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n" sheetId="1" r:id="rId4"/>
    <sheet state="visible" name="Feb" sheetId="2" r:id="rId5"/>
    <sheet state="visible" name="Mar" sheetId="3" r:id="rId6"/>
    <sheet state="visible" name="Apr" sheetId="4" r:id="rId7"/>
    <sheet state="visible" name="May" sheetId="5" r:id="rId8"/>
    <sheet state="visible" name="Jun" sheetId="6" r:id="rId9"/>
    <sheet state="visible" name="Jul" sheetId="7" r:id="rId10"/>
    <sheet state="visible" name="Aug" sheetId="8" r:id="rId11"/>
    <sheet state="visible" name="Sep" sheetId="9" r:id="rId12"/>
    <sheet state="visible" name="Oct" sheetId="10" r:id="rId13"/>
    <sheet state="visible" name="Nov" sheetId="11" r:id="rId14"/>
    <sheet state="visible" name="Dec" sheetId="12" r:id="rId15"/>
    <sheet state="visible" name=" YTD Totals" sheetId="13" r:id="rId16"/>
    <sheet state="visible" name="1st quarter" sheetId="14" r:id="rId17"/>
    <sheet state="visible" name="2nd quarter" sheetId="15" r:id="rId18"/>
    <sheet state="visible" name="3rd Quarter" sheetId="16" r:id="rId19"/>
    <sheet state="visible" name=" 4th quarter" sheetId="17" r:id="rId20"/>
    <sheet state="visible" name="Schools Table" sheetId="18" r:id="rId21"/>
    <sheet state="visible" name=" Collective data" sheetId="19" r:id="rId22"/>
  </sheets>
  <definedNames>
    <definedName localSheetId="17" name="SchoolsList2015">'Schools Table'!$A$2:$A$235</definedName>
    <definedName localSheetId="17" name="SchoolsTable2015">'Schools Table'!$A$2:$C$235</definedName>
    <definedName localSheetId="17" name="SchoolValues">'Schools Table'!$A$2:$A$235</definedName>
    <definedName localSheetId="17" name="NamedRange1">'Schools Table'!$A$2:$A$235</definedName>
    <definedName localSheetId="17" name="SchoolsList">'Schools Table'!$A$2:$C$235</definedName>
  </definedNames>
  <calcPr/>
</workbook>
</file>

<file path=xl/sharedStrings.xml><?xml version="1.0" encoding="utf-8"?>
<sst xmlns="http://schemas.openxmlformats.org/spreadsheetml/2006/main" count="36701" uniqueCount="662">
  <si>
    <t>Date Received</t>
  </si>
  <si>
    <t>Date Filled</t>
  </si>
  <si>
    <t>POC</t>
  </si>
  <si>
    <t>Organization</t>
  </si>
  <si>
    <t>School</t>
  </si>
  <si>
    <t>City</t>
  </si>
  <si>
    <t>Zip</t>
  </si>
  <si>
    <t>Recipient</t>
  </si>
  <si>
    <t>adult</t>
  </si>
  <si>
    <t>student</t>
  </si>
  <si>
    <t>Non-      Student</t>
  </si>
  <si>
    <t>McKinney Vento</t>
  </si>
  <si>
    <t>Senior Head of Household</t>
  </si>
  <si>
    <t>Acc</t>
  </si>
  <si>
    <t>gt</t>
  </si>
  <si>
    <t>gb</t>
  </si>
  <si>
    <t>gu</t>
  </si>
  <si>
    <t>gs</t>
  </si>
  <si>
    <t>gc</t>
  </si>
  <si>
    <t>bt</t>
  </si>
  <si>
    <t>bb</t>
  </si>
  <si>
    <t>bu</t>
  </si>
  <si>
    <t>bs</t>
  </si>
  <si>
    <t>bc</t>
  </si>
  <si>
    <t>wt</t>
  </si>
  <si>
    <t>wb</t>
  </si>
  <si>
    <t>wu</t>
  </si>
  <si>
    <t>ws</t>
  </si>
  <si>
    <t>wc</t>
  </si>
  <si>
    <t>mt</t>
  </si>
  <si>
    <t>mb</t>
  </si>
  <si>
    <t>mu</t>
  </si>
  <si>
    <t>ms</t>
  </si>
  <si>
    <t>mc</t>
  </si>
  <si>
    <t>Total Distributed from Inventory</t>
  </si>
  <si>
    <t>Erica Stuckey</t>
  </si>
  <si>
    <t>Wake County Public School Social Workers</t>
  </si>
  <si>
    <t>Poe ES</t>
  </si>
  <si>
    <t>Raleigh</t>
  </si>
  <si>
    <t>no</t>
  </si>
  <si>
    <t>Other</t>
  </si>
  <si>
    <t>Elizabeth Amigh</t>
  </si>
  <si>
    <t>Forestville Road ES</t>
  </si>
  <si>
    <t>Knightdale</t>
  </si>
  <si>
    <t>East Wake MS</t>
  </si>
  <si>
    <t>Phyllis Barnes</t>
  </si>
  <si>
    <t>Salvation Army Wake/Project Catch</t>
  </si>
  <si>
    <t>Rolesville MS</t>
  </si>
  <si>
    <t>Rolesville</t>
  </si>
  <si>
    <t>yes</t>
  </si>
  <si>
    <t>West Lake ES</t>
  </si>
  <si>
    <t>Apex</t>
  </si>
  <si>
    <t>Joette Basham</t>
  </si>
  <si>
    <t>Buckhorn Creek ES</t>
  </si>
  <si>
    <t>Holly Springs</t>
  </si>
  <si>
    <t>Kelsey Plodzik-Myers</t>
  </si>
  <si>
    <t>Smith ES</t>
  </si>
  <si>
    <t>Lisa Sullivan</t>
  </si>
  <si>
    <t>First In Families, NC</t>
  </si>
  <si>
    <t>Southeast Raleigh HS</t>
  </si>
  <si>
    <t>Jennifer Stehle</t>
  </si>
  <si>
    <t>Ballentine ES</t>
  </si>
  <si>
    <t>Fuquay-Varina</t>
  </si>
  <si>
    <t>Lucretia Greaux</t>
  </si>
  <si>
    <t>West Lake MS</t>
  </si>
  <si>
    <t>Middle Creek HS</t>
  </si>
  <si>
    <t>Middle Creek ES</t>
  </si>
  <si>
    <t>Walnut Creek ES</t>
  </si>
  <si>
    <t>Erica Hemphill</t>
  </si>
  <si>
    <t>Baileywick Road ES</t>
  </si>
  <si>
    <t>Millbrook HS</t>
  </si>
  <si>
    <t>Joy Shillingsburg</t>
  </si>
  <si>
    <t>Wake Forest Community Meals at Hope House</t>
  </si>
  <si>
    <t>Wake Forest ES</t>
  </si>
  <si>
    <t>Wake Forest</t>
  </si>
  <si>
    <t>Richland Creek ES</t>
  </si>
  <si>
    <t>Wakefield MS</t>
  </si>
  <si>
    <t>Wakefield ES</t>
  </si>
  <si>
    <t>Cecile Williams</t>
  </si>
  <si>
    <t>Raleigh Rescue Mission</t>
  </si>
  <si>
    <t>Allison Oberbroeckling</t>
  </si>
  <si>
    <t>Abbots Creek ES</t>
  </si>
  <si>
    <t>Molly McNeill</t>
  </si>
  <si>
    <t>Millbrook ES</t>
  </si>
  <si>
    <t>Miriam Hill</t>
  </si>
  <si>
    <t>Lake Myra ES</t>
  </si>
  <si>
    <t>Wendell</t>
  </si>
  <si>
    <t>Stephanie Veeder</t>
  </si>
  <si>
    <t>Preschool</t>
  </si>
  <si>
    <t>Wake County</t>
  </si>
  <si>
    <t>Zebulon MS</t>
  </si>
  <si>
    <t>Zebulon</t>
  </si>
  <si>
    <t>Zebulon ES</t>
  </si>
  <si>
    <t>Emergency Clothing Events</t>
  </si>
  <si>
    <t>Boys &amp; Girls Club, &amp; Other organizations where we host Emergency Clothing Events</t>
  </si>
  <si>
    <t>Southeast Raleigh ES</t>
  </si>
  <si>
    <t>Courtney Apple</t>
  </si>
  <si>
    <t>Bugg ES</t>
  </si>
  <si>
    <t>River Bend MS</t>
  </si>
  <si>
    <t>Melanie Spainhour</t>
  </si>
  <si>
    <t>Wake Forest HS</t>
  </si>
  <si>
    <t>Heritage ES</t>
  </si>
  <si>
    <t>West Millbrook MS</t>
  </si>
  <si>
    <t>Sophia Phoenix</t>
  </si>
  <si>
    <t>Passage Home</t>
  </si>
  <si>
    <t>Apex MS</t>
  </si>
  <si>
    <t>Penny Road ES</t>
  </si>
  <si>
    <t>Cary</t>
  </si>
  <si>
    <t>Timber Drive ES</t>
  </si>
  <si>
    <t>Garner</t>
  </si>
  <si>
    <t>Annette Hills-Brookins</t>
  </si>
  <si>
    <t>Johanna Koszegi</t>
  </si>
  <si>
    <t>Rogers Lane ES</t>
  </si>
  <si>
    <t>Patricia Richardson</t>
  </si>
  <si>
    <t>Linda Heidgerd</t>
  </si>
  <si>
    <t>Heritage MS</t>
  </si>
  <si>
    <t>Nicole Nowell</t>
  </si>
  <si>
    <t>Enloe HS</t>
  </si>
  <si>
    <t>Hunter ES</t>
  </si>
  <si>
    <t>Christi Stephenson</t>
  </si>
  <si>
    <t>Fox Road ES</t>
  </si>
  <si>
    <t>Alexia Walker</t>
  </si>
  <si>
    <t>Barwell Road ES</t>
  </si>
  <si>
    <t>Garner HS</t>
  </si>
  <si>
    <t>Carnage MS</t>
  </si>
  <si>
    <t>Brittany Lara</t>
  </si>
  <si>
    <t>Carver ES</t>
  </si>
  <si>
    <t>Kathryn Ingram</t>
  </si>
  <si>
    <t>South Garner High School</t>
  </si>
  <si>
    <t>East Garner ES</t>
  </si>
  <si>
    <t>Kyairra Hartsfield</t>
  </si>
  <si>
    <t>Beaverdam ES</t>
  </si>
  <si>
    <t>Chasity Cherry</t>
  </si>
  <si>
    <t>Number ECE</t>
  </si>
  <si>
    <t>Number Filled Referrals</t>
  </si>
  <si>
    <t>Total</t>
  </si>
  <si>
    <t>Non     Student</t>
  </si>
  <si>
    <t>Ashton Herbert</t>
  </si>
  <si>
    <t>Step Up Ministries</t>
  </si>
  <si>
    <t>Carroll MS</t>
  </si>
  <si>
    <t>Green Hope ES</t>
  </si>
  <si>
    <t>Quincy Dowden</t>
  </si>
  <si>
    <t>Michelle Heggie</t>
  </si>
  <si>
    <t>Score Academy</t>
  </si>
  <si>
    <t>Mills Park MS</t>
  </si>
  <si>
    <t>Cary ES</t>
  </si>
  <si>
    <t>Melissa Plum</t>
  </si>
  <si>
    <t>Lynn Road ES</t>
  </si>
  <si>
    <t>Jeremy Finazzo</t>
  </si>
  <si>
    <t>Banks Road ES</t>
  </si>
  <si>
    <t>Brittani McLean-Watson</t>
  </si>
  <si>
    <t>Centennial Campus MS</t>
  </si>
  <si>
    <t>Deana Bagley</t>
  </si>
  <si>
    <t>Brassfield ES</t>
  </si>
  <si>
    <t>Athens Drive HS</t>
  </si>
  <si>
    <t>Steve Sapienza</t>
  </si>
  <si>
    <t>Wiley ES</t>
  </si>
  <si>
    <t>Darrell Burton</t>
  </si>
  <si>
    <t>Leesville Road MS</t>
  </si>
  <si>
    <t>Estefania Castro Vazquez</t>
  </si>
  <si>
    <t>InterAct</t>
  </si>
  <si>
    <t>Apex ES</t>
  </si>
  <si>
    <t>Apex Friendship MS</t>
  </si>
  <si>
    <t>Maria Olson</t>
  </si>
  <si>
    <t>Cedar Fork ES</t>
  </si>
  <si>
    <t>Morrisville</t>
  </si>
  <si>
    <t>Leena Rae</t>
  </si>
  <si>
    <t>Madison Poupard</t>
  </si>
  <si>
    <t>Boys &amp; Girls Clubs serving Wake County</t>
  </si>
  <si>
    <t>Washington ES</t>
  </si>
  <si>
    <t>East Garner MS</t>
  </si>
  <si>
    <t>withdrawn</t>
  </si>
  <si>
    <t>Knightdale HS</t>
  </si>
  <si>
    <t>Callie Caudill</t>
  </si>
  <si>
    <t>Dillard Drive ES</t>
  </si>
  <si>
    <t>Kristen Davison</t>
  </si>
  <si>
    <t>Reedy Creek ES</t>
  </si>
  <si>
    <t>Reedy Creek MS</t>
  </si>
  <si>
    <t>Jodi Aina</t>
  </si>
  <si>
    <t>East Wake HS</t>
  </si>
  <si>
    <t>Cameron Addertion</t>
  </si>
  <si>
    <t>Rashunda Jennings</t>
  </si>
  <si>
    <t>Sanderson HS</t>
  </si>
  <si>
    <t>Wendell MS</t>
  </si>
  <si>
    <t>Jennifer Pappalardo</t>
  </si>
  <si>
    <t>Veronica Saccoh</t>
  </si>
  <si>
    <t>Wildwood Forest ES</t>
  </si>
  <si>
    <t>East Millbrook MS</t>
  </si>
  <si>
    <t>Stacey Chestnut</t>
  </si>
  <si>
    <t>Carpenter ES</t>
  </si>
  <si>
    <t>Bex Orton</t>
  </si>
  <si>
    <t>Briarcliff ES</t>
  </si>
  <si>
    <t>Yates Mill ES</t>
  </si>
  <si>
    <t>Dennay Brewton</t>
  </si>
  <si>
    <t>Leah Frahm</t>
  </si>
  <si>
    <t>Farmington Woods ES</t>
  </si>
  <si>
    <t>Parkside ES</t>
  </si>
  <si>
    <t>Hayat Shawwa</t>
  </si>
  <si>
    <t>Broughton HS</t>
  </si>
  <si>
    <t>Katharine Cooper</t>
  </si>
  <si>
    <t>Underwood ES</t>
  </si>
  <si>
    <t>Lindsay Allen</t>
  </si>
  <si>
    <t>Stough ES</t>
  </si>
  <si>
    <t>Leesville Road HS</t>
  </si>
  <si>
    <t>Brier Creek ES</t>
  </si>
  <si>
    <t>Brian Burton</t>
  </si>
  <si>
    <t>York ES</t>
  </si>
  <si>
    <t>Harris Creek ES</t>
  </si>
  <si>
    <t>Thelma Cherry</t>
  </si>
  <si>
    <t>Douglas ES</t>
  </si>
  <si>
    <t>Leesville Road ES</t>
  </si>
  <si>
    <t>Lauri Van Oostrum-Reed</t>
  </si>
  <si>
    <t>Dillard Drive MS</t>
  </si>
  <si>
    <t>Melissa Hardee</t>
  </si>
  <si>
    <t>Aversboro ES</t>
  </si>
  <si>
    <t>Erica Mayes-Gordon</t>
  </si>
  <si>
    <t>Wendell ES</t>
  </si>
  <si>
    <t>Jasmine Dulin</t>
  </si>
  <si>
    <t>Families Together</t>
  </si>
  <si>
    <t>Meredith Seagoves</t>
  </si>
  <si>
    <t>Lacy ES</t>
  </si>
  <si>
    <t>Krista Baker</t>
  </si>
  <si>
    <t>Root ES</t>
  </si>
  <si>
    <t>Kyrsten Rice</t>
  </si>
  <si>
    <t>Marissa Cockrell</t>
  </si>
  <si>
    <t>Salem MS</t>
  </si>
  <si>
    <t>Wake Young Women's Leadership MS</t>
  </si>
  <si>
    <t>Dawn White</t>
  </si>
  <si>
    <t>Green ES</t>
  </si>
  <si>
    <t>Kelsie Ball</t>
  </si>
  <si>
    <t>Brentwood ES</t>
  </si>
  <si>
    <t>Mykeia Smith</t>
  </si>
  <si>
    <t>Peggy Wallace</t>
  </si>
  <si>
    <t>Baucom ES</t>
  </si>
  <si>
    <t>Rapex</t>
  </si>
  <si>
    <t>Michelle Smith</t>
  </si>
  <si>
    <t>Ligon MS</t>
  </si>
  <si>
    <t>Raven Jones</t>
  </si>
  <si>
    <t>Vance ES</t>
  </si>
  <si>
    <t>Christine Meznarich</t>
  </si>
  <si>
    <t>Trinity Pellas</t>
  </si>
  <si>
    <t>Tory Moore</t>
  </si>
  <si>
    <t>Tanya Turner</t>
  </si>
  <si>
    <t>Lori Welsh</t>
  </si>
  <si>
    <t>Connections Academy</t>
  </si>
  <si>
    <t>Hilburn Academy ES</t>
  </si>
  <si>
    <t>Alice Buckner</t>
  </si>
  <si>
    <t>Wake County Public Schools School Counselors</t>
  </si>
  <si>
    <t>Conn ES</t>
  </si>
  <si>
    <t>RaShawn Stanley</t>
  </si>
  <si>
    <t>Family Promise of Wake County</t>
  </si>
  <si>
    <t>Maureen Sawchak</t>
  </si>
  <si>
    <t>First United Methodist Cary - Food Pantry</t>
  </si>
  <si>
    <t>East Cary MS</t>
  </si>
  <si>
    <t>North Ridge ES</t>
  </si>
  <si>
    <t>Sara Davis</t>
  </si>
  <si>
    <t>Alston Ridge ES</t>
  </si>
  <si>
    <t>Debalina Chatterjee</t>
  </si>
  <si>
    <t>The Carying Place</t>
  </si>
  <si>
    <t>Martin MS</t>
  </si>
  <si>
    <t>Jones Dairy ES</t>
  </si>
  <si>
    <t>Wake Forest MS</t>
  </si>
  <si>
    <t>sherrece cousar</t>
  </si>
  <si>
    <t>Wakelon ES</t>
  </si>
  <si>
    <t>Jasmine Alston</t>
  </si>
  <si>
    <t>Joyner ES</t>
  </si>
  <si>
    <t>Wilburn ES</t>
  </si>
  <si>
    <t>Kedeidra Dupree</t>
  </si>
  <si>
    <t>Partnership ES</t>
  </si>
  <si>
    <t>Katy Greer</t>
  </si>
  <si>
    <t>Rolesville ES</t>
  </si>
  <si>
    <t>LEIGH HOWELL</t>
  </si>
  <si>
    <t>Natalie Hunter</t>
  </si>
  <si>
    <t>Fuquay-Varina ES</t>
  </si>
  <si>
    <t>River Oaks MS</t>
  </si>
  <si>
    <t>Brooks ES</t>
  </si>
  <si>
    <t>Amelia Brenner</t>
  </si>
  <si>
    <t>Cathy Mullins</t>
  </si>
  <si>
    <t>Powell ES</t>
  </si>
  <si>
    <t>Alston Ridge MS</t>
  </si>
  <si>
    <t>Cary HS</t>
  </si>
  <si>
    <t>Fuller ES</t>
  </si>
  <si>
    <t>Tara Pratt-Brooks</t>
  </si>
  <si>
    <t>Wake Early College HS</t>
  </si>
  <si>
    <t>West Cary MS</t>
  </si>
  <si>
    <t>Peggy Okantey</t>
  </si>
  <si>
    <t>Holly Ridge ES</t>
  </si>
  <si>
    <t>Kathy Battle</t>
  </si>
  <si>
    <t>Longview School</t>
  </si>
  <si>
    <t>Durant Road MS</t>
  </si>
  <si>
    <t>Northwoods ES</t>
  </si>
  <si>
    <t>Vandora Springs ES</t>
  </si>
  <si>
    <t>LaRonda Graham</t>
  </si>
  <si>
    <t>Tara Gullatt</t>
  </si>
  <si>
    <t>Angela Green</t>
  </si>
  <si>
    <t>Oak Grove ES</t>
  </si>
  <si>
    <t>Monique Selby</t>
  </si>
  <si>
    <t>Tacarra Ingram</t>
  </si>
  <si>
    <t>Sanford Creek ES</t>
  </si>
  <si>
    <t>North Garner MS</t>
  </si>
  <si>
    <t>Lockhart ES</t>
  </si>
  <si>
    <t>Jessica Huber</t>
  </si>
  <si>
    <t>Central Wake High School</t>
  </si>
  <si>
    <t>Bryan Road ES</t>
  </si>
  <si>
    <t>NC</t>
  </si>
  <si>
    <t>Rhonda Greene</t>
  </si>
  <si>
    <t>Lexy Burton</t>
  </si>
  <si>
    <t>Rand Road ES</t>
  </si>
  <si>
    <t>Knightdale ES</t>
  </si>
  <si>
    <t>Janice Henriquez Ventura</t>
  </si>
  <si>
    <t>Holly Ridge MS</t>
  </si>
  <si>
    <t>River Bend ES</t>
  </si>
  <si>
    <t>Megan Vaughan</t>
  </si>
  <si>
    <t>cassaundra adams</t>
  </si>
  <si>
    <t>Combs ES</t>
  </si>
  <si>
    <t>Jacquelyn Saunee</t>
  </si>
  <si>
    <t>Frank Baldiga</t>
  </si>
  <si>
    <t>Brad Berggren</t>
  </si>
  <si>
    <t>Laura McIntyre</t>
  </si>
  <si>
    <t>Forest Pines ES</t>
  </si>
  <si>
    <t>Mark Cowell</t>
  </si>
  <si>
    <t>Sharmaine Joyner</t>
  </si>
  <si>
    <t>Adams ES</t>
  </si>
  <si>
    <t>Carly Price</t>
  </si>
  <si>
    <t>Wake Forest Charter Academy</t>
  </si>
  <si>
    <t>Tara Jones</t>
  </si>
  <si>
    <t>Hodge Road ES</t>
  </si>
  <si>
    <t>Davis Drive ES</t>
  </si>
  <si>
    <t>Green Hope HS</t>
  </si>
  <si>
    <t>Lydia Corbitt</t>
  </si>
  <si>
    <t>Pleasant Grove ES</t>
  </si>
  <si>
    <t>Fuquay-Varina HS</t>
  </si>
  <si>
    <t>Laura Tanzini</t>
  </si>
  <si>
    <t>Davis Drive MS</t>
  </si>
  <si>
    <t>Mt. Vernon Middle School</t>
  </si>
  <si>
    <t>Oberlin Magnet Middle School</t>
  </si>
  <si>
    <t>Chad Bagwell</t>
  </si>
  <si>
    <t>Michelle Tart</t>
  </si>
  <si>
    <t>North Forest Pines ES</t>
  </si>
  <si>
    <t>Torchlight Academy</t>
  </si>
  <si>
    <t>Creech Road ES</t>
  </si>
  <si>
    <t>Herbert Akins Road ES</t>
  </si>
  <si>
    <t>Heritage HS</t>
  </si>
  <si>
    <t>Janela Torres-Cancel</t>
  </si>
  <si>
    <t>mariam Abdulraheem</t>
  </si>
  <si>
    <t>Rolesville HS</t>
  </si>
  <si>
    <t>Apex HS</t>
  </si>
  <si>
    <t>Jeffreys Grove ES</t>
  </si>
  <si>
    <t>Amber Sutton</t>
  </si>
  <si>
    <t>Jodi Deskus</t>
  </si>
  <si>
    <t>Marcus Harris</t>
  </si>
  <si>
    <t>The Marcus Harris Foundation</t>
  </si>
  <si>
    <t>Jay Kyte</t>
  </si>
  <si>
    <t>Garry Hailey</t>
  </si>
  <si>
    <t>Michelle Pittelli</t>
  </si>
  <si>
    <t>Lufkin Road MS</t>
  </si>
  <si>
    <t>Molly Andrews</t>
  </si>
  <si>
    <t>Wake Young Men's Leadership MS</t>
  </si>
  <si>
    <t>Cristen Bopp</t>
  </si>
  <si>
    <t>Durant Road ES</t>
  </si>
  <si>
    <t>Moore Square MS</t>
  </si>
  <si>
    <t>Erica Penny</t>
  </si>
  <si>
    <t>Jacqueline Fuentes</t>
  </si>
  <si>
    <t>Lincoln Heights ES</t>
  </si>
  <si>
    <t>Shermanda Whitfield</t>
  </si>
  <si>
    <t>Holly Grove MS</t>
  </si>
  <si>
    <t>Matthew Bate</t>
  </si>
  <si>
    <t>Pave SE Raleigh Charter</t>
  </si>
  <si>
    <t>Green Chair</t>
  </si>
  <si>
    <t>The Green Chair Project</t>
  </si>
  <si>
    <t>Cassandra Hall</t>
  </si>
  <si>
    <t>Oakview ES</t>
  </si>
  <si>
    <t>Orlander Bullock</t>
  </si>
  <si>
    <t>Allison Poindexter</t>
  </si>
  <si>
    <t>Scotts Ridge ES</t>
  </si>
  <si>
    <t>Apex Friendship HS</t>
  </si>
  <si>
    <t>Panther Creek HS</t>
  </si>
  <si>
    <t>Karen Rabins</t>
  </si>
  <si>
    <t>Salem ES</t>
  </si>
  <si>
    <t>Brittany Wilson</t>
  </si>
  <si>
    <t>Fuquay-Varina MS</t>
  </si>
  <si>
    <t>Jasmine Lee</t>
  </si>
  <si>
    <t>Laura Grelck</t>
  </si>
  <si>
    <t>A Doorway to Hope</t>
  </si>
  <si>
    <t>Weatherstone ES</t>
  </si>
  <si>
    <t>Pine Hollow MS</t>
  </si>
  <si>
    <t>Stephen Gruver</t>
  </si>
  <si>
    <t>Laura Nelson</t>
  </si>
  <si>
    <t>Willow Springs ES</t>
  </si>
  <si>
    <t>Willow Springs</t>
  </si>
  <si>
    <t>Garner Magnet HS</t>
  </si>
  <si>
    <t>Sheila Kekesi</t>
  </si>
  <si>
    <t>Anita Crutcher</t>
  </si>
  <si>
    <t>Olds ES</t>
  </si>
  <si>
    <t>Paige Burnette</t>
  </si>
  <si>
    <t>Laura Tatlock</t>
  </si>
  <si>
    <t>Megan Roberts</t>
  </si>
  <si>
    <t>SAFEchild</t>
  </si>
  <si>
    <t>Rick Mendzef</t>
  </si>
  <si>
    <t>Charise Madison</t>
  </si>
  <si>
    <t>Swift Creek ES</t>
  </si>
  <si>
    <t>Shakeda Muldrow</t>
  </si>
  <si>
    <t>Emily Edwards</t>
  </si>
  <si>
    <t>Beth Tillett</t>
  </si>
  <si>
    <t>Lead Mine ES</t>
  </si>
  <si>
    <t>James Lee</t>
  </si>
  <si>
    <t>Belinda Crawford</t>
  </si>
  <si>
    <t>Jessika Sellas</t>
  </si>
  <si>
    <t>Morrisville ES</t>
  </si>
  <si>
    <t>Kingswood ES</t>
  </si>
  <si>
    <t>Stacy Bradley</t>
  </si>
  <si>
    <t>Brenda Branch</t>
  </si>
  <si>
    <t>Holly Springs ES</t>
  </si>
  <si>
    <t>Dante Johnson</t>
  </si>
  <si>
    <t>Sabrina Parker</t>
  </si>
  <si>
    <t>Yolanda McLemore</t>
  </si>
  <si>
    <t>Serena Bethea</t>
  </si>
  <si>
    <t>Shonny Williams</t>
  </si>
  <si>
    <t>Tori Thompson</t>
  </si>
  <si>
    <t>Pleasant Union ES</t>
  </si>
  <si>
    <t>Alexander Percy</t>
  </si>
  <si>
    <t>Communities in Schools Wake</t>
  </si>
  <si>
    <t>AB Combs ES</t>
  </si>
  <si>
    <t>Jessica Martz</t>
  </si>
  <si>
    <t>Score Academy - River Oaks Location</t>
  </si>
  <si>
    <t>Elaina Daves</t>
  </si>
  <si>
    <t>Justice Byrd</t>
  </si>
  <si>
    <t>Phuong Nguyen</t>
  </si>
  <si>
    <t>Beth Fearon</t>
  </si>
  <si>
    <t>Tasha Smith</t>
  </si>
  <si>
    <t>Marvin Mcmillar</t>
  </si>
  <si>
    <t>DeAnn Alphin</t>
  </si>
  <si>
    <t>Sarah Henderson</t>
  </si>
  <si>
    <t>Patricia Harrington</t>
  </si>
  <si>
    <t>Laurel Park ES</t>
  </si>
  <si>
    <t>Stacey Sullivan</t>
  </si>
  <si>
    <t>Wakefield HS</t>
  </si>
  <si>
    <t>Camille  Baker</t>
  </si>
  <si>
    <t>South Lakes ES</t>
  </si>
  <si>
    <t>Fuquay Varina</t>
  </si>
  <si>
    <t>Felicia Moore</t>
  </si>
  <si>
    <t>Chontia Person</t>
  </si>
  <si>
    <t>Highcroft Drive ES</t>
  </si>
  <si>
    <t>Holly Springs HS</t>
  </si>
  <si>
    <t>Kristen  Davison</t>
  </si>
  <si>
    <t>Nukenya Cox-Smith</t>
  </si>
  <si>
    <t>Jahyeda Casiano</t>
  </si>
  <si>
    <t>Ashlyn Smith</t>
  </si>
  <si>
    <t>Virginia Mann</t>
  </si>
  <si>
    <t>Kelli Sullivan</t>
  </si>
  <si>
    <t>cassaundra  adams</t>
  </si>
  <si>
    <t>Raquel Brooks</t>
  </si>
  <si>
    <t>Laura  Tatlock</t>
  </si>
  <si>
    <t>Lucretia  Greaux</t>
  </si>
  <si>
    <t>Luanne Hettich</t>
  </si>
  <si>
    <t>Stacie Dababnah</t>
  </si>
  <si>
    <t>Raven  Jones</t>
  </si>
  <si>
    <t>Karen Reinecke</t>
  </si>
  <si>
    <t>Shane Peterson</t>
  </si>
  <si>
    <t>Samantha Quiel</t>
  </si>
  <si>
    <t>Mary E. Phillips High School</t>
  </si>
  <si>
    <t>Kedeidra  Dupree</t>
  </si>
  <si>
    <t>Jeannette McNeal</t>
  </si>
  <si>
    <t>Lizy Gutierrez</t>
  </si>
  <si>
    <t>Vernon Malone College &amp; Career HS</t>
  </si>
  <si>
    <t>Gayla Hollingsworth</t>
  </si>
  <si>
    <t>WCPSS Counselor</t>
  </si>
  <si>
    <t>Score Academy - 5651 Dillard Drive</t>
  </si>
  <si>
    <t>Camelia Wyman</t>
  </si>
  <si>
    <t>Fuller Elementary School</t>
  </si>
  <si>
    <t>Kyrie Moore</t>
  </si>
  <si>
    <t>Katrena Kilpatrick</t>
  </si>
  <si>
    <t>Brittina Creecy</t>
  </si>
  <si>
    <t>Brianne Greene</t>
  </si>
  <si>
    <t>JEANICE YOUNG</t>
  </si>
  <si>
    <t>Brandon Clowers</t>
  </si>
  <si>
    <t>Tiandra Jenkins</t>
  </si>
  <si>
    <t>Katie Schroeder</t>
  </si>
  <si>
    <t>Sharhonda Cooper</t>
  </si>
  <si>
    <t>Dawn Cornwell</t>
  </si>
  <si>
    <t>Gloria Kearney</t>
  </si>
  <si>
    <t>Emilee Edwards</t>
  </si>
  <si>
    <t>Madison Kimball</t>
  </si>
  <si>
    <t>Roberta Hadley</t>
  </si>
  <si>
    <t>Camille Baker</t>
  </si>
  <si>
    <t>Willow Springs High School</t>
  </si>
  <si>
    <t>Natalie Jordan</t>
  </si>
  <si>
    <t>Envision Science Academy</t>
  </si>
  <si>
    <t>Nicholé Morgan</t>
  </si>
  <si>
    <t>TheGifted Arts Inc</t>
  </si>
  <si>
    <t>Michele Lesniak</t>
  </si>
  <si>
    <t>Miara Bonner</t>
  </si>
  <si>
    <t>Lisa Coombs-Martin</t>
  </si>
  <si>
    <t>Wake County Public School System , SCORE Academy HS</t>
  </si>
  <si>
    <t>Sycamore Creek ES</t>
  </si>
  <si>
    <t>Teresa Barnes</t>
  </si>
  <si>
    <t>Moira Conlon</t>
  </si>
  <si>
    <t>Kaitlyn Pacelli</t>
  </si>
  <si>
    <t>Test Partner</t>
  </si>
  <si>
    <t>Angela Cowell</t>
  </si>
  <si>
    <t>Hortons Creek ES</t>
  </si>
  <si>
    <t>Infinity Program</t>
  </si>
  <si>
    <t xml:space="preserve">2021 YTD Totals for Note in the Pocket </t>
  </si>
  <si>
    <t>Total Pieces Delivered/month</t>
  </si>
  <si>
    <t>Total Value Distributed/month</t>
  </si>
  <si>
    <t>Student</t>
  </si>
  <si>
    <t>Non student</t>
  </si>
  <si>
    <t>Mckinney Vento</t>
  </si>
  <si>
    <t>Senior Household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</si>
  <si>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</si>
  <si>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</si>
  <si>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</si>
  <si>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</si>
  <si>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</si>
  <si>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</si>
  <si>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</si>
  <si>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</si>
  <si>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</si>
  <si>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</si>
  <si>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</si>
  <si>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</si>
  <si>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</si>
  <si>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AVERAGE</t>
  </si>
  <si>
    <t>% of ALL PIECES</t>
  </si>
  <si>
    <t>Average # of adults served per month</t>
  </si>
  <si>
    <t>Average # of children served per month</t>
  </si>
  <si>
    <t>Average # of individuals served per month</t>
  </si>
  <si>
    <t>Average # of items distributed per month</t>
  </si>
  <si>
    <t>% of girls clothing items delivered</t>
  </si>
  <si>
    <t>% of boys clothing items delivered</t>
  </si>
  <si>
    <t>% of women's clothing items delivered</t>
  </si>
  <si>
    <t>% of men's clothing items delivered</t>
  </si>
  <si>
    <t>Values as of 1/1/19</t>
  </si>
  <si>
    <t>non - student</t>
  </si>
  <si>
    <t>Value</t>
  </si>
  <si>
    <t>McKinney Vento Numbers</t>
  </si>
  <si>
    <t>Zip Code Breakdown</t>
  </si>
  <si>
    <t>Zip Code</t>
  </si>
  <si>
    <t># Of Requests</t>
  </si>
  <si>
    <t>child</t>
  </si>
  <si>
    <t>pieces</t>
  </si>
  <si>
    <t>1st Quarter 2016</t>
  </si>
  <si>
    <t>Average # adults served per month</t>
  </si>
  <si>
    <t>Average # children served per month</t>
  </si>
  <si>
    <t>% items delivered for girls</t>
  </si>
  <si>
    <t>% items delivered for boys</t>
  </si>
  <si>
    <t>% items delivered for women</t>
  </si>
  <si>
    <t>% items delivered for men</t>
  </si>
  <si>
    <t>Girls'</t>
  </si>
  <si>
    <t>Boys'</t>
  </si>
  <si>
    <t>Women's</t>
  </si>
  <si>
    <t>Men's</t>
  </si>
  <si>
    <t>Girls</t>
  </si>
  <si>
    <t>Women</t>
  </si>
  <si>
    <t>Boys</t>
  </si>
  <si>
    <t>Men</t>
  </si>
  <si>
    <t>Averge Items Distributed/month</t>
  </si>
  <si>
    <t>Before:</t>
  </si>
  <si>
    <t>Items Distributed</t>
  </si>
  <si>
    <t xml:space="preserve">2nd </t>
  </si>
  <si>
    <t>2nd Quarter 2016</t>
  </si>
  <si>
    <t xml:space="preserve">to </t>
  </si>
  <si>
    <t>S4S</t>
  </si>
  <si>
    <t>3rd Quarter 2016</t>
  </si>
  <si>
    <t>4th Quarter 2015</t>
  </si>
  <si>
    <t>School (and Orgs where no School defined)</t>
  </si>
  <si>
    <t>Notes</t>
  </si>
  <si>
    <t>Abbotts Creek ES</t>
  </si>
  <si>
    <t>Bridges Program</t>
  </si>
  <si>
    <t>Cardinal Charter Academy</t>
  </si>
  <si>
    <t>Celebration Academy</t>
  </si>
  <si>
    <t>Central Wake Charter HS</t>
  </si>
  <si>
    <t>Charlie Gaddy Center</t>
  </si>
  <si>
    <t>CIS</t>
  </si>
  <si>
    <t>Undefined</t>
  </si>
  <si>
    <t>Org only, no school provided</t>
  </si>
  <si>
    <t>CPO</t>
  </si>
  <si>
    <t>Crosby Head Start</t>
  </si>
  <si>
    <t>Daniels MS</t>
  </si>
  <si>
    <t>East Garner Magnet MS</t>
  </si>
  <si>
    <t>East Wake HS of Health Science</t>
  </si>
  <si>
    <t>East Wake School of Arts, Education and Global Studies</t>
  </si>
  <si>
    <t>East Wake School of Engineering Systems</t>
  </si>
  <si>
    <t>East Wake School of Integrated Technology</t>
  </si>
  <si>
    <t>Edward Best ES</t>
  </si>
  <si>
    <t>Louisburg</t>
  </si>
  <si>
    <t>Exploris MS</t>
  </si>
  <si>
    <t>Farm Workers Ministry</t>
  </si>
  <si>
    <t>FIFNC</t>
  </si>
  <si>
    <t>Forest Pines Drive ES</t>
  </si>
  <si>
    <t>Friendship  Christian Academy</t>
  </si>
  <si>
    <t>fuquay daycare</t>
  </si>
  <si>
    <t>Originally listed as "Garner HS"</t>
  </si>
  <si>
    <t>Governor Moorhead School</t>
  </si>
  <si>
    <t>Hilburn Drive Academy</t>
  </si>
  <si>
    <t>Holly Grove ES</t>
  </si>
  <si>
    <t>Holly Springs MS</t>
  </si>
  <si>
    <t>Hope Charter ES</t>
  </si>
  <si>
    <t>Horton's Creek ES</t>
  </si>
  <si>
    <t>islamic north</t>
  </si>
  <si>
    <t>Mary E. Phillips HS</t>
  </si>
  <si>
    <t>Middle Creek MS</t>
  </si>
  <si>
    <t xml:space="preserve">Apex </t>
  </si>
  <si>
    <t>Mills Park ES</t>
  </si>
  <si>
    <t>mt. of olives</t>
  </si>
  <si>
    <t>Mt. Vernon School</t>
  </si>
  <si>
    <t>nc preschool academy</t>
  </si>
  <si>
    <t>NCSU</t>
  </si>
  <si>
    <t>Neal MS</t>
  </si>
  <si>
    <t>Durham</t>
  </si>
  <si>
    <t>NRM</t>
  </si>
  <si>
    <t>Oak View ES</t>
  </si>
  <si>
    <t>Office of Early Learning (OEL)</t>
  </si>
  <si>
    <t>Olive Chapel ES</t>
  </si>
  <si>
    <t>OLL</t>
  </si>
  <si>
    <t>Operation Break Through</t>
  </si>
  <si>
    <t>Pave SE Raleigh Charter School</t>
  </si>
  <si>
    <t>Pine Hollow Middle School</t>
  </si>
  <si>
    <t>PLMFT</t>
  </si>
  <si>
    <t>Preeminent Charter School</t>
  </si>
  <si>
    <t>Preschool - not assigned</t>
  </si>
  <si>
    <t>preschool special ed</t>
  </si>
  <si>
    <t>Salvation Army</t>
  </si>
  <si>
    <t>Shaw ELC</t>
  </si>
  <si>
    <t>Includes Preschool Shaw</t>
  </si>
  <si>
    <t>Soul Patrol</t>
  </si>
  <si>
    <t>StepUp Ministry</t>
  </si>
  <si>
    <t>South Garner HS</t>
  </si>
  <si>
    <t>Tammy Lynn Center</t>
  </si>
  <si>
    <t>Transitions</t>
  </si>
  <si>
    <t>Turner Creek ES</t>
  </si>
  <si>
    <t>Vernon Malone College &amp; Career Academy</t>
  </si>
  <si>
    <t>Wake Early College of Health and Sciences</t>
  </si>
  <si>
    <t>Wake NC State STEM Early College HS</t>
  </si>
  <si>
    <t>Wake Tech</t>
  </si>
  <si>
    <t>Wake Young Men's Leadership Academy</t>
  </si>
  <si>
    <t>Wake Young Women's Leadership Academy</t>
  </si>
  <si>
    <t>Corrected from Wakelon High School which closed it's doors in 1987</t>
  </si>
  <si>
    <t>WCPSS</t>
  </si>
  <si>
    <t>WIHN</t>
  </si>
  <si>
    <t>White Oak ES</t>
  </si>
  <si>
    <t>Grand Totals</t>
  </si>
  <si>
    <t>children including students</t>
  </si>
  <si>
    <t>Students</t>
  </si>
  <si>
    <t>Adults</t>
  </si>
  <si>
    <t>Totals</t>
  </si>
  <si>
    <t>2018 students</t>
  </si>
  <si>
    <t>2018 sibs</t>
  </si>
  <si>
    <t>2019 students</t>
  </si>
  <si>
    <t>2019 sibs</t>
  </si>
  <si>
    <t>GOAL</t>
  </si>
  <si>
    <t xml:space="preserve">* 2020, 2021 reports may not be accurate due to issues related to the pandemic (WCPSS) </t>
  </si>
  <si>
    <t>Monthly Average</t>
  </si>
  <si>
    <t>Strategic plan goal</t>
  </si>
  <si>
    <t>items delivered</t>
  </si>
  <si>
    <t>(12/31)</t>
  </si>
  <si>
    <t>value</t>
  </si>
  <si>
    <t>inventory rec'd</t>
  </si>
  <si>
    <t>weight processed</t>
  </si>
  <si>
    <t>Volunteers per year</t>
  </si>
  <si>
    <t>Volunteer hours per year</t>
  </si>
  <si>
    <t>ECE #'s served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</si>
</sst>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yy"/>
    <numFmt numFmtId="165" formatCode="$#,##0.00"/>
    <numFmt numFmtId="166" formatCode="M/d/yyyy"/>
    <numFmt numFmtId="167" formatCode="&quot;$&quot;#,##0"/>
    <numFmt numFmtId="168" formatCode="m/d/yy"/>
    <numFmt numFmtId="169" formatCode="#,##0.###############"/>
    <numFmt numFmtId="170" formatCode="&quot;$&quot;#,##0.0"/>
    <numFmt numFmtId="171" formatCode="&quot;$&quot;#,##0.00"/>
  </numFmts>
  <fonts count="26">
    <font>
      <sz val="10.0"/>
      <color rgb="FF000000"/>
      <name val="Arial"/>
    </font>
    <font>
      <b/>
      <sz val="10.0"/>
      <color theme="1"/>
      <name val="Arial"/>
    </font>
    <font>
      <b/>
      <sz val="8.0"/>
      <color theme="1"/>
      <name val="Arial"/>
    </font>
    <font>
      <color theme="1"/>
      <name val="Arial"/>
    </font>
    <font>
      <sz val="11.0"/>
      <color rgb="FF000000"/>
      <name val="Calibri"/>
    </font>
    <font>
      <sz val="11.0"/>
      <color rgb="FF0C0C0C"/>
      <name val="Calibri"/>
    </font>
    <font>
      <u/>
      <sz val="11.0"/>
      <color rgb="FF000000"/>
      <name val="Calibri"/>
    </font>
    <font>
      <b/>
      <color theme="1"/>
      <name val="Arial"/>
    </font>
    <font>
      <sz val="12.0"/>
      <color rgb="FF000000"/>
      <name val="Calibri"/>
    </font>
    <font>
      <sz val="10.0"/>
      <color theme="1"/>
      <name val="Arial"/>
    </font>
    <font>
      <u/>
      <sz val="11.0"/>
      <color rgb="FF000000"/>
      <name val="Calibri"/>
    </font>
    <font>
      <b/>
      <sz val="12.0"/>
      <color theme="1"/>
      <name val="Arial"/>
    </font>
    <font>
      <sz val="11.0"/>
      <color rgb="FF000000"/>
      <name val="Inconsolata"/>
    </font>
    <font>
      <b/>
      <sz val="14.0"/>
      <color theme="1"/>
      <name val="Arial"/>
    </font>
    <font>
      <b/>
      <sz val="10.0"/>
      <color rgb="FF000000"/>
      <name val="Arial"/>
    </font>
    <font>
      <sz val="9.0"/>
      <color rgb="FF000000"/>
      <name val="Arial"/>
    </font>
    <font>
      <i/>
      <sz val="10.0"/>
      <color rgb="FF000000"/>
      <name val="Arial"/>
    </font>
    <font>
      <b/>
      <sz val="17.0"/>
      <color theme="1"/>
      <name val="Arial"/>
    </font>
    <font>
      <b/>
      <sz val="17.0"/>
      <color rgb="FF0B5394"/>
      <name val="Arial"/>
    </font>
    <font>
      <sz val="17.0"/>
      <color rgb="FF0000FF"/>
      <name val="Arial"/>
    </font>
    <font>
      <sz val="12.0"/>
      <color theme="1"/>
      <name val="Arial"/>
    </font>
    <font>
      <b/>
      <sz val="14.0"/>
      <color rgb="FF000000"/>
      <name val="Arial"/>
    </font>
    <font>
      <b/>
      <sz val="11.0"/>
      <color rgb="FF000000"/>
      <name val="Arial"/>
    </font>
    <font>
      <b/>
      <sz val="12.0"/>
      <color rgb="FF000000"/>
      <name val="Arial"/>
    </font>
    <font>
      <b/>
      <sz val="9.0"/>
      <color rgb="FF000000"/>
      <name val="Arial"/>
    </font>
    <font>
      <sz val="14.0"/>
      <color theme="1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6FA8DC"/>
        <bgColor rgb="FF6FA8DC"/>
      </patternFill>
    </fill>
    <fill>
      <patternFill patternType="solid">
        <fgColor rgb="FFB7B7B7"/>
        <bgColor rgb="FFB7B7B7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D0E0E3"/>
        <bgColor rgb="FFD0E0E3"/>
      </patternFill>
    </fill>
  </fills>
  <borders count="12">
    <border/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2" fontId="1" numFmtId="0" xfId="0" applyAlignment="1" applyBorder="1" applyFont="1">
      <alignment horizontal="center" readingOrder="0" vertical="bottom"/>
    </xf>
    <xf borderId="0" fillId="2" fontId="1" numFmtId="0" xfId="0" applyAlignment="1" applyFont="1">
      <alignment horizontal="center" readingOrder="0" vertical="bottom"/>
    </xf>
    <xf borderId="2" fillId="2" fontId="1" numFmtId="0" xfId="0" applyAlignment="1" applyBorder="1" applyFont="1">
      <alignment horizontal="center" readingOrder="0" vertical="bottom"/>
    </xf>
    <xf borderId="3" fillId="2" fontId="1" numFmtId="0" xfId="0" applyAlignment="1" applyBorder="1" applyFont="1">
      <alignment horizontal="center" readingOrder="0" vertical="bottom"/>
    </xf>
    <xf borderId="4" fillId="2" fontId="1" numFmtId="0" xfId="0" applyAlignment="1" applyBorder="1" applyFont="1">
      <alignment horizontal="center" readingOrder="0" vertical="bottom"/>
    </xf>
    <xf borderId="4" fillId="2" fontId="2" numFmtId="0" xfId="0" applyAlignment="1" applyBorder="1" applyFont="1">
      <alignment horizontal="center" readingOrder="0" shrinkToFit="0" vertical="bottom" wrapText="1"/>
    </xf>
    <xf borderId="0" fillId="2" fontId="2" numFmtId="0" xfId="0" applyAlignment="1" applyFont="1">
      <alignment horizontal="center" readingOrder="0" shrinkToFit="0" vertical="bottom" wrapText="1"/>
    </xf>
    <xf borderId="2" fillId="2" fontId="2" numFmtId="0" xfId="0" applyAlignment="1" applyBorder="1" applyFont="1">
      <alignment horizontal="center" readingOrder="0" shrinkToFit="0" vertical="bottom" wrapText="1"/>
    </xf>
    <xf borderId="4" fillId="2" fontId="1" numFmtId="0" xfId="0" applyAlignment="1" applyBorder="1" applyFont="1">
      <alignment horizontal="center" readingOrder="0" vertical="bottom"/>
    </xf>
    <xf borderId="5" fillId="3" fontId="1" numFmtId="0" xfId="0" applyAlignment="1" applyBorder="1" applyFill="1" applyFont="1">
      <alignment horizontal="center" readingOrder="0" vertical="bottom"/>
    </xf>
    <xf borderId="6" fillId="3" fontId="1" numFmtId="0" xfId="0" applyAlignment="1" applyBorder="1" applyFont="1">
      <alignment horizontal="center" readingOrder="0" vertical="bottom"/>
    </xf>
    <xf borderId="7" fillId="4" fontId="1" numFmtId="0" xfId="0" applyAlignment="1" applyBorder="1" applyFill="1" applyFont="1">
      <alignment horizontal="center" readingOrder="0" vertical="bottom"/>
    </xf>
    <xf borderId="5" fillId="4" fontId="1" numFmtId="0" xfId="0" applyAlignment="1" applyBorder="1" applyFont="1">
      <alignment horizontal="center" readingOrder="0" vertical="bottom"/>
    </xf>
    <xf borderId="6" fillId="4" fontId="1" numFmtId="0" xfId="0" applyAlignment="1" applyBorder="1" applyFont="1">
      <alignment horizontal="center" readingOrder="0" vertical="bottom"/>
    </xf>
    <xf borderId="7" fillId="5" fontId="1" numFmtId="0" xfId="0" applyAlignment="1" applyBorder="1" applyFill="1" applyFont="1">
      <alignment horizontal="center" readingOrder="0" vertical="bottom"/>
    </xf>
    <xf borderId="5" fillId="5" fontId="1" numFmtId="0" xfId="0" applyAlignment="1" applyBorder="1" applyFont="1">
      <alignment horizontal="center" readingOrder="0" vertical="bottom"/>
    </xf>
    <xf borderId="6" fillId="5" fontId="1" numFmtId="0" xfId="0" applyAlignment="1" applyBorder="1" applyFont="1">
      <alignment horizontal="center" readingOrder="0" vertical="bottom"/>
    </xf>
    <xf borderId="7" fillId="6" fontId="1" numFmtId="0" xfId="0" applyAlignment="1" applyBorder="1" applyFill="1" applyFont="1">
      <alignment horizontal="center" readingOrder="0" vertical="bottom"/>
    </xf>
    <xf borderId="5" fillId="6" fontId="1" numFmtId="0" xfId="0" applyAlignment="1" applyBorder="1" applyFont="1">
      <alignment horizontal="center" readingOrder="0" vertical="bottom"/>
    </xf>
    <xf borderId="6" fillId="6" fontId="1" numFmtId="0" xfId="0" applyAlignment="1" applyBorder="1" applyFont="1">
      <alignment horizontal="center" readingOrder="0" vertical="bottom"/>
    </xf>
    <xf borderId="5" fillId="0" fontId="3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0" fillId="2" fontId="1" numFmtId="0" xfId="0" applyAlignment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4" fillId="2" fontId="1" numFmtId="0" xfId="0" applyAlignment="1" applyBorder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right" readingOrder="0" shrinkToFit="0" vertical="bottom" wrapText="0"/>
    </xf>
    <xf borderId="0" fillId="0" fontId="4" numFmtId="14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1" fillId="0" fontId="3" numFmtId="0" xfId="0" applyAlignment="1" applyBorder="1" applyFont="1">
      <alignment horizontal="center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center"/>
    </xf>
    <xf borderId="0" fillId="0" fontId="4" numFmtId="164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7" fontId="5" numFmtId="0" xfId="0" applyAlignment="1" applyFill="1" applyFont="1">
      <alignment horizontal="right" readingOrder="0"/>
    </xf>
    <xf borderId="0" fillId="0" fontId="6" numFmtId="0" xfId="0" applyAlignment="1" applyFont="1">
      <alignment readingOrder="0" shrinkToFit="0" vertical="bottom" wrapText="0"/>
    </xf>
    <xf borderId="1" fillId="2" fontId="1" numFmtId="0" xfId="0" applyAlignment="1" applyBorder="1" applyFont="1">
      <alignment horizontal="center" readingOrder="0" vertical="bottom"/>
    </xf>
    <xf borderId="0" fillId="3" fontId="1" numFmtId="0" xfId="0" applyAlignment="1" applyFont="1">
      <alignment horizontal="center" readingOrder="0" vertical="bottom"/>
    </xf>
    <xf borderId="0" fillId="4" fontId="1" numFmtId="0" xfId="0" applyAlignment="1" applyFont="1">
      <alignment horizontal="center" readingOrder="0" vertical="bottom"/>
    </xf>
    <xf borderId="0" fillId="5" fontId="1" numFmtId="0" xfId="0" applyAlignment="1" applyFont="1">
      <alignment horizontal="center" readingOrder="0" vertical="bottom"/>
    </xf>
    <xf borderId="0" fillId="6" fontId="1" numFmtId="0" xfId="0" applyAlignment="1" applyFont="1">
      <alignment horizontal="center" readingOrder="0" vertical="bottom"/>
    </xf>
    <xf borderId="6" fillId="0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/>
    </xf>
    <xf borderId="0" fillId="0" fontId="4" numFmtId="0" xfId="0" applyAlignment="1" applyFont="1">
      <alignment horizontal="right" vertical="bottom"/>
    </xf>
    <xf borderId="0" fillId="0" fontId="4" numFmtId="14" xfId="0" applyAlignment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readingOrder="0" vertical="bottom"/>
    </xf>
    <xf borderId="0" fillId="2" fontId="3" numFmtId="0" xfId="0" applyAlignment="1" applyFont="1">
      <alignment horizontal="center" vertical="bottom"/>
    </xf>
    <xf borderId="0" fillId="2" fontId="1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7" fontId="1" numFmtId="0" xfId="0" applyAlignment="1" applyFont="1">
      <alignment horizontal="center" readingOrder="0" vertical="bottom"/>
    </xf>
    <xf borderId="0" fillId="0" fontId="4" numFmtId="165" xfId="0" applyAlignment="1" applyFont="1" applyNumberFormat="1">
      <alignment readingOrder="0" shrinkToFit="0" vertical="bottom" wrapText="0"/>
    </xf>
    <xf borderId="0" fillId="0" fontId="4" numFmtId="14" xfId="0" applyAlignment="1" applyFont="1" applyNumberFormat="1">
      <alignment shrinkToFit="0" vertical="bottom" wrapText="0"/>
    </xf>
    <xf borderId="0" fillId="2" fontId="1" numFmtId="0" xfId="0" applyAlignment="1" applyFont="1">
      <alignment horizontal="center" readingOrder="0" vertical="bottom"/>
    </xf>
    <xf borderId="0" fillId="2" fontId="3" numFmtId="0" xfId="0" applyAlignment="1" applyFont="1">
      <alignment vertical="bottom"/>
    </xf>
    <xf borderId="0" fillId="2" fontId="7" numFmtId="0" xfId="0" applyAlignment="1" applyFont="1">
      <alignment horizontal="center" vertical="bottom"/>
    </xf>
    <xf borderId="0" fillId="2" fontId="7" numFmtId="0" xfId="0" applyAlignment="1" applyFont="1">
      <alignment horizontal="center" readingOrder="0" vertical="bottom"/>
    </xf>
    <xf borderId="0" fillId="3" fontId="7" numFmtId="0" xfId="0" applyAlignment="1" applyFont="1">
      <alignment horizontal="center" vertical="bottom"/>
    </xf>
    <xf borderId="0" fillId="4" fontId="7" numFmtId="0" xfId="0" applyAlignment="1" applyFont="1">
      <alignment horizontal="center" vertical="bottom"/>
    </xf>
    <xf borderId="0" fillId="5" fontId="7" numFmtId="0" xfId="0" applyAlignment="1" applyFont="1">
      <alignment horizontal="center" vertical="bottom"/>
    </xf>
    <xf borderId="0" fillId="6" fontId="7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2" fontId="7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4" numFmtId="166" xfId="0" applyAlignment="1" applyFont="1" applyNumberFormat="1">
      <alignment horizontal="right" readingOrder="0" shrinkToFit="0" vertical="bottom" wrapText="0"/>
    </xf>
    <xf borderId="0" fillId="0" fontId="4" numFmtId="166" xfId="0" applyAlignment="1" applyFont="1" applyNumberFormat="1">
      <alignment shrinkToFit="0" vertical="bottom" wrapText="0"/>
    </xf>
    <xf borderId="0" fillId="2" fontId="3" numFmtId="166" xfId="0" applyAlignment="1" applyFont="1" applyNumberFormat="1">
      <alignment vertical="bottom"/>
    </xf>
    <xf borderId="0" fillId="2" fontId="3" numFmtId="0" xfId="0" applyAlignment="1" applyFont="1">
      <alignment horizontal="center" vertical="bottom"/>
    </xf>
    <xf borderId="0" fillId="0" fontId="3" numFmtId="0" xfId="0" applyAlignment="1" applyFont="1">
      <alignment horizontal="left" vertical="bottom"/>
    </xf>
    <xf borderId="0" fillId="2" fontId="3" numFmtId="0" xfId="0" applyAlignment="1" applyFont="1">
      <alignment vertical="bottom"/>
    </xf>
    <xf borderId="0" fillId="0" fontId="8" numFmtId="0" xfId="0" applyAlignment="1" applyFont="1">
      <alignment horizontal="right" readingOrder="0" shrinkToFit="0" vertical="bottom" wrapText="0"/>
    </xf>
    <xf borderId="0" fillId="2" fontId="8" numFmtId="164" xfId="0" applyAlignment="1" applyFont="1" applyNumberFormat="1">
      <alignment horizontal="right" readingOrder="0" shrinkToFit="0" vertical="bottom" wrapText="0"/>
    </xf>
    <xf borderId="0" fillId="2" fontId="8" numFmtId="164" xfId="0" applyAlignment="1" applyFont="1" applyNumberFormat="1">
      <alignment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2" fontId="4" numFmtId="164" xfId="0" applyAlignment="1" applyFont="1" applyNumberFormat="1">
      <alignment horizontal="right"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2" fontId="7" numFmtId="0" xfId="0" applyAlignment="1" applyFont="1">
      <alignment horizontal="center" shrinkToFit="0" vertical="bottom" wrapText="1"/>
    </xf>
    <xf borderId="0" fillId="2" fontId="7" numFmtId="0" xfId="0" applyAlignment="1" applyFont="1">
      <alignment horizontal="center" readingOrder="0" shrinkToFit="0" vertical="bottom" wrapText="1"/>
    </xf>
    <xf borderId="0" fillId="3" fontId="7" numFmtId="0" xfId="0" applyAlignment="1" applyFont="1">
      <alignment horizontal="center" shrinkToFit="0" vertical="bottom" wrapText="1"/>
    </xf>
    <xf borderId="0" fillId="4" fontId="7" numFmtId="0" xfId="0" applyAlignment="1" applyFont="1">
      <alignment horizontal="center" shrinkToFit="0" vertical="bottom" wrapText="1"/>
    </xf>
    <xf borderId="0" fillId="5" fontId="7" numFmtId="0" xfId="0" applyAlignment="1" applyFont="1">
      <alignment horizontal="center" shrinkToFit="0" vertical="bottom" wrapText="1"/>
    </xf>
    <xf borderId="0" fillId="6" fontId="7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2" fontId="7" numFmtId="0" xfId="0" applyAlignment="1" applyFont="1">
      <alignment horizontal="center" shrinkToFit="0" vertical="bottom" wrapText="1"/>
    </xf>
    <xf borderId="0" fillId="2" fontId="3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3" numFmtId="167" xfId="0" applyAlignment="1" applyFont="1" applyNumberForma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165" xfId="0" applyAlignment="1" applyFont="1" applyNumberFormat="1">
      <alignment shrinkToFit="0" vertical="bottom" wrapText="0"/>
    </xf>
    <xf borderId="0" fillId="0" fontId="3" numFmtId="0" xfId="0" applyAlignment="1" applyFont="1">
      <alignment shrinkToFit="0" wrapText="1"/>
    </xf>
    <xf borderId="0" fillId="0" fontId="8" numFmtId="1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8" numFmtId="16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5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9" numFmtId="0" xfId="0" applyFont="1"/>
    <xf borderId="0" fillId="8" fontId="4" numFmtId="0" xfId="0" applyAlignment="1" applyFill="1" applyFont="1">
      <alignment horizontal="right" readingOrder="0" shrinkToFit="0" vertical="bottom" wrapText="0"/>
    </xf>
    <xf borderId="0" fillId="8" fontId="4" numFmtId="164" xfId="0" applyAlignment="1" applyFont="1" applyNumberFormat="1">
      <alignment horizontal="right" readingOrder="0" shrinkToFit="0" vertical="bottom" wrapText="0"/>
    </xf>
    <xf borderId="0" fillId="8" fontId="4" numFmtId="0" xfId="0" applyAlignment="1" applyFont="1">
      <alignment shrinkToFit="0" vertical="bottom" wrapText="0"/>
    </xf>
    <xf borderId="0" fillId="8" fontId="4" numFmtId="0" xfId="0" applyAlignment="1" applyFont="1">
      <alignment readingOrder="0" shrinkToFit="0" vertical="bottom" wrapText="0"/>
    </xf>
    <xf borderId="0" fillId="8" fontId="4" numFmtId="0" xfId="0" applyAlignment="1" applyFont="1">
      <alignment readingOrder="0" shrinkToFit="0" vertical="bottom" wrapText="0"/>
    </xf>
    <xf borderId="0" fillId="8" fontId="4" numFmtId="0" xfId="0" applyAlignment="1" applyFont="1">
      <alignment horizontal="right" readingOrder="0" shrinkToFit="0" vertical="bottom" wrapText="0"/>
    </xf>
    <xf borderId="0" fillId="8" fontId="9" numFmtId="0" xfId="0" applyFont="1"/>
    <xf borderId="0" fillId="0" fontId="4" numFmtId="168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vertical="bottom"/>
    </xf>
    <xf borderId="0" fillId="0" fontId="4" numFmtId="164" xfId="0" applyAlignment="1" applyFont="1" applyNumberFormat="1">
      <alignment shrinkToFit="0" vertical="bottom" wrapText="0"/>
    </xf>
    <xf borderId="0" fillId="0" fontId="4" numFmtId="168" xfId="0" applyAlignment="1" applyFont="1" applyNumberFormat="1">
      <alignment shrinkToFit="0" vertical="bottom" wrapText="0"/>
    </xf>
    <xf borderId="0" fillId="2" fontId="9" numFmtId="0" xfId="0" applyAlignment="1" applyFont="1">
      <alignment horizontal="center" readingOrder="0" vertical="bottom"/>
    </xf>
    <xf borderId="0" fillId="2" fontId="3" numFmtId="14" xfId="0" applyAlignment="1" applyFont="1" applyNumberFormat="1">
      <alignment readingOrder="0" vertical="bottom"/>
    </xf>
    <xf borderId="0" fillId="2" fontId="9" numFmtId="0" xfId="0" applyAlignment="1" applyFont="1">
      <alignment horizontal="center" vertical="bottom"/>
    </xf>
    <xf borderId="0" fillId="0" fontId="10" numFmtId="0" xfId="0" applyAlignment="1" applyFont="1">
      <alignment readingOrder="0" shrinkToFit="0" vertical="bottom" wrapText="0"/>
    </xf>
    <xf borderId="0" fillId="2" fontId="3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0" fontId="4" numFmtId="169" xfId="0" applyAlignment="1" applyFont="1" applyNumberFormat="1">
      <alignment horizontal="right" readingOrder="0" shrinkToFit="0" vertical="bottom" wrapText="0"/>
    </xf>
    <xf borderId="0" fillId="0" fontId="4" numFmtId="1" xfId="0" applyAlignment="1" applyFont="1" applyNumberFormat="1">
      <alignment horizontal="right" readingOrder="0" shrinkToFit="0" vertical="bottom" wrapText="0"/>
    </xf>
    <xf borderId="0" fillId="0" fontId="4" numFmtId="165" xfId="0" applyAlignment="1" applyFont="1" applyNumberFormat="1">
      <alignment horizontal="right" readingOrder="0" shrinkToFit="0" vertical="bottom" wrapText="0"/>
    </xf>
    <xf borderId="0" fillId="0" fontId="3" numFmtId="165" xfId="0" applyAlignment="1" applyFont="1" applyNumberFormat="1">
      <alignment vertical="bottom"/>
    </xf>
    <xf borderId="0" fillId="0" fontId="4" numFmtId="1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horizontal="center"/>
    </xf>
    <xf borderId="0" fillId="0" fontId="3" numFmtId="0" xfId="0" applyAlignment="1" applyFont="1">
      <alignment horizontal="center" vertical="bottom"/>
    </xf>
    <xf borderId="0" fillId="0" fontId="11" numFmtId="0" xfId="0" applyAlignment="1" applyFont="1">
      <alignment readingOrder="0"/>
    </xf>
    <xf borderId="0" fillId="4" fontId="7" numFmtId="0" xfId="0" applyAlignment="1" applyFont="1">
      <alignment readingOrder="0"/>
    </xf>
    <xf borderId="0" fillId="9" fontId="3" numFmtId="0" xfId="0" applyAlignment="1" applyFill="1" applyFont="1">
      <alignment readingOrder="0"/>
    </xf>
    <xf borderId="0" fillId="9" fontId="3" numFmtId="0" xfId="0" applyAlignment="1" applyFont="1">
      <alignment readingOrder="0"/>
    </xf>
    <xf borderId="0" fillId="2" fontId="3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right" readingOrder="0" vertical="bottom"/>
    </xf>
    <xf borderId="0" fillId="9" fontId="3" numFmtId="0" xfId="0" applyFont="1"/>
    <xf borderId="0" fillId="9" fontId="3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3" numFmtId="0" xfId="0" applyFont="1"/>
    <xf borderId="0" fillId="4" fontId="3" numFmtId="0" xfId="0" applyFont="1"/>
    <xf borderId="0" fillId="4" fontId="3" numFmtId="167" xfId="0" applyFont="1" applyNumberFormat="1"/>
    <xf borderId="0" fillId="2" fontId="3" numFmtId="0" xfId="0" applyFont="1"/>
    <xf borderId="0" fillId="0" fontId="7" numFmtId="0" xfId="0" applyAlignment="1" applyFont="1">
      <alignment readingOrder="0"/>
    </xf>
    <xf borderId="0" fillId="0" fontId="1" numFmtId="0" xfId="0" applyAlignment="1" applyFont="1">
      <alignment horizontal="right" readingOrder="0" vertical="bottom"/>
    </xf>
    <xf borderId="0" fillId="0" fontId="3" numFmtId="0" xfId="0" applyAlignment="1" applyFont="1">
      <alignment readingOrder="0"/>
    </xf>
    <xf borderId="0" fillId="10" fontId="1" numFmtId="170" xfId="0" applyFill="1" applyFont="1" applyNumberFormat="1"/>
    <xf borderId="0" fillId="0" fontId="3" numFmtId="3" xfId="0" applyFont="1" applyNumberFormat="1"/>
    <xf borderId="0" fillId="2" fontId="3" numFmtId="3" xfId="0" applyFont="1" applyNumberFormat="1"/>
    <xf borderId="0" fillId="0" fontId="3" numFmtId="3" xfId="0" applyAlignment="1" applyFont="1" applyNumberFormat="1">
      <alignment readingOrder="0"/>
    </xf>
    <xf borderId="0" fillId="0" fontId="7" numFmtId="0" xfId="0" applyFont="1"/>
    <xf borderId="0" fillId="0" fontId="3" numFmtId="9" xfId="0" applyFont="1" applyNumberFormat="1"/>
    <xf borderId="0" fillId="0" fontId="3" numFmtId="10" xfId="0" applyFont="1" applyNumberFormat="1"/>
    <xf borderId="0" fillId="0" fontId="3" numFmtId="0" xfId="0" applyAlignment="1" applyFont="1">
      <alignment readingOrder="0"/>
    </xf>
    <xf borderId="0" fillId="0" fontId="3" numFmtId="0" xfId="0" applyFont="1"/>
    <xf borderId="0" fillId="2" fontId="3" numFmtId="171" xfId="0" applyAlignment="1" applyFont="1" applyNumberFormat="1">
      <alignment readingOrder="0"/>
    </xf>
    <xf borderId="0" fillId="11" fontId="3" numFmtId="171" xfId="0" applyAlignment="1" applyFill="1" applyFont="1" applyNumberFormat="1">
      <alignment horizontal="right" vertical="bottom"/>
    </xf>
    <xf borderId="0" fillId="0" fontId="7" numFmtId="0" xfId="0" applyAlignment="1" applyFont="1">
      <alignment readingOrder="0"/>
    </xf>
    <xf borderId="0" fillId="0" fontId="3" numFmtId="171" xfId="0" applyAlignment="1" applyFont="1" applyNumberFormat="1">
      <alignment readingOrder="0"/>
    </xf>
    <xf borderId="0" fillId="0" fontId="3" numFmtId="171" xfId="0" applyFont="1" applyNumberFormat="1"/>
    <xf borderId="0" fillId="0" fontId="7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2" fontId="3" numFmtId="0" xfId="0" applyAlignment="1" applyFont="1">
      <alignment horizontal="right" vertical="bottom"/>
    </xf>
    <xf borderId="0" fillId="2" fontId="12" numFmtId="0" xfId="0" applyFont="1"/>
    <xf borderId="0" fillId="2" fontId="12" numFmtId="0" xfId="0" applyFont="1"/>
    <xf borderId="0" fillId="2" fontId="3" numFmtId="0" xfId="0" applyFont="1"/>
    <xf borderId="0" fillId="2" fontId="7" numFmtId="0" xfId="0" applyAlignment="1" applyFont="1">
      <alignment horizontal="center" vertical="bottom"/>
    </xf>
    <xf borderId="0" fillId="2" fontId="7" numFmtId="166" xfId="0" applyAlignment="1" applyFont="1" applyNumberFormat="1">
      <alignment horizontal="right" vertical="bottom"/>
    </xf>
    <xf borderId="0" fillId="2" fontId="3" numFmtId="166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2" fontId="7" numFmtId="49" xfId="0" applyAlignment="1" applyFont="1" applyNumberFormat="1">
      <alignment horizontal="center" shrinkToFit="0" vertical="bottom" wrapText="1"/>
    </xf>
    <xf borderId="0" fillId="2" fontId="13" numFmtId="49" xfId="0" applyAlignment="1" applyFont="1" applyNumberFormat="1">
      <alignment horizontal="center" vertical="bottom"/>
    </xf>
    <xf borderId="0" fillId="0" fontId="7" numFmtId="0" xfId="0" applyAlignment="1" applyFont="1">
      <alignment vertical="bottom"/>
    </xf>
    <xf borderId="0" fillId="2" fontId="7" numFmtId="0" xfId="0" applyAlignment="1" applyFont="1">
      <alignment vertical="bottom"/>
    </xf>
    <xf borderId="8" fillId="0" fontId="3" numFmtId="0" xfId="0" applyAlignment="1" applyBorder="1" applyFont="1">
      <alignment vertical="bottom"/>
    </xf>
    <xf borderId="8" fillId="2" fontId="3" numFmtId="0" xfId="0" applyAlignment="1" applyBorder="1" applyFont="1">
      <alignment vertical="bottom"/>
    </xf>
    <xf borderId="9" fillId="0" fontId="3" numFmtId="0" xfId="0" applyAlignment="1" applyBorder="1" applyFont="1">
      <alignment vertical="bottom"/>
    </xf>
    <xf borderId="10" fillId="0" fontId="7" numFmtId="0" xfId="0" applyAlignment="1" applyBorder="1" applyFont="1">
      <alignment vertical="bottom"/>
    </xf>
    <xf borderId="10" fillId="2" fontId="3" numFmtId="0" xfId="0" applyAlignment="1" applyBorder="1" applyFont="1">
      <alignment vertical="bottom"/>
    </xf>
    <xf borderId="9" fillId="0" fontId="3" numFmtId="0" xfId="0" applyAlignment="1" applyBorder="1" applyFont="1">
      <alignment horizontal="right" vertical="bottom"/>
    </xf>
    <xf borderId="9" fillId="2" fontId="3" numFmtId="0" xfId="0" applyAlignment="1" applyBorder="1" applyFont="1">
      <alignment horizontal="right" vertical="bottom"/>
    </xf>
    <xf borderId="9" fillId="0" fontId="7" numFmtId="0" xfId="0" applyAlignment="1" applyBorder="1" applyFont="1">
      <alignment horizontal="right" vertical="bottom"/>
    </xf>
    <xf borderId="10" fillId="0" fontId="3" numFmtId="0" xfId="0" applyAlignment="1" applyBorder="1" applyFont="1">
      <alignment vertical="bottom"/>
    </xf>
    <xf borderId="11" fillId="0" fontId="3" numFmtId="0" xfId="0" applyAlignment="1" applyBorder="1" applyFont="1">
      <alignment vertical="bottom"/>
    </xf>
    <xf borderId="9" fillId="0" fontId="7" numFmtId="0" xfId="0" applyAlignment="1" applyBorder="1" applyFont="1">
      <alignment vertical="bottom"/>
    </xf>
    <xf borderId="10" fillId="0" fontId="3" numFmtId="0" xfId="0" applyAlignment="1" applyBorder="1" applyFont="1">
      <alignment horizontal="right" vertical="bottom"/>
    </xf>
    <xf borderId="10" fillId="0" fontId="7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7" numFmtId="0" xfId="0" applyAlignment="1" applyFont="1">
      <alignment horizontal="right" vertical="bottom"/>
    </xf>
    <xf borderId="0" fillId="0" fontId="1" numFmtId="0" xfId="0" applyFont="1"/>
    <xf borderId="0" fillId="0" fontId="1" numFmtId="0" xfId="0" applyFont="1"/>
    <xf borderId="0" fillId="0" fontId="1" numFmtId="3" xfId="0" applyFont="1" applyNumberFormat="1"/>
    <xf borderId="0" fillId="0" fontId="1" numFmtId="9" xfId="0" applyAlignment="1" applyFont="1" applyNumberFormat="1">
      <alignment horizontal="right" readingOrder="0" vertical="bottom"/>
    </xf>
    <xf borderId="0" fillId="0" fontId="1" numFmtId="0" xfId="0" applyAlignment="1" applyFont="1">
      <alignment readingOrder="0"/>
    </xf>
    <xf borderId="0" fillId="0" fontId="3" numFmtId="9" xfId="0" applyFont="1" applyNumberFormat="1"/>
    <xf borderId="0" fillId="8" fontId="3" numFmtId="0" xfId="0" applyFont="1"/>
    <xf borderId="0" fillId="0" fontId="14" numFmtId="0" xfId="0" applyAlignment="1" applyFont="1">
      <alignment readingOrder="0"/>
    </xf>
    <xf borderId="0" fillId="0" fontId="14" numFmtId="0" xfId="0" applyFont="1"/>
    <xf borderId="0" fillId="0" fontId="0" numFmtId="0" xfId="0" applyAlignment="1" applyFont="1">
      <alignment shrinkToFit="0" vertical="bottom" wrapText="0"/>
    </xf>
    <xf borderId="0" fillId="0" fontId="0" numFmtId="0" xfId="0" applyFont="1"/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readingOrder="0" vertical="bottom"/>
    </xf>
    <xf borderId="0" fillId="0" fontId="16" numFmtId="0" xfId="0" applyAlignment="1" applyFont="1">
      <alignment readingOrder="0" shrinkToFit="0" vertical="bottom" wrapText="0"/>
    </xf>
    <xf borderId="0" fillId="0" fontId="7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12" fontId="18" numFmtId="0" xfId="0" applyAlignment="1" applyFill="1" applyFont="1">
      <alignment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1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19" numFmtId="0" xfId="0" applyAlignment="1" applyFont="1">
      <alignment readingOrder="0"/>
    </xf>
    <xf borderId="0" fillId="12" fontId="19" numFmtId="0" xfId="0" applyAlignment="1" applyFont="1">
      <alignment readingOrder="0"/>
    </xf>
    <xf borderId="0" fillId="0" fontId="3" numFmtId="0" xfId="0" applyAlignment="1" applyFont="1">
      <alignment horizontal="center" readingOrder="0" shrinkToFit="0" wrapText="1"/>
    </xf>
    <xf borderId="0" fillId="2" fontId="11" numFmtId="0" xfId="0" applyAlignment="1" applyFont="1">
      <alignment horizontal="center" readingOrder="0" vertical="bottom"/>
    </xf>
    <xf borderId="4" fillId="2" fontId="11" numFmtId="0" xfId="0" applyAlignment="1" applyBorder="1" applyFont="1">
      <alignment horizontal="center" readingOrder="0" vertical="bottom"/>
    </xf>
    <xf borderId="0" fillId="0" fontId="20" numFmtId="0" xfId="0" applyAlignment="1" applyFont="1">
      <alignment horizontal="right" readingOrder="0" vertical="bottom"/>
    </xf>
    <xf borderId="0" fillId="0" fontId="20" numFmtId="0" xfId="0" applyAlignment="1" applyFont="1">
      <alignment horizontal="right" vertical="bottom"/>
    </xf>
    <xf borderId="0" fillId="0" fontId="20" numFmtId="0" xfId="0" applyAlignment="1" applyFont="1">
      <alignment readingOrder="0"/>
    </xf>
    <xf borderId="0" fillId="0" fontId="20" numFmtId="0" xfId="0" applyAlignment="1" applyFont="1">
      <alignment horizontal="right" readingOrder="0"/>
    </xf>
    <xf borderId="0" fillId="12" fontId="20" numFmtId="0" xfId="0" applyFont="1"/>
    <xf borderId="0" fillId="0" fontId="11" numFmtId="0" xfId="0" applyAlignment="1" applyFont="1">
      <alignment horizontal="center" readingOrder="0"/>
    </xf>
    <xf borderId="0" fillId="0" fontId="20" numFmtId="0" xfId="0" applyAlignment="1" applyFont="1">
      <alignment horizontal="center" readingOrder="0"/>
    </xf>
    <xf borderId="0" fillId="0" fontId="20" numFmtId="0" xfId="0" applyAlignment="1" applyFont="1">
      <alignment horizontal="center"/>
    </xf>
    <xf borderId="2" fillId="2" fontId="20" numFmtId="0" xfId="0" applyAlignment="1" applyBorder="1" applyFont="1">
      <alignment horizontal="right" readingOrder="0" vertical="bottom"/>
    </xf>
    <xf borderId="0" fillId="2" fontId="20" numFmtId="0" xfId="0" applyAlignment="1" applyFont="1">
      <alignment horizontal="center" readingOrder="0" vertical="bottom"/>
    </xf>
    <xf borderId="0" fillId="0" fontId="20" numFmtId="0" xfId="0" applyFont="1"/>
    <xf borderId="0" fillId="0" fontId="11" numFmtId="0" xfId="0" applyAlignment="1" applyFont="1">
      <alignment horizontal="center"/>
    </xf>
    <xf borderId="0" fillId="12" fontId="20" numFmtId="0" xfId="0" applyAlignment="1" applyFont="1">
      <alignment readingOrder="0"/>
    </xf>
    <xf borderId="0" fillId="0" fontId="20" numFmtId="0" xfId="0" applyAlignment="1" applyFont="1">
      <alignment readingOrder="0" vertical="bottom"/>
    </xf>
    <xf borderId="2" fillId="2" fontId="20" numFmtId="0" xfId="0" applyAlignment="1" applyBorder="1" applyFont="1">
      <alignment horizontal="center" readingOrder="0" vertical="bottom"/>
    </xf>
    <xf borderId="0" fillId="2" fontId="20" numFmtId="0" xfId="0" applyAlignment="1" applyFont="1">
      <alignment readingOrder="0"/>
    </xf>
    <xf borderId="0" fillId="2" fontId="20" numFmtId="0" xfId="0" applyAlignment="1" applyFont="1">
      <alignment horizontal="right" readingOrder="0"/>
    </xf>
    <xf borderId="0" fillId="2" fontId="20" numFmtId="0" xfId="0" applyFont="1"/>
    <xf borderId="0" fillId="12" fontId="13" numFmtId="0" xfId="0" applyFont="1"/>
    <xf borderId="0" fillId="0" fontId="20" numFmtId="3" xfId="0" applyAlignment="1" applyFont="1" applyNumberFormat="1">
      <alignment readingOrder="0"/>
    </xf>
    <xf borderId="0" fillId="13" fontId="21" numFmtId="0" xfId="0" applyAlignment="1" applyFill="1" applyFont="1">
      <alignment horizontal="center"/>
    </xf>
    <xf borderId="0" fillId="13" fontId="22" numFmtId="0" xfId="0" applyAlignment="1" applyFont="1">
      <alignment horizontal="center" readingOrder="0"/>
    </xf>
    <xf borderId="0" fillId="13" fontId="21" numFmtId="3" xfId="0" applyAlignment="1" applyFont="1" applyNumberFormat="1">
      <alignment readingOrder="0"/>
    </xf>
    <xf borderId="0" fillId="13" fontId="21" numFmtId="0" xfId="0" applyAlignment="1" applyFont="1">
      <alignment horizontal="right" readingOrder="0"/>
    </xf>
    <xf borderId="0" fillId="13" fontId="21" numFmtId="0" xfId="0" applyFont="1"/>
    <xf borderId="0" fillId="12" fontId="21" numFmtId="0" xfId="0" applyFont="1"/>
    <xf borderId="0" fillId="13" fontId="23" numFmtId="0" xfId="0" applyAlignment="1" applyFont="1">
      <alignment horizontal="center" readingOrder="0"/>
    </xf>
    <xf borderId="0" fillId="13" fontId="24" numFmtId="0" xfId="0" applyAlignment="1" applyFont="1">
      <alignment horizontal="right" readingOrder="0" shrinkToFit="0" wrapText="1"/>
    </xf>
    <xf borderId="0" fillId="13" fontId="21" numFmtId="0" xfId="0" applyAlignment="1" applyFont="1">
      <alignment readingOrder="0"/>
    </xf>
    <xf borderId="0" fillId="13" fontId="21" numFmtId="0" xfId="0" applyAlignment="1" applyFont="1">
      <alignment horizontal="right"/>
    </xf>
    <xf borderId="0" fillId="8" fontId="21" numFmtId="0" xfId="0" applyAlignment="1" applyFont="1">
      <alignment horizontal="center"/>
    </xf>
    <xf borderId="0" fillId="8" fontId="23" numFmtId="0" xfId="0" applyAlignment="1" applyFont="1">
      <alignment horizontal="center" readingOrder="0" shrinkToFit="0" wrapText="1"/>
    </xf>
    <xf borderId="0" fillId="8" fontId="21" numFmtId="0" xfId="0" applyAlignment="1" applyFont="1">
      <alignment horizontal="right" readingOrder="0"/>
    </xf>
    <xf borderId="0" fillId="8" fontId="21" numFmtId="0" xfId="0" applyAlignment="1" applyFont="1">
      <alignment readingOrder="0"/>
    </xf>
    <xf borderId="0" fillId="8" fontId="21" numFmtId="0" xfId="0" applyFont="1"/>
    <xf borderId="0" fillId="14" fontId="21" numFmtId="0" xfId="0" applyAlignment="1" applyFill="1" applyFont="1">
      <alignment horizontal="center"/>
    </xf>
    <xf borderId="0" fillId="14" fontId="21" numFmtId="0" xfId="0" applyAlignment="1" applyFont="1">
      <alignment horizontal="right" readingOrder="0"/>
    </xf>
    <xf borderId="0" fillId="14" fontId="21" numFmtId="3" xfId="0" applyAlignment="1" applyFont="1" applyNumberFormat="1">
      <alignment readingOrder="0"/>
    </xf>
    <xf borderId="0" fillId="14" fontId="21" numFmtId="0" xfId="0" applyAlignment="1" applyFont="1">
      <alignment readingOrder="0"/>
    </xf>
    <xf borderId="0" fillId="14" fontId="21" numFmtId="0" xfId="0" applyAlignment="1" applyFont="1">
      <alignment readingOrder="0"/>
    </xf>
    <xf borderId="0" fillId="14" fontId="21" numFmtId="3" xfId="0" applyAlignment="1" applyFont="1" applyNumberFormat="1">
      <alignment horizontal="right" readingOrder="0"/>
    </xf>
    <xf borderId="0" fillId="14" fontId="21" numFmtId="0" xfId="0" applyFont="1"/>
    <xf borderId="0" fillId="12" fontId="21" numFmtId="3" xfId="0" applyFont="1" applyNumberFormat="1"/>
    <xf borderId="0" fillId="15" fontId="21" numFmtId="0" xfId="0" applyAlignment="1" applyFill="1" applyFont="1">
      <alignment horizontal="center"/>
    </xf>
    <xf borderId="0" fillId="15" fontId="21" numFmtId="0" xfId="0" applyAlignment="1" applyFont="1">
      <alignment horizontal="right" readingOrder="0"/>
    </xf>
    <xf borderId="0" fillId="15" fontId="21" numFmtId="167" xfId="0" applyAlignment="1" applyFont="1" applyNumberFormat="1">
      <alignment readingOrder="0"/>
    </xf>
    <xf borderId="0" fillId="15" fontId="21" numFmtId="3" xfId="0" applyAlignment="1" applyFont="1" applyNumberFormat="1">
      <alignment readingOrder="0"/>
    </xf>
    <xf borderId="0" fillId="15" fontId="21" numFmtId="3" xfId="0" applyAlignment="1" applyFont="1" applyNumberFormat="1">
      <alignment horizontal="right" readingOrder="0"/>
    </xf>
    <xf borderId="0" fillId="15" fontId="21" numFmtId="0" xfId="0" applyAlignment="1" applyFont="1">
      <alignment readingOrder="0"/>
    </xf>
    <xf borderId="0" fillId="15" fontId="21" numFmtId="0" xfId="0" applyFont="1"/>
    <xf borderId="0" fillId="12" fontId="21" numFmtId="167" xfId="0" applyFont="1" applyNumberFormat="1"/>
    <xf borderId="0" fillId="0" fontId="21" numFmtId="0" xfId="0" applyAlignment="1" applyFont="1">
      <alignment horizontal="center"/>
    </xf>
    <xf borderId="0" fillId="0" fontId="21" numFmtId="0" xfId="0" applyAlignment="1" applyFont="1">
      <alignment horizontal="right"/>
    </xf>
    <xf borderId="0" fillId="0" fontId="21" numFmtId="0" xfId="0" applyFont="1"/>
    <xf borderId="0" fillId="0" fontId="21" numFmtId="0" xfId="0" applyAlignment="1" applyFont="1">
      <alignment readingOrder="0"/>
    </xf>
    <xf borderId="0" fillId="2" fontId="21" numFmtId="0" xfId="0" applyFont="1"/>
    <xf borderId="0" fillId="16" fontId="21" numFmtId="0" xfId="0" applyAlignment="1" applyFill="1" applyFont="1">
      <alignment horizontal="center"/>
    </xf>
    <xf borderId="0" fillId="16" fontId="21" numFmtId="0" xfId="0" applyAlignment="1" applyFont="1">
      <alignment horizontal="right" readingOrder="0"/>
    </xf>
    <xf borderId="0" fillId="16" fontId="21" numFmtId="3" xfId="0" applyAlignment="1" applyFont="1" applyNumberFormat="1">
      <alignment readingOrder="0"/>
    </xf>
    <xf borderId="0" fillId="16" fontId="21" numFmtId="0" xfId="0" applyAlignment="1" applyFont="1">
      <alignment readingOrder="0"/>
    </xf>
    <xf borderId="0" fillId="16" fontId="21" numFmtId="3" xfId="0" applyAlignment="1" applyFont="1" applyNumberFormat="1">
      <alignment horizontal="right" readingOrder="0"/>
    </xf>
    <xf borderId="0" fillId="16" fontId="21" numFmtId="0" xfId="0" applyFont="1"/>
    <xf borderId="0" fillId="6" fontId="21" numFmtId="0" xfId="0" applyAlignment="1" applyFont="1">
      <alignment horizontal="center"/>
    </xf>
    <xf borderId="0" fillId="6" fontId="21" numFmtId="0" xfId="0" applyAlignment="1" applyFont="1">
      <alignment horizontal="right" readingOrder="0"/>
    </xf>
    <xf borderId="0" fillId="6" fontId="21" numFmtId="167" xfId="0" applyAlignment="1" applyFont="1" applyNumberFormat="1">
      <alignment readingOrder="0"/>
    </xf>
    <xf borderId="0" fillId="6" fontId="21" numFmtId="4" xfId="0" applyAlignment="1" applyFont="1" applyNumberFormat="1">
      <alignment readingOrder="0"/>
    </xf>
    <xf borderId="0" fillId="6" fontId="21" numFmtId="3" xfId="0" applyAlignment="1" applyFont="1" applyNumberFormat="1">
      <alignment readingOrder="0"/>
    </xf>
    <xf borderId="0" fillId="6" fontId="21" numFmtId="167" xfId="0" applyAlignment="1" applyFont="1" applyNumberFormat="1">
      <alignment horizontal="right" readingOrder="0"/>
    </xf>
    <xf borderId="0" fillId="6" fontId="21" numFmtId="0" xfId="0" applyAlignment="1" applyFont="1">
      <alignment readingOrder="0"/>
    </xf>
    <xf borderId="0" fillId="6" fontId="21" numFmtId="0" xfId="0" applyFont="1"/>
    <xf borderId="0" fillId="0" fontId="7" numFmtId="0" xfId="0" applyAlignment="1" applyFont="1">
      <alignment horizontal="center"/>
    </xf>
    <xf borderId="0" fillId="0" fontId="3" numFmtId="0" xfId="0" applyAlignment="1" applyFont="1">
      <alignment horizontal="right"/>
    </xf>
    <xf borderId="0" fillId="2" fontId="3" numFmtId="0" xfId="0" applyAlignment="1" applyFont="1">
      <alignment readingOrder="0"/>
    </xf>
    <xf borderId="0" fillId="0" fontId="3" numFmtId="0" xfId="0" applyAlignment="1" applyFont="1">
      <alignment horizontal="right" readingOrder="0"/>
    </xf>
    <xf borderId="0" fillId="12" fontId="25" numFmtId="0" xfId="0" applyFont="1"/>
    <xf borderId="0" fillId="15" fontId="13" numFmtId="0" xfId="0" applyAlignment="1" applyFont="1">
      <alignment horizontal="center"/>
    </xf>
    <xf borderId="0" fillId="15" fontId="13" numFmtId="0" xfId="0" applyAlignment="1" applyFont="1">
      <alignment horizontal="center" readingOrder="0"/>
    </xf>
    <xf borderId="0" fillId="15" fontId="13" numFmtId="0" xfId="0" applyAlignment="1" applyFont="1">
      <alignment horizontal="right"/>
    </xf>
    <xf borderId="0" fillId="15" fontId="13" numFmtId="0" xfId="0" applyAlignment="1" applyFont="1">
      <alignment readingOrder="0"/>
    </xf>
    <xf borderId="0" fillId="15" fontId="13" numFmtId="0" xfId="0" applyAlignment="1" applyFont="1">
      <alignment horizontal="right" readingOrder="0"/>
    </xf>
    <xf borderId="0" fillId="15" fontId="13" numFmtId="0" xfId="0" applyFont="1"/>
    <xf borderId="0" fillId="17" fontId="13" numFmtId="0" xfId="0" applyAlignment="1" applyFill="1" applyFont="1">
      <alignment horizontal="center"/>
    </xf>
    <xf borderId="0" fillId="17" fontId="13" numFmtId="0" xfId="0" applyAlignment="1" applyFont="1">
      <alignment horizontal="center" readingOrder="0"/>
    </xf>
    <xf borderId="0" fillId="17" fontId="13" numFmtId="0" xfId="0" applyAlignment="1" applyFont="1">
      <alignment horizontal="right"/>
    </xf>
    <xf borderId="0" fillId="17" fontId="13" numFmtId="0" xfId="0" applyAlignment="1" applyFont="1">
      <alignment readingOrder="0"/>
    </xf>
    <xf borderId="0" fillId="17" fontId="13" numFmtId="0" xfId="0" applyAlignment="1" applyFont="1">
      <alignment horizontal="right" readingOrder="0"/>
    </xf>
    <xf borderId="0" fillId="17" fontId="13" numFmtId="0" xfId="0" applyFont="1"/>
    <xf borderId="0" fillId="6" fontId="7" numFmtId="0" xfId="0" applyAlignment="1" applyFont="1">
      <alignment horizontal="center" readingOrder="0"/>
    </xf>
    <xf borderId="0" fillId="6" fontId="3" numFmtId="0" xfId="0" applyAlignment="1" applyFont="1">
      <alignment horizontal="center" readingOrder="0"/>
    </xf>
    <xf borderId="0" fillId="6" fontId="11" numFmtId="0" xfId="0" applyAlignment="1" applyFont="1">
      <alignment horizontal="center" readingOrder="0"/>
    </xf>
    <xf borderId="0" fillId="6" fontId="3" numFmtId="0" xfId="0" applyAlignment="1" applyFont="1">
      <alignment horizontal="right" readingOrder="0"/>
    </xf>
    <xf borderId="0" fillId="6" fontId="3" numFmtId="0" xfId="0" applyFont="1"/>
    <xf borderId="0" fillId="6" fontId="13" numFmtId="0" xfId="0" applyAlignment="1" applyFont="1">
      <alignment readingOrder="0"/>
    </xf>
    <xf borderId="0" fillId="6" fontId="13" numFmtId="0" xfId="0" applyAlignment="1" applyFont="1">
      <alignment horizontal="right" readingOrder="0"/>
    </xf>
    <xf borderId="0" fillId="6" fontId="3" numFmtId="0" xfId="0" applyAlignment="1" applyFont="1">
      <alignment horizontal="center"/>
    </xf>
    <xf borderId="0" fillId="12" fontId="3" numFmtId="0" xfId="0" applyFont="1"/>
    <xf borderId="2" fillId="2" fontId="7" numFmtId="0" xfId="0" applyAlignment="1" applyBorder="1" applyFont="1">
      <alignment horizontal="center" vertical="bottom"/>
    </xf>
    <xf borderId="4" fillId="2" fontId="7" numFmtId="0" xfId="0" applyAlignment="1" applyBorder="1" applyFont="1">
      <alignment horizontal="center" vertical="bottom"/>
    </xf>
    <xf borderId="0" fillId="2" fontId="3" numFmtId="0" xfId="0" applyAlignment="1" applyFont="1">
      <alignment horizontal="center" vertical="bottom"/>
    </xf>
    <xf borderId="2" fillId="2" fontId="3" numFmtId="0" xfId="0" applyAlignment="1" applyBorder="1" applyFont="1">
      <alignment horizontal="center" vertical="bottom"/>
    </xf>
    <xf borderId="4" fillId="2" fontId="3" numFmtId="0" xfId="0" applyAlignment="1" applyBorder="1" applyFont="1">
      <alignment horizontal="center" vertical="bottom"/>
    </xf>
    <xf borderId="0" fillId="2" fontId="7" numFmtId="14" xfId="0" applyAlignment="1" applyFont="1" applyNumberFormat="1">
      <alignment horizontal="center" vertical="bottom"/>
    </xf>
    <xf borderId="0" fillId="2" fontId="3" numFmtId="14" xfId="0" applyAlignment="1" applyFont="1" applyNumberFormat="1">
      <alignment horizontal="center" vertical="bottom"/>
    </xf>
    <xf borderId="2" fillId="2" fontId="3" numFmtId="14" xfId="0" applyAlignment="1" applyBorder="1" applyFont="1" applyNumberFormat="1">
      <alignment horizontal="center" vertical="bottom"/>
    </xf>
    <xf borderId="4" fillId="2" fontId="3" numFmtId="14" xfId="0" applyAlignment="1" applyBorder="1" applyFont="1" applyNumberFormat="1">
      <alignment horizontal="center" vertical="bottom"/>
    </xf>
    <xf borderId="0" fillId="2" fontId="7" numFmtId="14" xfId="0" applyAlignment="1" applyFont="1" applyNumberFormat="1">
      <alignment horizontal="center" readingOrder="0" vertical="bottom"/>
    </xf>
    <xf borderId="0" fillId="2" fontId="3" numFmtId="14" xfId="0" applyAlignment="1" applyFont="1" applyNumberFormat="1">
      <alignment horizontal="center" readingOrder="0" vertical="bottom"/>
    </xf>
    <xf borderId="2" fillId="2" fontId="3" numFmtId="14" xfId="0" applyAlignment="1" applyBorder="1" applyFont="1" applyNumberFormat="1">
      <alignment horizontal="center" readingOrder="0" vertical="bottom"/>
    </xf>
    <xf borderId="4" fillId="2" fontId="3" numFmtId="14" xfId="0" applyAlignment="1" applyBorder="1" applyFont="1" applyNumberFormat="1">
      <alignment horizontal="center" readingOrder="0" vertical="bottom"/>
    </xf>
    <xf borderId="4" fillId="0" fontId="3" numFmtId="14" xfId="0" applyAlignment="1" applyBorder="1" applyFont="1" applyNumberFormat="1">
      <alignment horizontal="center" readingOrder="0" vertical="bottom"/>
    </xf>
    <xf borderId="0" fillId="0" fontId="7" numFmtId="14" xfId="0" applyAlignment="1" applyFont="1" applyNumberFormat="1">
      <alignment horizontal="center" readingOrder="0" vertical="bottom"/>
    </xf>
    <xf borderId="0" fillId="0" fontId="3" numFmtId="14" xfId="0" applyAlignment="1" applyFont="1" applyNumberFormat="1">
      <alignment horizontal="center" readingOrder="0" vertical="bottom"/>
    </xf>
    <xf borderId="2" fillId="0" fontId="3" numFmtId="14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vertical="bottom"/>
    </xf>
    <xf borderId="2" fillId="0" fontId="3" numFmtId="0" xfId="0" applyAlignment="1" applyBorder="1" applyFont="1">
      <alignment horizontal="center" readingOrder="0" vertical="bottom"/>
    </xf>
    <xf borderId="4" fillId="0" fontId="3" numFmtId="14" xfId="0" applyAlignment="1" applyBorder="1" applyFont="1" applyNumberFormat="1">
      <alignment horizontal="center" vertical="bottom"/>
    </xf>
    <xf borderId="4" fillId="2" fontId="3" numFmtId="0" xfId="0" applyAlignment="1" applyBorder="1" applyFont="1">
      <alignment horizontal="center" readingOrder="0" vertical="bottom"/>
    </xf>
    <xf borderId="0" fillId="2" fontId="7" numFmtId="164" xfId="0" applyAlignment="1" applyFont="1" applyNumberFormat="1">
      <alignment horizontal="center" readingOrder="0" vertical="bottom"/>
    </xf>
    <xf borderId="0" fillId="2" fontId="3" numFmtId="164" xfId="0" applyAlignment="1" applyFont="1" applyNumberFormat="1">
      <alignment horizontal="center" readingOrder="0" vertical="bottom"/>
    </xf>
    <xf borderId="2" fillId="2" fontId="3" numFmtId="164" xfId="0" applyAlignment="1" applyBorder="1" applyFont="1" applyNumberFormat="1">
      <alignment horizontal="center" readingOrder="0" vertical="bottom"/>
    </xf>
    <xf borderId="0" fillId="2" fontId="3" numFmtId="14" xfId="0" applyAlignment="1" applyFont="1" applyNumberFormat="1">
      <alignment horizontal="center" readingOrder="0" vertical="bottom"/>
    </xf>
    <xf borderId="0" fillId="2" fontId="7" numFmtId="14" xfId="0" applyAlignment="1" applyFont="1" applyNumberFormat="1">
      <alignment horizontal="center" readingOrder="0" vertical="bottom"/>
    </xf>
    <xf borderId="2" fillId="2" fontId="3" numFmtId="14" xfId="0" applyAlignment="1" applyBorder="1" applyFont="1" applyNumberFormat="1">
      <alignment horizontal="center" readingOrder="0" vertical="bottom"/>
    </xf>
    <xf borderId="0" fillId="2" fontId="3" numFmtId="164" xfId="0" applyAlignment="1" applyFont="1" applyNumberFormat="1">
      <alignment horizontal="center" readingOrder="0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1st Quarter - Individuals Served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'1st quarter'!$B$2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'1st quarter'!$C$1:$D$1</c:f>
            </c:strRef>
          </c:cat>
          <c:val>
            <c:numRef>
              <c:f>'1st quarter'!$C$2:$D$2</c:f>
              <c:numCache/>
            </c:numRef>
          </c:val>
        </c:ser>
        <c:ser>
          <c:idx val="1"/>
          <c:order val="1"/>
          <c:tx>
            <c:strRef>
              <c:f>'1st quarter'!$B$3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'1st quarter'!$C$1:$D$1</c:f>
            </c:strRef>
          </c:cat>
          <c:val>
            <c:numRef>
              <c:f>'1st quarter'!$C$3:$D$3</c:f>
              <c:numCache/>
            </c:numRef>
          </c:val>
        </c:ser>
        <c:ser>
          <c:idx val="2"/>
          <c:order val="2"/>
          <c:tx>
            <c:strRef>
              <c:f>'1st quarter'!$B$4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'1st quarter'!$C$1:$D$1</c:f>
            </c:strRef>
          </c:cat>
          <c:val>
            <c:numRef>
              <c:f>'1st quarter'!$C$4:$D$4</c:f>
              <c:numCache/>
            </c:numRef>
          </c:val>
        </c:ser>
        <c:overlap val="100"/>
        <c:axId val="77279653"/>
        <c:axId val="1009380473"/>
      </c:barChart>
      <c:catAx>
        <c:axId val="772796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009380473"/>
      </c:catAx>
      <c:valAx>
        <c:axId val="1009380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7727965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1Q 2014 - Total Items Distributed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'1st quarter'!$AD$30:$AD$33</c:f>
            </c:strRef>
          </c:cat>
          <c:val>
            <c:numRef>
              <c:f>'1st quarter'!$AE$30:$AE$33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2nd Quarter - Individuals Served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'2nd quarter'!$B$2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'2nd quarter'!$C$1:$D$1</c:f>
            </c:strRef>
          </c:cat>
          <c:val>
            <c:numRef>
              <c:f>'2nd quarter'!$C$2:$D$2</c:f>
              <c:numCache/>
            </c:numRef>
          </c:val>
        </c:ser>
        <c:ser>
          <c:idx val="1"/>
          <c:order val="1"/>
          <c:tx>
            <c:strRef>
              <c:f>'2nd quarter'!$B$3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'2nd quarter'!$C$1:$D$1</c:f>
            </c:strRef>
          </c:cat>
          <c:val>
            <c:numRef>
              <c:f>'2nd quarter'!$C$3:$D$3</c:f>
              <c:numCache/>
            </c:numRef>
          </c:val>
        </c:ser>
        <c:ser>
          <c:idx val="2"/>
          <c:order val="2"/>
          <c:tx>
            <c:strRef>
              <c:f>'2nd quarter'!$B$4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'2nd quarter'!$C$1:$D$1</c:f>
            </c:strRef>
          </c:cat>
          <c:val>
            <c:numRef>
              <c:f>'2nd quarter'!$C$4:$D$4</c:f>
              <c:numCache/>
            </c:numRef>
          </c:val>
        </c:ser>
        <c:overlap val="100"/>
        <c:axId val="1690571170"/>
        <c:axId val="1291399583"/>
      </c:barChart>
      <c:catAx>
        <c:axId val="16905711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291399583"/>
      </c:catAx>
      <c:valAx>
        <c:axId val="1291399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69057117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2Q 2014 - Total Items Distributed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'2nd quarter'!$AD$30:$AD$33</c:f>
            </c:strRef>
          </c:cat>
          <c:val>
            <c:numRef>
              <c:f>'2nd quarter'!$AE$30:$AE$33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3rd Quarter - Individuals Served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'3rd Quarter'!$B$2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'3rd Quarter'!$C$1:$D$1</c:f>
            </c:strRef>
          </c:cat>
          <c:val>
            <c:numRef>
              <c:f>'3rd Quarter'!$C$2:$D$2</c:f>
              <c:numCache/>
            </c:numRef>
          </c:val>
        </c:ser>
        <c:ser>
          <c:idx val="1"/>
          <c:order val="1"/>
          <c:tx>
            <c:strRef>
              <c:f>'3rd Quarter'!$B$3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'3rd Quarter'!$C$1:$D$1</c:f>
            </c:strRef>
          </c:cat>
          <c:val>
            <c:numRef>
              <c:f>'3rd Quarter'!$C$3:$D$3</c:f>
              <c:numCache/>
            </c:numRef>
          </c:val>
        </c:ser>
        <c:ser>
          <c:idx val="2"/>
          <c:order val="2"/>
          <c:tx>
            <c:strRef>
              <c:f>'3rd Quarter'!$B$4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'3rd Quarter'!$C$1:$D$1</c:f>
            </c:strRef>
          </c:cat>
          <c:val>
            <c:numRef>
              <c:f>'3rd Quarter'!$C$4:$D$4</c:f>
              <c:numCache/>
            </c:numRef>
          </c:val>
        </c:ser>
        <c:overlap val="100"/>
        <c:axId val="1555849858"/>
        <c:axId val="597155871"/>
      </c:barChart>
      <c:catAx>
        <c:axId val="1555849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597155871"/>
      </c:catAx>
      <c:valAx>
        <c:axId val="597155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55584985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3rd Quarter - Total Items Distributed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'3rd Quarter'!$AE$36</c:f>
            </c:strRef>
          </c:tx>
          <c:dPt>
            <c:idx val="0"/>
            <c:spPr>
              <a:solidFill>
                <a:srgbClr val="DC3912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'3rd Quarter'!$AF$35:$AI$35</c:f>
            </c:strRef>
          </c:cat>
          <c:val>
            <c:numRef>
              <c:f>'3rd Quarter'!$AF$36:$AI$36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4th Quarter - Individuals Served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 4th quarter'!$B$2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 4th quarter'!$C$1:$D$1</c:f>
            </c:strRef>
          </c:cat>
          <c:val>
            <c:numRef>
              <c:f>' 4th quarter'!$C$2:$D$2</c:f>
              <c:numCache/>
            </c:numRef>
          </c:val>
        </c:ser>
        <c:ser>
          <c:idx val="1"/>
          <c:order val="1"/>
          <c:tx>
            <c:strRef>
              <c:f>' 4th quarter'!$B$3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 4th quarter'!$C$1:$D$1</c:f>
            </c:strRef>
          </c:cat>
          <c:val>
            <c:numRef>
              <c:f>' 4th quarter'!$C$3:$D$3</c:f>
              <c:numCache/>
            </c:numRef>
          </c:val>
        </c:ser>
        <c:ser>
          <c:idx val="2"/>
          <c:order val="2"/>
          <c:tx>
            <c:strRef>
              <c:f>' 4th quarter'!$B$4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 4th quarter'!$C$1:$D$1</c:f>
            </c:strRef>
          </c:cat>
          <c:val>
            <c:numRef>
              <c:f>' 4th quarter'!$C$4:$D$4</c:f>
              <c:numCache/>
            </c:numRef>
          </c:val>
        </c:ser>
        <c:overlap val="100"/>
        <c:axId val="1789249196"/>
        <c:axId val="1818615399"/>
      </c:barChart>
      <c:catAx>
        <c:axId val="1789249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818615399"/>
      </c:catAx>
      <c:valAx>
        <c:axId val="1818615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178924919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  <a:latin typeface="Verdana"/>
              </a:defRPr>
            </a:pPr>
            <a:r>
              <a:rPr b="1" sz="1200">
                <a:solidFill>
                  <a:srgbClr val="000000"/>
                </a:solidFill>
                <a:latin typeface="Verdana"/>
              </a:rPr>
              <a:t>4th Quarter - Total Items Distributed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 4th quarter'!$AE$36</c:f>
            </c:strRef>
          </c:tx>
          <c:dPt>
            <c:idx val="0"/>
            <c:spPr>
              <a:solidFill>
                <a:srgbClr val="DC3912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 4th quarter'!$AF$35:$AI$35</c:f>
            </c:strRef>
          </c:cat>
          <c:val>
            <c:numRef>
              <c:f>' 4th quarter'!$AF$36:$AI$36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Verdana"/>
            </a:defRPr>
          </a:pPr>
        </a:p>
      </c:txPr>
    </c:legend>
    <c:plotVisOnly val="0"/>
  </c:chart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19</xdr:row>
      <xdr:rowOff>438150</xdr:rowOff>
    </xdr:from>
    <xdr:ext cx="4286250" cy="30480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352425</xdr:colOff>
      <xdr:row>21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19</xdr:row>
      <xdr:rowOff>438150</xdr:rowOff>
    </xdr:from>
    <xdr:ext cx="4286250" cy="30480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18</xdr:row>
      <xdr:rowOff>485775</xdr:rowOff>
    </xdr:from>
    <xdr:ext cx="5715000" cy="35337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19</xdr:row>
      <xdr:rowOff>438150</xdr:rowOff>
    </xdr:from>
    <xdr:ext cx="4286250" cy="304800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190500</xdr:colOff>
      <xdr:row>19</xdr:row>
      <xdr:rowOff>466725</xdr:rowOff>
    </xdr:from>
    <xdr:ext cx="4095750" cy="2952750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19</xdr:row>
      <xdr:rowOff>438150</xdr:rowOff>
    </xdr:from>
    <xdr:ext cx="4286250" cy="304800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190500</xdr:colOff>
      <xdr:row>21</xdr:row>
      <xdr:rowOff>466725</xdr:rowOff>
    </xdr:from>
    <xdr:ext cx="6276975" cy="4410075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14"/>
    <col customWidth="1" min="2" max="2" width="15.0"/>
    <col customWidth="1" min="3" max="3" width="13.0"/>
    <col customWidth="1" min="4" max="5" width="20.86"/>
    <col customWidth="1" min="6" max="6" width="30.43"/>
    <col customWidth="1" min="7" max="7" width="14.29"/>
    <col customWidth="1" min="8" max="8" width="9.57"/>
    <col customWidth="1" min="9" max="9" width="9.86"/>
    <col customWidth="1" min="10" max="10" width="6.43"/>
    <col customWidth="1" min="11" max="11" width="8.14"/>
    <col customWidth="1" min="12" max="13" width="8.29"/>
    <col customWidth="1" min="14" max="14" width="13.29"/>
    <col customWidth="1" min="15" max="15" width="4.71"/>
    <col customWidth="1" min="16" max="35" width="5.29"/>
    <col customWidth="1" min="36" max="36" width="27.43"/>
  </cols>
  <sheetData>
    <row r="1">
      <c r="A1" s="1"/>
      <c r="B1" s="2" t="s">
        <v>0</v>
      </c>
      <c r="C1" s="3" t="s">
        <v>1</v>
      </c>
      <c r="D1" s="4" t="s">
        <v>2</v>
      </c>
      <c r="E1" s="3" t="s">
        <v>3</v>
      </c>
      <c r="F1" s="2" t="s">
        <v>4</v>
      </c>
      <c r="G1" s="5" t="s">
        <v>5</v>
      </c>
      <c r="H1" s="5" t="s">
        <v>6</v>
      </c>
      <c r="I1" s="3" t="s">
        <v>7</v>
      </c>
      <c r="J1" s="2" t="s">
        <v>8</v>
      </c>
      <c r="K1" s="6" t="s">
        <v>9</v>
      </c>
      <c r="L1" s="7" t="s">
        <v>10</v>
      </c>
      <c r="M1" s="8" t="s">
        <v>11</v>
      </c>
      <c r="N1" s="9" t="s">
        <v>12</v>
      </c>
      <c r="O1" s="10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2" t="s">
        <v>18</v>
      </c>
      <c r="U1" s="13" t="s">
        <v>19</v>
      </c>
      <c r="V1" s="14" t="s">
        <v>20</v>
      </c>
      <c r="W1" s="14" t="s">
        <v>21</v>
      </c>
      <c r="X1" s="14" t="s">
        <v>22</v>
      </c>
      <c r="Y1" s="15" t="s">
        <v>23</v>
      </c>
      <c r="Z1" s="16" t="s">
        <v>24</v>
      </c>
      <c r="AA1" s="17" t="s">
        <v>25</v>
      </c>
      <c r="AB1" s="17" t="s">
        <v>26</v>
      </c>
      <c r="AC1" s="17" t="s">
        <v>27</v>
      </c>
      <c r="AD1" s="18" t="s">
        <v>28</v>
      </c>
      <c r="AE1" s="19" t="s">
        <v>29</v>
      </c>
      <c r="AF1" s="20" t="s">
        <v>30</v>
      </c>
      <c r="AG1" s="20" t="s">
        <v>31</v>
      </c>
      <c r="AH1" s="20" t="s">
        <v>32</v>
      </c>
      <c r="AI1" s="21" t="s">
        <v>33</v>
      </c>
      <c r="AJ1" s="22" t="s">
        <v>34</v>
      </c>
    </row>
    <row r="2">
      <c r="A2" s="23">
        <f>COUNT($A$3:$A$537)</f>
        <v>280</v>
      </c>
      <c r="B2" s="24"/>
      <c r="C2" s="25"/>
      <c r="D2" s="24"/>
      <c r="E2" s="25"/>
      <c r="F2" s="24"/>
      <c r="G2" s="24"/>
      <c r="H2" s="24"/>
      <c r="I2" s="25"/>
      <c r="J2" s="26">
        <f>SUM($J$3:$J$537)</f>
        <v>52</v>
      </c>
      <c r="K2" s="27">
        <f>SUM($K$3:$K$537)</f>
        <v>174</v>
      </c>
      <c r="L2" s="27">
        <f>SUM($L$3:$L$537)</f>
        <v>54</v>
      </c>
      <c r="M2" s="28">
        <f t="shared" ref="M2:N2" si="1">COUNTIF(M3:M320,"yes")</f>
        <v>44</v>
      </c>
      <c r="N2" s="26">
        <f t="shared" si="1"/>
        <v>1</v>
      </c>
      <c r="O2" s="27">
        <f>SUM($O$3:$O$537)</f>
        <v>217</v>
      </c>
      <c r="P2" s="28">
        <f>SUM($P$3:$P$537)</f>
        <v>506</v>
      </c>
      <c r="Q2" s="28">
        <f>SUM($Q$3:$Q$537)</f>
        <v>316</v>
      </c>
      <c r="R2" s="28">
        <f>SUM($R$3:$R$537)</f>
        <v>552</v>
      </c>
      <c r="S2" s="28">
        <f>SUM($S$3:$S$537)</f>
        <v>54</v>
      </c>
      <c r="T2" s="27">
        <f>SUM($T$3:$T$537)</f>
        <v>27</v>
      </c>
      <c r="U2" s="23">
        <f>SUM($U$3:$U$537)</f>
        <v>623</v>
      </c>
      <c r="V2" s="28">
        <f>SUM($V$3:$V$537)</f>
        <v>338</v>
      </c>
      <c r="W2" s="28">
        <f>SUM($W$3:$W$537)</f>
        <v>640</v>
      </c>
      <c r="X2" s="28">
        <f>SUM($X$3:$X$537)</f>
        <v>65</v>
      </c>
      <c r="Y2" s="27">
        <f>SUM($Y$3:$Y$537)</f>
        <v>39</v>
      </c>
      <c r="Z2" s="28">
        <f>SUM($Z$3:$Z$537)</f>
        <v>203</v>
      </c>
      <c r="AA2" s="28">
        <f>SUM($AA$3:$AA$537)</f>
        <v>119</v>
      </c>
      <c r="AB2" s="28">
        <f>SUM($AB$3:$AB$537)</f>
        <v>388</v>
      </c>
      <c r="AC2" s="28">
        <f>SUM($AC$3:$AC$537)</f>
        <v>37</v>
      </c>
      <c r="AD2" s="27">
        <f>SUM($AD$3:$AD$537)</f>
        <v>27</v>
      </c>
      <c r="AE2" s="23">
        <f>SUM($AE$3:$AE$537)</f>
        <v>190</v>
      </c>
      <c r="AF2" s="28">
        <f>SUM($AF$3:$AF$537)</f>
        <v>68</v>
      </c>
      <c r="AG2" s="28">
        <f>SUM($AG$3:$AG$537)</f>
        <v>200</v>
      </c>
      <c r="AH2" s="28">
        <f>SUM($AH$3:$AH$537)</f>
        <v>24</v>
      </c>
      <c r="AI2" s="27">
        <f>SUM($AI$3:$AI$537)</f>
        <v>13</v>
      </c>
      <c r="AJ2" s="29">
        <f>SUM(O2:AI2)</f>
        <v>4646</v>
      </c>
    </row>
    <row r="3">
      <c r="A3" s="30">
        <v>12635.1</v>
      </c>
      <c r="B3" s="31">
        <v>44200.0</v>
      </c>
      <c r="C3" s="31">
        <v>44202.0</v>
      </c>
      <c r="D3" s="32" t="s">
        <v>35</v>
      </c>
      <c r="E3" s="32" t="s">
        <v>36</v>
      </c>
      <c r="F3" s="32" t="s">
        <v>37</v>
      </c>
      <c r="G3" s="33" t="s">
        <v>38</v>
      </c>
      <c r="H3" s="34">
        <v>27610.0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2.0</v>
      </c>
      <c r="P3" s="30">
        <v>1.0</v>
      </c>
      <c r="Q3" s="30">
        <v>6.0</v>
      </c>
      <c r="R3" s="30">
        <v>10.0</v>
      </c>
      <c r="S3" s="30">
        <v>2.0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36"/>
    </row>
    <row r="4">
      <c r="A4" s="30">
        <v>12635.2</v>
      </c>
      <c r="B4" s="31">
        <v>44200.0</v>
      </c>
      <c r="C4" s="31">
        <v>44202.0</v>
      </c>
      <c r="D4" s="32" t="s">
        <v>35</v>
      </c>
      <c r="E4" s="32" t="s">
        <v>36</v>
      </c>
      <c r="F4" s="32" t="s">
        <v>40</v>
      </c>
      <c r="G4" s="37"/>
      <c r="H4" s="34">
        <v>27610.0</v>
      </c>
      <c r="I4" s="37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2.0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11.0</v>
      </c>
      <c r="V4" s="30">
        <v>6.0</v>
      </c>
      <c r="W4" s="30">
        <v>5.0</v>
      </c>
      <c r="X4" s="30">
        <v>1.0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36"/>
    </row>
    <row r="5">
      <c r="A5" s="30">
        <v>12636.1</v>
      </c>
      <c r="B5" s="31">
        <v>44201.0</v>
      </c>
      <c r="C5" s="31">
        <v>44249.0</v>
      </c>
      <c r="D5" s="32" t="s">
        <v>41</v>
      </c>
      <c r="E5" s="32" t="s">
        <v>36</v>
      </c>
      <c r="F5" s="32" t="s">
        <v>42</v>
      </c>
      <c r="G5" s="33" t="s">
        <v>43</v>
      </c>
      <c r="H5" s="34">
        <v>27545.0</v>
      </c>
      <c r="I5" s="35"/>
      <c r="J5" s="30">
        <v>0.0</v>
      </c>
      <c r="K5" s="30">
        <v>1.0</v>
      </c>
      <c r="L5" s="30">
        <v>0.0</v>
      </c>
      <c r="M5" s="32" t="s">
        <v>39</v>
      </c>
      <c r="N5" s="32" t="s">
        <v>39</v>
      </c>
      <c r="O5" s="30">
        <v>3.0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9.0</v>
      </c>
      <c r="V5" s="30">
        <v>5.0</v>
      </c>
      <c r="W5" s="30">
        <v>10.0</v>
      </c>
      <c r="X5" s="30">
        <v>1.0</v>
      </c>
      <c r="Y5" s="30">
        <v>1.0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6"/>
    </row>
    <row r="6">
      <c r="A6" s="30">
        <v>12636.2</v>
      </c>
      <c r="B6" s="31">
        <v>44201.0</v>
      </c>
      <c r="C6" s="31">
        <v>44249.0</v>
      </c>
      <c r="D6" s="32" t="s">
        <v>41</v>
      </c>
      <c r="E6" s="32" t="s">
        <v>36</v>
      </c>
      <c r="F6" s="32" t="s">
        <v>42</v>
      </c>
      <c r="G6" s="33" t="s">
        <v>43</v>
      </c>
      <c r="H6" s="34">
        <v>27545.0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3.0</v>
      </c>
      <c r="P6" s="30">
        <v>9.0</v>
      </c>
      <c r="Q6" s="30">
        <v>5.0</v>
      </c>
      <c r="R6" s="30">
        <v>5.0</v>
      </c>
      <c r="S6" s="30">
        <v>0.0</v>
      </c>
      <c r="T6" s="30">
        <v>1.0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5.0</v>
      </c>
      <c r="AC6" s="30">
        <v>1.0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36"/>
    </row>
    <row r="7">
      <c r="A7" s="30">
        <v>12636.3</v>
      </c>
      <c r="B7" s="31">
        <v>44201.0</v>
      </c>
      <c r="C7" s="31">
        <v>44249.0</v>
      </c>
      <c r="D7" s="32" t="s">
        <v>41</v>
      </c>
      <c r="E7" s="32" t="s">
        <v>36</v>
      </c>
      <c r="F7" s="32" t="s">
        <v>44</v>
      </c>
      <c r="G7" s="33" t="s">
        <v>38</v>
      </c>
      <c r="H7" s="34">
        <v>27604.0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2.0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9.0</v>
      </c>
      <c r="V7" s="30">
        <v>7.0</v>
      </c>
      <c r="W7" s="30">
        <v>5.0</v>
      </c>
      <c r="X7" s="30">
        <v>0.0</v>
      </c>
      <c r="Y7" s="30">
        <v>1.0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5.0</v>
      </c>
      <c r="AH7" s="30">
        <v>1.0</v>
      </c>
      <c r="AI7" s="30">
        <v>0.0</v>
      </c>
      <c r="AJ7" s="36"/>
    </row>
    <row r="8">
      <c r="A8" s="30">
        <v>12637.1</v>
      </c>
      <c r="B8" s="31">
        <v>44201.0</v>
      </c>
      <c r="C8" s="31">
        <v>44249.0</v>
      </c>
      <c r="D8" s="32" t="s">
        <v>45</v>
      </c>
      <c r="E8" s="32" t="s">
        <v>46</v>
      </c>
      <c r="F8" s="32" t="s">
        <v>47</v>
      </c>
      <c r="G8" s="33" t="s">
        <v>48</v>
      </c>
      <c r="H8" s="34">
        <v>27571.0</v>
      </c>
      <c r="I8" s="35"/>
      <c r="J8" s="30">
        <v>0.0</v>
      </c>
      <c r="K8" s="30">
        <v>1.0</v>
      </c>
      <c r="L8" s="30">
        <v>0.0</v>
      </c>
      <c r="M8" s="32" t="s">
        <v>49</v>
      </c>
      <c r="N8" s="32" t="s">
        <v>39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9.0</v>
      </c>
      <c r="AF8" s="30">
        <v>5.0</v>
      </c>
      <c r="AG8" s="30">
        <v>10.0</v>
      </c>
      <c r="AH8" s="30">
        <v>1.0</v>
      </c>
      <c r="AI8" s="30">
        <v>1.0</v>
      </c>
      <c r="AJ8" s="36"/>
    </row>
    <row r="9">
      <c r="A9" s="30">
        <v>12637.2</v>
      </c>
      <c r="B9" s="31">
        <v>44201.0</v>
      </c>
      <c r="C9" s="31">
        <v>44249.0</v>
      </c>
      <c r="D9" s="32" t="s">
        <v>45</v>
      </c>
      <c r="E9" s="33" t="s">
        <v>46</v>
      </c>
      <c r="F9" s="33"/>
      <c r="G9" s="33"/>
      <c r="H9" s="34">
        <v>27571.0</v>
      </c>
      <c r="I9" s="35"/>
      <c r="J9" s="30">
        <v>0.0</v>
      </c>
      <c r="K9" s="30">
        <v>0.0</v>
      </c>
      <c r="L9" s="30">
        <v>1.0</v>
      </c>
      <c r="M9" s="32" t="s">
        <v>49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6.0</v>
      </c>
      <c r="V9" s="30">
        <v>5.0</v>
      </c>
      <c r="W9" s="30">
        <v>10.0</v>
      </c>
      <c r="X9" s="30">
        <v>2.0</v>
      </c>
      <c r="Y9" s="30">
        <v>1.0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36"/>
    </row>
    <row r="10">
      <c r="A10" s="30">
        <v>12637.3</v>
      </c>
      <c r="B10" s="31">
        <v>44201.0</v>
      </c>
      <c r="C10" s="31">
        <v>44249.0</v>
      </c>
      <c r="D10" s="32" t="s">
        <v>45</v>
      </c>
      <c r="E10" s="33" t="s">
        <v>46</v>
      </c>
      <c r="F10" s="33"/>
      <c r="G10" s="33"/>
      <c r="H10" s="34">
        <v>27571.0</v>
      </c>
      <c r="I10" s="35"/>
      <c r="J10" s="30">
        <v>0.0</v>
      </c>
      <c r="K10" s="30">
        <v>0.0</v>
      </c>
      <c r="L10" s="30">
        <v>1.0</v>
      </c>
      <c r="M10" s="32" t="s">
        <v>49</v>
      </c>
      <c r="N10" s="32" t="s">
        <v>39</v>
      </c>
      <c r="O10" s="30">
        <v>3.0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6.0</v>
      </c>
      <c r="V10" s="30">
        <v>5.0</v>
      </c>
      <c r="W10" s="30">
        <v>10.0</v>
      </c>
      <c r="X10" s="30">
        <v>1.0</v>
      </c>
      <c r="Y10" s="30">
        <v>1.0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36"/>
    </row>
    <row r="11">
      <c r="A11" s="30">
        <v>12637.4</v>
      </c>
      <c r="B11" s="31">
        <v>44201.0</v>
      </c>
      <c r="C11" s="31">
        <v>44249.0</v>
      </c>
      <c r="D11" s="32" t="s">
        <v>45</v>
      </c>
      <c r="E11" s="33" t="s">
        <v>46</v>
      </c>
      <c r="F11" s="33"/>
      <c r="G11" s="33"/>
      <c r="H11" s="34">
        <v>27571.0</v>
      </c>
      <c r="I11" s="35"/>
      <c r="J11" s="30">
        <v>1.0</v>
      </c>
      <c r="K11" s="30">
        <v>0.0</v>
      </c>
      <c r="L11" s="30">
        <v>0.0</v>
      </c>
      <c r="M11" s="32" t="s">
        <v>49</v>
      </c>
      <c r="N11" s="32" t="s">
        <v>39</v>
      </c>
      <c r="O11" s="30">
        <v>1.0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5.0</v>
      </c>
      <c r="AA11" s="30">
        <v>4.0</v>
      </c>
      <c r="AB11" s="30">
        <v>12.0</v>
      </c>
      <c r="AC11" s="30">
        <v>2.0</v>
      </c>
      <c r="AD11" s="30">
        <v>1.0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36"/>
    </row>
    <row r="12">
      <c r="A12" s="30">
        <v>12638.1</v>
      </c>
      <c r="B12" s="31">
        <v>44201.0</v>
      </c>
      <c r="C12" s="31">
        <v>44202.0</v>
      </c>
      <c r="D12" s="32" t="s">
        <v>35</v>
      </c>
      <c r="E12" s="32" t="s">
        <v>36</v>
      </c>
      <c r="F12" s="32" t="s">
        <v>50</v>
      </c>
      <c r="G12" s="33" t="s">
        <v>51</v>
      </c>
      <c r="H12" s="34">
        <v>27539.0</v>
      </c>
      <c r="I12" s="35"/>
      <c r="J12" s="30">
        <v>0.0</v>
      </c>
      <c r="K12" s="30">
        <v>1.0</v>
      </c>
      <c r="L12" s="30">
        <v>0.0</v>
      </c>
      <c r="M12" s="32" t="s">
        <v>49</v>
      </c>
      <c r="N12" s="32" t="s">
        <v>39</v>
      </c>
      <c r="O12" s="30">
        <v>1.0</v>
      </c>
      <c r="P12" s="30">
        <v>12.0</v>
      </c>
      <c r="Q12" s="30">
        <v>6.0</v>
      </c>
      <c r="R12" s="30">
        <v>10.0</v>
      </c>
      <c r="S12" s="30">
        <v>1.0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36"/>
    </row>
    <row r="13">
      <c r="A13" s="30">
        <v>12638.2</v>
      </c>
      <c r="B13" s="31">
        <v>44201.0</v>
      </c>
      <c r="C13" s="31">
        <v>44202.0</v>
      </c>
      <c r="D13" s="32" t="s">
        <v>35</v>
      </c>
      <c r="E13" s="32" t="s">
        <v>36</v>
      </c>
      <c r="F13" s="32" t="s">
        <v>40</v>
      </c>
      <c r="G13" s="38"/>
      <c r="H13" s="34">
        <v>27539.0</v>
      </c>
      <c r="I13" s="35"/>
      <c r="J13" s="30">
        <v>0.0</v>
      </c>
      <c r="K13" s="30">
        <v>1.0</v>
      </c>
      <c r="L13" s="30">
        <v>0.0</v>
      </c>
      <c r="M13" s="32" t="s">
        <v>49</v>
      </c>
      <c r="N13" s="32" t="s">
        <v>39</v>
      </c>
      <c r="O13" s="30">
        <v>1.0</v>
      </c>
      <c r="P13" s="30">
        <v>12.0</v>
      </c>
      <c r="Q13" s="30">
        <v>6.0</v>
      </c>
      <c r="R13" s="30">
        <v>10.0</v>
      </c>
      <c r="S13" s="30">
        <v>1.0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36"/>
    </row>
    <row r="14">
      <c r="A14" s="30">
        <v>12638.3</v>
      </c>
      <c r="B14" s="31">
        <v>44201.0</v>
      </c>
      <c r="C14" s="31">
        <v>44202.0</v>
      </c>
      <c r="D14" s="32" t="s">
        <v>35</v>
      </c>
      <c r="E14" s="32" t="s">
        <v>36</v>
      </c>
      <c r="F14" s="32"/>
      <c r="G14" s="32"/>
      <c r="H14" s="34">
        <v>27539.0</v>
      </c>
      <c r="I14" s="32"/>
      <c r="J14" s="30">
        <v>0.0</v>
      </c>
      <c r="K14" s="30">
        <v>0.0</v>
      </c>
      <c r="L14" s="30">
        <v>1.0</v>
      </c>
      <c r="M14" s="32" t="s">
        <v>49</v>
      </c>
      <c r="N14" s="32" t="s">
        <v>39</v>
      </c>
      <c r="O14" s="30">
        <v>1.0</v>
      </c>
      <c r="P14" s="30">
        <v>12.0</v>
      </c>
      <c r="Q14" s="30">
        <v>6.0</v>
      </c>
      <c r="R14" s="30">
        <v>10.0</v>
      </c>
      <c r="S14" s="30">
        <v>1.0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36"/>
    </row>
    <row r="15">
      <c r="A15" s="30">
        <v>12639.1</v>
      </c>
      <c r="B15" s="31">
        <v>44203.0</v>
      </c>
      <c r="C15" s="31">
        <v>44249.0</v>
      </c>
      <c r="D15" s="32" t="s">
        <v>52</v>
      </c>
      <c r="E15" s="32" t="s">
        <v>36</v>
      </c>
      <c r="F15" s="32" t="s">
        <v>53</v>
      </c>
      <c r="G15" s="33" t="s">
        <v>54</v>
      </c>
      <c r="H15" s="34">
        <v>27540.0</v>
      </c>
      <c r="I15" s="35"/>
      <c r="J15" s="30">
        <v>0.0</v>
      </c>
      <c r="K15" s="30">
        <v>1.0</v>
      </c>
      <c r="L15" s="30">
        <v>0.0</v>
      </c>
      <c r="M15" s="32" t="s">
        <v>49</v>
      </c>
      <c r="N15" s="32" t="s">
        <v>39</v>
      </c>
      <c r="O15" s="30">
        <v>2.0</v>
      </c>
      <c r="P15" s="30">
        <v>9.0</v>
      </c>
      <c r="Q15" s="30">
        <v>5.0</v>
      </c>
      <c r="R15" s="30">
        <v>10.0</v>
      </c>
      <c r="S15" s="30">
        <v>0.0</v>
      </c>
      <c r="T15" s="30">
        <v>1.0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39"/>
    </row>
    <row r="16">
      <c r="A16" s="30">
        <v>12639.2</v>
      </c>
      <c r="B16" s="31">
        <v>44203.0</v>
      </c>
      <c r="C16" s="31">
        <v>44249.0</v>
      </c>
      <c r="D16" s="32" t="s">
        <v>52</v>
      </c>
      <c r="E16" s="32" t="s">
        <v>36</v>
      </c>
      <c r="F16" s="32" t="s">
        <v>53</v>
      </c>
      <c r="G16" s="33" t="s">
        <v>54</v>
      </c>
      <c r="H16" s="34">
        <v>27540.0</v>
      </c>
      <c r="I16" s="35"/>
      <c r="J16" s="30">
        <v>0.0</v>
      </c>
      <c r="K16" s="30">
        <v>1.0</v>
      </c>
      <c r="L16" s="30">
        <v>0.0</v>
      </c>
      <c r="M16" s="32" t="s">
        <v>49</v>
      </c>
      <c r="N16" s="32" t="s">
        <v>39</v>
      </c>
      <c r="O16" s="30">
        <v>1.0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9.0</v>
      </c>
      <c r="V16" s="30">
        <v>5.0</v>
      </c>
      <c r="W16" s="30">
        <v>10.0</v>
      </c>
      <c r="X16" s="30">
        <v>0.0</v>
      </c>
      <c r="Y16" s="30">
        <v>1.0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39"/>
    </row>
    <row r="17">
      <c r="A17" s="30">
        <v>12639.3</v>
      </c>
      <c r="B17" s="31">
        <v>44203.0</v>
      </c>
      <c r="C17" s="31">
        <v>44249.0</v>
      </c>
      <c r="D17" s="32" t="s">
        <v>52</v>
      </c>
      <c r="E17" s="32" t="s">
        <v>36</v>
      </c>
      <c r="F17" s="32"/>
      <c r="G17" s="32"/>
      <c r="H17" s="34">
        <v>27540.0</v>
      </c>
      <c r="I17" s="32"/>
      <c r="J17" s="30">
        <v>0.0</v>
      </c>
      <c r="K17" s="30">
        <v>0.0</v>
      </c>
      <c r="L17" s="30">
        <v>1.0</v>
      </c>
      <c r="M17" s="32" t="s">
        <v>39</v>
      </c>
      <c r="N17" s="32" t="s">
        <v>39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9.0</v>
      </c>
      <c r="V17" s="30">
        <v>4.0</v>
      </c>
      <c r="W17" s="30">
        <v>10.0</v>
      </c>
      <c r="X17" s="30">
        <v>0.0</v>
      </c>
      <c r="Y17" s="30">
        <v>1.0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39"/>
    </row>
    <row r="18">
      <c r="A18" s="30">
        <v>12639.4</v>
      </c>
      <c r="B18" s="31">
        <v>44203.0</v>
      </c>
      <c r="C18" s="31">
        <v>44249.0</v>
      </c>
      <c r="D18" s="32" t="s">
        <v>52</v>
      </c>
      <c r="E18" s="32" t="s">
        <v>36</v>
      </c>
      <c r="F18" s="32"/>
      <c r="G18" s="32"/>
      <c r="H18" s="34">
        <v>27540.0</v>
      </c>
      <c r="I18" s="32"/>
      <c r="J18" s="30">
        <v>0.0</v>
      </c>
      <c r="K18" s="30">
        <v>0.0</v>
      </c>
      <c r="L18" s="30">
        <v>1.0</v>
      </c>
      <c r="M18" s="32" t="s">
        <v>39</v>
      </c>
      <c r="N18" s="32" t="s">
        <v>39</v>
      </c>
      <c r="O18" s="30">
        <v>0.0</v>
      </c>
      <c r="P18" s="30">
        <v>8.0</v>
      </c>
      <c r="Q18" s="30">
        <v>5.0</v>
      </c>
      <c r="R18" s="30">
        <v>5.0</v>
      </c>
      <c r="S18" s="30">
        <v>0.0</v>
      </c>
      <c r="T18" s="30">
        <v>1.0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39"/>
    </row>
    <row r="19">
      <c r="A19" s="30">
        <v>12640.1</v>
      </c>
      <c r="B19" s="31">
        <v>44203.0</v>
      </c>
      <c r="C19" s="31">
        <v>44246.0</v>
      </c>
      <c r="D19" s="32" t="s">
        <v>55</v>
      </c>
      <c r="E19" s="33" t="s">
        <v>36</v>
      </c>
      <c r="F19" s="32" t="s">
        <v>56</v>
      </c>
      <c r="G19" s="32" t="s">
        <v>38</v>
      </c>
      <c r="H19" s="30">
        <v>27603.0</v>
      </c>
      <c r="I19" s="35"/>
      <c r="J19" s="30">
        <v>0.0</v>
      </c>
      <c r="K19" s="30">
        <v>1.0</v>
      </c>
      <c r="L19" s="30">
        <v>0.0</v>
      </c>
      <c r="M19" s="32" t="s">
        <v>49</v>
      </c>
      <c r="N19" s="32" t="s">
        <v>39</v>
      </c>
      <c r="O19" s="30">
        <v>3.0</v>
      </c>
      <c r="P19" s="30">
        <v>11.0</v>
      </c>
      <c r="Q19" s="30">
        <v>6.0</v>
      </c>
      <c r="R19" s="30">
        <v>11.0</v>
      </c>
      <c r="S19" s="30">
        <v>1.0</v>
      </c>
      <c r="T19" s="30">
        <v>1.0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39"/>
    </row>
    <row r="20">
      <c r="A20" s="30">
        <v>12641.1</v>
      </c>
      <c r="B20" s="31">
        <v>44203.0</v>
      </c>
      <c r="C20" s="31">
        <v>44232.0</v>
      </c>
      <c r="D20" s="32" t="s">
        <v>57</v>
      </c>
      <c r="E20" s="32" t="s">
        <v>58</v>
      </c>
      <c r="F20" s="32" t="s">
        <v>59</v>
      </c>
      <c r="G20" s="33" t="s">
        <v>38</v>
      </c>
      <c r="H20" s="34">
        <v>27610.0</v>
      </c>
      <c r="I20" s="35"/>
      <c r="J20" s="30">
        <v>0.0</v>
      </c>
      <c r="K20" s="30">
        <v>1.0</v>
      </c>
      <c r="L20" s="30">
        <v>0.0</v>
      </c>
      <c r="M20" s="32" t="s">
        <v>39</v>
      </c>
      <c r="N20" s="32" t="s">
        <v>39</v>
      </c>
      <c r="O20" s="30">
        <v>1.0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1.0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4.0</v>
      </c>
      <c r="AF20" s="30">
        <v>4.0</v>
      </c>
      <c r="AG20" s="30">
        <v>7.0</v>
      </c>
      <c r="AH20" s="30">
        <v>0.0</v>
      </c>
      <c r="AI20" s="30">
        <v>0.0</v>
      </c>
      <c r="AJ20" s="39"/>
    </row>
    <row r="21">
      <c r="A21" s="30">
        <v>12642.1</v>
      </c>
      <c r="B21" s="31">
        <v>44203.0</v>
      </c>
      <c r="C21" s="31">
        <v>44249.0</v>
      </c>
      <c r="D21" s="32" t="s">
        <v>60</v>
      </c>
      <c r="E21" s="33" t="s">
        <v>36</v>
      </c>
      <c r="F21" s="32" t="s">
        <v>61</v>
      </c>
      <c r="G21" s="32" t="s">
        <v>62</v>
      </c>
      <c r="H21" s="30">
        <v>27526.0</v>
      </c>
      <c r="I21" s="35"/>
      <c r="J21" s="30">
        <v>0.0</v>
      </c>
      <c r="K21" s="30">
        <v>1.0</v>
      </c>
      <c r="L21" s="30">
        <v>0.0</v>
      </c>
      <c r="M21" s="32" t="s">
        <v>49</v>
      </c>
      <c r="N21" s="32" t="s">
        <v>39</v>
      </c>
      <c r="O21" s="30">
        <v>0.0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4.0</v>
      </c>
      <c r="W21" s="30">
        <v>10.0</v>
      </c>
      <c r="X21" s="30">
        <v>1.0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9.0</v>
      </c>
      <c r="AF21" s="30">
        <v>0.0</v>
      </c>
      <c r="AG21" s="30">
        <v>0.0</v>
      </c>
      <c r="AH21" s="30">
        <v>0.0</v>
      </c>
      <c r="AI21" s="30">
        <v>1.0</v>
      </c>
      <c r="AJ21" s="39"/>
    </row>
    <row r="22">
      <c r="A22" s="30">
        <v>12643.1</v>
      </c>
      <c r="B22" s="31">
        <v>44203.0</v>
      </c>
      <c r="C22" s="31">
        <v>44203.0</v>
      </c>
      <c r="D22" s="32" t="s">
        <v>63</v>
      </c>
      <c r="E22" s="32" t="s">
        <v>36</v>
      </c>
      <c r="F22" s="32" t="s">
        <v>64</v>
      </c>
      <c r="G22" s="33" t="s">
        <v>51</v>
      </c>
      <c r="H22" s="34">
        <v>27539.0</v>
      </c>
      <c r="I22" s="35"/>
      <c r="J22" s="30">
        <v>0.0</v>
      </c>
      <c r="K22" s="30">
        <v>1.0</v>
      </c>
      <c r="L22" s="30">
        <v>0.0</v>
      </c>
      <c r="M22" s="32" t="s">
        <v>49</v>
      </c>
      <c r="N22" s="32" t="s">
        <v>39</v>
      </c>
      <c r="O22" s="30">
        <v>0.0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9.0</v>
      </c>
      <c r="V22" s="30">
        <v>5.0</v>
      </c>
      <c r="W22" s="30">
        <v>10.0</v>
      </c>
      <c r="X22" s="30">
        <v>1.0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39"/>
    </row>
    <row r="23">
      <c r="A23" s="30">
        <v>12644.1</v>
      </c>
      <c r="B23" s="31">
        <v>44203.0</v>
      </c>
      <c r="C23" s="31">
        <v>44203.0</v>
      </c>
      <c r="D23" s="32" t="s">
        <v>63</v>
      </c>
      <c r="E23" s="32" t="s">
        <v>36</v>
      </c>
      <c r="F23" s="32" t="s">
        <v>65</v>
      </c>
      <c r="G23" s="32" t="s">
        <v>51</v>
      </c>
      <c r="H23" s="30">
        <v>27539.0</v>
      </c>
      <c r="I23" s="35"/>
      <c r="J23" s="30">
        <v>0.0</v>
      </c>
      <c r="K23" s="30">
        <v>1.0</v>
      </c>
      <c r="L23" s="30">
        <v>0.0</v>
      </c>
      <c r="M23" s="32" t="s">
        <v>49</v>
      </c>
      <c r="N23" s="32" t="s">
        <v>39</v>
      </c>
      <c r="O23" s="30">
        <v>1.0</v>
      </c>
      <c r="P23" s="30">
        <v>0.0</v>
      </c>
      <c r="Q23" s="30">
        <v>0.0</v>
      </c>
      <c r="R23" s="30">
        <v>5.0</v>
      </c>
      <c r="S23" s="30">
        <v>2.0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12.0</v>
      </c>
      <c r="AA23" s="30">
        <v>6.0</v>
      </c>
      <c r="AB23" s="30">
        <v>5.0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39"/>
    </row>
    <row r="24">
      <c r="A24" s="30">
        <v>12644.2</v>
      </c>
      <c r="B24" s="31">
        <v>44203.0</v>
      </c>
      <c r="C24" s="31">
        <v>44204.0</v>
      </c>
      <c r="D24" s="32" t="s">
        <v>63</v>
      </c>
      <c r="E24" s="32" t="s">
        <v>36</v>
      </c>
      <c r="F24" s="32" t="s">
        <v>64</v>
      </c>
      <c r="G24" s="33" t="s">
        <v>51</v>
      </c>
      <c r="H24" s="34">
        <v>27539.0</v>
      </c>
      <c r="I24" s="35"/>
      <c r="J24" s="30">
        <v>0.0</v>
      </c>
      <c r="K24" s="30">
        <v>1.0</v>
      </c>
      <c r="L24" s="30">
        <v>0.0</v>
      </c>
      <c r="M24" s="32" t="s">
        <v>49</v>
      </c>
      <c r="N24" s="32" t="s">
        <v>39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10.0</v>
      </c>
      <c r="AF24" s="30">
        <v>3.0</v>
      </c>
      <c r="AG24" s="30">
        <v>10.0</v>
      </c>
      <c r="AH24" s="30">
        <v>2.0</v>
      </c>
      <c r="AI24" s="30">
        <v>0.0</v>
      </c>
      <c r="AJ24" s="39"/>
    </row>
    <row r="25">
      <c r="A25" s="30">
        <v>12644.3</v>
      </c>
      <c r="B25" s="31">
        <v>44203.0</v>
      </c>
      <c r="C25" s="31">
        <v>44203.0</v>
      </c>
      <c r="D25" s="32" t="s">
        <v>63</v>
      </c>
      <c r="E25" s="32" t="s">
        <v>36</v>
      </c>
      <c r="F25" s="32" t="s">
        <v>66</v>
      </c>
      <c r="G25" s="32" t="s">
        <v>51</v>
      </c>
      <c r="H25" s="30">
        <v>27539.0</v>
      </c>
      <c r="I25" s="35"/>
      <c r="J25" s="30">
        <v>0.0</v>
      </c>
      <c r="K25" s="30">
        <v>1.0</v>
      </c>
      <c r="L25" s="30">
        <v>0.0</v>
      </c>
      <c r="M25" s="32" t="s">
        <v>49</v>
      </c>
      <c r="N25" s="32" t="s">
        <v>39</v>
      </c>
      <c r="O25" s="30">
        <v>2.0</v>
      </c>
      <c r="P25" s="30">
        <v>11.0</v>
      </c>
      <c r="Q25" s="30">
        <v>6.0</v>
      </c>
      <c r="R25" s="30">
        <v>10.0</v>
      </c>
      <c r="S25" s="30">
        <v>2.0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39"/>
    </row>
    <row r="26">
      <c r="A26" s="30">
        <v>12644.4</v>
      </c>
      <c r="B26" s="31">
        <v>44203.0</v>
      </c>
      <c r="C26" s="31">
        <v>44203.0</v>
      </c>
      <c r="D26" s="32" t="s">
        <v>63</v>
      </c>
      <c r="E26" s="32" t="s">
        <v>36</v>
      </c>
      <c r="F26" s="32" t="s">
        <v>66</v>
      </c>
      <c r="G26" s="33" t="s">
        <v>51</v>
      </c>
      <c r="H26" s="34">
        <v>27539.0</v>
      </c>
      <c r="I26" s="35"/>
      <c r="J26" s="30">
        <v>0.0</v>
      </c>
      <c r="K26" s="30">
        <v>1.0</v>
      </c>
      <c r="L26" s="30">
        <v>0.0</v>
      </c>
      <c r="M26" s="32" t="s">
        <v>49</v>
      </c>
      <c r="N26" s="32" t="s">
        <v>39</v>
      </c>
      <c r="O26" s="30">
        <v>2.0</v>
      </c>
      <c r="P26" s="30">
        <v>10.0</v>
      </c>
      <c r="Q26" s="30">
        <v>7.0</v>
      </c>
      <c r="R26" s="30">
        <v>10.0</v>
      </c>
      <c r="S26" s="30">
        <v>2.0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39"/>
    </row>
    <row r="27">
      <c r="A27" s="30">
        <v>12644.5</v>
      </c>
      <c r="B27" s="31">
        <v>44203.0</v>
      </c>
      <c r="C27" s="31">
        <v>44204.0</v>
      </c>
      <c r="D27" s="32" t="s">
        <v>63</v>
      </c>
      <c r="E27" s="32" t="s">
        <v>36</v>
      </c>
      <c r="F27" s="32"/>
      <c r="G27" s="32"/>
      <c r="H27" s="34">
        <v>27539.0</v>
      </c>
      <c r="I27" s="32"/>
      <c r="J27" s="30">
        <v>0.0</v>
      </c>
      <c r="K27" s="30">
        <v>0.0</v>
      </c>
      <c r="L27" s="30">
        <v>1.0</v>
      </c>
      <c r="M27" s="32" t="s">
        <v>49</v>
      </c>
      <c r="N27" s="32" t="s">
        <v>49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14.0</v>
      </c>
      <c r="V27" s="30">
        <v>3.0</v>
      </c>
      <c r="W27" s="30">
        <v>10.0</v>
      </c>
      <c r="X27" s="30">
        <v>2.0</v>
      </c>
      <c r="Y27" s="30">
        <v>1.0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39"/>
    </row>
    <row r="28">
      <c r="A28" s="30">
        <v>12645.1</v>
      </c>
      <c r="B28" s="31">
        <v>44203.0</v>
      </c>
      <c r="C28" s="31">
        <v>44232.0</v>
      </c>
      <c r="D28" s="32" t="s">
        <v>57</v>
      </c>
      <c r="E28" s="32" t="s">
        <v>58</v>
      </c>
      <c r="F28" s="32" t="s">
        <v>67</v>
      </c>
      <c r="G28" s="33" t="s">
        <v>38</v>
      </c>
      <c r="H28" s="34">
        <v>27610.0</v>
      </c>
      <c r="I28" s="35"/>
      <c r="J28" s="30">
        <v>0.0</v>
      </c>
      <c r="K28" s="30">
        <v>1.0</v>
      </c>
      <c r="L28" s="30">
        <v>0.0</v>
      </c>
      <c r="M28" s="32" t="s">
        <v>39</v>
      </c>
      <c r="N28" s="32" t="s">
        <v>39</v>
      </c>
      <c r="O28" s="30">
        <v>5.0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10.0</v>
      </c>
      <c r="V28" s="30">
        <v>6.0</v>
      </c>
      <c r="W28" s="30">
        <v>10.0</v>
      </c>
      <c r="X28" s="30">
        <v>2.0</v>
      </c>
      <c r="Y28" s="30">
        <v>1.0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39"/>
    </row>
    <row r="29">
      <c r="A29" s="30">
        <v>12646.1</v>
      </c>
      <c r="B29" s="31">
        <v>44204.0</v>
      </c>
      <c r="C29" s="31">
        <v>44249.0</v>
      </c>
      <c r="D29" s="32" t="s">
        <v>68</v>
      </c>
      <c r="E29" s="32" t="s">
        <v>36</v>
      </c>
      <c r="F29" s="32" t="s">
        <v>69</v>
      </c>
      <c r="G29" s="32" t="s">
        <v>38</v>
      </c>
      <c r="H29" s="30">
        <v>27615.0</v>
      </c>
      <c r="I29" s="37"/>
      <c r="J29" s="30">
        <v>0.0</v>
      </c>
      <c r="K29" s="30">
        <v>1.0</v>
      </c>
      <c r="L29" s="30">
        <v>0.0</v>
      </c>
      <c r="M29" s="32" t="s">
        <v>39</v>
      </c>
      <c r="N29" s="32" t="s">
        <v>39</v>
      </c>
      <c r="O29" s="30">
        <v>0.0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10.0</v>
      </c>
      <c r="V29" s="30">
        <v>5.0</v>
      </c>
      <c r="W29" s="30">
        <v>10.0</v>
      </c>
      <c r="X29" s="30">
        <v>1.0</v>
      </c>
      <c r="Y29" s="30">
        <v>1.0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39"/>
    </row>
    <row r="30">
      <c r="A30" s="30">
        <v>12646.2</v>
      </c>
      <c r="B30" s="31">
        <v>44204.0</v>
      </c>
      <c r="C30" s="31">
        <v>44249.0</v>
      </c>
      <c r="D30" s="32" t="s">
        <v>68</v>
      </c>
      <c r="E30" s="32" t="s">
        <v>36</v>
      </c>
      <c r="F30" s="32" t="s">
        <v>70</v>
      </c>
      <c r="G30" s="33" t="s">
        <v>38</v>
      </c>
      <c r="H30" s="34">
        <v>27615.0</v>
      </c>
      <c r="I30" s="35"/>
      <c r="J30" s="30">
        <v>0.0</v>
      </c>
      <c r="K30" s="30">
        <v>1.0</v>
      </c>
      <c r="L30" s="30">
        <v>0.0</v>
      </c>
      <c r="M30" s="32" t="s">
        <v>39</v>
      </c>
      <c r="N30" s="32" t="s">
        <v>39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8.0</v>
      </c>
      <c r="AF30" s="30">
        <v>4.0</v>
      </c>
      <c r="AG30" s="30">
        <v>10.0</v>
      </c>
      <c r="AH30" s="30">
        <v>1.0</v>
      </c>
      <c r="AI30" s="30">
        <v>1.0</v>
      </c>
      <c r="AJ30" s="39"/>
    </row>
    <row r="31">
      <c r="A31" s="30">
        <v>12646.3</v>
      </c>
      <c r="B31" s="31">
        <v>44204.0</v>
      </c>
      <c r="C31" s="31">
        <v>44249.0</v>
      </c>
      <c r="D31" s="32" t="s">
        <v>68</v>
      </c>
      <c r="E31" s="32" t="s">
        <v>36</v>
      </c>
      <c r="F31" s="32"/>
      <c r="G31" s="32"/>
      <c r="H31" s="34">
        <v>27615.0</v>
      </c>
      <c r="I31" s="32"/>
      <c r="J31" s="30">
        <v>0.0</v>
      </c>
      <c r="K31" s="30">
        <v>0.0</v>
      </c>
      <c r="L31" s="30">
        <v>1.0</v>
      </c>
      <c r="M31" s="32" t="s">
        <v>39</v>
      </c>
      <c r="N31" s="32" t="s">
        <v>39</v>
      </c>
      <c r="O31" s="30">
        <v>2.0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10.0</v>
      </c>
      <c r="V31" s="30">
        <v>6.0</v>
      </c>
      <c r="W31" s="30">
        <v>5.0</v>
      </c>
      <c r="X31" s="30">
        <v>1.0</v>
      </c>
      <c r="Y31" s="30">
        <v>1.0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39"/>
    </row>
    <row r="32">
      <c r="A32" s="30">
        <v>12647.1</v>
      </c>
      <c r="B32" s="40">
        <v>44209.0</v>
      </c>
      <c r="C32" s="40">
        <v>44209.0</v>
      </c>
      <c r="D32" s="32" t="s">
        <v>71</v>
      </c>
      <c r="E32" s="32" t="s">
        <v>72</v>
      </c>
      <c r="F32" s="32"/>
      <c r="G32" s="32"/>
      <c r="H32" s="32">
        <v>27587.0</v>
      </c>
      <c r="I32" s="32"/>
      <c r="J32" s="30">
        <v>1.0</v>
      </c>
      <c r="K32" s="30">
        <v>0.0</v>
      </c>
      <c r="L32" s="30">
        <v>0.0</v>
      </c>
      <c r="M32" s="32" t="s">
        <v>39</v>
      </c>
      <c r="N32" s="32" t="s">
        <v>39</v>
      </c>
      <c r="O32" s="30">
        <v>3.0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6.0</v>
      </c>
      <c r="AA32" s="30">
        <v>3.0</v>
      </c>
      <c r="AB32" s="30">
        <v>10.0</v>
      </c>
      <c r="AC32" s="30">
        <v>1.0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39"/>
    </row>
    <row r="33">
      <c r="A33" s="30">
        <v>12647.2</v>
      </c>
      <c r="B33" s="40">
        <v>44209.0</v>
      </c>
      <c r="C33" s="40">
        <v>44209.0</v>
      </c>
      <c r="D33" s="32" t="s">
        <v>71</v>
      </c>
      <c r="E33" s="32" t="s">
        <v>72</v>
      </c>
      <c r="F33" s="32" t="s">
        <v>73</v>
      </c>
      <c r="G33" s="32" t="s">
        <v>74</v>
      </c>
      <c r="H33" s="30">
        <v>27587.0</v>
      </c>
      <c r="I33" s="37"/>
      <c r="J33" s="30">
        <v>0.0</v>
      </c>
      <c r="K33" s="30">
        <v>1.0</v>
      </c>
      <c r="L33" s="30">
        <v>0.0</v>
      </c>
      <c r="M33" s="32" t="s">
        <v>39</v>
      </c>
      <c r="N33" s="32" t="s">
        <v>39</v>
      </c>
      <c r="O33" s="30">
        <v>2.0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11.0</v>
      </c>
      <c r="V33" s="30">
        <v>5.0</v>
      </c>
      <c r="W33" s="30">
        <v>10.0</v>
      </c>
      <c r="X33" s="30">
        <v>1.0</v>
      </c>
      <c r="Y33" s="30">
        <v>1.0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39"/>
    </row>
    <row r="34">
      <c r="A34" s="30">
        <v>12648.1</v>
      </c>
      <c r="B34" s="40">
        <v>44209.0</v>
      </c>
      <c r="C34" s="40">
        <v>44209.0</v>
      </c>
      <c r="D34" s="32" t="s">
        <v>71</v>
      </c>
      <c r="E34" s="32" t="s">
        <v>72</v>
      </c>
      <c r="F34" s="32" t="s">
        <v>75</v>
      </c>
      <c r="G34" s="33" t="s">
        <v>74</v>
      </c>
      <c r="H34" s="34">
        <v>27587.0</v>
      </c>
      <c r="I34" s="35"/>
      <c r="J34" s="30">
        <v>0.0</v>
      </c>
      <c r="K34" s="30">
        <v>1.0</v>
      </c>
      <c r="L34" s="30">
        <v>0.0</v>
      </c>
      <c r="M34" s="32" t="s">
        <v>39</v>
      </c>
      <c r="N34" s="32" t="s">
        <v>39</v>
      </c>
      <c r="O34" s="30">
        <v>0.0</v>
      </c>
      <c r="P34" s="30">
        <v>11.0</v>
      </c>
      <c r="Q34" s="30">
        <v>5.0</v>
      </c>
      <c r="R34" s="30">
        <v>10.0</v>
      </c>
      <c r="S34" s="30">
        <v>1.0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39"/>
    </row>
    <row r="35">
      <c r="A35" s="30">
        <v>12648.2</v>
      </c>
      <c r="B35" s="40">
        <v>44209.0</v>
      </c>
      <c r="C35" s="40">
        <v>44209.0</v>
      </c>
      <c r="D35" s="32" t="s">
        <v>71</v>
      </c>
      <c r="E35" s="32" t="s">
        <v>72</v>
      </c>
      <c r="F35" s="32" t="s">
        <v>76</v>
      </c>
      <c r="G35" s="33" t="s">
        <v>38</v>
      </c>
      <c r="H35" s="34">
        <v>27614.0</v>
      </c>
      <c r="I35" s="35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0.0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11.0</v>
      </c>
      <c r="AF35" s="30">
        <v>5.0</v>
      </c>
      <c r="AG35" s="30">
        <v>10.0</v>
      </c>
      <c r="AH35" s="30">
        <v>1.0</v>
      </c>
      <c r="AI35" s="30">
        <v>1.0</v>
      </c>
      <c r="AJ35" s="39"/>
    </row>
    <row r="36">
      <c r="A36" s="30">
        <v>12649.1</v>
      </c>
      <c r="B36" s="40">
        <v>44209.0</v>
      </c>
      <c r="C36" s="40">
        <v>44209.0</v>
      </c>
      <c r="D36" s="32" t="s">
        <v>71</v>
      </c>
      <c r="E36" s="32" t="s">
        <v>72</v>
      </c>
      <c r="F36" s="32" t="s">
        <v>77</v>
      </c>
      <c r="G36" s="32" t="s">
        <v>38</v>
      </c>
      <c r="H36" s="30">
        <v>27614.0</v>
      </c>
      <c r="I36" s="37"/>
      <c r="J36" s="30">
        <v>0.0</v>
      </c>
      <c r="K36" s="30">
        <v>1.0</v>
      </c>
      <c r="L36" s="30">
        <v>0.0</v>
      </c>
      <c r="M36" s="32" t="s">
        <v>39</v>
      </c>
      <c r="N36" s="32" t="s">
        <v>39</v>
      </c>
      <c r="O36" s="30">
        <v>2.0</v>
      </c>
      <c r="P36" s="30">
        <v>10.0</v>
      </c>
      <c r="Q36" s="30">
        <v>6.0</v>
      </c>
      <c r="R36" s="30">
        <v>10.0</v>
      </c>
      <c r="S36" s="30">
        <v>1.0</v>
      </c>
      <c r="T36" s="30">
        <v>1.0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39"/>
    </row>
    <row r="37">
      <c r="A37" s="30">
        <v>12649.2</v>
      </c>
      <c r="B37" s="40">
        <v>44209.0</v>
      </c>
      <c r="C37" s="40">
        <v>44209.0</v>
      </c>
      <c r="D37" s="32" t="s">
        <v>71</v>
      </c>
      <c r="E37" s="32" t="s">
        <v>72</v>
      </c>
      <c r="F37" s="32"/>
      <c r="G37" s="32"/>
      <c r="H37" s="32">
        <v>27587.0</v>
      </c>
      <c r="I37" s="32"/>
      <c r="J37" s="30">
        <v>0.0</v>
      </c>
      <c r="K37" s="30">
        <v>0.0</v>
      </c>
      <c r="L37" s="30">
        <v>1.0</v>
      </c>
      <c r="M37" s="32" t="s">
        <v>39</v>
      </c>
      <c r="N37" s="32" t="s">
        <v>39</v>
      </c>
      <c r="O37" s="30">
        <v>0.0</v>
      </c>
      <c r="P37" s="30">
        <v>7.0</v>
      </c>
      <c r="Q37" s="30">
        <v>4.0</v>
      </c>
      <c r="R37" s="30">
        <v>10.0</v>
      </c>
      <c r="S37" s="30">
        <v>1.0</v>
      </c>
      <c r="T37" s="30">
        <v>1.0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39"/>
    </row>
    <row r="38">
      <c r="A38" s="30">
        <v>12649.3</v>
      </c>
      <c r="B38" s="40">
        <v>44209.0</v>
      </c>
      <c r="C38" s="40">
        <v>44209.0</v>
      </c>
      <c r="D38" s="32" t="s">
        <v>71</v>
      </c>
      <c r="E38" s="32" t="s">
        <v>72</v>
      </c>
      <c r="F38" s="32"/>
      <c r="G38" s="32"/>
      <c r="H38" s="32">
        <v>27587.0</v>
      </c>
      <c r="I38" s="32"/>
      <c r="J38" s="30">
        <v>0.0</v>
      </c>
      <c r="K38" s="30">
        <v>0.0</v>
      </c>
      <c r="L38" s="30">
        <v>1.0</v>
      </c>
      <c r="M38" s="32" t="s">
        <v>39</v>
      </c>
      <c r="N38" s="32" t="s">
        <v>39</v>
      </c>
      <c r="O38" s="30">
        <v>0.0</v>
      </c>
      <c r="P38" s="30">
        <v>6.0</v>
      </c>
      <c r="Q38" s="30">
        <v>4.0</v>
      </c>
      <c r="R38" s="30">
        <v>5.0</v>
      </c>
      <c r="S38" s="30">
        <v>1.0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39"/>
    </row>
    <row r="39">
      <c r="A39" s="30">
        <v>12649.4</v>
      </c>
      <c r="B39" s="40">
        <v>44209.0</v>
      </c>
      <c r="C39" s="40">
        <v>44209.0</v>
      </c>
      <c r="D39" s="32" t="s">
        <v>71</v>
      </c>
      <c r="E39" s="32" t="s">
        <v>72</v>
      </c>
      <c r="F39" s="32"/>
      <c r="G39" s="32"/>
      <c r="H39" s="32">
        <v>27587.0</v>
      </c>
      <c r="I39" s="32"/>
      <c r="J39" s="30">
        <v>1.0</v>
      </c>
      <c r="K39" s="30">
        <v>0.0</v>
      </c>
      <c r="L39" s="30">
        <v>0.0</v>
      </c>
      <c r="M39" s="32" t="s">
        <v>39</v>
      </c>
      <c r="N39" s="32" t="s">
        <v>39</v>
      </c>
      <c r="O39" s="30">
        <v>0.0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5.0</v>
      </c>
      <c r="AA39" s="30">
        <v>3.0</v>
      </c>
      <c r="AB39" s="30">
        <v>10.0</v>
      </c>
      <c r="AC39" s="30">
        <v>1.0</v>
      </c>
      <c r="AD39" s="30">
        <v>1.0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39"/>
    </row>
    <row r="40">
      <c r="A40" s="30">
        <v>12650.1</v>
      </c>
      <c r="B40" s="40">
        <v>44209.0</v>
      </c>
      <c r="C40" s="40">
        <v>44210.0</v>
      </c>
      <c r="D40" s="32" t="s">
        <v>35</v>
      </c>
      <c r="E40" s="32" t="s">
        <v>36</v>
      </c>
      <c r="F40" s="32" t="s">
        <v>40</v>
      </c>
      <c r="G40" s="37"/>
      <c r="H40" s="38"/>
      <c r="I40" s="37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0.0</v>
      </c>
      <c r="P40" s="30">
        <v>8.0</v>
      </c>
      <c r="Q40" s="30">
        <v>5.0</v>
      </c>
      <c r="R40" s="30">
        <v>10.0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39"/>
    </row>
    <row r="41">
      <c r="A41" s="30">
        <v>12650.2</v>
      </c>
      <c r="B41" s="40">
        <v>44209.0</v>
      </c>
      <c r="C41" s="40">
        <v>44210.0</v>
      </c>
      <c r="D41" s="32" t="s">
        <v>35</v>
      </c>
      <c r="E41" s="32" t="s">
        <v>36</v>
      </c>
      <c r="J41" s="30">
        <v>0.0</v>
      </c>
      <c r="K41" s="30">
        <v>0.0</v>
      </c>
      <c r="L41" s="30">
        <v>1.0</v>
      </c>
      <c r="M41" s="32" t="s">
        <v>39</v>
      </c>
      <c r="N41" s="32" t="s">
        <v>39</v>
      </c>
      <c r="O41" s="30">
        <v>0.0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10.0</v>
      </c>
      <c r="V41" s="30">
        <v>6.0</v>
      </c>
      <c r="W41" s="30">
        <v>5.0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39"/>
    </row>
    <row r="42">
      <c r="A42" s="30">
        <v>12651.1</v>
      </c>
      <c r="B42" s="40">
        <v>44209.0</v>
      </c>
      <c r="C42" s="31">
        <v>44244.0</v>
      </c>
      <c r="D42" s="32" t="s">
        <v>78</v>
      </c>
      <c r="E42" s="32" t="s">
        <v>79</v>
      </c>
      <c r="F42" s="32"/>
      <c r="G42" s="37"/>
      <c r="H42" s="32">
        <v>27601.0</v>
      </c>
      <c r="I42" s="37"/>
      <c r="J42" s="30">
        <v>0.0</v>
      </c>
      <c r="K42" s="30">
        <v>1.0</v>
      </c>
      <c r="L42" s="30">
        <v>0.0</v>
      </c>
      <c r="M42" s="32" t="s">
        <v>39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4.0</v>
      </c>
      <c r="V42" s="30">
        <v>4.0</v>
      </c>
      <c r="W42" s="30">
        <v>10.0</v>
      </c>
      <c r="X42" s="30">
        <v>0.0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3.0</v>
      </c>
      <c r="AF42" s="30">
        <v>1.0</v>
      </c>
      <c r="AG42" s="30">
        <v>6.0</v>
      </c>
      <c r="AH42" s="30">
        <v>2.0</v>
      </c>
      <c r="AI42" s="30">
        <v>0.0</v>
      </c>
      <c r="AJ42" s="39"/>
    </row>
    <row r="43">
      <c r="A43" s="30">
        <v>12651.2</v>
      </c>
      <c r="B43" s="40">
        <v>44209.0</v>
      </c>
      <c r="C43" s="31">
        <v>44244.0</v>
      </c>
      <c r="D43" s="32" t="s">
        <v>78</v>
      </c>
      <c r="E43" s="32" t="s">
        <v>79</v>
      </c>
      <c r="H43" s="32">
        <v>27601.0</v>
      </c>
      <c r="I43" s="37"/>
      <c r="J43" s="30">
        <v>0.0</v>
      </c>
      <c r="K43" s="30">
        <v>0.0</v>
      </c>
      <c r="L43" s="30">
        <v>1.0</v>
      </c>
      <c r="M43" s="32" t="s">
        <v>39</v>
      </c>
      <c r="N43" s="32" t="s">
        <v>39</v>
      </c>
      <c r="O43" s="30">
        <v>2.0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10.0</v>
      </c>
      <c r="V43" s="30">
        <v>8.0</v>
      </c>
      <c r="W43" s="30">
        <v>5.0</v>
      </c>
      <c r="X43" s="30">
        <v>1.0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39"/>
    </row>
    <row r="44">
      <c r="A44" s="30">
        <v>12651.3</v>
      </c>
      <c r="B44" s="40">
        <v>44209.0</v>
      </c>
      <c r="C44" s="31">
        <v>44244.0</v>
      </c>
      <c r="D44" s="32" t="s">
        <v>78</v>
      </c>
      <c r="E44" s="32" t="s">
        <v>79</v>
      </c>
      <c r="H44" s="32">
        <v>27601.0</v>
      </c>
      <c r="I44" s="35"/>
      <c r="J44" s="30">
        <v>1.0</v>
      </c>
      <c r="K44" s="30">
        <v>0.0</v>
      </c>
      <c r="L44" s="30">
        <v>0.0</v>
      </c>
      <c r="M44" s="32" t="s">
        <v>39</v>
      </c>
      <c r="N44" s="32" t="s">
        <v>39</v>
      </c>
      <c r="O44" s="30">
        <v>0.0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7.0</v>
      </c>
      <c r="AA44" s="30">
        <v>3.0</v>
      </c>
      <c r="AB44" s="30">
        <v>11.0</v>
      </c>
      <c r="AC44" s="30">
        <v>1.0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39"/>
    </row>
    <row r="45">
      <c r="A45" s="30">
        <v>12652.1</v>
      </c>
      <c r="B45" s="40">
        <v>44209.0</v>
      </c>
      <c r="C45" s="40">
        <v>44210.0</v>
      </c>
      <c r="D45" s="32" t="s">
        <v>80</v>
      </c>
      <c r="E45" s="32" t="s">
        <v>36</v>
      </c>
      <c r="F45" s="32" t="s">
        <v>81</v>
      </c>
      <c r="G45" s="33" t="s">
        <v>38</v>
      </c>
      <c r="H45" s="34">
        <v>27614.0</v>
      </c>
      <c r="I45" s="35"/>
      <c r="J45" s="30">
        <v>0.0</v>
      </c>
      <c r="K45" s="30">
        <v>1.0</v>
      </c>
      <c r="L45" s="30">
        <v>0.0</v>
      </c>
      <c r="M45" s="32" t="s">
        <v>39</v>
      </c>
      <c r="N45" s="32" t="s">
        <v>39</v>
      </c>
      <c r="O45" s="30">
        <v>2.0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9.0</v>
      </c>
      <c r="V45" s="30">
        <v>5.0</v>
      </c>
      <c r="W45" s="30">
        <v>10.0</v>
      </c>
      <c r="X45" s="30">
        <v>1.0</v>
      </c>
      <c r="Y45" s="30">
        <v>1.0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39"/>
    </row>
    <row r="46">
      <c r="A46" s="30">
        <v>12652.2</v>
      </c>
      <c r="B46" s="40">
        <v>44209.0</v>
      </c>
      <c r="C46" s="40">
        <v>44210.0</v>
      </c>
      <c r="D46" s="32" t="s">
        <v>80</v>
      </c>
      <c r="E46" s="32" t="s">
        <v>36</v>
      </c>
      <c r="F46" s="32" t="s">
        <v>81</v>
      </c>
      <c r="G46" s="32" t="s">
        <v>38</v>
      </c>
      <c r="H46" s="30">
        <v>27614.0</v>
      </c>
      <c r="I46" s="37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3.0</v>
      </c>
      <c r="P46" s="30">
        <v>10.0</v>
      </c>
      <c r="Q46" s="30">
        <v>6.0</v>
      </c>
      <c r="R46" s="30">
        <v>7.0</v>
      </c>
      <c r="S46" s="30">
        <v>0.0</v>
      </c>
      <c r="T46" s="30">
        <v>1.0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0.0</v>
      </c>
      <c r="AA46" s="30">
        <v>0.0</v>
      </c>
      <c r="AB46" s="30">
        <v>5.0</v>
      </c>
      <c r="AC46" s="30">
        <v>2.0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39"/>
    </row>
    <row r="47">
      <c r="A47" s="30">
        <v>12652.3</v>
      </c>
      <c r="B47" s="40">
        <v>44209.0</v>
      </c>
      <c r="C47" s="40">
        <v>44210.0</v>
      </c>
      <c r="D47" s="32" t="s">
        <v>80</v>
      </c>
      <c r="E47" s="32" t="s">
        <v>36</v>
      </c>
      <c r="F47" s="32" t="s">
        <v>81</v>
      </c>
      <c r="G47" s="32" t="s">
        <v>38</v>
      </c>
      <c r="H47" s="30">
        <v>27614.0</v>
      </c>
      <c r="I47" s="37"/>
      <c r="J47" s="30">
        <v>0.0</v>
      </c>
      <c r="K47" s="30">
        <v>1.0</v>
      </c>
      <c r="L47" s="30">
        <v>0.0</v>
      </c>
      <c r="M47" s="32" t="s">
        <v>39</v>
      </c>
      <c r="N47" s="32" t="s">
        <v>39</v>
      </c>
      <c r="O47" s="30">
        <v>3.0</v>
      </c>
      <c r="P47" s="30">
        <v>10.0</v>
      </c>
      <c r="Q47" s="30">
        <v>6.0</v>
      </c>
      <c r="R47" s="30">
        <v>12.0</v>
      </c>
      <c r="S47" s="30">
        <v>2.0</v>
      </c>
      <c r="T47" s="30">
        <v>1.0</v>
      </c>
      <c r="U47" s="30">
        <v>0.0</v>
      </c>
      <c r="V47" s="30">
        <v>0.0</v>
      </c>
      <c r="W47" s="30">
        <v>0.0</v>
      </c>
      <c r="X47" s="30">
        <v>0.0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39"/>
    </row>
    <row r="48">
      <c r="A48" s="30">
        <v>12652.4</v>
      </c>
      <c r="B48" s="40">
        <v>44209.0</v>
      </c>
      <c r="C48" s="40">
        <v>44210.0</v>
      </c>
      <c r="D48" s="32" t="s">
        <v>80</v>
      </c>
      <c r="E48" s="32" t="s">
        <v>36</v>
      </c>
      <c r="F48" s="32"/>
      <c r="G48" s="32"/>
      <c r="H48" s="30">
        <v>27614.0</v>
      </c>
      <c r="I48" s="32"/>
      <c r="J48" s="30">
        <v>0.0</v>
      </c>
      <c r="K48" s="30">
        <v>0.0</v>
      </c>
      <c r="L48" s="30">
        <v>1.0</v>
      </c>
      <c r="M48" s="32" t="s">
        <v>39</v>
      </c>
      <c r="N48" s="32" t="s">
        <v>39</v>
      </c>
      <c r="O48" s="30">
        <v>2.0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10.0</v>
      </c>
      <c r="V48" s="30">
        <v>6.0</v>
      </c>
      <c r="W48" s="30">
        <v>5.0</v>
      </c>
      <c r="X48" s="30">
        <v>1.0</v>
      </c>
      <c r="Y48" s="30">
        <v>1.0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39"/>
    </row>
    <row r="49">
      <c r="A49" s="30">
        <v>12652.5</v>
      </c>
      <c r="B49" s="40">
        <v>44209.0</v>
      </c>
      <c r="C49" s="40">
        <v>44210.0</v>
      </c>
      <c r="D49" s="32" t="s">
        <v>80</v>
      </c>
      <c r="E49" s="32" t="s">
        <v>36</v>
      </c>
      <c r="F49" s="32"/>
      <c r="G49" s="32"/>
      <c r="H49" s="30">
        <v>27614.0</v>
      </c>
      <c r="I49" s="32"/>
      <c r="J49" s="30">
        <v>1.0</v>
      </c>
      <c r="K49" s="30">
        <v>0.0</v>
      </c>
      <c r="L49" s="30">
        <v>0.0</v>
      </c>
      <c r="M49" s="32" t="s">
        <v>39</v>
      </c>
      <c r="N49" s="32" t="s">
        <v>39</v>
      </c>
      <c r="O49" s="30">
        <v>2.0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9.0</v>
      </c>
      <c r="AA49" s="30">
        <v>4.0</v>
      </c>
      <c r="AB49" s="30">
        <v>12.0</v>
      </c>
      <c r="AC49" s="30">
        <v>1.0</v>
      </c>
      <c r="AD49" s="30">
        <v>1.0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39"/>
    </row>
    <row r="50">
      <c r="A50" s="30">
        <v>12652.6</v>
      </c>
      <c r="B50" s="40">
        <v>44209.0</v>
      </c>
      <c r="C50" s="40">
        <v>44210.0</v>
      </c>
      <c r="D50" s="32" t="s">
        <v>80</v>
      </c>
      <c r="E50" s="32" t="s">
        <v>36</v>
      </c>
      <c r="F50" s="32"/>
      <c r="G50" s="32"/>
      <c r="H50" s="30">
        <v>27614.0</v>
      </c>
      <c r="I50" s="32"/>
      <c r="J50" s="30">
        <v>1.0</v>
      </c>
      <c r="K50" s="30">
        <v>0.0</v>
      </c>
      <c r="L50" s="30">
        <v>0.0</v>
      </c>
      <c r="M50" s="32" t="s">
        <v>39</v>
      </c>
      <c r="N50" s="32" t="s">
        <v>39</v>
      </c>
      <c r="O50" s="30">
        <v>2.0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5.0</v>
      </c>
      <c r="AF50" s="30">
        <v>4.0</v>
      </c>
      <c r="AG50" s="30">
        <v>10.0</v>
      </c>
      <c r="AH50" s="30">
        <v>2.0</v>
      </c>
      <c r="AI50" s="30">
        <v>1.0</v>
      </c>
      <c r="AJ50" s="39"/>
    </row>
    <row r="51">
      <c r="A51" s="30">
        <v>12653.1</v>
      </c>
      <c r="B51" s="40">
        <v>44210.0</v>
      </c>
      <c r="C51" s="31">
        <v>44249.0</v>
      </c>
      <c r="D51" s="32" t="s">
        <v>82</v>
      </c>
      <c r="E51" s="32" t="s">
        <v>36</v>
      </c>
      <c r="F51" s="32" t="s">
        <v>83</v>
      </c>
      <c r="G51" s="32" t="s">
        <v>38</v>
      </c>
      <c r="H51" s="30">
        <v>27609.0</v>
      </c>
      <c r="I51" s="37"/>
      <c r="J51" s="30">
        <v>0.0</v>
      </c>
      <c r="K51" s="30">
        <v>1.0</v>
      </c>
      <c r="L51" s="30">
        <v>0.0</v>
      </c>
      <c r="M51" s="32" t="s">
        <v>39</v>
      </c>
      <c r="N51" s="32" t="s">
        <v>39</v>
      </c>
      <c r="O51" s="30">
        <v>1.0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8.0</v>
      </c>
      <c r="V51" s="30">
        <v>4.0</v>
      </c>
      <c r="W51" s="30">
        <v>10.0</v>
      </c>
      <c r="X51" s="30">
        <v>1.0</v>
      </c>
      <c r="Y51" s="30">
        <v>1.0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39"/>
    </row>
    <row r="52">
      <c r="A52" s="30">
        <v>12653.2</v>
      </c>
      <c r="B52" s="40">
        <v>44210.0</v>
      </c>
      <c r="C52" s="31">
        <v>44249.0</v>
      </c>
      <c r="D52" s="32" t="s">
        <v>82</v>
      </c>
      <c r="E52" s="32" t="s">
        <v>36</v>
      </c>
      <c r="F52" s="32"/>
      <c r="G52" s="32"/>
      <c r="H52" s="30">
        <v>27609.0</v>
      </c>
      <c r="I52" s="32"/>
      <c r="J52" s="30">
        <v>0.0</v>
      </c>
      <c r="K52" s="30">
        <v>0.0</v>
      </c>
      <c r="L52" s="30">
        <v>1.0</v>
      </c>
      <c r="M52" s="32" t="s">
        <v>39</v>
      </c>
      <c r="N52" s="32" t="s">
        <v>39</v>
      </c>
      <c r="O52" s="30">
        <v>0.0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8.0</v>
      </c>
      <c r="V52" s="30">
        <v>4.0</v>
      </c>
      <c r="W52" s="30">
        <v>10.0</v>
      </c>
      <c r="X52" s="30">
        <v>1.0</v>
      </c>
      <c r="Y52" s="30">
        <v>1.0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39"/>
    </row>
    <row r="53">
      <c r="A53" s="30">
        <v>12654.1</v>
      </c>
      <c r="B53" s="40">
        <v>44210.0</v>
      </c>
      <c r="C53" s="31">
        <v>44249.0</v>
      </c>
      <c r="D53" s="32" t="s">
        <v>84</v>
      </c>
      <c r="E53" s="32" t="s">
        <v>36</v>
      </c>
      <c r="F53" s="32" t="s">
        <v>85</v>
      </c>
      <c r="G53" s="33" t="s">
        <v>86</v>
      </c>
      <c r="H53" s="34">
        <v>27591.0</v>
      </c>
      <c r="I53" s="35"/>
      <c r="J53" s="30">
        <v>0.0</v>
      </c>
      <c r="K53" s="30">
        <v>1.0</v>
      </c>
      <c r="L53" s="30">
        <v>0.0</v>
      </c>
      <c r="M53" s="32" t="s">
        <v>49</v>
      </c>
      <c r="N53" s="32" t="s">
        <v>39</v>
      </c>
      <c r="O53" s="30">
        <v>2.0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8.0</v>
      </c>
      <c r="V53" s="30">
        <v>5.0</v>
      </c>
      <c r="W53" s="30">
        <v>10.0</v>
      </c>
      <c r="X53" s="30">
        <v>1.0</v>
      </c>
      <c r="Y53" s="30">
        <v>1.0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39"/>
    </row>
    <row r="54">
      <c r="A54" s="30">
        <v>12655.1</v>
      </c>
      <c r="B54" s="40">
        <v>44210.0</v>
      </c>
      <c r="C54" s="31">
        <v>44228.0</v>
      </c>
      <c r="D54" s="32" t="s">
        <v>87</v>
      </c>
      <c r="E54" s="32" t="s">
        <v>36</v>
      </c>
      <c r="F54" s="32" t="s">
        <v>88</v>
      </c>
      <c r="G54" s="32" t="s">
        <v>89</v>
      </c>
      <c r="H54" s="30">
        <v>27609.0</v>
      </c>
      <c r="I54" s="37"/>
      <c r="J54" s="30">
        <v>0.0</v>
      </c>
      <c r="K54" s="30">
        <v>1.0</v>
      </c>
      <c r="L54" s="30">
        <v>0.0</v>
      </c>
      <c r="M54" s="32" t="s">
        <v>49</v>
      </c>
      <c r="N54" s="32" t="s">
        <v>39</v>
      </c>
      <c r="O54" s="30">
        <v>3.0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9.0</v>
      </c>
      <c r="V54" s="30">
        <v>5.0</v>
      </c>
      <c r="W54" s="30">
        <v>10.0</v>
      </c>
      <c r="X54" s="30">
        <v>1.0</v>
      </c>
      <c r="Y54" s="30">
        <v>1.0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39"/>
    </row>
    <row r="55">
      <c r="A55" s="30">
        <v>12656.1</v>
      </c>
      <c r="B55" s="40">
        <v>44211.0</v>
      </c>
      <c r="C55" s="31">
        <v>44250.0</v>
      </c>
      <c r="D55" s="32" t="s">
        <v>84</v>
      </c>
      <c r="E55" s="32" t="s">
        <v>36</v>
      </c>
      <c r="F55" s="32" t="s">
        <v>40</v>
      </c>
      <c r="G55" s="37"/>
      <c r="H55" s="30">
        <v>27597.0</v>
      </c>
      <c r="I55" s="37"/>
      <c r="J55" s="30">
        <v>0.0</v>
      </c>
      <c r="K55" s="30">
        <v>1.0</v>
      </c>
      <c r="L55" s="30">
        <v>0.0</v>
      </c>
      <c r="M55" s="32" t="s">
        <v>39</v>
      </c>
      <c r="N55" s="32" t="s">
        <v>39</v>
      </c>
      <c r="O55" s="30">
        <v>0.0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7.0</v>
      </c>
      <c r="AF55" s="30">
        <v>3.0</v>
      </c>
      <c r="AG55" s="30">
        <v>10.0</v>
      </c>
      <c r="AH55" s="30">
        <v>1.0</v>
      </c>
      <c r="AI55" s="30">
        <v>1.0</v>
      </c>
      <c r="AJ55" s="39"/>
    </row>
    <row r="56">
      <c r="A56" s="30">
        <v>12656.2</v>
      </c>
      <c r="B56" s="40">
        <v>44211.0</v>
      </c>
      <c r="C56" s="31">
        <v>44250.0</v>
      </c>
      <c r="D56" s="32" t="s">
        <v>84</v>
      </c>
      <c r="E56" s="32" t="s">
        <v>36</v>
      </c>
      <c r="F56" s="32" t="s">
        <v>90</v>
      </c>
      <c r="G56" s="32" t="s">
        <v>91</v>
      </c>
      <c r="H56" s="30">
        <v>27597.0</v>
      </c>
      <c r="I56" s="37"/>
      <c r="J56" s="30">
        <v>0.0</v>
      </c>
      <c r="K56" s="30">
        <v>1.0</v>
      </c>
      <c r="L56" s="30">
        <v>0.0</v>
      </c>
      <c r="M56" s="32" t="s">
        <v>39</v>
      </c>
      <c r="N56" s="32" t="s">
        <v>39</v>
      </c>
      <c r="O56" s="30">
        <v>0.0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0.0</v>
      </c>
      <c r="V56" s="30">
        <v>4.0</v>
      </c>
      <c r="W56" s="30">
        <v>5.0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9.0</v>
      </c>
      <c r="AF56" s="30">
        <v>0.0</v>
      </c>
      <c r="AG56" s="30">
        <v>5.0</v>
      </c>
      <c r="AH56" s="30">
        <v>1.0</v>
      </c>
      <c r="AI56" s="30">
        <v>1.0</v>
      </c>
      <c r="AJ56" s="39"/>
    </row>
    <row r="57">
      <c r="A57" s="30">
        <v>12656.3</v>
      </c>
      <c r="B57" s="40">
        <v>44211.0</v>
      </c>
      <c r="C57" s="31">
        <v>44250.0</v>
      </c>
      <c r="D57" s="32" t="s">
        <v>84</v>
      </c>
      <c r="E57" s="32" t="s">
        <v>36</v>
      </c>
      <c r="F57" s="32" t="s">
        <v>90</v>
      </c>
      <c r="G57" s="32" t="s">
        <v>91</v>
      </c>
      <c r="H57" s="30">
        <v>27597.0</v>
      </c>
      <c r="I57" s="37"/>
      <c r="J57" s="30">
        <v>0.0</v>
      </c>
      <c r="K57" s="30">
        <v>1.0</v>
      </c>
      <c r="L57" s="30">
        <v>0.0</v>
      </c>
      <c r="M57" s="32" t="s">
        <v>39</v>
      </c>
      <c r="N57" s="32" t="s">
        <v>39</v>
      </c>
      <c r="O57" s="30">
        <v>1.0</v>
      </c>
      <c r="P57" s="30">
        <v>0.0</v>
      </c>
      <c r="Q57" s="30">
        <v>3.0</v>
      </c>
      <c r="R57" s="30">
        <v>5.0</v>
      </c>
      <c r="S57" s="30">
        <v>0.0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7.0</v>
      </c>
      <c r="AA57" s="30">
        <v>0.0</v>
      </c>
      <c r="AB57" s="30">
        <v>5.0</v>
      </c>
      <c r="AC57" s="30">
        <v>1.0</v>
      </c>
      <c r="AD57" s="30">
        <v>1.0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39"/>
    </row>
    <row r="58">
      <c r="A58" s="30">
        <v>12656.4</v>
      </c>
      <c r="B58" s="40">
        <v>44211.0</v>
      </c>
      <c r="C58" s="31">
        <v>44250.0</v>
      </c>
      <c r="D58" s="32" t="s">
        <v>84</v>
      </c>
      <c r="E58" s="32" t="s">
        <v>36</v>
      </c>
      <c r="F58" s="32" t="s">
        <v>90</v>
      </c>
      <c r="G58" s="32" t="s">
        <v>91</v>
      </c>
      <c r="H58" s="30">
        <v>27597.0</v>
      </c>
      <c r="I58" s="37"/>
      <c r="J58" s="30">
        <v>0.0</v>
      </c>
      <c r="K58" s="30">
        <v>1.0</v>
      </c>
      <c r="L58" s="30">
        <v>0.0</v>
      </c>
      <c r="M58" s="32" t="s">
        <v>39</v>
      </c>
      <c r="N58" s="32" t="s">
        <v>39</v>
      </c>
      <c r="O58" s="30">
        <v>1.0</v>
      </c>
      <c r="P58" s="30">
        <v>9.0</v>
      </c>
      <c r="Q58" s="30">
        <v>4.0</v>
      </c>
      <c r="R58" s="30">
        <v>10.0</v>
      </c>
      <c r="S58" s="30">
        <v>2.0</v>
      </c>
      <c r="T58" s="30">
        <v>1.0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39"/>
    </row>
    <row r="59">
      <c r="A59" s="30">
        <v>12656.5</v>
      </c>
      <c r="B59" s="40">
        <v>44211.0</v>
      </c>
      <c r="C59" s="31">
        <v>44250.0</v>
      </c>
      <c r="D59" s="32" t="s">
        <v>84</v>
      </c>
      <c r="E59" s="32" t="s">
        <v>36</v>
      </c>
      <c r="F59" s="32" t="s">
        <v>92</v>
      </c>
      <c r="G59" s="32" t="s">
        <v>91</v>
      </c>
      <c r="H59" s="30">
        <v>27597.0</v>
      </c>
      <c r="I59" s="37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1.0</v>
      </c>
      <c r="P59" s="30">
        <v>9.0</v>
      </c>
      <c r="Q59" s="30">
        <v>4.0</v>
      </c>
      <c r="R59" s="30">
        <v>10.0</v>
      </c>
      <c r="S59" s="30">
        <v>2.0</v>
      </c>
      <c r="T59" s="30">
        <v>1.0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39"/>
    </row>
    <row r="60">
      <c r="A60" s="30">
        <v>12656.6</v>
      </c>
      <c r="B60" s="40">
        <v>44211.0</v>
      </c>
      <c r="C60" s="31">
        <v>44250.0</v>
      </c>
      <c r="D60" s="32" t="s">
        <v>84</v>
      </c>
      <c r="E60" s="32" t="s">
        <v>36</v>
      </c>
      <c r="F60" s="32"/>
      <c r="G60" s="32"/>
      <c r="H60" s="30">
        <v>27597.0</v>
      </c>
      <c r="I60" s="32"/>
      <c r="J60" s="30">
        <v>0.0</v>
      </c>
      <c r="K60" s="30">
        <v>0.0</v>
      </c>
      <c r="L60" s="30">
        <v>1.0</v>
      </c>
      <c r="M60" s="32" t="s">
        <v>39</v>
      </c>
      <c r="N60" s="32" t="s">
        <v>39</v>
      </c>
      <c r="O60" s="30">
        <v>1.0</v>
      </c>
      <c r="P60" s="30">
        <v>7.0</v>
      </c>
      <c r="Q60" s="30">
        <v>3.0</v>
      </c>
      <c r="R60" s="30">
        <v>5.0</v>
      </c>
      <c r="S60" s="30">
        <v>1.0</v>
      </c>
      <c r="T60" s="30">
        <v>1.0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39"/>
    </row>
    <row r="61">
      <c r="A61" s="30">
        <v>12657.1</v>
      </c>
      <c r="B61" s="40">
        <v>44211.0</v>
      </c>
      <c r="C61" s="31">
        <v>44250.0</v>
      </c>
      <c r="D61" s="32" t="s">
        <v>84</v>
      </c>
      <c r="E61" s="32" t="s">
        <v>36</v>
      </c>
      <c r="F61" s="32"/>
      <c r="G61" s="32"/>
      <c r="H61" s="30">
        <v>27597.0</v>
      </c>
      <c r="I61" s="32"/>
      <c r="J61" s="30">
        <v>0.0</v>
      </c>
      <c r="K61" s="30">
        <v>0.0</v>
      </c>
      <c r="L61" s="30">
        <v>1.0</v>
      </c>
      <c r="M61" s="32" t="s">
        <v>39</v>
      </c>
      <c r="N61" s="32" t="s">
        <v>39</v>
      </c>
      <c r="O61" s="30">
        <v>1.0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9.0</v>
      </c>
      <c r="V61" s="30">
        <v>7.0</v>
      </c>
      <c r="W61" s="30">
        <v>0.0</v>
      </c>
      <c r="X61" s="30">
        <v>1.0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39"/>
    </row>
    <row r="62">
      <c r="A62" s="30">
        <v>12658.1</v>
      </c>
      <c r="B62" s="40">
        <v>44213.0</v>
      </c>
      <c r="C62" s="40">
        <v>44213.0</v>
      </c>
      <c r="D62" s="32" t="s">
        <v>93</v>
      </c>
      <c r="E62" s="32" t="s">
        <v>94</v>
      </c>
      <c r="F62" s="32"/>
      <c r="G62" s="32"/>
      <c r="H62" s="34">
        <v>27610.0</v>
      </c>
      <c r="I62" s="32"/>
      <c r="J62" s="30">
        <v>0.0</v>
      </c>
      <c r="K62" s="30">
        <v>0.0</v>
      </c>
      <c r="L62" s="30">
        <v>1.0</v>
      </c>
      <c r="M62" s="32" t="s">
        <v>39</v>
      </c>
      <c r="N62" s="32" t="s">
        <v>39</v>
      </c>
      <c r="O62" s="30">
        <v>0.0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2.0</v>
      </c>
      <c r="V62" s="30">
        <v>2.0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39"/>
    </row>
    <row r="63">
      <c r="A63" s="30">
        <v>12658.2</v>
      </c>
      <c r="B63" s="40">
        <v>44213.0</v>
      </c>
      <c r="C63" s="40">
        <v>44213.0</v>
      </c>
      <c r="D63" s="32" t="s">
        <v>93</v>
      </c>
      <c r="E63" s="32" t="s">
        <v>94</v>
      </c>
      <c r="F63" s="32"/>
      <c r="G63" s="32"/>
      <c r="H63" s="34">
        <v>27610.0</v>
      </c>
      <c r="I63" s="32"/>
      <c r="J63" s="30">
        <v>0.0</v>
      </c>
      <c r="K63" s="30">
        <v>0.0</v>
      </c>
      <c r="L63" s="30">
        <v>1.0</v>
      </c>
      <c r="M63" s="32" t="s">
        <v>39</v>
      </c>
      <c r="N63" s="32" t="s">
        <v>39</v>
      </c>
      <c r="O63" s="30">
        <v>1.0</v>
      </c>
      <c r="P63" s="30">
        <v>1.0</v>
      </c>
      <c r="Q63" s="30">
        <v>1.0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39"/>
    </row>
    <row r="64">
      <c r="A64" s="30">
        <v>12658.3</v>
      </c>
      <c r="B64" s="40">
        <v>44213.0</v>
      </c>
      <c r="C64" s="40">
        <v>44213.0</v>
      </c>
      <c r="D64" s="32" t="s">
        <v>93</v>
      </c>
      <c r="E64" s="32" t="s">
        <v>94</v>
      </c>
      <c r="F64" s="32"/>
      <c r="G64" s="32"/>
      <c r="H64" s="34">
        <v>27610.0</v>
      </c>
      <c r="I64" s="32"/>
      <c r="J64" s="30">
        <v>1.0</v>
      </c>
      <c r="K64" s="30">
        <v>0.0</v>
      </c>
      <c r="L64" s="30">
        <v>0.0</v>
      </c>
      <c r="M64" s="32" t="s">
        <v>39</v>
      </c>
      <c r="N64" s="32" t="s">
        <v>39</v>
      </c>
      <c r="O64" s="30">
        <v>0.0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1.0</v>
      </c>
      <c r="AI64" s="30">
        <v>0.0</v>
      </c>
      <c r="AJ64" s="39"/>
    </row>
    <row r="65">
      <c r="A65" s="30">
        <v>12658.4</v>
      </c>
      <c r="B65" s="40">
        <v>44213.0</v>
      </c>
      <c r="C65" s="40">
        <v>44213.0</v>
      </c>
      <c r="D65" s="32" t="s">
        <v>93</v>
      </c>
      <c r="E65" s="32" t="s">
        <v>94</v>
      </c>
      <c r="F65" s="32"/>
      <c r="G65" s="32"/>
      <c r="H65" s="34">
        <v>27610.0</v>
      </c>
      <c r="I65" s="32"/>
      <c r="J65" s="30">
        <v>0.0</v>
      </c>
      <c r="K65" s="30">
        <v>0.0</v>
      </c>
      <c r="L65" s="30">
        <v>1.0</v>
      </c>
      <c r="M65" s="32" t="s">
        <v>39</v>
      </c>
      <c r="N65" s="32" t="s">
        <v>39</v>
      </c>
      <c r="O65" s="30">
        <v>0.0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5.0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39"/>
    </row>
    <row r="66">
      <c r="A66" s="30">
        <v>12658.5</v>
      </c>
      <c r="B66" s="40">
        <v>44213.0</v>
      </c>
      <c r="C66" s="40">
        <v>44213.0</v>
      </c>
      <c r="D66" s="32" t="s">
        <v>93</v>
      </c>
      <c r="E66" s="32" t="s">
        <v>94</v>
      </c>
      <c r="F66" s="32" t="s">
        <v>95</v>
      </c>
      <c r="G66" s="33" t="s">
        <v>38</v>
      </c>
      <c r="H66" s="34">
        <v>27610.0</v>
      </c>
      <c r="I66" s="35"/>
      <c r="J66" s="30">
        <v>0.0</v>
      </c>
      <c r="K66" s="30">
        <v>1.0</v>
      </c>
      <c r="L66" s="30">
        <v>0.0</v>
      </c>
      <c r="M66" s="32" t="s">
        <v>39</v>
      </c>
      <c r="N66" s="32" t="s">
        <v>39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0.0</v>
      </c>
      <c r="V66" s="30">
        <v>0.0</v>
      </c>
      <c r="W66" s="30">
        <v>0.0</v>
      </c>
      <c r="X66" s="30">
        <v>0.0</v>
      </c>
      <c r="Y66" s="30">
        <v>0.0</v>
      </c>
      <c r="Z66" s="30">
        <v>0.0</v>
      </c>
      <c r="AA66" s="30">
        <v>0.0</v>
      </c>
      <c r="AB66" s="30">
        <v>0.0</v>
      </c>
      <c r="AC66" s="30">
        <v>3.0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39"/>
    </row>
    <row r="67">
      <c r="A67" s="30">
        <v>12658.6</v>
      </c>
      <c r="B67" s="40">
        <v>44213.0</v>
      </c>
      <c r="C67" s="40">
        <v>44213.0</v>
      </c>
      <c r="D67" s="32" t="s">
        <v>93</v>
      </c>
      <c r="E67" s="32" t="s">
        <v>94</v>
      </c>
      <c r="F67" s="32"/>
      <c r="G67" s="32"/>
      <c r="H67" s="34">
        <v>27610.0</v>
      </c>
      <c r="I67" s="32"/>
      <c r="J67" s="30">
        <v>0.0</v>
      </c>
      <c r="K67" s="30">
        <v>0.0</v>
      </c>
      <c r="L67" s="30">
        <v>1.0</v>
      </c>
      <c r="M67" s="32" t="s">
        <v>39</v>
      </c>
      <c r="N67" s="32" t="s">
        <v>39</v>
      </c>
      <c r="O67" s="30">
        <v>0.0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1.0</v>
      </c>
      <c r="V67" s="30">
        <v>2.0</v>
      </c>
      <c r="W67" s="30">
        <v>10.0</v>
      </c>
      <c r="X67" s="30">
        <v>3.0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9"/>
    </row>
    <row r="68">
      <c r="A68" s="30">
        <v>12659.1</v>
      </c>
      <c r="B68" s="40">
        <v>44213.0</v>
      </c>
      <c r="C68" s="40">
        <v>44213.0</v>
      </c>
      <c r="D68" s="32" t="s">
        <v>93</v>
      </c>
      <c r="E68" s="32" t="s">
        <v>94</v>
      </c>
      <c r="F68" s="32" t="s">
        <v>95</v>
      </c>
      <c r="G68" s="33" t="s">
        <v>38</v>
      </c>
      <c r="H68" s="34">
        <v>27610.0</v>
      </c>
      <c r="I68" s="35"/>
      <c r="J68" s="30">
        <v>0.0</v>
      </c>
      <c r="K68" s="30">
        <v>1.0</v>
      </c>
      <c r="L68" s="30">
        <v>0.0</v>
      </c>
      <c r="M68" s="32" t="s">
        <v>39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5.0</v>
      </c>
      <c r="X68" s="30">
        <v>0.0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39"/>
    </row>
    <row r="69">
      <c r="A69" s="30">
        <v>12659.2</v>
      </c>
      <c r="B69" s="40">
        <v>44213.0</v>
      </c>
      <c r="C69" s="40">
        <v>44213.0</v>
      </c>
      <c r="D69" s="32" t="s">
        <v>93</v>
      </c>
      <c r="E69" s="32" t="s">
        <v>94</v>
      </c>
      <c r="F69" s="32"/>
      <c r="G69" s="32"/>
      <c r="H69" s="34">
        <v>27610.0</v>
      </c>
      <c r="I69" s="32"/>
      <c r="J69" s="30">
        <v>0.0</v>
      </c>
      <c r="K69" s="30">
        <v>0.0</v>
      </c>
      <c r="L69" s="30">
        <v>1.0</v>
      </c>
      <c r="M69" s="32" t="s">
        <v>39</v>
      </c>
      <c r="N69" s="32" t="s">
        <v>39</v>
      </c>
      <c r="O69" s="30">
        <v>0.0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3.0</v>
      </c>
      <c r="V69" s="30">
        <v>1.0</v>
      </c>
      <c r="W69" s="30">
        <v>5.0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39"/>
    </row>
    <row r="70">
      <c r="A70" s="30">
        <v>12659.3</v>
      </c>
      <c r="B70" s="40">
        <v>44213.0</v>
      </c>
      <c r="C70" s="40">
        <v>44213.0</v>
      </c>
      <c r="D70" s="32" t="s">
        <v>93</v>
      </c>
      <c r="E70" s="32" t="s">
        <v>94</v>
      </c>
      <c r="F70" s="32" t="s">
        <v>95</v>
      </c>
      <c r="G70" s="32" t="s">
        <v>38</v>
      </c>
      <c r="H70" s="34">
        <v>27610.0</v>
      </c>
      <c r="I70" s="37"/>
      <c r="J70" s="30">
        <v>0.0</v>
      </c>
      <c r="K70" s="30">
        <v>1.0</v>
      </c>
      <c r="L70" s="30">
        <v>0.0</v>
      </c>
      <c r="M70" s="32" t="s">
        <v>39</v>
      </c>
      <c r="N70" s="32" t="s">
        <v>39</v>
      </c>
      <c r="O70" s="30">
        <v>0.0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1.0</v>
      </c>
      <c r="V70" s="30">
        <v>2.0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39"/>
    </row>
    <row r="71">
      <c r="A71" s="30">
        <v>12659.4</v>
      </c>
      <c r="B71" s="40">
        <v>44213.0</v>
      </c>
      <c r="C71" s="40">
        <v>44213.0</v>
      </c>
      <c r="D71" s="32" t="s">
        <v>93</v>
      </c>
      <c r="E71" s="32" t="s">
        <v>94</v>
      </c>
      <c r="F71" s="32" t="s">
        <v>95</v>
      </c>
      <c r="G71" s="32" t="s">
        <v>38</v>
      </c>
      <c r="H71" s="34">
        <v>27610.0</v>
      </c>
      <c r="I71" s="37"/>
      <c r="J71" s="30">
        <v>0.0</v>
      </c>
      <c r="K71" s="30">
        <v>1.0</v>
      </c>
      <c r="L71" s="30">
        <v>0.0</v>
      </c>
      <c r="M71" s="32" t="s">
        <v>39</v>
      </c>
      <c r="N71" s="32" t="s">
        <v>39</v>
      </c>
      <c r="O71" s="30">
        <v>0.0</v>
      </c>
      <c r="P71" s="30">
        <v>0.0</v>
      </c>
      <c r="Q71" s="30">
        <v>0.0</v>
      </c>
      <c r="R71" s="30">
        <v>5.0</v>
      </c>
      <c r="S71" s="30">
        <v>3.0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39"/>
    </row>
    <row r="72">
      <c r="A72" s="30">
        <v>12659.5</v>
      </c>
      <c r="B72" s="40">
        <v>44213.0</v>
      </c>
      <c r="C72" s="40">
        <v>44213.0</v>
      </c>
      <c r="D72" s="32" t="s">
        <v>93</v>
      </c>
      <c r="E72" s="32" t="s">
        <v>94</v>
      </c>
      <c r="F72" s="32"/>
      <c r="G72" s="32"/>
      <c r="H72" s="34">
        <v>27610.0</v>
      </c>
      <c r="I72" s="32"/>
      <c r="J72" s="30">
        <v>0.0</v>
      </c>
      <c r="K72" s="30">
        <v>0.0</v>
      </c>
      <c r="L72" s="30">
        <v>1.0</v>
      </c>
      <c r="M72" s="32" t="s">
        <v>39</v>
      </c>
      <c r="N72" s="32" t="s">
        <v>39</v>
      </c>
      <c r="O72" s="30">
        <v>0.0</v>
      </c>
      <c r="P72" s="30">
        <v>0.0</v>
      </c>
      <c r="Q72" s="30">
        <v>3.0</v>
      </c>
      <c r="R72" s="30">
        <v>5.0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39"/>
    </row>
    <row r="73">
      <c r="A73" s="30">
        <v>12660.1</v>
      </c>
      <c r="B73" s="40">
        <v>44213.0</v>
      </c>
      <c r="C73" s="40">
        <v>44213.0</v>
      </c>
      <c r="D73" s="32" t="s">
        <v>93</v>
      </c>
      <c r="E73" s="32" t="s">
        <v>94</v>
      </c>
      <c r="F73" s="32"/>
      <c r="G73" s="32"/>
      <c r="H73" s="34">
        <v>27610.0</v>
      </c>
      <c r="I73" s="32"/>
      <c r="J73" s="30">
        <v>0.0</v>
      </c>
      <c r="K73" s="30">
        <v>0.0</v>
      </c>
      <c r="L73" s="30">
        <v>1.0</v>
      </c>
      <c r="M73" s="32" t="s">
        <v>39</v>
      </c>
      <c r="N73" s="32" t="s">
        <v>39</v>
      </c>
      <c r="O73" s="30">
        <v>0.0</v>
      </c>
      <c r="P73" s="30">
        <v>0.0</v>
      </c>
      <c r="Q73" s="30">
        <v>1.0</v>
      </c>
      <c r="R73" s="30">
        <v>5.0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39"/>
    </row>
    <row r="74">
      <c r="A74" s="30">
        <v>12660.2</v>
      </c>
      <c r="B74" s="40">
        <v>44213.0</v>
      </c>
      <c r="C74" s="40">
        <v>44213.0</v>
      </c>
      <c r="D74" s="32" t="s">
        <v>93</v>
      </c>
      <c r="E74" s="32" t="s">
        <v>94</v>
      </c>
      <c r="F74" s="32" t="s">
        <v>95</v>
      </c>
      <c r="G74" s="32" t="s">
        <v>38</v>
      </c>
      <c r="H74" s="34">
        <v>27610.0</v>
      </c>
      <c r="I74" s="37"/>
      <c r="J74" s="30">
        <v>0.0</v>
      </c>
      <c r="K74" s="30">
        <v>1.0</v>
      </c>
      <c r="L74" s="30">
        <v>0.0</v>
      </c>
      <c r="M74" s="32" t="s">
        <v>39</v>
      </c>
      <c r="N74" s="32" t="s">
        <v>39</v>
      </c>
      <c r="O74" s="30">
        <v>0.0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1.0</v>
      </c>
      <c r="V74" s="30">
        <v>0.0</v>
      </c>
      <c r="W74" s="30">
        <v>0.0</v>
      </c>
      <c r="X74" s="30">
        <v>1.0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39"/>
    </row>
    <row r="75">
      <c r="A75" s="30">
        <v>12660.3</v>
      </c>
      <c r="B75" s="40">
        <v>44213.0</v>
      </c>
      <c r="C75" s="40">
        <v>44213.0</v>
      </c>
      <c r="D75" s="32" t="s">
        <v>93</v>
      </c>
      <c r="E75" s="32" t="s">
        <v>94</v>
      </c>
      <c r="F75" s="32" t="s">
        <v>95</v>
      </c>
      <c r="G75" s="33" t="s">
        <v>38</v>
      </c>
      <c r="H75" s="34">
        <v>27610.0</v>
      </c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0.0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1.0</v>
      </c>
      <c r="AI75" s="30">
        <v>0.0</v>
      </c>
      <c r="AJ75" s="39"/>
    </row>
    <row r="76">
      <c r="A76" s="30">
        <v>12660.4</v>
      </c>
      <c r="B76" s="40">
        <v>44213.0</v>
      </c>
      <c r="C76" s="40">
        <v>44213.0</v>
      </c>
      <c r="D76" s="32" t="s">
        <v>93</v>
      </c>
      <c r="E76" s="32" t="s">
        <v>94</v>
      </c>
      <c r="F76" s="32" t="s">
        <v>95</v>
      </c>
      <c r="G76" s="33" t="s">
        <v>38</v>
      </c>
      <c r="H76" s="34">
        <v>27610.0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1.0</v>
      </c>
      <c r="AI76" s="30">
        <v>0.0</v>
      </c>
      <c r="AJ76" s="39"/>
    </row>
    <row r="77">
      <c r="A77" s="30">
        <v>12660.5</v>
      </c>
      <c r="B77" s="40">
        <v>44213.0</v>
      </c>
      <c r="C77" s="40">
        <v>44213.0</v>
      </c>
      <c r="D77" s="32" t="s">
        <v>93</v>
      </c>
      <c r="E77" s="32" t="s">
        <v>94</v>
      </c>
      <c r="F77" s="32"/>
      <c r="G77" s="32"/>
      <c r="H77" s="34">
        <v>27610.0</v>
      </c>
      <c r="I77" s="32"/>
      <c r="J77" s="30">
        <v>0.0</v>
      </c>
      <c r="K77" s="30">
        <v>0.0</v>
      </c>
      <c r="L77" s="30">
        <v>1.0</v>
      </c>
      <c r="M77" s="32" t="s">
        <v>39</v>
      </c>
      <c r="N77" s="32" t="s">
        <v>39</v>
      </c>
      <c r="O77" s="30">
        <v>0.0</v>
      </c>
      <c r="P77" s="30">
        <v>2.0</v>
      </c>
      <c r="Q77" s="30">
        <v>1.0</v>
      </c>
      <c r="R77" s="30">
        <v>5.0</v>
      </c>
      <c r="S77" s="30">
        <v>1.0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39"/>
    </row>
    <row r="78">
      <c r="A78" s="30">
        <v>12660.6</v>
      </c>
      <c r="B78" s="40">
        <v>44213.0</v>
      </c>
      <c r="C78" s="40">
        <v>44213.0</v>
      </c>
      <c r="D78" s="32" t="s">
        <v>93</v>
      </c>
      <c r="E78" s="32" t="s">
        <v>94</v>
      </c>
      <c r="F78" s="32"/>
      <c r="G78" s="32"/>
      <c r="H78" s="34">
        <v>27610.0</v>
      </c>
      <c r="I78" s="32"/>
      <c r="J78" s="30">
        <v>0.0</v>
      </c>
      <c r="K78" s="30">
        <v>0.0</v>
      </c>
      <c r="L78" s="30">
        <v>1.0</v>
      </c>
      <c r="M78" s="32" t="s">
        <v>39</v>
      </c>
      <c r="N78" s="32" t="s">
        <v>39</v>
      </c>
      <c r="O78" s="30">
        <v>0.0</v>
      </c>
      <c r="P78" s="30">
        <v>4.0</v>
      </c>
      <c r="Q78" s="30">
        <v>3.0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39"/>
    </row>
    <row r="79">
      <c r="A79" s="30">
        <v>12661.1</v>
      </c>
      <c r="B79" s="40">
        <v>44213.0</v>
      </c>
      <c r="C79" s="40">
        <v>44213.0</v>
      </c>
      <c r="D79" s="32" t="s">
        <v>93</v>
      </c>
      <c r="E79" s="32" t="s">
        <v>94</v>
      </c>
      <c r="F79" s="32"/>
      <c r="G79" s="32"/>
      <c r="H79" s="34">
        <v>27610.0</v>
      </c>
      <c r="I79" s="32"/>
      <c r="J79" s="30">
        <v>0.0</v>
      </c>
      <c r="K79" s="30">
        <v>0.0</v>
      </c>
      <c r="L79" s="30">
        <v>1.0</v>
      </c>
      <c r="M79" s="32" t="s">
        <v>39</v>
      </c>
      <c r="N79" s="32" t="s">
        <v>39</v>
      </c>
      <c r="O79" s="30">
        <v>0.0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6.0</v>
      </c>
      <c r="V79" s="30">
        <v>0.0</v>
      </c>
      <c r="W79" s="30">
        <v>5.0</v>
      </c>
      <c r="X79" s="30">
        <v>3.0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39"/>
    </row>
    <row r="80">
      <c r="A80" s="30">
        <v>12661.2</v>
      </c>
      <c r="B80" s="40">
        <v>44213.0</v>
      </c>
      <c r="C80" s="40">
        <v>44213.0</v>
      </c>
      <c r="D80" s="32" t="s">
        <v>93</v>
      </c>
      <c r="E80" s="32" t="s">
        <v>94</v>
      </c>
      <c r="F80" s="32"/>
      <c r="G80" s="32"/>
      <c r="H80" s="34">
        <v>27610.0</v>
      </c>
      <c r="I80" s="32"/>
      <c r="J80" s="30">
        <v>0.0</v>
      </c>
      <c r="K80" s="30">
        <v>0.0</v>
      </c>
      <c r="L80" s="30">
        <v>1.0</v>
      </c>
      <c r="M80" s="32" t="s">
        <v>39</v>
      </c>
      <c r="N80" s="32" t="s">
        <v>39</v>
      </c>
      <c r="O80" s="30">
        <v>0.0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2.0</v>
      </c>
      <c r="V80" s="30">
        <v>3.0</v>
      </c>
      <c r="W80" s="30">
        <v>5.0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39"/>
    </row>
    <row r="81">
      <c r="A81" s="30">
        <v>12661.3</v>
      </c>
      <c r="B81" s="40">
        <v>44213.0</v>
      </c>
      <c r="C81" s="40">
        <v>44213.0</v>
      </c>
      <c r="D81" s="32" t="s">
        <v>93</v>
      </c>
      <c r="E81" s="32" t="s">
        <v>94</v>
      </c>
      <c r="F81" s="32"/>
      <c r="G81" s="32"/>
      <c r="H81" s="34">
        <v>27610.0</v>
      </c>
      <c r="I81" s="32"/>
      <c r="J81" s="30">
        <v>1.0</v>
      </c>
      <c r="K81" s="30">
        <v>0.0</v>
      </c>
      <c r="L81" s="30">
        <v>0.0</v>
      </c>
      <c r="M81" s="32" t="s">
        <v>39</v>
      </c>
      <c r="N81" s="32" t="s">
        <v>39</v>
      </c>
      <c r="O81" s="30">
        <v>0.0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1.0</v>
      </c>
      <c r="AI81" s="30">
        <v>0.0</v>
      </c>
      <c r="AJ81" s="39"/>
    </row>
    <row r="82">
      <c r="A82" s="30">
        <v>12661.4</v>
      </c>
      <c r="B82" s="40">
        <v>44213.0</v>
      </c>
      <c r="C82" s="40">
        <v>44213.0</v>
      </c>
      <c r="D82" s="32" t="s">
        <v>93</v>
      </c>
      <c r="E82" s="32" t="s">
        <v>94</v>
      </c>
      <c r="F82" s="32" t="s">
        <v>95</v>
      </c>
      <c r="G82" s="32" t="s">
        <v>38</v>
      </c>
      <c r="H82" s="34">
        <v>27610.0</v>
      </c>
      <c r="I82" s="37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0.0</v>
      </c>
      <c r="AB82" s="30">
        <v>0.0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1.0</v>
      </c>
      <c r="AI82" s="30">
        <v>0.0</v>
      </c>
      <c r="AJ82" s="39"/>
    </row>
    <row r="83">
      <c r="A83" s="30">
        <v>12661.5</v>
      </c>
      <c r="B83" s="40">
        <v>44213.0</v>
      </c>
      <c r="C83" s="40">
        <v>44213.0</v>
      </c>
      <c r="D83" s="32" t="s">
        <v>93</v>
      </c>
      <c r="E83" s="32" t="s">
        <v>94</v>
      </c>
      <c r="F83" s="32" t="s">
        <v>95</v>
      </c>
      <c r="G83" s="33" t="s">
        <v>38</v>
      </c>
      <c r="H83" s="34">
        <v>27610.0</v>
      </c>
      <c r="I83" s="35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2.0</v>
      </c>
      <c r="V83" s="30">
        <v>2.0</v>
      </c>
      <c r="W83" s="30">
        <v>5.0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39"/>
    </row>
    <row r="84">
      <c r="A84" s="30">
        <v>12661.6</v>
      </c>
      <c r="B84" s="40">
        <v>44213.0</v>
      </c>
      <c r="C84" s="40">
        <v>44213.0</v>
      </c>
      <c r="D84" s="32" t="s">
        <v>93</v>
      </c>
      <c r="E84" s="32" t="s">
        <v>94</v>
      </c>
      <c r="F84" s="32" t="s">
        <v>95</v>
      </c>
      <c r="G84" s="33" t="s">
        <v>38</v>
      </c>
      <c r="H84" s="34">
        <v>27610.0</v>
      </c>
      <c r="I84" s="35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2.0</v>
      </c>
      <c r="V84" s="30">
        <v>1.0</v>
      </c>
      <c r="W84" s="30">
        <v>5.0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39"/>
    </row>
    <row r="85">
      <c r="A85" s="30">
        <v>12662.1</v>
      </c>
      <c r="B85" s="40">
        <v>44213.0</v>
      </c>
      <c r="C85" s="40">
        <v>44213.0</v>
      </c>
      <c r="D85" s="32" t="s">
        <v>93</v>
      </c>
      <c r="E85" s="32" t="s">
        <v>94</v>
      </c>
      <c r="F85" s="32" t="s">
        <v>95</v>
      </c>
      <c r="G85" s="33" t="s">
        <v>38</v>
      </c>
      <c r="H85" s="34">
        <v>27610.0</v>
      </c>
      <c r="I85" s="35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0.0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4.0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39"/>
    </row>
    <row r="86">
      <c r="A86" s="30">
        <v>12662.2</v>
      </c>
      <c r="B86" s="40">
        <v>44213.0</v>
      </c>
      <c r="C86" s="40">
        <v>44213.0</v>
      </c>
      <c r="D86" s="32" t="s">
        <v>93</v>
      </c>
      <c r="E86" s="32" t="s">
        <v>94</v>
      </c>
      <c r="F86" s="32" t="s">
        <v>95</v>
      </c>
      <c r="G86" s="33" t="s">
        <v>38</v>
      </c>
      <c r="H86" s="34">
        <v>27610.0</v>
      </c>
      <c r="I86" s="35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4.0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39"/>
    </row>
    <row r="87">
      <c r="A87" s="30">
        <v>12662.3</v>
      </c>
      <c r="B87" s="40">
        <v>44213.0</v>
      </c>
      <c r="C87" s="40">
        <v>44213.0</v>
      </c>
      <c r="D87" s="32" t="s">
        <v>93</v>
      </c>
      <c r="E87" s="32" t="s">
        <v>94</v>
      </c>
      <c r="F87" s="32" t="s">
        <v>95</v>
      </c>
      <c r="G87" s="32" t="s">
        <v>38</v>
      </c>
      <c r="H87" s="34">
        <v>27610.0</v>
      </c>
      <c r="I87" s="37"/>
      <c r="J87" s="30">
        <v>0.0</v>
      </c>
      <c r="K87" s="30">
        <v>1.0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4.0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39"/>
    </row>
    <row r="88">
      <c r="A88" s="30">
        <v>12662.4</v>
      </c>
      <c r="B88" s="40">
        <v>44213.0</v>
      </c>
      <c r="C88" s="40">
        <v>44213.0</v>
      </c>
      <c r="D88" s="32" t="s">
        <v>93</v>
      </c>
      <c r="E88" s="32" t="s">
        <v>94</v>
      </c>
      <c r="F88" s="32"/>
      <c r="G88" s="32"/>
      <c r="H88" s="34">
        <v>27610.0</v>
      </c>
      <c r="I88" s="32"/>
      <c r="J88" s="30">
        <v>0.0</v>
      </c>
      <c r="K88" s="30">
        <v>0.0</v>
      </c>
      <c r="L88" s="30">
        <v>1.0</v>
      </c>
      <c r="M88" s="32" t="s">
        <v>39</v>
      </c>
      <c r="N88" s="32" t="s">
        <v>39</v>
      </c>
      <c r="O88" s="30">
        <v>0.0</v>
      </c>
      <c r="P88" s="30">
        <v>4.0</v>
      </c>
      <c r="Q88" s="30">
        <v>2.0</v>
      </c>
      <c r="R88" s="30">
        <v>5.0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39"/>
    </row>
    <row r="89">
      <c r="A89" s="30">
        <v>12662.5</v>
      </c>
      <c r="B89" s="40">
        <v>44213.0</v>
      </c>
      <c r="C89" s="40">
        <v>44213.0</v>
      </c>
      <c r="D89" s="32" t="s">
        <v>93</v>
      </c>
      <c r="E89" s="32" t="s">
        <v>94</v>
      </c>
      <c r="F89" s="32"/>
      <c r="G89" s="32"/>
      <c r="H89" s="34">
        <v>27610.0</v>
      </c>
      <c r="I89" s="32"/>
      <c r="J89" s="30">
        <v>0.0</v>
      </c>
      <c r="K89" s="30">
        <v>0.0</v>
      </c>
      <c r="L89" s="30">
        <v>1.0</v>
      </c>
      <c r="M89" s="32" t="s">
        <v>39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1.0</v>
      </c>
      <c r="V89" s="30">
        <v>12.0</v>
      </c>
      <c r="W89" s="30">
        <v>5.0</v>
      </c>
      <c r="X89" s="30">
        <v>0.0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39"/>
    </row>
    <row r="90">
      <c r="A90" s="30">
        <v>12662.6</v>
      </c>
      <c r="B90" s="40">
        <v>44213.0</v>
      </c>
      <c r="C90" s="40">
        <v>44213.0</v>
      </c>
      <c r="D90" s="32" t="s">
        <v>93</v>
      </c>
      <c r="E90" s="32" t="s">
        <v>94</v>
      </c>
      <c r="F90" s="32" t="s">
        <v>95</v>
      </c>
      <c r="G90" s="33" t="s">
        <v>38</v>
      </c>
      <c r="H90" s="34">
        <v>27610.0</v>
      </c>
      <c r="I90" s="35"/>
      <c r="J90" s="30">
        <v>0.0</v>
      </c>
      <c r="K90" s="30">
        <v>1.0</v>
      </c>
      <c r="L90" s="30">
        <v>0.0</v>
      </c>
      <c r="M90" s="32" t="s">
        <v>39</v>
      </c>
      <c r="N90" s="32" t="s">
        <v>39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2.0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39"/>
    </row>
    <row r="91">
      <c r="A91" s="30">
        <v>12663.1</v>
      </c>
      <c r="B91" s="40">
        <v>44214.0</v>
      </c>
      <c r="C91" s="40">
        <v>44214.0</v>
      </c>
      <c r="D91" s="32" t="s">
        <v>93</v>
      </c>
      <c r="E91" s="32" t="s">
        <v>94</v>
      </c>
      <c r="F91" s="32"/>
      <c r="G91" s="32"/>
      <c r="H91" s="34">
        <v>27610.0</v>
      </c>
      <c r="I91" s="32"/>
      <c r="J91" s="30">
        <v>0.0</v>
      </c>
      <c r="K91" s="30">
        <v>0.0</v>
      </c>
      <c r="L91" s="30">
        <v>1.0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1.0</v>
      </c>
      <c r="V91" s="30">
        <v>1.0</v>
      </c>
      <c r="W91" s="30">
        <v>5.0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39"/>
    </row>
    <row r="92">
      <c r="A92" s="30">
        <v>12663.2</v>
      </c>
      <c r="B92" s="40">
        <v>44214.0</v>
      </c>
      <c r="C92" s="40">
        <v>44214.0</v>
      </c>
      <c r="D92" s="32" t="s">
        <v>93</v>
      </c>
      <c r="E92" s="32" t="s">
        <v>94</v>
      </c>
      <c r="F92" s="32"/>
      <c r="G92" s="32"/>
      <c r="H92" s="34">
        <v>27610.0</v>
      </c>
      <c r="I92" s="32"/>
      <c r="J92" s="30">
        <v>0.0</v>
      </c>
      <c r="K92" s="30">
        <v>0.0</v>
      </c>
      <c r="L92" s="30">
        <v>1.0</v>
      </c>
      <c r="M92" s="32" t="s">
        <v>39</v>
      </c>
      <c r="N92" s="32" t="s">
        <v>39</v>
      </c>
      <c r="O92" s="30">
        <v>2.0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5.0</v>
      </c>
      <c r="V92" s="30">
        <v>1.0</v>
      </c>
      <c r="W92" s="30">
        <v>5.0</v>
      </c>
      <c r="X92" s="30">
        <v>1.0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39"/>
    </row>
    <row r="93">
      <c r="A93" s="30">
        <v>12663.3</v>
      </c>
      <c r="B93" s="40">
        <v>44214.0</v>
      </c>
      <c r="C93" s="40">
        <v>44214.0</v>
      </c>
      <c r="D93" s="32" t="s">
        <v>93</v>
      </c>
      <c r="E93" s="32" t="s">
        <v>94</v>
      </c>
      <c r="F93" s="32" t="s">
        <v>95</v>
      </c>
      <c r="G93" s="33" t="s">
        <v>38</v>
      </c>
      <c r="H93" s="34">
        <v>27610.0</v>
      </c>
      <c r="I93" s="35"/>
      <c r="J93" s="30">
        <v>0.0</v>
      </c>
      <c r="K93" s="30">
        <v>1.0</v>
      </c>
      <c r="L93" s="30">
        <v>0.0</v>
      </c>
      <c r="M93" s="32" t="s">
        <v>39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3.0</v>
      </c>
      <c r="V93" s="30">
        <v>1.0</v>
      </c>
      <c r="W93" s="30">
        <v>10.0</v>
      </c>
      <c r="X93" s="30">
        <v>0.0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39"/>
    </row>
    <row r="94">
      <c r="A94" s="30">
        <v>12663.4</v>
      </c>
      <c r="B94" s="40">
        <v>44214.0</v>
      </c>
      <c r="C94" s="40">
        <v>44214.0</v>
      </c>
      <c r="D94" s="32" t="s">
        <v>93</v>
      </c>
      <c r="E94" s="32" t="s">
        <v>94</v>
      </c>
      <c r="F94" s="32" t="s">
        <v>95</v>
      </c>
      <c r="G94" s="32" t="s">
        <v>38</v>
      </c>
      <c r="H94" s="34">
        <v>27610.0</v>
      </c>
      <c r="I94" s="37"/>
      <c r="J94" s="30">
        <v>0.0</v>
      </c>
      <c r="K94" s="30">
        <v>1.0</v>
      </c>
      <c r="L94" s="30">
        <v>0.0</v>
      </c>
      <c r="M94" s="32" t="s">
        <v>39</v>
      </c>
      <c r="N94" s="32" t="s">
        <v>39</v>
      </c>
      <c r="O94" s="30">
        <v>0.0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2.0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39"/>
    </row>
    <row r="95">
      <c r="A95" s="30">
        <v>12663.5</v>
      </c>
      <c r="B95" s="40">
        <v>44214.0</v>
      </c>
      <c r="C95" s="40">
        <v>44214.0</v>
      </c>
      <c r="D95" s="32" t="s">
        <v>93</v>
      </c>
      <c r="E95" s="32" t="s">
        <v>94</v>
      </c>
      <c r="F95" s="32" t="s">
        <v>95</v>
      </c>
      <c r="G95" s="32" t="s">
        <v>38</v>
      </c>
      <c r="H95" s="34">
        <v>27610.0</v>
      </c>
      <c r="I95" s="37"/>
      <c r="J95" s="30">
        <v>0.0</v>
      </c>
      <c r="K95" s="30">
        <v>1.0</v>
      </c>
      <c r="L95" s="30">
        <v>0.0</v>
      </c>
      <c r="M95" s="32" t="s">
        <v>39</v>
      </c>
      <c r="N95" s="32" t="s">
        <v>39</v>
      </c>
      <c r="O95" s="30">
        <v>0.0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4.0</v>
      </c>
      <c r="V95" s="30">
        <v>4.0</v>
      </c>
      <c r="W95" s="30">
        <v>5.0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39"/>
    </row>
    <row r="96">
      <c r="A96" s="30">
        <v>12663.6</v>
      </c>
      <c r="B96" s="40">
        <v>44214.0</v>
      </c>
      <c r="C96" s="40">
        <v>44214.0</v>
      </c>
      <c r="D96" s="32" t="s">
        <v>93</v>
      </c>
      <c r="E96" s="32" t="s">
        <v>94</v>
      </c>
      <c r="F96" s="32" t="s">
        <v>95</v>
      </c>
      <c r="G96" s="32" t="s">
        <v>38</v>
      </c>
      <c r="H96" s="34">
        <v>27610.0</v>
      </c>
      <c r="I96" s="37"/>
      <c r="J96" s="30">
        <v>0.0</v>
      </c>
      <c r="K96" s="30">
        <v>1.0</v>
      </c>
      <c r="L96" s="30">
        <v>0.0</v>
      </c>
      <c r="M96" s="32" t="s">
        <v>39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8.0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39"/>
    </row>
    <row r="97">
      <c r="A97" s="30">
        <v>12664.1</v>
      </c>
      <c r="B97" s="40">
        <v>44214.0</v>
      </c>
      <c r="C97" s="40">
        <v>44214.0</v>
      </c>
      <c r="D97" s="32" t="s">
        <v>93</v>
      </c>
      <c r="E97" s="32" t="s">
        <v>94</v>
      </c>
      <c r="F97" s="32"/>
      <c r="G97" s="32"/>
      <c r="H97" s="34">
        <v>27610.0</v>
      </c>
      <c r="I97" s="32"/>
      <c r="J97" s="30">
        <v>0.0</v>
      </c>
      <c r="K97" s="30">
        <v>0.0</v>
      </c>
      <c r="L97" s="30">
        <v>1.0</v>
      </c>
      <c r="M97" s="32" t="s">
        <v>39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5.0</v>
      </c>
      <c r="V97" s="30">
        <v>2.0</v>
      </c>
      <c r="W97" s="30">
        <v>5.0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39"/>
    </row>
    <row r="98">
      <c r="A98" s="30">
        <v>12664.2</v>
      </c>
      <c r="B98" s="40">
        <v>44214.0</v>
      </c>
      <c r="C98" s="40">
        <v>44214.0</v>
      </c>
      <c r="D98" s="32" t="s">
        <v>93</v>
      </c>
      <c r="E98" s="32" t="s">
        <v>94</v>
      </c>
      <c r="F98" s="32"/>
      <c r="G98" s="32"/>
      <c r="H98" s="34">
        <v>27610.0</v>
      </c>
      <c r="I98" s="32"/>
      <c r="J98" s="30">
        <v>0.0</v>
      </c>
      <c r="K98" s="30">
        <v>0.0</v>
      </c>
      <c r="L98" s="30">
        <v>1.0</v>
      </c>
      <c r="M98" s="32" t="s">
        <v>39</v>
      </c>
      <c r="N98" s="32" t="s">
        <v>39</v>
      </c>
      <c r="O98" s="30">
        <v>0.0</v>
      </c>
      <c r="P98" s="30">
        <v>6.0</v>
      </c>
      <c r="Q98" s="30">
        <v>1.0</v>
      </c>
      <c r="R98" s="30">
        <v>5.0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39"/>
    </row>
    <row r="99">
      <c r="A99" s="30">
        <v>12664.3</v>
      </c>
      <c r="B99" s="40">
        <v>44214.0</v>
      </c>
      <c r="C99" s="40">
        <v>44214.0</v>
      </c>
      <c r="D99" s="32" t="s">
        <v>93</v>
      </c>
      <c r="E99" s="32" t="s">
        <v>94</v>
      </c>
      <c r="F99" s="32"/>
      <c r="G99" s="32"/>
      <c r="H99" s="34">
        <v>27610.0</v>
      </c>
      <c r="I99" s="32"/>
      <c r="J99" s="30">
        <v>0.0</v>
      </c>
      <c r="K99" s="30">
        <v>0.0</v>
      </c>
      <c r="L99" s="30">
        <v>1.0</v>
      </c>
      <c r="M99" s="32" t="s">
        <v>39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3.0</v>
      </c>
      <c r="V99" s="30">
        <v>0.0</v>
      </c>
      <c r="W99" s="30">
        <v>5.0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39"/>
    </row>
    <row r="100">
      <c r="A100" s="30">
        <v>12664.4</v>
      </c>
      <c r="B100" s="40">
        <v>44214.0</v>
      </c>
      <c r="C100" s="40">
        <v>44214.0</v>
      </c>
      <c r="D100" s="32" t="s">
        <v>93</v>
      </c>
      <c r="E100" s="32" t="s">
        <v>94</v>
      </c>
      <c r="F100" s="32"/>
      <c r="G100" s="32"/>
      <c r="H100" s="34">
        <v>27610.0</v>
      </c>
      <c r="I100" s="32"/>
      <c r="J100" s="30">
        <v>0.0</v>
      </c>
      <c r="K100" s="30">
        <v>0.0</v>
      </c>
      <c r="L100" s="30">
        <v>1.0</v>
      </c>
      <c r="M100" s="32" t="s">
        <v>39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5.0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39"/>
    </row>
    <row r="101">
      <c r="A101" s="30">
        <v>12664.5</v>
      </c>
      <c r="B101" s="40">
        <v>44214.0</v>
      </c>
      <c r="C101" s="40">
        <v>44214.0</v>
      </c>
      <c r="D101" s="32" t="s">
        <v>93</v>
      </c>
      <c r="E101" s="32" t="s">
        <v>94</v>
      </c>
      <c r="F101" s="32" t="s">
        <v>95</v>
      </c>
      <c r="G101" s="33" t="s">
        <v>38</v>
      </c>
      <c r="H101" s="34">
        <v>27610.0</v>
      </c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4.0</v>
      </c>
      <c r="V101" s="30">
        <v>2.0</v>
      </c>
      <c r="W101" s="30">
        <v>5.0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39"/>
    </row>
    <row r="102">
      <c r="A102" s="30">
        <v>12664.6</v>
      </c>
      <c r="B102" s="40">
        <v>44214.0</v>
      </c>
      <c r="C102" s="40">
        <v>44214.0</v>
      </c>
      <c r="D102" s="32" t="s">
        <v>93</v>
      </c>
      <c r="E102" s="32" t="s">
        <v>94</v>
      </c>
      <c r="F102" s="32" t="s">
        <v>95</v>
      </c>
      <c r="G102" s="33" t="s">
        <v>38</v>
      </c>
      <c r="H102" s="34">
        <v>27610.0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0.0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3.0</v>
      </c>
      <c r="V102" s="30">
        <v>2.0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39"/>
    </row>
    <row r="103">
      <c r="A103" s="30">
        <v>12665.1</v>
      </c>
      <c r="B103" s="31">
        <v>44216.0</v>
      </c>
      <c r="C103" s="31">
        <v>44250.0</v>
      </c>
      <c r="D103" s="32" t="s">
        <v>96</v>
      </c>
      <c r="E103" s="32" t="s">
        <v>36</v>
      </c>
      <c r="F103" s="32" t="s">
        <v>97</v>
      </c>
      <c r="G103" s="32" t="s">
        <v>38</v>
      </c>
      <c r="H103" s="30">
        <v>27610.0</v>
      </c>
      <c r="I103" s="37"/>
      <c r="J103" s="30">
        <v>0.0</v>
      </c>
      <c r="K103" s="30">
        <v>1.0</v>
      </c>
      <c r="L103" s="30">
        <v>0.0</v>
      </c>
      <c r="M103" s="32" t="s">
        <v>49</v>
      </c>
      <c r="N103" s="32" t="s">
        <v>39</v>
      </c>
      <c r="O103" s="30">
        <v>0.0</v>
      </c>
      <c r="P103" s="30">
        <v>8.0</v>
      </c>
      <c r="Q103" s="30">
        <v>4.0</v>
      </c>
      <c r="R103" s="30">
        <v>10.0</v>
      </c>
      <c r="S103" s="30">
        <v>1.0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39"/>
    </row>
    <row r="104">
      <c r="A104" s="30">
        <v>12665.2</v>
      </c>
      <c r="B104" s="31">
        <v>44216.0</v>
      </c>
      <c r="C104" s="31">
        <v>44250.0</v>
      </c>
      <c r="D104" s="32" t="s">
        <v>96</v>
      </c>
      <c r="E104" s="32" t="s">
        <v>36</v>
      </c>
      <c r="F104" s="32" t="s">
        <v>97</v>
      </c>
      <c r="G104" s="32" t="s">
        <v>38</v>
      </c>
      <c r="H104" s="30">
        <v>27610.0</v>
      </c>
      <c r="I104" s="37"/>
      <c r="J104" s="30">
        <v>0.0</v>
      </c>
      <c r="K104" s="30">
        <v>1.0</v>
      </c>
      <c r="L104" s="30">
        <v>0.0</v>
      </c>
      <c r="M104" s="32" t="s">
        <v>49</v>
      </c>
      <c r="N104" s="32" t="s">
        <v>39</v>
      </c>
      <c r="O104" s="30">
        <v>0.0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8.0</v>
      </c>
      <c r="V104" s="30">
        <v>4.0</v>
      </c>
      <c r="W104" s="30">
        <v>10.0</v>
      </c>
      <c r="X104" s="30">
        <v>1.0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39"/>
    </row>
    <row r="105">
      <c r="A105" s="30">
        <v>12666.1</v>
      </c>
      <c r="B105" s="31">
        <v>44216.0</v>
      </c>
      <c r="C105" s="31">
        <v>44221.0</v>
      </c>
      <c r="D105" s="32" t="s">
        <v>71</v>
      </c>
      <c r="E105" s="32" t="s">
        <v>72</v>
      </c>
      <c r="F105" s="32" t="s">
        <v>98</v>
      </c>
      <c r="G105" s="32" t="s">
        <v>38</v>
      </c>
      <c r="H105" s="30">
        <v>27616.0</v>
      </c>
      <c r="I105" s="37"/>
      <c r="J105" s="30">
        <v>0.0</v>
      </c>
      <c r="K105" s="30">
        <v>1.0</v>
      </c>
      <c r="L105" s="30">
        <v>0.0</v>
      </c>
      <c r="M105" s="32" t="s">
        <v>39</v>
      </c>
      <c r="N105" s="32" t="s">
        <v>39</v>
      </c>
      <c r="O105" s="30">
        <v>4.0</v>
      </c>
      <c r="P105" s="30">
        <v>9.0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1.0</v>
      </c>
      <c r="AA105" s="30">
        <v>6.0</v>
      </c>
      <c r="AB105" s="30">
        <v>10.0</v>
      </c>
      <c r="AC105" s="30">
        <v>2.0</v>
      </c>
      <c r="AD105" s="30">
        <v>1.0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39"/>
    </row>
    <row r="106">
      <c r="A106" s="30">
        <v>12666.2</v>
      </c>
      <c r="B106" s="31">
        <v>44216.0</v>
      </c>
      <c r="C106" s="31">
        <v>44221.0</v>
      </c>
      <c r="D106" s="32" t="s">
        <v>71</v>
      </c>
      <c r="E106" s="32" t="s">
        <v>72</v>
      </c>
      <c r="F106" s="32" t="s">
        <v>90</v>
      </c>
      <c r="G106" s="32" t="s">
        <v>91</v>
      </c>
      <c r="H106" s="30">
        <v>27597.0</v>
      </c>
      <c r="I106" s="37"/>
      <c r="J106" s="30">
        <v>0.0</v>
      </c>
      <c r="K106" s="30">
        <v>1.0</v>
      </c>
      <c r="L106" s="30">
        <v>0.0</v>
      </c>
      <c r="M106" s="32" t="s">
        <v>39</v>
      </c>
      <c r="N106" s="32" t="s">
        <v>39</v>
      </c>
      <c r="O106" s="30">
        <v>3.0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10.0</v>
      </c>
      <c r="V106" s="30">
        <v>5.0</v>
      </c>
      <c r="W106" s="30">
        <v>5.0</v>
      </c>
      <c r="X106" s="30">
        <v>0.0</v>
      </c>
      <c r="Y106" s="30">
        <v>1.0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5.0</v>
      </c>
      <c r="AH106" s="30">
        <v>2.0</v>
      </c>
      <c r="AI106" s="30">
        <v>0.0</v>
      </c>
      <c r="AJ106" s="39"/>
    </row>
    <row r="107">
      <c r="A107" s="30">
        <v>12667.1</v>
      </c>
      <c r="B107" s="31">
        <v>44216.0</v>
      </c>
      <c r="C107" s="31">
        <v>44221.0</v>
      </c>
      <c r="D107" s="32" t="s">
        <v>71</v>
      </c>
      <c r="E107" s="32" t="s">
        <v>72</v>
      </c>
      <c r="F107" s="32" t="s">
        <v>40</v>
      </c>
      <c r="G107" s="37"/>
      <c r="H107" s="30">
        <v>27597.0</v>
      </c>
      <c r="I107" s="37"/>
      <c r="J107" s="30">
        <v>0.0</v>
      </c>
      <c r="K107" s="30">
        <v>1.0</v>
      </c>
      <c r="L107" s="30">
        <v>0.0</v>
      </c>
      <c r="M107" s="32" t="s">
        <v>39</v>
      </c>
      <c r="N107" s="32" t="s">
        <v>39</v>
      </c>
      <c r="O107" s="30">
        <v>5.0</v>
      </c>
      <c r="P107" s="30">
        <v>10.0</v>
      </c>
      <c r="Q107" s="30">
        <v>7.0</v>
      </c>
      <c r="R107" s="30">
        <v>10.0</v>
      </c>
      <c r="S107" s="30">
        <v>2.0</v>
      </c>
      <c r="T107" s="30">
        <v>1.0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39"/>
    </row>
    <row r="108">
      <c r="A108" s="30">
        <v>12667.2</v>
      </c>
      <c r="B108" s="31">
        <v>44216.0</v>
      </c>
      <c r="C108" s="31">
        <v>44221.0</v>
      </c>
      <c r="D108" s="32" t="s">
        <v>71</v>
      </c>
      <c r="E108" s="32" t="s">
        <v>72</v>
      </c>
      <c r="F108" s="32"/>
      <c r="G108" s="32"/>
      <c r="H108" s="30">
        <v>27597.0</v>
      </c>
      <c r="I108" s="32"/>
      <c r="J108" s="30">
        <v>0.0</v>
      </c>
      <c r="K108" s="30">
        <v>0.0</v>
      </c>
      <c r="L108" s="30">
        <v>1.0</v>
      </c>
      <c r="M108" s="32" t="s">
        <v>39</v>
      </c>
      <c r="N108" s="32" t="s">
        <v>39</v>
      </c>
      <c r="O108" s="30">
        <v>5.0</v>
      </c>
      <c r="P108" s="30">
        <v>10.0</v>
      </c>
      <c r="Q108" s="30">
        <v>6.0</v>
      </c>
      <c r="R108" s="30">
        <v>10.0</v>
      </c>
      <c r="S108" s="30">
        <v>2.0</v>
      </c>
      <c r="T108" s="30">
        <v>1.0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39"/>
    </row>
    <row r="109">
      <c r="A109" s="30">
        <v>12667.3</v>
      </c>
      <c r="B109" s="31">
        <v>44216.0</v>
      </c>
      <c r="C109" s="31">
        <v>44221.0</v>
      </c>
      <c r="D109" s="32" t="s">
        <v>71</v>
      </c>
      <c r="E109" s="32" t="s">
        <v>72</v>
      </c>
      <c r="F109" s="32" t="s">
        <v>40</v>
      </c>
      <c r="G109" s="37"/>
      <c r="H109" s="30">
        <v>27597.0</v>
      </c>
      <c r="I109" s="37"/>
      <c r="J109" s="30">
        <v>0.0</v>
      </c>
      <c r="K109" s="30">
        <v>1.0</v>
      </c>
      <c r="L109" s="30">
        <v>0.0</v>
      </c>
      <c r="M109" s="32" t="s">
        <v>39</v>
      </c>
      <c r="N109" s="32" t="s">
        <v>39</v>
      </c>
      <c r="O109" s="30">
        <v>6.0</v>
      </c>
      <c r="P109" s="30">
        <v>11.0</v>
      </c>
      <c r="Q109" s="30">
        <v>0.0</v>
      </c>
      <c r="R109" s="30">
        <v>10.0</v>
      </c>
      <c r="S109" s="30">
        <v>2.0</v>
      </c>
      <c r="T109" s="30">
        <v>1.0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6.0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39"/>
    </row>
    <row r="110">
      <c r="A110" s="30">
        <v>12668.1</v>
      </c>
      <c r="B110" s="31">
        <v>44216.0</v>
      </c>
      <c r="C110" s="31">
        <v>44221.0</v>
      </c>
      <c r="D110" s="32" t="s">
        <v>71</v>
      </c>
      <c r="E110" s="32" t="s">
        <v>72</v>
      </c>
      <c r="F110" s="32"/>
      <c r="G110" s="32"/>
      <c r="H110" s="30">
        <v>27597.0</v>
      </c>
      <c r="I110" s="32"/>
      <c r="J110" s="30">
        <v>0.0</v>
      </c>
      <c r="K110" s="30">
        <v>0.0</v>
      </c>
      <c r="L110" s="30">
        <v>1.0</v>
      </c>
      <c r="M110" s="32" t="s">
        <v>39</v>
      </c>
      <c r="N110" s="32" t="s">
        <v>39</v>
      </c>
      <c r="O110" s="30">
        <v>3.0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11.0</v>
      </c>
      <c r="V110" s="30">
        <v>7.0</v>
      </c>
      <c r="W110" s="30">
        <v>10.0</v>
      </c>
      <c r="X110" s="30">
        <v>2.0</v>
      </c>
      <c r="Y110" s="30">
        <v>1.0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39"/>
    </row>
    <row r="111">
      <c r="A111" s="30">
        <v>12669.1</v>
      </c>
      <c r="B111" s="31">
        <v>44217.0</v>
      </c>
      <c r="C111" s="31">
        <v>44251.0</v>
      </c>
      <c r="D111" s="32" t="s">
        <v>99</v>
      </c>
      <c r="E111" s="32" t="s">
        <v>36</v>
      </c>
      <c r="F111" s="32" t="s">
        <v>100</v>
      </c>
      <c r="G111" s="33" t="s">
        <v>74</v>
      </c>
      <c r="H111" s="34">
        <v>27587.0</v>
      </c>
      <c r="I111" s="35"/>
      <c r="J111" s="30">
        <v>0.0</v>
      </c>
      <c r="K111" s="30">
        <v>1.0</v>
      </c>
      <c r="L111" s="30">
        <v>0.0</v>
      </c>
      <c r="M111" s="32" t="s">
        <v>39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9.0</v>
      </c>
      <c r="AA111" s="30">
        <v>5.0</v>
      </c>
      <c r="AB111" s="30">
        <v>10.0</v>
      </c>
      <c r="AC111" s="30">
        <v>1.0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9"/>
    </row>
    <row r="112">
      <c r="A112" s="30">
        <v>12669.2</v>
      </c>
      <c r="B112" s="31">
        <v>44217.0</v>
      </c>
      <c r="C112" s="31">
        <v>44251.0</v>
      </c>
      <c r="D112" s="32" t="s">
        <v>99</v>
      </c>
      <c r="E112" s="32" t="s">
        <v>36</v>
      </c>
      <c r="F112" s="32" t="s">
        <v>101</v>
      </c>
      <c r="G112" s="33" t="s">
        <v>74</v>
      </c>
      <c r="H112" s="34">
        <v>27587.0</v>
      </c>
      <c r="I112" s="35"/>
      <c r="J112" s="30">
        <v>0.0</v>
      </c>
      <c r="K112" s="30">
        <v>1.0</v>
      </c>
      <c r="L112" s="30">
        <v>0.0</v>
      </c>
      <c r="M112" s="32" t="s">
        <v>39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10.0</v>
      </c>
      <c r="V112" s="30">
        <v>4.0</v>
      </c>
      <c r="W112" s="30">
        <v>10.0</v>
      </c>
      <c r="X112" s="30">
        <v>1.0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39"/>
    </row>
    <row r="113">
      <c r="A113" s="30">
        <v>12669.3</v>
      </c>
      <c r="B113" s="31">
        <v>44217.0</v>
      </c>
      <c r="C113" s="31">
        <v>44251.0</v>
      </c>
      <c r="D113" s="32" t="s">
        <v>99</v>
      </c>
      <c r="E113" s="32" t="s">
        <v>36</v>
      </c>
      <c r="F113" s="32" t="s">
        <v>101</v>
      </c>
      <c r="G113" s="32" t="s">
        <v>74</v>
      </c>
      <c r="H113" s="30">
        <v>27587.0</v>
      </c>
      <c r="I113" s="37"/>
      <c r="J113" s="30">
        <v>0.0</v>
      </c>
      <c r="K113" s="30">
        <v>1.0</v>
      </c>
      <c r="L113" s="30">
        <v>0.0</v>
      </c>
      <c r="M113" s="32" t="s">
        <v>39</v>
      </c>
      <c r="N113" s="32" t="s">
        <v>39</v>
      </c>
      <c r="O113" s="30">
        <v>0.0</v>
      </c>
      <c r="P113" s="30">
        <v>9.0</v>
      </c>
      <c r="Q113" s="30">
        <v>5.0</v>
      </c>
      <c r="R113" s="30">
        <v>10.0</v>
      </c>
      <c r="S113" s="30">
        <v>1.0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39"/>
    </row>
    <row r="114">
      <c r="A114" s="30">
        <v>12669.4</v>
      </c>
      <c r="B114" s="31">
        <v>44217.0</v>
      </c>
      <c r="C114" s="31">
        <v>44251.0</v>
      </c>
      <c r="D114" s="32" t="s">
        <v>99</v>
      </c>
      <c r="E114" s="32" t="s">
        <v>36</v>
      </c>
      <c r="F114" s="32"/>
      <c r="G114" s="32"/>
      <c r="H114" s="30">
        <v>27587.0</v>
      </c>
      <c r="I114" s="32"/>
      <c r="J114" s="30">
        <v>0.0</v>
      </c>
      <c r="K114" s="30">
        <v>0.0</v>
      </c>
      <c r="L114" s="30">
        <v>1.0</v>
      </c>
      <c r="M114" s="32" t="s">
        <v>39</v>
      </c>
      <c r="N114" s="32" t="s">
        <v>39</v>
      </c>
      <c r="O114" s="30">
        <v>0.0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9.0</v>
      </c>
      <c r="V114" s="30">
        <v>4.0</v>
      </c>
      <c r="W114" s="30">
        <v>5.0</v>
      </c>
      <c r="X114" s="30">
        <v>1.0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39"/>
    </row>
    <row r="115">
      <c r="A115" s="30">
        <v>12670.1</v>
      </c>
      <c r="B115" s="31">
        <v>44217.0</v>
      </c>
      <c r="C115" s="31">
        <v>44250.0</v>
      </c>
      <c r="D115" s="32" t="s">
        <v>68</v>
      </c>
      <c r="E115" s="32" t="s">
        <v>36</v>
      </c>
      <c r="F115" s="32" t="s">
        <v>69</v>
      </c>
      <c r="G115" s="32" t="s">
        <v>38</v>
      </c>
      <c r="H115" s="30">
        <v>27615.0</v>
      </c>
      <c r="I115" s="37"/>
      <c r="J115" s="30">
        <v>0.0</v>
      </c>
      <c r="K115" s="30">
        <v>1.0</v>
      </c>
      <c r="L115" s="30">
        <v>0.0</v>
      </c>
      <c r="M115" s="32" t="s">
        <v>49</v>
      </c>
      <c r="N115" s="32" t="s">
        <v>39</v>
      </c>
      <c r="O115" s="30">
        <v>1.0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10.0</v>
      </c>
      <c r="V115" s="30">
        <v>5.0</v>
      </c>
      <c r="W115" s="30">
        <v>10.0</v>
      </c>
      <c r="X115" s="30">
        <v>1.0</v>
      </c>
      <c r="Y115" s="30">
        <v>1.0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39"/>
    </row>
    <row r="116">
      <c r="A116" s="30">
        <v>12670.2</v>
      </c>
      <c r="B116" s="31">
        <v>44217.0</v>
      </c>
      <c r="C116" s="31">
        <v>44250.0</v>
      </c>
      <c r="D116" s="32" t="s">
        <v>68</v>
      </c>
      <c r="E116" s="32" t="s">
        <v>36</v>
      </c>
      <c r="F116" s="32" t="s">
        <v>102</v>
      </c>
      <c r="G116" s="32" t="s">
        <v>38</v>
      </c>
      <c r="H116" s="30">
        <v>27615.0</v>
      </c>
      <c r="I116" s="37"/>
      <c r="J116" s="30">
        <v>0.0</v>
      </c>
      <c r="K116" s="30">
        <v>1.0</v>
      </c>
      <c r="L116" s="30">
        <v>0.0</v>
      </c>
      <c r="M116" s="32" t="s">
        <v>49</v>
      </c>
      <c r="N116" s="32" t="s">
        <v>39</v>
      </c>
      <c r="O116" s="30">
        <v>1.0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11.0</v>
      </c>
      <c r="AA116" s="30">
        <v>4.0</v>
      </c>
      <c r="AB116" s="30">
        <v>10.0</v>
      </c>
      <c r="AC116" s="30">
        <v>1.0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39"/>
    </row>
    <row r="117">
      <c r="A117" s="30">
        <v>12670.3</v>
      </c>
      <c r="B117" s="31">
        <v>44217.0</v>
      </c>
      <c r="C117" s="31">
        <v>44250.0</v>
      </c>
      <c r="D117" s="32" t="s">
        <v>68</v>
      </c>
      <c r="E117" s="32" t="s">
        <v>36</v>
      </c>
      <c r="F117" s="32"/>
      <c r="G117" s="32"/>
      <c r="H117" s="30">
        <v>27615.0</v>
      </c>
      <c r="I117" s="32"/>
      <c r="J117" s="30">
        <v>0.0</v>
      </c>
      <c r="K117" s="30">
        <v>0.0</v>
      </c>
      <c r="L117" s="30">
        <v>1.0</v>
      </c>
      <c r="M117" s="32" t="s">
        <v>49</v>
      </c>
      <c r="N117" s="32" t="s">
        <v>39</v>
      </c>
      <c r="O117" s="30">
        <v>0.0</v>
      </c>
      <c r="P117" s="30">
        <v>9.0</v>
      </c>
      <c r="Q117" s="30">
        <v>4.0</v>
      </c>
      <c r="R117" s="30">
        <v>5.0</v>
      </c>
      <c r="S117" s="30">
        <v>1.0</v>
      </c>
      <c r="T117" s="30">
        <v>1.0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39"/>
    </row>
    <row r="118">
      <c r="A118" s="30">
        <v>12671.1</v>
      </c>
      <c r="B118" s="31">
        <v>44218.0</v>
      </c>
      <c r="C118" s="31">
        <v>44250.0</v>
      </c>
      <c r="D118" s="32" t="s">
        <v>68</v>
      </c>
      <c r="E118" s="32" t="s">
        <v>36</v>
      </c>
      <c r="F118" s="32" t="s">
        <v>69</v>
      </c>
      <c r="G118" s="32" t="s">
        <v>38</v>
      </c>
      <c r="H118" s="30">
        <v>27615.0</v>
      </c>
      <c r="I118" s="37"/>
      <c r="J118" s="30">
        <v>0.0</v>
      </c>
      <c r="K118" s="30">
        <v>1.0</v>
      </c>
      <c r="L118" s="30">
        <v>0.0</v>
      </c>
      <c r="M118" s="32" t="s">
        <v>49</v>
      </c>
      <c r="N118" s="32" t="s">
        <v>39</v>
      </c>
      <c r="O118" s="30">
        <v>3.0</v>
      </c>
      <c r="P118" s="30">
        <v>12.0</v>
      </c>
      <c r="Q118" s="30">
        <v>7.0</v>
      </c>
      <c r="R118" s="30">
        <v>10.0</v>
      </c>
      <c r="S118" s="30">
        <v>2.0</v>
      </c>
      <c r="T118" s="30">
        <v>1.0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39"/>
    </row>
    <row r="119">
      <c r="A119" s="30">
        <v>12671.2</v>
      </c>
      <c r="B119" s="31">
        <v>44218.0</v>
      </c>
      <c r="C119" s="31">
        <v>44250.0</v>
      </c>
      <c r="D119" s="32" t="s">
        <v>68</v>
      </c>
      <c r="E119" s="32" t="s">
        <v>36</v>
      </c>
      <c r="F119" s="32" t="s">
        <v>69</v>
      </c>
      <c r="G119" s="32" t="s">
        <v>38</v>
      </c>
      <c r="H119" s="30">
        <v>27615.0</v>
      </c>
      <c r="I119" s="37"/>
      <c r="J119" s="30">
        <v>0.0</v>
      </c>
      <c r="K119" s="30">
        <v>1.0</v>
      </c>
      <c r="L119" s="30">
        <v>0.0</v>
      </c>
      <c r="M119" s="32" t="s">
        <v>49</v>
      </c>
      <c r="N119" s="32" t="s">
        <v>39</v>
      </c>
      <c r="O119" s="30">
        <v>1.0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11.0</v>
      </c>
      <c r="V119" s="30">
        <v>6.0</v>
      </c>
      <c r="W119" s="30">
        <v>10.0</v>
      </c>
      <c r="X119" s="30">
        <v>2.0</v>
      </c>
      <c r="Y119" s="30">
        <v>1.0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39"/>
    </row>
    <row r="120">
      <c r="A120" s="30">
        <v>12671.3</v>
      </c>
      <c r="B120" s="31">
        <v>44218.0</v>
      </c>
      <c r="C120" s="31">
        <v>44250.0</v>
      </c>
      <c r="D120" s="32" t="s">
        <v>68</v>
      </c>
      <c r="E120" s="32" t="s">
        <v>36</v>
      </c>
      <c r="F120" s="32"/>
      <c r="G120" s="32"/>
      <c r="H120" s="30">
        <v>27615.0</v>
      </c>
      <c r="I120" s="32"/>
      <c r="J120" s="30">
        <v>0.0</v>
      </c>
      <c r="K120" s="30">
        <v>0.0</v>
      </c>
      <c r="L120" s="30">
        <v>1.0</v>
      </c>
      <c r="M120" s="32" t="s">
        <v>49</v>
      </c>
      <c r="N120" s="32" t="s">
        <v>39</v>
      </c>
      <c r="O120" s="30">
        <v>4.0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11.0</v>
      </c>
      <c r="V120" s="30">
        <v>7.0</v>
      </c>
      <c r="W120" s="30">
        <v>10.0</v>
      </c>
      <c r="X120" s="30">
        <v>1.0</v>
      </c>
      <c r="Y120" s="30">
        <v>1.0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39"/>
    </row>
    <row r="121">
      <c r="A121" s="30">
        <v>12672.1</v>
      </c>
      <c r="B121" s="31">
        <v>44218.0</v>
      </c>
      <c r="C121" s="31">
        <v>44242.0</v>
      </c>
      <c r="D121" s="32" t="s">
        <v>103</v>
      </c>
      <c r="E121" s="32" t="s">
        <v>104</v>
      </c>
      <c r="G121" s="38"/>
      <c r="H121" s="32">
        <v>27601.0</v>
      </c>
      <c r="I121" s="35"/>
      <c r="J121" s="30">
        <v>0.0</v>
      </c>
      <c r="K121" s="30">
        <v>0.0</v>
      </c>
      <c r="L121" s="30">
        <v>1.0</v>
      </c>
      <c r="M121" s="32" t="s">
        <v>39</v>
      </c>
      <c r="N121" s="32" t="s">
        <v>39</v>
      </c>
      <c r="O121" s="30">
        <v>5.0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11.0</v>
      </c>
      <c r="V121" s="30">
        <v>6.0</v>
      </c>
      <c r="W121" s="30">
        <v>10.0</v>
      </c>
      <c r="X121" s="30">
        <v>1.0</v>
      </c>
      <c r="Y121" s="30">
        <v>1.0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39"/>
    </row>
    <row r="122">
      <c r="A122" s="30">
        <v>12672.2</v>
      </c>
      <c r="B122" s="31">
        <v>44218.0</v>
      </c>
      <c r="C122" s="31">
        <v>44242.0</v>
      </c>
      <c r="D122" s="32" t="s">
        <v>103</v>
      </c>
      <c r="E122" s="32" t="s">
        <v>104</v>
      </c>
      <c r="G122" s="38"/>
      <c r="H122" s="32">
        <v>27601.0</v>
      </c>
      <c r="I122" s="35"/>
      <c r="J122" s="30">
        <v>0.0</v>
      </c>
      <c r="K122" s="30">
        <v>0.0</v>
      </c>
      <c r="L122" s="30">
        <v>1.0</v>
      </c>
      <c r="M122" s="32" t="s">
        <v>39</v>
      </c>
      <c r="N122" s="32" t="s">
        <v>39</v>
      </c>
      <c r="O122" s="30">
        <v>3.0</v>
      </c>
      <c r="P122" s="30">
        <v>11.0</v>
      </c>
      <c r="Q122" s="30">
        <v>9.0</v>
      </c>
      <c r="R122" s="30">
        <v>6.0</v>
      </c>
      <c r="S122" s="30">
        <v>2.0</v>
      </c>
      <c r="T122" s="30">
        <v>1.0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9"/>
    </row>
    <row r="123">
      <c r="A123" s="30">
        <v>12673.1</v>
      </c>
      <c r="B123" s="31">
        <v>44218.0</v>
      </c>
      <c r="C123" s="31">
        <v>44249.0</v>
      </c>
      <c r="D123" s="32" t="s">
        <v>57</v>
      </c>
      <c r="E123" s="32" t="s">
        <v>58</v>
      </c>
      <c r="F123" s="32" t="s">
        <v>105</v>
      </c>
      <c r="G123" s="33" t="s">
        <v>51</v>
      </c>
      <c r="H123" s="34">
        <v>27502.0</v>
      </c>
      <c r="I123" s="35"/>
      <c r="J123" s="30">
        <v>0.0</v>
      </c>
      <c r="K123" s="30">
        <v>1.0</v>
      </c>
      <c r="L123" s="30">
        <v>0.0</v>
      </c>
      <c r="M123" s="32" t="s">
        <v>39</v>
      </c>
      <c r="N123" s="32" t="s">
        <v>39</v>
      </c>
      <c r="O123" s="30">
        <v>2.0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9.0</v>
      </c>
      <c r="V123" s="30">
        <v>5.0</v>
      </c>
      <c r="W123" s="30">
        <v>10.0</v>
      </c>
      <c r="X123" s="30">
        <v>1.0</v>
      </c>
      <c r="Y123" s="30">
        <v>1.0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39"/>
    </row>
    <row r="124">
      <c r="A124" s="30">
        <v>12673.2</v>
      </c>
      <c r="B124" s="31">
        <v>44218.0</v>
      </c>
      <c r="C124" s="31">
        <v>44249.0</v>
      </c>
      <c r="D124" s="32" t="s">
        <v>57</v>
      </c>
      <c r="E124" s="32" t="s">
        <v>58</v>
      </c>
      <c r="F124" s="32" t="s">
        <v>106</v>
      </c>
      <c r="G124" s="32" t="s">
        <v>107</v>
      </c>
      <c r="H124" s="30">
        <v>27518.0</v>
      </c>
      <c r="I124" s="37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2.0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9.0</v>
      </c>
      <c r="V124" s="30">
        <v>4.0</v>
      </c>
      <c r="W124" s="30">
        <v>10.0</v>
      </c>
      <c r="X124" s="30">
        <v>1.0</v>
      </c>
      <c r="Y124" s="30">
        <v>1.0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39"/>
    </row>
    <row r="125">
      <c r="A125" s="30">
        <v>12674.1</v>
      </c>
      <c r="B125" s="31">
        <v>44218.0</v>
      </c>
      <c r="C125" s="31">
        <v>44218.0</v>
      </c>
      <c r="D125" s="32" t="s">
        <v>93</v>
      </c>
      <c r="E125" s="32" t="s">
        <v>94</v>
      </c>
      <c r="F125" s="32"/>
      <c r="G125" s="32"/>
      <c r="H125" s="30">
        <v>27610.0</v>
      </c>
      <c r="I125" s="32"/>
      <c r="J125" s="30">
        <v>0.0</v>
      </c>
      <c r="K125" s="30">
        <v>0.0</v>
      </c>
      <c r="L125" s="30">
        <v>1.0</v>
      </c>
      <c r="M125" s="32" t="s">
        <v>39</v>
      </c>
      <c r="N125" s="32" t="s">
        <v>39</v>
      </c>
      <c r="O125" s="30">
        <v>0.0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13.0</v>
      </c>
      <c r="V125" s="30">
        <v>2.0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39"/>
    </row>
    <row r="126">
      <c r="A126" s="30">
        <v>12674.2</v>
      </c>
      <c r="B126" s="31">
        <v>44218.0</v>
      </c>
      <c r="C126" s="31">
        <v>44218.0</v>
      </c>
      <c r="D126" s="32" t="s">
        <v>93</v>
      </c>
      <c r="E126" s="32" t="s">
        <v>94</v>
      </c>
      <c r="F126" s="32" t="s">
        <v>95</v>
      </c>
      <c r="G126" s="32" t="s">
        <v>38</v>
      </c>
      <c r="H126" s="30">
        <v>27610.0</v>
      </c>
      <c r="I126" s="37"/>
      <c r="J126" s="30">
        <v>0.0</v>
      </c>
      <c r="K126" s="30">
        <v>1.0</v>
      </c>
      <c r="L126" s="30">
        <v>0.0</v>
      </c>
      <c r="M126" s="32" t="s">
        <v>39</v>
      </c>
      <c r="N126" s="32" t="s">
        <v>39</v>
      </c>
      <c r="O126" s="30">
        <v>0.0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2.0</v>
      </c>
      <c r="V126" s="30">
        <v>0.0</v>
      </c>
      <c r="W126" s="30">
        <v>5.0</v>
      </c>
      <c r="X126" s="30">
        <v>0.0</v>
      </c>
      <c r="Y126" s="30">
        <v>0.0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39"/>
    </row>
    <row r="127">
      <c r="A127" s="30">
        <v>12674.3</v>
      </c>
      <c r="B127" s="31">
        <v>44218.0</v>
      </c>
      <c r="C127" s="31">
        <v>44218.0</v>
      </c>
      <c r="D127" s="32" t="s">
        <v>93</v>
      </c>
      <c r="E127" s="32" t="s">
        <v>94</v>
      </c>
      <c r="F127" s="32" t="s">
        <v>95</v>
      </c>
      <c r="G127" s="32" t="s">
        <v>38</v>
      </c>
      <c r="H127" s="30">
        <v>27610.0</v>
      </c>
      <c r="I127" s="37"/>
      <c r="J127" s="30">
        <v>0.0</v>
      </c>
      <c r="K127" s="30">
        <v>1.0</v>
      </c>
      <c r="L127" s="30">
        <v>0.0</v>
      </c>
      <c r="M127" s="32" t="s">
        <v>39</v>
      </c>
      <c r="N127" s="32" t="s">
        <v>39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2.0</v>
      </c>
      <c r="V127" s="30">
        <v>0.0</v>
      </c>
      <c r="W127" s="30">
        <v>5.0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39"/>
    </row>
    <row r="128">
      <c r="A128" s="30">
        <v>12674.4</v>
      </c>
      <c r="B128" s="31">
        <v>44218.0</v>
      </c>
      <c r="C128" s="31">
        <v>44218.0</v>
      </c>
      <c r="D128" s="32" t="s">
        <v>93</v>
      </c>
      <c r="E128" s="32" t="s">
        <v>94</v>
      </c>
      <c r="F128" s="32" t="s">
        <v>95</v>
      </c>
      <c r="G128" s="32" t="s">
        <v>38</v>
      </c>
      <c r="H128" s="30">
        <v>27610.0</v>
      </c>
      <c r="I128" s="37"/>
      <c r="J128" s="30">
        <v>0.0</v>
      </c>
      <c r="K128" s="30">
        <v>1.0</v>
      </c>
      <c r="L128" s="30">
        <v>0.0</v>
      </c>
      <c r="M128" s="32" t="s">
        <v>39</v>
      </c>
      <c r="N128" s="32" t="s">
        <v>39</v>
      </c>
      <c r="O128" s="30">
        <v>0.0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2.0</v>
      </c>
      <c r="V128" s="30">
        <v>0.0</v>
      </c>
      <c r="W128" s="30">
        <v>10.0</v>
      </c>
      <c r="X128" s="30">
        <v>0.0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39"/>
    </row>
    <row r="129">
      <c r="A129" s="30">
        <v>12674.5</v>
      </c>
      <c r="B129" s="31">
        <v>44218.0</v>
      </c>
      <c r="C129" s="31">
        <v>44218.0</v>
      </c>
      <c r="D129" s="32" t="s">
        <v>93</v>
      </c>
      <c r="E129" s="32" t="s">
        <v>94</v>
      </c>
      <c r="F129" s="32" t="s">
        <v>95</v>
      </c>
      <c r="G129" s="32" t="s">
        <v>38</v>
      </c>
      <c r="H129" s="30">
        <v>27610.0</v>
      </c>
      <c r="I129" s="37"/>
      <c r="J129" s="30">
        <v>0.0</v>
      </c>
      <c r="K129" s="30">
        <v>1.0</v>
      </c>
      <c r="L129" s="30">
        <v>0.0</v>
      </c>
      <c r="M129" s="32" t="s">
        <v>39</v>
      </c>
      <c r="N129" s="32" t="s">
        <v>39</v>
      </c>
      <c r="O129" s="30">
        <v>0.0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5.0</v>
      </c>
      <c r="AH129" s="30">
        <v>0.0</v>
      </c>
      <c r="AI129" s="30">
        <v>0.0</v>
      </c>
      <c r="AJ129" s="39"/>
    </row>
    <row r="130">
      <c r="A130" s="30">
        <v>12675.1</v>
      </c>
      <c r="B130" s="31">
        <v>44218.0</v>
      </c>
      <c r="C130" s="31">
        <v>44218.0</v>
      </c>
      <c r="D130" s="32" t="s">
        <v>93</v>
      </c>
      <c r="E130" s="32" t="s">
        <v>94</v>
      </c>
      <c r="F130" s="32" t="s">
        <v>95</v>
      </c>
      <c r="G130" s="32" t="s">
        <v>38</v>
      </c>
      <c r="H130" s="30">
        <v>27610.0</v>
      </c>
      <c r="I130" s="37"/>
      <c r="J130" s="30">
        <v>0.0</v>
      </c>
      <c r="K130" s="30">
        <v>1.0</v>
      </c>
      <c r="L130" s="30">
        <v>0.0</v>
      </c>
      <c r="M130" s="32" t="s">
        <v>39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2.0</v>
      </c>
      <c r="V130" s="30">
        <v>1.0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5.0</v>
      </c>
      <c r="AH130" s="30">
        <v>0.0</v>
      </c>
      <c r="AI130" s="30">
        <v>0.0</v>
      </c>
      <c r="AJ130" s="39"/>
    </row>
    <row r="131">
      <c r="A131" s="30">
        <v>12675.2</v>
      </c>
      <c r="B131" s="31">
        <v>44218.0</v>
      </c>
      <c r="C131" s="31">
        <v>44218.0</v>
      </c>
      <c r="D131" s="32" t="s">
        <v>93</v>
      </c>
      <c r="E131" s="32" t="s">
        <v>94</v>
      </c>
      <c r="F131" s="32" t="s">
        <v>95</v>
      </c>
      <c r="G131" s="33" t="s">
        <v>38</v>
      </c>
      <c r="H131" s="34">
        <v>27610.0</v>
      </c>
      <c r="I131" s="35"/>
      <c r="J131" s="30">
        <v>0.0</v>
      </c>
      <c r="K131" s="30">
        <v>1.0</v>
      </c>
      <c r="L131" s="30">
        <v>0.0</v>
      </c>
      <c r="M131" s="32" t="s">
        <v>39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3.0</v>
      </c>
      <c r="V131" s="30">
        <v>0.0</v>
      </c>
      <c r="W131" s="30">
        <v>5.0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39"/>
    </row>
    <row r="132">
      <c r="A132" s="30">
        <v>12675.3</v>
      </c>
      <c r="B132" s="31">
        <v>44218.0</v>
      </c>
      <c r="C132" s="31">
        <v>44218.0</v>
      </c>
      <c r="D132" s="32" t="s">
        <v>93</v>
      </c>
      <c r="E132" s="32" t="s">
        <v>94</v>
      </c>
      <c r="F132" s="32" t="s">
        <v>95</v>
      </c>
      <c r="G132" s="33" t="s">
        <v>38</v>
      </c>
      <c r="H132" s="34">
        <v>27610.0</v>
      </c>
      <c r="I132" s="35"/>
      <c r="J132" s="30">
        <v>0.0</v>
      </c>
      <c r="K132" s="30">
        <v>1.0</v>
      </c>
      <c r="L132" s="30">
        <v>0.0</v>
      </c>
      <c r="M132" s="32" t="s">
        <v>39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2.0</v>
      </c>
      <c r="AF132" s="30">
        <v>0.0</v>
      </c>
      <c r="AG132" s="30">
        <v>10.0</v>
      </c>
      <c r="AH132" s="30">
        <v>0.0</v>
      </c>
      <c r="AI132" s="30">
        <v>0.0</v>
      </c>
      <c r="AJ132" s="39"/>
    </row>
    <row r="133">
      <c r="A133" s="30">
        <v>12675.4</v>
      </c>
      <c r="B133" s="31">
        <v>44218.0</v>
      </c>
      <c r="C133" s="31">
        <v>44218.0</v>
      </c>
      <c r="D133" s="32" t="s">
        <v>93</v>
      </c>
      <c r="E133" s="32" t="s">
        <v>94</v>
      </c>
      <c r="F133" s="32" t="s">
        <v>95</v>
      </c>
      <c r="G133" s="32" t="s">
        <v>38</v>
      </c>
      <c r="H133" s="30">
        <v>27610.0</v>
      </c>
      <c r="I133" s="37"/>
      <c r="J133" s="30">
        <v>0.0</v>
      </c>
      <c r="K133" s="30">
        <v>1.0</v>
      </c>
      <c r="L133" s="30">
        <v>0.0</v>
      </c>
      <c r="M133" s="32" t="s">
        <v>39</v>
      </c>
      <c r="N133" s="32" t="s">
        <v>39</v>
      </c>
      <c r="O133" s="30">
        <v>0.0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2.0</v>
      </c>
      <c r="AF133" s="30">
        <v>1.0</v>
      </c>
      <c r="AG133" s="30">
        <v>0.0</v>
      </c>
      <c r="AH133" s="30">
        <v>0.0</v>
      </c>
      <c r="AI133" s="30">
        <v>0.0</v>
      </c>
      <c r="AJ133" s="39"/>
    </row>
    <row r="134">
      <c r="A134" s="30">
        <v>12675.5</v>
      </c>
      <c r="B134" s="31">
        <v>44218.0</v>
      </c>
      <c r="C134" s="31">
        <v>44218.0</v>
      </c>
      <c r="D134" s="32" t="s">
        <v>93</v>
      </c>
      <c r="E134" s="32" t="s">
        <v>94</v>
      </c>
      <c r="F134" s="32" t="s">
        <v>95</v>
      </c>
      <c r="G134" s="32" t="s">
        <v>38</v>
      </c>
      <c r="H134" s="30">
        <v>27610.0</v>
      </c>
      <c r="I134" s="37"/>
      <c r="J134" s="30">
        <v>0.0</v>
      </c>
      <c r="K134" s="30">
        <v>1.0</v>
      </c>
      <c r="L134" s="30">
        <v>0.0</v>
      </c>
      <c r="M134" s="32" t="s">
        <v>39</v>
      </c>
      <c r="N134" s="32" t="s">
        <v>39</v>
      </c>
      <c r="O134" s="30">
        <v>0.0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5.0</v>
      </c>
      <c r="V134" s="30">
        <v>2.0</v>
      </c>
      <c r="W134" s="30">
        <v>5.0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39"/>
    </row>
    <row r="135">
      <c r="A135" s="30">
        <v>12675.6</v>
      </c>
      <c r="B135" s="31">
        <v>44218.0</v>
      </c>
      <c r="C135" s="31">
        <v>44218.0</v>
      </c>
      <c r="D135" s="32" t="s">
        <v>93</v>
      </c>
      <c r="E135" s="32" t="s">
        <v>94</v>
      </c>
      <c r="F135" s="32" t="s">
        <v>95</v>
      </c>
      <c r="G135" s="33" t="s">
        <v>38</v>
      </c>
      <c r="H135" s="34">
        <v>27610.0</v>
      </c>
      <c r="I135" s="35"/>
      <c r="J135" s="30">
        <v>0.0</v>
      </c>
      <c r="K135" s="30">
        <v>1.0</v>
      </c>
      <c r="L135" s="30">
        <v>0.0</v>
      </c>
      <c r="M135" s="32" t="s">
        <v>39</v>
      </c>
      <c r="N135" s="32" t="s">
        <v>39</v>
      </c>
      <c r="O135" s="30">
        <v>0.0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3.0</v>
      </c>
      <c r="V135" s="30">
        <v>1.0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39"/>
    </row>
    <row r="136">
      <c r="A136" s="30">
        <v>12676.1</v>
      </c>
      <c r="B136" s="31">
        <v>44218.0</v>
      </c>
      <c r="C136" s="31">
        <v>44218.0</v>
      </c>
      <c r="D136" s="32" t="s">
        <v>93</v>
      </c>
      <c r="E136" s="32" t="s">
        <v>94</v>
      </c>
      <c r="F136" s="32" t="s">
        <v>95</v>
      </c>
      <c r="G136" s="33" t="s">
        <v>38</v>
      </c>
      <c r="H136" s="34">
        <v>27610.0</v>
      </c>
      <c r="I136" s="35"/>
      <c r="J136" s="30">
        <v>0.0</v>
      </c>
      <c r="K136" s="30">
        <v>1.0</v>
      </c>
      <c r="L136" s="30">
        <v>0.0</v>
      </c>
      <c r="M136" s="32" t="s">
        <v>39</v>
      </c>
      <c r="N136" s="32" t="s">
        <v>39</v>
      </c>
      <c r="O136" s="30">
        <v>0.0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7.0</v>
      </c>
      <c r="AF136" s="30">
        <v>7.0</v>
      </c>
      <c r="AG136" s="30">
        <v>0.0</v>
      </c>
      <c r="AH136" s="30">
        <v>0.0</v>
      </c>
      <c r="AI136" s="30">
        <v>0.0</v>
      </c>
      <c r="AJ136" s="39"/>
    </row>
    <row r="137">
      <c r="A137" s="30">
        <v>12676.2</v>
      </c>
      <c r="B137" s="31">
        <v>44218.0</v>
      </c>
      <c r="C137" s="31">
        <v>44218.0</v>
      </c>
      <c r="D137" s="32" t="s">
        <v>93</v>
      </c>
      <c r="E137" s="32" t="s">
        <v>94</v>
      </c>
      <c r="F137" s="32" t="s">
        <v>95</v>
      </c>
      <c r="G137" s="33" t="s">
        <v>38</v>
      </c>
      <c r="H137" s="34">
        <v>27610.0</v>
      </c>
      <c r="I137" s="35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5.0</v>
      </c>
      <c r="V137" s="30">
        <v>2.0</v>
      </c>
      <c r="W137" s="30">
        <v>0.0</v>
      </c>
      <c r="X137" s="30">
        <v>0.0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39"/>
    </row>
    <row r="138">
      <c r="A138" s="30">
        <v>12676.3</v>
      </c>
      <c r="B138" s="31">
        <v>44218.0</v>
      </c>
      <c r="C138" s="31">
        <v>44218.0</v>
      </c>
      <c r="D138" s="32" t="s">
        <v>93</v>
      </c>
      <c r="E138" s="32" t="s">
        <v>94</v>
      </c>
      <c r="F138" s="32" t="s">
        <v>95</v>
      </c>
      <c r="G138" s="32" t="s">
        <v>38</v>
      </c>
      <c r="H138" s="30">
        <v>27610.0</v>
      </c>
      <c r="I138" s="37"/>
      <c r="J138" s="30">
        <v>0.0</v>
      </c>
      <c r="K138" s="30">
        <v>1.0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5.0</v>
      </c>
      <c r="V138" s="30">
        <v>2.0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39"/>
    </row>
    <row r="139">
      <c r="A139" s="30">
        <v>12676.4</v>
      </c>
      <c r="B139" s="31">
        <v>44218.0</v>
      </c>
      <c r="C139" s="31">
        <v>44218.0</v>
      </c>
      <c r="D139" s="32" t="s">
        <v>93</v>
      </c>
      <c r="E139" s="32" t="s">
        <v>94</v>
      </c>
      <c r="F139" s="32" t="s">
        <v>95</v>
      </c>
      <c r="G139" s="32" t="s">
        <v>38</v>
      </c>
      <c r="H139" s="30">
        <v>27610.0</v>
      </c>
      <c r="I139" s="37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4.0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39"/>
    </row>
    <row r="140">
      <c r="A140" s="30">
        <v>12676.5</v>
      </c>
      <c r="B140" s="31">
        <v>44218.0</v>
      </c>
      <c r="C140" s="31">
        <v>44218.0</v>
      </c>
      <c r="D140" s="32" t="s">
        <v>93</v>
      </c>
      <c r="E140" s="32" t="s">
        <v>94</v>
      </c>
      <c r="F140" s="32"/>
      <c r="G140" s="32"/>
      <c r="H140" s="30">
        <v>27610.0</v>
      </c>
      <c r="I140" s="32"/>
      <c r="J140" s="30">
        <v>1.0</v>
      </c>
      <c r="K140" s="30">
        <v>0.0</v>
      </c>
      <c r="L140" s="30">
        <v>0.0</v>
      </c>
      <c r="M140" s="32" t="s">
        <v>39</v>
      </c>
      <c r="N140" s="32" t="s">
        <v>39</v>
      </c>
      <c r="O140" s="30">
        <v>0.0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1.0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39"/>
    </row>
    <row r="141">
      <c r="A141" s="30">
        <v>12676.6</v>
      </c>
      <c r="B141" s="31">
        <v>44218.0</v>
      </c>
      <c r="C141" s="31">
        <v>44218.0</v>
      </c>
      <c r="D141" s="32" t="s">
        <v>93</v>
      </c>
      <c r="E141" s="32" t="s">
        <v>94</v>
      </c>
      <c r="F141" s="32" t="s">
        <v>95</v>
      </c>
      <c r="G141" s="33" t="s">
        <v>38</v>
      </c>
      <c r="H141" s="30">
        <v>27610.0</v>
      </c>
      <c r="I141" s="35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0.0</v>
      </c>
      <c r="P141" s="30">
        <v>5.0</v>
      </c>
      <c r="Q141" s="30">
        <v>1.0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39"/>
    </row>
    <row r="142">
      <c r="A142" s="30">
        <v>12677.1</v>
      </c>
      <c r="B142" s="31">
        <v>44218.0</v>
      </c>
      <c r="C142" s="31">
        <v>44218.0</v>
      </c>
      <c r="D142" s="32" t="s">
        <v>93</v>
      </c>
      <c r="E142" s="32" t="s">
        <v>94</v>
      </c>
      <c r="F142" s="32"/>
      <c r="G142" s="32"/>
      <c r="H142" s="30">
        <v>27610.0</v>
      </c>
      <c r="I142" s="32"/>
      <c r="J142" s="30">
        <v>1.0</v>
      </c>
      <c r="K142" s="30">
        <v>0.0</v>
      </c>
      <c r="L142" s="30">
        <v>0.0</v>
      </c>
      <c r="M142" s="32" t="s">
        <v>39</v>
      </c>
      <c r="N142" s="32" t="s">
        <v>39</v>
      </c>
      <c r="O142" s="30">
        <v>0.0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2.0</v>
      </c>
      <c r="AA142" s="30">
        <v>0.0</v>
      </c>
      <c r="AB142" s="30">
        <v>0.0</v>
      </c>
      <c r="AC142" s="30">
        <v>0.0</v>
      </c>
      <c r="AD142" s="30">
        <v>1.0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39"/>
    </row>
    <row r="143">
      <c r="A143" s="30">
        <v>12677.2</v>
      </c>
      <c r="B143" s="31">
        <v>44218.0</v>
      </c>
      <c r="C143" s="31">
        <v>44218.0</v>
      </c>
      <c r="D143" s="32" t="s">
        <v>93</v>
      </c>
      <c r="E143" s="32" t="s">
        <v>94</v>
      </c>
      <c r="F143" s="32" t="s">
        <v>95</v>
      </c>
      <c r="G143" s="33" t="s">
        <v>38</v>
      </c>
      <c r="H143" s="30">
        <v>27610.0</v>
      </c>
      <c r="I143" s="35"/>
      <c r="J143" s="30">
        <v>0.0</v>
      </c>
      <c r="K143" s="30">
        <v>1.0</v>
      </c>
      <c r="L143" s="30">
        <v>0.0</v>
      </c>
      <c r="M143" s="32" t="s">
        <v>39</v>
      </c>
      <c r="N143" s="32" t="s">
        <v>39</v>
      </c>
      <c r="O143" s="30">
        <v>0.0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6.0</v>
      </c>
      <c r="V143" s="30">
        <v>4.0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39"/>
    </row>
    <row r="144">
      <c r="A144" s="30">
        <v>12677.3</v>
      </c>
      <c r="B144" s="31">
        <v>44218.0</v>
      </c>
      <c r="C144" s="31">
        <v>44218.0</v>
      </c>
      <c r="D144" s="32" t="s">
        <v>93</v>
      </c>
      <c r="E144" s="32" t="s">
        <v>94</v>
      </c>
      <c r="F144" s="32" t="s">
        <v>95</v>
      </c>
      <c r="G144" s="33" t="s">
        <v>38</v>
      </c>
      <c r="H144" s="30">
        <v>27610.0</v>
      </c>
      <c r="I144" s="35"/>
      <c r="J144" s="30">
        <v>0.0</v>
      </c>
      <c r="K144" s="30">
        <v>1.0</v>
      </c>
      <c r="L144" s="30">
        <v>0.0</v>
      </c>
      <c r="M144" s="32" t="s">
        <v>39</v>
      </c>
      <c r="N144" s="32" t="s">
        <v>39</v>
      </c>
      <c r="O144" s="30">
        <v>0.0</v>
      </c>
      <c r="P144" s="30">
        <v>2.0</v>
      </c>
      <c r="Q144" s="30">
        <v>2.0</v>
      </c>
      <c r="R144" s="30">
        <v>0.0</v>
      </c>
      <c r="S144" s="30">
        <v>0.0</v>
      </c>
      <c r="T144" s="30">
        <v>1.0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39"/>
    </row>
    <row r="145">
      <c r="A145" s="30">
        <v>12677.4</v>
      </c>
      <c r="B145" s="31">
        <v>44218.0</v>
      </c>
      <c r="C145" s="31">
        <v>44218.0</v>
      </c>
      <c r="D145" s="32" t="s">
        <v>93</v>
      </c>
      <c r="E145" s="32" t="s">
        <v>94</v>
      </c>
      <c r="F145" s="32" t="s">
        <v>95</v>
      </c>
      <c r="G145" s="33" t="s">
        <v>38</v>
      </c>
      <c r="H145" s="30">
        <v>27610.0</v>
      </c>
      <c r="I145" s="35"/>
      <c r="J145" s="30">
        <v>0.0</v>
      </c>
      <c r="K145" s="30">
        <v>1.0</v>
      </c>
      <c r="L145" s="30">
        <v>0.0</v>
      </c>
      <c r="M145" s="32" t="s">
        <v>39</v>
      </c>
      <c r="N145" s="32" t="s">
        <v>39</v>
      </c>
      <c r="O145" s="30">
        <v>0.0</v>
      </c>
      <c r="P145" s="30">
        <v>3.0</v>
      </c>
      <c r="Q145" s="30">
        <v>1.0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39"/>
    </row>
    <row r="146">
      <c r="A146" s="30">
        <v>12677.5</v>
      </c>
      <c r="B146" s="31">
        <v>44218.0</v>
      </c>
      <c r="C146" s="31">
        <v>44218.0</v>
      </c>
      <c r="D146" s="32" t="s">
        <v>93</v>
      </c>
      <c r="E146" s="32" t="s">
        <v>94</v>
      </c>
      <c r="F146" s="32"/>
      <c r="G146" s="32"/>
      <c r="H146" s="30">
        <v>27610.0</v>
      </c>
      <c r="I146" s="32"/>
      <c r="J146" s="30">
        <v>1.0</v>
      </c>
      <c r="K146" s="30">
        <v>0.0</v>
      </c>
      <c r="L146" s="30">
        <v>0.0</v>
      </c>
      <c r="M146" s="32" t="s">
        <v>39</v>
      </c>
      <c r="N146" s="32" t="s">
        <v>39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1.0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39"/>
    </row>
    <row r="147">
      <c r="A147" s="30">
        <v>12677.6</v>
      </c>
      <c r="B147" s="31">
        <v>44218.0</v>
      </c>
      <c r="C147" s="31">
        <v>44218.0</v>
      </c>
      <c r="D147" s="32" t="s">
        <v>93</v>
      </c>
      <c r="E147" s="32" t="s">
        <v>94</v>
      </c>
      <c r="F147" s="32" t="s">
        <v>95</v>
      </c>
      <c r="G147" s="32" t="s">
        <v>38</v>
      </c>
      <c r="H147" s="30">
        <v>27610.0</v>
      </c>
      <c r="I147" s="37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0.0</v>
      </c>
      <c r="P147" s="30">
        <v>6.0</v>
      </c>
      <c r="Q147" s="30">
        <v>6.0</v>
      </c>
      <c r="R147" s="30">
        <v>10.0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39"/>
    </row>
    <row r="148">
      <c r="A148" s="30">
        <v>12678.1</v>
      </c>
      <c r="B148" s="31">
        <v>44218.0</v>
      </c>
      <c r="C148" s="31">
        <v>44218.0</v>
      </c>
      <c r="D148" s="32" t="s">
        <v>93</v>
      </c>
      <c r="E148" s="32" t="s">
        <v>94</v>
      </c>
      <c r="F148" s="32" t="s">
        <v>95</v>
      </c>
      <c r="G148" s="32" t="s">
        <v>38</v>
      </c>
      <c r="H148" s="30">
        <v>27610.0</v>
      </c>
      <c r="I148" s="37"/>
      <c r="J148" s="30">
        <v>0.0</v>
      </c>
      <c r="K148" s="30">
        <v>1.0</v>
      </c>
      <c r="L148" s="30">
        <v>0.0</v>
      </c>
      <c r="M148" s="32" t="s">
        <v>39</v>
      </c>
      <c r="N148" s="32" t="s">
        <v>39</v>
      </c>
      <c r="O148" s="30">
        <v>0.0</v>
      </c>
      <c r="P148" s="30">
        <v>4.0</v>
      </c>
      <c r="Q148" s="30">
        <v>6.0</v>
      </c>
      <c r="R148" s="30">
        <v>10.0</v>
      </c>
      <c r="S148" s="30">
        <v>0.0</v>
      </c>
      <c r="T148" s="30">
        <v>1.0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39"/>
    </row>
    <row r="149">
      <c r="A149" s="30">
        <v>12678.2</v>
      </c>
      <c r="B149" s="31">
        <v>44218.0</v>
      </c>
      <c r="C149" s="31">
        <v>44218.0</v>
      </c>
      <c r="D149" s="32" t="s">
        <v>93</v>
      </c>
      <c r="E149" s="32" t="s">
        <v>94</v>
      </c>
      <c r="F149" s="32" t="s">
        <v>95</v>
      </c>
      <c r="G149" s="32" t="s">
        <v>38</v>
      </c>
      <c r="H149" s="30">
        <v>27610.0</v>
      </c>
      <c r="I149" s="37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0.0</v>
      </c>
      <c r="P149" s="30">
        <v>3.0</v>
      </c>
      <c r="Q149" s="30">
        <v>5.0</v>
      </c>
      <c r="R149" s="30">
        <v>10.0</v>
      </c>
      <c r="S149" s="30">
        <v>0.0</v>
      </c>
      <c r="T149" s="30">
        <v>1.0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39"/>
    </row>
    <row r="150">
      <c r="A150" s="30">
        <v>12678.3</v>
      </c>
      <c r="B150" s="31">
        <v>44218.0</v>
      </c>
      <c r="C150" s="31">
        <v>44218.0</v>
      </c>
      <c r="D150" s="32" t="s">
        <v>93</v>
      </c>
      <c r="E150" s="32" t="s">
        <v>94</v>
      </c>
      <c r="F150" s="32" t="s">
        <v>95</v>
      </c>
      <c r="G150" s="32" t="s">
        <v>38</v>
      </c>
      <c r="H150" s="30">
        <v>27610.0</v>
      </c>
      <c r="I150" s="37"/>
      <c r="J150" s="30">
        <v>0.0</v>
      </c>
      <c r="K150" s="30">
        <v>1.0</v>
      </c>
      <c r="L150" s="30">
        <v>0.0</v>
      </c>
      <c r="M150" s="32" t="s">
        <v>39</v>
      </c>
      <c r="N150" s="32" t="s">
        <v>39</v>
      </c>
      <c r="O150" s="30">
        <v>0.0</v>
      </c>
      <c r="P150" s="30">
        <v>3.0</v>
      </c>
      <c r="Q150" s="30">
        <v>5.0</v>
      </c>
      <c r="R150" s="30">
        <v>10.0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39"/>
    </row>
    <row r="151">
      <c r="A151" s="30">
        <v>12678.4</v>
      </c>
      <c r="B151" s="31">
        <v>44218.0</v>
      </c>
      <c r="C151" s="31">
        <v>44218.0</v>
      </c>
      <c r="D151" s="32" t="s">
        <v>93</v>
      </c>
      <c r="E151" s="32" t="s">
        <v>94</v>
      </c>
      <c r="F151" s="32" t="s">
        <v>95</v>
      </c>
      <c r="G151" s="33" t="s">
        <v>38</v>
      </c>
      <c r="H151" s="30">
        <v>27610.0</v>
      </c>
      <c r="I151" s="35"/>
      <c r="J151" s="30">
        <v>0.0</v>
      </c>
      <c r="K151" s="30">
        <v>1.0</v>
      </c>
      <c r="L151" s="30">
        <v>0.0</v>
      </c>
      <c r="M151" s="32" t="s">
        <v>39</v>
      </c>
      <c r="N151" s="32" t="s">
        <v>39</v>
      </c>
      <c r="O151" s="30">
        <v>0.0</v>
      </c>
      <c r="P151" s="30">
        <v>4.0</v>
      </c>
      <c r="Q151" s="30">
        <v>10.0</v>
      </c>
      <c r="R151" s="30">
        <v>5.0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39"/>
    </row>
    <row r="152">
      <c r="A152" s="30">
        <v>12678.5</v>
      </c>
      <c r="B152" s="31">
        <v>44218.0</v>
      </c>
      <c r="C152" s="31">
        <v>44218.0</v>
      </c>
      <c r="D152" s="32" t="s">
        <v>93</v>
      </c>
      <c r="E152" s="32" t="s">
        <v>94</v>
      </c>
      <c r="F152" s="32" t="s">
        <v>95</v>
      </c>
      <c r="G152" s="33" t="s">
        <v>38</v>
      </c>
      <c r="H152" s="30">
        <v>27610.0</v>
      </c>
      <c r="I152" s="35"/>
      <c r="J152" s="30">
        <v>0.0</v>
      </c>
      <c r="K152" s="30">
        <v>1.0</v>
      </c>
      <c r="L152" s="30">
        <v>0.0</v>
      </c>
      <c r="M152" s="32" t="s">
        <v>39</v>
      </c>
      <c r="N152" s="32" t="s">
        <v>39</v>
      </c>
      <c r="O152" s="30">
        <v>0.0</v>
      </c>
      <c r="P152" s="30">
        <v>2.0</v>
      </c>
      <c r="Q152" s="30">
        <v>0.0</v>
      </c>
      <c r="R152" s="30">
        <v>5.0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39"/>
    </row>
    <row r="153">
      <c r="A153" s="30">
        <v>12678.6</v>
      </c>
      <c r="B153" s="31">
        <v>44218.0</v>
      </c>
      <c r="C153" s="31">
        <v>44218.0</v>
      </c>
      <c r="D153" s="32" t="s">
        <v>93</v>
      </c>
      <c r="E153" s="32" t="s">
        <v>94</v>
      </c>
      <c r="F153" s="32" t="s">
        <v>95</v>
      </c>
      <c r="G153" s="33" t="s">
        <v>38</v>
      </c>
      <c r="H153" s="30">
        <v>27610.0</v>
      </c>
      <c r="I153" s="35"/>
      <c r="J153" s="30">
        <v>0.0</v>
      </c>
      <c r="K153" s="30">
        <v>1.0</v>
      </c>
      <c r="L153" s="30">
        <v>0.0</v>
      </c>
      <c r="M153" s="32" t="s">
        <v>39</v>
      </c>
      <c r="N153" s="32" t="s">
        <v>39</v>
      </c>
      <c r="O153" s="30">
        <v>0.0</v>
      </c>
      <c r="P153" s="30">
        <v>2.0</v>
      </c>
      <c r="Q153" s="30">
        <v>1.0</v>
      </c>
      <c r="R153" s="30">
        <v>5.0</v>
      </c>
      <c r="S153" s="30">
        <v>0.0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39"/>
    </row>
    <row r="154">
      <c r="A154" s="30">
        <v>12679.1</v>
      </c>
      <c r="B154" s="31">
        <v>44218.0</v>
      </c>
      <c r="C154" s="31">
        <v>44218.0</v>
      </c>
      <c r="D154" s="32" t="s">
        <v>93</v>
      </c>
      <c r="E154" s="32" t="s">
        <v>94</v>
      </c>
      <c r="F154" s="32" t="s">
        <v>95</v>
      </c>
      <c r="G154" s="33" t="s">
        <v>38</v>
      </c>
      <c r="H154" s="30">
        <v>27610.0</v>
      </c>
      <c r="I154" s="35"/>
      <c r="J154" s="30">
        <v>0.0</v>
      </c>
      <c r="K154" s="30">
        <v>1.0</v>
      </c>
      <c r="L154" s="30">
        <v>0.0</v>
      </c>
      <c r="M154" s="32" t="s">
        <v>39</v>
      </c>
      <c r="N154" s="32" t="s">
        <v>39</v>
      </c>
      <c r="O154" s="30">
        <v>0.0</v>
      </c>
      <c r="P154" s="30">
        <v>3.0</v>
      </c>
      <c r="Q154" s="30">
        <v>3.0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39"/>
    </row>
    <row r="155">
      <c r="A155" s="30">
        <v>12679.2</v>
      </c>
      <c r="B155" s="31">
        <v>44218.0</v>
      </c>
      <c r="C155" s="31">
        <v>44218.0</v>
      </c>
      <c r="D155" s="32" t="s">
        <v>93</v>
      </c>
      <c r="E155" s="32" t="s">
        <v>94</v>
      </c>
      <c r="F155" s="32" t="s">
        <v>95</v>
      </c>
      <c r="G155" s="32" t="s">
        <v>38</v>
      </c>
      <c r="H155" s="30">
        <v>27610.0</v>
      </c>
      <c r="I155" s="37"/>
      <c r="J155" s="30">
        <v>0.0</v>
      </c>
      <c r="K155" s="30">
        <v>1.0</v>
      </c>
      <c r="L155" s="30">
        <v>0.0</v>
      </c>
      <c r="M155" s="32" t="s">
        <v>39</v>
      </c>
      <c r="N155" s="32" t="s">
        <v>39</v>
      </c>
      <c r="O155" s="30">
        <v>0.0</v>
      </c>
      <c r="P155" s="30">
        <v>3.0</v>
      </c>
      <c r="Q155" s="30">
        <v>0.0</v>
      </c>
      <c r="R155" s="30">
        <v>10.0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39"/>
    </row>
    <row r="156">
      <c r="A156" s="30">
        <v>12679.3</v>
      </c>
      <c r="B156" s="31">
        <v>44218.0</v>
      </c>
      <c r="C156" s="31">
        <v>44218.0</v>
      </c>
      <c r="D156" s="32" t="s">
        <v>93</v>
      </c>
      <c r="E156" s="32" t="s">
        <v>94</v>
      </c>
      <c r="F156" s="32" t="s">
        <v>95</v>
      </c>
      <c r="G156" s="32" t="s">
        <v>38</v>
      </c>
      <c r="H156" s="30">
        <v>27610.0</v>
      </c>
      <c r="I156" s="37"/>
      <c r="J156" s="30">
        <v>0.0</v>
      </c>
      <c r="K156" s="30">
        <v>1.0</v>
      </c>
      <c r="L156" s="30">
        <v>0.0</v>
      </c>
      <c r="M156" s="32" t="s">
        <v>39</v>
      </c>
      <c r="N156" s="32" t="s">
        <v>39</v>
      </c>
      <c r="O156" s="30">
        <v>0.0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2.0</v>
      </c>
      <c r="AA156" s="30">
        <v>0.0</v>
      </c>
      <c r="AB156" s="30">
        <v>10.0</v>
      </c>
      <c r="AC156" s="30">
        <v>1.0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39"/>
    </row>
    <row r="157">
      <c r="A157" s="30">
        <v>12679.4</v>
      </c>
      <c r="B157" s="31">
        <v>44218.0</v>
      </c>
      <c r="C157" s="31">
        <v>44218.0</v>
      </c>
      <c r="D157" s="32" t="s">
        <v>93</v>
      </c>
      <c r="E157" s="32" t="s">
        <v>94</v>
      </c>
      <c r="F157" s="32" t="s">
        <v>95</v>
      </c>
      <c r="G157" s="32" t="s">
        <v>38</v>
      </c>
      <c r="H157" s="30">
        <v>27610.0</v>
      </c>
      <c r="I157" s="37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0.0</v>
      </c>
      <c r="P157" s="30">
        <v>3.0</v>
      </c>
      <c r="Q157" s="30">
        <v>4.0</v>
      </c>
      <c r="R157" s="30">
        <v>10.0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39"/>
    </row>
    <row r="158">
      <c r="A158" s="30">
        <v>12680.1</v>
      </c>
      <c r="B158" s="31">
        <v>44218.0</v>
      </c>
      <c r="C158" s="31">
        <v>44218.0</v>
      </c>
      <c r="D158" s="32" t="s">
        <v>93</v>
      </c>
      <c r="E158" s="32" t="s">
        <v>94</v>
      </c>
      <c r="F158" s="32" t="s">
        <v>95</v>
      </c>
      <c r="G158" s="32" t="s">
        <v>38</v>
      </c>
      <c r="H158" s="30">
        <v>27610.0</v>
      </c>
      <c r="I158" s="37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0.0</v>
      </c>
      <c r="P158" s="30">
        <v>4.0</v>
      </c>
      <c r="Q158" s="30">
        <v>3.0</v>
      </c>
      <c r="R158" s="30">
        <v>5.0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39"/>
    </row>
    <row r="159">
      <c r="A159" s="30">
        <v>12680.2</v>
      </c>
      <c r="B159" s="31">
        <v>44218.0</v>
      </c>
      <c r="C159" s="31">
        <v>44218.0</v>
      </c>
      <c r="D159" s="32" t="s">
        <v>93</v>
      </c>
      <c r="E159" s="32" t="s">
        <v>94</v>
      </c>
      <c r="F159" s="32" t="s">
        <v>95</v>
      </c>
      <c r="G159" s="33" t="s">
        <v>38</v>
      </c>
      <c r="H159" s="30">
        <v>27610.0</v>
      </c>
      <c r="I159" s="35"/>
      <c r="J159" s="30">
        <v>0.0</v>
      </c>
      <c r="K159" s="30">
        <v>1.0</v>
      </c>
      <c r="L159" s="30">
        <v>0.0</v>
      </c>
      <c r="M159" s="32" t="s">
        <v>39</v>
      </c>
      <c r="N159" s="32" t="s">
        <v>39</v>
      </c>
      <c r="O159" s="30">
        <v>0.0</v>
      </c>
      <c r="P159" s="30">
        <v>3.0</v>
      </c>
      <c r="Q159" s="30">
        <v>0.0</v>
      </c>
      <c r="R159" s="30">
        <v>5.0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39"/>
    </row>
    <row r="160">
      <c r="A160" s="30">
        <v>12680.3</v>
      </c>
      <c r="B160" s="31">
        <v>44218.0</v>
      </c>
      <c r="C160" s="31">
        <v>44218.0</v>
      </c>
      <c r="D160" s="32" t="s">
        <v>93</v>
      </c>
      <c r="E160" s="32" t="s">
        <v>94</v>
      </c>
      <c r="F160" s="32" t="s">
        <v>95</v>
      </c>
      <c r="G160" s="33" t="s">
        <v>38</v>
      </c>
      <c r="H160" s="30">
        <v>27610.0</v>
      </c>
      <c r="I160" s="35"/>
      <c r="J160" s="30">
        <v>0.0</v>
      </c>
      <c r="K160" s="30">
        <v>1.0</v>
      </c>
      <c r="L160" s="30">
        <v>0.0</v>
      </c>
      <c r="M160" s="32" t="s">
        <v>39</v>
      </c>
      <c r="N160" s="32" t="s">
        <v>39</v>
      </c>
      <c r="O160" s="30">
        <v>0.0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3.0</v>
      </c>
      <c r="V160" s="30">
        <v>5.0</v>
      </c>
      <c r="W160" s="30">
        <v>10.0</v>
      </c>
      <c r="X160" s="30">
        <v>0.0</v>
      </c>
      <c r="Y160" s="30">
        <v>0.0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39"/>
    </row>
    <row r="161">
      <c r="A161" s="30">
        <v>12680.4</v>
      </c>
      <c r="B161" s="31">
        <v>44218.0</v>
      </c>
      <c r="C161" s="31">
        <v>44218.0</v>
      </c>
      <c r="D161" s="32" t="s">
        <v>93</v>
      </c>
      <c r="E161" s="32" t="s">
        <v>94</v>
      </c>
      <c r="F161" s="32" t="s">
        <v>95</v>
      </c>
      <c r="G161" s="32" t="s">
        <v>38</v>
      </c>
      <c r="H161" s="30">
        <v>27610.0</v>
      </c>
      <c r="I161" s="37"/>
      <c r="J161" s="30">
        <v>0.0</v>
      </c>
      <c r="K161" s="30">
        <v>1.0</v>
      </c>
      <c r="L161" s="30">
        <v>0.0</v>
      </c>
      <c r="M161" s="32" t="s">
        <v>39</v>
      </c>
      <c r="N161" s="32" t="s">
        <v>39</v>
      </c>
      <c r="O161" s="30">
        <v>0.0</v>
      </c>
      <c r="P161" s="30">
        <v>6.0</v>
      </c>
      <c r="Q161" s="30">
        <v>3.0</v>
      </c>
      <c r="R161" s="30">
        <v>5.0</v>
      </c>
      <c r="S161" s="30">
        <v>0.0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39"/>
    </row>
    <row r="162">
      <c r="A162" s="30">
        <v>12680.5</v>
      </c>
      <c r="B162" s="40">
        <v>44218.0</v>
      </c>
      <c r="C162" s="40">
        <v>44218.0</v>
      </c>
      <c r="D162" s="32" t="s">
        <v>93</v>
      </c>
      <c r="E162" s="32" t="s">
        <v>94</v>
      </c>
      <c r="F162" s="32" t="s">
        <v>95</v>
      </c>
      <c r="G162" s="33" t="s">
        <v>38</v>
      </c>
      <c r="H162" s="30">
        <v>27610.0</v>
      </c>
      <c r="I162" s="35"/>
      <c r="J162" s="30">
        <v>0.0</v>
      </c>
      <c r="K162" s="30">
        <v>1.0</v>
      </c>
      <c r="L162" s="30">
        <v>0.0</v>
      </c>
      <c r="M162" s="32" t="s">
        <v>39</v>
      </c>
      <c r="N162" s="32" t="s">
        <v>39</v>
      </c>
      <c r="O162" s="30">
        <v>0.0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3.0</v>
      </c>
      <c r="AA162" s="30">
        <v>0.0</v>
      </c>
      <c r="AB162" s="30">
        <v>10.0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39"/>
    </row>
    <row r="163">
      <c r="A163" s="30">
        <v>12680.6</v>
      </c>
      <c r="B163" s="40">
        <v>44218.0</v>
      </c>
      <c r="C163" s="40">
        <v>44218.0</v>
      </c>
      <c r="D163" s="32" t="s">
        <v>93</v>
      </c>
      <c r="E163" s="32" t="s">
        <v>94</v>
      </c>
      <c r="F163" s="32" t="s">
        <v>95</v>
      </c>
      <c r="G163" s="32" t="s">
        <v>38</v>
      </c>
      <c r="H163" s="30">
        <v>27610.0</v>
      </c>
      <c r="I163" s="37"/>
      <c r="J163" s="30">
        <v>0.0</v>
      </c>
      <c r="K163" s="30">
        <v>1.0</v>
      </c>
      <c r="L163" s="30">
        <v>0.0</v>
      </c>
      <c r="M163" s="32" t="s">
        <v>39</v>
      </c>
      <c r="N163" s="32" t="s">
        <v>39</v>
      </c>
      <c r="O163" s="30">
        <v>0.0</v>
      </c>
      <c r="P163" s="30">
        <v>1.0</v>
      </c>
      <c r="Q163" s="30">
        <v>1.0</v>
      </c>
      <c r="R163" s="30">
        <v>10.0</v>
      </c>
      <c r="S163" s="30">
        <v>0.0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39"/>
    </row>
    <row r="164">
      <c r="A164" s="30">
        <v>12681.1</v>
      </c>
      <c r="B164" s="40">
        <v>44218.0</v>
      </c>
      <c r="C164" s="40">
        <v>44218.0</v>
      </c>
      <c r="D164" s="32" t="s">
        <v>93</v>
      </c>
      <c r="E164" s="32" t="s">
        <v>94</v>
      </c>
      <c r="F164" s="32"/>
      <c r="G164" s="32"/>
      <c r="H164" s="30">
        <v>27610.0</v>
      </c>
      <c r="I164" s="32"/>
      <c r="J164" s="30">
        <v>0.0</v>
      </c>
      <c r="K164" s="30">
        <v>0.0</v>
      </c>
      <c r="L164" s="30">
        <v>1.0</v>
      </c>
      <c r="M164" s="32" t="s">
        <v>39</v>
      </c>
      <c r="N164" s="32" t="s">
        <v>39</v>
      </c>
      <c r="O164" s="30">
        <v>0.0</v>
      </c>
      <c r="P164" s="30">
        <v>2.0</v>
      </c>
      <c r="Q164" s="30">
        <v>0.0</v>
      </c>
      <c r="R164" s="30">
        <v>5.0</v>
      </c>
      <c r="S164" s="30">
        <v>0.0</v>
      </c>
      <c r="T164" s="30">
        <v>1.0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39"/>
    </row>
    <row r="165">
      <c r="A165" s="30">
        <v>12681.2</v>
      </c>
      <c r="B165" s="40">
        <v>44218.0</v>
      </c>
      <c r="C165" s="40">
        <v>44218.0</v>
      </c>
      <c r="D165" s="32" t="s">
        <v>93</v>
      </c>
      <c r="E165" s="32" t="s">
        <v>94</v>
      </c>
      <c r="F165" s="32" t="s">
        <v>95</v>
      </c>
      <c r="G165" s="33" t="s">
        <v>38</v>
      </c>
      <c r="H165" s="34">
        <v>27610.0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0.0</v>
      </c>
      <c r="P165" s="30">
        <v>3.0</v>
      </c>
      <c r="Q165" s="30">
        <v>0.0</v>
      </c>
      <c r="R165" s="30">
        <v>5.0</v>
      </c>
      <c r="S165" s="30">
        <v>0.0</v>
      </c>
      <c r="T165" s="30">
        <v>0.0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39"/>
    </row>
    <row r="166">
      <c r="A166" s="30">
        <v>12681.3</v>
      </c>
      <c r="B166" s="40">
        <v>44218.0</v>
      </c>
      <c r="C166" s="40">
        <v>44218.0</v>
      </c>
      <c r="D166" s="32" t="s">
        <v>93</v>
      </c>
      <c r="E166" s="32" t="s">
        <v>94</v>
      </c>
      <c r="F166" s="32" t="s">
        <v>95</v>
      </c>
      <c r="G166" s="32" t="s">
        <v>38</v>
      </c>
      <c r="H166" s="30">
        <v>27610.0</v>
      </c>
      <c r="I166" s="37"/>
      <c r="J166" s="30">
        <v>0.0</v>
      </c>
      <c r="K166" s="30">
        <v>1.0</v>
      </c>
      <c r="L166" s="30">
        <v>0.0</v>
      </c>
      <c r="M166" s="32" t="s">
        <v>39</v>
      </c>
      <c r="N166" s="32" t="s">
        <v>39</v>
      </c>
      <c r="O166" s="30">
        <v>0.0</v>
      </c>
      <c r="P166" s="30">
        <v>6.0</v>
      </c>
      <c r="Q166" s="30">
        <v>3.0</v>
      </c>
      <c r="R166" s="30">
        <v>10.0</v>
      </c>
      <c r="S166" s="30">
        <v>0.0</v>
      </c>
      <c r="T166" s="30">
        <v>0.0</v>
      </c>
      <c r="U166" s="30">
        <v>0.0</v>
      </c>
      <c r="V166" s="30">
        <v>0.0</v>
      </c>
      <c r="W166" s="30">
        <v>0.0</v>
      </c>
      <c r="X166" s="30">
        <v>0.0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9"/>
    </row>
    <row r="167">
      <c r="A167" s="30">
        <v>12681.4</v>
      </c>
      <c r="B167" s="40">
        <v>44218.0</v>
      </c>
      <c r="C167" s="40">
        <v>44218.0</v>
      </c>
      <c r="D167" s="32" t="s">
        <v>93</v>
      </c>
      <c r="E167" s="32" t="s">
        <v>94</v>
      </c>
      <c r="F167" s="32" t="s">
        <v>95</v>
      </c>
      <c r="G167" s="33" t="s">
        <v>38</v>
      </c>
      <c r="H167" s="34">
        <v>27610.0</v>
      </c>
      <c r="I167" s="35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10.0</v>
      </c>
      <c r="AA167" s="30">
        <v>6.0</v>
      </c>
      <c r="AB167" s="30">
        <v>10.0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39"/>
    </row>
    <row r="168">
      <c r="A168" s="30">
        <v>12681.5</v>
      </c>
      <c r="B168" s="40">
        <v>44218.0</v>
      </c>
      <c r="C168" s="40">
        <v>44218.0</v>
      </c>
      <c r="D168" s="32" t="s">
        <v>93</v>
      </c>
      <c r="E168" s="32" t="s">
        <v>94</v>
      </c>
      <c r="F168" s="32" t="s">
        <v>95</v>
      </c>
      <c r="G168" s="33" t="s">
        <v>38</v>
      </c>
      <c r="H168" s="34">
        <v>27610.0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10.0</v>
      </c>
      <c r="Q168" s="30">
        <v>5.0</v>
      </c>
      <c r="R168" s="30">
        <v>10.0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39"/>
    </row>
    <row r="169">
      <c r="A169" s="30">
        <v>12681.6</v>
      </c>
      <c r="B169" s="40">
        <v>44218.0</v>
      </c>
      <c r="C169" s="40">
        <v>44218.0</v>
      </c>
      <c r="D169" s="32" t="s">
        <v>93</v>
      </c>
      <c r="E169" s="32" t="s">
        <v>94</v>
      </c>
      <c r="F169" s="32" t="s">
        <v>95</v>
      </c>
      <c r="G169" s="33" t="s">
        <v>38</v>
      </c>
      <c r="H169" s="34">
        <v>27610.0</v>
      </c>
      <c r="I169" s="35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0.0</v>
      </c>
      <c r="P169" s="30">
        <v>6.0</v>
      </c>
      <c r="Q169" s="30">
        <v>5.0</v>
      </c>
      <c r="R169" s="30">
        <v>5.0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39"/>
    </row>
    <row r="170">
      <c r="A170" s="30">
        <v>12682.1</v>
      </c>
      <c r="B170" s="40">
        <v>44218.0</v>
      </c>
      <c r="C170" s="40">
        <v>44250.0</v>
      </c>
      <c r="D170" s="32" t="s">
        <v>35</v>
      </c>
      <c r="E170" s="32" t="s">
        <v>36</v>
      </c>
      <c r="F170" s="32" t="s">
        <v>108</v>
      </c>
      <c r="G170" s="33" t="s">
        <v>109</v>
      </c>
      <c r="H170" s="34">
        <v>27529.0</v>
      </c>
      <c r="I170" s="35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4.0</v>
      </c>
      <c r="P170" s="30">
        <v>11.0</v>
      </c>
      <c r="Q170" s="30">
        <v>6.0</v>
      </c>
      <c r="R170" s="30">
        <v>12.0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39"/>
    </row>
    <row r="171">
      <c r="A171" s="30">
        <v>12682.2</v>
      </c>
      <c r="B171" s="40">
        <v>44218.0</v>
      </c>
      <c r="C171" s="40">
        <v>44250.0</v>
      </c>
      <c r="D171" s="32" t="s">
        <v>35</v>
      </c>
      <c r="E171" s="33" t="s">
        <v>36</v>
      </c>
      <c r="F171" s="32" t="s">
        <v>108</v>
      </c>
      <c r="G171" s="32" t="s">
        <v>109</v>
      </c>
      <c r="H171" s="34">
        <v>27529.0</v>
      </c>
      <c r="I171" s="35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4.0</v>
      </c>
      <c r="P171" s="30">
        <v>12.0</v>
      </c>
      <c r="Q171" s="30">
        <v>8.0</v>
      </c>
      <c r="R171" s="30">
        <v>10.0</v>
      </c>
      <c r="S171" s="30">
        <v>0.0</v>
      </c>
      <c r="T171" s="30">
        <v>0.0</v>
      </c>
      <c r="U171" s="30">
        <v>0.0</v>
      </c>
      <c r="V171" s="30">
        <v>0.0</v>
      </c>
      <c r="W171" s="30">
        <v>0.0</v>
      </c>
      <c r="X171" s="30">
        <v>0.0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39"/>
    </row>
    <row r="172">
      <c r="A172" s="30">
        <v>12682.3</v>
      </c>
      <c r="B172" s="40">
        <v>44218.0</v>
      </c>
      <c r="C172" s="40">
        <v>44251.0</v>
      </c>
      <c r="D172" s="32" t="s">
        <v>35</v>
      </c>
      <c r="E172" s="32" t="s">
        <v>36</v>
      </c>
      <c r="F172" s="32" t="s">
        <v>108</v>
      </c>
      <c r="G172" s="32" t="s">
        <v>109</v>
      </c>
      <c r="H172" s="30">
        <v>27529.0</v>
      </c>
      <c r="I172" s="37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9.0</v>
      </c>
      <c r="V172" s="30">
        <v>5.0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39"/>
    </row>
    <row r="173">
      <c r="A173" s="30">
        <v>12682.4</v>
      </c>
      <c r="B173" s="40">
        <v>44218.0</v>
      </c>
      <c r="C173" s="40">
        <v>44251.0</v>
      </c>
      <c r="D173" s="32" t="s">
        <v>35</v>
      </c>
      <c r="E173" s="32" t="s">
        <v>36</v>
      </c>
      <c r="F173" s="32" t="s">
        <v>40</v>
      </c>
      <c r="G173" s="37"/>
      <c r="H173" s="30">
        <v>27529.0</v>
      </c>
      <c r="I173" s="37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0.0</v>
      </c>
      <c r="P173" s="30">
        <v>10.0</v>
      </c>
      <c r="Q173" s="30">
        <v>12.0</v>
      </c>
      <c r="R173" s="30">
        <v>5.0</v>
      </c>
      <c r="S173" s="30">
        <v>0.0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39"/>
    </row>
    <row r="174">
      <c r="A174" s="30">
        <v>12683.1</v>
      </c>
      <c r="B174" s="40">
        <v>44219.0</v>
      </c>
      <c r="C174" s="40">
        <v>44219.0</v>
      </c>
      <c r="D174" s="32" t="s">
        <v>93</v>
      </c>
      <c r="E174" s="32" t="s">
        <v>94</v>
      </c>
      <c r="F174" s="32" t="s">
        <v>95</v>
      </c>
      <c r="G174" s="32" t="s">
        <v>38</v>
      </c>
      <c r="H174" s="30">
        <v>27610.0</v>
      </c>
      <c r="I174" s="37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2.0</v>
      </c>
      <c r="AF174" s="30">
        <v>0.0</v>
      </c>
      <c r="AG174" s="30">
        <v>0.0</v>
      </c>
      <c r="AH174" s="30">
        <v>0.0</v>
      </c>
      <c r="AI174" s="30">
        <v>0.0</v>
      </c>
      <c r="AJ174" s="39"/>
    </row>
    <row r="175">
      <c r="A175" s="30">
        <v>12683.2</v>
      </c>
      <c r="B175" s="40">
        <v>44219.0</v>
      </c>
      <c r="C175" s="40">
        <v>44219.0</v>
      </c>
      <c r="D175" s="32" t="s">
        <v>93</v>
      </c>
      <c r="E175" s="32" t="s">
        <v>94</v>
      </c>
      <c r="F175" s="32" t="s">
        <v>95</v>
      </c>
      <c r="G175" s="32" t="s">
        <v>38</v>
      </c>
      <c r="H175" s="30">
        <v>27610.0</v>
      </c>
      <c r="I175" s="37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0.0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2.0</v>
      </c>
      <c r="AF175" s="30">
        <v>0.0</v>
      </c>
      <c r="AG175" s="30">
        <v>0.0</v>
      </c>
      <c r="AH175" s="30">
        <v>0.0</v>
      </c>
      <c r="AI175" s="30">
        <v>0.0</v>
      </c>
      <c r="AJ175" s="39"/>
    </row>
    <row r="176">
      <c r="A176" s="30">
        <v>12683.3</v>
      </c>
      <c r="B176" s="40">
        <v>44219.0</v>
      </c>
      <c r="C176" s="40">
        <v>44219.0</v>
      </c>
      <c r="D176" s="32" t="s">
        <v>93</v>
      </c>
      <c r="E176" s="32" t="s">
        <v>94</v>
      </c>
      <c r="F176" s="32" t="s">
        <v>95</v>
      </c>
      <c r="G176" s="32" t="s">
        <v>38</v>
      </c>
      <c r="H176" s="30">
        <v>27610.0</v>
      </c>
      <c r="I176" s="37"/>
      <c r="J176" s="30">
        <v>0.0</v>
      </c>
      <c r="K176" s="30">
        <v>1.0</v>
      </c>
      <c r="L176" s="30">
        <v>0.0</v>
      </c>
      <c r="M176" s="32" t="s">
        <v>39</v>
      </c>
      <c r="N176" s="32" t="s">
        <v>39</v>
      </c>
      <c r="O176" s="30">
        <v>0.0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2.0</v>
      </c>
      <c r="AF176" s="30">
        <v>0.0</v>
      </c>
      <c r="AG176" s="30">
        <v>0.0</v>
      </c>
      <c r="AH176" s="30">
        <v>0.0</v>
      </c>
      <c r="AI176" s="30">
        <v>0.0</v>
      </c>
      <c r="AJ176" s="39"/>
    </row>
    <row r="177">
      <c r="A177" s="30">
        <v>12683.4</v>
      </c>
      <c r="B177" s="40">
        <v>44219.0</v>
      </c>
      <c r="C177" s="40">
        <v>44219.0</v>
      </c>
      <c r="D177" s="32" t="s">
        <v>93</v>
      </c>
      <c r="E177" s="32" t="s">
        <v>94</v>
      </c>
      <c r="F177" s="32"/>
      <c r="G177" s="32"/>
      <c r="H177" s="30">
        <v>27610.0</v>
      </c>
      <c r="I177" s="32"/>
      <c r="J177" s="30">
        <v>1.0</v>
      </c>
      <c r="K177" s="30">
        <v>0.0</v>
      </c>
      <c r="L177" s="30">
        <v>0.0</v>
      </c>
      <c r="M177" s="32" t="s">
        <v>39</v>
      </c>
      <c r="N177" s="32" t="s">
        <v>39</v>
      </c>
      <c r="O177" s="30">
        <v>0.0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1.0</v>
      </c>
      <c r="AF177" s="30">
        <v>0.0</v>
      </c>
      <c r="AG177" s="30">
        <v>0.0</v>
      </c>
      <c r="AH177" s="30">
        <v>0.0</v>
      </c>
      <c r="AI177" s="30">
        <v>0.0</v>
      </c>
      <c r="AJ177" s="39"/>
    </row>
    <row r="178">
      <c r="A178" s="30">
        <v>12683.5</v>
      </c>
      <c r="B178" s="40">
        <v>44219.0</v>
      </c>
      <c r="C178" s="40">
        <v>44219.0</v>
      </c>
      <c r="D178" s="32" t="s">
        <v>93</v>
      </c>
      <c r="E178" s="32" t="s">
        <v>94</v>
      </c>
      <c r="F178" s="32"/>
      <c r="G178" s="32"/>
      <c r="H178" s="30">
        <v>27610.0</v>
      </c>
      <c r="I178" s="32"/>
      <c r="J178" s="30">
        <v>1.0</v>
      </c>
      <c r="K178" s="30">
        <v>0.0</v>
      </c>
      <c r="L178" s="30">
        <v>0.0</v>
      </c>
      <c r="M178" s="32" t="s">
        <v>39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3.0</v>
      </c>
      <c r="AF178" s="30">
        <v>0.0</v>
      </c>
      <c r="AG178" s="30">
        <v>5.0</v>
      </c>
      <c r="AH178" s="30">
        <v>0.0</v>
      </c>
      <c r="AI178" s="30">
        <v>0.0</v>
      </c>
      <c r="AJ178" s="39"/>
    </row>
    <row r="179">
      <c r="A179" s="30">
        <v>12683.6</v>
      </c>
      <c r="B179" s="40">
        <v>44219.0</v>
      </c>
      <c r="C179" s="40">
        <v>44219.0</v>
      </c>
      <c r="D179" s="32" t="s">
        <v>93</v>
      </c>
      <c r="E179" s="32" t="s">
        <v>94</v>
      </c>
      <c r="F179" s="32"/>
      <c r="G179" s="32"/>
      <c r="H179" s="30">
        <v>27610.0</v>
      </c>
      <c r="I179" s="32"/>
      <c r="J179" s="30">
        <v>1.0</v>
      </c>
      <c r="K179" s="30">
        <v>0.0</v>
      </c>
      <c r="L179" s="30">
        <v>0.0</v>
      </c>
      <c r="M179" s="32" t="s">
        <v>39</v>
      </c>
      <c r="N179" s="32" t="s">
        <v>39</v>
      </c>
      <c r="O179" s="30">
        <v>0.0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0.0</v>
      </c>
      <c r="AE179" s="30">
        <v>1.0</v>
      </c>
      <c r="AF179" s="30">
        <v>1.0</v>
      </c>
      <c r="AG179" s="30">
        <v>5.0</v>
      </c>
      <c r="AH179" s="30">
        <v>0.0</v>
      </c>
      <c r="AI179" s="30">
        <v>0.0</v>
      </c>
      <c r="AJ179" s="39"/>
    </row>
    <row r="180">
      <c r="A180" s="30">
        <v>12684.1</v>
      </c>
      <c r="B180" s="40">
        <v>44219.0</v>
      </c>
      <c r="C180" s="40">
        <v>44219.0</v>
      </c>
      <c r="D180" s="32" t="s">
        <v>93</v>
      </c>
      <c r="E180" s="32" t="s">
        <v>94</v>
      </c>
      <c r="F180" s="32" t="s">
        <v>95</v>
      </c>
      <c r="G180" s="32" t="s">
        <v>38</v>
      </c>
      <c r="H180" s="30">
        <v>27610.0</v>
      </c>
      <c r="I180" s="37"/>
      <c r="J180" s="30">
        <v>0.0</v>
      </c>
      <c r="K180" s="30">
        <v>1.0</v>
      </c>
      <c r="L180" s="30">
        <v>0.0</v>
      </c>
      <c r="M180" s="32" t="s">
        <v>39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3.0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39"/>
    </row>
    <row r="181">
      <c r="A181" s="30">
        <v>12684.2</v>
      </c>
      <c r="B181" s="40">
        <v>44219.0</v>
      </c>
      <c r="C181" s="40">
        <v>44219.0</v>
      </c>
      <c r="D181" s="32" t="s">
        <v>93</v>
      </c>
      <c r="E181" s="32" t="s">
        <v>94</v>
      </c>
      <c r="F181" s="32"/>
      <c r="G181" s="32"/>
      <c r="H181" s="30">
        <v>27610.0</v>
      </c>
      <c r="I181" s="32"/>
      <c r="J181" s="30">
        <v>1.0</v>
      </c>
      <c r="K181" s="30">
        <v>0.0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2.0</v>
      </c>
      <c r="AF181" s="30">
        <v>1.0</v>
      </c>
      <c r="AG181" s="30">
        <v>0.0</v>
      </c>
      <c r="AH181" s="30">
        <v>0.0</v>
      </c>
      <c r="AI181" s="30">
        <v>0.0</v>
      </c>
      <c r="AJ181" s="39"/>
    </row>
    <row r="182">
      <c r="A182" s="30">
        <v>12684.3</v>
      </c>
      <c r="B182" s="40">
        <v>44219.0</v>
      </c>
      <c r="C182" s="40">
        <v>44219.0</v>
      </c>
      <c r="D182" s="32" t="s">
        <v>93</v>
      </c>
      <c r="E182" s="32" t="s">
        <v>94</v>
      </c>
      <c r="F182" s="32" t="s">
        <v>95</v>
      </c>
      <c r="G182" s="32" t="s">
        <v>38</v>
      </c>
      <c r="H182" s="30">
        <v>27610.0</v>
      </c>
      <c r="I182" s="37"/>
      <c r="J182" s="30">
        <v>0.0</v>
      </c>
      <c r="K182" s="30">
        <v>1.0</v>
      </c>
      <c r="L182" s="30">
        <v>0.0</v>
      </c>
      <c r="M182" s="32" t="s">
        <v>39</v>
      </c>
      <c r="N182" s="32" t="s">
        <v>39</v>
      </c>
      <c r="O182" s="30">
        <v>0.0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1.0</v>
      </c>
      <c r="AA182" s="30">
        <v>1.0</v>
      </c>
      <c r="AB182" s="30">
        <v>10.0</v>
      </c>
      <c r="AC182" s="30">
        <v>0.0</v>
      </c>
      <c r="AD182" s="30">
        <v>1.0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39"/>
    </row>
    <row r="183">
      <c r="A183" s="30">
        <v>12684.4</v>
      </c>
      <c r="B183" s="40">
        <v>44219.0</v>
      </c>
      <c r="C183" s="40">
        <v>44219.0</v>
      </c>
      <c r="D183" s="32" t="s">
        <v>93</v>
      </c>
      <c r="E183" s="32" t="s">
        <v>94</v>
      </c>
      <c r="F183" s="32"/>
      <c r="G183" s="32"/>
      <c r="H183" s="30">
        <v>27610.0</v>
      </c>
      <c r="I183" s="32"/>
      <c r="J183" s="30">
        <v>1.0</v>
      </c>
      <c r="K183" s="30">
        <v>0.0</v>
      </c>
      <c r="L183" s="30">
        <v>0.0</v>
      </c>
      <c r="M183" s="32" t="s">
        <v>39</v>
      </c>
      <c r="N183" s="32" t="s">
        <v>39</v>
      </c>
      <c r="O183" s="30">
        <v>3.0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5.0</v>
      </c>
      <c r="AA183" s="30">
        <v>3.0</v>
      </c>
      <c r="AB183" s="30">
        <v>10.0</v>
      </c>
      <c r="AC183" s="30">
        <v>0.0</v>
      </c>
      <c r="AD183" s="30">
        <v>1.0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39"/>
    </row>
    <row r="184">
      <c r="A184" s="30">
        <v>12684.5</v>
      </c>
      <c r="B184" s="40">
        <v>44219.0</v>
      </c>
      <c r="C184" s="40">
        <v>44219.0</v>
      </c>
      <c r="D184" s="32" t="s">
        <v>93</v>
      </c>
      <c r="E184" s="32" t="s">
        <v>94</v>
      </c>
      <c r="F184" s="32"/>
      <c r="G184" s="32"/>
      <c r="H184" s="30">
        <v>27610.0</v>
      </c>
      <c r="I184" s="32"/>
      <c r="J184" s="30">
        <v>1.0</v>
      </c>
      <c r="K184" s="30">
        <v>0.0</v>
      </c>
      <c r="L184" s="30">
        <v>0.0</v>
      </c>
      <c r="M184" s="32" t="s">
        <v>39</v>
      </c>
      <c r="N184" s="32" t="s">
        <v>39</v>
      </c>
      <c r="O184" s="30">
        <v>3.0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2.0</v>
      </c>
      <c r="AA184" s="30">
        <v>1.0</v>
      </c>
      <c r="AB184" s="30">
        <v>10.0</v>
      </c>
      <c r="AC184" s="30">
        <v>0.0</v>
      </c>
      <c r="AD184" s="30">
        <v>1.0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39"/>
    </row>
    <row r="185">
      <c r="A185" s="30">
        <v>12684.6</v>
      </c>
      <c r="B185" s="40">
        <v>44219.0</v>
      </c>
      <c r="C185" s="40">
        <v>44219.0</v>
      </c>
      <c r="D185" s="32" t="s">
        <v>93</v>
      </c>
      <c r="E185" s="32" t="s">
        <v>94</v>
      </c>
      <c r="F185" s="32" t="s">
        <v>95</v>
      </c>
      <c r="G185" s="32" t="s">
        <v>38</v>
      </c>
      <c r="H185" s="30">
        <v>27610.0</v>
      </c>
      <c r="I185" s="37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0.0</v>
      </c>
      <c r="P185" s="30">
        <v>0.0</v>
      </c>
      <c r="Q185" s="30">
        <v>0.0</v>
      </c>
      <c r="R185" s="30">
        <v>0.0</v>
      </c>
      <c r="S185" s="30">
        <v>0.0</v>
      </c>
      <c r="T185" s="30">
        <v>1.0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39"/>
    </row>
    <row r="186">
      <c r="A186" s="30">
        <v>12685.1</v>
      </c>
      <c r="B186" s="40">
        <v>44219.0</v>
      </c>
      <c r="C186" s="40">
        <v>44219.0</v>
      </c>
      <c r="D186" s="32" t="s">
        <v>93</v>
      </c>
      <c r="E186" s="32" t="s">
        <v>94</v>
      </c>
      <c r="F186" s="32"/>
      <c r="G186" s="32"/>
      <c r="H186" s="30">
        <v>27610.0</v>
      </c>
      <c r="I186" s="32"/>
      <c r="J186" s="30">
        <v>1.0</v>
      </c>
      <c r="K186" s="30">
        <v>0.0</v>
      </c>
      <c r="L186" s="30">
        <v>0.0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2.0</v>
      </c>
      <c r="AA186" s="30">
        <v>2.0</v>
      </c>
      <c r="AB186" s="30">
        <v>10.0</v>
      </c>
      <c r="AC186" s="30">
        <v>0.0</v>
      </c>
      <c r="AD186" s="30">
        <v>1.0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39"/>
    </row>
    <row r="187">
      <c r="A187" s="30">
        <v>12685.2</v>
      </c>
      <c r="B187" s="40">
        <v>44219.0</v>
      </c>
      <c r="C187" s="40">
        <v>44219.0</v>
      </c>
      <c r="D187" s="32" t="s">
        <v>93</v>
      </c>
      <c r="E187" s="32" t="s">
        <v>94</v>
      </c>
      <c r="F187" s="32"/>
      <c r="G187" s="32"/>
      <c r="H187" s="30">
        <v>27610.0</v>
      </c>
      <c r="I187" s="32"/>
      <c r="J187" s="30">
        <v>1.0</v>
      </c>
      <c r="K187" s="30">
        <v>0.0</v>
      </c>
      <c r="L187" s="30">
        <v>0.0</v>
      </c>
      <c r="M187" s="32" t="s">
        <v>39</v>
      </c>
      <c r="N187" s="32" t="s">
        <v>39</v>
      </c>
      <c r="O187" s="30">
        <v>3.0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2.0</v>
      </c>
      <c r="AA187" s="30">
        <v>3.0</v>
      </c>
      <c r="AB187" s="30">
        <v>10.0</v>
      </c>
      <c r="AC187" s="30">
        <v>0.0</v>
      </c>
      <c r="AD187" s="30">
        <v>1.0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39"/>
    </row>
    <row r="188">
      <c r="A188" s="30">
        <v>12685.3</v>
      </c>
      <c r="B188" s="40">
        <v>44219.0</v>
      </c>
      <c r="C188" s="40">
        <v>44219.0</v>
      </c>
      <c r="D188" s="32" t="s">
        <v>93</v>
      </c>
      <c r="E188" s="32" t="s">
        <v>94</v>
      </c>
      <c r="F188" s="32"/>
      <c r="G188" s="32"/>
      <c r="H188" s="30">
        <v>27610.0</v>
      </c>
      <c r="I188" s="32"/>
      <c r="J188" s="30">
        <v>1.0</v>
      </c>
      <c r="K188" s="30">
        <v>0.0</v>
      </c>
      <c r="L188" s="30">
        <v>0.0</v>
      </c>
      <c r="M188" s="32" t="s">
        <v>39</v>
      </c>
      <c r="N188" s="32" t="s">
        <v>39</v>
      </c>
      <c r="O188" s="30">
        <v>3.0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1.0</v>
      </c>
      <c r="AA188" s="30">
        <v>3.0</v>
      </c>
      <c r="AB188" s="30">
        <v>10.0</v>
      </c>
      <c r="AC188" s="30">
        <v>0.0</v>
      </c>
      <c r="AD188" s="30">
        <v>1.0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39"/>
    </row>
    <row r="189">
      <c r="A189" s="30">
        <v>12685.4</v>
      </c>
      <c r="B189" s="40">
        <v>44219.0</v>
      </c>
      <c r="C189" s="40">
        <v>44219.0</v>
      </c>
      <c r="D189" s="32" t="s">
        <v>93</v>
      </c>
      <c r="E189" s="32" t="s">
        <v>94</v>
      </c>
      <c r="F189" s="32" t="s">
        <v>95</v>
      </c>
      <c r="G189" s="33" t="s">
        <v>38</v>
      </c>
      <c r="H189" s="30">
        <v>27610.0</v>
      </c>
      <c r="I189" s="35"/>
      <c r="J189" s="30">
        <v>0.0</v>
      </c>
      <c r="K189" s="30">
        <v>1.0</v>
      </c>
      <c r="L189" s="30">
        <v>0.0</v>
      </c>
      <c r="M189" s="32" t="s">
        <v>39</v>
      </c>
      <c r="N189" s="32" t="s">
        <v>39</v>
      </c>
      <c r="O189" s="30">
        <v>2.0</v>
      </c>
      <c r="P189" s="30">
        <v>1.0</v>
      </c>
      <c r="Q189" s="30">
        <v>1.0</v>
      </c>
      <c r="R189" s="30">
        <v>10.0</v>
      </c>
      <c r="S189" s="30">
        <v>0.0</v>
      </c>
      <c r="T189" s="30">
        <v>1.0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39"/>
    </row>
    <row r="190">
      <c r="A190" s="30">
        <v>12686.1</v>
      </c>
      <c r="B190" s="40">
        <v>44219.0</v>
      </c>
      <c r="C190" s="40">
        <v>44219.0</v>
      </c>
      <c r="D190" s="32" t="s">
        <v>93</v>
      </c>
      <c r="E190" s="32" t="s">
        <v>94</v>
      </c>
      <c r="F190" s="32"/>
      <c r="G190" s="32"/>
      <c r="H190" s="30">
        <v>27610.0</v>
      </c>
      <c r="I190" s="32"/>
      <c r="J190" s="30">
        <v>1.0</v>
      </c>
      <c r="K190" s="30">
        <v>0.0</v>
      </c>
      <c r="L190" s="30">
        <v>0.0</v>
      </c>
      <c r="M190" s="32" t="s">
        <v>39</v>
      </c>
      <c r="N190" s="32" t="s">
        <v>39</v>
      </c>
      <c r="O190" s="30">
        <v>0.0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1.0</v>
      </c>
      <c r="AF190" s="30">
        <v>0.0</v>
      </c>
      <c r="AG190" s="30">
        <v>0.0</v>
      </c>
      <c r="AH190" s="30">
        <v>0.0</v>
      </c>
      <c r="AI190" s="30">
        <v>0.0</v>
      </c>
      <c r="AJ190" s="39"/>
    </row>
    <row r="191">
      <c r="A191" s="30">
        <v>12686.2</v>
      </c>
      <c r="B191" s="40">
        <v>44219.0</v>
      </c>
      <c r="C191" s="40">
        <v>44219.0</v>
      </c>
      <c r="D191" s="32" t="s">
        <v>93</v>
      </c>
      <c r="E191" s="32" t="s">
        <v>94</v>
      </c>
      <c r="F191" s="32" t="s">
        <v>95</v>
      </c>
      <c r="G191" s="33" t="s">
        <v>38</v>
      </c>
      <c r="H191" s="30">
        <v>27610.0</v>
      </c>
      <c r="I191" s="35"/>
      <c r="J191" s="30">
        <v>0.0</v>
      </c>
      <c r="K191" s="30">
        <v>1.0</v>
      </c>
      <c r="L191" s="30">
        <v>0.0</v>
      </c>
      <c r="M191" s="32" t="s">
        <v>39</v>
      </c>
      <c r="N191" s="32" t="s">
        <v>39</v>
      </c>
      <c r="O191" s="30">
        <v>0.0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2.0</v>
      </c>
      <c r="V191" s="30">
        <v>1.0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39"/>
    </row>
    <row r="192">
      <c r="A192" s="30">
        <v>12686.3</v>
      </c>
      <c r="B192" s="40">
        <v>44219.0</v>
      </c>
      <c r="C192" s="40">
        <v>44219.0</v>
      </c>
      <c r="D192" s="32" t="s">
        <v>93</v>
      </c>
      <c r="E192" s="32" t="s">
        <v>94</v>
      </c>
      <c r="F192" s="32" t="s">
        <v>95</v>
      </c>
      <c r="G192" s="32" t="s">
        <v>38</v>
      </c>
      <c r="H192" s="30">
        <v>27610.0</v>
      </c>
      <c r="I192" s="37"/>
      <c r="J192" s="30">
        <v>0.0</v>
      </c>
      <c r="K192" s="30">
        <v>1.0</v>
      </c>
      <c r="L192" s="30">
        <v>0.0</v>
      </c>
      <c r="M192" s="32" t="s">
        <v>39</v>
      </c>
      <c r="N192" s="32" t="s">
        <v>39</v>
      </c>
      <c r="O192" s="30">
        <v>0.0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1.0</v>
      </c>
      <c r="AF192" s="30">
        <v>1.0</v>
      </c>
      <c r="AG192" s="30">
        <v>0.0</v>
      </c>
      <c r="AH192" s="30">
        <v>0.0</v>
      </c>
      <c r="AI192" s="30">
        <v>0.0</v>
      </c>
      <c r="AJ192" s="39"/>
    </row>
    <row r="193">
      <c r="A193" s="30">
        <v>12686.4</v>
      </c>
      <c r="B193" s="40">
        <v>44219.0</v>
      </c>
      <c r="C193" s="40">
        <v>44219.0</v>
      </c>
      <c r="D193" s="32" t="s">
        <v>93</v>
      </c>
      <c r="E193" s="32" t="s">
        <v>94</v>
      </c>
      <c r="F193" s="32"/>
      <c r="G193" s="32"/>
      <c r="H193" s="30">
        <v>27610.0</v>
      </c>
      <c r="I193" s="32"/>
      <c r="J193" s="30">
        <v>1.0</v>
      </c>
      <c r="K193" s="30">
        <v>0.0</v>
      </c>
      <c r="L193" s="30">
        <v>0.0</v>
      </c>
      <c r="M193" s="32" t="s">
        <v>39</v>
      </c>
      <c r="N193" s="32" t="s">
        <v>39</v>
      </c>
      <c r="O193" s="30">
        <v>0.0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3.0</v>
      </c>
      <c r="AF193" s="30">
        <v>0.0</v>
      </c>
      <c r="AG193" s="30">
        <v>0.0</v>
      </c>
      <c r="AH193" s="30">
        <v>0.0</v>
      </c>
      <c r="AI193" s="30">
        <v>0.0</v>
      </c>
      <c r="AJ193" s="39"/>
    </row>
    <row r="194">
      <c r="A194" s="30">
        <v>12686.5</v>
      </c>
      <c r="B194" s="40">
        <v>44219.0</v>
      </c>
      <c r="C194" s="40">
        <v>44219.0</v>
      </c>
      <c r="D194" s="32" t="s">
        <v>93</v>
      </c>
      <c r="E194" s="32" t="s">
        <v>94</v>
      </c>
      <c r="F194" s="32"/>
      <c r="G194" s="32"/>
      <c r="H194" s="30">
        <v>27610.0</v>
      </c>
      <c r="I194" s="32"/>
      <c r="J194" s="30">
        <v>1.0</v>
      </c>
      <c r="K194" s="30">
        <v>0.0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3.0</v>
      </c>
      <c r="AF194" s="30">
        <v>0.0</v>
      </c>
      <c r="AG194" s="30">
        <v>0.0</v>
      </c>
      <c r="AH194" s="30">
        <v>0.0</v>
      </c>
      <c r="AI194" s="30">
        <v>0.0</v>
      </c>
      <c r="AJ194" s="39"/>
    </row>
    <row r="195">
      <c r="A195" s="30">
        <v>12686.6</v>
      </c>
      <c r="B195" s="40">
        <v>44219.0</v>
      </c>
      <c r="C195" s="40">
        <v>44219.0</v>
      </c>
      <c r="D195" s="32" t="s">
        <v>93</v>
      </c>
      <c r="E195" s="32" t="s">
        <v>94</v>
      </c>
      <c r="F195" s="32"/>
      <c r="G195" s="32"/>
      <c r="H195" s="30">
        <v>27610.0</v>
      </c>
      <c r="I195" s="32"/>
      <c r="J195" s="30">
        <v>1.0</v>
      </c>
      <c r="K195" s="30">
        <v>0.0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3.0</v>
      </c>
      <c r="AF195" s="30">
        <v>0.0</v>
      </c>
      <c r="AG195" s="30">
        <v>0.0</v>
      </c>
      <c r="AH195" s="30">
        <v>0.0</v>
      </c>
      <c r="AI195" s="30">
        <v>0.0</v>
      </c>
      <c r="AJ195" s="39"/>
    </row>
    <row r="196">
      <c r="A196" s="30">
        <v>12687.1</v>
      </c>
      <c r="B196" s="40">
        <v>44219.0</v>
      </c>
      <c r="C196" s="40">
        <v>44219.0</v>
      </c>
      <c r="D196" s="32" t="s">
        <v>93</v>
      </c>
      <c r="E196" s="32" t="s">
        <v>94</v>
      </c>
      <c r="F196" s="32" t="s">
        <v>95</v>
      </c>
      <c r="G196" s="33" t="s">
        <v>38</v>
      </c>
      <c r="H196" s="30">
        <v>27610.0</v>
      </c>
      <c r="I196" s="35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4.0</v>
      </c>
      <c r="AF196" s="30">
        <v>0.0</v>
      </c>
      <c r="AG196" s="30">
        <v>0.0</v>
      </c>
      <c r="AH196" s="30">
        <v>0.0</v>
      </c>
      <c r="AI196" s="30">
        <v>0.0</v>
      </c>
      <c r="AJ196" s="39"/>
    </row>
    <row r="197">
      <c r="A197" s="30">
        <v>12687.2</v>
      </c>
      <c r="B197" s="40">
        <v>44219.0</v>
      </c>
      <c r="C197" s="40">
        <v>44219.0</v>
      </c>
      <c r="D197" s="32" t="s">
        <v>93</v>
      </c>
      <c r="E197" s="32" t="s">
        <v>94</v>
      </c>
      <c r="F197" s="32" t="s">
        <v>95</v>
      </c>
      <c r="G197" s="33" t="s">
        <v>38</v>
      </c>
      <c r="H197" s="30">
        <v>27610.0</v>
      </c>
      <c r="I197" s="35"/>
      <c r="J197" s="30">
        <v>0.0</v>
      </c>
      <c r="K197" s="30">
        <v>1.0</v>
      </c>
      <c r="L197" s="30">
        <v>0.0</v>
      </c>
      <c r="M197" s="32" t="s">
        <v>39</v>
      </c>
      <c r="N197" s="32" t="s">
        <v>39</v>
      </c>
      <c r="O197" s="30">
        <v>0.0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2.0</v>
      </c>
      <c r="AF197" s="30">
        <v>0.0</v>
      </c>
      <c r="AG197" s="30">
        <v>0.0</v>
      </c>
      <c r="AH197" s="30">
        <v>0.0</v>
      </c>
      <c r="AI197" s="30">
        <v>0.0</v>
      </c>
      <c r="AJ197" s="39"/>
    </row>
    <row r="198">
      <c r="A198" s="30">
        <v>12687.3</v>
      </c>
      <c r="B198" s="40">
        <v>44219.0</v>
      </c>
      <c r="C198" s="40">
        <v>44219.0</v>
      </c>
      <c r="D198" s="32" t="s">
        <v>93</v>
      </c>
      <c r="E198" s="32" t="s">
        <v>94</v>
      </c>
      <c r="F198" s="32"/>
      <c r="G198" s="32"/>
      <c r="H198" s="30">
        <v>27610.0</v>
      </c>
      <c r="I198" s="32"/>
      <c r="J198" s="30">
        <v>1.0</v>
      </c>
      <c r="K198" s="30">
        <v>0.0</v>
      </c>
      <c r="L198" s="30">
        <v>0.0</v>
      </c>
      <c r="M198" s="32" t="s">
        <v>39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1.0</v>
      </c>
      <c r="AF198" s="30">
        <v>0.0</v>
      </c>
      <c r="AG198" s="30">
        <v>5.0</v>
      </c>
      <c r="AH198" s="30">
        <v>0.0</v>
      </c>
      <c r="AI198" s="30">
        <v>0.0</v>
      </c>
      <c r="AJ198" s="39"/>
    </row>
    <row r="199">
      <c r="A199" s="30">
        <v>12687.4</v>
      </c>
      <c r="B199" s="40">
        <v>44219.0</v>
      </c>
      <c r="C199" s="40">
        <v>44219.0</v>
      </c>
      <c r="D199" s="32" t="s">
        <v>93</v>
      </c>
      <c r="E199" s="32" t="s">
        <v>94</v>
      </c>
      <c r="F199" s="32"/>
      <c r="G199" s="32"/>
      <c r="H199" s="30">
        <v>27610.0</v>
      </c>
      <c r="I199" s="32"/>
      <c r="J199" s="30">
        <v>1.0</v>
      </c>
      <c r="K199" s="30">
        <v>0.0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2.0</v>
      </c>
      <c r="AF199" s="30">
        <v>0.0</v>
      </c>
      <c r="AG199" s="30">
        <v>0.0</v>
      </c>
      <c r="AH199" s="30">
        <v>0.0</v>
      </c>
      <c r="AI199" s="30">
        <v>0.0</v>
      </c>
      <c r="AJ199" s="39"/>
    </row>
    <row r="200">
      <c r="A200" s="30">
        <v>12687.5</v>
      </c>
      <c r="B200" s="40">
        <v>44219.0</v>
      </c>
      <c r="C200" s="40">
        <v>44219.0</v>
      </c>
      <c r="D200" s="32" t="s">
        <v>93</v>
      </c>
      <c r="E200" s="32" t="s">
        <v>94</v>
      </c>
      <c r="F200" s="32" t="s">
        <v>95</v>
      </c>
      <c r="G200" s="32" t="s">
        <v>38</v>
      </c>
      <c r="H200" s="30">
        <v>27610.0</v>
      </c>
      <c r="I200" s="37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2.0</v>
      </c>
      <c r="V200" s="30">
        <v>1.0</v>
      </c>
      <c r="W200" s="30">
        <v>5.0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39"/>
    </row>
    <row r="201">
      <c r="A201" s="30">
        <v>12687.6</v>
      </c>
      <c r="B201" s="40">
        <v>44219.0</v>
      </c>
      <c r="C201" s="40">
        <v>44219.0</v>
      </c>
      <c r="D201" s="32" t="s">
        <v>93</v>
      </c>
      <c r="E201" s="33" t="s">
        <v>94</v>
      </c>
      <c r="F201" s="32" t="s">
        <v>95</v>
      </c>
      <c r="G201" s="32" t="s">
        <v>38</v>
      </c>
      <c r="H201" s="30">
        <v>27610.0</v>
      </c>
      <c r="I201" s="35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3.0</v>
      </c>
      <c r="V201" s="30">
        <v>1.0</v>
      </c>
      <c r="W201" s="30">
        <v>5.0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39"/>
    </row>
    <row r="202">
      <c r="A202" s="30">
        <v>12688.1</v>
      </c>
      <c r="B202" s="40">
        <v>44219.0</v>
      </c>
      <c r="C202" s="40">
        <v>44219.0</v>
      </c>
      <c r="D202" s="32" t="s">
        <v>93</v>
      </c>
      <c r="E202" s="32" t="s">
        <v>94</v>
      </c>
      <c r="F202" s="32"/>
      <c r="G202" s="32"/>
      <c r="H202" s="30">
        <v>27610.0</v>
      </c>
      <c r="I202" s="32"/>
      <c r="J202" s="30">
        <v>1.0</v>
      </c>
      <c r="K202" s="30">
        <v>0.0</v>
      </c>
      <c r="L202" s="30">
        <v>0.0</v>
      </c>
      <c r="M202" s="32" t="s">
        <v>39</v>
      </c>
      <c r="N202" s="32" t="s">
        <v>39</v>
      </c>
      <c r="O202" s="30">
        <v>0.0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2.0</v>
      </c>
      <c r="AF202" s="30">
        <v>0.0</v>
      </c>
      <c r="AG202" s="30">
        <v>5.0</v>
      </c>
      <c r="AH202" s="30">
        <v>0.0</v>
      </c>
      <c r="AI202" s="30">
        <v>0.0</v>
      </c>
      <c r="AJ202" s="39"/>
    </row>
    <row r="203">
      <c r="A203" s="30">
        <v>12688.2</v>
      </c>
      <c r="B203" s="40">
        <v>44219.0</v>
      </c>
      <c r="C203" s="40">
        <v>44219.0</v>
      </c>
      <c r="D203" s="32" t="s">
        <v>93</v>
      </c>
      <c r="E203" s="32" t="s">
        <v>94</v>
      </c>
      <c r="F203" s="32" t="s">
        <v>95</v>
      </c>
      <c r="G203" s="33" t="s">
        <v>38</v>
      </c>
      <c r="H203" s="30">
        <v>27610.0</v>
      </c>
      <c r="I203" s="35"/>
      <c r="J203" s="30">
        <v>0.0</v>
      </c>
      <c r="K203" s="30">
        <v>1.0</v>
      </c>
      <c r="L203" s="30">
        <v>0.0</v>
      </c>
      <c r="M203" s="32" t="s">
        <v>39</v>
      </c>
      <c r="N203" s="32" t="s">
        <v>39</v>
      </c>
      <c r="O203" s="30">
        <v>0.0</v>
      </c>
      <c r="P203" s="30">
        <v>0.0</v>
      </c>
      <c r="Q203" s="30">
        <v>0.0</v>
      </c>
      <c r="R203" s="30">
        <v>0.0</v>
      </c>
      <c r="S203" s="30">
        <v>0.0</v>
      </c>
      <c r="T203" s="30">
        <v>0.0</v>
      </c>
      <c r="U203" s="30">
        <v>2.0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39"/>
    </row>
    <row r="204">
      <c r="A204" s="30">
        <v>12688.3</v>
      </c>
      <c r="B204" s="40">
        <v>44219.0</v>
      </c>
      <c r="C204" s="40">
        <v>44219.0</v>
      </c>
      <c r="D204" s="32" t="s">
        <v>93</v>
      </c>
      <c r="E204" s="32" t="s">
        <v>94</v>
      </c>
      <c r="F204" s="32" t="s">
        <v>95</v>
      </c>
      <c r="G204" s="33" t="s">
        <v>38</v>
      </c>
      <c r="H204" s="30">
        <v>27610.0</v>
      </c>
      <c r="I204" s="35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0.0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4.0</v>
      </c>
      <c r="AF204" s="30">
        <v>0.0</v>
      </c>
      <c r="AG204" s="30">
        <v>0.0</v>
      </c>
      <c r="AH204" s="30">
        <v>0.0</v>
      </c>
      <c r="AI204" s="30">
        <v>0.0</v>
      </c>
      <c r="AJ204" s="39"/>
    </row>
    <row r="205">
      <c r="A205" s="30">
        <v>12688.4</v>
      </c>
      <c r="B205" s="40">
        <v>44219.0</v>
      </c>
      <c r="C205" s="40">
        <v>44219.0</v>
      </c>
      <c r="D205" s="32" t="s">
        <v>93</v>
      </c>
      <c r="E205" s="32" t="s">
        <v>94</v>
      </c>
      <c r="F205" s="32"/>
      <c r="G205" s="32"/>
      <c r="H205" s="30">
        <v>27610.0</v>
      </c>
      <c r="I205" s="32"/>
      <c r="J205" s="30">
        <v>1.0</v>
      </c>
      <c r="K205" s="30">
        <v>0.0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2.0</v>
      </c>
      <c r="AF205" s="30">
        <v>0.0</v>
      </c>
      <c r="AG205" s="30">
        <v>5.0</v>
      </c>
      <c r="AH205" s="30">
        <v>0.0</v>
      </c>
      <c r="AI205" s="30">
        <v>0.0</v>
      </c>
      <c r="AJ205" s="39"/>
    </row>
    <row r="206">
      <c r="A206" s="30">
        <v>12688.5</v>
      </c>
      <c r="B206" s="40">
        <v>44219.0</v>
      </c>
      <c r="C206" s="40">
        <v>44219.0</v>
      </c>
      <c r="D206" s="32" t="s">
        <v>93</v>
      </c>
      <c r="E206" s="33" t="s">
        <v>94</v>
      </c>
      <c r="F206" s="32" t="s">
        <v>95</v>
      </c>
      <c r="G206" s="32" t="s">
        <v>38</v>
      </c>
      <c r="H206" s="30">
        <v>27610.0</v>
      </c>
      <c r="I206" s="35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0.0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4.0</v>
      </c>
      <c r="AF206" s="30">
        <v>0.0</v>
      </c>
      <c r="AG206" s="30">
        <v>5.0</v>
      </c>
      <c r="AH206" s="30">
        <v>0.0</v>
      </c>
      <c r="AI206" s="30">
        <v>0.0</v>
      </c>
      <c r="AJ206" s="39"/>
    </row>
    <row r="207">
      <c r="A207" s="30">
        <v>12688.6</v>
      </c>
      <c r="B207" s="40">
        <v>44219.0</v>
      </c>
      <c r="C207" s="40">
        <v>44219.0</v>
      </c>
      <c r="D207" s="32" t="s">
        <v>93</v>
      </c>
      <c r="E207" s="33" t="s">
        <v>94</v>
      </c>
      <c r="F207" s="32" t="s">
        <v>95</v>
      </c>
      <c r="G207" s="32" t="s">
        <v>38</v>
      </c>
      <c r="H207" s="30">
        <v>27610.0</v>
      </c>
      <c r="I207" s="35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0.0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3.0</v>
      </c>
      <c r="AF207" s="30">
        <v>1.0</v>
      </c>
      <c r="AG207" s="30">
        <v>5.0</v>
      </c>
      <c r="AH207" s="30">
        <v>0.0</v>
      </c>
      <c r="AI207" s="30">
        <v>0.0</v>
      </c>
      <c r="AJ207" s="39"/>
    </row>
    <row r="208">
      <c r="A208" s="30">
        <v>12689.1</v>
      </c>
      <c r="B208" s="40">
        <v>44219.0</v>
      </c>
      <c r="C208" s="40">
        <v>44219.0</v>
      </c>
      <c r="D208" s="32" t="s">
        <v>93</v>
      </c>
      <c r="E208" s="32" t="s">
        <v>94</v>
      </c>
      <c r="F208" s="32"/>
      <c r="G208" s="32"/>
      <c r="H208" s="30">
        <v>27610.0</v>
      </c>
      <c r="I208" s="32"/>
      <c r="J208" s="30">
        <v>1.0</v>
      </c>
      <c r="K208" s="30">
        <v>0.0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4.0</v>
      </c>
      <c r="AF208" s="30">
        <v>0.0</v>
      </c>
      <c r="AG208" s="30">
        <v>5.0</v>
      </c>
      <c r="AH208" s="30">
        <v>0.0</v>
      </c>
      <c r="AI208" s="30">
        <v>0.0</v>
      </c>
      <c r="AJ208" s="39"/>
    </row>
    <row r="209">
      <c r="A209" s="30">
        <v>12689.2</v>
      </c>
      <c r="B209" s="40">
        <v>44219.0</v>
      </c>
      <c r="C209" s="40">
        <v>44219.0</v>
      </c>
      <c r="D209" s="32" t="s">
        <v>93</v>
      </c>
      <c r="E209" s="32" t="s">
        <v>94</v>
      </c>
      <c r="F209" s="32" t="s">
        <v>95</v>
      </c>
      <c r="G209" s="32" t="s">
        <v>38</v>
      </c>
      <c r="H209" s="30">
        <v>27610.0</v>
      </c>
      <c r="I209" s="37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4.0</v>
      </c>
      <c r="V209" s="30">
        <v>1.0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39"/>
    </row>
    <row r="210">
      <c r="A210" s="30">
        <v>12689.3</v>
      </c>
      <c r="B210" s="40">
        <v>44219.0</v>
      </c>
      <c r="C210" s="40">
        <v>44219.0</v>
      </c>
      <c r="D210" s="32" t="s">
        <v>93</v>
      </c>
      <c r="E210" s="32" t="s">
        <v>94</v>
      </c>
      <c r="F210" s="32"/>
      <c r="G210" s="32"/>
      <c r="H210" s="30">
        <v>27610.0</v>
      </c>
      <c r="I210" s="32"/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2.0</v>
      </c>
      <c r="AF210" s="30">
        <v>0.0</v>
      </c>
      <c r="AG210" s="30">
        <v>0.0</v>
      </c>
      <c r="AH210" s="30">
        <v>0.0</v>
      </c>
      <c r="AI210" s="30">
        <v>0.0</v>
      </c>
      <c r="AJ210" s="39"/>
    </row>
    <row r="211">
      <c r="A211" s="30">
        <v>12689.4</v>
      </c>
      <c r="B211" s="40">
        <v>44219.0</v>
      </c>
      <c r="C211" s="40">
        <v>44219.0</v>
      </c>
      <c r="D211" s="32" t="s">
        <v>93</v>
      </c>
      <c r="E211" s="32" t="s">
        <v>94</v>
      </c>
      <c r="F211" s="32" t="s">
        <v>95</v>
      </c>
      <c r="G211" s="32" t="s">
        <v>38</v>
      </c>
      <c r="H211" s="30">
        <v>27610.0</v>
      </c>
      <c r="I211" s="37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1.0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39"/>
    </row>
    <row r="212">
      <c r="A212" s="30">
        <v>12689.5</v>
      </c>
      <c r="B212" s="40">
        <v>44219.0</v>
      </c>
      <c r="C212" s="40">
        <v>44219.0</v>
      </c>
      <c r="D212" s="32" t="s">
        <v>93</v>
      </c>
      <c r="E212" s="32" t="s">
        <v>94</v>
      </c>
      <c r="F212" s="32" t="s">
        <v>95</v>
      </c>
      <c r="G212" s="33" t="s">
        <v>38</v>
      </c>
      <c r="H212" s="30">
        <v>27610.0</v>
      </c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1.0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39"/>
    </row>
    <row r="213">
      <c r="A213" s="30">
        <v>12689.6</v>
      </c>
      <c r="B213" s="40">
        <v>44219.0</v>
      </c>
      <c r="C213" s="40">
        <v>44219.0</v>
      </c>
      <c r="D213" s="32" t="s">
        <v>93</v>
      </c>
      <c r="E213" s="32" t="s">
        <v>94</v>
      </c>
      <c r="F213" s="32" t="s">
        <v>95</v>
      </c>
      <c r="G213" s="33" t="s">
        <v>38</v>
      </c>
      <c r="H213" s="30">
        <v>27610.0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1.0</v>
      </c>
      <c r="AF213" s="30">
        <v>0.0</v>
      </c>
      <c r="AG213" s="30">
        <v>0.0</v>
      </c>
      <c r="AH213" s="30">
        <v>0.0</v>
      </c>
      <c r="AI213" s="30">
        <v>0.0</v>
      </c>
      <c r="AJ213" s="39"/>
    </row>
    <row r="214">
      <c r="A214" s="30">
        <v>12690.1</v>
      </c>
      <c r="B214" s="40">
        <v>44219.0</v>
      </c>
      <c r="C214" s="40">
        <v>44219.0</v>
      </c>
      <c r="D214" s="32" t="s">
        <v>93</v>
      </c>
      <c r="E214" s="32" t="s">
        <v>94</v>
      </c>
      <c r="F214" s="32" t="s">
        <v>95</v>
      </c>
      <c r="G214" s="32" t="s">
        <v>38</v>
      </c>
      <c r="H214" s="30">
        <v>27610.0</v>
      </c>
      <c r="I214" s="37"/>
      <c r="J214" s="30">
        <v>0.0</v>
      </c>
      <c r="K214" s="30">
        <v>1.0</v>
      </c>
      <c r="L214" s="30">
        <v>0.0</v>
      </c>
      <c r="M214" s="32" t="s">
        <v>39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1.0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39"/>
    </row>
    <row r="215">
      <c r="A215" s="30">
        <v>12690.2</v>
      </c>
      <c r="B215" s="40">
        <v>44219.0</v>
      </c>
      <c r="C215" s="40">
        <v>44219.0</v>
      </c>
      <c r="D215" s="32" t="s">
        <v>93</v>
      </c>
      <c r="E215" s="32" t="s">
        <v>94</v>
      </c>
      <c r="F215" s="32"/>
      <c r="G215" s="32"/>
      <c r="H215" s="30">
        <v>27610.0</v>
      </c>
      <c r="I215" s="32"/>
      <c r="J215" s="30">
        <v>1.0</v>
      </c>
      <c r="K215" s="30">
        <v>0.0</v>
      </c>
      <c r="L215" s="30">
        <v>0.0</v>
      </c>
      <c r="M215" s="32" t="s">
        <v>39</v>
      </c>
      <c r="N215" s="32" t="s">
        <v>39</v>
      </c>
      <c r="O215" s="30">
        <v>0.0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2.0</v>
      </c>
      <c r="AB215" s="30">
        <v>10.0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39"/>
    </row>
    <row r="216">
      <c r="A216" s="30">
        <v>12690.3</v>
      </c>
      <c r="B216" s="40">
        <v>44219.0</v>
      </c>
      <c r="C216" s="40">
        <v>44219.0</v>
      </c>
      <c r="D216" s="32" t="s">
        <v>93</v>
      </c>
      <c r="E216" s="32" t="s">
        <v>94</v>
      </c>
      <c r="F216" s="32"/>
      <c r="G216" s="32"/>
      <c r="H216" s="30">
        <v>27610.0</v>
      </c>
      <c r="I216" s="32"/>
      <c r="J216" s="30">
        <v>1.0</v>
      </c>
      <c r="K216" s="30">
        <v>0.0</v>
      </c>
      <c r="L216" s="30">
        <v>0.0</v>
      </c>
      <c r="M216" s="32" t="s">
        <v>39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1.0</v>
      </c>
      <c r="AA216" s="30">
        <v>5.0</v>
      </c>
      <c r="AB216" s="30">
        <v>5.0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39"/>
    </row>
    <row r="217">
      <c r="A217" s="30">
        <v>12690.4</v>
      </c>
      <c r="B217" s="40">
        <v>44219.0</v>
      </c>
      <c r="C217" s="40">
        <v>44219.0</v>
      </c>
      <c r="D217" s="32" t="s">
        <v>93</v>
      </c>
      <c r="E217" s="32" t="s">
        <v>94</v>
      </c>
      <c r="F217" s="32"/>
      <c r="G217" s="32"/>
      <c r="H217" s="30">
        <v>27610.0</v>
      </c>
      <c r="I217" s="32"/>
      <c r="J217" s="30">
        <v>1.0</v>
      </c>
      <c r="K217" s="30">
        <v>0.0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0.0</v>
      </c>
      <c r="AA217" s="30">
        <v>0.0</v>
      </c>
      <c r="AB217" s="30">
        <v>10.0</v>
      </c>
      <c r="AC217" s="30">
        <v>0.0</v>
      </c>
      <c r="AD217" s="30">
        <v>1.0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39"/>
    </row>
    <row r="218">
      <c r="A218" s="30">
        <v>12690.5</v>
      </c>
      <c r="B218" s="40">
        <v>44219.0</v>
      </c>
      <c r="C218" s="40">
        <v>44219.0</v>
      </c>
      <c r="D218" s="32" t="s">
        <v>93</v>
      </c>
      <c r="E218" s="32" t="s">
        <v>94</v>
      </c>
      <c r="F218" s="32"/>
      <c r="G218" s="32"/>
      <c r="H218" s="30">
        <v>27610.0</v>
      </c>
      <c r="I218" s="32"/>
      <c r="J218" s="30">
        <v>1.0</v>
      </c>
      <c r="K218" s="30">
        <v>0.0</v>
      </c>
      <c r="L218" s="30">
        <v>0.0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4.0</v>
      </c>
      <c r="AA218" s="30">
        <v>2.0</v>
      </c>
      <c r="AB218" s="30">
        <v>10.0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39"/>
    </row>
    <row r="219">
      <c r="A219" s="30">
        <v>12690.6</v>
      </c>
      <c r="B219" s="40">
        <v>44219.0</v>
      </c>
      <c r="C219" s="40">
        <v>44219.0</v>
      </c>
      <c r="D219" s="32" t="s">
        <v>93</v>
      </c>
      <c r="E219" s="32" t="s">
        <v>94</v>
      </c>
      <c r="F219" s="32" t="s">
        <v>95</v>
      </c>
      <c r="G219" s="32" t="s">
        <v>38</v>
      </c>
      <c r="H219" s="30">
        <v>27610.0</v>
      </c>
      <c r="I219" s="35"/>
      <c r="J219" s="30">
        <v>0.0</v>
      </c>
      <c r="K219" s="30">
        <v>1.0</v>
      </c>
      <c r="L219" s="30">
        <v>0.0</v>
      </c>
      <c r="M219" s="32" t="s">
        <v>39</v>
      </c>
      <c r="N219" s="32" t="s">
        <v>39</v>
      </c>
      <c r="O219" s="30">
        <v>2.0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2.0</v>
      </c>
      <c r="V219" s="30">
        <v>0.0</v>
      </c>
      <c r="W219" s="30">
        <v>10.0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39"/>
    </row>
    <row r="220">
      <c r="A220" s="30">
        <v>12691.1</v>
      </c>
      <c r="B220" s="40">
        <v>44219.0</v>
      </c>
      <c r="C220" s="40">
        <v>44219.0</v>
      </c>
      <c r="D220" s="32" t="s">
        <v>93</v>
      </c>
      <c r="E220" s="32" t="s">
        <v>94</v>
      </c>
      <c r="F220" s="32"/>
      <c r="G220" s="32"/>
      <c r="H220" s="30">
        <v>27610.0</v>
      </c>
      <c r="I220" s="32"/>
      <c r="J220" s="30">
        <v>1.0</v>
      </c>
      <c r="K220" s="30">
        <v>0.0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5.0</v>
      </c>
      <c r="AC220" s="30">
        <v>0.0</v>
      </c>
      <c r="AD220" s="30">
        <v>1.0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39"/>
    </row>
    <row r="221">
      <c r="A221" s="30">
        <v>12691.2</v>
      </c>
      <c r="B221" s="40">
        <v>44219.0</v>
      </c>
      <c r="C221" s="40">
        <v>44219.0</v>
      </c>
      <c r="D221" s="32" t="s">
        <v>93</v>
      </c>
      <c r="E221" s="32" t="s">
        <v>94</v>
      </c>
      <c r="F221" s="32" t="s">
        <v>95</v>
      </c>
      <c r="G221" s="32" t="s">
        <v>38</v>
      </c>
      <c r="H221" s="30">
        <v>27610.0</v>
      </c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3.0</v>
      </c>
      <c r="AA221" s="30">
        <v>1.0</v>
      </c>
      <c r="AB221" s="30">
        <v>5.0</v>
      </c>
      <c r="AC221" s="30">
        <v>0.0</v>
      </c>
      <c r="AD221" s="30">
        <v>1.0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39"/>
    </row>
    <row r="222">
      <c r="A222" s="30">
        <v>12691.3</v>
      </c>
      <c r="B222" s="40">
        <v>44219.0</v>
      </c>
      <c r="C222" s="40">
        <v>44219.0</v>
      </c>
      <c r="D222" s="32" t="s">
        <v>93</v>
      </c>
      <c r="E222" s="32" t="s">
        <v>94</v>
      </c>
      <c r="F222" s="32" t="s">
        <v>95</v>
      </c>
      <c r="G222" s="32" t="s">
        <v>38</v>
      </c>
      <c r="H222" s="30">
        <v>27610.0</v>
      </c>
      <c r="I222" s="37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2.0</v>
      </c>
      <c r="AA222" s="30">
        <v>0.0</v>
      </c>
      <c r="AB222" s="30">
        <v>5.0</v>
      </c>
      <c r="AC222" s="30">
        <v>0.0</v>
      </c>
      <c r="AD222" s="30">
        <v>1.0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39"/>
    </row>
    <row r="223">
      <c r="A223" s="30">
        <v>12691.4</v>
      </c>
      <c r="B223" s="40">
        <v>44219.0</v>
      </c>
      <c r="C223" s="40">
        <v>44219.0</v>
      </c>
      <c r="D223" s="32" t="s">
        <v>93</v>
      </c>
      <c r="E223" s="32" t="s">
        <v>94</v>
      </c>
      <c r="F223" s="32"/>
      <c r="G223" s="32"/>
      <c r="H223" s="30">
        <v>27610.0</v>
      </c>
      <c r="I223" s="32"/>
      <c r="J223" s="30">
        <v>1.0</v>
      </c>
      <c r="K223" s="30">
        <v>0.0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1.0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39"/>
    </row>
    <row r="224">
      <c r="A224" s="30">
        <v>12691.5</v>
      </c>
      <c r="B224" s="40">
        <v>44219.0</v>
      </c>
      <c r="C224" s="40">
        <v>44219.0</v>
      </c>
      <c r="D224" s="32" t="s">
        <v>93</v>
      </c>
      <c r="E224" s="32" t="s">
        <v>94</v>
      </c>
      <c r="F224" s="32"/>
      <c r="G224" s="32"/>
      <c r="H224" s="30">
        <v>27610.0</v>
      </c>
      <c r="I224" s="32"/>
      <c r="J224" s="30">
        <v>1.0</v>
      </c>
      <c r="K224" s="30">
        <v>0.0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3.0</v>
      </c>
      <c r="AA224" s="30">
        <v>1.0</v>
      </c>
      <c r="AB224" s="30">
        <v>5.0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39"/>
    </row>
    <row r="225">
      <c r="A225" s="30">
        <v>12691.6</v>
      </c>
      <c r="B225" s="40">
        <v>44219.0</v>
      </c>
      <c r="C225" s="40">
        <v>44219.0</v>
      </c>
      <c r="D225" s="32" t="s">
        <v>93</v>
      </c>
      <c r="E225" s="32" t="s">
        <v>94</v>
      </c>
      <c r="F225" s="32" t="s">
        <v>95</v>
      </c>
      <c r="G225" s="32" t="s">
        <v>38</v>
      </c>
      <c r="H225" s="30">
        <v>27610.0</v>
      </c>
      <c r="I225" s="37"/>
      <c r="J225" s="30">
        <v>0.0</v>
      </c>
      <c r="K225" s="30">
        <v>1.0</v>
      </c>
      <c r="L225" s="30">
        <v>0.0</v>
      </c>
      <c r="M225" s="32" t="s">
        <v>39</v>
      </c>
      <c r="N225" s="32" t="s">
        <v>39</v>
      </c>
      <c r="O225" s="30">
        <v>0.0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4.0</v>
      </c>
      <c r="AA225" s="30">
        <v>1.0</v>
      </c>
      <c r="AB225" s="30">
        <v>5.0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39"/>
    </row>
    <row r="226">
      <c r="A226" s="30">
        <v>12692.1</v>
      </c>
      <c r="B226" s="40">
        <v>44219.0</v>
      </c>
      <c r="C226" s="40">
        <v>44219.0</v>
      </c>
      <c r="D226" s="32" t="s">
        <v>93</v>
      </c>
      <c r="E226" s="32" t="s">
        <v>94</v>
      </c>
      <c r="F226" s="32"/>
      <c r="G226" s="32"/>
      <c r="H226" s="30">
        <v>27610.0</v>
      </c>
      <c r="I226" s="32"/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9.0</v>
      </c>
      <c r="AA226" s="30">
        <v>0.0</v>
      </c>
      <c r="AB226" s="30">
        <v>5.0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39"/>
    </row>
    <row r="227">
      <c r="A227" s="30">
        <v>12692.2</v>
      </c>
      <c r="B227" s="40">
        <v>44219.0</v>
      </c>
      <c r="C227" s="40">
        <v>44219.0</v>
      </c>
      <c r="D227" s="32" t="s">
        <v>93</v>
      </c>
      <c r="E227" s="32" t="s">
        <v>94</v>
      </c>
      <c r="F227" s="32" t="s">
        <v>95</v>
      </c>
      <c r="G227" s="33" t="s">
        <v>38</v>
      </c>
      <c r="H227" s="30">
        <v>27610.0</v>
      </c>
      <c r="I227" s="35"/>
      <c r="J227" s="30">
        <v>0.0</v>
      </c>
      <c r="K227" s="30">
        <v>1.0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1.0</v>
      </c>
      <c r="Q227" s="30">
        <v>1.0</v>
      </c>
      <c r="R227" s="30">
        <v>10.0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39"/>
    </row>
    <row r="228">
      <c r="A228" s="30">
        <v>12692.3</v>
      </c>
      <c r="B228" s="40">
        <v>44219.0</v>
      </c>
      <c r="C228" s="40">
        <v>44219.0</v>
      </c>
      <c r="D228" s="32" t="s">
        <v>93</v>
      </c>
      <c r="E228" s="32" t="s">
        <v>94</v>
      </c>
      <c r="F228" s="32"/>
      <c r="G228" s="32"/>
      <c r="H228" s="30">
        <v>27610.0</v>
      </c>
      <c r="I228" s="32"/>
      <c r="J228" s="30">
        <v>1.0</v>
      </c>
      <c r="K228" s="30">
        <v>0.0</v>
      </c>
      <c r="L228" s="30">
        <v>0.0</v>
      </c>
      <c r="M228" s="32" t="s">
        <v>39</v>
      </c>
      <c r="N228" s="32" t="s">
        <v>39</v>
      </c>
      <c r="O228" s="30">
        <v>0.0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4.0</v>
      </c>
      <c r="AA228" s="30">
        <v>3.0</v>
      </c>
      <c r="AB228" s="30">
        <v>10.0</v>
      </c>
      <c r="AC228" s="30">
        <v>0.0</v>
      </c>
      <c r="AD228" s="30">
        <v>1.0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39"/>
    </row>
    <row r="229">
      <c r="A229" s="30">
        <v>12692.4</v>
      </c>
      <c r="B229" s="40">
        <v>44219.0</v>
      </c>
      <c r="C229" s="40">
        <v>44219.0</v>
      </c>
      <c r="D229" s="32" t="s">
        <v>93</v>
      </c>
      <c r="E229" s="32" t="s">
        <v>94</v>
      </c>
      <c r="F229" s="32"/>
      <c r="G229" s="32"/>
      <c r="H229" s="30">
        <v>27610.0</v>
      </c>
      <c r="I229" s="32"/>
      <c r="J229" s="30">
        <v>1.0</v>
      </c>
      <c r="K229" s="30">
        <v>0.0</v>
      </c>
      <c r="L229" s="30">
        <v>0.0</v>
      </c>
      <c r="M229" s="32" t="s">
        <v>39</v>
      </c>
      <c r="N229" s="32" t="s">
        <v>39</v>
      </c>
      <c r="O229" s="30">
        <v>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3.0</v>
      </c>
      <c r="AA229" s="30">
        <v>6.0</v>
      </c>
      <c r="AB229" s="30">
        <v>5.0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39"/>
    </row>
    <row r="230">
      <c r="A230" s="30">
        <v>12692.5</v>
      </c>
      <c r="B230" s="40">
        <v>44219.0</v>
      </c>
      <c r="C230" s="40">
        <v>44219.0</v>
      </c>
      <c r="D230" s="32" t="s">
        <v>93</v>
      </c>
      <c r="E230" s="32" t="s">
        <v>94</v>
      </c>
      <c r="F230" s="32" t="s">
        <v>95</v>
      </c>
      <c r="G230" s="32" t="s">
        <v>38</v>
      </c>
      <c r="H230" s="30">
        <v>27610.0</v>
      </c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1.0</v>
      </c>
      <c r="AA230" s="30">
        <v>1.0</v>
      </c>
      <c r="AB230" s="30">
        <v>5.0</v>
      </c>
      <c r="AC230" s="30">
        <v>0.0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39"/>
    </row>
    <row r="231">
      <c r="A231" s="30">
        <v>12693.1</v>
      </c>
      <c r="B231" s="40">
        <v>44219.0</v>
      </c>
      <c r="C231" s="40">
        <v>44219.0</v>
      </c>
      <c r="D231" s="32" t="s">
        <v>93</v>
      </c>
      <c r="E231" s="32" t="s">
        <v>94</v>
      </c>
      <c r="F231" s="32"/>
      <c r="G231" s="32"/>
      <c r="H231" s="30">
        <v>27610.0</v>
      </c>
      <c r="I231" s="32"/>
      <c r="J231" s="30">
        <v>1.0</v>
      </c>
      <c r="K231" s="30">
        <v>0.0</v>
      </c>
      <c r="L231" s="30">
        <v>0.0</v>
      </c>
      <c r="M231" s="32" t="s">
        <v>39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1.0</v>
      </c>
      <c r="AA231" s="30">
        <v>0.0</v>
      </c>
      <c r="AB231" s="30">
        <v>5.0</v>
      </c>
      <c r="AC231" s="30">
        <v>0.0</v>
      </c>
      <c r="AD231" s="30">
        <v>1.0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39"/>
    </row>
    <row r="232">
      <c r="A232" s="30">
        <v>12693.2</v>
      </c>
      <c r="B232" s="40">
        <v>44219.0</v>
      </c>
      <c r="C232" s="40">
        <v>44219.0</v>
      </c>
      <c r="D232" s="32" t="s">
        <v>93</v>
      </c>
      <c r="E232" s="32" t="s">
        <v>94</v>
      </c>
      <c r="F232" s="32" t="s">
        <v>95</v>
      </c>
      <c r="G232" s="32" t="s">
        <v>38</v>
      </c>
      <c r="H232" s="30">
        <v>27610.0</v>
      </c>
      <c r="I232" s="37"/>
      <c r="J232" s="30">
        <v>0.0</v>
      </c>
      <c r="K232" s="30">
        <v>1.0</v>
      </c>
      <c r="L232" s="30">
        <v>0.0</v>
      </c>
      <c r="M232" s="32" t="s">
        <v>39</v>
      </c>
      <c r="N232" s="32" t="s">
        <v>39</v>
      </c>
      <c r="O232" s="30">
        <v>4.0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6.0</v>
      </c>
      <c r="AA232" s="30">
        <v>1.0</v>
      </c>
      <c r="AB232" s="30">
        <v>5.0</v>
      </c>
      <c r="AC232" s="30">
        <v>0.0</v>
      </c>
      <c r="AD232" s="30">
        <v>1.0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39"/>
    </row>
    <row r="233">
      <c r="A233" s="30">
        <v>12693.3</v>
      </c>
      <c r="B233" s="40">
        <v>44219.0</v>
      </c>
      <c r="C233" s="40">
        <v>44219.0</v>
      </c>
      <c r="D233" s="32" t="s">
        <v>93</v>
      </c>
      <c r="E233" s="32" t="s">
        <v>94</v>
      </c>
      <c r="F233" s="32"/>
      <c r="G233" s="32"/>
      <c r="H233" s="30">
        <v>27610.0</v>
      </c>
      <c r="I233" s="32"/>
      <c r="J233" s="30">
        <v>1.0</v>
      </c>
      <c r="K233" s="30">
        <v>0.0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1.0</v>
      </c>
      <c r="AA233" s="30">
        <v>2.0</v>
      </c>
      <c r="AB233" s="30">
        <v>10.0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39"/>
    </row>
    <row r="234">
      <c r="A234" s="30">
        <v>12693.4</v>
      </c>
      <c r="B234" s="40">
        <v>44219.0</v>
      </c>
      <c r="C234" s="40">
        <v>44219.0</v>
      </c>
      <c r="D234" s="32" t="s">
        <v>93</v>
      </c>
      <c r="E234" s="32" t="s">
        <v>94</v>
      </c>
      <c r="F234" s="32"/>
      <c r="G234" s="32"/>
      <c r="H234" s="30">
        <v>27610.0</v>
      </c>
      <c r="I234" s="32"/>
      <c r="J234" s="30">
        <v>1.0</v>
      </c>
      <c r="K234" s="30">
        <v>0.0</v>
      </c>
      <c r="L234" s="30">
        <v>0.0</v>
      </c>
      <c r="M234" s="32" t="s">
        <v>39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2.0</v>
      </c>
      <c r="AA234" s="30">
        <v>1.0</v>
      </c>
      <c r="AB234" s="30">
        <v>5.0</v>
      </c>
      <c r="AC234" s="30">
        <v>0.0</v>
      </c>
      <c r="AD234" s="30">
        <v>1.0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39"/>
    </row>
    <row r="235">
      <c r="A235" s="30">
        <v>12694.1</v>
      </c>
      <c r="B235" s="40">
        <v>44221.0</v>
      </c>
      <c r="C235" s="40">
        <v>44249.0</v>
      </c>
      <c r="D235" s="32" t="s">
        <v>110</v>
      </c>
      <c r="E235" s="32" t="s">
        <v>46</v>
      </c>
      <c r="F235" s="32"/>
      <c r="G235" s="32"/>
      <c r="H235" s="32">
        <v>27604.0</v>
      </c>
      <c r="I235" s="35"/>
      <c r="J235" s="30">
        <v>1.0</v>
      </c>
      <c r="K235" s="30">
        <v>0.0</v>
      </c>
      <c r="L235" s="30">
        <v>0.0</v>
      </c>
      <c r="M235" s="32" t="s">
        <v>49</v>
      </c>
      <c r="N235" s="32" t="s">
        <v>39</v>
      </c>
      <c r="O235" s="30">
        <v>4.0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0.0</v>
      </c>
      <c r="Z235" s="30">
        <v>10.0</v>
      </c>
      <c r="AA235" s="30">
        <v>7.0</v>
      </c>
      <c r="AB235" s="30">
        <v>11.0</v>
      </c>
      <c r="AC235" s="30">
        <v>12.0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39"/>
    </row>
    <row r="236">
      <c r="A236" s="30">
        <v>12694.2</v>
      </c>
      <c r="B236" s="40">
        <v>44221.0</v>
      </c>
      <c r="C236" s="40">
        <v>44249.0</v>
      </c>
      <c r="D236" s="32" t="s">
        <v>110</v>
      </c>
      <c r="E236" s="32" t="s">
        <v>46</v>
      </c>
      <c r="F236" s="32"/>
      <c r="G236" s="32"/>
      <c r="H236" s="32">
        <v>27604.0</v>
      </c>
      <c r="I236" s="35"/>
      <c r="J236" s="30">
        <v>0.0</v>
      </c>
      <c r="K236" s="30">
        <v>0.0</v>
      </c>
      <c r="L236" s="30">
        <v>1.0</v>
      </c>
      <c r="M236" s="32" t="s">
        <v>49</v>
      </c>
      <c r="N236" s="32" t="s">
        <v>39</v>
      </c>
      <c r="O236" s="30">
        <v>2.0</v>
      </c>
      <c r="P236" s="30">
        <v>10.0</v>
      </c>
      <c r="Q236" s="30">
        <v>8.0</v>
      </c>
      <c r="R236" s="30">
        <v>6.0</v>
      </c>
      <c r="S236" s="30">
        <v>3.0</v>
      </c>
      <c r="T236" s="30">
        <v>1.0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39"/>
    </row>
    <row r="237">
      <c r="A237" s="30">
        <v>12695.1</v>
      </c>
      <c r="B237" s="40">
        <v>44221.0</v>
      </c>
      <c r="C237" s="40">
        <v>44250.0</v>
      </c>
      <c r="D237" s="32" t="s">
        <v>111</v>
      </c>
      <c r="E237" s="32" t="s">
        <v>36</v>
      </c>
      <c r="F237" s="32" t="s">
        <v>112</v>
      </c>
      <c r="G237" s="32" t="s">
        <v>38</v>
      </c>
      <c r="H237" s="30">
        <v>27610.0</v>
      </c>
      <c r="I237" s="37"/>
      <c r="J237" s="30">
        <v>0.0</v>
      </c>
      <c r="K237" s="30">
        <v>1.0</v>
      </c>
      <c r="L237" s="30">
        <v>0.0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9.0</v>
      </c>
      <c r="AF237" s="30">
        <v>4.0</v>
      </c>
      <c r="AG237" s="30">
        <v>10.0</v>
      </c>
      <c r="AH237" s="30">
        <v>1.0</v>
      </c>
      <c r="AI237" s="30">
        <v>1.0</v>
      </c>
      <c r="AJ237" s="39"/>
    </row>
    <row r="238">
      <c r="A238" s="30">
        <v>12695.2</v>
      </c>
      <c r="B238" s="40">
        <v>44221.0</v>
      </c>
      <c r="C238" s="40">
        <v>44250.0</v>
      </c>
      <c r="D238" s="32" t="s">
        <v>111</v>
      </c>
      <c r="E238" s="32" t="s">
        <v>36</v>
      </c>
      <c r="F238" s="32"/>
      <c r="G238" s="32"/>
      <c r="H238" s="30">
        <v>27610.0</v>
      </c>
      <c r="I238" s="32"/>
      <c r="J238" s="30">
        <v>1.0</v>
      </c>
      <c r="K238" s="30">
        <v>0.0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5.0</v>
      </c>
      <c r="AA238" s="30">
        <v>2.0</v>
      </c>
      <c r="AB238" s="30">
        <v>10.0</v>
      </c>
      <c r="AC238" s="30">
        <v>1.0</v>
      </c>
      <c r="AD238" s="30">
        <v>1.0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39"/>
    </row>
    <row r="239">
      <c r="A239" s="30">
        <v>12696.1</v>
      </c>
      <c r="B239" s="40">
        <v>44221.0</v>
      </c>
      <c r="C239" s="40">
        <v>44221.0</v>
      </c>
      <c r="D239" s="32" t="s">
        <v>71</v>
      </c>
      <c r="E239" s="32" t="s">
        <v>72</v>
      </c>
      <c r="F239" s="32"/>
      <c r="G239" s="32"/>
      <c r="H239" s="32">
        <v>27587.0</v>
      </c>
      <c r="I239" s="32"/>
      <c r="J239" s="30">
        <v>1.0</v>
      </c>
      <c r="K239" s="30">
        <v>0.0</v>
      </c>
      <c r="L239" s="30">
        <v>0.0</v>
      </c>
      <c r="M239" s="32" t="s">
        <v>39</v>
      </c>
      <c r="N239" s="32" t="s">
        <v>39</v>
      </c>
      <c r="O239" s="30">
        <v>3.0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6.0</v>
      </c>
      <c r="AA239" s="30">
        <v>4.0</v>
      </c>
      <c r="AB239" s="30">
        <v>10.0</v>
      </c>
      <c r="AC239" s="30">
        <v>1.0</v>
      </c>
      <c r="AD239" s="30">
        <v>1.0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39"/>
    </row>
    <row r="240">
      <c r="A240" s="30">
        <v>12697.1</v>
      </c>
      <c r="B240" s="40">
        <v>44221.0</v>
      </c>
      <c r="C240" s="40">
        <v>44235.0</v>
      </c>
      <c r="D240" s="32" t="s">
        <v>113</v>
      </c>
      <c r="E240" s="32" t="s">
        <v>36</v>
      </c>
      <c r="F240" s="32" t="s">
        <v>88</v>
      </c>
      <c r="G240" s="32" t="s">
        <v>89</v>
      </c>
      <c r="H240" s="30">
        <v>27609.0</v>
      </c>
      <c r="I240" s="35"/>
      <c r="J240" s="30">
        <v>0.0</v>
      </c>
      <c r="K240" s="30">
        <v>1.0</v>
      </c>
      <c r="L240" s="30">
        <v>0.0</v>
      </c>
      <c r="M240" s="32" t="s">
        <v>49</v>
      </c>
      <c r="N240" s="32" t="s">
        <v>39</v>
      </c>
      <c r="O240" s="30">
        <v>5.0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11.0</v>
      </c>
      <c r="V240" s="30">
        <v>6.0</v>
      </c>
      <c r="W240" s="30">
        <v>10.0</v>
      </c>
      <c r="X240" s="30">
        <v>1.0</v>
      </c>
      <c r="Y240" s="30">
        <v>1.0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39"/>
    </row>
    <row r="241">
      <c r="A241" s="30">
        <v>12697.2</v>
      </c>
      <c r="B241" s="40">
        <v>44221.0</v>
      </c>
      <c r="C241" s="40">
        <v>44235.0</v>
      </c>
      <c r="D241" s="32" t="s">
        <v>113</v>
      </c>
      <c r="E241" s="32" t="s">
        <v>36</v>
      </c>
      <c r="F241" s="32"/>
      <c r="G241" s="32"/>
      <c r="H241" s="30">
        <v>27609.0</v>
      </c>
      <c r="I241" s="32"/>
      <c r="J241" s="30">
        <v>0.0</v>
      </c>
      <c r="K241" s="30">
        <v>0.0</v>
      </c>
      <c r="L241" s="30">
        <v>1.0</v>
      </c>
      <c r="M241" s="32" t="s">
        <v>49</v>
      </c>
      <c r="N241" s="32" t="s">
        <v>39</v>
      </c>
      <c r="O241" s="30">
        <v>4.0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10.0</v>
      </c>
      <c r="V241" s="30">
        <v>4.0</v>
      </c>
      <c r="W241" s="30">
        <v>10.0</v>
      </c>
      <c r="X241" s="30">
        <v>2.0</v>
      </c>
      <c r="Y241" s="30">
        <v>1.0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39"/>
    </row>
    <row r="242">
      <c r="A242" s="30">
        <v>12697.3</v>
      </c>
      <c r="B242" s="40">
        <v>44221.0</v>
      </c>
      <c r="C242" s="40">
        <v>44235.0</v>
      </c>
      <c r="D242" s="32" t="s">
        <v>113</v>
      </c>
      <c r="E242" s="32" t="s">
        <v>36</v>
      </c>
      <c r="F242" s="32"/>
      <c r="G242" s="32"/>
      <c r="H242" s="30">
        <v>27609.0</v>
      </c>
      <c r="I242" s="32"/>
      <c r="J242" s="30">
        <v>0.0</v>
      </c>
      <c r="K242" s="30">
        <v>0.0</v>
      </c>
      <c r="L242" s="30">
        <v>1.0</v>
      </c>
      <c r="M242" s="32" t="s">
        <v>49</v>
      </c>
      <c r="N242" s="32" t="s">
        <v>39</v>
      </c>
      <c r="O242" s="30">
        <v>2.0</v>
      </c>
      <c r="P242" s="30">
        <v>9.0</v>
      </c>
      <c r="Q242" s="30">
        <v>8.0</v>
      </c>
      <c r="R242" s="30">
        <v>5.0</v>
      </c>
      <c r="S242" s="30">
        <v>2.0</v>
      </c>
      <c r="T242" s="30">
        <v>1.0</v>
      </c>
      <c r="U242" s="30">
        <v>0.0</v>
      </c>
      <c r="V242" s="30">
        <v>0.0</v>
      </c>
      <c r="W242" s="30">
        <v>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39"/>
    </row>
    <row r="243">
      <c r="A243" s="30">
        <v>12698.1</v>
      </c>
      <c r="B243" s="40">
        <v>44222.0</v>
      </c>
      <c r="C243" s="40">
        <v>44251.0</v>
      </c>
      <c r="D243" s="32" t="s">
        <v>114</v>
      </c>
      <c r="E243" s="32" t="s">
        <v>36</v>
      </c>
      <c r="F243" s="32" t="s">
        <v>37</v>
      </c>
      <c r="G243" s="32" t="s">
        <v>38</v>
      </c>
      <c r="H243" s="30">
        <v>27610.0</v>
      </c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2.0</v>
      </c>
      <c r="P243" s="30">
        <v>10.0</v>
      </c>
      <c r="Q243" s="30">
        <v>5.0</v>
      </c>
      <c r="R243" s="30">
        <v>0.0</v>
      </c>
      <c r="S243" s="30">
        <v>0.0</v>
      </c>
      <c r="T243" s="30">
        <v>1.0</v>
      </c>
      <c r="U243" s="30">
        <v>0.0</v>
      </c>
      <c r="V243" s="30">
        <v>0.0</v>
      </c>
      <c r="W243" s="30">
        <v>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39"/>
    </row>
    <row r="244">
      <c r="A244" s="30">
        <v>12698.2</v>
      </c>
      <c r="B244" s="40">
        <v>44222.0</v>
      </c>
      <c r="C244" s="40">
        <v>44251.0</v>
      </c>
      <c r="D244" s="32" t="s">
        <v>114</v>
      </c>
      <c r="E244" s="32" t="s">
        <v>36</v>
      </c>
      <c r="F244" s="32"/>
      <c r="G244" s="32"/>
      <c r="H244" s="30">
        <v>27610.0</v>
      </c>
      <c r="I244" s="32"/>
      <c r="J244" s="30">
        <v>0.0</v>
      </c>
      <c r="K244" s="30">
        <v>0.0</v>
      </c>
      <c r="L244" s="30">
        <v>1.0</v>
      </c>
      <c r="M244" s="32" t="s">
        <v>39</v>
      </c>
      <c r="N244" s="32" t="s">
        <v>39</v>
      </c>
      <c r="O244" s="30">
        <v>0.0</v>
      </c>
      <c r="P244" s="30">
        <v>8.0</v>
      </c>
      <c r="Q244" s="30">
        <v>5.0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39"/>
    </row>
    <row r="245">
      <c r="A245" s="30">
        <v>12699.1</v>
      </c>
      <c r="B245" s="40">
        <v>44222.0</v>
      </c>
      <c r="C245" s="40">
        <v>44251.0</v>
      </c>
      <c r="D245" s="32" t="s">
        <v>99</v>
      </c>
      <c r="E245" s="32" t="s">
        <v>36</v>
      </c>
      <c r="F245" s="32" t="s">
        <v>115</v>
      </c>
      <c r="G245" s="32" t="s">
        <v>74</v>
      </c>
      <c r="H245" s="30">
        <v>27587.0</v>
      </c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9.0</v>
      </c>
      <c r="AA245" s="30">
        <v>5.0</v>
      </c>
      <c r="AB245" s="30">
        <v>5.0</v>
      </c>
      <c r="AC245" s="30">
        <v>1.0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39"/>
    </row>
    <row r="246">
      <c r="A246" s="30">
        <v>12699.2</v>
      </c>
      <c r="B246" s="40">
        <v>44222.0</v>
      </c>
      <c r="C246" s="40">
        <v>44251.0</v>
      </c>
      <c r="D246" s="32" t="s">
        <v>99</v>
      </c>
      <c r="E246" s="32" t="s">
        <v>36</v>
      </c>
      <c r="F246" s="32"/>
      <c r="G246" s="32"/>
      <c r="H246" s="30">
        <v>27587.0</v>
      </c>
      <c r="I246" s="32"/>
      <c r="J246" s="30">
        <v>0.0</v>
      </c>
      <c r="K246" s="30">
        <v>0.0</v>
      </c>
      <c r="L246" s="30">
        <v>1.0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8.0</v>
      </c>
      <c r="V246" s="30">
        <v>4.0</v>
      </c>
      <c r="W246" s="30">
        <v>10.0</v>
      </c>
      <c r="X246" s="30">
        <v>1.0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39"/>
    </row>
    <row r="247">
      <c r="A247" s="30">
        <v>12700.1</v>
      </c>
      <c r="B247" s="40">
        <v>44222.0</v>
      </c>
      <c r="C247" s="40">
        <v>44230.0</v>
      </c>
      <c r="D247" s="32" t="s">
        <v>71</v>
      </c>
      <c r="E247" s="32" t="s">
        <v>72</v>
      </c>
      <c r="F247" s="32"/>
      <c r="G247" s="32"/>
      <c r="H247" s="30">
        <v>27587.0</v>
      </c>
      <c r="I247" s="32"/>
      <c r="J247" s="30">
        <v>0.0</v>
      </c>
      <c r="K247" s="30">
        <v>0.0</v>
      </c>
      <c r="L247" s="30">
        <v>1.0</v>
      </c>
      <c r="M247" s="32" t="s">
        <v>39</v>
      </c>
      <c r="N247" s="32" t="s">
        <v>39</v>
      </c>
      <c r="O247" s="30">
        <v>3.0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9.0</v>
      </c>
      <c r="V247" s="30">
        <v>4.0</v>
      </c>
      <c r="W247" s="30">
        <v>10.0</v>
      </c>
      <c r="X247" s="30">
        <v>1.0</v>
      </c>
      <c r="Y247" s="30">
        <v>1.0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39"/>
    </row>
    <row r="248">
      <c r="A248" s="30">
        <v>12700.2</v>
      </c>
      <c r="B248" s="40">
        <v>44222.0</v>
      </c>
      <c r="C248" s="40">
        <v>44230.0</v>
      </c>
      <c r="D248" s="32" t="s">
        <v>71</v>
      </c>
      <c r="E248" s="32" t="s">
        <v>72</v>
      </c>
      <c r="F248" s="32"/>
      <c r="G248" s="32"/>
      <c r="H248" s="30">
        <v>27587.0</v>
      </c>
      <c r="I248" s="32"/>
      <c r="J248" s="30">
        <v>1.0</v>
      </c>
      <c r="K248" s="30">
        <v>0.0</v>
      </c>
      <c r="L248" s="30">
        <v>0.0</v>
      </c>
      <c r="M248" s="32" t="s">
        <v>39</v>
      </c>
      <c r="N248" s="32" t="s">
        <v>39</v>
      </c>
      <c r="O248" s="30">
        <v>2.0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6.0</v>
      </c>
      <c r="AA248" s="30">
        <v>3.0</v>
      </c>
      <c r="AB248" s="30">
        <v>10.0</v>
      </c>
      <c r="AC248" s="30">
        <v>1.0</v>
      </c>
      <c r="AD248" s="30">
        <v>1.0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39"/>
    </row>
    <row r="249">
      <c r="A249" s="30">
        <v>12701.1</v>
      </c>
      <c r="B249" s="40">
        <v>44222.0</v>
      </c>
      <c r="C249" s="40">
        <v>44230.0</v>
      </c>
      <c r="D249" s="32" t="s">
        <v>71</v>
      </c>
      <c r="E249" s="32" t="s">
        <v>72</v>
      </c>
      <c r="F249" s="32"/>
      <c r="G249" s="32"/>
      <c r="H249" s="30">
        <v>27587.0</v>
      </c>
      <c r="I249" s="32"/>
      <c r="J249" s="30">
        <v>1.0</v>
      </c>
      <c r="K249" s="30">
        <v>0.0</v>
      </c>
      <c r="L249" s="30">
        <v>0.0</v>
      </c>
      <c r="M249" s="32" t="s">
        <v>39</v>
      </c>
      <c r="N249" s="32" t="s">
        <v>39</v>
      </c>
      <c r="O249" s="30">
        <v>2.0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5.0</v>
      </c>
      <c r="AA249" s="30">
        <v>3.0</v>
      </c>
      <c r="AB249" s="30">
        <v>10.0</v>
      </c>
      <c r="AC249" s="30">
        <v>1.0</v>
      </c>
      <c r="AD249" s="30">
        <v>1.0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39"/>
    </row>
    <row r="250">
      <c r="A250" s="30">
        <v>12701.2</v>
      </c>
      <c r="B250" s="40">
        <v>44222.0</v>
      </c>
      <c r="C250" s="40">
        <v>44230.0</v>
      </c>
      <c r="D250" s="32" t="s">
        <v>71</v>
      </c>
      <c r="E250" s="32" t="s">
        <v>72</v>
      </c>
      <c r="F250" s="32"/>
      <c r="G250" s="32"/>
      <c r="H250" s="30">
        <v>27587.0</v>
      </c>
      <c r="I250" s="32"/>
      <c r="J250" s="30">
        <v>1.0</v>
      </c>
      <c r="K250" s="30">
        <v>0.0</v>
      </c>
      <c r="L250" s="30">
        <v>0.0</v>
      </c>
      <c r="M250" s="32" t="s">
        <v>39</v>
      </c>
      <c r="N250" s="32" t="s">
        <v>39</v>
      </c>
      <c r="O250" s="30">
        <v>0.0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6.0</v>
      </c>
      <c r="AF250" s="30">
        <v>3.0</v>
      </c>
      <c r="AG250" s="30">
        <v>10.0</v>
      </c>
      <c r="AH250" s="30">
        <v>1.0</v>
      </c>
      <c r="AI250" s="30">
        <v>1.0</v>
      </c>
      <c r="AJ250" s="39"/>
    </row>
    <row r="251">
      <c r="A251" s="30">
        <v>12701.3</v>
      </c>
      <c r="B251" s="40">
        <v>44222.0</v>
      </c>
      <c r="C251" s="40">
        <v>44230.0</v>
      </c>
      <c r="D251" s="32" t="s">
        <v>71</v>
      </c>
      <c r="E251" s="32" t="s">
        <v>72</v>
      </c>
      <c r="F251" s="32"/>
      <c r="G251" s="32"/>
      <c r="H251" s="30">
        <v>27587.0</v>
      </c>
      <c r="I251" s="32"/>
      <c r="J251" s="30">
        <v>0.0</v>
      </c>
      <c r="K251" s="30">
        <v>0.0</v>
      </c>
      <c r="L251" s="30">
        <v>1.0</v>
      </c>
      <c r="M251" s="32" t="s">
        <v>39</v>
      </c>
      <c r="N251" s="32" t="s">
        <v>39</v>
      </c>
      <c r="O251" s="30">
        <v>1.0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7.0</v>
      </c>
      <c r="V251" s="30">
        <v>4.0</v>
      </c>
      <c r="W251" s="30">
        <v>10.0</v>
      </c>
      <c r="X251" s="30">
        <v>1.0</v>
      </c>
      <c r="Y251" s="30">
        <v>1.0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39"/>
    </row>
    <row r="252">
      <c r="A252" s="30">
        <v>12701.4</v>
      </c>
      <c r="B252" s="40">
        <v>44222.0</v>
      </c>
      <c r="C252" s="40">
        <v>44230.0</v>
      </c>
      <c r="D252" s="32" t="s">
        <v>71</v>
      </c>
      <c r="E252" s="32" t="s">
        <v>72</v>
      </c>
      <c r="F252" s="32"/>
      <c r="G252" s="32"/>
      <c r="H252" s="30">
        <v>27587.0</v>
      </c>
      <c r="I252" s="32"/>
      <c r="J252" s="30">
        <v>0.0</v>
      </c>
      <c r="K252" s="30">
        <v>0.0</v>
      </c>
      <c r="L252" s="30">
        <v>1.0</v>
      </c>
      <c r="M252" s="32" t="s">
        <v>39</v>
      </c>
      <c r="N252" s="32" t="s">
        <v>39</v>
      </c>
      <c r="O252" s="30">
        <v>1.0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6.0</v>
      </c>
      <c r="V252" s="30">
        <v>4.0</v>
      </c>
      <c r="W252" s="30">
        <v>10.0</v>
      </c>
      <c r="X252" s="30">
        <v>1.0</v>
      </c>
      <c r="Y252" s="30">
        <v>1.0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39"/>
    </row>
    <row r="253">
      <c r="A253" s="30">
        <v>12702.1</v>
      </c>
      <c r="B253" s="40">
        <v>44222.0</v>
      </c>
      <c r="C253" s="40">
        <v>44230.0</v>
      </c>
      <c r="D253" s="32" t="s">
        <v>71</v>
      </c>
      <c r="E253" s="32" t="s">
        <v>72</v>
      </c>
      <c r="F253" s="32" t="s">
        <v>73</v>
      </c>
      <c r="G253" s="32" t="s">
        <v>74</v>
      </c>
      <c r="H253" s="30">
        <v>27587.0</v>
      </c>
      <c r="I253" s="37"/>
      <c r="J253" s="30">
        <v>0.0</v>
      </c>
      <c r="K253" s="30">
        <v>1.0</v>
      </c>
      <c r="L253" s="30">
        <v>0.0</v>
      </c>
      <c r="M253" s="32" t="s">
        <v>39</v>
      </c>
      <c r="N253" s="32" t="s">
        <v>39</v>
      </c>
      <c r="O253" s="30">
        <v>2.0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5.0</v>
      </c>
      <c r="X253" s="30">
        <v>1.0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9.0</v>
      </c>
      <c r="AF253" s="30">
        <v>5.0</v>
      </c>
      <c r="AG253" s="30">
        <v>5.0</v>
      </c>
      <c r="AH253" s="30">
        <v>0.0</v>
      </c>
      <c r="AI253" s="30">
        <v>1.0</v>
      </c>
      <c r="AJ253" s="39"/>
    </row>
    <row r="254">
      <c r="A254" s="30">
        <v>12702.2</v>
      </c>
      <c r="B254" s="40">
        <v>44222.0</v>
      </c>
      <c r="C254" s="40">
        <v>44230.0</v>
      </c>
      <c r="D254" s="32" t="s">
        <v>71</v>
      </c>
      <c r="E254" s="32" t="s">
        <v>72</v>
      </c>
      <c r="F254" s="32"/>
      <c r="G254" s="32"/>
      <c r="H254" s="30">
        <v>27587.0</v>
      </c>
      <c r="I254" s="32"/>
      <c r="J254" s="30">
        <v>0.0</v>
      </c>
      <c r="K254" s="30">
        <v>0.0</v>
      </c>
      <c r="L254" s="30">
        <v>1.0</v>
      </c>
      <c r="M254" s="32" t="s">
        <v>39</v>
      </c>
      <c r="N254" s="32" t="s">
        <v>39</v>
      </c>
      <c r="O254" s="30">
        <v>2.0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9.0</v>
      </c>
      <c r="V254" s="30">
        <v>4.0</v>
      </c>
      <c r="W254" s="30">
        <v>10.0</v>
      </c>
      <c r="X254" s="30">
        <v>1.0</v>
      </c>
      <c r="Y254" s="30">
        <v>1.0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39"/>
    </row>
    <row r="255">
      <c r="A255" s="30">
        <v>12703.1</v>
      </c>
      <c r="B255" s="40">
        <v>44222.0</v>
      </c>
      <c r="C255" s="40">
        <v>44230.0</v>
      </c>
      <c r="D255" s="32" t="s">
        <v>71</v>
      </c>
      <c r="E255" s="32" t="s">
        <v>72</v>
      </c>
      <c r="F255" s="32"/>
      <c r="G255" s="32"/>
      <c r="H255" s="30">
        <v>27587.0</v>
      </c>
      <c r="I255" s="32"/>
      <c r="J255" s="30">
        <v>1.0</v>
      </c>
      <c r="K255" s="30">
        <v>0.0</v>
      </c>
      <c r="L255" s="30">
        <v>0.0</v>
      </c>
      <c r="M255" s="32" t="s">
        <v>39</v>
      </c>
      <c r="N255" s="32" t="s">
        <v>39</v>
      </c>
      <c r="O255" s="30">
        <v>1.0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5.0</v>
      </c>
      <c r="AA255" s="30">
        <v>3.0</v>
      </c>
      <c r="AB255" s="30">
        <v>10.0</v>
      </c>
      <c r="AC255" s="30">
        <v>1.0</v>
      </c>
      <c r="AD255" s="30">
        <v>1.0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39"/>
    </row>
    <row r="256">
      <c r="A256" s="30">
        <v>12704.1</v>
      </c>
      <c r="B256" s="40">
        <v>44222.0</v>
      </c>
      <c r="C256" s="40">
        <v>44251.0</v>
      </c>
      <c r="D256" s="32" t="s">
        <v>68</v>
      </c>
      <c r="E256" s="32" t="s">
        <v>36</v>
      </c>
      <c r="F256" s="32" t="s">
        <v>69</v>
      </c>
      <c r="G256" s="32" t="s">
        <v>38</v>
      </c>
      <c r="H256" s="30">
        <v>27615.0</v>
      </c>
      <c r="I256" s="37"/>
      <c r="J256" s="30">
        <v>0.0</v>
      </c>
      <c r="K256" s="30">
        <v>1.0</v>
      </c>
      <c r="L256" s="30">
        <v>0.0</v>
      </c>
      <c r="M256" s="32" t="s">
        <v>49</v>
      </c>
      <c r="N256" s="32" t="s">
        <v>39</v>
      </c>
      <c r="O256" s="30">
        <v>1.0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9.0</v>
      </c>
      <c r="V256" s="30">
        <v>5.0</v>
      </c>
      <c r="W256" s="30">
        <v>10.0</v>
      </c>
      <c r="X256" s="30">
        <v>1.0</v>
      </c>
      <c r="Y256" s="30">
        <v>1.0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39"/>
    </row>
    <row r="257">
      <c r="A257" s="30">
        <v>12704.2</v>
      </c>
      <c r="B257" s="40">
        <v>44222.0</v>
      </c>
      <c r="C257" s="40">
        <v>44251.0</v>
      </c>
      <c r="D257" s="32" t="s">
        <v>68</v>
      </c>
      <c r="E257" s="32" t="s">
        <v>36</v>
      </c>
      <c r="F257" s="32"/>
      <c r="G257" s="32"/>
      <c r="H257" s="30">
        <v>27615.0</v>
      </c>
      <c r="I257" s="32"/>
      <c r="J257" s="30">
        <v>0.0</v>
      </c>
      <c r="K257" s="30">
        <v>0.0</v>
      </c>
      <c r="L257" s="30">
        <v>1.0</v>
      </c>
      <c r="M257" s="32" t="s">
        <v>49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8.0</v>
      </c>
      <c r="V257" s="30">
        <v>4.0</v>
      </c>
      <c r="W257" s="30">
        <v>10.0</v>
      </c>
      <c r="X257" s="30">
        <v>1.0</v>
      </c>
      <c r="Y257" s="30">
        <v>1.0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39"/>
    </row>
    <row r="258">
      <c r="A258" s="30">
        <v>12704.3</v>
      </c>
      <c r="B258" s="40">
        <v>44222.0</v>
      </c>
      <c r="C258" s="40">
        <v>44251.0</v>
      </c>
      <c r="D258" s="32" t="s">
        <v>68</v>
      </c>
      <c r="E258" s="32" t="s">
        <v>36</v>
      </c>
      <c r="F258" s="32" t="s">
        <v>70</v>
      </c>
      <c r="G258" s="32" t="s">
        <v>38</v>
      </c>
      <c r="H258" s="30">
        <v>27615.0</v>
      </c>
      <c r="I258" s="35"/>
      <c r="J258" s="30">
        <v>0.0</v>
      </c>
      <c r="K258" s="30">
        <v>1.0</v>
      </c>
      <c r="L258" s="30">
        <v>0.0</v>
      </c>
      <c r="M258" s="32" t="s">
        <v>49</v>
      </c>
      <c r="N258" s="32" t="s">
        <v>39</v>
      </c>
      <c r="O258" s="30">
        <v>1.0</v>
      </c>
      <c r="P258" s="30">
        <v>0.0</v>
      </c>
      <c r="Q258" s="30">
        <v>0.0</v>
      </c>
      <c r="R258" s="30">
        <v>0.0</v>
      </c>
      <c r="S258" s="30">
        <v>0.0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8.0</v>
      </c>
      <c r="AF258" s="30">
        <v>5.0</v>
      </c>
      <c r="AG258" s="30">
        <v>10.0</v>
      </c>
      <c r="AH258" s="30">
        <v>1.0</v>
      </c>
      <c r="AI258" s="30">
        <v>1.0</v>
      </c>
      <c r="AJ258" s="39"/>
    </row>
    <row r="259">
      <c r="A259" s="30">
        <v>12705.1</v>
      </c>
      <c r="B259" s="40">
        <v>44222.0</v>
      </c>
      <c r="C259" s="40">
        <v>44225.0</v>
      </c>
      <c r="D259" s="32" t="s">
        <v>116</v>
      </c>
      <c r="E259" s="33" t="s">
        <v>46</v>
      </c>
      <c r="F259" s="33"/>
      <c r="G259" s="33"/>
      <c r="H259" s="34">
        <v>27601.0</v>
      </c>
      <c r="I259" s="35"/>
      <c r="J259" s="30">
        <v>1.0</v>
      </c>
      <c r="K259" s="30">
        <v>0.0</v>
      </c>
      <c r="L259" s="30">
        <v>0.0</v>
      </c>
      <c r="M259" s="32" t="s">
        <v>39</v>
      </c>
      <c r="N259" s="32" t="s">
        <v>39</v>
      </c>
      <c r="O259" s="30">
        <v>2.0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3.0</v>
      </c>
      <c r="AA259" s="30">
        <v>3.0</v>
      </c>
      <c r="AB259" s="30">
        <v>12.0</v>
      </c>
      <c r="AC259" s="30">
        <v>1.0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39"/>
    </row>
    <row r="260">
      <c r="A260" s="30">
        <v>12705.2</v>
      </c>
      <c r="B260" s="40">
        <v>44222.0</v>
      </c>
      <c r="C260" s="40">
        <v>44225.0</v>
      </c>
      <c r="D260" s="32" t="s">
        <v>116</v>
      </c>
      <c r="E260" s="32" t="s">
        <v>46</v>
      </c>
      <c r="F260" s="32" t="s">
        <v>117</v>
      </c>
      <c r="G260" s="33" t="s">
        <v>38</v>
      </c>
      <c r="H260" s="34">
        <v>27601.0</v>
      </c>
      <c r="I260" s="35"/>
      <c r="J260" s="30">
        <v>0.0</v>
      </c>
      <c r="K260" s="30">
        <v>1.0</v>
      </c>
      <c r="L260" s="30">
        <v>0.0</v>
      </c>
      <c r="M260" s="32" t="s">
        <v>49</v>
      </c>
      <c r="N260" s="32" t="s">
        <v>39</v>
      </c>
      <c r="O260" s="30">
        <v>1.0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6.0</v>
      </c>
      <c r="AF260" s="30">
        <v>3.0</v>
      </c>
      <c r="AG260" s="30">
        <v>2.0</v>
      </c>
      <c r="AH260" s="30">
        <v>0.0</v>
      </c>
      <c r="AI260" s="30">
        <v>1.0</v>
      </c>
      <c r="AJ260" s="39"/>
    </row>
    <row r="261">
      <c r="A261" s="30">
        <v>12705.3</v>
      </c>
      <c r="B261" s="40">
        <v>44222.0</v>
      </c>
      <c r="C261" s="40">
        <v>44225.0</v>
      </c>
      <c r="D261" s="32" t="s">
        <v>116</v>
      </c>
      <c r="E261" s="32" t="s">
        <v>46</v>
      </c>
      <c r="F261" s="32" t="s">
        <v>118</v>
      </c>
      <c r="G261" s="33" t="s">
        <v>38</v>
      </c>
      <c r="H261" s="34">
        <v>27601.0</v>
      </c>
      <c r="I261" s="35"/>
      <c r="J261" s="30">
        <v>0.0</v>
      </c>
      <c r="K261" s="30">
        <v>1.0</v>
      </c>
      <c r="L261" s="30">
        <v>0.0</v>
      </c>
      <c r="M261" s="32" t="s">
        <v>49</v>
      </c>
      <c r="N261" s="32" t="s">
        <v>39</v>
      </c>
      <c r="O261" s="30">
        <v>2.0</v>
      </c>
      <c r="P261" s="30">
        <v>8.0</v>
      </c>
      <c r="Q261" s="30">
        <v>6.0</v>
      </c>
      <c r="R261" s="30">
        <v>8.0</v>
      </c>
      <c r="S261" s="30">
        <v>2.0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39"/>
    </row>
    <row r="262">
      <c r="A262" s="30">
        <v>12705.4</v>
      </c>
      <c r="B262" s="40">
        <v>44222.0</v>
      </c>
      <c r="C262" s="40">
        <v>44225.0</v>
      </c>
      <c r="D262" s="32" t="s">
        <v>116</v>
      </c>
      <c r="E262" s="33" t="s">
        <v>46</v>
      </c>
      <c r="F262" s="33"/>
      <c r="G262" s="33"/>
      <c r="H262" s="34">
        <v>27601.0</v>
      </c>
      <c r="I262" s="35"/>
      <c r="J262" s="30">
        <v>1.0</v>
      </c>
      <c r="K262" s="30">
        <v>0.0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3.0</v>
      </c>
      <c r="AF262" s="30">
        <v>2.0</v>
      </c>
      <c r="AG262" s="30">
        <v>5.0</v>
      </c>
      <c r="AH262" s="30">
        <v>1.0</v>
      </c>
      <c r="AI262" s="30">
        <v>0.0</v>
      </c>
      <c r="AJ262" s="39"/>
    </row>
    <row r="263">
      <c r="A263" s="30">
        <v>12706.1</v>
      </c>
      <c r="B263" s="40">
        <v>44223.0</v>
      </c>
      <c r="C263" s="40">
        <v>44232.0</v>
      </c>
      <c r="D263" s="32" t="s">
        <v>119</v>
      </c>
      <c r="E263" s="32" t="s">
        <v>36</v>
      </c>
      <c r="F263" s="32" t="s">
        <v>120</v>
      </c>
      <c r="G263" s="32" t="s">
        <v>38</v>
      </c>
      <c r="H263" s="30">
        <v>27616.0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3.0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8.0</v>
      </c>
      <c r="V263" s="30">
        <v>4.0</v>
      </c>
      <c r="W263" s="30">
        <v>10.0</v>
      </c>
      <c r="X263" s="30">
        <v>2.0</v>
      </c>
      <c r="Y263" s="30">
        <v>1.0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39"/>
    </row>
    <row r="264">
      <c r="A264" s="30">
        <v>12707.1</v>
      </c>
      <c r="B264" s="40">
        <v>44223.0</v>
      </c>
      <c r="C264" s="40">
        <v>44251.0</v>
      </c>
      <c r="D264" s="32" t="s">
        <v>121</v>
      </c>
      <c r="E264" s="32" t="s">
        <v>36</v>
      </c>
      <c r="F264" s="32" t="s">
        <v>122</v>
      </c>
      <c r="G264" s="32" t="s">
        <v>38</v>
      </c>
      <c r="H264" s="30">
        <v>27610.0</v>
      </c>
      <c r="I264" s="37"/>
      <c r="J264" s="30">
        <v>0.0</v>
      </c>
      <c r="K264" s="30">
        <v>1.0</v>
      </c>
      <c r="L264" s="30">
        <v>0.0</v>
      </c>
      <c r="M264" s="32" t="s">
        <v>49</v>
      </c>
      <c r="N264" s="32" t="s">
        <v>39</v>
      </c>
      <c r="O264" s="30">
        <v>1.0</v>
      </c>
      <c r="P264" s="30">
        <v>7.0</v>
      </c>
      <c r="Q264" s="30">
        <v>5.0</v>
      </c>
      <c r="R264" s="30">
        <v>12.0</v>
      </c>
      <c r="S264" s="30">
        <v>1.0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39"/>
    </row>
    <row r="265">
      <c r="A265" s="30">
        <v>12707.2</v>
      </c>
      <c r="B265" s="40">
        <v>44223.0</v>
      </c>
      <c r="C265" s="40">
        <v>44251.0</v>
      </c>
      <c r="D265" s="32" t="s">
        <v>121</v>
      </c>
      <c r="E265" s="32" t="s">
        <v>36</v>
      </c>
      <c r="F265" s="32" t="s">
        <v>123</v>
      </c>
      <c r="G265" s="32" t="s">
        <v>109</v>
      </c>
      <c r="H265" s="30">
        <v>27529.0</v>
      </c>
      <c r="I265" s="35"/>
      <c r="J265" s="30">
        <v>0.0</v>
      </c>
      <c r="K265" s="30">
        <v>1.0</v>
      </c>
      <c r="L265" s="30">
        <v>0.0</v>
      </c>
      <c r="M265" s="32" t="s">
        <v>49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7.0</v>
      </c>
      <c r="AF265" s="30">
        <v>5.0</v>
      </c>
      <c r="AG265" s="30">
        <v>10.0</v>
      </c>
      <c r="AH265" s="30">
        <v>1.0</v>
      </c>
      <c r="AI265" s="30">
        <v>0.0</v>
      </c>
      <c r="AJ265" s="39"/>
    </row>
    <row r="266">
      <c r="A266" s="30">
        <v>12707.3</v>
      </c>
      <c r="B266" s="40">
        <v>44223.0</v>
      </c>
      <c r="C266" s="40">
        <v>44251.0</v>
      </c>
      <c r="D266" s="32" t="s">
        <v>121</v>
      </c>
      <c r="E266" s="32" t="s">
        <v>36</v>
      </c>
      <c r="F266" s="32" t="s">
        <v>124</v>
      </c>
      <c r="G266" s="32" t="s">
        <v>38</v>
      </c>
      <c r="H266" s="30">
        <v>27610.0</v>
      </c>
      <c r="I266" s="37"/>
      <c r="J266" s="30">
        <v>0.0</v>
      </c>
      <c r="K266" s="30">
        <v>1.0</v>
      </c>
      <c r="L266" s="30">
        <v>0.0</v>
      </c>
      <c r="M266" s="32" t="s">
        <v>49</v>
      </c>
      <c r="N266" s="32" t="s">
        <v>39</v>
      </c>
      <c r="O266" s="30">
        <v>0.0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7.0</v>
      </c>
      <c r="V266" s="30">
        <v>5.0</v>
      </c>
      <c r="W266" s="30">
        <v>10.0</v>
      </c>
      <c r="X266" s="30">
        <v>1.0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39"/>
    </row>
    <row r="267">
      <c r="A267" s="30">
        <v>12708.1</v>
      </c>
      <c r="B267" s="40">
        <v>44223.0</v>
      </c>
      <c r="C267" s="40">
        <v>44251.0</v>
      </c>
      <c r="D267" s="32" t="s">
        <v>125</v>
      </c>
      <c r="E267" s="32" t="s">
        <v>36</v>
      </c>
      <c r="F267" s="32" t="s">
        <v>126</v>
      </c>
      <c r="G267" s="32" t="s">
        <v>86</v>
      </c>
      <c r="H267" s="30">
        <v>27591.0</v>
      </c>
      <c r="I267" s="37"/>
      <c r="J267" s="30">
        <v>0.0</v>
      </c>
      <c r="K267" s="30">
        <v>1.0</v>
      </c>
      <c r="L267" s="30">
        <v>0.0</v>
      </c>
      <c r="M267" s="32" t="s">
        <v>39</v>
      </c>
      <c r="N267" s="32" t="s">
        <v>39</v>
      </c>
      <c r="O267" s="30">
        <v>0.0</v>
      </c>
      <c r="P267" s="30">
        <v>9.0</v>
      </c>
      <c r="Q267" s="30">
        <v>4.0</v>
      </c>
      <c r="R267" s="30">
        <v>10.0</v>
      </c>
      <c r="S267" s="30">
        <v>0.0</v>
      </c>
      <c r="T267" s="30">
        <v>1.0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39"/>
    </row>
    <row r="268">
      <c r="A268" s="30">
        <v>12708.2</v>
      </c>
      <c r="B268" s="40">
        <v>44223.0</v>
      </c>
      <c r="C268" s="40">
        <v>44251.0</v>
      </c>
      <c r="D268" s="32" t="s">
        <v>125</v>
      </c>
      <c r="E268" s="33" t="s">
        <v>36</v>
      </c>
      <c r="F268" s="32" t="s">
        <v>126</v>
      </c>
      <c r="G268" s="32" t="s">
        <v>86</v>
      </c>
      <c r="H268" s="30">
        <v>27591.0</v>
      </c>
      <c r="I268" s="35"/>
      <c r="J268" s="30">
        <v>0.0</v>
      </c>
      <c r="K268" s="30">
        <v>1.0</v>
      </c>
      <c r="L268" s="30">
        <v>0.0</v>
      </c>
      <c r="M268" s="32" t="s">
        <v>39</v>
      </c>
      <c r="N268" s="32" t="s">
        <v>39</v>
      </c>
      <c r="O268" s="30">
        <v>0.0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8.0</v>
      </c>
      <c r="V268" s="30">
        <v>4.0</v>
      </c>
      <c r="W268" s="30">
        <v>10.0</v>
      </c>
      <c r="X268" s="30">
        <v>0.0</v>
      </c>
      <c r="Y268" s="30">
        <v>1.0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39"/>
    </row>
    <row r="269">
      <c r="A269" s="30">
        <v>12709.1</v>
      </c>
      <c r="B269" s="40">
        <v>44224.0</v>
      </c>
      <c r="C269" s="40">
        <v>44242.0</v>
      </c>
      <c r="D269" s="32" t="s">
        <v>127</v>
      </c>
      <c r="E269" s="33" t="s">
        <v>104</v>
      </c>
      <c r="F269" s="32" t="s">
        <v>128</v>
      </c>
      <c r="G269" s="32" t="s">
        <v>109</v>
      </c>
      <c r="H269" s="30">
        <v>27529.0</v>
      </c>
      <c r="I269" s="35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1.0</v>
      </c>
      <c r="AF269" s="30">
        <v>0.0</v>
      </c>
      <c r="AG269" s="30">
        <v>0.0</v>
      </c>
      <c r="AH269" s="30">
        <v>0.0</v>
      </c>
      <c r="AI269" s="30">
        <v>1.0</v>
      </c>
      <c r="AJ269" s="39"/>
    </row>
    <row r="270">
      <c r="A270" s="30">
        <v>12709.2</v>
      </c>
      <c r="B270" s="40">
        <v>44224.0</v>
      </c>
      <c r="C270" s="40">
        <v>44242.0</v>
      </c>
      <c r="D270" s="32" t="s">
        <v>127</v>
      </c>
      <c r="E270" s="32" t="s">
        <v>104</v>
      </c>
      <c r="F270" s="32" t="s">
        <v>128</v>
      </c>
      <c r="G270" s="32" t="s">
        <v>109</v>
      </c>
      <c r="H270" s="30">
        <v>27529.0</v>
      </c>
      <c r="I270" s="35"/>
      <c r="J270" s="30">
        <v>0.0</v>
      </c>
      <c r="K270" s="30">
        <v>1.0</v>
      </c>
      <c r="L270" s="30">
        <v>0.0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1.0</v>
      </c>
      <c r="AA270" s="30">
        <v>0.0</v>
      </c>
      <c r="AB270" s="30">
        <v>0.0</v>
      </c>
      <c r="AC270" s="30">
        <v>0.0</v>
      </c>
      <c r="AD270" s="30">
        <v>1.0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39"/>
    </row>
    <row r="271">
      <c r="A271" s="30">
        <v>12709.3</v>
      </c>
      <c r="B271" s="40">
        <v>44224.0</v>
      </c>
      <c r="C271" s="40">
        <v>44242.0</v>
      </c>
      <c r="D271" s="32" t="s">
        <v>127</v>
      </c>
      <c r="E271" s="32" t="s">
        <v>104</v>
      </c>
      <c r="F271" s="32" t="s">
        <v>64</v>
      </c>
      <c r="G271" s="32" t="s">
        <v>51</v>
      </c>
      <c r="H271" s="30">
        <v>27539.0</v>
      </c>
      <c r="I271" s="35"/>
      <c r="J271" s="30">
        <v>0.0</v>
      </c>
      <c r="K271" s="30">
        <v>1.0</v>
      </c>
      <c r="L271" s="30">
        <v>0.0</v>
      </c>
      <c r="M271" s="32" t="s">
        <v>39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1.0</v>
      </c>
      <c r="AA271" s="30">
        <v>0.0</v>
      </c>
      <c r="AB271" s="30">
        <v>0.0</v>
      </c>
      <c r="AC271" s="30">
        <v>0.0</v>
      </c>
      <c r="AD271" s="30">
        <v>1.0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39"/>
    </row>
    <row r="272">
      <c r="A272" s="30">
        <v>12709.4</v>
      </c>
      <c r="B272" s="40">
        <v>44224.0</v>
      </c>
      <c r="C272" s="40">
        <v>44242.0</v>
      </c>
      <c r="D272" s="32" t="s">
        <v>127</v>
      </c>
      <c r="E272" s="32" t="s">
        <v>104</v>
      </c>
      <c r="F272" s="32" t="s">
        <v>129</v>
      </c>
      <c r="G272" s="32" t="s">
        <v>109</v>
      </c>
      <c r="H272" s="30">
        <v>27529.0</v>
      </c>
      <c r="I272" s="35"/>
      <c r="J272" s="30">
        <v>0.0</v>
      </c>
      <c r="K272" s="30">
        <v>1.0</v>
      </c>
      <c r="L272" s="30">
        <v>0.0</v>
      </c>
      <c r="M272" s="32" t="s">
        <v>39</v>
      </c>
      <c r="N272" s="32" t="s">
        <v>39</v>
      </c>
      <c r="O272" s="30">
        <v>0.0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1.0</v>
      </c>
      <c r="V272" s="30">
        <v>0.0</v>
      </c>
      <c r="W272" s="30">
        <v>0.0</v>
      </c>
      <c r="X272" s="30">
        <v>0.0</v>
      </c>
      <c r="Y272" s="30">
        <v>1.0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39"/>
    </row>
    <row r="273">
      <c r="A273" s="30">
        <v>12710.1</v>
      </c>
      <c r="B273" s="40">
        <v>44224.0</v>
      </c>
      <c r="C273" s="40">
        <v>44252.0</v>
      </c>
      <c r="D273" s="32" t="s">
        <v>130</v>
      </c>
      <c r="E273" s="32" t="s">
        <v>36</v>
      </c>
      <c r="F273" s="32" t="s">
        <v>98</v>
      </c>
      <c r="G273" s="32" t="s">
        <v>38</v>
      </c>
      <c r="H273" s="30">
        <v>27616.0</v>
      </c>
      <c r="I273" s="35"/>
      <c r="J273" s="30">
        <v>0.0</v>
      </c>
      <c r="K273" s="30">
        <v>1.0</v>
      </c>
      <c r="L273" s="30">
        <v>0.0</v>
      </c>
      <c r="M273" s="32" t="s">
        <v>49</v>
      </c>
      <c r="N273" s="32" t="s">
        <v>39</v>
      </c>
      <c r="O273" s="30">
        <v>1.0</v>
      </c>
      <c r="P273" s="30">
        <v>9.0</v>
      </c>
      <c r="Q273" s="30">
        <v>5.0</v>
      </c>
      <c r="R273" s="30">
        <v>10.0</v>
      </c>
      <c r="S273" s="30">
        <v>1.0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39"/>
    </row>
    <row r="274">
      <c r="A274" s="30">
        <v>12710.2</v>
      </c>
      <c r="B274" s="40">
        <v>44224.0</v>
      </c>
      <c r="C274" s="40">
        <v>44252.0</v>
      </c>
      <c r="D274" s="32" t="s">
        <v>130</v>
      </c>
      <c r="E274" s="32" t="s">
        <v>36</v>
      </c>
      <c r="F274" s="32" t="s">
        <v>131</v>
      </c>
      <c r="G274" s="32" t="s">
        <v>38</v>
      </c>
      <c r="H274" s="30">
        <v>27604.0</v>
      </c>
      <c r="I274" s="37"/>
      <c r="J274" s="30">
        <v>0.0</v>
      </c>
      <c r="K274" s="30">
        <v>1.0</v>
      </c>
      <c r="L274" s="30">
        <v>0.0</v>
      </c>
      <c r="M274" s="32" t="s">
        <v>49</v>
      </c>
      <c r="N274" s="32" t="s">
        <v>39</v>
      </c>
      <c r="O274" s="30">
        <v>1.0</v>
      </c>
      <c r="P274" s="30">
        <v>9.0</v>
      </c>
      <c r="Q274" s="30">
        <v>5.0</v>
      </c>
      <c r="R274" s="30">
        <v>10.0</v>
      </c>
      <c r="S274" s="30">
        <v>1.0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39"/>
    </row>
    <row r="275">
      <c r="A275" s="30">
        <v>12710.3</v>
      </c>
      <c r="B275" s="40">
        <v>44224.0</v>
      </c>
      <c r="C275" s="40">
        <v>44252.0</v>
      </c>
      <c r="D275" s="32" t="s">
        <v>130</v>
      </c>
      <c r="E275" s="32" t="s">
        <v>36</v>
      </c>
      <c r="F275" s="32" t="s">
        <v>131</v>
      </c>
      <c r="G275" s="32" t="s">
        <v>38</v>
      </c>
      <c r="H275" s="30">
        <v>27604.0</v>
      </c>
      <c r="I275" s="35"/>
      <c r="J275" s="30">
        <v>0.0</v>
      </c>
      <c r="K275" s="30">
        <v>1.0</v>
      </c>
      <c r="L275" s="30">
        <v>0.0</v>
      </c>
      <c r="M275" s="32" t="s">
        <v>49</v>
      </c>
      <c r="N275" s="32" t="s">
        <v>39</v>
      </c>
      <c r="O275" s="30">
        <v>1.0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9.0</v>
      </c>
      <c r="V275" s="30">
        <v>5.0</v>
      </c>
      <c r="W275" s="30">
        <v>10.0</v>
      </c>
      <c r="X275" s="30">
        <v>1.0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39"/>
    </row>
    <row r="276">
      <c r="A276" s="30">
        <v>12710.4</v>
      </c>
      <c r="B276" s="40">
        <v>44224.0</v>
      </c>
      <c r="C276" s="40">
        <v>44252.0</v>
      </c>
      <c r="D276" s="32" t="s">
        <v>130</v>
      </c>
      <c r="E276" s="32" t="s">
        <v>36</v>
      </c>
      <c r="F276" s="32"/>
      <c r="G276" s="32"/>
      <c r="H276" s="30">
        <v>27604.0</v>
      </c>
      <c r="I276" s="32"/>
      <c r="J276" s="30">
        <v>0.0</v>
      </c>
      <c r="K276" s="30">
        <v>0.0</v>
      </c>
      <c r="L276" s="30">
        <v>1.0</v>
      </c>
      <c r="M276" s="32" t="s">
        <v>49</v>
      </c>
      <c r="N276" s="32" t="s">
        <v>39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8.0</v>
      </c>
      <c r="V276" s="30">
        <v>4.0</v>
      </c>
      <c r="W276" s="30">
        <v>5.0</v>
      </c>
      <c r="X276" s="30">
        <v>1.0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39"/>
    </row>
    <row r="277">
      <c r="A277" s="30">
        <v>12711.1</v>
      </c>
      <c r="B277" s="40">
        <v>44224.0</v>
      </c>
      <c r="C277" s="40">
        <v>44251.0</v>
      </c>
      <c r="D277" s="32" t="s">
        <v>132</v>
      </c>
      <c r="E277" s="32" t="s">
        <v>36</v>
      </c>
      <c r="F277" s="32" t="s">
        <v>131</v>
      </c>
      <c r="G277" s="32" t="s">
        <v>38</v>
      </c>
      <c r="H277" s="30">
        <v>27604.0</v>
      </c>
      <c r="I277" s="35"/>
      <c r="J277" s="30">
        <v>0.0</v>
      </c>
      <c r="K277" s="30">
        <v>1.0</v>
      </c>
      <c r="L277" s="30">
        <v>0.0</v>
      </c>
      <c r="M277" s="32" t="s">
        <v>39</v>
      </c>
      <c r="N277" s="32" t="s">
        <v>39</v>
      </c>
      <c r="O277" s="30">
        <v>3.0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10.0</v>
      </c>
      <c r="V277" s="30">
        <v>6.0</v>
      </c>
      <c r="W277" s="30">
        <v>10.0</v>
      </c>
      <c r="X277" s="30">
        <v>1.0</v>
      </c>
      <c r="Y277" s="30">
        <v>1.0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39"/>
    </row>
    <row r="278">
      <c r="A278" s="30">
        <v>12711.2</v>
      </c>
      <c r="B278" s="40">
        <v>44224.0</v>
      </c>
      <c r="C278" s="40">
        <v>44251.0</v>
      </c>
      <c r="D278" s="32" t="s">
        <v>132</v>
      </c>
      <c r="E278" s="32" t="s">
        <v>36</v>
      </c>
      <c r="F278" s="32" t="s">
        <v>98</v>
      </c>
      <c r="G278" s="32" t="s">
        <v>38</v>
      </c>
      <c r="H278" s="30">
        <v>27616.0</v>
      </c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10.0</v>
      </c>
      <c r="V278" s="30">
        <v>6.0</v>
      </c>
      <c r="W278" s="30">
        <v>10.0</v>
      </c>
      <c r="X278" s="30">
        <v>1.0</v>
      </c>
      <c r="Y278" s="30">
        <v>1.0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39"/>
    </row>
    <row r="279">
      <c r="A279" s="30">
        <v>12712.1</v>
      </c>
      <c r="B279" s="40">
        <v>44224.0</v>
      </c>
      <c r="C279" s="40">
        <v>44252.0</v>
      </c>
      <c r="D279" s="32" t="s">
        <v>132</v>
      </c>
      <c r="E279" s="32" t="s">
        <v>36</v>
      </c>
      <c r="F279" s="32" t="s">
        <v>131</v>
      </c>
      <c r="G279" s="32" t="s">
        <v>38</v>
      </c>
      <c r="H279" s="30">
        <v>27604.0</v>
      </c>
      <c r="I279" s="37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3.0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8.0</v>
      </c>
      <c r="V279" s="30">
        <v>5.0</v>
      </c>
      <c r="W279" s="30">
        <v>10.0</v>
      </c>
      <c r="X279" s="30">
        <v>2.0</v>
      </c>
      <c r="Y279" s="30">
        <v>1.0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39"/>
    </row>
    <row r="280">
      <c r="A280" s="30">
        <v>12712.2</v>
      </c>
      <c r="B280" s="40">
        <v>44224.0</v>
      </c>
      <c r="C280" s="40">
        <v>44252.0</v>
      </c>
      <c r="D280" s="32" t="s">
        <v>132</v>
      </c>
      <c r="E280" s="32" t="s">
        <v>36</v>
      </c>
      <c r="F280" s="32" t="s">
        <v>131</v>
      </c>
      <c r="G280" s="32" t="s">
        <v>38</v>
      </c>
      <c r="H280" s="30">
        <v>27604.0</v>
      </c>
      <c r="I280" s="37"/>
      <c r="J280" s="30">
        <v>0.0</v>
      </c>
      <c r="K280" s="30">
        <v>1.0</v>
      </c>
      <c r="L280" s="30">
        <v>0.0</v>
      </c>
      <c r="M280" s="32" t="s">
        <v>39</v>
      </c>
      <c r="N280" s="32" t="s">
        <v>39</v>
      </c>
      <c r="O280" s="30">
        <v>4.0</v>
      </c>
      <c r="P280" s="30">
        <v>11.0</v>
      </c>
      <c r="Q280" s="30">
        <v>6.0</v>
      </c>
      <c r="R280" s="30">
        <v>5.0</v>
      </c>
      <c r="S280" s="30">
        <v>2.0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0.0</v>
      </c>
      <c r="AA280" s="30">
        <v>0.0</v>
      </c>
      <c r="AB280" s="30">
        <v>5.0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39"/>
    </row>
    <row r="281">
      <c r="A281" s="30">
        <v>12713.1</v>
      </c>
      <c r="B281" s="40">
        <v>44224.0</v>
      </c>
      <c r="C281" s="40">
        <v>44232.0</v>
      </c>
      <c r="D281" s="32" t="s">
        <v>35</v>
      </c>
      <c r="E281" s="32" t="s">
        <v>36</v>
      </c>
      <c r="F281" s="32" t="s">
        <v>40</v>
      </c>
      <c r="G281" s="37"/>
      <c r="H281" s="30">
        <v>27615.0</v>
      </c>
      <c r="I281" s="37"/>
      <c r="J281" s="30">
        <v>0.0</v>
      </c>
      <c r="K281" s="30">
        <v>1.0</v>
      </c>
      <c r="L281" s="30">
        <v>0.0</v>
      </c>
      <c r="M281" s="32" t="s">
        <v>39</v>
      </c>
      <c r="N281" s="32" t="s">
        <v>39</v>
      </c>
      <c r="O281" s="30">
        <v>3.0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9.0</v>
      </c>
      <c r="V281" s="30">
        <v>4.0</v>
      </c>
      <c r="W281" s="30">
        <v>10.0</v>
      </c>
      <c r="X281" s="30">
        <v>2.0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39"/>
    </row>
    <row r="282">
      <c r="A282" s="30">
        <v>12713.2</v>
      </c>
      <c r="B282" s="40">
        <v>44224.0</v>
      </c>
      <c r="C282" s="40">
        <v>44232.0</v>
      </c>
      <c r="D282" s="32" t="s">
        <v>35</v>
      </c>
      <c r="E282" s="32" t="s">
        <v>36</v>
      </c>
      <c r="F282" s="32" t="s">
        <v>102</v>
      </c>
      <c r="G282" s="32" t="s">
        <v>38</v>
      </c>
      <c r="H282" s="30">
        <v>27615.0</v>
      </c>
      <c r="I282" s="37"/>
      <c r="J282" s="30">
        <v>0.0</v>
      </c>
      <c r="K282" s="30">
        <v>1.0</v>
      </c>
      <c r="L282" s="30">
        <v>0.0</v>
      </c>
      <c r="M282" s="32" t="s">
        <v>39</v>
      </c>
      <c r="N282" s="32" t="s">
        <v>39</v>
      </c>
      <c r="O282" s="30">
        <v>3.0</v>
      </c>
      <c r="P282" s="30">
        <v>9.0</v>
      </c>
      <c r="Q282" s="30">
        <v>5.0</v>
      </c>
      <c r="R282" s="30">
        <v>13.0</v>
      </c>
      <c r="S282" s="30">
        <v>2.0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39"/>
    </row>
    <row r="283">
      <c r="A283" s="30"/>
      <c r="B283" s="40"/>
      <c r="C283" s="40"/>
      <c r="D283" s="32"/>
      <c r="E283" s="32"/>
      <c r="F283" s="32"/>
      <c r="G283" s="32"/>
      <c r="H283" s="30"/>
      <c r="I283" s="35"/>
      <c r="J283" s="30"/>
      <c r="K283" s="30"/>
      <c r="L283" s="30"/>
      <c r="M283" s="32"/>
      <c r="N283" s="32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9"/>
    </row>
    <row r="284">
      <c r="A284" s="41" t="s">
        <v>133</v>
      </c>
      <c r="B284" s="40"/>
      <c r="C284" s="40"/>
      <c r="D284" s="42">
        <f>COUNTIF(D3:D282,"Emergency Clothing Events")</f>
        <v>147</v>
      </c>
      <c r="E284" s="32"/>
      <c r="J284" s="30"/>
      <c r="K284" s="30"/>
      <c r="L284" s="30"/>
      <c r="M284" s="32"/>
      <c r="N284" s="32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9"/>
    </row>
    <row r="285">
      <c r="A285" s="41" t="s">
        <v>134</v>
      </c>
      <c r="B285" s="40"/>
      <c r="C285" s="40"/>
      <c r="D285" s="43">
        <f>A2-D284</f>
        <v>133</v>
      </c>
      <c r="E285" s="32"/>
      <c r="J285" s="30"/>
      <c r="K285" s="30"/>
      <c r="L285" s="30"/>
      <c r="M285" s="32"/>
      <c r="N285" s="32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9"/>
    </row>
    <row r="286">
      <c r="A286" s="30" t="s">
        <v>135</v>
      </c>
      <c r="B286" s="40"/>
      <c r="C286" s="40"/>
      <c r="D286" s="33">
        <f>D285+D284</f>
        <v>280</v>
      </c>
      <c r="E286" s="32"/>
      <c r="J286" s="30"/>
      <c r="K286" s="30"/>
      <c r="L286" s="30"/>
      <c r="M286" s="32"/>
      <c r="N286" s="32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9"/>
    </row>
    <row r="287">
      <c r="A287" s="30"/>
      <c r="B287" s="40"/>
      <c r="C287" s="40"/>
      <c r="D287" s="32"/>
      <c r="E287" s="32"/>
      <c r="J287" s="30"/>
      <c r="K287" s="30"/>
      <c r="L287" s="30"/>
      <c r="M287" s="32"/>
      <c r="N287" s="32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9"/>
    </row>
    <row r="288">
      <c r="A288" s="30"/>
      <c r="B288" s="40"/>
      <c r="C288" s="40"/>
      <c r="D288" s="32"/>
      <c r="E288" s="32"/>
      <c r="F288" s="32"/>
      <c r="G288" s="32"/>
      <c r="H288" s="30"/>
      <c r="I288" s="35"/>
      <c r="J288" s="30"/>
      <c r="K288" s="30"/>
      <c r="L288" s="30"/>
      <c r="M288" s="32"/>
      <c r="N288" s="32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9"/>
    </row>
    <row r="289">
      <c r="A289" s="30"/>
      <c r="B289" s="40"/>
      <c r="C289" s="40"/>
      <c r="D289" s="32"/>
      <c r="E289" s="32"/>
      <c r="F289" s="32"/>
      <c r="G289" s="32"/>
      <c r="H289" s="30"/>
      <c r="I289" s="35"/>
      <c r="J289" s="30"/>
      <c r="K289" s="30"/>
      <c r="L289" s="30"/>
      <c r="M289" s="32"/>
      <c r="N289" s="32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9"/>
    </row>
    <row r="290">
      <c r="A290" s="30"/>
      <c r="B290" s="40"/>
      <c r="C290" s="40"/>
      <c r="D290" s="32"/>
      <c r="E290" s="32"/>
      <c r="F290" s="32"/>
      <c r="G290" s="32"/>
      <c r="H290" s="30"/>
      <c r="I290" s="35"/>
      <c r="J290" s="30"/>
      <c r="K290" s="30"/>
      <c r="L290" s="30"/>
      <c r="M290" s="32"/>
      <c r="N290" s="32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9"/>
    </row>
    <row r="291">
      <c r="A291" s="30"/>
      <c r="B291" s="40"/>
      <c r="C291" s="40"/>
      <c r="D291" s="32"/>
      <c r="E291" s="32"/>
      <c r="F291" s="32"/>
      <c r="G291" s="32"/>
      <c r="H291" s="30"/>
      <c r="I291" s="35"/>
      <c r="J291" s="30"/>
      <c r="K291" s="30"/>
      <c r="L291" s="30"/>
      <c r="M291" s="32"/>
      <c r="N291" s="32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9"/>
    </row>
    <row r="292">
      <c r="A292" s="30"/>
      <c r="B292" s="40"/>
      <c r="C292" s="40"/>
      <c r="D292" s="32"/>
      <c r="E292" s="32"/>
      <c r="J292" s="30"/>
      <c r="K292" s="30"/>
      <c r="L292" s="30"/>
      <c r="M292" s="32"/>
      <c r="N292" s="32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9"/>
    </row>
    <row r="293">
      <c r="A293" s="30"/>
      <c r="B293" s="40"/>
      <c r="C293" s="40"/>
      <c r="D293" s="32"/>
      <c r="E293" s="32"/>
      <c r="J293" s="30"/>
      <c r="K293" s="30"/>
      <c r="L293" s="30"/>
      <c r="M293" s="32"/>
      <c r="N293" s="32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9"/>
    </row>
    <row r="294">
      <c r="A294" s="30"/>
      <c r="B294" s="40"/>
      <c r="C294" s="40"/>
      <c r="D294" s="32"/>
      <c r="E294" s="32"/>
      <c r="G294" s="37"/>
      <c r="H294" s="37"/>
      <c r="I294" s="35"/>
      <c r="J294" s="30"/>
      <c r="K294" s="30"/>
      <c r="L294" s="30"/>
      <c r="M294" s="32"/>
      <c r="N294" s="32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9"/>
    </row>
    <row r="295">
      <c r="A295" s="30"/>
      <c r="B295" s="40"/>
      <c r="C295" s="40"/>
      <c r="D295" s="32"/>
      <c r="E295" s="32"/>
      <c r="F295" s="32"/>
      <c r="G295" s="32"/>
      <c r="H295" s="30"/>
      <c r="I295" s="35"/>
      <c r="J295" s="30"/>
      <c r="K295" s="30"/>
      <c r="L295" s="30"/>
      <c r="M295" s="32"/>
      <c r="N295" s="32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9"/>
    </row>
    <row r="296">
      <c r="A296" s="30"/>
      <c r="B296" s="40"/>
      <c r="C296" s="40"/>
      <c r="D296" s="32"/>
      <c r="E296" s="32"/>
      <c r="G296" s="37"/>
      <c r="H296" s="37"/>
      <c r="I296" s="37"/>
      <c r="J296" s="30"/>
      <c r="K296" s="30"/>
      <c r="L296" s="30"/>
      <c r="M296" s="32"/>
      <c r="N296" s="32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9"/>
    </row>
    <row r="297">
      <c r="A297" s="30"/>
      <c r="B297" s="40"/>
      <c r="C297" s="40"/>
      <c r="D297" s="32"/>
      <c r="E297" s="32"/>
      <c r="G297" s="37"/>
      <c r="H297" s="37"/>
      <c r="I297" s="35"/>
      <c r="J297" s="30"/>
      <c r="K297" s="30"/>
      <c r="L297" s="30"/>
      <c r="M297" s="32"/>
      <c r="N297" s="32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9"/>
    </row>
    <row r="298">
      <c r="A298" s="30"/>
      <c r="B298" s="40"/>
      <c r="C298" s="40"/>
      <c r="D298" s="32"/>
      <c r="E298" s="32"/>
      <c r="G298" s="37"/>
      <c r="H298" s="37"/>
      <c r="I298" s="37"/>
      <c r="J298" s="30"/>
      <c r="K298" s="30"/>
      <c r="L298" s="30"/>
      <c r="M298" s="32"/>
      <c r="N298" s="32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9"/>
    </row>
    <row r="299">
      <c r="A299" s="30"/>
      <c r="B299" s="40"/>
      <c r="C299" s="40"/>
      <c r="D299" s="32"/>
      <c r="E299" s="32"/>
      <c r="F299" s="32"/>
      <c r="G299" s="32"/>
      <c r="H299" s="30"/>
      <c r="I299" s="35"/>
      <c r="J299" s="30"/>
      <c r="K299" s="30"/>
      <c r="L299" s="30"/>
      <c r="M299" s="32"/>
      <c r="N299" s="32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9"/>
    </row>
    <row r="300">
      <c r="A300" s="30"/>
      <c r="B300" s="40"/>
      <c r="C300" s="40"/>
      <c r="D300" s="32"/>
      <c r="E300" s="32"/>
      <c r="F300" s="37"/>
      <c r="G300" s="37"/>
      <c r="H300" s="37"/>
      <c r="I300" s="37"/>
      <c r="J300" s="30"/>
      <c r="K300" s="30"/>
      <c r="L300" s="30"/>
      <c r="M300" s="32"/>
      <c r="N300" s="32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9"/>
    </row>
    <row r="301">
      <c r="A301" s="30"/>
      <c r="B301" s="40"/>
      <c r="C301" s="40"/>
      <c r="D301" s="32"/>
      <c r="E301" s="32"/>
      <c r="F301" s="32"/>
      <c r="G301" s="32"/>
      <c r="H301" s="30"/>
      <c r="I301" s="35"/>
      <c r="J301" s="30"/>
      <c r="K301" s="30"/>
      <c r="L301" s="30"/>
      <c r="M301" s="32"/>
      <c r="N301" s="32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9"/>
    </row>
    <row r="302">
      <c r="A302" s="30"/>
      <c r="B302" s="40"/>
      <c r="C302" s="40"/>
      <c r="D302" s="32"/>
      <c r="E302" s="32"/>
      <c r="F302" s="37"/>
      <c r="G302" s="37"/>
      <c r="H302" s="37"/>
      <c r="I302" s="37"/>
      <c r="J302" s="30"/>
      <c r="K302" s="30"/>
      <c r="L302" s="30"/>
      <c r="M302" s="32"/>
      <c r="N302" s="32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9"/>
    </row>
    <row r="303">
      <c r="A303" s="30"/>
      <c r="B303" s="40"/>
      <c r="C303" s="40"/>
      <c r="D303" s="32"/>
      <c r="E303" s="32"/>
      <c r="F303" s="37"/>
      <c r="G303" s="37"/>
      <c r="H303" s="37"/>
      <c r="I303" s="37"/>
      <c r="J303" s="30"/>
      <c r="K303" s="30"/>
      <c r="L303" s="30"/>
      <c r="M303" s="32"/>
      <c r="N303" s="32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9"/>
    </row>
    <row r="304">
      <c r="A304" s="30"/>
      <c r="B304" s="40"/>
      <c r="C304" s="40"/>
      <c r="D304" s="32"/>
      <c r="E304" s="32"/>
      <c r="F304" s="32"/>
      <c r="G304" s="32"/>
      <c r="H304" s="30"/>
      <c r="I304" s="37"/>
      <c r="J304" s="30"/>
      <c r="K304" s="30"/>
      <c r="L304" s="30"/>
      <c r="M304" s="32"/>
      <c r="N304" s="32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9"/>
    </row>
    <row r="305">
      <c r="A305" s="30"/>
      <c r="B305" s="40"/>
      <c r="C305" s="40"/>
      <c r="D305" s="32"/>
      <c r="E305" s="32"/>
      <c r="F305" s="32"/>
      <c r="G305" s="32"/>
      <c r="H305" s="30"/>
      <c r="I305" s="37"/>
      <c r="J305" s="30"/>
      <c r="K305" s="30"/>
      <c r="L305" s="30"/>
      <c r="M305" s="32"/>
      <c r="N305" s="32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9"/>
    </row>
    <row r="306">
      <c r="A306" s="30"/>
      <c r="B306" s="40"/>
      <c r="C306" s="40"/>
      <c r="D306" s="32"/>
      <c r="E306" s="32"/>
      <c r="F306" s="32"/>
      <c r="G306" s="32"/>
      <c r="H306" s="30"/>
      <c r="I306" s="37"/>
      <c r="J306" s="30"/>
      <c r="K306" s="30"/>
      <c r="L306" s="30"/>
      <c r="M306" s="32"/>
      <c r="N306" s="32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9"/>
    </row>
    <row r="307">
      <c r="A307" s="30"/>
      <c r="B307" s="40"/>
      <c r="C307" s="40"/>
      <c r="D307" s="32"/>
      <c r="E307" s="32"/>
      <c r="J307" s="30"/>
      <c r="K307" s="30"/>
      <c r="L307" s="30"/>
      <c r="M307" s="32"/>
      <c r="N307" s="32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9"/>
    </row>
    <row r="308">
      <c r="A308" s="30"/>
      <c r="B308" s="40"/>
      <c r="C308" s="40"/>
      <c r="D308" s="32"/>
      <c r="E308" s="32"/>
      <c r="J308" s="30"/>
      <c r="K308" s="30"/>
      <c r="L308" s="30"/>
      <c r="M308" s="32"/>
      <c r="N308" s="32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9"/>
    </row>
    <row r="309">
      <c r="A309" s="30"/>
      <c r="B309" s="40"/>
      <c r="C309" s="40"/>
      <c r="D309" s="32"/>
      <c r="E309" s="32"/>
      <c r="J309" s="30"/>
      <c r="K309" s="30"/>
      <c r="L309" s="30"/>
      <c r="M309" s="32"/>
      <c r="N309" s="32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9"/>
    </row>
    <row r="310">
      <c r="A310" s="30"/>
      <c r="B310" s="40"/>
      <c r="C310" s="35"/>
      <c r="D310" s="32"/>
      <c r="E310" s="32"/>
      <c r="F310" s="32"/>
      <c r="G310" s="32"/>
      <c r="H310" s="30"/>
      <c r="I310" s="35"/>
      <c r="J310" s="30"/>
      <c r="K310" s="30"/>
      <c r="L310" s="30"/>
      <c r="M310" s="32"/>
      <c r="N310" s="32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9"/>
    </row>
  </sheetData>
  <mergeCells count="18">
    <mergeCell ref="E41:I41"/>
    <mergeCell ref="E43:G43"/>
    <mergeCell ref="E44:G44"/>
    <mergeCell ref="E121:F121"/>
    <mergeCell ref="E122:F122"/>
    <mergeCell ref="E284:I284"/>
    <mergeCell ref="E285:I285"/>
    <mergeCell ref="E298:F298"/>
    <mergeCell ref="E307:I307"/>
    <mergeCell ref="E308:I308"/>
    <mergeCell ref="E309:I309"/>
    <mergeCell ref="E286:I286"/>
    <mergeCell ref="E287:I287"/>
    <mergeCell ref="E292:I292"/>
    <mergeCell ref="E293:I293"/>
    <mergeCell ref="E294:F294"/>
    <mergeCell ref="E296:F296"/>
    <mergeCell ref="E297:F297"/>
  </mergeCells>
  <dataValidations>
    <dataValidation type="list" allowBlank="1" showErrorMessage="1" sqref="M3:N310">
      <formula1>"yes,no"</formula1>
    </dataValidation>
    <dataValidation type="list" allowBlank="1" sqref="F3 F5:F8 E12:F12 F13 F15:F16 F20 F22 F24 F26 F28 F30 F34:F35 F45 F53 F66 F68 F75:F76 F83:F86 E90:F90 F93 E101:F101 F102 E111:F112 E121:E122 E123:F123 E131:F132 F135:F137 E141:F141 E143:F144 F145 E151:F151 F152:F154 F159:F160 F162 F165 F167:F170 F189 F191 E196:F196 F197 F203 E204:F204 E212:F213 F227 F230 F240 F243 F245 F258 F260 E261:F261 F263 E283:F283 E288:F288 F290 E294 E295:F295 E297 F299 F301 F310">
      <formula1>'Schools Table'!$A$3:$A$235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14"/>
    <col customWidth="1" min="2" max="2" width="12.86"/>
    <col customWidth="1" min="3" max="3" width="12.71"/>
    <col customWidth="1" min="4" max="4" width="20.86"/>
    <col customWidth="1" min="5" max="5" width="17.29"/>
    <col customWidth="1" min="6" max="6" width="30.43"/>
    <col customWidth="1" min="7" max="7" width="14.29"/>
    <col customWidth="1" min="8" max="8" width="9.57"/>
    <col customWidth="1" min="9" max="9" width="9.86"/>
    <col customWidth="1" min="10" max="10" width="6.43"/>
    <col customWidth="1" min="11" max="11" width="9.0"/>
    <col customWidth="1" min="12" max="13" width="8.14"/>
    <col customWidth="1" min="14" max="14" width="14.0"/>
    <col customWidth="1" min="15" max="15" width="4.71"/>
    <col customWidth="1" min="16" max="35" width="5.29"/>
    <col customWidth="1" min="36" max="36" width="33.29"/>
  </cols>
  <sheetData>
    <row r="1">
      <c r="A1" s="44"/>
      <c r="B1" s="2" t="s">
        <v>0</v>
      </c>
      <c r="C1" s="3" t="s">
        <v>1</v>
      </c>
      <c r="D1" s="2" t="s">
        <v>2</v>
      </c>
      <c r="E1" s="3" t="s">
        <v>3</v>
      </c>
      <c r="F1" s="2" t="s">
        <v>4</v>
      </c>
      <c r="G1" s="3" t="s">
        <v>5</v>
      </c>
      <c r="H1" s="2" t="s">
        <v>6</v>
      </c>
      <c r="I1" s="3" t="s">
        <v>7</v>
      </c>
      <c r="J1" s="2" t="s">
        <v>8</v>
      </c>
      <c r="K1" s="6" t="s">
        <v>9</v>
      </c>
      <c r="L1" s="7" t="s">
        <v>136</v>
      </c>
      <c r="M1" s="7" t="s">
        <v>11</v>
      </c>
      <c r="N1" s="9" t="s">
        <v>12</v>
      </c>
      <c r="O1" s="2" t="s">
        <v>13</v>
      </c>
      <c r="P1" s="45" t="s">
        <v>14</v>
      </c>
      <c r="Q1" s="11" t="s">
        <v>15</v>
      </c>
      <c r="R1" s="11" t="s">
        <v>16</v>
      </c>
      <c r="S1" s="11" t="s">
        <v>17</v>
      </c>
      <c r="T1" s="12" t="s">
        <v>18</v>
      </c>
      <c r="U1" s="13" t="s">
        <v>19</v>
      </c>
      <c r="V1" s="46" t="s">
        <v>20</v>
      </c>
      <c r="W1" s="14" t="s">
        <v>21</v>
      </c>
      <c r="X1" s="14" t="s">
        <v>22</v>
      </c>
      <c r="Y1" s="15" t="s">
        <v>23</v>
      </c>
      <c r="Z1" s="16" t="s">
        <v>24</v>
      </c>
      <c r="AA1" s="47" t="s">
        <v>25</v>
      </c>
      <c r="AB1" s="17" t="s">
        <v>26</v>
      </c>
      <c r="AC1" s="17" t="s">
        <v>27</v>
      </c>
      <c r="AD1" s="18" t="s">
        <v>28</v>
      </c>
      <c r="AE1" s="19" t="s">
        <v>29</v>
      </c>
      <c r="AF1" s="48" t="s">
        <v>30</v>
      </c>
      <c r="AG1" s="20" t="s">
        <v>31</v>
      </c>
      <c r="AH1" s="20" t="s">
        <v>32</v>
      </c>
      <c r="AI1" s="21" t="s">
        <v>33</v>
      </c>
      <c r="AJ1" s="49" t="s">
        <v>34</v>
      </c>
    </row>
    <row r="2">
      <c r="A2" s="23">
        <f>COUNT($A$3:$A$650)</f>
        <v>215</v>
      </c>
      <c r="B2" s="24"/>
      <c r="C2" s="25"/>
      <c r="D2" s="24"/>
      <c r="E2" s="25"/>
      <c r="F2" s="24"/>
      <c r="G2" s="25"/>
      <c r="H2" s="24"/>
      <c r="I2" s="25"/>
      <c r="J2" s="26">
        <f>SUM(J3:J250)</f>
        <v>36</v>
      </c>
      <c r="K2" s="27">
        <f>SUM($K$3:$K$651)</f>
        <v>133</v>
      </c>
      <c r="L2" s="27">
        <f>SUM($L$3:$L$651)</f>
        <v>46</v>
      </c>
      <c r="M2" s="27">
        <f t="shared" ref="M2:N2" si="1">COUNTIF(M3:M249,"yes")</f>
        <v>71</v>
      </c>
      <c r="N2" s="26">
        <f t="shared" si="1"/>
        <v>5</v>
      </c>
      <c r="O2" s="26">
        <f>SUM($O$3:$O$651)</f>
        <v>413</v>
      </c>
      <c r="P2" s="28">
        <f>SUM($P$3:$P$651)</f>
        <v>563</v>
      </c>
      <c r="Q2" s="28">
        <f>SUM($Q$3:$Q$651)</f>
        <v>361</v>
      </c>
      <c r="R2" s="28">
        <f>SUM($R$3:$R$651)</f>
        <v>484</v>
      </c>
      <c r="S2" s="28">
        <f>SUM($S$3:$S$651)</f>
        <v>81</v>
      </c>
      <c r="T2" s="27">
        <f>SUM($T$3:$T$651)</f>
        <v>43</v>
      </c>
      <c r="U2" s="23">
        <f>SUM($U$3:$U$651)</f>
        <v>663</v>
      </c>
      <c r="V2" s="28">
        <f>SUM($V$3:$V$651)</f>
        <v>351</v>
      </c>
      <c r="W2" s="28">
        <f>SUM($W$3:$W$651)</f>
        <v>609</v>
      </c>
      <c r="X2" s="28">
        <f>SUM($X$3:$X$651)</f>
        <v>76</v>
      </c>
      <c r="Y2" s="27">
        <f>SUM($Y$3:$Y$651)</f>
        <v>36</v>
      </c>
      <c r="Z2" s="28">
        <f>SUM($Z$3:$Z$651)</f>
        <v>382</v>
      </c>
      <c r="AA2" s="28">
        <f>SUM($AA$3:$AA$651)</f>
        <v>223</v>
      </c>
      <c r="AB2" s="28">
        <f>SUM($AB$3:$AB$651)</f>
        <v>568</v>
      </c>
      <c r="AC2" s="28">
        <f>SUM($AC$3:$AC$651)</f>
        <v>71</v>
      </c>
      <c r="AD2" s="27">
        <f>SUM($AD$3:$AD$651)</f>
        <v>21</v>
      </c>
      <c r="AE2" s="23">
        <f>SUM($AE$3:$AE$651)</f>
        <v>150</v>
      </c>
      <c r="AF2" s="28">
        <f>SUM($AF$3:$AF$651)</f>
        <v>84</v>
      </c>
      <c r="AG2" s="28">
        <f>SUM($AG$3:$AG$651)</f>
        <v>206</v>
      </c>
      <c r="AH2" s="28">
        <f>SUM($AH$3:$AH$651)</f>
        <v>22</v>
      </c>
      <c r="AI2" s="27">
        <f>SUM($AI$3:$AI$651)</f>
        <v>8</v>
      </c>
      <c r="AJ2" s="50">
        <f>SUM(O2:AI2)</f>
        <v>5415</v>
      </c>
    </row>
    <row r="3">
      <c r="A3" s="30">
        <v>12714.1</v>
      </c>
      <c r="B3" s="31">
        <v>44228.0</v>
      </c>
      <c r="C3" s="31">
        <v>44244.0</v>
      </c>
      <c r="D3" s="32" t="s">
        <v>55</v>
      </c>
      <c r="E3" s="32" t="s">
        <v>36</v>
      </c>
      <c r="F3" s="32" t="s">
        <v>56</v>
      </c>
      <c r="G3" s="33" t="s">
        <v>38</v>
      </c>
      <c r="H3" s="34">
        <v>27603.0</v>
      </c>
      <c r="I3" s="35"/>
      <c r="J3" s="30">
        <v>0.0</v>
      </c>
      <c r="K3" s="30">
        <v>1.0</v>
      </c>
      <c r="L3" s="30">
        <v>0.0</v>
      </c>
      <c r="M3" s="32" t="s">
        <v>49</v>
      </c>
      <c r="N3" s="32" t="s">
        <v>39</v>
      </c>
      <c r="O3" s="30">
        <v>4.0</v>
      </c>
      <c r="P3" s="30">
        <v>6.0</v>
      </c>
      <c r="Q3" s="30">
        <v>7.0</v>
      </c>
      <c r="R3" s="30">
        <v>11.0</v>
      </c>
      <c r="S3" s="30">
        <v>2.0</v>
      </c>
      <c r="T3" s="30">
        <v>1.0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2.0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39"/>
    </row>
    <row r="4">
      <c r="A4" s="30">
        <v>12714.2</v>
      </c>
      <c r="B4" s="31">
        <v>44228.0</v>
      </c>
      <c r="C4" s="31">
        <v>44244.0</v>
      </c>
      <c r="D4" s="32" t="s">
        <v>55</v>
      </c>
      <c r="E4" s="32" t="s">
        <v>36</v>
      </c>
      <c r="J4" s="30">
        <v>0.0</v>
      </c>
      <c r="K4" s="30">
        <v>0.0</v>
      </c>
      <c r="L4" s="30">
        <v>1.0</v>
      </c>
      <c r="M4" s="32" t="s">
        <v>49</v>
      </c>
      <c r="N4" s="32" t="s">
        <v>39</v>
      </c>
      <c r="O4" s="30">
        <v>5.0</v>
      </c>
      <c r="P4" s="30">
        <v>11.0</v>
      </c>
      <c r="Q4" s="30">
        <v>7.0</v>
      </c>
      <c r="R4" s="30">
        <v>10.0</v>
      </c>
      <c r="S4" s="30">
        <v>1.0</v>
      </c>
      <c r="T4" s="30">
        <v>1.0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39"/>
    </row>
    <row r="5">
      <c r="A5" s="30">
        <v>12714.3</v>
      </c>
      <c r="B5" s="31">
        <v>44228.0</v>
      </c>
      <c r="C5" s="31">
        <v>44244.0</v>
      </c>
      <c r="D5" s="32" t="s">
        <v>55</v>
      </c>
      <c r="E5" s="32" t="s">
        <v>36</v>
      </c>
      <c r="J5" s="30">
        <v>0.0</v>
      </c>
      <c r="K5" s="30">
        <v>0.0</v>
      </c>
      <c r="L5" s="30">
        <v>1.0</v>
      </c>
      <c r="M5" s="32" t="s">
        <v>49</v>
      </c>
      <c r="N5" s="32" t="s">
        <v>39</v>
      </c>
      <c r="O5" s="30">
        <v>4.0</v>
      </c>
      <c r="P5" s="30">
        <v>11.0</v>
      </c>
      <c r="Q5" s="30">
        <v>6.0</v>
      </c>
      <c r="R5" s="30">
        <v>5.0</v>
      </c>
      <c r="S5" s="30">
        <v>3.0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9"/>
    </row>
    <row r="6">
      <c r="A6" s="30">
        <v>12714.4</v>
      </c>
      <c r="B6" s="31">
        <v>44228.0</v>
      </c>
      <c r="C6" s="31">
        <v>44244.0</v>
      </c>
      <c r="D6" s="32" t="s">
        <v>55</v>
      </c>
      <c r="E6" s="32" t="s">
        <v>36</v>
      </c>
      <c r="J6" s="30">
        <v>0.0</v>
      </c>
      <c r="K6" s="30">
        <v>0.0</v>
      </c>
      <c r="L6" s="30">
        <v>1.0</v>
      </c>
      <c r="M6" s="32" t="s">
        <v>49</v>
      </c>
      <c r="N6" s="32" t="s">
        <v>39</v>
      </c>
      <c r="O6" s="30">
        <v>2.0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12.0</v>
      </c>
      <c r="V6" s="30">
        <v>6.0</v>
      </c>
      <c r="W6" s="30">
        <v>7.0</v>
      </c>
      <c r="X6" s="30">
        <v>3.0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39"/>
    </row>
    <row r="7">
      <c r="A7" s="30">
        <v>12715.1</v>
      </c>
      <c r="B7" s="31">
        <v>44228.0</v>
      </c>
      <c r="C7" s="31">
        <v>44229.0</v>
      </c>
      <c r="D7" s="32" t="s">
        <v>137</v>
      </c>
      <c r="E7" s="32" t="s">
        <v>138</v>
      </c>
      <c r="F7" s="32" t="s">
        <v>139</v>
      </c>
      <c r="G7" s="33" t="s">
        <v>38</v>
      </c>
      <c r="H7" s="34">
        <v>27609.0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2.0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8.0</v>
      </c>
      <c r="V7" s="30">
        <v>4.0</v>
      </c>
      <c r="W7" s="30">
        <v>5.0</v>
      </c>
      <c r="X7" s="30">
        <v>0.0</v>
      </c>
      <c r="Y7" s="30">
        <v>1.0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5.0</v>
      </c>
      <c r="AH7" s="30">
        <v>1.0</v>
      </c>
      <c r="AI7" s="30">
        <v>0.0</v>
      </c>
      <c r="AJ7" s="39"/>
    </row>
    <row r="8">
      <c r="A8" s="30">
        <v>12715.2</v>
      </c>
      <c r="B8" s="31">
        <v>44228.0</v>
      </c>
      <c r="C8" s="31">
        <v>44229.0</v>
      </c>
      <c r="D8" s="32" t="s">
        <v>137</v>
      </c>
      <c r="E8" s="32" t="s">
        <v>138</v>
      </c>
      <c r="F8" s="32" t="s">
        <v>140</v>
      </c>
      <c r="G8" s="33" t="s">
        <v>107</v>
      </c>
      <c r="H8" s="34">
        <v>27519.0</v>
      </c>
      <c r="I8" s="35"/>
      <c r="J8" s="30">
        <v>0.0</v>
      </c>
      <c r="K8" s="30">
        <v>1.0</v>
      </c>
      <c r="L8" s="30">
        <v>0.0</v>
      </c>
      <c r="M8" s="32" t="s">
        <v>39</v>
      </c>
      <c r="N8" s="32" t="s">
        <v>39</v>
      </c>
      <c r="O8" s="30">
        <v>4.0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7.0</v>
      </c>
      <c r="V8" s="30">
        <v>4.0</v>
      </c>
      <c r="W8" s="30">
        <v>10.0</v>
      </c>
      <c r="X8" s="30">
        <v>1.0</v>
      </c>
      <c r="Y8" s="30">
        <v>1.0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39"/>
    </row>
    <row r="9">
      <c r="A9" s="30">
        <v>12715.3</v>
      </c>
      <c r="B9" s="31">
        <v>44228.0</v>
      </c>
      <c r="C9" s="31">
        <v>44229.0</v>
      </c>
      <c r="D9" s="32" t="s">
        <v>137</v>
      </c>
      <c r="E9" s="32" t="s">
        <v>138</v>
      </c>
      <c r="G9" s="38"/>
      <c r="H9" s="38"/>
      <c r="I9" s="35"/>
      <c r="J9" s="30">
        <v>0.0</v>
      </c>
      <c r="K9" s="30">
        <v>0.0</v>
      </c>
      <c r="L9" s="30">
        <v>1.0</v>
      </c>
      <c r="M9" s="32" t="s">
        <v>39</v>
      </c>
      <c r="N9" s="32" t="s">
        <v>39</v>
      </c>
      <c r="O9" s="30">
        <v>0.0</v>
      </c>
      <c r="P9" s="30">
        <v>10.0</v>
      </c>
      <c r="Q9" s="30">
        <v>6.0</v>
      </c>
      <c r="R9" s="30">
        <v>10.0</v>
      </c>
      <c r="S9" s="30">
        <v>1.0</v>
      </c>
      <c r="T9" s="30">
        <v>1.0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39"/>
    </row>
    <row r="10">
      <c r="A10" s="30">
        <v>12715.4</v>
      </c>
      <c r="B10" s="31">
        <v>44228.0</v>
      </c>
      <c r="C10" s="31">
        <v>44229.0</v>
      </c>
      <c r="D10" s="32" t="s">
        <v>137</v>
      </c>
      <c r="E10" s="32" t="s">
        <v>138</v>
      </c>
      <c r="G10" s="37"/>
      <c r="H10" s="38"/>
      <c r="I10" s="37"/>
      <c r="J10" s="30">
        <v>0.0</v>
      </c>
      <c r="K10" s="30">
        <v>0.0</v>
      </c>
      <c r="L10" s="30">
        <v>1.0</v>
      </c>
      <c r="M10" s="32" t="s">
        <v>39</v>
      </c>
      <c r="N10" s="32" t="s">
        <v>39</v>
      </c>
      <c r="O10" s="30">
        <v>3.0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8.0</v>
      </c>
      <c r="V10" s="30">
        <v>5.0</v>
      </c>
      <c r="W10" s="30">
        <v>10.0</v>
      </c>
      <c r="X10" s="30">
        <v>0.0</v>
      </c>
      <c r="Y10" s="30">
        <v>1.0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39"/>
    </row>
    <row r="11">
      <c r="A11" s="30">
        <v>12716.1</v>
      </c>
      <c r="B11" s="31">
        <v>44229.0</v>
      </c>
      <c r="C11" s="31">
        <v>44252.0</v>
      </c>
      <c r="D11" s="32" t="s">
        <v>68</v>
      </c>
      <c r="E11" s="32" t="s">
        <v>36</v>
      </c>
      <c r="F11" s="32" t="s">
        <v>102</v>
      </c>
      <c r="G11" s="33" t="s">
        <v>38</v>
      </c>
      <c r="H11" s="34">
        <v>27615.0</v>
      </c>
      <c r="I11" s="35"/>
      <c r="J11" s="30">
        <v>0.0</v>
      </c>
      <c r="K11" s="30">
        <v>1.0</v>
      </c>
      <c r="L11" s="30">
        <v>0.0</v>
      </c>
      <c r="M11" s="32" t="s">
        <v>49</v>
      </c>
      <c r="N11" s="32" t="s">
        <v>39</v>
      </c>
      <c r="O11" s="30">
        <v>6.0</v>
      </c>
      <c r="P11" s="30">
        <v>8.0</v>
      </c>
      <c r="Q11" s="30">
        <v>6.0</v>
      </c>
      <c r="R11" s="30">
        <v>12.0</v>
      </c>
      <c r="S11" s="30">
        <v>1.0</v>
      </c>
      <c r="T11" s="30">
        <v>1.0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39"/>
    </row>
    <row r="12">
      <c r="A12" s="30">
        <v>12716.2</v>
      </c>
      <c r="B12" s="31">
        <v>44229.0</v>
      </c>
      <c r="C12" s="31">
        <v>44252.0</v>
      </c>
      <c r="D12" s="32" t="s">
        <v>68</v>
      </c>
      <c r="E12" s="32" t="s">
        <v>36</v>
      </c>
      <c r="F12" s="32" t="s">
        <v>69</v>
      </c>
      <c r="G12" s="33" t="s">
        <v>38</v>
      </c>
      <c r="H12" s="34">
        <v>27615.0</v>
      </c>
      <c r="I12" s="35"/>
      <c r="J12" s="30">
        <v>0.0</v>
      </c>
      <c r="K12" s="30">
        <v>1.0</v>
      </c>
      <c r="L12" s="30">
        <v>0.0</v>
      </c>
      <c r="M12" s="32" t="s">
        <v>49</v>
      </c>
      <c r="N12" s="32" t="s">
        <v>39</v>
      </c>
      <c r="O12" s="30">
        <v>4.0</v>
      </c>
      <c r="P12" s="30">
        <v>9.0</v>
      </c>
      <c r="Q12" s="30">
        <v>6.0</v>
      </c>
      <c r="R12" s="30">
        <v>12.0</v>
      </c>
      <c r="S12" s="30">
        <v>1.0</v>
      </c>
      <c r="T12" s="30">
        <v>1.0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39"/>
    </row>
    <row r="13">
      <c r="A13" s="30">
        <v>12716.3</v>
      </c>
      <c r="B13" s="31">
        <v>44229.0</v>
      </c>
      <c r="C13" s="31">
        <v>44252.0</v>
      </c>
      <c r="D13" s="32" t="s">
        <v>68</v>
      </c>
      <c r="E13" s="32" t="s">
        <v>36</v>
      </c>
      <c r="J13" s="30">
        <v>0.0</v>
      </c>
      <c r="K13" s="30">
        <v>0.0</v>
      </c>
      <c r="L13" s="30">
        <v>1.0</v>
      </c>
      <c r="M13" s="32" t="s">
        <v>49</v>
      </c>
      <c r="N13" s="32" t="s">
        <v>39</v>
      </c>
      <c r="O13" s="30">
        <v>3.0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8.0</v>
      </c>
      <c r="V13" s="30">
        <v>6.0</v>
      </c>
      <c r="W13" s="30">
        <v>5.0</v>
      </c>
      <c r="X13" s="30">
        <v>1.0</v>
      </c>
      <c r="Y13" s="30">
        <v>1.0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39"/>
    </row>
    <row r="14">
      <c r="A14" s="30">
        <v>12717.1</v>
      </c>
      <c r="B14" s="31">
        <v>44229.0</v>
      </c>
      <c r="C14" s="31">
        <v>44252.0</v>
      </c>
      <c r="D14" s="32" t="s">
        <v>141</v>
      </c>
      <c r="E14" s="32" t="s">
        <v>36</v>
      </c>
      <c r="J14" s="30">
        <v>1.0</v>
      </c>
      <c r="K14" s="30">
        <v>0.0</v>
      </c>
      <c r="L14" s="30">
        <v>0.0</v>
      </c>
      <c r="M14" s="32" t="s">
        <v>39</v>
      </c>
      <c r="N14" s="32" t="s">
        <v>39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5.0</v>
      </c>
      <c r="AA14" s="30">
        <v>3.0</v>
      </c>
      <c r="AB14" s="30">
        <v>5.0</v>
      </c>
      <c r="AC14" s="30">
        <v>0.0</v>
      </c>
      <c r="AD14" s="30">
        <v>1.0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39"/>
    </row>
    <row r="15">
      <c r="A15" s="30">
        <v>12717.2</v>
      </c>
      <c r="B15" s="31">
        <v>44229.0</v>
      </c>
      <c r="C15" s="31">
        <v>44252.0</v>
      </c>
      <c r="D15" s="32" t="s">
        <v>141</v>
      </c>
      <c r="E15" s="32" t="s">
        <v>36</v>
      </c>
      <c r="J15" s="30">
        <v>1.0</v>
      </c>
      <c r="K15" s="30">
        <v>0.0</v>
      </c>
      <c r="L15" s="30">
        <v>0.0</v>
      </c>
      <c r="M15" s="32" t="s">
        <v>39</v>
      </c>
      <c r="N15" s="32" t="s">
        <v>39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6.0</v>
      </c>
      <c r="AF15" s="30">
        <v>3.0</v>
      </c>
      <c r="AG15" s="30">
        <v>10.0</v>
      </c>
      <c r="AH15" s="30">
        <v>1.0</v>
      </c>
      <c r="AI15" s="30">
        <v>0.0</v>
      </c>
      <c r="AJ15" s="39"/>
    </row>
    <row r="16">
      <c r="A16" s="30">
        <v>12717.3</v>
      </c>
      <c r="B16" s="31">
        <v>44229.0</v>
      </c>
      <c r="C16" s="31">
        <v>44252.0</v>
      </c>
      <c r="D16" s="32" t="s">
        <v>141</v>
      </c>
      <c r="E16" s="32" t="s">
        <v>36</v>
      </c>
      <c r="F16" s="32" t="s">
        <v>70</v>
      </c>
      <c r="G16" s="33" t="s">
        <v>38</v>
      </c>
      <c r="H16" s="34">
        <v>27615.0</v>
      </c>
      <c r="I16" s="35"/>
      <c r="J16" s="30">
        <v>0.0</v>
      </c>
      <c r="K16" s="30">
        <v>1.0</v>
      </c>
      <c r="L16" s="30">
        <v>0.0</v>
      </c>
      <c r="M16" s="32" t="s">
        <v>39</v>
      </c>
      <c r="N16" s="32" t="s">
        <v>39</v>
      </c>
      <c r="O16" s="30">
        <v>2.0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8.0</v>
      </c>
      <c r="AA16" s="30">
        <v>4.0</v>
      </c>
      <c r="AB16" s="30">
        <v>10.0</v>
      </c>
      <c r="AC16" s="30">
        <v>1.0</v>
      </c>
      <c r="AD16" s="30">
        <v>1.0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39"/>
    </row>
    <row r="17">
      <c r="A17" s="30">
        <v>12717.4</v>
      </c>
      <c r="B17" s="31">
        <v>44229.0</v>
      </c>
      <c r="C17" s="31">
        <v>44252.0</v>
      </c>
      <c r="D17" s="32" t="s">
        <v>141</v>
      </c>
      <c r="E17" s="32" t="s">
        <v>36</v>
      </c>
      <c r="J17" s="30">
        <v>0.0</v>
      </c>
      <c r="K17" s="30">
        <v>0.0</v>
      </c>
      <c r="L17" s="30">
        <v>1.0</v>
      </c>
      <c r="M17" s="32" t="s">
        <v>39</v>
      </c>
      <c r="N17" s="32" t="s">
        <v>39</v>
      </c>
      <c r="O17" s="30">
        <v>0.0</v>
      </c>
      <c r="P17" s="30">
        <v>8.0</v>
      </c>
      <c r="Q17" s="30">
        <v>4.0</v>
      </c>
      <c r="R17" s="30">
        <v>10.0</v>
      </c>
      <c r="S17" s="30">
        <v>1.0</v>
      </c>
      <c r="T17" s="30">
        <v>1.0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39"/>
    </row>
    <row r="18">
      <c r="A18" s="30">
        <v>12717.6</v>
      </c>
      <c r="B18" s="31">
        <v>44229.0</v>
      </c>
      <c r="C18" s="31">
        <v>44252.0</v>
      </c>
      <c r="D18" s="32" t="s">
        <v>141</v>
      </c>
      <c r="E18" s="32" t="s">
        <v>36</v>
      </c>
      <c r="J18" s="30">
        <v>0.0</v>
      </c>
      <c r="K18" s="30">
        <v>0.0</v>
      </c>
      <c r="L18" s="30">
        <v>1.0</v>
      </c>
      <c r="M18" s="32" t="s">
        <v>39</v>
      </c>
      <c r="N18" s="32" t="s">
        <v>39</v>
      </c>
      <c r="O18" s="30">
        <v>0.0</v>
      </c>
      <c r="P18" s="30">
        <v>8.0</v>
      </c>
      <c r="Q18" s="30">
        <v>6.0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39"/>
    </row>
    <row r="19">
      <c r="A19" s="30">
        <v>12718.1</v>
      </c>
      <c r="B19" s="31">
        <v>44229.0</v>
      </c>
      <c r="C19" s="31">
        <v>44252.0</v>
      </c>
      <c r="D19" s="32" t="s">
        <v>111</v>
      </c>
      <c r="E19" s="32" t="s">
        <v>36</v>
      </c>
      <c r="F19" s="32" t="s">
        <v>112</v>
      </c>
      <c r="G19" s="33" t="s">
        <v>38</v>
      </c>
      <c r="H19" s="34">
        <v>27610.0</v>
      </c>
      <c r="I19" s="35"/>
      <c r="J19" s="30">
        <v>0.0</v>
      </c>
      <c r="K19" s="30">
        <v>1.0</v>
      </c>
      <c r="L19" s="30">
        <v>0.0</v>
      </c>
      <c r="M19" s="32" t="s">
        <v>39</v>
      </c>
      <c r="N19" s="32" t="s">
        <v>39</v>
      </c>
      <c r="O19" s="30">
        <v>4.0</v>
      </c>
      <c r="P19" s="30">
        <v>9.0</v>
      </c>
      <c r="Q19" s="30">
        <v>5.0</v>
      </c>
      <c r="R19" s="30">
        <v>10.0</v>
      </c>
      <c r="S19" s="30">
        <v>2.0</v>
      </c>
      <c r="T19" s="30">
        <v>1.0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39"/>
    </row>
    <row r="20">
      <c r="A20" s="30">
        <v>12718.2</v>
      </c>
      <c r="B20" s="31">
        <v>44229.0</v>
      </c>
      <c r="C20" s="31">
        <v>44252.0</v>
      </c>
      <c r="D20" s="32" t="s">
        <v>111</v>
      </c>
      <c r="E20" s="32" t="s">
        <v>36</v>
      </c>
      <c r="F20" s="32" t="s">
        <v>112</v>
      </c>
      <c r="G20" s="33" t="s">
        <v>38</v>
      </c>
      <c r="H20" s="34">
        <v>27610.0</v>
      </c>
      <c r="I20" s="35"/>
      <c r="J20" s="30">
        <v>0.0</v>
      </c>
      <c r="K20" s="30">
        <v>1.0</v>
      </c>
      <c r="L20" s="30">
        <v>0.0</v>
      </c>
      <c r="M20" s="32" t="s">
        <v>39</v>
      </c>
      <c r="N20" s="32" t="s">
        <v>39</v>
      </c>
      <c r="O20" s="30">
        <v>4.0</v>
      </c>
      <c r="P20" s="30">
        <v>9.0</v>
      </c>
      <c r="Q20" s="30">
        <v>5.0</v>
      </c>
      <c r="R20" s="30">
        <v>12.0</v>
      </c>
      <c r="S20" s="30">
        <v>2.0</v>
      </c>
      <c r="T20" s="30">
        <v>1.0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39"/>
    </row>
    <row r="21">
      <c r="A21" s="30">
        <v>12718.3</v>
      </c>
      <c r="B21" s="31">
        <v>44229.0</v>
      </c>
      <c r="C21" s="31">
        <v>44252.0</v>
      </c>
      <c r="D21" s="32" t="s">
        <v>111</v>
      </c>
      <c r="E21" s="32" t="s">
        <v>36</v>
      </c>
      <c r="F21" s="32" t="s">
        <v>98</v>
      </c>
      <c r="G21" s="32" t="s">
        <v>38</v>
      </c>
      <c r="H21" s="30">
        <v>27616.0</v>
      </c>
      <c r="I21" s="37"/>
      <c r="J21" s="30">
        <v>0.0</v>
      </c>
      <c r="K21" s="30">
        <v>1.0</v>
      </c>
      <c r="L21" s="30">
        <v>0.0</v>
      </c>
      <c r="M21" s="32" t="s">
        <v>39</v>
      </c>
      <c r="N21" s="32" t="s">
        <v>39</v>
      </c>
      <c r="O21" s="30">
        <v>4.0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8.0</v>
      </c>
      <c r="V21" s="30">
        <v>5.0</v>
      </c>
      <c r="W21" s="30">
        <v>10.0</v>
      </c>
      <c r="X21" s="30">
        <v>2.0</v>
      </c>
      <c r="Y21" s="30">
        <v>1.0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39"/>
    </row>
    <row r="22">
      <c r="A22" s="30">
        <v>12718.4</v>
      </c>
      <c r="B22" s="31">
        <v>44229.0</v>
      </c>
      <c r="C22" s="31">
        <v>44252.0</v>
      </c>
      <c r="D22" s="32" t="s">
        <v>111</v>
      </c>
      <c r="E22" s="32" t="s">
        <v>36</v>
      </c>
      <c r="J22" s="30">
        <v>1.0</v>
      </c>
      <c r="K22" s="30">
        <v>0.0</v>
      </c>
      <c r="L22" s="30">
        <v>0.0</v>
      </c>
      <c r="M22" s="32" t="s">
        <v>39</v>
      </c>
      <c r="N22" s="32" t="s">
        <v>39</v>
      </c>
      <c r="O22" s="30">
        <v>4.0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4.0</v>
      </c>
      <c r="AA22" s="30">
        <v>3.0</v>
      </c>
      <c r="AB22" s="30">
        <v>11.0</v>
      </c>
      <c r="AC22" s="30">
        <v>1.0</v>
      </c>
      <c r="AD22" s="30">
        <v>1.0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39"/>
    </row>
    <row r="23">
      <c r="A23" s="30">
        <v>12718.5</v>
      </c>
      <c r="B23" s="31">
        <v>44229.0</v>
      </c>
      <c r="C23" s="31">
        <v>44252.0</v>
      </c>
      <c r="D23" s="32" t="s">
        <v>111</v>
      </c>
      <c r="E23" s="32" t="s">
        <v>36</v>
      </c>
      <c r="J23" s="30">
        <v>1.0</v>
      </c>
      <c r="K23" s="30">
        <v>0.0</v>
      </c>
      <c r="L23" s="30">
        <v>0.0</v>
      </c>
      <c r="M23" s="32" t="s">
        <v>39</v>
      </c>
      <c r="N23" s="32" t="s">
        <v>39</v>
      </c>
      <c r="O23" s="30">
        <v>1.0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6.0</v>
      </c>
      <c r="AF23" s="30">
        <v>3.0</v>
      </c>
      <c r="AG23" s="30">
        <v>10.0</v>
      </c>
      <c r="AH23" s="30">
        <v>1.0</v>
      </c>
      <c r="AI23" s="30">
        <v>0.0</v>
      </c>
      <c r="AJ23" s="39"/>
    </row>
    <row r="24">
      <c r="A24" s="30">
        <v>12720.1</v>
      </c>
      <c r="B24" s="31">
        <v>44229.0</v>
      </c>
      <c r="C24" s="40">
        <v>44239.0</v>
      </c>
      <c r="D24" s="32" t="s">
        <v>99</v>
      </c>
      <c r="E24" s="32" t="s">
        <v>36</v>
      </c>
      <c r="F24" s="32" t="s">
        <v>100</v>
      </c>
      <c r="G24" s="32" t="s">
        <v>74</v>
      </c>
      <c r="H24" s="30">
        <v>27587.0</v>
      </c>
      <c r="I24" s="37"/>
      <c r="J24" s="30">
        <v>0.0</v>
      </c>
      <c r="K24" s="30">
        <v>1.0</v>
      </c>
      <c r="L24" s="30">
        <v>0.0</v>
      </c>
      <c r="M24" s="32" t="s">
        <v>39</v>
      </c>
      <c r="N24" s="32" t="s">
        <v>39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8.0</v>
      </c>
      <c r="AF24" s="30">
        <v>6.0</v>
      </c>
      <c r="AG24" s="30">
        <v>10.0</v>
      </c>
      <c r="AH24" s="30">
        <v>1.0</v>
      </c>
      <c r="AI24" s="30">
        <v>1.0</v>
      </c>
      <c r="AJ24" s="39"/>
    </row>
    <row r="25">
      <c r="A25" s="30">
        <v>12720.2</v>
      </c>
      <c r="B25" s="31">
        <v>44229.0</v>
      </c>
      <c r="C25" s="31">
        <v>44236.0</v>
      </c>
      <c r="D25" s="32" t="s">
        <v>99</v>
      </c>
      <c r="E25" s="32" t="s">
        <v>36</v>
      </c>
      <c r="F25" s="32" t="s">
        <v>115</v>
      </c>
      <c r="G25" s="32" t="s">
        <v>74</v>
      </c>
      <c r="H25" s="30">
        <v>27587.0</v>
      </c>
      <c r="I25" s="37"/>
      <c r="J25" s="30">
        <v>0.0</v>
      </c>
      <c r="K25" s="30">
        <v>1.0</v>
      </c>
      <c r="L25" s="30">
        <v>0.0</v>
      </c>
      <c r="M25" s="32" t="s">
        <v>39</v>
      </c>
      <c r="N25" s="32" t="s">
        <v>39</v>
      </c>
      <c r="O25" s="30">
        <v>2.0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7.0</v>
      </c>
      <c r="V25" s="30">
        <v>5.0</v>
      </c>
      <c r="W25" s="30">
        <v>5.0</v>
      </c>
      <c r="X25" s="30">
        <v>0.0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5.0</v>
      </c>
      <c r="AH25" s="30">
        <v>2.0</v>
      </c>
      <c r="AI25" s="30">
        <v>1.0</v>
      </c>
      <c r="AJ25" s="39"/>
    </row>
    <row r="26">
      <c r="A26" s="30">
        <v>12720.3</v>
      </c>
      <c r="B26" s="31">
        <v>44229.0</v>
      </c>
      <c r="C26" s="31">
        <v>44236.0</v>
      </c>
      <c r="D26" s="32" t="s">
        <v>99</v>
      </c>
      <c r="E26" s="32" t="s">
        <v>36</v>
      </c>
      <c r="F26" s="32" t="s">
        <v>101</v>
      </c>
      <c r="G26" s="32" t="s">
        <v>74</v>
      </c>
      <c r="H26" s="30">
        <v>27587.0</v>
      </c>
      <c r="I26" s="37"/>
      <c r="J26" s="30">
        <v>0.0</v>
      </c>
      <c r="K26" s="30">
        <v>1.0</v>
      </c>
      <c r="L26" s="30">
        <v>0.0</v>
      </c>
      <c r="M26" s="32" t="s">
        <v>39</v>
      </c>
      <c r="N26" s="32" t="s">
        <v>39</v>
      </c>
      <c r="O26" s="30">
        <v>5.0</v>
      </c>
      <c r="P26" s="30">
        <v>10.0</v>
      </c>
      <c r="Q26" s="30">
        <v>6.0</v>
      </c>
      <c r="R26" s="30">
        <v>7.0</v>
      </c>
      <c r="S26" s="30">
        <v>2.0</v>
      </c>
      <c r="T26" s="30">
        <v>1.0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39"/>
    </row>
    <row r="27">
      <c r="A27" s="30">
        <v>12720.4</v>
      </c>
      <c r="B27" s="31">
        <v>44229.0</v>
      </c>
      <c r="C27" s="31">
        <v>44236.0</v>
      </c>
      <c r="D27" s="32" t="s">
        <v>99</v>
      </c>
      <c r="E27" s="32" t="s">
        <v>36</v>
      </c>
      <c r="J27" s="30">
        <v>0.0</v>
      </c>
      <c r="K27" s="30">
        <v>0.0</v>
      </c>
      <c r="L27" s="30">
        <v>1.0</v>
      </c>
      <c r="M27" s="32" t="s">
        <v>39</v>
      </c>
      <c r="N27" s="32" t="s">
        <v>39</v>
      </c>
      <c r="O27" s="30">
        <v>4.0</v>
      </c>
      <c r="P27" s="30">
        <v>9.0</v>
      </c>
      <c r="Q27" s="30">
        <v>6.0</v>
      </c>
      <c r="R27" s="30">
        <v>10.0</v>
      </c>
      <c r="S27" s="30">
        <v>3.0</v>
      </c>
      <c r="T27" s="30">
        <v>1.0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39"/>
    </row>
    <row r="28">
      <c r="A28" s="30">
        <v>12720.5</v>
      </c>
      <c r="B28" s="31">
        <v>44229.0</v>
      </c>
      <c r="C28" s="31">
        <v>44236.0</v>
      </c>
      <c r="D28" s="32" t="s">
        <v>99</v>
      </c>
      <c r="E28" s="32" t="s">
        <v>36</v>
      </c>
      <c r="J28" s="30">
        <v>0.0</v>
      </c>
      <c r="K28" s="30">
        <v>0.0</v>
      </c>
      <c r="L28" s="30">
        <v>1.0</v>
      </c>
      <c r="M28" s="32" t="s">
        <v>39</v>
      </c>
      <c r="N28" s="32" t="s">
        <v>39</v>
      </c>
      <c r="O28" s="30">
        <v>3.0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7.0</v>
      </c>
      <c r="V28" s="30">
        <v>6.0</v>
      </c>
      <c r="W28" s="30">
        <v>10.0</v>
      </c>
      <c r="X28" s="30">
        <v>2.0</v>
      </c>
      <c r="Y28" s="30">
        <v>1.0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39"/>
    </row>
    <row r="29">
      <c r="A29" s="30">
        <v>12722.1</v>
      </c>
      <c r="B29" s="31">
        <v>44230.0</v>
      </c>
      <c r="C29" s="31">
        <v>44252.0</v>
      </c>
      <c r="D29" s="32" t="s">
        <v>142</v>
      </c>
      <c r="E29" s="32" t="s">
        <v>36</v>
      </c>
      <c r="J29" s="30">
        <v>1.0</v>
      </c>
      <c r="K29" s="30">
        <v>0.0</v>
      </c>
      <c r="L29" s="30">
        <v>0.0</v>
      </c>
      <c r="M29" s="32" t="s">
        <v>49</v>
      </c>
      <c r="N29" s="32" t="s">
        <v>39</v>
      </c>
      <c r="O29" s="30">
        <v>1.0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3.0</v>
      </c>
      <c r="AA29" s="30">
        <v>2.0</v>
      </c>
      <c r="AB29" s="30">
        <v>0.0</v>
      </c>
      <c r="AC29" s="30">
        <v>1.0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39"/>
    </row>
    <row r="30">
      <c r="A30" s="30">
        <v>12722.2</v>
      </c>
      <c r="B30" s="31">
        <v>44230.0</v>
      </c>
      <c r="C30" s="31">
        <v>44252.0</v>
      </c>
      <c r="D30" s="32" t="s">
        <v>142</v>
      </c>
      <c r="E30" s="32" t="s">
        <v>36</v>
      </c>
      <c r="F30" s="32" t="s">
        <v>143</v>
      </c>
      <c r="G30" s="33" t="s">
        <v>38</v>
      </c>
      <c r="H30" s="34">
        <v>27610.0</v>
      </c>
      <c r="I30" s="35"/>
      <c r="J30" s="30">
        <v>0.0</v>
      </c>
      <c r="K30" s="30">
        <v>1.0</v>
      </c>
      <c r="L30" s="30">
        <v>0.0</v>
      </c>
      <c r="M30" s="32" t="s">
        <v>49</v>
      </c>
      <c r="N30" s="32" t="s">
        <v>39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9.0</v>
      </c>
      <c r="AF30" s="30">
        <v>5.0</v>
      </c>
      <c r="AG30" s="30">
        <v>10.0</v>
      </c>
      <c r="AH30" s="30">
        <v>1.0</v>
      </c>
      <c r="AI30" s="30">
        <v>0.0</v>
      </c>
      <c r="AJ30" s="39"/>
    </row>
    <row r="31">
      <c r="A31" s="30">
        <v>12722.3</v>
      </c>
      <c r="B31" s="31">
        <v>44230.0</v>
      </c>
      <c r="C31" s="31">
        <v>44252.0</v>
      </c>
      <c r="D31" s="32" t="s">
        <v>142</v>
      </c>
      <c r="E31" s="32" t="s">
        <v>36</v>
      </c>
      <c r="F31" s="32" t="s">
        <v>144</v>
      </c>
      <c r="G31" s="32" t="s">
        <v>107</v>
      </c>
      <c r="H31" s="30">
        <v>27519.0</v>
      </c>
      <c r="I31" s="37"/>
      <c r="J31" s="30">
        <v>0.0</v>
      </c>
      <c r="K31" s="30">
        <v>1.0</v>
      </c>
      <c r="L31" s="30">
        <v>0.0</v>
      </c>
      <c r="M31" s="32" t="s">
        <v>49</v>
      </c>
      <c r="N31" s="32" t="s">
        <v>39</v>
      </c>
      <c r="O31" s="30">
        <v>1.0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10.0</v>
      </c>
      <c r="V31" s="30">
        <v>5.0</v>
      </c>
      <c r="W31" s="30">
        <v>10.0</v>
      </c>
      <c r="X31" s="30">
        <v>1.0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39"/>
    </row>
    <row r="32">
      <c r="A32" s="30">
        <v>12722.4</v>
      </c>
      <c r="B32" s="31">
        <v>44230.0</v>
      </c>
      <c r="C32" s="31">
        <v>44253.0</v>
      </c>
      <c r="D32" s="32" t="s">
        <v>142</v>
      </c>
      <c r="E32" s="32" t="s">
        <v>36</v>
      </c>
      <c r="F32" s="32" t="s">
        <v>145</v>
      </c>
      <c r="G32" s="32" t="s">
        <v>107</v>
      </c>
      <c r="H32" s="30">
        <v>27511.0</v>
      </c>
      <c r="I32" s="37"/>
      <c r="J32" s="30">
        <v>0.0</v>
      </c>
      <c r="K32" s="30">
        <v>1.0</v>
      </c>
      <c r="L32" s="30">
        <v>0.0</v>
      </c>
      <c r="M32" s="32" t="s">
        <v>49</v>
      </c>
      <c r="N32" s="32" t="s">
        <v>39</v>
      </c>
      <c r="O32" s="30">
        <v>0.0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7.0</v>
      </c>
      <c r="V32" s="30">
        <v>5.0</v>
      </c>
      <c r="W32" s="30">
        <v>10.0</v>
      </c>
      <c r="X32" s="30">
        <v>1.0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39"/>
    </row>
    <row r="33">
      <c r="A33" s="30">
        <v>12722.5</v>
      </c>
      <c r="B33" s="31">
        <v>44230.0</v>
      </c>
      <c r="C33" s="31">
        <v>44253.0</v>
      </c>
      <c r="D33" s="32" t="s">
        <v>142</v>
      </c>
      <c r="E33" s="32" t="s">
        <v>36</v>
      </c>
      <c r="F33" s="32" t="s">
        <v>145</v>
      </c>
      <c r="G33" s="32" t="s">
        <v>107</v>
      </c>
      <c r="H33" s="30">
        <v>27511.0</v>
      </c>
      <c r="I33" s="37"/>
      <c r="J33" s="30">
        <v>0.0</v>
      </c>
      <c r="K33" s="30">
        <v>1.0</v>
      </c>
      <c r="L33" s="30">
        <v>0.0</v>
      </c>
      <c r="M33" s="32" t="s">
        <v>49</v>
      </c>
      <c r="N33" s="32" t="s">
        <v>39</v>
      </c>
      <c r="O33" s="30">
        <v>0.0</v>
      </c>
      <c r="P33" s="30">
        <v>7.0</v>
      </c>
      <c r="Q33" s="30">
        <v>5.0</v>
      </c>
      <c r="R33" s="30">
        <v>10.0</v>
      </c>
      <c r="S33" s="30">
        <v>1.0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39"/>
    </row>
    <row r="34">
      <c r="A34" s="30">
        <v>12722.6</v>
      </c>
      <c r="B34" s="31">
        <v>44230.0</v>
      </c>
      <c r="C34" s="31">
        <v>44252.0</v>
      </c>
      <c r="D34" s="32" t="s">
        <v>142</v>
      </c>
      <c r="E34" s="32" t="s">
        <v>36</v>
      </c>
      <c r="J34" s="30">
        <v>0.0</v>
      </c>
      <c r="K34" s="30">
        <v>0.0</v>
      </c>
      <c r="L34" s="30">
        <v>1.0</v>
      </c>
      <c r="M34" s="32" t="s">
        <v>39</v>
      </c>
      <c r="N34" s="32" t="s">
        <v>39</v>
      </c>
      <c r="O34" s="30">
        <v>2.0</v>
      </c>
      <c r="P34" s="30">
        <v>7.0</v>
      </c>
      <c r="Q34" s="30">
        <v>6.0</v>
      </c>
      <c r="R34" s="30">
        <v>0.0</v>
      </c>
      <c r="S34" s="30">
        <v>1.0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39"/>
    </row>
    <row r="35">
      <c r="A35" s="30">
        <v>12723.1</v>
      </c>
      <c r="B35" s="31">
        <v>44230.0</v>
      </c>
      <c r="C35" s="31">
        <v>44252.0</v>
      </c>
      <c r="D35" s="32" t="s">
        <v>146</v>
      </c>
      <c r="E35" s="32" t="s">
        <v>36</v>
      </c>
      <c r="F35" s="32" t="s">
        <v>147</v>
      </c>
      <c r="G35" s="32" t="s">
        <v>38</v>
      </c>
      <c r="H35" s="30">
        <v>27612.0</v>
      </c>
      <c r="I35" s="37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1.0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9.0</v>
      </c>
      <c r="V35" s="30">
        <v>5.0</v>
      </c>
      <c r="W35" s="30">
        <v>10.0</v>
      </c>
      <c r="X35" s="30">
        <v>2.0</v>
      </c>
      <c r="Y35" s="30">
        <v>1.0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39"/>
    </row>
    <row r="36">
      <c r="A36" s="30">
        <v>12723.2</v>
      </c>
      <c r="B36" s="31">
        <v>44230.0</v>
      </c>
      <c r="C36" s="31">
        <v>44252.0</v>
      </c>
      <c r="D36" s="32" t="s">
        <v>146</v>
      </c>
      <c r="E36" s="32" t="s">
        <v>36</v>
      </c>
      <c r="J36" s="30">
        <v>0.0</v>
      </c>
      <c r="K36" s="30">
        <v>0.0</v>
      </c>
      <c r="L36" s="30">
        <v>1.0</v>
      </c>
      <c r="M36" s="32" t="s">
        <v>39</v>
      </c>
      <c r="N36" s="32" t="s">
        <v>39</v>
      </c>
      <c r="O36" s="30">
        <v>2.0</v>
      </c>
      <c r="P36" s="30">
        <v>9.0</v>
      </c>
      <c r="Q36" s="30">
        <v>5.0</v>
      </c>
      <c r="R36" s="30">
        <v>10.0</v>
      </c>
      <c r="S36" s="30">
        <v>2.0</v>
      </c>
      <c r="T36" s="30">
        <v>1.0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39"/>
    </row>
    <row r="37">
      <c r="A37" s="30">
        <v>12723.3</v>
      </c>
      <c r="B37" s="31">
        <v>44230.0</v>
      </c>
      <c r="C37" s="31">
        <v>44252.0</v>
      </c>
      <c r="D37" s="32" t="s">
        <v>146</v>
      </c>
      <c r="E37" s="32" t="s">
        <v>36</v>
      </c>
      <c r="J37" s="30">
        <v>1.0</v>
      </c>
      <c r="K37" s="30">
        <v>0.0</v>
      </c>
      <c r="L37" s="30">
        <v>0.0</v>
      </c>
      <c r="M37" s="32" t="s">
        <v>39</v>
      </c>
      <c r="N37" s="32" t="s">
        <v>39</v>
      </c>
      <c r="O37" s="30">
        <v>1.0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4.0</v>
      </c>
      <c r="AA37" s="30">
        <v>3.0</v>
      </c>
      <c r="AB37" s="30">
        <v>10.0</v>
      </c>
      <c r="AC37" s="30">
        <v>1.0</v>
      </c>
      <c r="AD37" s="30">
        <v>1.0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39"/>
    </row>
    <row r="38">
      <c r="A38" s="30">
        <v>12724.1</v>
      </c>
      <c r="B38" s="31">
        <v>44231.0</v>
      </c>
      <c r="C38" s="31">
        <v>44249.0</v>
      </c>
      <c r="D38" s="32" t="s">
        <v>148</v>
      </c>
      <c r="E38" s="32" t="s">
        <v>46</v>
      </c>
      <c r="F38" s="32" t="s">
        <v>149</v>
      </c>
      <c r="G38" s="33" t="s">
        <v>38</v>
      </c>
      <c r="H38" s="34">
        <v>27603.0</v>
      </c>
      <c r="I38" s="35"/>
      <c r="J38" s="30">
        <v>0.0</v>
      </c>
      <c r="K38" s="30">
        <v>1.0</v>
      </c>
      <c r="L38" s="30">
        <v>0.0</v>
      </c>
      <c r="M38" s="32" t="s">
        <v>49</v>
      </c>
      <c r="N38" s="32" t="s">
        <v>39</v>
      </c>
      <c r="O38" s="30">
        <v>2.0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8.0</v>
      </c>
      <c r="V38" s="30">
        <v>5.0</v>
      </c>
      <c r="W38" s="30">
        <v>5.0</v>
      </c>
      <c r="X38" s="30">
        <v>0.0</v>
      </c>
      <c r="Y38" s="30">
        <v>1.0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39"/>
    </row>
    <row r="39">
      <c r="A39" s="30">
        <v>12724.2</v>
      </c>
      <c r="B39" s="31">
        <v>44231.0</v>
      </c>
      <c r="C39" s="31">
        <v>44249.0</v>
      </c>
      <c r="D39" s="32" t="s">
        <v>148</v>
      </c>
      <c r="E39" s="32" t="s">
        <v>46</v>
      </c>
      <c r="F39" s="32" t="s">
        <v>149</v>
      </c>
      <c r="G39" s="33" t="s">
        <v>38</v>
      </c>
      <c r="H39" s="34">
        <v>27603.0</v>
      </c>
      <c r="I39" s="35"/>
      <c r="J39" s="30">
        <v>0.0</v>
      </c>
      <c r="K39" s="30">
        <v>1.0</v>
      </c>
      <c r="L39" s="30">
        <v>0.0</v>
      </c>
      <c r="M39" s="32" t="s">
        <v>49</v>
      </c>
      <c r="N39" s="32" t="s">
        <v>39</v>
      </c>
      <c r="O39" s="30">
        <v>2.0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9.0</v>
      </c>
      <c r="V39" s="30">
        <v>4.0</v>
      </c>
      <c r="W39" s="30">
        <v>5.0</v>
      </c>
      <c r="X39" s="30">
        <v>0.0</v>
      </c>
      <c r="Y39" s="30">
        <v>1.0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39"/>
    </row>
    <row r="40">
      <c r="A40" s="30">
        <v>12725.1</v>
      </c>
      <c r="B40" s="31">
        <v>44231.0</v>
      </c>
      <c r="C40" s="31">
        <v>44232.0</v>
      </c>
      <c r="D40" s="32" t="s">
        <v>150</v>
      </c>
      <c r="E40" s="32" t="s">
        <v>36</v>
      </c>
      <c r="F40" s="32" t="s">
        <v>151</v>
      </c>
      <c r="G40" s="33" t="s">
        <v>38</v>
      </c>
      <c r="H40" s="34">
        <v>27606.0</v>
      </c>
      <c r="I40" s="35"/>
      <c r="J40" s="30">
        <v>0.0</v>
      </c>
      <c r="K40" s="30">
        <v>1.0</v>
      </c>
      <c r="L40" s="30">
        <v>0.0</v>
      </c>
      <c r="M40" s="32" t="s">
        <v>49</v>
      </c>
      <c r="N40" s="32" t="s">
        <v>39</v>
      </c>
      <c r="O40" s="30">
        <v>1.0</v>
      </c>
      <c r="P40" s="30">
        <v>3.0</v>
      </c>
      <c r="Q40" s="30">
        <v>3.0</v>
      </c>
      <c r="R40" s="30">
        <v>5.0</v>
      </c>
      <c r="S40" s="30">
        <v>0.0</v>
      </c>
      <c r="T40" s="30">
        <v>1.0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7.0</v>
      </c>
      <c r="AA40" s="30">
        <v>1.0</v>
      </c>
      <c r="AB40" s="30">
        <v>5.0</v>
      </c>
      <c r="AC40" s="30">
        <v>2.0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39"/>
    </row>
    <row r="41">
      <c r="A41" s="30">
        <v>12726.1</v>
      </c>
      <c r="B41" s="31">
        <v>44232.0</v>
      </c>
      <c r="C41" s="31">
        <v>44232.0</v>
      </c>
      <c r="D41" s="32" t="s">
        <v>152</v>
      </c>
      <c r="E41" s="32" t="s">
        <v>36</v>
      </c>
      <c r="F41" s="32" t="s">
        <v>153</v>
      </c>
      <c r="G41" s="32" t="s">
        <v>38</v>
      </c>
      <c r="H41" s="30">
        <v>27614.0</v>
      </c>
      <c r="I41" s="35"/>
      <c r="J41" s="30">
        <v>0.0</v>
      </c>
      <c r="K41" s="30">
        <v>1.0</v>
      </c>
      <c r="L41" s="30">
        <v>0.0</v>
      </c>
      <c r="M41" s="32" t="s">
        <v>49</v>
      </c>
      <c r="N41" s="32" t="s">
        <v>39</v>
      </c>
      <c r="O41" s="30">
        <v>8.0</v>
      </c>
      <c r="P41" s="30">
        <v>11.0</v>
      </c>
      <c r="Q41" s="30">
        <v>5.0</v>
      </c>
      <c r="R41" s="30">
        <v>10.0</v>
      </c>
      <c r="S41" s="30">
        <v>2.0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39"/>
    </row>
    <row r="42">
      <c r="A42" s="30">
        <v>12727.1</v>
      </c>
      <c r="B42" s="31">
        <v>44232.0</v>
      </c>
      <c r="C42" s="40">
        <v>44242.0</v>
      </c>
      <c r="D42" s="32" t="s">
        <v>80</v>
      </c>
      <c r="E42" s="32" t="s">
        <v>36</v>
      </c>
      <c r="F42" s="32" t="s">
        <v>154</v>
      </c>
      <c r="G42" s="32" t="s">
        <v>38</v>
      </c>
      <c r="H42" s="30">
        <v>27606.0</v>
      </c>
      <c r="I42" s="37"/>
      <c r="J42" s="30">
        <v>0.0</v>
      </c>
      <c r="K42" s="30">
        <v>1.0</v>
      </c>
      <c r="L42" s="30">
        <v>0.0</v>
      </c>
      <c r="M42" s="32" t="s">
        <v>49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8.0</v>
      </c>
      <c r="AF42" s="30">
        <v>4.0</v>
      </c>
      <c r="AG42" s="30">
        <v>10.0</v>
      </c>
      <c r="AH42" s="30">
        <v>1.0</v>
      </c>
      <c r="AI42" s="30">
        <v>1.0</v>
      </c>
      <c r="AJ42" s="39"/>
    </row>
    <row r="43">
      <c r="A43" s="30">
        <v>12727.2</v>
      </c>
      <c r="B43" s="31">
        <v>44232.0</v>
      </c>
      <c r="C43" s="40">
        <v>44239.0</v>
      </c>
      <c r="D43" s="32" t="s">
        <v>80</v>
      </c>
      <c r="E43" s="32" t="s">
        <v>36</v>
      </c>
      <c r="F43" s="32" t="s">
        <v>40</v>
      </c>
      <c r="G43" s="38"/>
      <c r="H43" s="37"/>
      <c r="I43" s="35"/>
      <c r="J43" s="30">
        <v>0.0</v>
      </c>
      <c r="K43" s="30">
        <v>1.0</v>
      </c>
      <c r="L43" s="30">
        <v>0.0</v>
      </c>
      <c r="M43" s="32" t="s">
        <v>49</v>
      </c>
      <c r="N43" s="32" t="s">
        <v>39</v>
      </c>
      <c r="O43" s="30">
        <v>0.0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8.0</v>
      </c>
      <c r="AF43" s="30">
        <v>4.0</v>
      </c>
      <c r="AG43" s="30">
        <v>11.0</v>
      </c>
      <c r="AH43" s="30">
        <v>1.0</v>
      </c>
      <c r="AI43" s="30">
        <v>1.0</v>
      </c>
      <c r="AJ43" s="39"/>
    </row>
    <row r="44">
      <c r="A44" s="30">
        <v>12727.3</v>
      </c>
      <c r="B44" s="31">
        <v>44232.0</v>
      </c>
      <c r="C44" s="40">
        <v>44239.0</v>
      </c>
      <c r="D44" s="32" t="s">
        <v>80</v>
      </c>
      <c r="E44" s="32" t="s">
        <v>36</v>
      </c>
      <c r="F44" s="32" t="s">
        <v>40</v>
      </c>
      <c r="G44" s="38"/>
      <c r="H44" s="37"/>
      <c r="I44" s="35"/>
      <c r="J44" s="30">
        <v>0.0</v>
      </c>
      <c r="K44" s="30">
        <v>1.0</v>
      </c>
      <c r="L44" s="30">
        <v>0.0</v>
      </c>
      <c r="M44" s="32" t="s">
        <v>49</v>
      </c>
      <c r="N44" s="32" t="s">
        <v>39</v>
      </c>
      <c r="O44" s="30">
        <v>1.0</v>
      </c>
      <c r="P44" s="30">
        <v>8.0</v>
      </c>
      <c r="Q44" s="30">
        <v>5.0</v>
      </c>
      <c r="R44" s="30">
        <v>5.0</v>
      </c>
      <c r="S44" s="30">
        <v>0.0</v>
      </c>
      <c r="T44" s="30">
        <v>1.0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0.0</v>
      </c>
      <c r="AA44" s="30">
        <v>0.0</v>
      </c>
      <c r="AB44" s="30">
        <v>7.0</v>
      </c>
      <c r="AC44" s="30">
        <v>2.0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39"/>
    </row>
    <row r="45">
      <c r="A45" s="30">
        <v>12728.1</v>
      </c>
      <c r="B45" s="31">
        <v>44234.0</v>
      </c>
      <c r="C45" s="31">
        <v>44235.0</v>
      </c>
      <c r="D45" s="32" t="s">
        <v>113</v>
      </c>
      <c r="E45" s="32" t="s">
        <v>36</v>
      </c>
      <c r="J45" s="30">
        <v>0.0</v>
      </c>
      <c r="K45" s="30">
        <v>0.0</v>
      </c>
      <c r="L45" s="30">
        <v>1.0</v>
      </c>
      <c r="M45" s="32" t="s">
        <v>49</v>
      </c>
      <c r="N45" s="32" t="s">
        <v>39</v>
      </c>
      <c r="O45" s="30">
        <v>6.0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12.0</v>
      </c>
      <c r="V45" s="30">
        <v>8.0</v>
      </c>
      <c r="W45" s="30">
        <v>1.0</v>
      </c>
      <c r="X45" s="30">
        <v>1.0</v>
      </c>
      <c r="Y45" s="30">
        <v>1.0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39"/>
    </row>
    <row r="46">
      <c r="A46" s="30">
        <v>12729.1</v>
      </c>
      <c r="B46" s="31">
        <v>44235.0</v>
      </c>
      <c r="C46" s="31">
        <v>44252.0</v>
      </c>
      <c r="D46" s="32" t="s">
        <v>155</v>
      </c>
      <c r="E46" s="32" t="s">
        <v>36</v>
      </c>
      <c r="F46" s="32" t="s">
        <v>156</v>
      </c>
      <c r="G46" s="33" t="s">
        <v>38</v>
      </c>
      <c r="H46" s="34">
        <v>27605.0</v>
      </c>
      <c r="I46" s="35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6.0</v>
      </c>
      <c r="P46" s="30">
        <v>10.0</v>
      </c>
      <c r="Q46" s="30">
        <v>6.0</v>
      </c>
      <c r="R46" s="30">
        <v>11.0</v>
      </c>
      <c r="S46" s="30">
        <v>2.0</v>
      </c>
      <c r="T46" s="30">
        <v>1.0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39"/>
    </row>
    <row r="47">
      <c r="A47" s="30">
        <v>12729.2</v>
      </c>
      <c r="B47" s="31">
        <v>44235.0</v>
      </c>
      <c r="C47" s="31">
        <v>44252.0</v>
      </c>
      <c r="D47" s="32" t="s">
        <v>155</v>
      </c>
      <c r="E47" s="32" t="s">
        <v>36</v>
      </c>
      <c r="J47" s="30">
        <v>0.0</v>
      </c>
      <c r="K47" s="30">
        <v>0.0</v>
      </c>
      <c r="L47" s="30">
        <v>1.0</v>
      </c>
      <c r="M47" s="32" t="s">
        <v>39</v>
      </c>
      <c r="N47" s="32" t="s">
        <v>39</v>
      </c>
      <c r="O47" s="30">
        <v>2.0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1.0</v>
      </c>
      <c r="V47" s="30">
        <v>0.0</v>
      </c>
      <c r="W47" s="30">
        <v>5.0</v>
      </c>
      <c r="X47" s="30">
        <v>2.0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39"/>
    </row>
    <row r="48">
      <c r="A48" s="30">
        <v>12730.1</v>
      </c>
      <c r="B48" s="31">
        <v>44235.0</v>
      </c>
      <c r="C48" s="31">
        <v>44252.0</v>
      </c>
      <c r="D48" s="32" t="s">
        <v>157</v>
      </c>
      <c r="E48" s="32" t="s">
        <v>36</v>
      </c>
      <c r="F48" s="32" t="s">
        <v>158</v>
      </c>
      <c r="G48" s="33" t="s">
        <v>38</v>
      </c>
      <c r="H48" s="34">
        <v>27613.0</v>
      </c>
      <c r="I48" s="35"/>
      <c r="J48" s="30">
        <v>0.0</v>
      </c>
      <c r="K48" s="30">
        <v>1.0</v>
      </c>
      <c r="L48" s="30">
        <v>0.0</v>
      </c>
      <c r="M48" s="32" t="s">
        <v>49</v>
      </c>
      <c r="N48" s="32" t="s">
        <v>39</v>
      </c>
      <c r="O48" s="30">
        <v>1.0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11.0</v>
      </c>
      <c r="V48" s="30">
        <v>7.0</v>
      </c>
      <c r="W48" s="30">
        <v>10.0</v>
      </c>
      <c r="X48" s="30">
        <v>2.0</v>
      </c>
      <c r="Y48" s="30">
        <v>1.0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39"/>
    </row>
    <row r="49">
      <c r="A49" s="30">
        <v>12731.1</v>
      </c>
      <c r="B49" s="31">
        <v>44235.0</v>
      </c>
      <c r="C49" s="31">
        <v>44244.0</v>
      </c>
      <c r="D49" s="32" t="s">
        <v>159</v>
      </c>
      <c r="E49" s="32" t="s">
        <v>160</v>
      </c>
      <c r="F49" s="32" t="s">
        <v>161</v>
      </c>
      <c r="G49" s="32" t="s">
        <v>51</v>
      </c>
      <c r="H49" s="30">
        <v>27502.0</v>
      </c>
      <c r="I49" s="35"/>
      <c r="J49" s="30">
        <v>0.0</v>
      </c>
      <c r="K49" s="30">
        <v>1.0</v>
      </c>
      <c r="L49" s="30">
        <v>0.0</v>
      </c>
      <c r="M49" s="32" t="s">
        <v>39</v>
      </c>
      <c r="N49" s="32" t="s">
        <v>39</v>
      </c>
      <c r="O49" s="30">
        <v>3.0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9.0</v>
      </c>
      <c r="V49" s="30">
        <v>7.0</v>
      </c>
      <c r="W49" s="30">
        <v>11.0</v>
      </c>
      <c r="X49" s="30">
        <v>2.0</v>
      </c>
      <c r="Y49" s="30">
        <v>1.0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39"/>
    </row>
    <row r="50">
      <c r="A50" s="30">
        <v>12731.2</v>
      </c>
      <c r="B50" s="31">
        <v>44235.0</v>
      </c>
      <c r="C50" s="31">
        <v>44244.0</v>
      </c>
      <c r="D50" s="32" t="s">
        <v>159</v>
      </c>
      <c r="E50" s="32" t="s">
        <v>160</v>
      </c>
      <c r="F50" s="32" t="s">
        <v>162</v>
      </c>
      <c r="G50" s="32" t="s">
        <v>51</v>
      </c>
      <c r="H50" s="30">
        <v>27502.0</v>
      </c>
      <c r="I50" s="37"/>
      <c r="J50" s="30">
        <v>0.0</v>
      </c>
      <c r="K50" s="30">
        <v>1.0</v>
      </c>
      <c r="L50" s="30">
        <v>0.0</v>
      </c>
      <c r="M50" s="32" t="s">
        <v>39</v>
      </c>
      <c r="N50" s="32" t="s">
        <v>39</v>
      </c>
      <c r="O50" s="30">
        <v>6.0</v>
      </c>
      <c r="P50" s="30">
        <v>6.0</v>
      </c>
      <c r="Q50" s="30">
        <v>0.0</v>
      </c>
      <c r="R50" s="30">
        <v>6.0</v>
      </c>
      <c r="S50" s="30">
        <v>0.0</v>
      </c>
      <c r="T50" s="30">
        <v>1.0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4.0</v>
      </c>
      <c r="AA50" s="30">
        <v>6.0</v>
      </c>
      <c r="AB50" s="30">
        <v>12.0</v>
      </c>
      <c r="AC50" s="30">
        <v>2.0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39"/>
    </row>
    <row r="51">
      <c r="A51" s="30">
        <v>12731.3</v>
      </c>
      <c r="B51" s="31">
        <v>44235.0</v>
      </c>
      <c r="C51" s="31">
        <v>44244.0</v>
      </c>
      <c r="D51" s="32" t="s">
        <v>159</v>
      </c>
      <c r="E51" s="32" t="s">
        <v>160</v>
      </c>
      <c r="F51" s="37"/>
      <c r="G51" s="38"/>
      <c r="H51" s="37"/>
      <c r="I51" s="35"/>
      <c r="J51" s="30">
        <v>1.0</v>
      </c>
      <c r="K51" s="30">
        <v>0.0</v>
      </c>
      <c r="L51" s="30">
        <v>0.0</v>
      </c>
      <c r="M51" s="32" t="s">
        <v>39</v>
      </c>
      <c r="N51" s="32" t="s">
        <v>39</v>
      </c>
      <c r="O51" s="30">
        <v>5.0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7.0</v>
      </c>
      <c r="AA51" s="30">
        <v>5.0</v>
      </c>
      <c r="AB51" s="30">
        <v>12.0</v>
      </c>
      <c r="AC51" s="30">
        <v>2.0</v>
      </c>
      <c r="AD51" s="30">
        <v>1.0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39"/>
    </row>
    <row r="52">
      <c r="A52" s="30">
        <v>12732.1</v>
      </c>
      <c r="B52" s="31">
        <v>44236.0</v>
      </c>
      <c r="C52" s="31">
        <v>44242.0</v>
      </c>
      <c r="D52" s="32" t="s">
        <v>71</v>
      </c>
      <c r="E52" s="32" t="s">
        <v>72</v>
      </c>
      <c r="F52" s="32" t="s">
        <v>73</v>
      </c>
      <c r="G52" s="33" t="s">
        <v>74</v>
      </c>
      <c r="H52" s="34">
        <v>27587.0</v>
      </c>
      <c r="I52" s="35"/>
      <c r="J52" s="30">
        <v>0.0</v>
      </c>
      <c r="K52" s="30">
        <v>1.0</v>
      </c>
      <c r="L52" s="30">
        <v>0.0</v>
      </c>
      <c r="M52" s="32" t="s">
        <v>39</v>
      </c>
      <c r="N52" s="32" t="s">
        <v>39</v>
      </c>
      <c r="O52" s="30">
        <v>4.0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10.0</v>
      </c>
      <c r="V52" s="30">
        <v>5.0</v>
      </c>
      <c r="W52" s="30">
        <v>10.0</v>
      </c>
      <c r="X52" s="30">
        <v>2.0</v>
      </c>
      <c r="Y52" s="30">
        <v>1.0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39"/>
    </row>
    <row r="53">
      <c r="A53" s="30">
        <v>12732.2</v>
      </c>
      <c r="B53" s="31">
        <v>44236.0</v>
      </c>
      <c r="C53" s="31">
        <v>44242.0</v>
      </c>
      <c r="D53" s="32" t="s">
        <v>71</v>
      </c>
      <c r="E53" s="32" t="s">
        <v>72</v>
      </c>
      <c r="F53" s="32" t="s">
        <v>115</v>
      </c>
      <c r="G53" s="32" t="s">
        <v>74</v>
      </c>
      <c r="H53" s="30">
        <v>27587.0</v>
      </c>
      <c r="I53" s="35"/>
      <c r="J53" s="30">
        <v>0.0</v>
      </c>
      <c r="K53" s="30">
        <v>1.0</v>
      </c>
      <c r="L53" s="30">
        <v>0.0</v>
      </c>
      <c r="M53" s="32" t="s">
        <v>39</v>
      </c>
      <c r="N53" s="32" t="s">
        <v>39</v>
      </c>
      <c r="O53" s="30">
        <v>5.0</v>
      </c>
      <c r="P53" s="30">
        <v>0.0</v>
      </c>
      <c r="Q53" s="30">
        <v>0.0</v>
      </c>
      <c r="R53" s="30">
        <v>5.0</v>
      </c>
      <c r="S53" s="30">
        <v>2.0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11.0</v>
      </c>
      <c r="AA53" s="30">
        <v>4.0</v>
      </c>
      <c r="AB53" s="30">
        <v>5.0</v>
      </c>
      <c r="AC53" s="30">
        <v>0.0</v>
      </c>
      <c r="AD53" s="30">
        <v>1.0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39"/>
    </row>
    <row r="54">
      <c r="A54" s="30">
        <v>12732.3</v>
      </c>
      <c r="B54" s="31">
        <v>44236.0</v>
      </c>
      <c r="C54" s="31">
        <v>44242.0</v>
      </c>
      <c r="D54" s="32" t="s">
        <v>71</v>
      </c>
      <c r="E54" s="32" t="s">
        <v>72</v>
      </c>
      <c r="F54" s="32" t="s">
        <v>73</v>
      </c>
      <c r="G54" s="32" t="s">
        <v>74</v>
      </c>
      <c r="H54" s="30">
        <v>27587.0</v>
      </c>
      <c r="I54" s="37"/>
      <c r="J54" s="30">
        <v>0.0</v>
      </c>
      <c r="K54" s="30">
        <v>1.0</v>
      </c>
      <c r="L54" s="30">
        <v>0.0</v>
      </c>
      <c r="M54" s="32" t="s">
        <v>39</v>
      </c>
      <c r="N54" s="32" t="s">
        <v>39</v>
      </c>
      <c r="O54" s="30">
        <v>6.0</v>
      </c>
      <c r="P54" s="30">
        <v>10.0</v>
      </c>
      <c r="Q54" s="30">
        <v>7.0</v>
      </c>
      <c r="R54" s="30">
        <v>10.0</v>
      </c>
      <c r="S54" s="30">
        <v>2.0</v>
      </c>
      <c r="T54" s="30">
        <v>1.0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39"/>
    </row>
    <row r="55">
      <c r="A55" s="30">
        <v>12732.4</v>
      </c>
      <c r="B55" s="31">
        <v>44236.0</v>
      </c>
      <c r="C55" s="31">
        <v>44242.0</v>
      </c>
      <c r="D55" s="32" t="s">
        <v>71</v>
      </c>
      <c r="E55" s="32" t="s">
        <v>72</v>
      </c>
      <c r="F55" s="32" t="s">
        <v>73</v>
      </c>
      <c r="G55" s="32" t="s">
        <v>74</v>
      </c>
      <c r="H55" s="30">
        <v>27587.0</v>
      </c>
      <c r="I55" s="37"/>
      <c r="J55" s="30">
        <v>0.0</v>
      </c>
      <c r="K55" s="30">
        <v>1.0</v>
      </c>
      <c r="L55" s="30">
        <v>0.0</v>
      </c>
      <c r="M55" s="32" t="s">
        <v>39</v>
      </c>
      <c r="N55" s="32" t="s">
        <v>39</v>
      </c>
      <c r="O55" s="30">
        <v>6.0</v>
      </c>
      <c r="P55" s="30">
        <v>11.0</v>
      </c>
      <c r="Q55" s="30">
        <v>10.0</v>
      </c>
      <c r="R55" s="30">
        <v>10.0</v>
      </c>
      <c r="S55" s="30">
        <v>2.0</v>
      </c>
      <c r="T55" s="30">
        <v>1.0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39"/>
    </row>
    <row r="56">
      <c r="A56" s="30">
        <v>12733.1</v>
      </c>
      <c r="B56" s="31">
        <v>44236.0</v>
      </c>
      <c r="C56" s="40">
        <v>44242.0</v>
      </c>
      <c r="D56" s="32" t="s">
        <v>71</v>
      </c>
      <c r="E56" s="32" t="s">
        <v>72</v>
      </c>
      <c r="J56" s="30">
        <v>0.0</v>
      </c>
      <c r="K56" s="30">
        <v>0.0</v>
      </c>
      <c r="L56" s="30">
        <v>1.0</v>
      </c>
      <c r="M56" s="32" t="s">
        <v>39</v>
      </c>
      <c r="N56" s="32" t="s">
        <v>39</v>
      </c>
      <c r="O56" s="30">
        <v>3.0</v>
      </c>
      <c r="P56" s="30">
        <v>11.0</v>
      </c>
      <c r="Q56" s="30">
        <v>7.0</v>
      </c>
      <c r="R56" s="30">
        <v>0.0</v>
      </c>
      <c r="S56" s="30">
        <v>0.0</v>
      </c>
      <c r="T56" s="30">
        <v>0.0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39"/>
    </row>
    <row r="57">
      <c r="A57" s="30">
        <v>12733.2</v>
      </c>
      <c r="B57" s="31">
        <v>44236.0</v>
      </c>
      <c r="C57" s="40">
        <v>44242.0</v>
      </c>
      <c r="D57" s="32" t="s">
        <v>71</v>
      </c>
      <c r="E57" s="32" t="s">
        <v>72</v>
      </c>
      <c r="J57" s="30">
        <v>1.0</v>
      </c>
      <c r="K57" s="30">
        <v>0.0</v>
      </c>
      <c r="L57" s="30">
        <v>0.0</v>
      </c>
      <c r="M57" s="32" t="s">
        <v>39</v>
      </c>
      <c r="N57" s="32" t="s">
        <v>39</v>
      </c>
      <c r="O57" s="30">
        <v>2.0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10.0</v>
      </c>
      <c r="AA57" s="30">
        <v>5.0</v>
      </c>
      <c r="AB57" s="30">
        <v>12.0</v>
      </c>
      <c r="AC57" s="30">
        <v>1.0</v>
      </c>
      <c r="AD57" s="30">
        <v>1.0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39"/>
    </row>
    <row r="58">
      <c r="A58" s="30">
        <v>12734.1</v>
      </c>
      <c r="B58" s="31">
        <v>44236.0</v>
      </c>
      <c r="C58" s="31">
        <v>44253.0</v>
      </c>
      <c r="D58" s="32" t="s">
        <v>68</v>
      </c>
      <c r="E58" s="32" t="s">
        <v>36</v>
      </c>
      <c r="F58" s="32" t="s">
        <v>69</v>
      </c>
      <c r="G58" s="33" t="s">
        <v>38</v>
      </c>
      <c r="H58" s="34">
        <v>27615.0</v>
      </c>
      <c r="I58" s="35"/>
      <c r="J58" s="30">
        <v>0.0</v>
      </c>
      <c r="K58" s="30">
        <v>1.0</v>
      </c>
      <c r="L58" s="30">
        <v>0.0</v>
      </c>
      <c r="M58" s="32" t="s">
        <v>39</v>
      </c>
      <c r="N58" s="32" t="s">
        <v>39</v>
      </c>
      <c r="O58" s="30">
        <v>0.0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8.0</v>
      </c>
      <c r="V58" s="30">
        <v>5.0</v>
      </c>
      <c r="W58" s="30">
        <v>10.0</v>
      </c>
      <c r="X58" s="30">
        <v>1.0</v>
      </c>
      <c r="Y58" s="30">
        <v>1.0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39"/>
    </row>
    <row r="59">
      <c r="A59" s="30">
        <v>12734.2</v>
      </c>
      <c r="B59" s="31">
        <v>44236.0</v>
      </c>
      <c r="C59" s="31">
        <v>44253.0</v>
      </c>
      <c r="D59" s="32" t="s">
        <v>68</v>
      </c>
      <c r="E59" s="32" t="s">
        <v>36</v>
      </c>
      <c r="J59" s="30">
        <v>1.0</v>
      </c>
      <c r="K59" s="30">
        <v>0.0</v>
      </c>
      <c r="L59" s="30">
        <v>0.0</v>
      </c>
      <c r="M59" s="32" t="s">
        <v>39</v>
      </c>
      <c r="N59" s="32" t="s">
        <v>39</v>
      </c>
      <c r="O59" s="30">
        <v>0.0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4.0</v>
      </c>
      <c r="AA59" s="30">
        <v>3.0</v>
      </c>
      <c r="AB59" s="30">
        <v>10.0</v>
      </c>
      <c r="AC59" s="30">
        <v>2.0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39"/>
    </row>
    <row r="60">
      <c r="A60" s="30">
        <v>12735.1</v>
      </c>
      <c r="B60" s="31">
        <v>44236.0</v>
      </c>
      <c r="C60" s="31">
        <v>44253.0</v>
      </c>
      <c r="D60" s="32" t="s">
        <v>163</v>
      </c>
      <c r="E60" s="32" t="s">
        <v>36</v>
      </c>
      <c r="F60" s="32" t="s">
        <v>164</v>
      </c>
      <c r="G60" s="32" t="s">
        <v>165</v>
      </c>
      <c r="H60" s="30">
        <v>27560.0</v>
      </c>
      <c r="I60" s="37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5.0</v>
      </c>
      <c r="P60" s="30">
        <v>12.0</v>
      </c>
      <c r="Q60" s="30">
        <v>6.0</v>
      </c>
      <c r="R60" s="30">
        <v>11.0</v>
      </c>
      <c r="S60" s="30">
        <v>2.0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39"/>
    </row>
    <row r="61">
      <c r="A61" s="30">
        <v>12735.2</v>
      </c>
      <c r="B61" s="31">
        <v>44236.0</v>
      </c>
      <c r="C61" s="31">
        <v>44253.0</v>
      </c>
      <c r="D61" s="32" t="s">
        <v>163</v>
      </c>
      <c r="E61" s="32" t="s">
        <v>36</v>
      </c>
      <c r="J61" s="30">
        <v>0.0</v>
      </c>
      <c r="K61" s="30">
        <v>0.0</v>
      </c>
      <c r="L61" s="30">
        <v>1.0</v>
      </c>
      <c r="M61" s="32" t="s">
        <v>39</v>
      </c>
      <c r="N61" s="32" t="s">
        <v>39</v>
      </c>
      <c r="O61" s="30">
        <v>1.0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11.0</v>
      </c>
      <c r="V61" s="30">
        <v>6.0</v>
      </c>
      <c r="W61" s="30">
        <v>10.0</v>
      </c>
      <c r="X61" s="30">
        <v>2.0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39"/>
    </row>
    <row r="62">
      <c r="A62" s="30">
        <v>12736.1</v>
      </c>
      <c r="B62" s="31">
        <v>44236.0</v>
      </c>
      <c r="C62" s="40">
        <v>44237.0</v>
      </c>
      <c r="D62" s="32" t="s">
        <v>60</v>
      </c>
      <c r="E62" s="32" t="s">
        <v>36</v>
      </c>
      <c r="F62" s="32" t="s">
        <v>61</v>
      </c>
      <c r="G62" s="33" t="s">
        <v>62</v>
      </c>
      <c r="H62" s="34">
        <v>27526.0</v>
      </c>
      <c r="I62" s="35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3.0</v>
      </c>
      <c r="P62" s="30">
        <v>10.0</v>
      </c>
      <c r="Q62" s="30">
        <v>7.0</v>
      </c>
      <c r="R62" s="30">
        <v>10.0</v>
      </c>
      <c r="S62" s="30">
        <v>2.0</v>
      </c>
      <c r="T62" s="30">
        <v>1.0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39"/>
    </row>
    <row r="63">
      <c r="A63" s="30">
        <v>12737.1</v>
      </c>
      <c r="B63" s="31">
        <v>44236.0</v>
      </c>
      <c r="C63" s="40">
        <v>44237.0</v>
      </c>
      <c r="D63" s="32" t="s">
        <v>166</v>
      </c>
      <c r="E63" s="32" t="s">
        <v>160</v>
      </c>
      <c r="F63" s="32" t="s">
        <v>69</v>
      </c>
      <c r="G63" s="33" t="s">
        <v>38</v>
      </c>
      <c r="H63" s="34">
        <v>27615.0</v>
      </c>
      <c r="I63" s="35"/>
      <c r="J63" s="30">
        <v>0.0</v>
      </c>
      <c r="K63" s="30">
        <v>1.0</v>
      </c>
      <c r="L63" s="30">
        <v>0.0</v>
      </c>
      <c r="M63" s="32" t="s">
        <v>49</v>
      </c>
      <c r="N63" s="32" t="s">
        <v>39</v>
      </c>
      <c r="O63" s="30">
        <v>3.0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1.0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39"/>
    </row>
    <row r="64">
      <c r="A64" s="30">
        <v>12737.2</v>
      </c>
      <c r="B64" s="31">
        <v>44236.0</v>
      </c>
      <c r="C64" s="40">
        <v>44237.0</v>
      </c>
      <c r="D64" s="32" t="s">
        <v>166</v>
      </c>
      <c r="E64" s="32" t="s">
        <v>160</v>
      </c>
      <c r="F64" s="37"/>
      <c r="G64" s="38"/>
      <c r="H64" s="38"/>
      <c r="I64" s="35"/>
      <c r="J64" s="30">
        <v>0.0</v>
      </c>
      <c r="K64" s="30">
        <v>0.0</v>
      </c>
      <c r="L64" s="30">
        <v>1.0</v>
      </c>
      <c r="M64" s="32" t="s">
        <v>39</v>
      </c>
      <c r="N64" s="32" t="s">
        <v>39</v>
      </c>
      <c r="O64" s="30">
        <v>2.0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1.0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39"/>
    </row>
    <row r="65">
      <c r="A65" s="30">
        <v>12737.3</v>
      </c>
      <c r="B65" s="31">
        <v>44236.0</v>
      </c>
      <c r="C65" s="40">
        <v>44237.0</v>
      </c>
      <c r="D65" s="32" t="s">
        <v>166</v>
      </c>
      <c r="E65" s="32" t="s">
        <v>160</v>
      </c>
      <c r="F65" s="37"/>
      <c r="G65" s="38"/>
      <c r="H65" s="38"/>
      <c r="I65" s="35"/>
      <c r="J65" s="30">
        <v>0.0</v>
      </c>
      <c r="K65" s="30">
        <v>0.0</v>
      </c>
      <c r="L65" s="30">
        <v>1.0</v>
      </c>
      <c r="M65" s="32" t="s">
        <v>39</v>
      </c>
      <c r="N65" s="32" t="s">
        <v>39</v>
      </c>
      <c r="O65" s="30">
        <v>2.0</v>
      </c>
      <c r="P65" s="30">
        <v>0.0</v>
      </c>
      <c r="Q65" s="30">
        <v>0.0</v>
      </c>
      <c r="R65" s="30">
        <v>0.0</v>
      </c>
      <c r="S65" s="30">
        <v>0.0</v>
      </c>
      <c r="T65" s="30">
        <v>1.0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39"/>
    </row>
    <row r="66">
      <c r="A66" s="30">
        <v>12738.1</v>
      </c>
      <c r="B66" s="40">
        <v>44237.0</v>
      </c>
      <c r="C66" s="31">
        <v>44257.0</v>
      </c>
      <c r="D66" s="32" t="s">
        <v>63</v>
      </c>
      <c r="E66" s="32" t="s">
        <v>36</v>
      </c>
      <c r="F66" s="32" t="s">
        <v>64</v>
      </c>
      <c r="G66" s="33" t="s">
        <v>51</v>
      </c>
      <c r="H66" s="34">
        <v>27539.0</v>
      </c>
      <c r="I66" s="35"/>
      <c r="J66" s="30">
        <v>0.0</v>
      </c>
      <c r="K66" s="30">
        <v>1.0</v>
      </c>
      <c r="L66" s="30">
        <v>0.0</v>
      </c>
      <c r="M66" s="32" t="s">
        <v>49</v>
      </c>
      <c r="N66" s="32" t="s">
        <v>39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0.0</v>
      </c>
      <c r="V66" s="30">
        <v>0.0</v>
      </c>
      <c r="W66" s="30">
        <v>0.0</v>
      </c>
      <c r="X66" s="30">
        <v>0.0</v>
      </c>
      <c r="Y66" s="30">
        <v>0.0</v>
      </c>
      <c r="Z66" s="30">
        <v>10.0</v>
      </c>
      <c r="AA66" s="30">
        <v>5.0</v>
      </c>
      <c r="AB66" s="30">
        <v>10.0</v>
      </c>
      <c r="AC66" s="30">
        <v>1.0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39"/>
    </row>
    <row r="67">
      <c r="A67" s="30">
        <v>12738.2</v>
      </c>
      <c r="B67" s="40">
        <v>44237.0</v>
      </c>
      <c r="C67" s="31">
        <v>44257.0</v>
      </c>
      <c r="D67" s="32" t="s">
        <v>63</v>
      </c>
      <c r="E67" s="32" t="s">
        <v>36</v>
      </c>
      <c r="J67" s="30">
        <v>0.0</v>
      </c>
      <c r="K67" s="30">
        <v>0.0</v>
      </c>
      <c r="L67" s="30">
        <v>1.0</v>
      </c>
      <c r="M67" s="32" t="s">
        <v>49</v>
      </c>
      <c r="N67" s="32" t="s">
        <v>39</v>
      </c>
      <c r="O67" s="30">
        <v>0.0</v>
      </c>
      <c r="P67" s="30">
        <v>10.0</v>
      </c>
      <c r="Q67" s="30">
        <v>5.0</v>
      </c>
      <c r="R67" s="30">
        <v>10.0</v>
      </c>
      <c r="S67" s="30">
        <v>1.0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9"/>
    </row>
    <row r="68">
      <c r="A68" s="30">
        <v>12738.3</v>
      </c>
      <c r="B68" s="40">
        <v>44237.0</v>
      </c>
      <c r="C68" s="31">
        <v>44257.0</v>
      </c>
      <c r="D68" s="32" t="s">
        <v>63</v>
      </c>
      <c r="E68" s="32" t="s">
        <v>36</v>
      </c>
      <c r="J68" s="30">
        <v>1.0</v>
      </c>
      <c r="K68" s="30">
        <v>0.0</v>
      </c>
      <c r="L68" s="30">
        <v>0.0</v>
      </c>
      <c r="M68" s="32" t="s">
        <v>49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4.0</v>
      </c>
      <c r="AA68" s="30">
        <v>2.0</v>
      </c>
      <c r="AB68" s="30">
        <v>11.0</v>
      </c>
      <c r="AC68" s="30">
        <v>1.0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39"/>
    </row>
    <row r="69">
      <c r="A69" s="30">
        <v>12738.4</v>
      </c>
      <c r="B69" s="40">
        <v>44237.0</v>
      </c>
      <c r="C69" s="31">
        <v>44257.0</v>
      </c>
      <c r="D69" s="32" t="s">
        <v>63</v>
      </c>
      <c r="E69" s="32" t="s">
        <v>36</v>
      </c>
      <c r="J69" s="30">
        <v>1.0</v>
      </c>
      <c r="K69" s="30">
        <v>0.0</v>
      </c>
      <c r="L69" s="30">
        <v>0.0</v>
      </c>
      <c r="M69" s="32" t="s">
        <v>49</v>
      </c>
      <c r="N69" s="32" t="s">
        <v>39</v>
      </c>
      <c r="O69" s="30">
        <v>0.0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6.0</v>
      </c>
      <c r="AA69" s="30">
        <v>3.0</v>
      </c>
      <c r="AB69" s="30">
        <v>10.0</v>
      </c>
      <c r="AC69" s="30">
        <v>1.0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39"/>
    </row>
    <row r="70">
      <c r="A70" s="30">
        <v>12738.5</v>
      </c>
      <c r="B70" s="40">
        <v>44237.0</v>
      </c>
      <c r="C70" s="31">
        <v>44257.0</v>
      </c>
      <c r="D70" s="32" t="s">
        <v>63</v>
      </c>
      <c r="E70" s="32" t="s">
        <v>36</v>
      </c>
      <c r="F70" s="32" t="s">
        <v>65</v>
      </c>
      <c r="G70" s="33" t="s">
        <v>51</v>
      </c>
      <c r="H70" s="34">
        <v>27539.0</v>
      </c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0.0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10.0</v>
      </c>
      <c r="AF70" s="30">
        <v>5.0</v>
      </c>
      <c r="AG70" s="30">
        <v>10.0</v>
      </c>
      <c r="AH70" s="30">
        <v>1.0</v>
      </c>
      <c r="AI70" s="30">
        <v>0.0</v>
      </c>
      <c r="AJ70" s="39"/>
    </row>
    <row r="71">
      <c r="A71" s="30">
        <v>12739.1</v>
      </c>
      <c r="B71" s="40">
        <v>44237.0</v>
      </c>
      <c r="C71" s="31">
        <v>44253.0</v>
      </c>
      <c r="D71" s="32" t="s">
        <v>148</v>
      </c>
      <c r="E71" s="32" t="s">
        <v>46</v>
      </c>
      <c r="F71" s="32" t="s">
        <v>59</v>
      </c>
      <c r="G71" s="33" t="s">
        <v>38</v>
      </c>
      <c r="H71" s="34">
        <v>27610.0</v>
      </c>
      <c r="I71" s="35"/>
      <c r="J71" s="30">
        <v>0.0</v>
      </c>
      <c r="K71" s="30">
        <v>1.0</v>
      </c>
      <c r="L71" s="30">
        <v>0.0</v>
      </c>
      <c r="M71" s="32" t="s">
        <v>49</v>
      </c>
      <c r="N71" s="32" t="s">
        <v>39</v>
      </c>
      <c r="O71" s="30">
        <v>0.0</v>
      </c>
      <c r="P71" s="30">
        <v>8.0</v>
      </c>
      <c r="Q71" s="30">
        <v>5.0</v>
      </c>
      <c r="R71" s="30">
        <v>7.0</v>
      </c>
      <c r="S71" s="30">
        <v>0.0</v>
      </c>
      <c r="T71" s="30">
        <v>1.0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5.0</v>
      </c>
      <c r="AC71" s="30">
        <v>1.0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39"/>
    </row>
    <row r="72">
      <c r="A72" s="30">
        <v>12739.2</v>
      </c>
      <c r="B72" s="40">
        <v>44237.0</v>
      </c>
      <c r="C72" s="31">
        <v>44253.0</v>
      </c>
      <c r="D72" s="32" t="s">
        <v>148</v>
      </c>
      <c r="E72" s="32" t="s">
        <v>46</v>
      </c>
      <c r="F72" s="32" t="s">
        <v>59</v>
      </c>
      <c r="G72" s="33" t="s">
        <v>38</v>
      </c>
      <c r="H72" s="34">
        <v>27610.0</v>
      </c>
      <c r="I72" s="35"/>
      <c r="J72" s="30">
        <v>0.0</v>
      </c>
      <c r="K72" s="30">
        <v>1.0</v>
      </c>
      <c r="L72" s="30">
        <v>0.0</v>
      </c>
      <c r="M72" s="32" t="s">
        <v>49</v>
      </c>
      <c r="N72" s="32" t="s">
        <v>39</v>
      </c>
      <c r="O72" s="30">
        <v>0.0</v>
      </c>
      <c r="P72" s="30">
        <v>0.0</v>
      </c>
      <c r="Q72" s="30">
        <v>0.0</v>
      </c>
      <c r="R72" s="30">
        <v>0.0</v>
      </c>
      <c r="S72" s="30">
        <v>0.0</v>
      </c>
      <c r="T72" s="30">
        <v>0.0</v>
      </c>
      <c r="U72" s="30">
        <v>8.0</v>
      </c>
      <c r="V72" s="30">
        <v>5.0</v>
      </c>
      <c r="W72" s="30">
        <v>10.0</v>
      </c>
      <c r="X72" s="30">
        <v>1.0</v>
      </c>
      <c r="Y72" s="30">
        <v>1.0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39"/>
    </row>
    <row r="73">
      <c r="A73" s="30">
        <v>12739.3</v>
      </c>
      <c r="B73" s="40">
        <v>44237.0</v>
      </c>
      <c r="C73" s="31">
        <v>44253.0</v>
      </c>
      <c r="D73" s="32" t="s">
        <v>148</v>
      </c>
      <c r="E73" s="32" t="s">
        <v>46</v>
      </c>
      <c r="F73" s="32" t="s">
        <v>59</v>
      </c>
      <c r="G73" s="33" t="s">
        <v>38</v>
      </c>
      <c r="H73" s="34">
        <v>27610.0</v>
      </c>
      <c r="I73" s="35"/>
      <c r="J73" s="30">
        <v>0.0</v>
      </c>
      <c r="K73" s="30">
        <v>1.0</v>
      </c>
      <c r="L73" s="30">
        <v>0.0</v>
      </c>
      <c r="M73" s="32" t="s">
        <v>49</v>
      </c>
      <c r="N73" s="32" t="s">
        <v>39</v>
      </c>
      <c r="O73" s="30">
        <v>0.0</v>
      </c>
      <c r="P73" s="30">
        <v>8.0</v>
      </c>
      <c r="Q73" s="30">
        <v>5.0</v>
      </c>
      <c r="R73" s="30">
        <v>12.0</v>
      </c>
      <c r="S73" s="30">
        <v>1.0</v>
      </c>
      <c r="T73" s="30">
        <v>1.0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39"/>
    </row>
    <row r="74">
      <c r="A74" s="30">
        <v>12739.4</v>
      </c>
      <c r="B74" s="40">
        <v>44237.0</v>
      </c>
      <c r="C74" s="31">
        <v>44253.0</v>
      </c>
      <c r="D74" s="32" t="s">
        <v>148</v>
      </c>
      <c r="E74" s="32" t="s">
        <v>46</v>
      </c>
      <c r="I74" s="35"/>
      <c r="J74" s="30">
        <v>0.0</v>
      </c>
      <c r="K74" s="30">
        <v>0.0</v>
      </c>
      <c r="L74" s="30">
        <v>1.0</v>
      </c>
      <c r="M74" s="32" t="s">
        <v>49</v>
      </c>
      <c r="N74" s="32" t="s">
        <v>39</v>
      </c>
      <c r="O74" s="30">
        <v>0.0</v>
      </c>
      <c r="P74" s="30">
        <v>8.0</v>
      </c>
      <c r="Q74" s="30">
        <v>5.0</v>
      </c>
      <c r="R74" s="30">
        <v>5.0</v>
      </c>
      <c r="S74" s="30">
        <v>1.0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39"/>
    </row>
    <row r="75">
      <c r="A75" s="30">
        <v>12739.5</v>
      </c>
      <c r="B75" s="40">
        <v>44237.0</v>
      </c>
      <c r="C75" s="31">
        <v>44253.0</v>
      </c>
      <c r="D75" s="32" t="s">
        <v>148</v>
      </c>
      <c r="E75" s="32" t="s">
        <v>46</v>
      </c>
      <c r="I75" s="35"/>
      <c r="J75" s="30">
        <v>0.0</v>
      </c>
      <c r="K75" s="30">
        <v>0.0</v>
      </c>
      <c r="L75" s="30">
        <v>1.0</v>
      </c>
      <c r="M75" s="32" t="s">
        <v>49</v>
      </c>
      <c r="N75" s="32" t="s">
        <v>39</v>
      </c>
      <c r="O75" s="30">
        <v>0.0</v>
      </c>
      <c r="P75" s="30">
        <v>8.0</v>
      </c>
      <c r="Q75" s="30">
        <v>5.0</v>
      </c>
      <c r="R75" s="30">
        <v>1.0</v>
      </c>
      <c r="S75" s="30">
        <v>5.0</v>
      </c>
      <c r="T75" s="30">
        <v>1.0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39"/>
    </row>
    <row r="76">
      <c r="A76" s="30">
        <v>12740.1</v>
      </c>
      <c r="B76" s="40">
        <v>44237.0</v>
      </c>
      <c r="C76" s="31">
        <v>44253.0</v>
      </c>
      <c r="D76" s="32" t="s">
        <v>167</v>
      </c>
      <c r="E76" s="32" t="s">
        <v>168</v>
      </c>
      <c r="F76" s="32" t="s">
        <v>169</v>
      </c>
      <c r="G76" s="32" t="s">
        <v>38</v>
      </c>
      <c r="H76" s="30">
        <v>27601.0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8.0</v>
      </c>
      <c r="AA76" s="30">
        <v>5.0</v>
      </c>
      <c r="AB76" s="30">
        <v>11.0</v>
      </c>
      <c r="AC76" s="30">
        <v>1.0</v>
      </c>
      <c r="AD76" s="30">
        <v>1.0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39"/>
    </row>
    <row r="77">
      <c r="A77" s="30">
        <v>12740.2</v>
      </c>
      <c r="B77" s="40">
        <v>44237.0</v>
      </c>
      <c r="C77" s="31">
        <v>44253.0</v>
      </c>
      <c r="D77" s="32" t="s">
        <v>167</v>
      </c>
      <c r="E77" s="32" t="s">
        <v>168</v>
      </c>
      <c r="F77" s="32" t="s">
        <v>169</v>
      </c>
      <c r="G77" s="32" t="s">
        <v>38</v>
      </c>
      <c r="H77" s="30">
        <v>27601.0</v>
      </c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0.0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9.0</v>
      </c>
      <c r="AF77" s="30">
        <v>5.0</v>
      </c>
      <c r="AG77" s="30">
        <v>10.0</v>
      </c>
      <c r="AH77" s="30">
        <v>1.0</v>
      </c>
      <c r="AI77" s="30">
        <v>0.0</v>
      </c>
      <c r="AJ77" s="39"/>
    </row>
    <row r="78">
      <c r="A78" s="30">
        <v>12741.1</v>
      </c>
      <c r="B78" s="40">
        <v>44237.0</v>
      </c>
      <c r="C78" s="31">
        <v>44253.0</v>
      </c>
      <c r="D78" s="32" t="s">
        <v>111</v>
      </c>
      <c r="E78" s="32" t="s">
        <v>36</v>
      </c>
      <c r="F78" s="32" t="s">
        <v>112</v>
      </c>
      <c r="G78" s="32" t="s">
        <v>38</v>
      </c>
      <c r="H78" s="30">
        <v>27610.0</v>
      </c>
      <c r="I78" s="37"/>
      <c r="J78" s="30">
        <v>0.0</v>
      </c>
      <c r="K78" s="30">
        <v>1.0</v>
      </c>
      <c r="L78" s="30">
        <v>0.0</v>
      </c>
      <c r="M78" s="32" t="s">
        <v>39</v>
      </c>
      <c r="N78" s="32" t="s">
        <v>49</v>
      </c>
      <c r="O78" s="30">
        <v>0.0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10.0</v>
      </c>
      <c r="V78" s="30">
        <v>6.0</v>
      </c>
      <c r="W78" s="30">
        <v>10.0</v>
      </c>
      <c r="X78" s="30">
        <v>1.0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39"/>
    </row>
    <row r="79">
      <c r="A79" s="30">
        <v>12741.2</v>
      </c>
      <c r="B79" s="40">
        <v>44237.0</v>
      </c>
      <c r="C79" s="31">
        <v>44253.0</v>
      </c>
      <c r="D79" s="32" t="s">
        <v>111</v>
      </c>
      <c r="E79" s="32" t="s">
        <v>36</v>
      </c>
      <c r="F79" s="32" t="s">
        <v>112</v>
      </c>
      <c r="G79" s="32" t="s">
        <v>38</v>
      </c>
      <c r="H79" s="30">
        <v>27610.0</v>
      </c>
      <c r="I79" s="37"/>
      <c r="J79" s="30">
        <v>0.0</v>
      </c>
      <c r="K79" s="30">
        <v>1.0</v>
      </c>
      <c r="L79" s="30">
        <v>0.0</v>
      </c>
      <c r="M79" s="32" t="s">
        <v>39</v>
      </c>
      <c r="N79" s="32" t="s">
        <v>49</v>
      </c>
      <c r="O79" s="30">
        <v>0.0</v>
      </c>
      <c r="P79" s="30">
        <v>12.0</v>
      </c>
      <c r="Q79" s="30">
        <v>8.0</v>
      </c>
      <c r="R79" s="30">
        <v>10.0</v>
      </c>
      <c r="S79" s="30">
        <v>2.0</v>
      </c>
      <c r="T79" s="30">
        <v>1.0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39"/>
    </row>
    <row r="80">
      <c r="A80" s="30">
        <v>12741.3</v>
      </c>
      <c r="B80" s="40">
        <v>44237.0</v>
      </c>
      <c r="C80" s="31">
        <v>44253.0</v>
      </c>
      <c r="D80" s="32" t="s">
        <v>111</v>
      </c>
      <c r="E80" s="32" t="s">
        <v>36</v>
      </c>
      <c r="F80" s="32" t="s">
        <v>170</v>
      </c>
      <c r="G80" s="33" t="s">
        <v>109</v>
      </c>
      <c r="H80" s="34">
        <v>27529.0</v>
      </c>
      <c r="I80" s="35"/>
      <c r="J80" s="30">
        <v>0.0</v>
      </c>
      <c r="K80" s="30">
        <v>1.0</v>
      </c>
      <c r="L80" s="30">
        <v>0.0</v>
      </c>
      <c r="M80" s="32" t="s">
        <v>39</v>
      </c>
      <c r="N80" s="32" t="s">
        <v>49</v>
      </c>
      <c r="O80" s="30">
        <v>0.0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10.0</v>
      </c>
      <c r="AA80" s="30">
        <v>6.0</v>
      </c>
      <c r="AB80" s="30">
        <v>12.0</v>
      </c>
      <c r="AC80" s="30">
        <v>2.0</v>
      </c>
      <c r="AD80" s="30">
        <v>1.0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39"/>
    </row>
    <row r="81">
      <c r="A81" s="30">
        <v>12741.4</v>
      </c>
      <c r="B81" s="40">
        <v>44237.0</v>
      </c>
      <c r="C81" s="31">
        <v>44253.0</v>
      </c>
      <c r="D81" s="32" t="s">
        <v>111</v>
      </c>
      <c r="E81" s="32" t="s">
        <v>36</v>
      </c>
      <c r="J81" s="30">
        <v>1.0</v>
      </c>
      <c r="K81" s="30">
        <v>0.0</v>
      </c>
      <c r="L81" s="30">
        <v>0.0</v>
      </c>
      <c r="M81" s="32" t="s">
        <v>39</v>
      </c>
      <c r="N81" s="32" t="s">
        <v>49</v>
      </c>
      <c r="O81" s="30">
        <v>2.0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8.0</v>
      </c>
      <c r="AA81" s="30">
        <v>4.0</v>
      </c>
      <c r="AB81" s="30">
        <v>11.0</v>
      </c>
      <c r="AC81" s="30">
        <v>1.0</v>
      </c>
      <c r="AD81" s="30">
        <v>1.0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39"/>
    </row>
    <row r="82">
      <c r="A82" s="30">
        <v>12742.1</v>
      </c>
      <c r="B82" s="40">
        <v>44237.0</v>
      </c>
      <c r="C82" s="32" t="s">
        <v>171</v>
      </c>
      <c r="D82" s="32" t="s">
        <v>111</v>
      </c>
      <c r="E82" s="32" t="s">
        <v>36</v>
      </c>
      <c r="F82" s="32" t="s">
        <v>172</v>
      </c>
      <c r="G82" s="32" t="s">
        <v>43</v>
      </c>
      <c r="H82" s="30">
        <v>27545.0</v>
      </c>
      <c r="I82" s="37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0.0</v>
      </c>
      <c r="AB82" s="30">
        <v>0.0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39"/>
    </row>
    <row r="83">
      <c r="A83" s="30">
        <v>12742.2</v>
      </c>
      <c r="B83" s="40">
        <v>44237.0</v>
      </c>
      <c r="C83" s="32" t="s">
        <v>171</v>
      </c>
      <c r="D83" s="32" t="s">
        <v>111</v>
      </c>
      <c r="E83" s="32" t="s">
        <v>36</v>
      </c>
      <c r="F83" s="32" t="s">
        <v>172</v>
      </c>
      <c r="G83" s="32" t="s">
        <v>43</v>
      </c>
      <c r="H83" s="30">
        <v>27545.0</v>
      </c>
      <c r="I83" s="35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39"/>
    </row>
    <row r="84">
      <c r="A84" s="30">
        <v>12742.3</v>
      </c>
      <c r="B84" s="40">
        <v>44237.0</v>
      </c>
      <c r="C84" s="32" t="s">
        <v>171</v>
      </c>
      <c r="D84" s="32" t="s">
        <v>111</v>
      </c>
      <c r="E84" s="32" t="s">
        <v>36</v>
      </c>
      <c r="F84" s="32" t="s">
        <v>47</v>
      </c>
      <c r="G84" s="32" t="s">
        <v>48</v>
      </c>
      <c r="H84" s="30">
        <v>27571.0</v>
      </c>
      <c r="I84" s="37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39"/>
    </row>
    <row r="85">
      <c r="A85" s="30">
        <v>12743.1</v>
      </c>
      <c r="B85" s="40">
        <v>44237.0</v>
      </c>
      <c r="C85" s="32" t="s">
        <v>171</v>
      </c>
      <c r="D85" s="32" t="s">
        <v>111</v>
      </c>
      <c r="E85" s="32" t="s">
        <v>36</v>
      </c>
      <c r="F85" s="32" t="s">
        <v>131</v>
      </c>
      <c r="G85" s="32" t="s">
        <v>38</v>
      </c>
      <c r="H85" s="30">
        <v>27604.0</v>
      </c>
      <c r="I85" s="37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0.0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39"/>
    </row>
    <row r="86">
      <c r="A86" s="30">
        <v>12743.2</v>
      </c>
      <c r="B86" s="40">
        <v>44237.0</v>
      </c>
      <c r="C86" s="32" t="s">
        <v>171</v>
      </c>
      <c r="D86" s="32" t="s">
        <v>111</v>
      </c>
      <c r="E86" s="32" t="s">
        <v>36</v>
      </c>
      <c r="F86" s="32" t="s">
        <v>42</v>
      </c>
      <c r="G86" s="33" t="s">
        <v>43</v>
      </c>
      <c r="H86" s="34">
        <v>27545.0</v>
      </c>
      <c r="I86" s="35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39"/>
    </row>
    <row r="87">
      <c r="A87" s="30">
        <v>12743.3</v>
      </c>
      <c r="B87" s="40">
        <v>44237.0</v>
      </c>
      <c r="C87" s="32" t="s">
        <v>171</v>
      </c>
      <c r="D87" s="32" t="s">
        <v>111</v>
      </c>
      <c r="E87" s="32" t="s">
        <v>36</v>
      </c>
      <c r="J87" s="30">
        <v>1.0</v>
      </c>
      <c r="K87" s="30">
        <v>0.0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39"/>
    </row>
    <row r="88">
      <c r="A88" s="30">
        <v>12743.4</v>
      </c>
      <c r="B88" s="40">
        <v>44237.0</v>
      </c>
      <c r="C88" s="32" t="s">
        <v>171</v>
      </c>
      <c r="D88" s="32" t="s">
        <v>111</v>
      </c>
      <c r="E88" s="32" t="s">
        <v>36</v>
      </c>
      <c r="J88" s="30">
        <v>1.0</v>
      </c>
      <c r="K88" s="30">
        <v>0.0</v>
      </c>
      <c r="L88" s="30">
        <v>0.0</v>
      </c>
      <c r="M88" s="32" t="s">
        <v>39</v>
      </c>
      <c r="N88" s="32" t="s">
        <v>39</v>
      </c>
      <c r="O88" s="30">
        <v>0.0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39"/>
    </row>
    <row r="89">
      <c r="A89" s="30">
        <v>12744.1</v>
      </c>
      <c r="B89" s="40">
        <v>44238.0</v>
      </c>
      <c r="C89" s="31">
        <v>44256.0</v>
      </c>
      <c r="D89" s="32" t="s">
        <v>173</v>
      </c>
      <c r="E89" s="32" t="s">
        <v>36</v>
      </c>
      <c r="F89" s="32" t="s">
        <v>174</v>
      </c>
      <c r="G89" s="32" t="s">
        <v>38</v>
      </c>
      <c r="H89" s="30">
        <v>27606.0</v>
      </c>
      <c r="I89" s="37"/>
      <c r="J89" s="30">
        <v>0.0</v>
      </c>
      <c r="K89" s="30">
        <v>1.0</v>
      </c>
      <c r="L89" s="30">
        <v>0.0</v>
      </c>
      <c r="M89" s="32" t="s">
        <v>49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10.0</v>
      </c>
      <c r="V89" s="30">
        <v>7.0</v>
      </c>
      <c r="W89" s="30">
        <v>10.0</v>
      </c>
      <c r="X89" s="30">
        <v>1.0</v>
      </c>
      <c r="Y89" s="30">
        <v>1.0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39"/>
    </row>
    <row r="90">
      <c r="A90" s="30">
        <v>12744.2</v>
      </c>
      <c r="B90" s="40">
        <v>44238.0</v>
      </c>
      <c r="C90" s="31">
        <v>44256.0</v>
      </c>
      <c r="D90" s="32" t="s">
        <v>173</v>
      </c>
      <c r="E90" s="32" t="s">
        <v>36</v>
      </c>
      <c r="J90" s="30">
        <v>0.0</v>
      </c>
      <c r="K90" s="30">
        <v>0.0</v>
      </c>
      <c r="L90" s="30">
        <v>1.0</v>
      </c>
      <c r="M90" s="32" t="s">
        <v>49</v>
      </c>
      <c r="N90" s="32" t="s">
        <v>39</v>
      </c>
      <c r="O90" s="30">
        <v>0.0</v>
      </c>
      <c r="P90" s="30">
        <v>8.0</v>
      </c>
      <c r="Q90" s="30">
        <v>7.0</v>
      </c>
      <c r="R90" s="30">
        <v>10.0</v>
      </c>
      <c r="S90" s="30">
        <v>1.0</v>
      </c>
      <c r="T90" s="30">
        <v>4.0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39"/>
    </row>
    <row r="91">
      <c r="A91" s="30">
        <v>12744.3</v>
      </c>
      <c r="B91" s="40">
        <v>44238.0</v>
      </c>
      <c r="C91" s="31">
        <v>44256.0</v>
      </c>
      <c r="D91" s="32" t="s">
        <v>173</v>
      </c>
      <c r="E91" s="32" t="s">
        <v>36</v>
      </c>
      <c r="J91" s="30">
        <v>1.0</v>
      </c>
      <c r="K91" s="30">
        <v>0.0</v>
      </c>
      <c r="L91" s="30">
        <v>0.0</v>
      </c>
      <c r="M91" s="32" t="s">
        <v>49</v>
      </c>
      <c r="N91" s="32" t="s">
        <v>39</v>
      </c>
      <c r="O91" s="30">
        <v>1.0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7.0</v>
      </c>
      <c r="AA91" s="30">
        <v>4.0</v>
      </c>
      <c r="AB91" s="30">
        <v>12.0</v>
      </c>
      <c r="AC91" s="30">
        <v>2.0</v>
      </c>
      <c r="AD91" s="30">
        <v>1.0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39"/>
    </row>
    <row r="92">
      <c r="A92" s="30">
        <v>12745.1</v>
      </c>
      <c r="B92" s="40">
        <v>44238.0</v>
      </c>
      <c r="C92" s="31">
        <v>44256.0</v>
      </c>
      <c r="D92" s="32" t="s">
        <v>175</v>
      </c>
      <c r="E92" s="32" t="s">
        <v>36</v>
      </c>
      <c r="F92" s="32" t="s">
        <v>176</v>
      </c>
      <c r="G92" s="33" t="s">
        <v>107</v>
      </c>
      <c r="H92" s="34">
        <v>27513.0</v>
      </c>
      <c r="I92" s="35"/>
      <c r="J92" s="30">
        <v>0.0</v>
      </c>
      <c r="K92" s="30">
        <v>1.0</v>
      </c>
      <c r="L92" s="30">
        <v>0.0</v>
      </c>
      <c r="M92" s="32" t="s">
        <v>39</v>
      </c>
      <c r="N92" s="32" t="s">
        <v>39</v>
      </c>
      <c r="O92" s="30">
        <v>1.0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9.0</v>
      </c>
      <c r="V92" s="30">
        <v>5.0</v>
      </c>
      <c r="W92" s="30">
        <v>10.0</v>
      </c>
      <c r="X92" s="30">
        <v>1.0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39"/>
    </row>
    <row r="93">
      <c r="A93" s="30">
        <v>12745.2</v>
      </c>
      <c r="B93" s="40">
        <v>44238.0</v>
      </c>
      <c r="C93" s="31">
        <v>44256.0</v>
      </c>
      <c r="D93" s="32" t="s">
        <v>175</v>
      </c>
      <c r="E93" s="32" t="s">
        <v>36</v>
      </c>
      <c r="F93" s="32" t="s">
        <v>176</v>
      </c>
      <c r="G93" s="32" t="s">
        <v>107</v>
      </c>
      <c r="H93" s="30">
        <v>27513.0</v>
      </c>
      <c r="I93" s="37"/>
      <c r="J93" s="30">
        <v>0.0</v>
      </c>
      <c r="K93" s="30">
        <v>1.0</v>
      </c>
      <c r="L93" s="30">
        <v>0.0</v>
      </c>
      <c r="M93" s="32" t="s">
        <v>39</v>
      </c>
      <c r="N93" s="32" t="s">
        <v>39</v>
      </c>
      <c r="O93" s="30">
        <v>1.0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9.0</v>
      </c>
      <c r="V93" s="30">
        <v>5.0</v>
      </c>
      <c r="W93" s="30">
        <v>10.0</v>
      </c>
      <c r="X93" s="30">
        <v>1.0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39"/>
    </row>
    <row r="94">
      <c r="A94" s="30">
        <v>12745.3</v>
      </c>
      <c r="B94" s="40">
        <v>44238.0</v>
      </c>
      <c r="C94" s="31">
        <v>44256.0</v>
      </c>
      <c r="D94" s="32" t="s">
        <v>175</v>
      </c>
      <c r="E94" s="32" t="s">
        <v>36</v>
      </c>
      <c r="F94" s="32" t="s">
        <v>176</v>
      </c>
      <c r="G94" s="33" t="s">
        <v>107</v>
      </c>
      <c r="H94" s="34">
        <v>27513.0</v>
      </c>
      <c r="I94" s="35"/>
      <c r="J94" s="30">
        <v>0.0</v>
      </c>
      <c r="K94" s="30">
        <v>1.0</v>
      </c>
      <c r="L94" s="30">
        <v>0.0</v>
      </c>
      <c r="M94" s="32" t="s">
        <v>39</v>
      </c>
      <c r="N94" s="32" t="s">
        <v>39</v>
      </c>
      <c r="O94" s="30">
        <v>1.0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9.0</v>
      </c>
      <c r="V94" s="30">
        <v>5.0</v>
      </c>
      <c r="W94" s="30">
        <v>10.0</v>
      </c>
      <c r="X94" s="30">
        <v>1.0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39"/>
    </row>
    <row r="95">
      <c r="A95" s="30">
        <v>12745.4</v>
      </c>
      <c r="B95" s="40">
        <v>44238.0</v>
      </c>
      <c r="C95" s="31">
        <v>44256.0</v>
      </c>
      <c r="D95" s="32" t="s">
        <v>175</v>
      </c>
      <c r="E95" s="32" t="s">
        <v>36</v>
      </c>
      <c r="F95" s="32" t="s">
        <v>176</v>
      </c>
      <c r="G95" s="32" t="s">
        <v>107</v>
      </c>
      <c r="H95" s="30">
        <v>27513.0</v>
      </c>
      <c r="I95" s="37"/>
      <c r="J95" s="30">
        <v>0.0</v>
      </c>
      <c r="K95" s="30">
        <v>1.0</v>
      </c>
      <c r="L95" s="30">
        <v>0.0</v>
      </c>
      <c r="M95" s="32" t="s">
        <v>39</v>
      </c>
      <c r="N95" s="32" t="s">
        <v>39</v>
      </c>
      <c r="O95" s="30">
        <v>1.0</v>
      </c>
      <c r="P95" s="30">
        <v>9.0</v>
      </c>
      <c r="Q95" s="30">
        <v>6.0</v>
      </c>
      <c r="R95" s="30">
        <v>10.0</v>
      </c>
      <c r="S95" s="30">
        <v>2.0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39"/>
    </row>
    <row r="96">
      <c r="A96" s="30">
        <v>12745.5</v>
      </c>
      <c r="B96" s="40">
        <v>44238.0</v>
      </c>
      <c r="C96" s="31">
        <v>44256.0</v>
      </c>
      <c r="D96" s="32" t="s">
        <v>175</v>
      </c>
      <c r="E96" s="32" t="s">
        <v>36</v>
      </c>
      <c r="F96" s="32" t="s">
        <v>40</v>
      </c>
      <c r="G96" s="38"/>
      <c r="H96" s="37"/>
      <c r="I96" s="35"/>
      <c r="J96" s="30">
        <v>0.0</v>
      </c>
      <c r="K96" s="30">
        <v>1.0</v>
      </c>
      <c r="L96" s="30">
        <v>0.0</v>
      </c>
      <c r="M96" s="32" t="s">
        <v>39</v>
      </c>
      <c r="N96" s="32" t="s">
        <v>39</v>
      </c>
      <c r="O96" s="30">
        <v>1.0</v>
      </c>
      <c r="P96" s="30">
        <v>9.0</v>
      </c>
      <c r="Q96" s="30">
        <v>6.0</v>
      </c>
      <c r="R96" s="30">
        <v>10.0</v>
      </c>
      <c r="S96" s="30">
        <v>2.0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39"/>
    </row>
    <row r="97">
      <c r="A97" s="30">
        <v>12745.6</v>
      </c>
      <c r="B97" s="40">
        <v>44238.0</v>
      </c>
      <c r="C97" s="31">
        <v>44256.0</v>
      </c>
      <c r="D97" s="32" t="s">
        <v>175</v>
      </c>
      <c r="E97" s="32" t="s">
        <v>36</v>
      </c>
      <c r="F97" s="32" t="s">
        <v>177</v>
      </c>
      <c r="G97" s="33" t="s">
        <v>107</v>
      </c>
      <c r="H97" s="34">
        <v>27513.0</v>
      </c>
      <c r="I97" s="35"/>
      <c r="J97" s="30">
        <v>0.0</v>
      </c>
      <c r="K97" s="30">
        <v>1.0</v>
      </c>
      <c r="L97" s="30">
        <v>0.0</v>
      </c>
      <c r="M97" s="32" t="s">
        <v>39</v>
      </c>
      <c r="N97" s="32" t="s">
        <v>39</v>
      </c>
      <c r="O97" s="30">
        <v>1.0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9.0</v>
      </c>
      <c r="V97" s="30">
        <v>6.0</v>
      </c>
      <c r="W97" s="30">
        <v>10.0</v>
      </c>
      <c r="X97" s="30">
        <v>1.0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39"/>
    </row>
    <row r="98">
      <c r="A98" s="30">
        <v>12746.1</v>
      </c>
      <c r="B98" s="40">
        <v>44238.0</v>
      </c>
      <c r="C98" s="31">
        <v>44256.0</v>
      </c>
      <c r="D98" s="32" t="s">
        <v>175</v>
      </c>
      <c r="E98" s="32" t="s">
        <v>36</v>
      </c>
      <c r="F98" s="32" t="s">
        <v>177</v>
      </c>
      <c r="G98" s="33" t="s">
        <v>107</v>
      </c>
      <c r="H98" s="34">
        <v>27513.0</v>
      </c>
      <c r="I98" s="35"/>
      <c r="J98" s="30">
        <v>0.0</v>
      </c>
      <c r="K98" s="30">
        <v>1.0</v>
      </c>
      <c r="L98" s="30">
        <v>0.0</v>
      </c>
      <c r="M98" s="32" t="s">
        <v>39</v>
      </c>
      <c r="N98" s="32" t="s">
        <v>39</v>
      </c>
      <c r="O98" s="30">
        <v>1.0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9.0</v>
      </c>
      <c r="V98" s="30">
        <v>5.0</v>
      </c>
      <c r="W98" s="30">
        <v>10.0</v>
      </c>
      <c r="X98" s="30">
        <v>1.0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39"/>
    </row>
    <row r="99">
      <c r="A99" s="30">
        <v>12746.2</v>
      </c>
      <c r="B99" s="40">
        <v>44238.0</v>
      </c>
      <c r="C99" s="31">
        <v>44256.0</v>
      </c>
      <c r="D99" s="32" t="s">
        <v>175</v>
      </c>
      <c r="E99" s="32" t="s">
        <v>36</v>
      </c>
      <c r="F99" s="32" t="s">
        <v>177</v>
      </c>
      <c r="G99" s="33" t="s">
        <v>107</v>
      </c>
      <c r="H99" s="34">
        <v>27513.0</v>
      </c>
      <c r="I99" s="35"/>
      <c r="J99" s="30">
        <v>0.0</v>
      </c>
      <c r="K99" s="30">
        <v>1.0</v>
      </c>
      <c r="L99" s="30">
        <v>0.0</v>
      </c>
      <c r="M99" s="32" t="s">
        <v>39</v>
      </c>
      <c r="N99" s="32" t="s">
        <v>39</v>
      </c>
      <c r="O99" s="30">
        <v>1.0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10.0</v>
      </c>
      <c r="V99" s="30">
        <v>7.0</v>
      </c>
      <c r="W99" s="30">
        <v>10.0</v>
      </c>
      <c r="X99" s="30">
        <v>1.0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39"/>
    </row>
    <row r="100">
      <c r="A100" s="30">
        <v>12747.1</v>
      </c>
      <c r="B100" s="40">
        <v>44238.0</v>
      </c>
      <c r="C100" s="31">
        <v>44256.0</v>
      </c>
      <c r="D100" s="32" t="s">
        <v>178</v>
      </c>
      <c r="E100" s="32" t="s">
        <v>36</v>
      </c>
      <c r="F100" s="32" t="s">
        <v>179</v>
      </c>
      <c r="G100" s="33" t="s">
        <v>38</v>
      </c>
      <c r="H100" s="34">
        <v>27616.0</v>
      </c>
      <c r="I100" s="35"/>
      <c r="J100" s="30">
        <v>0.0</v>
      </c>
      <c r="K100" s="30">
        <v>1.0</v>
      </c>
      <c r="L100" s="30">
        <v>0.0</v>
      </c>
      <c r="M100" s="32" t="s">
        <v>39</v>
      </c>
      <c r="N100" s="32" t="s">
        <v>39</v>
      </c>
      <c r="O100" s="30">
        <v>2.0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9.0</v>
      </c>
      <c r="AF100" s="30">
        <v>5.0</v>
      </c>
      <c r="AG100" s="30">
        <v>10.0</v>
      </c>
      <c r="AH100" s="30">
        <v>1.0</v>
      </c>
      <c r="AI100" s="30">
        <v>1.0</v>
      </c>
      <c r="AJ100" s="39"/>
    </row>
    <row r="101">
      <c r="A101" s="30">
        <v>12747.2</v>
      </c>
      <c r="B101" s="40">
        <v>44238.0</v>
      </c>
      <c r="C101" s="31">
        <v>44256.0</v>
      </c>
      <c r="D101" s="32" t="s">
        <v>178</v>
      </c>
      <c r="E101" s="32" t="s">
        <v>36</v>
      </c>
      <c r="J101" s="30">
        <v>0.0</v>
      </c>
      <c r="K101" s="30">
        <v>0.0</v>
      </c>
      <c r="L101" s="30">
        <v>1.0</v>
      </c>
      <c r="M101" s="32" t="s">
        <v>39</v>
      </c>
      <c r="N101" s="32" t="s">
        <v>39</v>
      </c>
      <c r="O101" s="30">
        <v>1.0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6.0</v>
      </c>
      <c r="AA101" s="30">
        <v>4.0</v>
      </c>
      <c r="AB101" s="30">
        <v>10.0</v>
      </c>
      <c r="AC101" s="30">
        <v>1.0</v>
      </c>
      <c r="AD101" s="30">
        <v>1.0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39"/>
    </row>
    <row r="102">
      <c r="A102" s="30">
        <v>12747.3</v>
      </c>
      <c r="B102" s="40">
        <v>44238.0</v>
      </c>
      <c r="C102" s="31">
        <v>44256.0</v>
      </c>
      <c r="D102" s="32" t="s">
        <v>178</v>
      </c>
      <c r="E102" s="32" t="s">
        <v>36</v>
      </c>
      <c r="J102" s="30">
        <v>0.0</v>
      </c>
      <c r="K102" s="30">
        <v>0.0</v>
      </c>
      <c r="L102" s="30">
        <v>1.0</v>
      </c>
      <c r="M102" s="32" t="s">
        <v>39</v>
      </c>
      <c r="N102" s="32" t="s">
        <v>39</v>
      </c>
      <c r="O102" s="30">
        <v>1.0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8.0</v>
      </c>
      <c r="V102" s="30">
        <v>6.0</v>
      </c>
      <c r="W102" s="30">
        <v>10.0</v>
      </c>
      <c r="X102" s="30">
        <v>1.0</v>
      </c>
      <c r="Y102" s="30">
        <v>1.0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39"/>
    </row>
    <row r="103">
      <c r="A103" s="30">
        <v>12747.4</v>
      </c>
      <c r="B103" s="40">
        <v>44238.0</v>
      </c>
      <c r="C103" s="31">
        <v>44256.0</v>
      </c>
      <c r="D103" s="32" t="s">
        <v>178</v>
      </c>
      <c r="E103" s="32" t="s">
        <v>36</v>
      </c>
      <c r="J103" s="30">
        <v>1.0</v>
      </c>
      <c r="K103" s="30">
        <v>0.0</v>
      </c>
      <c r="L103" s="30">
        <v>0.0</v>
      </c>
      <c r="M103" s="32" t="s">
        <v>39</v>
      </c>
      <c r="N103" s="32" t="s">
        <v>39</v>
      </c>
      <c r="O103" s="30">
        <v>1.0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4.0</v>
      </c>
      <c r="AA103" s="30">
        <v>2.0</v>
      </c>
      <c r="AB103" s="30">
        <v>12.0</v>
      </c>
      <c r="AC103" s="30">
        <v>1.0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39"/>
    </row>
    <row r="104">
      <c r="A104" s="30">
        <v>12748.1</v>
      </c>
      <c r="B104" s="40">
        <v>44238.0</v>
      </c>
      <c r="C104" s="31">
        <v>44256.0</v>
      </c>
      <c r="D104" s="32" t="s">
        <v>180</v>
      </c>
      <c r="E104" s="32" t="s">
        <v>46</v>
      </c>
      <c r="I104" s="35"/>
      <c r="J104" s="30">
        <v>1.0</v>
      </c>
      <c r="K104" s="30">
        <v>0.0</v>
      </c>
      <c r="L104" s="30">
        <v>0.0</v>
      </c>
      <c r="M104" s="32" t="s">
        <v>39</v>
      </c>
      <c r="N104" s="32" t="s">
        <v>39</v>
      </c>
      <c r="O104" s="30">
        <v>2.0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7.0</v>
      </c>
      <c r="AA104" s="30">
        <v>4.0</v>
      </c>
      <c r="AB104" s="30">
        <v>10.0</v>
      </c>
      <c r="AC104" s="30">
        <v>1.0</v>
      </c>
      <c r="AD104" s="30">
        <v>1.0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39"/>
    </row>
    <row r="105">
      <c r="A105" s="30">
        <v>12748.2</v>
      </c>
      <c r="B105" s="40">
        <v>44238.0</v>
      </c>
      <c r="C105" s="31">
        <v>44256.0</v>
      </c>
      <c r="D105" s="32" t="s">
        <v>180</v>
      </c>
      <c r="E105" s="32" t="s">
        <v>46</v>
      </c>
      <c r="I105" s="35"/>
      <c r="J105" s="30">
        <v>1.0</v>
      </c>
      <c r="K105" s="30">
        <v>0.0</v>
      </c>
      <c r="L105" s="30">
        <v>0.0</v>
      </c>
      <c r="M105" s="32" t="s">
        <v>49</v>
      </c>
      <c r="N105" s="32" t="s">
        <v>39</v>
      </c>
      <c r="O105" s="30">
        <v>1.0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6.0</v>
      </c>
      <c r="AA105" s="30">
        <v>4.0</v>
      </c>
      <c r="AB105" s="30">
        <v>10.0</v>
      </c>
      <c r="AC105" s="30">
        <v>1.0</v>
      </c>
      <c r="AD105" s="30">
        <v>1.0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39"/>
    </row>
    <row r="106">
      <c r="A106" s="30">
        <v>12748.3</v>
      </c>
      <c r="B106" s="40">
        <v>44238.0</v>
      </c>
      <c r="C106" s="31">
        <v>44256.0</v>
      </c>
      <c r="D106" s="32" t="s">
        <v>180</v>
      </c>
      <c r="E106" s="32" t="s">
        <v>46</v>
      </c>
      <c r="I106" s="35"/>
      <c r="J106" s="30">
        <v>0.0</v>
      </c>
      <c r="K106" s="30">
        <v>0.0</v>
      </c>
      <c r="L106" s="30">
        <v>1.0</v>
      </c>
      <c r="M106" s="32" t="s">
        <v>39</v>
      </c>
      <c r="N106" s="32" t="s">
        <v>39</v>
      </c>
      <c r="O106" s="30">
        <v>0.0</v>
      </c>
      <c r="P106" s="30">
        <v>8.0</v>
      </c>
      <c r="Q106" s="30">
        <v>5.0</v>
      </c>
      <c r="R106" s="30">
        <v>0.0</v>
      </c>
      <c r="S106" s="30">
        <v>0.0</v>
      </c>
      <c r="T106" s="30">
        <v>1.0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39"/>
    </row>
    <row r="107">
      <c r="A107" s="30">
        <v>12749.1</v>
      </c>
      <c r="B107" s="40">
        <v>44239.0</v>
      </c>
      <c r="C107" s="40">
        <v>44242.0</v>
      </c>
      <c r="D107" s="32" t="s">
        <v>181</v>
      </c>
      <c r="E107" s="32" t="s">
        <v>36</v>
      </c>
      <c r="F107" s="32" t="s">
        <v>182</v>
      </c>
      <c r="G107" s="32" t="s">
        <v>38</v>
      </c>
      <c r="H107" s="30">
        <v>27609.0</v>
      </c>
      <c r="I107" s="35"/>
      <c r="J107" s="30">
        <v>0.0</v>
      </c>
      <c r="K107" s="30">
        <v>1.0</v>
      </c>
      <c r="L107" s="30">
        <v>0.0</v>
      </c>
      <c r="M107" s="32" t="s">
        <v>49</v>
      </c>
      <c r="N107" s="32" t="s">
        <v>39</v>
      </c>
      <c r="O107" s="30">
        <v>3.0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9.0</v>
      </c>
      <c r="AA107" s="30">
        <v>6.0</v>
      </c>
      <c r="AB107" s="30">
        <v>11.0</v>
      </c>
      <c r="AC107" s="30">
        <v>0.0</v>
      </c>
      <c r="AD107" s="30">
        <v>1.0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39"/>
    </row>
    <row r="108">
      <c r="A108" s="30">
        <v>12750.1</v>
      </c>
      <c r="B108" s="40">
        <v>44239.0</v>
      </c>
      <c r="C108" s="31">
        <v>44256.0</v>
      </c>
      <c r="D108" s="32" t="s">
        <v>41</v>
      </c>
      <c r="E108" s="32" t="s">
        <v>36</v>
      </c>
      <c r="F108" s="32" t="s">
        <v>183</v>
      </c>
      <c r="G108" s="32" t="s">
        <v>86</v>
      </c>
      <c r="H108" s="30">
        <v>27591.0</v>
      </c>
      <c r="I108" s="35"/>
      <c r="J108" s="30">
        <v>0.0</v>
      </c>
      <c r="K108" s="30">
        <v>1.0</v>
      </c>
      <c r="L108" s="30">
        <v>0.0</v>
      </c>
      <c r="M108" s="32" t="s">
        <v>39</v>
      </c>
      <c r="N108" s="32" t="s">
        <v>39</v>
      </c>
      <c r="O108" s="30">
        <v>1.0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9.0</v>
      </c>
      <c r="AA108" s="30">
        <v>5.0</v>
      </c>
      <c r="AB108" s="30">
        <v>10.0</v>
      </c>
      <c r="AC108" s="30">
        <v>1.0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39"/>
    </row>
    <row r="109">
      <c r="A109" s="30">
        <v>12750.2</v>
      </c>
      <c r="B109" s="40">
        <v>44239.0</v>
      </c>
      <c r="C109" s="31">
        <v>44256.0</v>
      </c>
      <c r="D109" s="32" t="s">
        <v>41</v>
      </c>
      <c r="E109" s="32" t="s">
        <v>36</v>
      </c>
      <c r="J109" s="30">
        <v>0.0</v>
      </c>
      <c r="K109" s="30">
        <v>0.0</v>
      </c>
      <c r="L109" s="30">
        <v>1.0</v>
      </c>
      <c r="M109" s="32" t="s">
        <v>39</v>
      </c>
      <c r="N109" s="32" t="s">
        <v>39</v>
      </c>
      <c r="O109" s="30">
        <v>3.0</v>
      </c>
      <c r="P109" s="30">
        <v>7.0</v>
      </c>
      <c r="Q109" s="30">
        <v>6.0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39"/>
    </row>
    <row r="110">
      <c r="A110" s="30">
        <v>12750.3</v>
      </c>
      <c r="B110" s="40">
        <v>44239.0</v>
      </c>
      <c r="C110" s="31">
        <v>44256.0</v>
      </c>
      <c r="D110" s="32" t="s">
        <v>41</v>
      </c>
      <c r="E110" s="32" t="s">
        <v>36</v>
      </c>
      <c r="J110" s="30">
        <v>1.0</v>
      </c>
      <c r="K110" s="30">
        <v>0.0</v>
      </c>
      <c r="L110" s="30">
        <v>0.0</v>
      </c>
      <c r="M110" s="32" t="s">
        <v>39</v>
      </c>
      <c r="N110" s="32" t="s">
        <v>39</v>
      </c>
      <c r="O110" s="30">
        <v>1.0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6.0</v>
      </c>
      <c r="AA110" s="30">
        <v>4.0</v>
      </c>
      <c r="AB110" s="30">
        <v>5.0</v>
      </c>
      <c r="AC110" s="30">
        <v>2.0</v>
      </c>
      <c r="AD110" s="30">
        <v>1.0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39"/>
    </row>
    <row r="111">
      <c r="A111" s="30">
        <v>12751.1</v>
      </c>
      <c r="B111" s="40">
        <v>44239.0</v>
      </c>
      <c r="C111" s="31">
        <v>44253.0</v>
      </c>
      <c r="D111" s="32" t="s">
        <v>184</v>
      </c>
      <c r="E111" s="32" t="s">
        <v>36</v>
      </c>
      <c r="F111" s="32" t="s">
        <v>129</v>
      </c>
      <c r="G111" s="32" t="s">
        <v>109</v>
      </c>
      <c r="H111" s="30">
        <v>27529.0</v>
      </c>
      <c r="I111" s="37"/>
      <c r="J111" s="30">
        <v>0.0</v>
      </c>
      <c r="K111" s="30">
        <v>1.0</v>
      </c>
      <c r="L111" s="30">
        <v>0.0</v>
      </c>
      <c r="M111" s="32" t="s">
        <v>49</v>
      </c>
      <c r="N111" s="32" t="s">
        <v>39</v>
      </c>
      <c r="O111" s="30">
        <v>2.0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9.0</v>
      </c>
      <c r="V111" s="30">
        <v>6.0</v>
      </c>
      <c r="W111" s="30">
        <v>10.0</v>
      </c>
      <c r="X111" s="30">
        <v>0.0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9"/>
    </row>
    <row r="112">
      <c r="A112" s="30">
        <v>12751.2</v>
      </c>
      <c r="B112" s="40">
        <v>44239.0</v>
      </c>
      <c r="C112" s="31">
        <v>44253.0</v>
      </c>
      <c r="D112" s="32" t="s">
        <v>184</v>
      </c>
      <c r="E112" s="32" t="s">
        <v>36</v>
      </c>
      <c r="J112" s="30">
        <v>0.0</v>
      </c>
      <c r="K112" s="30">
        <v>0.0</v>
      </c>
      <c r="L112" s="30">
        <v>1.0</v>
      </c>
      <c r="M112" s="32" t="s">
        <v>49</v>
      </c>
      <c r="N112" s="32" t="s">
        <v>39</v>
      </c>
      <c r="O112" s="30">
        <v>2.0</v>
      </c>
      <c r="P112" s="30">
        <v>11.0</v>
      </c>
      <c r="Q112" s="30">
        <v>6.0</v>
      </c>
      <c r="R112" s="30">
        <v>7.0</v>
      </c>
      <c r="S112" s="30">
        <v>0.0</v>
      </c>
      <c r="T112" s="30">
        <v>1.0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39"/>
    </row>
    <row r="113">
      <c r="A113" s="30">
        <v>12752.1</v>
      </c>
      <c r="B113" s="40">
        <v>44239.0</v>
      </c>
      <c r="C113" s="31">
        <v>44257.0</v>
      </c>
      <c r="D113" s="32" t="s">
        <v>185</v>
      </c>
      <c r="E113" s="32" t="s">
        <v>36</v>
      </c>
      <c r="F113" s="32" t="s">
        <v>186</v>
      </c>
      <c r="G113" s="32" t="s">
        <v>38</v>
      </c>
      <c r="H113" s="30">
        <v>27616.0</v>
      </c>
      <c r="I113" s="37"/>
      <c r="J113" s="30">
        <v>0.0</v>
      </c>
      <c r="K113" s="30">
        <v>1.0</v>
      </c>
      <c r="L113" s="30">
        <v>0.0</v>
      </c>
      <c r="M113" s="32" t="s">
        <v>39</v>
      </c>
      <c r="N113" s="32" t="s">
        <v>39</v>
      </c>
      <c r="O113" s="30">
        <v>1.0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10.0</v>
      </c>
      <c r="AA113" s="30">
        <v>5.0</v>
      </c>
      <c r="AB113" s="30">
        <v>10.0</v>
      </c>
      <c r="AC113" s="30">
        <v>2.0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39"/>
    </row>
    <row r="114">
      <c r="A114" s="30">
        <v>12752.2</v>
      </c>
      <c r="B114" s="40">
        <v>44239.0</v>
      </c>
      <c r="C114" s="31">
        <v>44257.0</v>
      </c>
      <c r="D114" s="32" t="s">
        <v>185</v>
      </c>
      <c r="E114" s="32" t="s">
        <v>36</v>
      </c>
      <c r="F114" s="32" t="s">
        <v>186</v>
      </c>
      <c r="G114" s="32" t="s">
        <v>38</v>
      </c>
      <c r="H114" s="30">
        <v>27616.0</v>
      </c>
      <c r="I114" s="37"/>
      <c r="J114" s="30">
        <v>0.0</v>
      </c>
      <c r="K114" s="30">
        <v>1.0</v>
      </c>
      <c r="L114" s="30">
        <v>0.0</v>
      </c>
      <c r="M114" s="32" t="s">
        <v>39</v>
      </c>
      <c r="N114" s="32" t="s">
        <v>39</v>
      </c>
      <c r="O114" s="30">
        <v>0.0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10.0</v>
      </c>
      <c r="V114" s="30">
        <v>5.0</v>
      </c>
      <c r="W114" s="30">
        <v>10.0</v>
      </c>
      <c r="X114" s="30">
        <v>1.0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39"/>
    </row>
    <row r="115">
      <c r="A115" s="30">
        <v>12752.3</v>
      </c>
      <c r="B115" s="40">
        <v>44239.0</v>
      </c>
      <c r="C115" s="31">
        <v>44257.0</v>
      </c>
      <c r="D115" s="32" t="s">
        <v>185</v>
      </c>
      <c r="E115" s="32" t="s">
        <v>36</v>
      </c>
      <c r="F115" s="32" t="s">
        <v>187</v>
      </c>
      <c r="G115" s="32" t="s">
        <v>38</v>
      </c>
      <c r="H115" s="30">
        <v>27616.0</v>
      </c>
      <c r="I115" s="37"/>
      <c r="J115" s="30">
        <v>0.0</v>
      </c>
      <c r="K115" s="30">
        <v>1.0</v>
      </c>
      <c r="L115" s="30">
        <v>0.0</v>
      </c>
      <c r="M115" s="32" t="s">
        <v>39</v>
      </c>
      <c r="N115" s="32" t="s">
        <v>39</v>
      </c>
      <c r="O115" s="30">
        <v>0.0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10.0</v>
      </c>
      <c r="AA115" s="30">
        <v>5.0</v>
      </c>
      <c r="AB115" s="30">
        <v>10.0</v>
      </c>
      <c r="AC115" s="30">
        <v>1.0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39"/>
    </row>
    <row r="116">
      <c r="A116" s="30">
        <v>12752.4</v>
      </c>
      <c r="B116" s="40">
        <v>44239.0</v>
      </c>
      <c r="C116" s="31">
        <v>44257.0</v>
      </c>
      <c r="D116" s="32" t="s">
        <v>185</v>
      </c>
      <c r="E116" s="32" t="s">
        <v>36</v>
      </c>
      <c r="F116" s="32" t="s">
        <v>187</v>
      </c>
      <c r="G116" s="32" t="s">
        <v>38</v>
      </c>
      <c r="H116" s="30">
        <v>27616.0</v>
      </c>
      <c r="I116" s="37"/>
      <c r="J116" s="30">
        <v>0.0</v>
      </c>
      <c r="K116" s="30">
        <v>1.0</v>
      </c>
      <c r="L116" s="30">
        <v>0.0</v>
      </c>
      <c r="M116" s="32" t="s">
        <v>39</v>
      </c>
      <c r="N116" s="32" t="s">
        <v>39</v>
      </c>
      <c r="O116" s="30">
        <v>0.0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10.0</v>
      </c>
      <c r="AA116" s="30">
        <v>5.0</v>
      </c>
      <c r="AB116" s="30">
        <v>10.0</v>
      </c>
      <c r="AC116" s="30">
        <v>1.0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39"/>
    </row>
    <row r="117">
      <c r="A117" s="30">
        <v>12752.5</v>
      </c>
      <c r="B117" s="40">
        <v>44239.0</v>
      </c>
      <c r="C117" s="31">
        <v>44257.0</v>
      </c>
      <c r="D117" s="32" t="s">
        <v>185</v>
      </c>
      <c r="E117" s="32" t="s">
        <v>36</v>
      </c>
      <c r="J117" s="30">
        <v>0.0</v>
      </c>
      <c r="K117" s="30">
        <v>0.0</v>
      </c>
      <c r="L117" s="30">
        <v>1.0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100.0</v>
      </c>
      <c r="V117" s="30">
        <v>5.0</v>
      </c>
      <c r="W117" s="30">
        <v>10.0</v>
      </c>
      <c r="X117" s="30">
        <v>1.0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39"/>
    </row>
    <row r="118">
      <c r="A118" s="30">
        <v>12752.6</v>
      </c>
      <c r="B118" s="40">
        <v>44239.0</v>
      </c>
      <c r="C118" s="31">
        <v>44257.0</v>
      </c>
      <c r="D118" s="32" t="s">
        <v>185</v>
      </c>
      <c r="E118" s="32" t="s">
        <v>36</v>
      </c>
      <c r="J118" s="30">
        <v>0.0</v>
      </c>
      <c r="K118" s="30">
        <v>0.0</v>
      </c>
      <c r="L118" s="30">
        <v>1.0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9.0</v>
      </c>
      <c r="V118" s="30">
        <v>4.0</v>
      </c>
      <c r="W118" s="30">
        <v>5.0</v>
      </c>
      <c r="X118" s="30">
        <v>1.0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39"/>
    </row>
    <row r="119">
      <c r="A119" s="30">
        <v>12753.1</v>
      </c>
      <c r="B119" s="40">
        <v>44242.0</v>
      </c>
      <c r="C119" s="31">
        <v>44246.0</v>
      </c>
      <c r="D119" s="32" t="s">
        <v>188</v>
      </c>
      <c r="E119" s="32" t="s">
        <v>160</v>
      </c>
      <c r="F119" s="32" t="s">
        <v>189</v>
      </c>
      <c r="G119" s="32" t="s">
        <v>107</v>
      </c>
      <c r="H119" s="30">
        <v>27519.0</v>
      </c>
      <c r="I119" s="37"/>
      <c r="J119" s="30">
        <v>0.0</v>
      </c>
      <c r="K119" s="30">
        <v>1.0</v>
      </c>
      <c r="L119" s="30">
        <v>0.0</v>
      </c>
      <c r="M119" s="32" t="s">
        <v>39</v>
      </c>
      <c r="N119" s="32" t="s">
        <v>39</v>
      </c>
      <c r="O119" s="30">
        <v>3.0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8.0</v>
      </c>
      <c r="V119" s="30">
        <v>5.0</v>
      </c>
      <c r="W119" s="30">
        <v>10.0</v>
      </c>
      <c r="X119" s="30">
        <v>1.0</v>
      </c>
      <c r="Y119" s="30">
        <v>1.0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39"/>
    </row>
    <row r="120">
      <c r="A120" s="30">
        <v>12753.2</v>
      </c>
      <c r="B120" s="40">
        <v>44242.0</v>
      </c>
      <c r="C120" s="31">
        <v>44246.0</v>
      </c>
      <c r="D120" s="32" t="s">
        <v>188</v>
      </c>
      <c r="E120" s="32" t="s">
        <v>160</v>
      </c>
      <c r="F120" s="37"/>
      <c r="G120" s="37"/>
      <c r="H120" s="37"/>
      <c r="I120" s="37"/>
      <c r="J120" s="30">
        <v>0.0</v>
      </c>
      <c r="K120" s="30">
        <v>0.0</v>
      </c>
      <c r="L120" s="30">
        <v>1.0</v>
      </c>
      <c r="M120" s="32" t="s">
        <v>39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7.0</v>
      </c>
      <c r="V120" s="30">
        <v>5.0</v>
      </c>
      <c r="W120" s="30">
        <v>5.0</v>
      </c>
      <c r="X120" s="30">
        <v>1.0</v>
      </c>
      <c r="Y120" s="30">
        <v>1.0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39"/>
    </row>
    <row r="121">
      <c r="A121" s="30">
        <v>12754.1</v>
      </c>
      <c r="B121" s="31">
        <v>44242.0</v>
      </c>
      <c r="C121" s="31">
        <v>44251.0</v>
      </c>
      <c r="D121" s="32" t="s">
        <v>60</v>
      </c>
      <c r="E121" s="32" t="s">
        <v>36</v>
      </c>
      <c r="F121" s="32" t="s">
        <v>61</v>
      </c>
      <c r="G121" s="32" t="s">
        <v>62</v>
      </c>
      <c r="H121" s="30">
        <v>27526.0</v>
      </c>
      <c r="I121" s="37"/>
      <c r="J121" s="30">
        <v>0.0</v>
      </c>
      <c r="K121" s="30">
        <v>1.0</v>
      </c>
      <c r="L121" s="30">
        <v>0.0</v>
      </c>
      <c r="M121" s="32" t="s">
        <v>49</v>
      </c>
      <c r="N121" s="32" t="s">
        <v>39</v>
      </c>
      <c r="O121" s="30">
        <v>0.0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11.0</v>
      </c>
      <c r="V121" s="30">
        <v>5.0</v>
      </c>
      <c r="W121" s="30">
        <v>10.0</v>
      </c>
      <c r="X121" s="30">
        <v>2.0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39"/>
    </row>
    <row r="122">
      <c r="A122" s="30">
        <v>12754.2</v>
      </c>
      <c r="B122" s="31">
        <v>44242.0</v>
      </c>
      <c r="C122" s="31">
        <v>44251.0</v>
      </c>
      <c r="D122" s="32" t="s">
        <v>60</v>
      </c>
      <c r="E122" s="32" t="s">
        <v>36</v>
      </c>
      <c r="J122" s="30">
        <v>0.0</v>
      </c>
      <c r="K122" s="30">
        <v>0.0</v>
      </c>
      <c r="L122" s="30">
        <v>1.0</v>
      </c>
      <c r="M122" s="32" t="s">
        <v>39</v>
      </c>
      <c r="N122" s="32" t="s">
        <v>39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10.0</v>
      </c>
      <c r="V122" s="30">
        <v>4.0</v>
      </c>
      <c r="W122" s="30">
        <v>10.0</v>
      </c>
      <c r="X122" s="30">
        <v>2.0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9"/>
    </row>
    <row r="123">
      <c r="A123" s="30">
        <v>12754.3</v>
      </c>
      <c r="B123" s="31">
        <v>44242.0</v>
      </c>
      <c r="C123" s="31">
        <v>44251.0</v>
      </c>
      <c r="D123" s="32" t="s">
        <v>60</v>
      </c>
      <c r="E123" s="32" t="s">
        <v>36</v>
      </c>
      <c r="J123" s="30">
        <v>0.0</v>
      </c>
      <c r="K123" s="30">
        <v>0.0</v>
      </c>
      <c r="L123" s="30">
        <v>1.0</v>
      </c>
      <c r="M123" s="32" t="s">
        <v>39</v>
      </c>
      <c r="N123" s="32" t="s">
        <v>39</v>
      </c>
      <c r="O123" s="30">
        <v>3.0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9.0</v>
      </c>
      <c r="V123" s="30">
        <v>7.0</v>
      </c>
      <c r="W123" s="30">
        <v>10.0</v>
      </c>
      <c r="X123" s="30">
        <v>1.0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39"/>
    </row>
    <row r="124">
      <c r="A124" s="30">
        <v>12755.1</v>
      </c>
      <c r="B124" s="31">
        <v>44242.0</v>
      </c>
      <c r="C124" s="31">
        <v>44246.0</v>
      </c>
      <c r="D124" s="32" t="s">
        <v>190</v>
      </c>
      <c r="E124" s="32" t="s">
        <v>160</v>
      </c>
      <c r="F124" s="32" t="s">
        <v>191</v>
      </c>
      <c r="G124" s="32" t="s">
        <v>107</v>
      </c>
      <c r="H124" s="30">
        <v>27511.0</v>
      </c>
      <c r="I124" s="37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3.0</v>
      </c>
      <c r="P124" s="30">
        <v>10.0</v>
      </c>
      <c r="Q124" s="30">
        <v>7.0</v>
      </c>
      <c r="R124" s="30">
        <v>5.0</v>
      </c>
      <c r="S124" s="30">
        <v>0.0</v>
      </c>
      <c r="T124" s="30">
        <v>1.0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39"/>
    </row>
    <row r="125">
      <c r="A125" s="30">
        <v>12756.1</v>
      </c>
      <c r="B125" s="31">
        <v>44242.0</v>
      </c>
      <c r="C125" s="31">
        <v>44249.0</v>
      </c>
      <c r="D125" s="32" t="s">
        <v>57</v>
      </c>
      <c r="E125" s="32" t="s">
        <v>58</v>
      </c>
      <c r="F125" s="32" t="s">
        <v>192</v>
      </c>
      <c r="G125" s="32" t="s">
        <v>38</v>
      </c>
      <c r="H125" s="30">
        <v>27606.0</v>
      </c>
      <c r="I125" s="35"/>
      <c r="J125" s="30">
        <v>0.0</v>
      </c>
      <c r="K125" s="30">
        <v>1.0</v>
      </c>
      <c r="L125" s="30">
        <v>0.0</v>
      </c>
      <c r="M125" s="32" t="s">
        <v>39</v>
      </c>
      <c r="N125" s="32" t="s">
        <v>39</v>
      </c>
      <c r="O125" s="30">
        <v>2.0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8.0</v>
      </c>
      <c r="V125" s="30">
        <v>4.0</v>
      </c>
      <c r="W125" s="30">
        <v>10.0</v>
      </c>
      <c r="X125" s="30">
        <v>1.0</v>
      </c>
      <c r="Y125" s="30">
        <v>1.0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39"/>
    </row>
    <row r="126">
      <c r="A126" s="30">
        <v>12756.2</v>
      </c>
      <c r="B126" s="31">
        <v>44242.0</v>
      </c>
      <c r="C126" s="31">
        <v>44249.0</v>
      </c>
      <c r="D126" s="32" t="s">
        <v>57</v>
      </c>
      <c r="E126" s="32" t="s">
        <v>58</v>
      </c>
      <c r="G126" s="38"/>
      <c r="H126" s="37"/>
      <c r="I126" s="35"/>
      <c r="J126" s="30">
        <v>0.0</v>
      </c>
      <c r="K126" s="30">
        <v>0.0</v>
      </c>
      <c r="L126" s="30">
        <v>1.0</v>
      </c>
      <c r="M126" s="32" t="s">
        <v>39</v>
      </c>
      <c r="N126" s="32" t="s">
        <v>39</v>
      </c>
      <c r="O126" s="30">
        <v>1.0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9.0</v>
      </c>
      <c r="V126" s="30">
        <v>4.0</v>
      </c>
      <c r="W126" s="30">
        <v>10.0</v>
      </c>
      <c r="X126" s="30">
        <v>0.0</v>
      </c>
      <c r="Y126" s="30">
        <v>1.0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39"/>
    </row>
    <row r="127">
      <c r="A127" s="30">
        <v>12757.1</v>
      </c>
      <c r="B127" s="31">
        <v>44242.0</v>
      </c>
      <c r="C127" s="31">
        <v>44243.0</v>
      </c>
      <c r="D127" s="32" t="s">
        <v>193</v>
      </c>
      <c r="E127" s="32" t="s">
        <v>160</v>
      </c>
      <c r="F127" s="32" t="s">
        <v>69</v>
      </c>
      <c r="G127" s="32" t="s">
        <v>38</v>
      </c>
      <c r="H127" s="30">
        <v>27615.0</v>
      </c>
      <c r="I127" s="37"/>
      <c r="J127" s="30">
        <v>0.0</v>
      </c>
      <c r="K127" s="30">
        <v>1.0</v>
      </c>
      <c r="L127" s="30">
        <v>0.0</v>
      </c>
      <c r="M127" s="32" t="s">
        <v>39</v>
      </c>
      <c r="N127" s="32" t="s">
        <v>39</v>
      </c>
      <c r="O127" s="30">
        <v>6.0</v>
      </c>
      <c r="P127" s="30">
        <v>0.0</v>
      </c>
      <c r="Q127" s="30">
        <v>0.0</v>
      </c>
      <c r="R127" s="30">
        <v>1.0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11.0</v>
      </c>
      <c r="AA127" s="30">
        <v>6.0</v>
      </c>
      <c r="AB127" s="30">
        <v>10.0</v>
      </c>
      <c r="AC127" s="30">
        <v>2.0</v>
      </c>
      <c r="AD127" s="30">
        <v>1.0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39"/>
    </row>
    <row r="128">
      <c r="A128" s="30">
        <v>12757.2</v>
      </c>
      <c r="B128" s="31">
        <v>44242.0</v>
      </c>
      <c r="C128" s="31">
        <v>44243.0</v>
      </c>
      <c r="D128" s="32" t="s">
        <v>193</v>
      </c>
      <c r="E128" s="32" t="s">
        <v>160</v>
      </c>
      <c r="F128" s="35"/>
      <c r="G128" s="35"/>
      <c r="H128" s="37"/>
      <c r="I128" s="35"/>
      <c r="J128" s="30">
        <v>1.0</v>
      </c>
      <c r="K128" s="30">
        <v>0.0</v>
      </c>
      <c r="L128" s="30">
        <v>0.0</v>
      </c>
      <c r="M128" s="32" t="s">
        <v>39</v>
      </c>
      <c r="N128" s="32" t="s">
        <v>39</v>
      </c>
      <c r="O128" s="30">
        <v>3.0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9.0</v>
      </c>
      <c r="AA128" s="30">
        <v>3.0</v>
      </c>
      <c r="AB128" s="30">
        <v>12.0</v>
      </c>
      <c r="AC128" s="30">
        <v>2.0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39"/>
    </row>
    <row r="129">
      <c r="A129" s="30">
        <v>12758.1</v>
      </c>
      <c r="B129" s="31">
        <v>44243.0</v>
      </c>
      <c r="C129" s="31">
        <v>44257.0</v>
      </c>
      <c r="D129" s="32" t="s">
        <v>194</v>
      </c>
      <c r="E129" s="32" t="s">
        <v>36</v>
      </c>
      <c r="F129" s="32" t="s">
        <v>154</v>
      </c>
      <c r="G129" s="33" t="s">
        <v>38</v>
      </c>
      <c r="H129" s="34">
        <v>27606.0</v>
      </c>
      <c r="I129" s="35"/>
      <c r="J129" s="30">
        <v>0.0</v>
      </c>
      <c r="K129" s="30">
        <v>1.0</v>
      </c>
      <c r="L129" s="30">
        <v>0.0</v>
      </c>
      <c r="M129" s="32" t="s">
        <v>39</v>
      </c>
      <c r="N129" s="32" t="s">
        <v>39</v>
      </c>
      <c r="O129" s="30">
        <v>1.0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8.0</v>
      </c>
      <c r="AF129" s="30">
        <v>5.0</v>
      </c>
      <c r="AG129" s="30">
        <v>10.0</v>
      </c>
      <c r="AH129" s="30">
        <v>1.0</v>
      </c>
      <c r="AI129" s="30">
        <v>0.0</v>
      </c>
      <c r="AJ129" s="39"/>
    </row>
    <row r="130">
      <c r="A130" s="30">
        <v>12758.2</v>
      </c>
      <c r="B130" s="31">
        <v>44243.0</v>
      </c>
      <c r="C130" s="31">
        <v>44263.0</v>
      </c>
      <c r="D130" s="32" t="s">
        <v>194</v>
      </c>
      <c r="E130" s="32" t="s">
        <v>36</v>
      </c>
      <c r="F130" s="32" t="s">
        <v>154</v>
      </c>
      <c r="G130" s="32" t="s">
        <v>38</v>
      </c>
      <c r="H130" s="30">
        <v>27606.0</v>
      </c>
      <c r="I130" s="37"/>
      <c r="J130" s="30">
        <v>0.0</v>
      </c>
      <c r="K130" s="30">
        <v>1.0</v>
      </c>
      <c r="L130" s="30">
        <v>0.0</v>
      </c>
      <c r="M130" s="32" t="s">
        <v>39</v>
      </c>
      <c r="N130" s="32" t="s">
        <v>39</v>
      </c>
      <c r="O130" s="30">
        <v>1.0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8.0</v>
      </c>
      <c r="AF130" s="30">
        <v>4.0</v>
      </c>
      <c r="AG130" s="30">
        <v>10.0</v>
      </c>
      <c r="AH130" s="30">
        <v>1.0</v>
      </c>
      <c r="AI130" s="30">
        <v>0.0</v>
      </c>
      <c r="AJ130" s="39"/>
    </row>
    <row r="131">
      <c r="A131" s="30">
        <v>12758.3</v>
      </c>
      <c r="B131" s="31">
        <v>44243.0</v>
      </c>
      <c r="C131" s="31">
        <v>44257.0</v>
      </c>
      <c r="D131" s="32" t="s">
        <v>194</v>
      </c>
      <c r="E131" s="32" t="s">
        <v>36</v>
      </c>
      <c r="F131" s="32" t="s">
        <v>195</v>
      </c>
      <c r="G131" s="33" t="s">
        <v>107</v>
      </c>
      <c r="H131" s="34">
        <v>27511.0</v>
      </c>
      <c r="I131" s="35"/>
      <c r="J131" s="30">
        <v>0.0</v>
      </c>
      <c r="K131" s="30">
        <v>1.0</v>
      </c>
      <c r="L131" s="30">
        <v>0.0</v>
      </c>
      <c r="M131" s="32" t="s">
        <v>39</v>
      </c>
      <c r="N131" s="32" t="s">
        <v>39</v>
      </c>
      <c r="O131" s="30">
        <v>1.0</v>
      </c>
      <c r="P131" s="30">
        <v>10.0</v>
      </c>
      <c r="Q131" s="30">
        <v>5.0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13.0</v>
      </c>
      <c r="AC131" s="30">
        <v>1.0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39"/>
    </row>
    <row r="132">
      <c r="A132" s="30">
        <v>12758.4</v>
      </c>
      <c r="B132" s="31">
        <v>44243.0</v>
      </c>
      <c r="C132" s="31">
        <v>44258.0</v>
      </c>
      <c r="D132" s="32" t="s">
        <v>194</v>
      </c>
      <c r="E132" s="32" t="s">
        <v>36</v>
      </c>
      <c r="F132" s="32" t="s">
        <v>195</v>
      </c>
      <c r="G132" s="32" t="s">
        <v>107</v>
      </c>
      <c r="H132" s="30">
        <v>27511.0</v>
      </c>
      <c r="I132" s="37"/>
      <c r="J132" s="30">
        <v>1.0</v>
      </c>
      <c r="K132" s="30">
        <v>0.0</v>
      </c>
      <c r="L132" s="30">
        <v>0.0</v>
      </c>
      <c r="M132" s="32" t="s">
        <v>39</v>
      </c>
      <c r="N132" s="32" t="s">
        <v>39</v>
      </c>
      <c r="O132" s="30">
        <v>3.0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4.0</v>
      </c>
      <c r="AF132" s="30">
        <v>3.0</v>
      </c>
      <c r="AG132" s="30">
        <v>10.0</v>
      </c>
      <c r="AH132" s="30">
        <v>1.0</v>
      </c>
      <c r="AI132" s="30">
        <v>0.0</v>
      </c>
      <c r="AJ132" s="39"/>
    </row>
    <row r="133">
      <c r="A133" s="30">
        <v>12758.5</v>
      </c>
      <c r="B133" s="31">
        <v>44243.0</v>
      </c>
      <c r="C133" s="31">
        <v>44258.0</v>
      </c>
      <c r="D133" s="32" t="s">
        <v>194</v>
      </c>
      <c r="E133" s="32" t="s">
        <v>36</v>
      </c>
      <c r="J133" s="30">
        <v>0.0</v>
      </c>
      <c r="K133" s="30">
        <v>0.0</v>
      </c>
      <c r="L133" s="30">
        <v>1.0</v>
      </c>
      <c r="M133" s="32" t="s">
        <v>39</v>
      </c>
      <c r="N133" s="32" t="s">
        <v>39</v>
      </c>
      <c r="O133" s="30">
        <v>1.0</v>
      </c>
      <c r="P133" s="30">
        <v>6.0</v>
      </c>
      <c r="Q133" s="30">
        <v>6.0</v>
      </c>
      <c r="R133" s="30">
        <v>10.0</v>
      </c>
      <c r="S133" s="30">
        <v>2.0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39"/>
    </row>
    <row r="134">
      <c r="A134" s="30">
        <v>12758.6</v>
      </c>
      <c r="B134" s="31">
        <v>44243.0</v>
      </c>
      <c r="C134" s="31">
        <v>44258.0</v>
      </c>
      <c r="D134" s="32" t="s">
        <v>194</v>
      </c>
      <c r="E134" s="32" t="s">
        <v>36</v>
      </c>
      <c r="J134" s="30">
        <v>1.0</v>
      </c>
      <c r="K134" s="30">
        <v>0.0</v>
      </c>
      <c r="L134" s="30">
        <v>0.0</v>
      </c>
      <c r="M134" s="32" t="s">
        <v>39</v>
      </c>
      <c r="N134" s="32" t="s">
        <v>39</v>
      </c>
      <c r="O134" s="30">
        <v>3.0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3.0</v>
      </c>
      <c r="AF134" s="30">
        <v>3.0</v>
      </c>
      <c r="AG134" s="30">
        <v>10.0</v>
      </c>
      <c r="AH134" s="30">
        <v>1.0</v>
      </c>
      <c r="AI134" s="30">
        <v>0.0</v>
      </c>
      <c r="AJ134" s="39"/>
    </row>
    <row r="135">
      <c r="A135" s="30">
        <v>12759.1</v>
      </c>
      <c r="B135" s="31">
        <v>44243.0</v>
      </c>
      <c r="C135" s="31">
        <v>44256.0</v>
      </c>
      <c r="D135" s="32" t="s">
        <v>194</v>
      </c>
      <c r="E135" s="32" t="s">
        <v>36</v>
      </c>
      <c r="F135" s="32" t="s">
        <v>195</v>
      </c>
      <c r="G135" s="32" t="s">
        <v>107</v>
      </c>
      <c r="H135" s="30">
        <v>27511.0</v>
      </c>
      <c r="I135" s="37"/>
      <c r="J135" s="30">
        <v>0.0</v>
      </c>
      <c r="K135" s="30">
        <v>1.0</v>
      </c>
      <c r="L135" s="30">
        <v>0.0</v>
      </c>
      <c r="M135" s="32" t="s">
        <v>39</v>
      </c>
      <c r="N135" s="32" t="s">
        <v>39</v>
      </c>
      <c r="O135" s="30">
        <v>1.0</v>
      </c>
      <c r="P135" s="30">
        <v>8.0</v>
      </c>
      <c r="Q135" s="30">
        <v>7.0</v>
      </c>
      <c r="R135" s="30">
        <v>10.0</v>
      </c>
      <c r="S135" s="30">
        <v>2.0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39"/>
    </row>
    <row r="136">
      <c r="A136" s="30">
        <v>12759.2</v>
      </c>
      <c r="B136" s="31">
        <v>44243.0</v>
      </c>
      <c r="C136" s="31">
        <v>44256.0</v>
      </c>
      <c r="D136" s="32" t="s">
        <v>194</v>
      </c>
      <c r="E136" s="32" t="s">
        <v>36</v>
      </c>
      <c r="J136" s="30">
        <v>1.0</v>
      </c>
      <c r="K136" s="30">
        <v>0.0</v>
      </c>
      <c r="L136" s="30">
        <v>0.0</v>
      </c>
      <c r="M136" s="32" t="s">
        <v>39</v>
      </c>
      <c r="N136" s="32" t="s">
        <v>39</v>
      </c>
      <c r="O136" s="30">
        <v>1.0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5.0</v>
      </c>
      <c r="AA136" s="30">
        <v>4.0</v>
      </c>
      <c r="AB136" s="30">
        <v>10.0</v>
      </c>
      <c r="AC136" s="30">
        <v>1.0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39"/>
    </row>
    <row r="137">
      <c r="A137" s="30">
        <v>12760.1</v>
      </c>
      <c r="B137" s="31">
        <v>44243.0</v>
      </c>
      <c r="C137" s="31">
        <v>44257.0</v>
      </c>
      <c r="D137" s="32" t="s">
        <v>194</v>
      </c>
      <c r="E137" s="32" t="s">
        <v>36</v>
      </c>
      <c r="F137" s="32" t="s">
        <v>196</v>
      </c>
      <c r="G137" s="32" t="s">
        <v>165</v>
      </c>
      <c r="H137" s="30">
        <v>27560.0</v>
      </c>
      <c r="I137" s="37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11.0</v>
      </c>
      <c r="V137" s="30">
        <v>5.0</v>
      </c>
      <c r="W137" s="30">
        <v>10.0</v>
      </c>
      <c r="X137" s="30">
        <v>1.0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39"/>
    </row>
    <row r="138">
      <c r="A138" s="30">
        <v>12760.2</v>
      </c>
      <c r="B138" s="31">
        <v>44243.0</v>
      </c>
      <c r="C138" s="31">
        <v>44257.0</v>
      </c>
      <c r="D138" s="32" t="s">
        <v>194</v>
      </c>
      <c r="E138" s="32" t="s">
        <v>36</v>
      </c>
      <c r="J138" s="30">
        <v>1.0</v>
      </c>
      <c r="K138" s="30">
        <v>0.0</v>
      </c>
      <c r="L138" s="30">
        <v>0.0</v>
      </c>
      <c r="M138" s="32" t="s">
        <v>39</v>
      </c>
      <c r="N138" s="32" t="s">
        <v>39</v>
      </c>
      <c r="O138" s="30">
        <v>1.0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5.0</v>
      </c>
      <c r="AA138" s="30">
        <v>2.0</v>
      </c>
      <c r="AB138" s="30">
        <v>5.0</v>
      </c>
      <c r="AC138" s="30">
        <v>1.0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39"/>
    </row>
    <row r="139">
      <c r="A139" s="30">
        <v>12761.1</v>
      </c>
      <c r="B139" s="31">
        <v>44243.0</v>
      </c>
      <c r="C139" s="31">
        <v>44257.0</v>
      </c>
      <c r="D139" s="32" t="s">
        <v>194</v>
      </c>
      <c r="E139" s="32" t="s">
        <v>36</v>
      </c>
      <c r="F139" s="32" t="s">
        <v>195</v>
      </c>
      <c r="G139" s="32" t="s">
        <v>107</v>
      </c>
      <c r="H139" s="30">
        <v>27511.0</v>
      </c>
      <c r="I139" s="37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2.0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7.0</v>
      </c>
      <c r="V139" s="30">
        <v>6.0</v>
      </c>
      <c r="W139" s="30">
        <v>10.0</v>
      </c>
      <c r="X139" s="30">
        <v>2.0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39"/>
    </row>
    <row r="140">
      <c r="A140" s="30">
        <v>12762.1</v>
      </c>
      <c r="B140" s="31">
        <v>44244.0</v>
      </c>
      <c r="C140" s="31">
        <v>44257.0</v>
      </c>
      <c r="D140" s="32" t="s">
        <v>197</v>
      </c>
      <c r="E140" s="32" t="s">
        <v>36</v>
      </c>
      <c r="F140" s="32" t="s">
        <v>198</v>
      </c>
      <c r="G140" s="32" t="s">
        <v>38</v>
      </c>
      <c r="H140" s="30">
        <v>27605.0</v>
      </c>
      <c r="I140" s="37"/>
      <c r="J140" s="30">
        <v>0.0</v>
      </c>
      <c r="K140" s="30">
        <v>1.0</v>
      </c>
      <c r="L140" s="30">
        <v>0.0</v>
      </c>
      <c r="M140" s="32" t="s">
        <v>49</v>
      </c>
      <c r="N140" s="32" t="s">
        <v>39</v>
      </c>
      <c r="O140" s="30">
        <v>2.0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8.0</v>
      </c>
      <c r="AF140" s="30">
        <v>5.0</v>
      </c>
      <c r="AG140" s="30">
        <v>10.0</v>
      </c>
      <c r="AH140" s="30">
        <v>1.0</v>
      </c>
      <c r="AI140" s="30">
        <v>0.0</v>
      </c>
      <c r="AJ140" s="39"/>
    </row>
    <row r="141">
      <c r="A141" s="30">
        <v>12763.1</v>
      </c>
      <c r="B141" s="31">
        <v>44244.0</v>
      </c>
      <c r="C141" s="31">
        <v>44249.0</v>
      </c>
      <c r="D141" s="32" t="s">
        <v>199</v>
      </c>
      <c r="E141" s="32" t="s">
        <v>160</v>
      </c>
      <c r="F141" s="35"/>
      <c r="G141" s="35"/>
      <c r="H141" s="37"/>
      <c r="I141" s="35"/>
      <c r="J141" s="30">
        <v>1.0</v>
      </c>
      <c r="K141" s="30">
        <v>0.0</v>
      </c>
      <c r="L141" s="30">
        <v>0.0</v>
      </c>
      <c r="M141" s="32" t="s">
        <v>49</v>
      </c>
      <c r="N141" s="32" t="s">
        <v>39</v>
      </c>
      <c r="O141" s="30">
        <v>2.0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7.0</v>
      </c>
      <c r="AA141" s="30">
        <v>3.0</v>
      </c>
      <c r="AB141" s="30">
        <v>10.0</v>
      </c>
      <c r="AC141" s="30">
        <v>1.0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39"/>
    </row>
    <row r="142">
      <c r="A142" s="30">
        <v>12763.2</v>
      </c>
      <c r="B142" s="31">
        <v>44244.0</v>
      </c>
      <c r="C142" s="31">
        <v>44249.0</v>
      </c>
      <c r="D142" s="32" t="s">
        <v>199</v>
      </c>
      <c r="E142" s="32" t="s">
        <v>160</v>
      </c>
      <c r="F142" s="32" t="s">
        <v>200</v>
      </c>
      <c r="G142" s="32" t="s">
        <v>38</v>
      </c>
      <c r="H142" s="30">
        <v>27608.0</v>
      </c>
      <c r="I142" s="37"/>
      <c r="J142" s="30">
        <v>0.0</v>
      </c>
      <c r="K142" s="30">
        <v>1.0</v>
      </c>
      <c r="L142" s="30">
        <v>0.0</v>
      </c>
      <c r="M142" s="32" t="s">
        <v>49</v>
      </c>
      <c r="N142" s="32" t="s">
        <v>39</v>
      </c>
      <c r="O142" s="30">
        <v>2.0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7.0</v>
      </c>
      <c r="V142" s="30">
        <v>4.0</v>
      </c>
      <c r="W142" s="30">
        <v>10.0</v>
      </c>
      <c r="X142" s="30">
        <v>1.0</v>
      </c>
      <c r="Y142" s="30">
        <v>1.0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39"/>
    </row>
    <row r="143">
      <c r="A143" s="30">
        <v>12764.1</v>
      </c>
      <c r="B143" s="31">
        <v>44244.0</v>
      </c>
      <c r="C143" s="31">
        <v>44257.0</v>
      </c>
      <c r="D143" s="32" t="s">
        <v>68</v>
      </c>
      <c r="E143" s="32" t="s">
        <v>36</v>
      </c>
      <c r="F143" s="32" t="s">
        <v>69</v>
      </c>
      <c r="G143" s="32" t="s">
        <v>38</v>
      </c>
      <c r="H143" s="30">
        <v>27615.0</v>
      </c>
      <c r="I143" s="37"/>
      <c r="J143" s="30">
        <v>0.0</v>
      </c>
      <c r="K143" s="30">
        <v>1.0</v>
      </c>
      <c r="L143" s="30">
        <v>0.0</v>
      </c>
      <c r="M143" s="32" t="s">
        <v>49</v>
      </c>
      <c r="N143" s="32" t="s">
        <v>39</v>
      </c>
      <c r="O143" s="30">
        <v>2.0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7.0</v>
      </c>
      <c r="V143" s="30">
        <v>6.0</v>
      </c>
      <c r="W143" s="30">
        <v>10.0</v>
      </c>
      <c r="X143" s="30">
        <v>2.0</v>
      </c>
      <c r="Y143" s="30">
        <v>1.0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39"/>
    </row>
    <row r="144">
      <c r="A144" s="30">
        <v>12764.2</v>
      </c>
      <c r="B144" s="31">
        <v>44244.0</v>
      </c>
      <c r="C144" s="31">
        <v>44257.0</v>
      </c>
      <c r="D144" s="32" t="s">
        <v>68</v>
      </c>
      <c r="E144" s="32" t="s">
        <v>36</v>
      </c>
      <c r="F144" s="32" t="s">
        <v>182</v>
      </c>
      <c r="G144" s="32" t="s">
        <v>38</v>
      </c>
      <c r="H144" s="30">
        <v>27609.0</v>
      </c>
      <c r="I144" s="37"/>
      <c r="J144" s="30">
        <v>0.0</v>
      </c>
      <c r="K144" s="30">
        <v>1.0</v>
      </c>
      <c r="L144" s="30">
        <v>0.0</v>
      </c>
      <c r="M144" s="32" t="s">
        <v>49</v>
      </c>
      <c r="N144" s="32" t="s">
        <v>39</v>
      </c>
      <c r="O144" s="30">
        <v>6.0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9.0</v>
      </c>
      <c r="AA144" s="30">
        <v>5.0</v>
      </c>
      <c r="AB144" s="30">
        <v>10.0</v>
      </c>
      <c r="AC144" s="30">
        <v>2.0</v>
      </c>
      <c r="AD144" s="30">
        <v>1.0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39"/>
    </row>
    <row r="145">
      <c r="A145" s="30">
        <v>12765.1</v>
      </c>
      <c r="B145" s="31">
        <v>44244.0</v>
      </c>
      <c r="C145" s="31">
        <v>44257.0</v>
      </c>
      <c r="D145" s="32" t="s">
        <v>184</v>
      </c>
      <c r="E145" s="32" t="s">
        <v>36</v>
      </c>
      <c r="F145" s="32" t="s">
        <v>59</v>
      </c>
      <c r="G145" s="32" t="s">
        <v>38</v>
      </c>
      <c r="H145" s="30">
        <v>27610.0</v>
      </c>
      <c r="I145" s="37"/>
      <c r="J145" s="30">
        <v>0.0</v>
      </c>
      <c r="K145" s="30">
        <v>1.0</v>
      </c>
      <c r="L145" s="30">
        <v>0.0</v>
      </c>
      <c r="M145" s="32" t="s">
        <v>49</v>
      </c>
      <c r="N145" s="32" t="s">
        <v>39</v>
      </c>
      <c r="O145" s="30">
        <v>2.0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9.0</v>
      </c>
      <c r="AF145" s="30">
        <v>5.0</v>
      </c>
      <c r="AG145" s="30">
        <v>10.0</v>
      </c>
      <c r="AH145" s="30">
        <v>1.0</v>
      </c>
      <c r="AI145" s="30">
        <v>1.0</v>
      </c>
      <c r="AJ145" s="39"/>
    </row>
    <row r="146">
      <c r="A146" s="30">
        <v>12765.2</v>
      </c>
      <c r="B146" s="31">
        <v>44244.0</v>
      </c>
      <c r="C146" s="31">
        <v>44257.0</v>
      </c>
      <c r="D146" s="32" t="s">
        <v>184</v>
      </c>
      <c r="E146" s="32" t="s">
        <v>36</v>
      </c>
      <c r="F146" s="32" t="s">
        <v>151</v>
      </c>
      <c r="G146" s="32" t="s">
        <v>38</v>
      </c>
      <c r="H146" s="30">
        <v>27606.0</v>
      </c>
      <c r="I146" s="37"/>
      <c r="J146" s="30">
        <v>0.0</v>
      </c>
      <c r="K146" s="30">
        <v>1.0</v>
      </c>
      <c r="L146" s="30">
        <v>0.0</v>
      </c>
      <c r="M146" s="32" t="s">
        <v>49</v>
      </c>
      <c r="N146" s="32" t="s">
        <v>39</v>
      </c>
      <c r="O146" s="30">
        <v>5.0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10.0</v>
      </c>
      <c r="AA146" s="30">
        <v>5.0</v>
      </c>
      <c r="AB146" s="30">
        <v>10.0</v>
      </c>
      <c r="AC146" s="30">
        <v>1.0</v>
      </c>
      <c r="AD146" s="30">
        <v>1.0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39"/>
    </row>
    <row r="147">
      <c r="A147" s="30">
        <v>12765.3</v>
      </c>
      <c r="B147" s="31">
        <v>44244.0</v>
      </c>
      <c r="C147" s="31">
        <v>44257.0</v>
      </c>
      <c r="D147" s="32" t="s">
        <v>184</v>
      </c>
      <c r="E147" s="32" t="s">
        <v>36</v>
      </c>
      <c r="F147" s="32" t="s">
        <v>129</v>
      </c>
      <c r="G147" s="32" t="s">
        <v>109</v>
      </c>
      <c r="H147" s="30">
        <v>27529.0</v>
      </c>
      <c r="I147" s="37"/>
      <c r="J147" s="30">
        <v>0.0</v>
      </c>
      <c r="K147" s="30">
        <v>1.0</v>
      </c>
      <c r="L147" s="30">
        <v>0.0</v>
      </c>
      <c r="M147" s="32" t="s">
        <v>49</v>
      </c>
      <c r="N147" s="32" t="s">
        <v>39</v>
      </c>
      <c r="O147" s="30">
        <v>5.0</v>
      </c>
      <c r="P147" s="30">
        <v>8.0</v>
      </c>
      <c r="Q147" s="30">
        <v>5.0</v>
      </c>
      <c r="R147" s="30">
        <v>10.0</v>
      </c>
      <c r="S147" s="30">
        <v>1.0</v>
      </c>
      <c r="T147" s="30">
        <v>1.0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39"/>
    </row>
    <row r="148">
      <c r="A148" s="30">
        <v>12765.4</v>
      </c>
      <c r="B148" s="31">
        <v>44244.0</v>
      </c>
      <c r="C148" s="31">
        <v>44257.0</v>
      </c>
      <c r="D148" s="32" t="s">
        <v>184</v>
      </c>
      <c r="E148" s="32" t="s">
        <v>36</v>
      </c>
      <c r="F148" s="32" t="s">
        <v>129</v>
      </c>
      <c r="G148" s="32" t="s">
        <v>109</v>
      </c>
      <c r="H148" s="30">
        <v>27529.0</v>
      </c>
      <c r="I148" s="37"/>
      <c r="J148" s="30">
        <v>0.0</v>
      </c>
      <c r="K148" s="30">
        <v>1.0</v>
      </c>
      <c r="L148" s="30">
        <v>0.0</v>
      </c>
      <c r="M148" s="32" t="s">
        <v>49</v>
      </c>
      <c r="N148" s="32" t="s">
        <v>39</v>
      </c>
      <c r="O148" s="30">
        <v>3.0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9.0</v>
      </c>
      <c r="V148" s="30">
        <v>5.0</v>
      </c>
      <c r="W148" s="30">
        <v>10.0</v>
      </c>
      <c r="X148" s="30">
        <v>1.0</v>
      </c>
      <c r="Y148" s="30">
        <v>1.0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39"/>
    </row>
    <row r="149">
      <c r="A149" s="30">
        <v>12766.1</v>
      </c>
      <c r="B149" s="31">
        <v>44244.0</v>
      </c>
      <c r="C149" s="31">
        <v>44258.0</v>
      </c>
      <c r="D149" s="32" t="s">
        <v>60</v>
      </c>
      <c r="E149" s="32" t="s">
        <v>36</v>
      </c>
      <c r="F149" s="32" t="s">
        <v>66</v>
      </c>
      <c r="G149" s="32" t="s">
        <v>51</v>
      </c>
      <c r="H149" s="30">
        <v>27539.0</v>
      </c>
      <c r="I149" s="37"/>
      <c r="J149" s="30">
        <v>0.0</v>
      </c>
      <c r="K149" s="30">
        <v>1.0</v>
      </c>
      <c r="L149" s="30">
        <v>0.0</v>
      </c>
      <c r="M149" s="32" t="s">
        <v>49</v>
      </c>
      <c r="N149" s="32" t="s">
        <v>39</v>
      </c>
      <c r="O149" s="30">
        <v>0.0</v>
      </c>
      <c r="P149" s="30">
        <v>9.0</v>
      </c>
      <c r="Q149" s="30">
        <v>5.0</v>
      </c>
      <c r="R149" s="30">
        <v>5.0</v>
      </c>
      <c r="S149" s="30">
        <v>0.0</v>
      </c>
      <c r="T149" s="30">
        <v>1.0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5.0</v>
      </c>
      <c r="AC149" s="30">
        <v>1.0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39"/>
    </row>
    <row r="150">
      <c r="A150" s="30">
        <v>12767.1</v>
      </c>
      <c r="B150" s="31">
        <v>44244.0</v>
      </c>
      <c r="C150" s="31">
        <v>44258.0</v>
      </c>
      <c r="D150" s="32" t="s">
        <v>201</v>
      </c>
      <c r="E150" s="32" t="s">
        <v>36</v>
      </c>
      <c r="F150" s="32" t="s">
        <v>202</v>
      </c>
      <c r="G150" s="32" t="s">
        <v>38</v>
      </c>
      <c r="H150" s="30">
        <v>27612.0</v>
      </c>
      <c r="I150" s="37"/>
      <c r="J150" s="30">
        <v>0.0</v>
      </c>
      <c r="K150" s="30">
        <v>1.0</v>
      </c>
      <c r="L150" s="30">
        <v>0.0</v>
      </c>
      <c r="M150" s="32" t="s">
        <v>49</v>
      </c>
      <c r="N150" s="32" t="s">
        <v>49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10.0</v>
      </c>
      <c r="V150" s="30">
        <v>6.0</v>
      </c>
      <c r="W150" s="30">
        <v>10.0</v>
      </c>
      <c r="X150" s="30">
        <v>1.0</v>
      </c>
      <c r="Y150" s="30">
        <v>1.0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39"/>
    </row>
    <row r="151">
      <c r="A151" s="30">
        <v>12768.1</v>
      </c>
      <c r="B151" s="31">
        <v>44244.0</v>
      </c>
      <c r="C151" s="31">
        <v>44258.0</v>
      </c>
      <c r="D151" s="32" t="s">
        <v>80</v>
      </c>
      <c r="E151" s="32" t="s">
        <v>36</v>
      </c>
      <c r="F151" s="32" t="s">
        <v>75</v>
      </c>
      <c r="G151" s="33" t="s">
        <v>74</v>
      </c>
      <c r="H151" s="34">
        <v>27587.0</v>
      </c>
      <c r="I151" s="35"/>
      <c r="J151" s="30">
        <v>0.0</v>
      </c>
      <c r="K151" s="30">
        <v>1.0</v>
      </c>
      <c r="L151" s="30">
        <v>0.0</v>
      </c>
      <c r="M151" s="32" t="s">
        <v>39</v>
      </c>
      <c r="N151" s="32" t="s">
        <v>39</v>
      </c>
      <c r="O151" s="30">
        <v>4.0</v>
      </c>
      <c r="P151" s="30">
        <v>10.0</v>
      </c>
      <c r="Q151" s="30">
        <v>6.0</v>
      </c>
      <c r="R151" s="30">
        <v>5.0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5.0</v>
      </c>
      <c r="AC151" s="30">
        <v>1.0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39"/>
    </row>
    <row r="152">
      <c r="A152" s="30">
        <v>12768.2</v>
      </c>
      <c r="B152" s="31">
        <v>44244.0</v>
      </c>
      <c r="C152" s="31">
        <v>44258.0</v>
      </c>
      <c r="D152" s="32" t="s">
        <v>80</v>
      </c>
      <c r="E152" s="32" t="s">
        <v>36</v>
      </c>
      <c r="F152" s="32" t="s">
        <v>40</v>
      </c>
      <c r="G152" s="37"/>
      <c r="H152" s="38"/>
      <c r="I152" s="37"/>
      <c r="J152" s="30">
        <v>0.0</v>
      </c>
      <c r="K152" s="30">
        <v>1.0</v>
      </c>
      <c r="L152" s="30">
        <v>0.0</v>
      </c>
      <c r="M152" s="32" t="s">
        <v>39</v>
      </c>
      <c r="N152" s="32" t="s">
        <v>39</v>
      </c>
      <c r="O152" s="30">
        <v>4.0</v>
      </c>
      <c r="P152" s="30">
        <v>10.0</v>
      </c>
      <c r="Q152" s="30">
        <v>6.0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10.0</v>
      </c>
      <c r="AC152" s="30">
        <v>1.0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39"/>
    </row>
    <row r="153">
      <c r="A153" s="30">
        <v>12768.3</v>
      </c>
      <c r="B153" s="31">
        <v>44244.0</v>
      </c>
      <c r="C153" s="31">
        <v>44258.0</v>
      </c>
      <c r="D153" s="32" t="s">
        <v>80</v>
      </c>
      <c r="E153" s="32" t="s">
        <v>36</v>
      </c>
      <c r="J153" s="30">
        <v>0.0</v>
      </c>
      <c r="K153" s="30">
        <v>0.0</v>
      </c>
      <c r="L153" s="30">
        <v>1.0</v>
      </c>
      <c r="M153" s="32" t="s">
        <v>39</v>
      </c>
      <c r="N153" s="32" t="s">
        <v>39</v>
      </c>
      <c r="O153" s="30">
        <v>0.0</v>
      </c>
      <c r="P153" s="30">
        <v>8.0</v>
      </c>
      <c r="Q153" s="30">
        <v>6.0</v>
      </c>
      <c r="R153" s="30">
        <v>5.0</v>
      </c>
      <c r="S153" s="30">
        <v>2.0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39"/>
    </row>
    <row r="154">
      <c r="A154" s="30">
        <v>12768.4</v>
      </c>
      <c r="B154" s="31">
        <v>44244.0</v>
      </c>
      <c r="C154" s="31">
        <v>44258.0</v>
      </c>
      <c r="D154" s="32" t="s">
        <v>80</v>
      </c>
      <c r="E154" s="32" t="s">
        <v>36</v>
      </c>
      <c r="J154" s="30">
        <v>1.0</v>
      </c>
      <c r="K154" s="30">
        <v>0.0</v>
      </c>
      <c r="L154" s="30">
        <v>0.0</v>
      </c>
      <c r="M154" s="32" t="s">
        <v>39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6.0</v>
      </c>
      <c r="AF154" s="30">
        <v>4.0</v>
      </c>
      <c r="AG154" s="30">
        <v>10.0</v>
      </c>
      <c r="AH154" s="30">
        <v>1.0</v>
      </c>
      <c r="AI154" s="30">
        <v>0.0</v>
      </c>
      <c r="AJ154" s="39"/>
    </row>
    <row r="155">
      <c r="A155" s="30">
        <v>12768.5</v>
      </c>
      <c r="B155" s="31">
        <v>44244.0</v>
      </c>
      <c r="C155" s="31">
        <v>44258.0</v>
      </c>
      <c r="D155" s="32" t="s">
        <v>80</v>
      </c>
      <c r="E155" s="32" t="s">
        <v>36</v>
      </c>
      <c r="J155" s="30">
        <v>1.0</v>
      </c>
      <c r="K155" s="30">
        <v>0.0</v>
      </c>
      <c r="L155" s="30">
        <v>0.0</v>
      </c>
      <c r="M155" s="32" t="s">
        <v>39</v>
      </c>
      <c r="N155" s="32" t="s">
        <v>39</v>
      </c>
      <c r="O155" s="30">
        <v>3.0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7.0</v>
      </c>
      <c r="AA155" s="30">
        <v>3.0</v>
      </c>
      <c r="AB155" s="30">
        <v>10.0</v>
      </c>
      <c r="AC155" s="30">
        <v>1.0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39"/>
    </row>
    <row r="156">
      <c r="A156" s="30">
        <v>12769.1</v>
      </c>
      <c r="B156" s="31">
        <v>44244.0</v>
      </c>
      <c r="C156" s="31">
        <v>44246.0</v>
      </c>
      <c r="D156" s="32" t="s">
        <v>127</v>
      </c>
      <c r="E156" s="32" t="s">
        <v>104</v>
      </c>
      <c r="F156" s="32" t="s">
        <v>203</v>
      </c>
      <c r="G156" s="33" t="s">
        <v>38</v>
      </c>
      <c r="H156" s="34">
        <v>27613.0</v>
      </c>
      <c r="I156" s="35"/>
      <c r="J156" s="30">
        <v>0.0</v>
      </c>
      <c r="K156" s="30">
        <v>1.0</v>
      </c>
      <c r="L156" s="30">
        <v>0.0</v>
      </c>
      <c r="M156" s="32" t="s">
        <v>39</v>
      </c>
      <c r="N156" s="32" t="s">
        <v>39</v>
      </c>
      <c r="O156" s="30">
        <v>0.0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4.0</v>
      </c>
      <c r="AG156" s="30">
        <v>0.0</v>
      </c>
      <c r="AH156" s="30">
        <v>0.0</v>
      </c>
      <c r="AI156" s="30">
        <v>0.0</v>
      </c>
      <c r="AJ156" s="39"/>
    </row>
    <row r="157">
      <c r="A157" s="30">
        <v>12770.1</v>
      </c>
      <c r="B157" s="31">
        <v>44244.0</v>
      </c>
      <c r="C157" s="31">
        <v>44246.0</v>
      </c>
      <c r="D157" s="32" t="s">
        <v>127</v>
      </c>
      <c r="E157" s="32" t="s">
        <v>104</v>
      </c>
      <c r="F157" s="32" t="s">
        <v>203</v>
      </c>
      <c r="G157" s="33" t="s">
        <v>38</v>
      </c>
      <c r="H157" s="34">
        <v>27613.0</v>
      </c>
      <c r="I157" s="35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1.0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4.0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39"/>
    </row>
    <row r="158">
      <c r="A158" s="30">
        <v>12771.1</v>
      </c>
      <c r="B158" s="31">
        <v>44244.0</v>
      </c>
      <c r="C158" s="31">
        <v>44246.0</v>
      </c>
      <c r="D158" s="32" t="s">
        <v>127</v>
      </c>
      <c r="E158" s="32" t="s">
        <v>104</v>
      </c>
      <c r="F158" s="32" t="s">
        <v>204</v>
      </c>
      <c r="G158" s="33" t="s">
        <v>38</v>
      </c>
      <c r="H158" s="34">
        <v>27617.0</v>
      </c>
      <c r="I158" s="35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1.0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3.0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39"/>
    </row>
    <row r="159">
      <c r="A159" s="30">
        <v>12772.1</v>
      </c>
      <c r="B159" s="31">
        <v>44244.0</v>
      </c>
      <c r="C159" s="31">
        <v>44246.0</v>
      </c>
      <c r="D159" s="32" t="s">
        <v>127</v>
      </c>
      <c r="E159" s="32" t="s">
        <v>104</v>
      </c>
      <c r="F159" s="32" t="s">
        <v>191</v>
      </c>
      <c r="G159" s="33" t="s">
        <v>107</v>
      </c>
      <c r="H159" s="34">
        <v>27511.0</v>
      </c>
      <c r="I159" s="35"/>
      <c r="J159" s="30">
        <v>0.0</v>
      </c>
      <c r="K159" s="30">
        <v>1.0</v>
      </c>
      <c r="L159" s="30">
        <v>0.0</v>
      </c>
      <c r="M159" s="32" t="s">
        <v>39</v>
      </c>
      <c r="N159" s="32" t="s">
        <v>39</v>
      </c>
      <c r="O159" s="30">
        <v>1.0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4.0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39"/>
    </row>
    <row r="160">
      <c r="A160" s="30">
        <v>12773.1</v>
      </c>
      <c r="B160" s="31">
        <v>44244.0</v>
      </c>
      <c r="C160" s="31">
        <v>44258.0</v>
      </c>
      <c r="D160" s="32" t="s">
        <v>205</v>
      </c>
      <c r="E160" s="32" t="s">
        <v>36</v>
      </c>
      <c r="F160" s="32" t="s">
        <v>189</v>
      </c>
      <c r="G160" s="32" t="s">
        <v>107</v>
      </c>
      <c r="H160" s="30">
        <v>27519.0</v>
      </c>
      <c r="I160" s="35"/>
      <c r="J160" s="30">
        <v>0.0</v>
      </c>
      <c r="K160" s="30">
        <v>1.0</v>
      </c>
      <c r="L160" s="30">
        <v>0.0</v>
      </c>
      <c r="M160" s="32" t="s">
        <v>39</v>
      </c>
      <c r="N160" s="32" t="s">
        <v>39</v>
      </c>
      <c r="O160" s="30">
        <v>6.0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10.0</v>
      </c>
      <c r="V160" s="30">
        <v>5.0</v>
      </c>
      <c r="W160" s="30">
        <v>10.0</v>
      </c>
      <c r="X160" s="30">
        <v>1.0</v>
      </c>
      <c r="Y160" s="30">
        <v>1.0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39"/>
    </row>
    <row r="161">
      <c r="A161" s="30">
        <v>12773.2</v>
      </c>
      <c r="B161" s="31">
        <v>44244.0</v>
      </c>
      <c r="C161" s="31">
        <v>44258.0</v>
      </c>
      <c r="D161" s="32" t="s">
        <v>205</v>
      </c>
      <c r="E161" s="32" t="s">
        <v>36</v>
      </c>
      <c r="J161" s="30">
        <v>0.0</v>
      </c>
      <c r="K161" s="30">
        <v>0.0</v>
      </c>
      <c r="L161" s="30">
        <v>1.0</v>
      </c>
      <c r="M161" s="32" t="s">
        <v>39</v>
      </c>
      <c r="N161" s="32" t="s">
        <v>39</v>
      </c>
      <c r="O161" s="30">
        <v>2.0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9.0</v>
      </c>
      <c r="V161" s="30">
        <v>6.0</v>
      </c>
      <c r="W161" s="30">
        <v>5.0</v>
      </c>
      <c r="X161" s="30">
        <v>1.0</v>
      </c>
      <c r="Y161" s="30">
        <v>1.0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39"/>
    </row>
    <row r="162">
      <c r="A162" s="30">
        <v>12773.3</v>
      </c>
      <c r="B162" s="31">
        <v>44244.0</v>
      </c>
      <c r="C162" s="31">
        <v>44259.0</v>
      </c>
      <c r="D162" s="32" t="s">
        <v>205</v>
      </c>
      <c r="E162" s="32" t="s">
        <v>36</v>
      </c>
      <c r="J162" s="30">
        <v>1.0</v>
      </c>
      <c r="K162" s="30">
        <v>0.0</v>
      </c>
      <c r="L162" s="30">
        <v>0.0</v>
      </c>
      <c r="M162" s="32" t="s">
        <v>39</v>
      </c>
      <c r="N162" s="32" t="s">
        <v>39</v>
      </c>
      <c r="O162" s="30">
        <v>6.0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3.0</v>
      </c>
      <c r="AA162" s="30">
        <v>4.0</v>
      </c>
      <c r="AB162" s="30">
        <v>12.0</v>
      </c>
      <c r="AC162" s="30">
        <v>1.0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39"/>
    </row>
    <row r="163">
      <c r="A163" s="30">
        <v>12774.1</v>
      </c>
      <c r="B163" s="31">
        <v>44244.0</v>
      </c>
      <c r="C163" s="31">
        <v>44245.0</v>
      </c>
      <c r="D163" s="32" t="s">
        <v>82</v>
      </c>
      <c r="E163" s="32" t="s">
        <v>36</v>
      </c>
      <c r="F163" s="32" t="s">
        <v>206</v>
      </c>
      <c r="G163" s="33" t="s">
        <v>38</v>
      </c>
      <c r="H163" s="34">
        <v>27612.0</v>
      </c>
      <c r="I163" s="35"/>
      <c r="J163" s="30">
        <v>0.0</v>
      </c>
      <c r="K163" s="30">
        <v>1.0</v>
      </c>
      <c r="L163" s="30">
        <v>0.0</v>
      </c>
      <c r="M163" s="32" t="s">
        <v>49</v>
      </c>
      <c r="N163" s="32" t="s">
        <v>39</v>
      </c>
      <c r="O163" s="30">
        <v>7.0</v>
      </c>
      <c r="P163" s="30">
        <v>9.0</v>
      </c>
      <c r="Q163" s="30">
        <v>6.0</v>
      </c>
      <c r="R163" s="30">
        <v>10.0</v>
      </c>
      <c r="S163" s="30">
        <v>2.0</v>
      </c>
      <c r="T163" s="30">
        <v>1.0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39"/>
    </row>
    <row r="164">
      <c r="A164" s="30">
        <v>12774.2</v>
      </c>
      <c r="B164" s="31">
        <v>44244.0</v>
      </c>
      <c r="C164" s="31">
        <v>44245.0</v>
      </c>
      <c r="D164" s="32" t="s">
        <v>82</v>
      </c>
      <c r="E164" s="32" t="s">
        <v>36</v>
      </c>
      <c r="J164" s="30">
        <v>0.0</v>
      </c>
      <c r="K164" s="30">
        <v>0.0</v>
      </c>
      <c r="L164" s="30">
        <v>1.0</v>
      </c>
      <c r="M164" s="32" t="s">
        <v>49</v>
      </c>
      <c r="N164" s="32" t="s">
        <v>39</v>
      </c>
      <c r="O164" s="30">
        <v>6.0</v>
      </c>
      <c r="P164" s="30">
        <v>10.0</v>
      </c>
      <c r="Q164" s="30">
        <v>7.0</v>
      </c>
      <c r="R164" s="30">
        <v>10.0</v>
      </c>
      <c r="S164" s="30">
        <v>2.0</v>
      </c>
      <c r="T164" s="30">
        <v>1.0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39"/>
    </row>
    <row r="165">
      <c r="A165" s="30">
        <v>12775.1</v>
      </c>
      <c r="B165" s="31">
        <v>44245.0</v>
      </c>
      <c r="C165" s="31">
        <v>44246.0</v>
      </c>
      <c r="D165" s="32" t="s">
        <v>71</v>
      </c>
      <c r="E165" s="32" t="s">
        <v>72</v>
      </c>
      <c r="F165" s="32" t="s">
        <v>73</v>
      </c>
      <c r="G165" s="32" t="s">
        <v>74</v>
      </c>
      <c r="H165" s="30">
        <v>27587.0</v>
      </c>
      <c r="I165" s="37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0.0</v>
      </c>
      <c r="P165" s="30">
        <v>9.0</v>
      </c>
      <c r="Q165" s="30">
        <v>6.0</v>
      </c>
      <c r="R165" s="30">
        <v>10.0</v>
      </c>
      <c r="S165" s="30">
        <v>2.0</v>
      </c>
      <c r="T165" s="30">
        <v>1.0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39"/>
    </row>
    <row r="166">
      <c r="A166" s="30">
        <v>12775.2</v>
      </c>
      <c r="B166" s="31">
        <v>44245.0</v>
      </c>
      <c r="C166" s="31">
        <v>44246.0</v>
      </c>
      <c r="D166" s="32" t="s">
        <v>71</v>
      </c>
      <c r="E166" s="32" t="s">
        <v>72</v>
      </c>
      <c r="J166" s="30">
        <v>0.0</v>
      </c>
      <c r="K166" s="30">
        <v>0.0</v>
      </c>
      <c r="L166" s="30">
        <v>1.0</v>
      </c>
      <c r="M166" s="32" t="s">
        <v>39</v>
      </c>
      <c r="N166" s="32" t="s">
        <v>39</v>
      </c>
      <c r="O166" s="30">
        <v>1.0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8.0</v>
      </c>
      <c r="V166" s="30">
        <v>4.0</v>
      </c>
      <c r="W166" s="30">
        <v>10.0</v>
      </c>
      <c r="X166" s="30">
        <v>1.0</v>
      </c>
      <c r="Y166" s="30">
        <v>1.0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9"/>
    </row>
    <row r="167">
      <c r="A167" s="30">
        <v>12776.1</v>
      </c>
      <c r="B167" s="31">
        <v>44245.0</v>
      </c>
      <c r="C167" s="31">
        <v>44256.0</v>
      </c>
      <c r="D167" s="32" t="s">
        <v>35</v>
      </c>
      <c r="E167" s="32" t="s">
        <v>36</v>
      </c>
      <c r="F167" s="32" t="s">
        <v>207</v>
      </c>
      <c r="G167" s="32" t="s">
        <v>38</v>
      </c>
      <c r="H167" s="30">
        <v>27616.0</v>
      </c>
      <c r="I167" s="37"/>
      <c r="J167" s="30">
        <v>0.0</v>
      </c>
      <c r="K167" s="30">
        <v>1.0</v>
      </c>
      <c r="L167" s="30">
        <v>0.0</v>
      </c>
      <c r="M167" s="32" t="s">
        <v>49</v>
      </c>
      <c r="N167" s="32" t="s">
        <v>39</v>
      </c>
      <c r="O167" s="30">
        <v>1.0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7.0</v>
      </c>
      <c r="V167" s="30">
        <v>7.0</v>
      </c>
      <c r="W167" s="30">
        <v>10.0</v>
      </c>
      <c r="X167" s="30">
        <v>2.0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39"/>
    </row>
    <row r="168">
      <c r="A168" s="30">
        <v>12777.1</v>
      </c>
      <c r="B168" s="31">
        <v>44246.0</v>
      </c>
      <c r="C168" s="31">
        <v>44246.0</v>
      </c>
      <c r="D168" s="32" t="s">
        <v>82</v>
      </c>
      <c r="E168" s="32" t="s">
        <v>36</v>
      </c>
      <c r="F168" s="32" t="s">
        <v>83</v>
      </c>
      <c r="G168" s="33" t="s">
        <v>38</v>
      </c>
      <c r="H168" s="34">
        <v>27609.0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1.0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39"/>
    </row>
    <row r="169">
      <c r="A169" s="30">
        <v>12778.1</v>
      </c>
      <c r="B169" s="31">
        <v>44246.0</v>
      </c>
      <c r="C169" s="31">
        <v>44259.0</v>
      </c>
      <c r="D169" s="32" t="s">
        <v>208</v>
      </c>
      <c r="E169" s="32" t="s">
        <v>36</v>
      </c>
      <c r="F169" s="32" t="s">
        <v>172</v>
      </c>
      <c r="G169" s="32" t="s">
        <v>43</v>
      </c>
      <c r="H169" s="30">
        <v>27545.0</v>
      </c>
      <c r="I169" s="37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2.0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8.0</v>
      </c>
      <c r="AA169" s="30">
        <v>4.0</v>
      </c>
      <c r="AB169" s="30">
        <v>5.0</v>
      </c>
      <c r="AC169" s="30">
        <v>0.0</v>
      </c>
      <c r="AD169" s="30">
        <v>1.0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39"/>
    </row>
    <row r="170">
      <c r="A170" s="30">
        <v>12779.1</v>
      </c>
      <c r="B170" s="31">
        <v>44246.0</v>
      </c>
      <c r="C170" s="31">
        <v>44259.0</v>
      </c>
      <c r="D170" s="32" t="s">
        <v>208</v>
      </c>
      <c r="E170" s="32" t="s">
        <v>36</v>
      </c>
      <c r="F170" s="32" t="s">
        <v>44</v>
      </c>
      <c r="G170" s="32" t="s">
        <v>38</v>
      </c>
      <c r="H170" s="30">
        <v>27604.0</v>
      </c>
      <c r="I170" s="35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3.0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8.0</v>
      </c>
      <c r="V170" s="30">
        <v>5.0</v>
      </c>
      <c r="W170" s="30">
        <v>10.0</v>
      </c>
      <c r="X170" s="30">
        <v>0.0</v>
      </c>
      <c r="Y170" s="30">
        <v>1.0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39"/>
    </row>
    <row r="171">
      <c r="A171" s="30">
        <v>12780.1</v>
      </c>
      <c r="B171" s="31">
        <v>44246.0</v>
      </c>
      <c r="C171" s="31">
        <v>44258.0</v>
      </c>
      <c r="D171" s="32" t="s">
        <v>41</v>
      </c>
      <c r="E171" s="32" t="s">
        <v>36</v>
      </c>
      <c r="F171" s="32" t="s">
        <v>183</v>
      </c>
      <c r="G171" s="32" t="s">
        <v>86</v>
      </c>
      <c r="H171" s="30">
        <v>27591.0</v>
      </c>
      <c r="I171" s="37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6.0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0.0</v>
      </c>
      <c r="V171" s="30">
        <v>0.0</v>
      </c>
      <c r="W171" s="30">
        <v>0.0</v>
      </c>
      <c r="X171" s="30">
        <v>0.0</v>
      </c>
      <c r="Y171" s="30">
        <v>0.0</v>
      </c>
      <c r="Z171" s="30">
        <v>9.0</v>
      </c>
      <c r="AA171" s="30">
        <v>5.0</v>
      </c>
      <c r="AB171" s="30">
        <v>10.0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39"/>
    </row>
    <row r="172">
      <c r="A172" s="30">
        <v>12781.1</v>
      </c>
      <c r="B172" s="31">
        <v>44246.0</v>
      </c>
      <c r="C172" s="31">
        <v>44259.0</v>
      </c>
      <c r="D172" s="32" t="s">
        <v>82</v>
      </c>
      <c r="E172" s="32" t="s">
        <v>36</v>
      </c>
      <c r="F172" s="32" t="s">
        <v>209</v>
      </c>
      <c r="G172" s="32" t="s">
        <v>38</v>
      </c>
      <c r="H172" s="30">
        <v>27609.0</v>
      </c>
      <c r="I172" s="37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3.0</v>
      </c>
      <c r="P172" s="30">
        <v>8.0</v>
      </c>
      <c r="Q172" s="30">
        <v>5.0</v>
      </c>
      <c r="R172" s="30">
        <v>5.0</v>
      </c>
      <c r="S172" s="30">
        <v>0.0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39"/>
    </row>
    <row r="173">
      <c r="A173" s="30">
        <v>12781.2</v>
      </c>
      <c r="B173" s="31">
        <v>44246.0</v>
      </c>
      <c r="C173" s="31">
        <v>44259.0</v>
      </c>
      <c r="D173" s="32" t="s">
        <v>82</v>
      </c>
      <c r="E173" s="32" t="s">
        <v>36</v>
      </c>
      <c r="F173" s="32" t="s">
        <v>209</v>
      </c>
      <c r="G173" s="33" t="s">
        <v>38</v>
      </c>
      <c r="H173" s="34">
        <v>27609.0</v>
      </c>
      <c r="I173" s="35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3.0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8.0</v>
      </c>
      <c r="V173" s="30">
        <v>5.0</v>
      </c>
      <c r="W173" s="30">
        <v>10.0</v>
      </c>
      <c r="X173" s="30">
        <v>1.0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39"/>
    </row>
    <row r="174">
      <c r="A174" s="30">
        <v>12781.3</v>
      </c>
      <c r="B174" s="31">
        <v>44246.0</v>
      </c>
      <c r="C174" s="31">
        <v>44259.0</v>
      </c>
      <c r="D174" s="32" t="s">
        <v>82</v>
      </c>
      <c r="E174" s="32" t="s">
        <v>36</v>
      </c>
      <c r="J174" s="30">
        <v>0.0</v>
      </c>
      <c r="K174" s="30">
        <v>0.0</v>
      </c>
      <c r="L174" s="30">
        <v>1.0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8.0</v>
      </c>
      <c r="V174" s="30">
        <v>5.0</v>
      </c>
      <c r="W174" s="30">
        <v>10.0</v>
      </c>
      <c r="X174" s="30">
        <v>1.0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39"/>
    </row>
    <row r="175">
      <c r="A175" s="30">
        <v>12782.1</v>
      </c>
      <c r="B175" s="31">
        <v>44246.0</v>
      </c>
      <c r="C175" s="31">
        <v>44259.0</v>
      </c>
      <c r="D175" s="32" t="s">
        <v>157</v>
      </c>
      <c r="E175" s="32" t="s">
        <v>36</v>
      </c>
      <c r="F175" s="32" t="s">
        <v>210</v>
      </c>
      <c r="G175" s="32" t="s">
        <v>38</v>
      </c>
      <c r="H175" s="30">
        <v>27613.0</v>
      </c>
      <c r="I175" s="37"/>
      <c r="J175" s="30">
        <v>0.0</v>
      </c>
      <c r="K175" s="30">
        <v>1.0</v>
      </c>
      <c r="L175" s="30">
        <v>0.0</v>
      </c>
      <c r="M175" s="32" t="s">
        <v>49</v>
      </c>
      <c r="N175" s="32" t="s">
        <v>39</v>
      </c>
      <c r="O175" s="30">
        <v>4.0</v>
      </c>
      <c r="P175" s="30">
        <v>9.0</v>
      </c>
      <c r="Q175" s="30">
        <v>5.0</v>
      </c>
      <c r="R175" s="30">
        <v>7.0</v>
      </c>
      <c r="S175" s="30">
        <v>0.0</v>
      </c>
      <c r="T175" s="30">
        <v>1.0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5.0</v>
      </c>
      <c r="AC175" s="30">
        <v>1.0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39"/>
    </row>
    <row r="176">
      <c r="A176" s="30">
        <v>12782.2</v>
      </c>
      <c r="B176" s="31">
        <v>44246.0</v>
      </c>
      <c r="C176" s="31">
        <v>44259.0</v>
      </c>
      <c r="D176" s="32" t="s">
        <v>157</v>
      </c>
      <c r="E176" s="32" t="s">
        <v>36</v>
      </c>
      <c r="F176" s="32" t="s">
        <v>210</v>
      </c>
      <c r="G176" s="32" t="s">
        <v>38</v>
      </c>
      <c r="H176" s="30">
        <v>27613.0</v>
      </c>
      <c r="I176" s="37"/>
      <c r="J176" s="30">
        <v>0.0</v>
      </c>
      <c r="K176" s="30">
        <v>1.0</v>
      </c>
      <c r="L176" s="30">
        <v>0.0</v>
      </c>
      <c r="M176" s="32" t="s">
        <v>49</v>
      </c>
      <c r="N176" s="32" t="s">
        <v>39</v>
      </c>
      <c r="O176" s="30">
        <v>3.0</v>
      </c>
      <c r="P176" s="30">
        <v>9.0</v>
      </c>
      <c r="Q176" s="30">
        <v>5.0</v>
      </c>
      <c r="R176" s="30">
        <v>10.0</v>
      </c>
      <c r="S176" s="30">
        <v>1.0</v>
      </c>
      <c r="T176" s="30">
        <v>1.0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39"/>
    </row>
    <row r="177">
      <c r="A177" s="30">
        <v>12783.1</v>
      </c>
      <c r="B177" s="31">
        <v>44249.0</v>
      </c>
      <c r="C177" s="31">
        <v>44249.0</v>
      </c>
      <c r="D177" s="32" t="s">
        <v>211</v>
      </c>
      <c r="E177" s="32" t="s">
        <v>36</v>
      </c>
      <c r="F177" s="32" t="s">
        <v>212</v>
      </c>
      <c r="G177" s="32" t="s">
        <v>38</v>
      </c>
      <c r="H177" s="30">
        <v>27606.0</v>
      </c>
      <c r="I177" s="37"/>
      <c r="J177" s="30">
        <v>0.0</v>
      </c>
      <c r="K177" s="30">
        <v>1.0</v>
      </c>
      <c r="L177" s="30">
        <v>0.0</v>
      </c>
      <c r="M177" s="32" t="s">
        <v>49</v>
      </c>
      <c r="N177" s="32" t="s">
        <v>39</v>
      </c>
      <c r="O177" s="30">
        <v>1.0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8.0</v>
      </c>
      <c r="AF177" s="30">
        <v>3.0</v>
      </c>
      <c r="AG177" s="30">
        <v>10.0</v>
      </c>
      <c r="AH177" s="30">
        <v>1.0</v>
      </c>
      <c r="AI177" s="30">
        <v>1.0</v>
      </c>
      <c r="AJ177" s="39"/>
    </row>
    <row r="178">
      <c r="A178" s="30">
        <v>12784.1</v>
      </c>
      <c r="B178" s="31">
        <v>44249.0</v>
      </c>
      <c r="C178" s="31">
        <v>44249.0</v>
      </c>
      <c r="D178" s="32" t="s">
        <v>199</v>
      </c>
      <c r="E178" s="32" t="s">
        <v>160</v>
      </c>
      <c r="F178" s="37"/>
      <c r="G178" s="37"/>
      <c r="H178" s="37"/>
      <c r="I178" s="37"/>
      <c r="J178" s="30">
        <v>1.0</v>
      </c>
      <c r="K178" s="30">
        <v>0.0</v>
      </c>
      <c r="L178" s="30">
        <v>0.0</v>
      </c>
      <c r="M178" s="32" t="s">
        <v>49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5.0</v>
      </c>
      <c r="AA178" s="30">
        <v>3.0</v>
      </c>
      <c r="AB178" s="30">
        <v>10.0</v>
      </c>
      <c r="AC178" s="30">
        <v>1.0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39"/>
    </row>
    <row r="179">
      <c r="A179" s="30">
        <v>12784.2</v>
      </c>
      <c r="B179" s="31">
        <v>44249.0</v>
      </c>
      <c r="C179" s="31">
        <v>44249.0</v>
      </c>
      <c r="D179" s="32" t="s">
        <v>199</v>
      </c>
      <c r="E179" s="32" t="s">
        <v>160</v>
      </c>
      <c r="F179" s="37"/>
      <c r="G179" s="37"/>
      <c r="H179" s="37"/>
      <c r="I179" s="37"/>
      <c r="J179" s="30">
        <v>1.0</v>
      </c>
      <c r="K179" s="30">
        <v>0.0</v>
      </c>
      <c r="L179" s="30">
        <v>0.0</v>
      </c>
      <c r="M179" s="32" t="s">
        <v>49</v>
      </c>
      <c r="N179" s="32" t="s">
        <v>39</v>
      </c>
      <c r="O179" s="30">
        <v>0.0</v>
      </c>
      <c r="P179" s="30">
        <v>0.0</v>
      </c>
      <c r="Q179" s="30">
        <v>0.0</v>
      </c>
      <c r="R179" s="30">
        <v>5.0</v>
      </c>
      <c r="S179" s="30">
        <v>1.0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6.0</v>
      </c>
      <c r="AA179" s="30">
        <v>4.0</v>
      </c>
      <c r="AB179" s="30">
        <v>6.0</v>
      </c>
      <c r="AC179" s="30">
        <v>0.0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39"/>
    </row>
    <row r="180">
      <c r="A180" s="30">
        <v>12784.3</v>
      </c>
      <c r="B180" s="31">
        <v>44249.0</v>
      </c>
      <c r="C180" s="31">
        <v>44249.0</v>
      </c>
      <c r="D180" s="32" t="s">
        <v>199</v>
      </c>
      <c r="E180" s="32" t="s">
        <v>160</v>
      </c>
      <c r="F180" s="32" t="s">
        <v>70</v>
      </c>
      <c r="G180" s="32" t="s">
        <v>38</v>
      </c>
      <c r="H180" s="30">
        <v>27615.0</v>
      </c>
      <c r="I180" s="37"/>
      <c r="J180" s="30">
        <v>0.0</v>
      </c>
      <c r="K180" s="30">
        <v>1.0</v>
      </c>
      <c r="L180" s="30">
        <v>0.0</v>
      </c>
      <c r="M180" s="32" t="s">
        <v>49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8.0</v>
      </c>
      <c r="AF180" s="30">
        <v>0.0</v>
      </c>
      <c r="AG180" s="30">
        <v>10.0</v>
      </c>
      <c r="AH180" s="30">
        <v>1.0</v>
      </c>
      <c r="AI180" s="30">
        <v>0.0</v>
      </c>
      <c r="AJ180" s="39"/>
    </row>
    <row r="181">
      <c r="A181" s="30">
        <v>12784.4</v>
      </c>
      <c r="B181" s="31">
        <v>44249.0</v>
      </c>
      <c r="C181" s="31">
        <v>44249.0</v>
      </c>
      <c r="D181" s="32" t="s">
        <v>199</v>
      </c>
      <c r="E181" s="32" t="s">
        <v>160</v>
      </c>
      <c r="F181" s="32" t="s">
        <v>70</v>
      </c>
      <c r="G181" s="32" t="s">
        <v>38</v>
      </c>
      <c r="H181" s="30">
        <v>27615.0</v>
      </c>
      <c r="I181" s="37"/>
      <c r="J181" s="30">
        <v>0.0</v>
      </c>
      <c r="K181" s="30">
        <v>1.0</v>
      </c>
      <c r="L181" s="30">
        <v>0.0</v>
      </c>
      <c r="M181" s="32" t="s">
        <v>49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9.0</v>
      </c>
      <c r="AA181" s="30">
        <v>5.0</v>
      </c>
      <c r="AB181" s="30">
        <v>11.0</v>
      </c>
      <c r="AC181" s="30">
        <v>1.0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39"/>
    </row>
    <row r="182">
      <c r="A182" s="30">
        <v>12785.1</v>
      </c>
      <c r="B182" s="31">
        <v>44249.0</v>
      </c>
      <c r="C182" s="31">
        <v>44259.0</v>
      </c>
      <c r="D182" s="32" t="s">
        <v>213</v>
      </c>
      <c r="E182" s="32" t="s">
        <v>36</v>
      </c>
      <c r="F182" s="32" t="s">
        <v>214</v>
      </c>
      <c r="G182" s="32" t="s">
        <v>109</v>
      </c>
      <c r="H182" s="30">
        <v>27529.0</v>
      </c>
      <c r="I182" s="37"/>
      <c r="J182" s="30">
        <v>0.0</v>
      </c>
      <c r="K182" s="30">
        <v>1.0</v>
      </c>
      <c r="L182" s="30">
        <v>0.0</v>
      </c>
      <c r="M182" s="32" t="s">
        <v>49</v>
      </c>
      <c r="N182" s="32" t="s">
        <v>39</v>
      </c>
      <c r="O182" s="30">
        <v>4.0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9.0</v>
      </c>
      <c r="V182" s="30">
        <v>5.0</v>
      </c>
      <c r="W182" s="30">
        <v>10.0</v>
      </c>
      <c r="X182" s="30">
        <v>1.0</v>
      </c>
      <c r="Y182" s="30">
        <v>1.0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39"/>
    </row>
    <row r="183">
      <c r="A183" s="30">
        <v>12785.2</v>
      </c>
      <c r="B183" s="31">
        <v>44249.0</v>
      </c>
      <c r="C183" s="31">
        <v>44259.0</v>
      </c>
      <c r="D183" s="32" t="s">
        <v>213</v>
      </c>
      <c r="E183" s="32" t="s">
        <v>36</v>
      </c>
      <c r="F183" s="32" t="s">
        <v>214</v>
      </c>
      <c r="G183" s="32" t="s">
        <v>109</v>
      </c>
      <c r="H183" s="30">
        <v>27529.0</v>
      </c>
      <c r="I183" s="37"/>
      <c r="J183" s="30">
        <v>0.0</v>
      </c>
      <c r="K183" s="30">
        <v>1.0</v>
      </c>
      <c r="L183" s="30">
        <v>0.0</v>
      </c>
      <c r="M183" s="32" t="s">
        <v>49</v>
      </c>
      <c r="N183" s="32" t="s">
        <v>39</v>
      </c>
      <c r="O183" s="30">
        <v>3.0</v>
      </c>
      <c r="P183" s="30">
        <v>9.0</v>
      </c>
      <c r="Q183" s="30">
        <v>5.0</v>
      </c>
      <c r="R183" s="30">
        <v>10.0</v>
      </c>
      <c r="S183" s="30">
        <v>2.0</v>
      </c>
      <c r="T183" s="30">
        <v>1.0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39"/>
    </row>
    <row r="184">
      <c r="A184" s="30">
        <v>12785.3</v>
      </c>
      <c r="B184" s="31">
        <v>44249.0</v>
      </c>
      <c r="C184" s="31">
        <v>44259.0</v>
      </c>
      <c r="D184" s="32" t="s">
        <v>213</v>
      </c>
      <c r="E184" s="32" t="s">
        <v>36</v>
      </c>
      <c r="J184" s="30">
        <v>0.0</v>
      </c>
      <c r="K184" s="30">
        <v>0.0</v>
      </c>
      <c r="L184" s="30">
        <v>1.0</v>
      </c>
      <c r="M184" s="32" t="s">
        <v>39</v>
      </c>
      <c r="N184" s="32" t="s">
        <v>39</v>
      </c>
      <c r="O184" s="30">
        <v>1.0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8.0</v>
      </c>
      <c r="V184" s="30">
        <v>4.0</v>
      </c>
      <c r="W184" s="30">
        <v>10.0</v>
      </c>
      <c r="X184" s="30">
        <v>1.0</v>
      </c>
      <c r="Y184" s="30">
        <v>1.0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39"/>
    </row>
    <row r="185">
      <c r="A185" s="30">
        <v>12786.1</v>
      </c>
      <c r="B185" s="31">
        <v>44249.0</v>
      </c>
      <c r="C185" s="31">
        <v>44259.0</v>
      </c>
      <c r="D185" s="32" t="s">
        <v>215</v>
      </c>
      <c r="E185" s="32" t="s">
        <v>36</v>
      </c>
      <c r="F185" s="32" t="s">
        <v>216</v>
      </c>
      <c r="G185" s="32" t="s">
        <v>86</v>
      </c>
      <c r="H185" s="30">
        <v>27591.0</v>
      </c>
      <c r="I185" s="37"/>
      <c r="J185" s="30">
        <v>0.0</v>
      </c>
      <c r="K185" s="30">
        <v>1.0</v>
      </c>
      <c r="L185" s="30">
        <v>0.0</v>
      </c>
      <c r="M185" s="32" t="s">
        <v>49</v>
      </c>
      <c r="N185" s="32" t="s">
        <v>39</v>
      </c>
      <c r="O185" s="30">
        <v>3.0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8.0</v>
      </c>
      <c r="V185" s="30">
        <v>5.0</v>
      </c>
      <c r="W185" s="30">
        <v>10.0</v>
      </c>
      <c r="X185" s="30">
        <v>1.0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39"/>
    </row>
    <row r="186">
      <c r="A186" s="30">
        <v>12786.2</v>
      </c>
      <c r="B186" s="31">
        <v>44249.0</v>
      </c>
      <c r="C186" s="31">
        <v>44259.0</v>
      </c>
      <c r="D186" s="32" t="s">
        <v>215</v>
      </c>
      <c r="E186" s="32" t="s">
        <v>36</v>
      </c>
      <c r="F186" s="32" t="s">
        <v>216</v>
      </c>
      <c r="G186" s="32" t="s">
        <v>86</v>
      </c>
      <c r="H186" s="30">
        <v>27591.0</v>
      </c>
      <c r="I186" s="37"/>
      <c r="J186" s="30">
        <v>0.0</v>
      </c>
      <c r="K186" s="30">
        <v>1.0</v>
      </c>
      <c r="L186" s="30">
        <v>0.0</v>
      </c>
      <c r="M186" s="32" t="s">
        <v>49</v>
      </c>
      <c r="N186" s="32" t="s">
        <v>39</v>
      </c>
      <c r="O186" s="30">
        <v>3.0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8.0</v>
      </c>
      <c r="V186" s="30">
        <v>5.0</v>
      </c>
      <c r="W186" s="30">
        <v>10.0</v>
      </c>
      <c r="X186" s="30">
        <v>1.0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39"/>
    </row>
    <row r="187">
      <c r="A187" s="30">
        <v>12786.3</v>
      </c>
      <c r="B187" s="31">
        <v>44249.0</v>
      </c>
      <c r="C187" s="31">
        <v>44259.0</v>
      </c>
      <c r="D187" s="32" t="s">
        <v>215</v>
      </c>
      <c r="E187" s="32" t="s">
        <v>36</v>
      </c>
      <c r="J187" s="30">
        <v>1.0</v>
      </c>
      <c r="K187" s="30">
        <v>0.0</v>
      </c>
      <c r="L187" s="30">
        <v>0.0</v>
      </c>
      <c r="M187" s="32" t="s">
        <v>39</v>
      </c>
      <c r="N187" s="32" t="s">
        <v>39</v>
      </c>
      <c r="O187" s="30">
        <v>1.0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6.0</v>
      </c>
      <c r="AA187" s="30">
        <v>4.0</v>
      </c>
      <c r="AB187" s="30">
        <v>12.0</v>
      </c>
      <c r="AC187" s="30">
        <v>1.0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39"/>
    </row>
    <row r="188">
      <c r="A188" s="30">
        <v>12787.1</v>
      </c>
      <c r="B188" s="31">
        <v>44250.0</v>
      </c>
      <c r="C188" s="31">
        <v>44259.0</v>
      </c>
      <c r="D188" s="32" t="s">
        <v>217</v>
      </c>
      <c r="E188" s="32" t="s">
        <v>218</v>
      </c>
      <c r="F188" s="32" t="s">
        <v>69</v>
      </c>
      <c r="G188" s="33" t="s">
        <v>38</v>
      </c>
      <c r="H188" s="34">
        <v>27615.0</v>
      </c>
      <c r="I188" s="35"/>
      <c r="J188" s="30">
        <v>0.0</v>
      </c>
      <c r="K188" s="30">
        <v>1.0</v>
      </c>
      <c r="L188" s="30">
        <v>0.0</v>
      </c>
      <c r="M188" s="32" t="s">
        <v>39</v>
      </c>
      <c r="N188" s="32" t="s">
        <v>39</v>
      </c>
      <c r="O188" s="30">
        <v>3.0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9.0</v>
      </c>
      <c r="V188" s="30">
        <v>6.0</v>
      </c>
      <c r="W188" s="30">
        <v>10.0</v>
      </c>
      <c r="X188" s="30">
        <v>2.0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39"/>
    </row>
    <row r="189">
      <c r="A189" s="30">
        <v>12787.2</v>
      </c>
      <c r="B189" s="31">
        <v>44250.0</v>
      </c>
      <c r="C189" s="31">
        <v>44259.0</v>
      </c>
      <c r="D189" s="32" t="s">
        <v>217</v>
      </c>
      <c r="E189" s="32" t="s">
        <v>218</v>
      </c>
      <c r="G189" s="37"/>
      <c r="H189" s="37"/>
      <c r="I189" s="37"/>
      <c r="J189" s="30">
        <v>1.0</v>
      </c>
      <c r="K189" s="30">
        <v>0.0</v>
      </c>
      <c r="L189" s="30">
        <v>0.0</v>
      </c>
      <c r="M189" s="32" t="s">
        <v>39</v>
      </c>
      <c r="N189" s="32" t="s">
        <v>39</v>
      </c>
      <c r="O189" s="30">
        <v>4.0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4.0</v>
      </c>
      <c r="AA189" s="30">
        <v>3.0</v>
      </c>
      <c r="AB189" s="30">
        <v>10.0</v>
      </c>
      <c r="AC189" s="30">
        <v>1.0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39"/>
    </row>
    <row r="190">
      <c r="A190" s="30">
        <v>12788.1</v>
      </c>
      <c r="B190" s="31">
        <v>44250.0</v>
      </c>
      <c r="C190" s="31">
        <v>44258.0</v>
      </c>
      <c r="D190" s="32" t="s">
        <v>219</v>
      </c>
      <c r="E190" s="32" t="s">
        <v>36</v>
      </c>
      <c r="F190" s="32" t="s">
        <v>220</v>
      </c>
      <c r="G190" s="32" t="s">
        <v>38</v>
      </c>
      <c r="H190" s="30">
        <v>27607.0</v>
      </c>
      <c r="I190" s="37"/>
      <c r="J190" s="30">
        <v>0.0</v>
      </c>
      <c r="K190" s="30">
        <v>1.0</v>
      </c>
      <c r="L190" s="30">
        <v>0.0</v>
      </c>
      <c r="M190" s="32" t="s">
        <v>39</v>
      </c>
      <c r="N190" s="32" t="s">
        <v>39</v>
      </c>
      <c r="O190" s="30">
        <v>9.0</v>
      </c>
      <c r="P190" s="30">
        <v>11.0</v>
      </c>
      <c r="Q190" s="30">
        <v>8.0</v>
      </c>
      <c r="R190" s="30">
        <v>10.0</v>
      </c>
      <c r="S190" s="30">
        <v>2.0</v>
      </c>
      <c r="T190" s="30">
        <v>1.0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39"/>
    </row>
    <row r="191">
      <c r="A191" s="30">
        <v>12789.1</v>
      </c>
      <c r="B191" s="31">
        <v>44250.0</v>
      </c>
      <c r="C191" s="31">
        <v>44259.0</v>
      </c>
      <c r="D191" s="32" t="s">
        <v>221</v>
      </c>
      <c r="E191" s="32" t="s">
        <v>218</v>
      </c>
      <c r="F191" s="32" t="s">
        <v>222</v>
      </c>
      <c r="G191" s="32" t="s">
        <v>38</v>
      </c>
      <c r="H191" s="30">
        <v>27609.0</v>
      </c>
      <c r="I191" s="37"/>
      <c r="J191" s="30">
        <v>0.0</v>
      </c>
      <c r="K191" s="30">
        <v>1.0</v>
      </c>
      <c r="L191" s="30">
        <v>0.0</v>
      </c>
      <c r="M191" s="32" t="s">
        <v>49</v>
      </c>
      <c r="N191" s="32" t="s">
        <v>39</v>
      </c>
      <c r="O191" s="30">
        <v>3.0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10.0</v>
      </c>
      <c r="AA191" s="30">
        <v>5.0</v>
      </c>
      <c r="AB191" s="30">
        <v>12.0</v>
      </c>
      <c r="AC191" s="30">
        <v>2.0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39"/>
    </row>
    <row r="192">
      <c r="A192" s="30">
        <v>12789.2</v>
      </c>
      <c r="B192" s="31">
        <v>44250.0</v>
      </c>
      <c r="C192" s="31">
        <v>44259.0</v>
      </c>
      <c r="D192" s="32" t="s">
        <v>221</v>
      </c>
      <c r="E192" s="32" t="s">
        <v>218</v>
      </c>
      <c r="G192" s="37"/>
      <c r="H192" s="37"/>
      <c r="I192" s="37"/>
      <c r="J192" s="30">
        <v>1.0</v>
      </c>
      <c r="K192" s="30">
        <v>0.0</v>
      </c>
      <c r="L192" s="30">
        <v>0.0</v>
      </c>
      <c r="M192" s="32" t="s">
        <v>49</v>
      </c>
      <c r="N192" s="32" t="s">
        <v>39</v>
      </c>
      <c r="O192" s="30">
        <v>1.0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6.0</v>
      </c>
      <c r="AA192" s="30">
        <v>3.0</v>
      </c>
      <c r="AB192" s="30">
        <v>11.0</v>
      </c>
      <c r="AC192" s="30">
        <v>1.0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39"/>
    </row>
    <row r="193">
      <c r="A193" s="30">
        <v>12789.3</v>
      </c>
      <c r="B193" s="31">
        <v>44250.0</v>
      </c>
      <c r="C193" s="31">
        <v>44259.0</v>
      </c>
      <c r="D193" s="32" t="s">
        <v>221</v>
      </c>
      <c r="E193" s="32" t="s">
        <v>218</v>
      </c>
      <c r="G193" s="35"/>
      <c r="H193" s="35"/>
      <c r="I193" s="35"/>
      <c r="J193" s="30">
        <v>0.0</v>
      </c>
      <c r="K193" s="30">
        <v>0.0</v>
      </c>
      <c r="L193" s="30">
        <v>1.0</v>
      </c>
      <c r="M193" s="32" t="s">
        <v>49</v>
      </c>
      <c r="N193" s="32" t="s">
        <v>39</v>
      </c>
      <c r="O193" s="30">
        <v>1.0</v>
      </c>
      <c r="P193" s="30">
        <v>8.0</v>
      </c>
      <c r="Q193" s="30">
        <v>6.0</v>
      </c>
      <c r="R193" s="30">
        <v>5.0</v>
      </c>
      <c r="S193" s="30">
        <v>2.0</v>
      </c>
      <c r="T193" s="30">
        <v>1.0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39"/>
    </row>
    <row r="194">
      <c r="A194" s="30">
        <v>12790.1</v>
      </c>
      <c r="B194" s="31">
        <v>44250.0</v>
      </c>
      <c r="C194" s="31">
        <v>44260.0</v>
      </c>
      <c r="D194" s="32" t="s">
        <v>223</v>
      </c>
      <c r="E194" s="32" t="s">
        <v>160</v>
      </c>
      <c r="F194" s="37"/>
      <c r="G194" s="37"/>
      <c r="H194" s="37"/>
      <c r="I194" s="37"/>
      <c r="J194" s="30">
        <v>0.0</v>
      </c>
      <c r="K194" s="30">
        <v>0.0</v>
      </c>
      <c r="L194" s="30">
        <v>1.0</v>
      </c>
      <c r="M194" s="32" t="s">
        <v>39</v>
      </c>
      <c r="N194" s="32" t="s">
        <v>39</v>
      </c>
      <c r="O194" s="30">
        <v>3.0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8.0</v>
      </c>
      <c r="V194" s="30">
        <v>5.0</v>
      </c>
      <c r="W194" s="30">
        <v>10.0</v>
      </c>
      <c r="X194" s="30">
        <v>0.0</v>
      </c>
      <c r="Y194" s="30">
        <v>1.0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39"/>
    </row>
    <row r="195">
      <c r="A195" s="30">
        <v>12790.2</v>
      </c>
      <c r="B195" s="31">
        <v>44250.0</v>
      </c>
      <c r="C195" s="31">
        <v>44260.0</v>
      </c>
      <c r="D195" s="32" t="s">
        <v>223</v>
      </c>
      <c r="E195" s="32" t="s">
        <v>160</v>
      </c>
      <c r="F195" s="37"/>
      <c r="G195" s="38"/>
      <c r="H195" s="38"/>
      <c r="I195" s="35"/>
      <c r="J195" s="30">
        <v>1.0</v>
      </c>
      <c r="K195" s="30">
        <v>0.0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7.0</v>
      </c>
      <c r="AA195" s="30">
        <v>4.0</v>
      </c>
      <c r="AB195" s="30">
        <v>11.0</v>
      </c>
      <c r="AC195" s="30">
        <v>1.0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39"/>
    </row>
    <row r="196">
      <c r="A196" s="30">
        <v>12791.1</v>
      </c>
      <c r="B196" s="31">
        <v>44251.0</v>
      </c>
      <c r="C196" s="31">
        <v>44260.0</v>
      </c>
      <c r="D196" s="32" t="s">
        <v>224</v>
      </c>
      <c r="E196" s="32" t="s">
        <v>36</v>
      </c>
      <c r="F196" s="32" t="s">
        <v>225</v>
      </c>
      <c r="G196" s="32" t="s">
        <v>51</v>
      </c>
      <c r="H196" s="30">
        <v>27523.0</v>
      </c>
      <c r="I196" s="37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5.0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10.0</v>
      </c>
      <c r="AA196" s="30">
        <v>6.0</v>
      </c>
      <c r="AB196" s="30">
        <v>10.0</v>
      </c>
      <c r="AC196" s="30">
        <v>1.0</v>
      </c>
      <c r="AD196" s="30">
        <v>1.0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39"/>
    </row>
    <row r="197">
      <c r="A197" s="30">
        <v>12791.2</v>
      </c>
      <c r="B197" s="31">
        <v>44251.0</v>
      </c>
      <c r="C197" s="31">
        <v>44260.0</v>
      </c>
      <c r="D197" s="32" t="s">
        <v>224</v>
      </c>
      <c r="E197" s="32" t="s">
        <v>36</v>
      </c>
      <c r="F197" s="32" t="s">
        <v>225</v>
      </c>
      <c r="G197" s="32" t="s">
        <v>51</v>
      </c>
      <c r="H197" s="30">
        <v>27523.0</v>
      </c>
      <c r="I197" s="37"/>
      <c r="J197" s="30">
        <v>0.0</v>
      </c>
      <c r="K197" s="30">
        <v>1.0</v>
      </c>
      <c r="L197" s="30">
        <v>0.0</v>
      </c>
      <c r="M197" s="32" t="s">
        <v>39</v>
      </c>
      <c r="N197" s="32" t="s">
        <v>39</v>
      </c>
      <c r="O197" s="30">
        <v>5.0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11.0</v>
      </c>
      <c r="AA197" s="30">
        <v>6.0</v>
      </c>
      <c r="AB197" s="30">
        <v>10.0</v>
      </c>
      <c r="AC197" s="30">
        <v>1.0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39"/>
    </row>
    <row r="198">
      <c r="A198" s="30">
        <v>12792.1</v>
      </c>
      <c r="B198" s="31">
        <v>44251.0</v>
      </c>
      <c r="C198" s="31">
        <v>44259.0</v>
      </c>
      <c r="D198" s="32" t="s">
        <v>201</v>
      </c>
      <c r="E198" s="32" t="s">
        <v>36</v>
      </c>
      <c r="F198" s="32" t="s">
        <v>226</v>
      </c>
      <c r="G198" s="33" t="s">
        <v>38</v>
      </c>
      <c r="H198" s="34">
        <v>27606.0</v>
      </c>
      <c r="I198" s="35"/>
      <c r="J198" s="30">
        <v>0.0</v>
      </c>
      <c r="K198" s="30">
        <v>1.0</v>
      </c>
      <c r="L198" s="30">
        <v>0.0</v>
      </c>
      <c r="M198" s="32" t="s">
        <v>49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2.0</v>
      </c>
      <c r="AA198" s="30">
        <v>3.0</v>
      </c>
      <c r="AB198" s="30">
        <v>5.0</v>
      </c>
      <c r="AC198" s="30">
        <v>1.0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39"/>
    </row>
    <row r="199">
      <c r="A199" s="30">
        <v>12793.1</v>
      </c>
      <c r="B199" s="31">
        <v>44251.0</v>
      </c>
      <c r="C199" s="31">
        <v>44252.0</v>
      </c>
      <c r="D199" s="32" t="s">
        <v>227</v>
      </c>
      <c r="E199" s="32" t="s">
        <v>36</v>
      </c>
      <c r="F199" s="32" t="s">
        <v>228</v>
      </c>
      <c r="G199" s="32" t="s">
        <v>38</v>
      </c>
      <c r="H199" s="30">
        <v>27616.0</v>
      </c>
      <c r="I199" s="37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3.0</v>
      </c>
      <c r="P199" s="30">
        <v>10.0</v>
      </c>
      <c r="Q199" s="30">
        <v>5.0</v>
      </c>
      <c r="R199" s="30">
        <v>10.0</v>
      </c>
      <c r="S199" s="30">
        <v>1.0</v>
      </c>
      <c r="T199" s="30">
        <v>1.0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39"/>
    </row>
    <row r="200">
      <c r="A200" s="30">
        <v>12793.2</v>
      </c>
      <c r="B200" s="31">
        <v>44251.0</v>
      </c>
      <c r="C200" s="31">
        <v>44252.0</v>
      </c>
      <c r="D200" s="32" t="s">
        <v>227</v>
      </c>
      <c r="E200" s="32" t="s">
        <v>36</v>
      </c>
      <c r="J200" s="30">
        <v>0.0</v>
      </c>
      <c r="K200" s="30">
        <v>0.0</v>
      </c>
      <c r="L200" s="30">
        <v>1.0</v>
      </c>
      <c r="M200" s="32" t="s">
        <v>39</v>
      </c>
      <c r="N200" s="32" t="s">
        <v>39</v>
      </c>
      <c r="O200" s="30">
        <v>0.0</v>
      </c>
      <c r="P200" s="30">
        <v>9.0</v>
      </c>
      <c r="Q200" s="30">
        <v>6.0</v>
      </c>
      <c r="R200" s="30">
        <v>5.0</v>
      </c>
      <c r="S200" s="30">
        <v>1.0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39"/>
    </row>
    <row r="201">
      <c r="A201" s="30">
        <v>12793.3</v>
      </c>
      <c r="B201" s="31">
        <v>44251.0</v>
      </c>
      <c r="C201" s="31">
        <v>44252.0</v>
      </c>
      <c r="D201" s="32" t="s">
        <v>227</v>
      </c>
      <c r="E201" s="32" t="s">
        <v>36</v>
      </c>
      <c r="J201" s="30">
        <v>0.0</v>
      </c>
      <c r="K201" s="30">
        <v>0.0</v>
      </c>
      <c r="L201" s="30">
        <v>1.0</v>
      </c>
      <c r="M201" s="32" t="s">
        <v>39</v>
      </c>
      <c r="N201" s="32" t="s">
        <v>39</v>
      </c>
      <c r="O201" s="30">
        <v>0.0</v>
      </c>
      <c r="P201" s="30">
        <v>9.0</v>
      </c>
      <c r="Q201" s="30">
        <v>6.0</v>
      </c>
      <c r="R201" s="30">
        <v>0.0</v>
      </c>
      <c r="S201" s="30">
        <v>0.0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39"/>
    </row>
    <row r="202">
      <c r="A202" s="30">
        <v>12794.1</v>
      </c>
      <c r="B202" s="31">
        <v>44251.0</v>
      </c>
      <c r="C202" s="31">
        <v>44260.0</v>
      </c>
      <c r="D202" s="32" t="s">
        <v>68</v>
      </c>
      <c r="E202" s="32" t="s">
        <v>36</v>
      </c>
      <c r="F202" s="32" t="s">
        <v>69</v>
      </c>
      <c r="G202" s="32" t="s">
        <v>38</v>
      </c>
      <c r="H202" s="30">
        <v>27615.0</v>
      </c>
      <c r="I202" s="37"/>
      <c r="J202" s="30">
        <v>0.0</v>
      </c>
      <c r="K202" s="30">
        <v>1.0</v>
      </c>
      <c r="L202" s="30">
        <v>0.0</v>
      </c>
      <c r="M202" s="32" t="s">
        <v>49</v>
      </c>
      <c r="N202" s="32" t="s">
        <v>39</v>
      </c>
      <c r="O202" s="30">
        <v>5.0</v>
      </c>
      <c r="P202" s="30">
        <v>9.0</v>
      </c>
      <c r="Q202" s="30">
        <v>6.0</v>
      </c>
      <c r="R202" s="30">
        <v>10.0</v>
      </c>
      <c r="S202" s="30">
        <v>1.0</v>
      </c>
      <c r="T202" s="30">
        <v>1.0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39"/>
    </row>
    <row r="203">
      <c r="A203" s="30">
        <v>12794.2</v>
      </c>
      <c r="B203" s="31">
        <v>44251.0</v>
      </c>
      <c r="C203" s="31">
        <v>44260.0</v>
      </c>
      <c r="D203" s="32" t="s">
        <v>68</v>
      </c>
      <c r="E203" s="32" t="s">
        <v>36</v>
      </c>
      <c r="J203" s="30">
        <v>0.0</v>
      </c>
      <c r="K203" s="30">
        <v>0.0</v>
      </c>
      <c r="L203" s="30">
        <v>1.0</v>
      </c>
      <c r="M203" s="32" t="s">
        <v>49</v>
      </c>
      <c r="N203" s="32" t="s">
        <v>39</v>
      </c>
      <c r="O203" s="30">
        <v>0.0</v>
      </c>
      <c r="P203" s="30">
        <v>9.0</v>
      </c>
      <c r="Q203" s="30">
        <v>4.0</v>
      </c>
      <c r="R203" s="30">
        <v>5.0</v>
      </c>
      <c r="S203" s="30">
        <v>2.0</v>
      </c>
      <c r="T203" s="30">
        <v>1.0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39"/>
    </row>
    <row r="204">
      <c r="A204" s="30">
        <v>12796.1</v>
      </c>
      <c r="B204" s="31">
        <v>44252.0</v>
      </c>
      <c r="C204" s="31">
        <v>44263.0</v>
      </c>
      <c r="D204" s="32" t="s">
        <v>157</v>
      </c>
      <c r="E204" s="32" t="s">
        <v>36</v>
      </c>
      <c r="F204" s="32" t="s">
        <v>210</v>
      </c>
      <c r="G204" s="32" t="s">
        <v>38</v>
      </c>
      <c r="H204" s="30">
        <v>27613.0</v>
      </c>
      <c r="I204" s="37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3.0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10.0</v>
      </c>
      <c r="AA204" s="30">
        <v>4.0</v>
      </c>
      <c r="AB204" s="30">
        <v>12.0</v>
      </c>
      <c r="AC204" s="30">
        <v>2.0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39"/>
    </row>
    <row r="205">
      <c r="A205" s="30">
        <v>12796.2</v>
      </c>
      <c r="B205" s="31">
        <v>44252.0</v>
      </c>
      <c r="C205" s="31">
        <v>44263.0</v>
      </c>
      <c r="D205" s="32" t="s">
        <v>157</v>
      </c>
      <c r="E205" s="32" t="s">
        <v>36</v>
      </c>
      <c r="J205" s="30">
        <v>0.0</v>
      </c>
      <c r="K205" s="30">
        <v>0.0</v>
      </c>
      <c r="L205" s="30">
        <v>1.0</v>
      </c>
      <c r="M205" s="32" t="s">
        <v>39</v>
      </c>
      <c r="N205" s="32" t="s">
        <v>39</v>
      </c>
      <c r="O205" s="30">
        <v>1.0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6.0</v>
      </c>
      <c r="V205" s="30">
        <v>5.0</v>
      </c>
      <c r="W205" s="30">
        <v>10.0</v>
      </c>
      <c r="X205" s="30">
        <v>1.0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39"/>
    </row>
    <row r="206">
      <c r="A206" s="30">
        <v>12797.1</v>
      </c>
      <c r="B206" s="31">
        <v>44252.0</v>
      </c>
      <c r="C206" s="31">
        <v>44263.0</v>
      </c>
      <c r="D206" s="32" t="s">
        <v>229</v>
      </c>
      <c r="E206" s="32" t="s">
        <v>36</v>
      </c>
      <c r="F206" s="32" t="s">
        <v>187</v>
      </c>
      <c r="G206" s="32" t="s">
        <v>38</v>
      </c>
      <c r="H206" s="30">
        <v>27616.0</v>
      </c>
      <c r="I206" s="37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3.0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8.0</v>
      </c>
      <c r="AA206" s="30">
        <v>6.0</v>
      </c>
      <c r="AB206" s="30">
        <v>12.0</v>
      </c>
      <c r="AC206" s="30">
        <v>2.0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39"/>
    </row>
    <row r="207">
      <c r="A207" s="30">
        <v>12797.2</v>
      </c>
      <c r="B207" s="31">
        <v>44252.0</v>
      </c>
      <c r="C207" s="31">
        <v>44263.0</v>
      </c>
      <c r="D207" s="32" t="s">
        <v>229</v>
      </c>
      <c r="E207" s="32" t="s">
        <v>36</v>
      </c>
      <c r="F207" s="32" t="s">
        <v>230</v>
      </c>
      <c r="G207" s="32" t="s">
        <v>38</v>
      </c>
      <c r="H207" s="30">
        <v>27604.0</v>
      </c>
      <c r="I207" s="37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3.0</v>
      </c>
      <c r="P207" s="30">
        <v>9.0</v>
      </c>
      <c r="Q207" s="30">
        <v>6.0</v>
      </c>
      <c r="R207" s="30">
        <v>12.0</v>
      </c>
      <c r="S207" s="30">
        <v>2.0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39"/>
    </row>
    <row r="208">
      <c r="A208" s="30">
        <v>12797.3</v>
      </c>
      <c r="B208" s="31">
        <v>44252.0</v>
      </c>
      <c r="C208" s="31">
        <v>44263.0</v>
      </c>
      <c r="D208" s="32" t="s">
        <v>229</v>
      </c>
      <c r="E208" s="32" t="s">
        <v>36</v>
      </c>
      <c r="F208" s="32" t="s">
        <v>230</v>
      </c>
      <c r="G208" s="32" t="s">
        <v>38</v>
      </c>
      <c r="H208" s="30">
        <v>27604.0</v>
      </c>
      <c r="I208" s="37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3.0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9.0</v>
      </c>
      <c r="V208" s="30">
        <v>6.0</v>
      </c>
      <c r="W208" s="30">
        <v>10.0</v>
      </c>
      <c r="X208" s="30">
        <v>2.0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39"/>
    </row>
    <row r="209">
      <c r="A209" s="30">
        <v>12797.4</v>
      </c>
      <c r="B209" s="31">
        <v>44252.0</v>
      </c>
      <c r="C209" s="31">
        <v>44263.0</v>
      </c>
      <c r="D209" s="32" t="s">
        <v>229</v>
      </c>
      <c r="E209" s="33" t="s">
        <v>36</v>
      </c>
      <c r="F209" s="32" t="s">
        <v>230</v>
      </c>
      <c r="G209" s="32" t="s">
        <v>38</v>
      </c>
      <c r="H209" s="30">
        <v>27604.0</v>
      </c>
      <c r="I209" s="35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1.0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9.0</v>
      </c>
      <c r="V209" s="30">
        <v>7.0</v>
      </c>
      <c r="W209" s="30">
        <v>10.0</v>
      </c>
      <c r="X209" s="30">
        <v>2.0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39"/>
    </row>
    <row r="210">
      <c r="A210" s="30">
        <v>12797.5</v>
      </c>
      <c r="B210" s="31">
        <v>44252.0</v>
      </c>
      <c r="C210" s="31">
        <v>44263.0</v>
      </c>
      <c r="D210" s="32" t="s">
        <v>229</v>
      </c>
      <c r="E210" s="32" t="s">
        <v>36</v>
      </c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3.0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6.0</v>
      </c>
      <c r="AF210" s="30">
        <v>3.0</v>
      </c>
      <c r="AG210" s="30">
        <v>10.0</v>
      </c>
      <c r="AH210" s="30">
        <v>1.0</v>
      </c>
      <c r="AI210" s="30">
        <v>0.0</v>
      </c>
      <c r="AJ210" s="39"/>
    </row>
    <row r="211">
      <c r="A211" s="30">
        <v>12797.6</v>
      </c>
      <c r="B211" s="31">
        <v>44252.0</v>
      </c>
      <c r="C211" s="31">
        <v>44263.0</v>
      </c>
      <c r="D211" s="32" t="s">
        <v>229</v>
      </c>
      <c r="E211" s="32" t="s">
        <v>36</v>
      </c>
      <c r="J211" s="30">
        <v>1.0</v>
      </c>
      <c r="K211" s="30">
        <v>0.0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6.0</v>
      </c>
      <c r="AA211" s="30">
        <v>4.0</v>
      </c>
      <c r="AB211" s="30">
        <v>10.0</v>
      </c>
      <c r="AC211" s="30">
        <v>2.0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39"/>
    </row>
    <row r="212">
      <c r="A212" s="30">
        <v>12798.1</v>
      </c>
      <c r="B212" s="31">
        <v>44253.0</v>
      </c>
      <c r="C212" s="31">
        <v>44260.0</v>
      </c>
      <c r="D212" s="32" t="s">
        <v>99</v>
      </c>
      <c r="E212" s="32" t="s">
        <v>36</v>
      </c>
      <c r="F212" s="32" t="s">
        <v>101</v>
      </c>
      <c r="G212" s="32" t="s">
        <v>74</v>
      </c>
      <c r="H212" s="30">
        <v>27587.0</v>
      </c>
      <c r="I212" s="37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4.0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9.0</v>
      </c>
      <c r="V212" s="30">
        <v>5.0</v>
      </c>
      <c r="W212" s="30">
        <v>10.0</v>
      </c>
      <c r="X212" s="30">
        <v>1.0</v>
      </c>
      <c r="Y212" s="30">
        <v>1.0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39"/>
    </row>
    <row r="213">
      <c r="A213" s="30">
        <v>12799.1</v>
      </c>
      <c r="B213" s="31">
        <v>44253.0</v>
      </c>
      <c r="C213" s="31">
        <v>44256.0</v>
      </c>
      <c r="D213" s="32" t="s">
        <v>82</v>
      </c>
      <c r="E213" s="32" t="s">
        <v>36</v>
      </c>
      <c r="F213" s="32" t="s">
        <v>83</v>
      </c>
      <c r="G213" s="32" t="s">
        <v>38</v>
      </c>
      <c r="H213" s="30">
        <v>27609.0</v>
      </c>
      <c r="I213" s="37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1.0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9.0</v>
      </c>
      <c r="V213" s="30">
        <v>5.0</v>
      </c>
      <c r="W213" s="30">
        <v>10.0</v>
      </c>
      <c r="X213" s="30">
        <v>1.0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39"/>
    </row>
    <row r="214">
      <c r="A214" s="30">
        <v>12799.2</v>
      </c>
      <c r="B214" s="31">
        <v>44253.0</v>
      </c>
      <c r="C214" s="31">
        <v>44256.0</v>
      </c>
      <c r="D214" s="32" t="s">
        <v>82</v>
      </c>
      <c r="E214" s="32" t="s">
        <v>36</v>
      </c>
      <c r="F214" s="32" t="s">
        <v>83</v>
      </c>
      <c r="G214" s="32" t="s">
        <v>38</v>
      </c>
      <c r="H214" s="30">
        <v>27609.0</v>
      </c>
      <c r="I214" s="37"/>
      <c r="J214" s="30">
        <v>0.0</v>
      </c>
      <c r="K214" s="30">
        <v>1.0</v>
      </c>
      <c r="L214" s="30">
        <v>0.0</v>
      </c>
      <c r="M214" s="32" t="s">
        <v>39</v>
      </c>
      <c r="N214" s="32" t="s">
        <v>39</v>
      </c>
      <c r="O214" s="30">
        <v>1.0</v>
      </c>
      <c r="P214" s="30">
        <v>9.0</v>
      </c>
      <c r="Q214" s="30">
        <v>5.0</v>
      </c>
      <c r="R214" s="30">
        <v>10.0</v>
      </c>
      <c r="S214" s="30">
        <v>1.0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39"/>
    </row>
    <row r="215">
      <c r="A215" s="30">
        <v>12799.3</v>
      </c>
      <c r="B215" s="31">
        <v>44253.0</v>
      </c>
      <c r="C215" s="31">
        <v>44256.0</v>
      </c>
      <c r="D215" s="32" t="s">
        <v>82</v>
      </c>
      <c r="E215" s="32" t="s">
        <v>36</v>
      </c>
      <c r="F215" s="32" t="s">
        <v>83</v>
      </c>
      <c r="G215" s="32" t="s">
        <v>38</v>
      </c>
      <c r="H215" s="30">
        <v>27609.0</v>
      </c>
      <c r="I215" s="37"/>
      <c r="J215" s="30">
        <v>0.0</v>
      </c>
      <c r="K215" s="30">
        <v>1.0</v>
      </c>
      <c r="L215" s="30">
        <v>0.0</v>
      </c>
      <c r="M215" s="32" t="s">
        <v>39</v>
      </c>
      <c r="N215" s="32" t="s">
        <v>39</v>
      </c>
      <c r="O215" s="30">
        <v>1.0</v>
      </c>
      <c r="P215" s="30">
        <v>9.0</v>
      </c>
      <c r="Q215" s="30">
        <v>6.0</v>
      </c>
      <c r="R215" s="30">
        <v>5.0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5.0</v>
      </c>
      <c r="AC215" s="30">
        <v>1.0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39"/>
    </row>
    <row r="216">
      <c r="A216" s="30">
        <v>12800.1</v>
      </c>
      <c r="B216" s="31">
        <v>44253.0</v>
      </c>
      <c r="C216" s="31">
        <v>44260.0</v>
      </c>
      <c r="D216" s="32" t="s">
        <v>82</v>
      </c>
      <c r="E216" s="32" t="s">
        <v>36</v>
      </c>
      <c r="F216" s="32" t="s">
        <v>206</v>
      </c>
      <c r="G216" s="32" t="s">
        <v>38</v>
      </c>
      <c r="H216" s="30">
        <v>27612.0</v>
      </c>
      <c r="I216" s="35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4.0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11.0</v>
      </c>
      <c r="V216" s="30">
        <v>6.0</v>
      </c>
      <c r="W216" s="30">
        <v>10.0</v>
      </c>
      <c r="X216" s="30">
        <v>1.0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39"/>
    </row>
    <row r="217">
      <c r="A217" s="30">
        <v>12801.1</v>
      </c>
      <c r="B217" s="31">
        <v>44254.0</v>
      </c>
      <c r="C217" s="31">
        <v>44256.0</v>
      </c>
      <c r="D217" s="32" t="s">
        <v>68</v>
      </c>
      <c r="E217" s="32" t="s">
        <v>36</v>
      </c>
      <c r="F217" s="32" t="s">
        <v>76</v>
      </c>
      <c r="G217" s="32" t="s">
        <v>38</v>
      </c>
      <c r="H217" s="30">
        <v>27614.0</v>
      </c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5.0</v>
      </c>
      <c r="X217" s="30">
        <v>1.0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9.0</v>
      </c>
      <c r="AF217" s="30">
        <v>5.0</v>
      </c>
      <c r="AG217" s="30">
        <v>5.0</v>
      </c>
      <c r="AH217" s="30">
        <v>0.0</v>
      </c>
      <c r="AI217" s="30">
        <v>1.0</v>
      </c>
      <c r="AJ217" s="39"/>
    </row>
    <row r="218">
      <c r="A218" s="51"/>
      <c r="B218" s="52"/>
      <c r="C218" s="52"/>
      <c r="D218" s="53"/>
      <c r="E218" s="53"/>
      <c r="F218" s="53"/>
      <c r="G218" s="53"/>
      <c r="H218" s="51"/>
      <c r="I218" s="54"/>
      <c r="J218" s="51"/>
      <c r="K218" s="51"/>
      <c r="L218" s="51"/>
      <c r="M218" s="53"/>
      <c r="N218" s="53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39"/>
    </row>
    <row r="219">
      <c r="A219" s="41" t="s">
        <v>133</v>
      </c>
      <c r="B219" s="52"/>
      <c r="C219" s="52"/>
      <c r="D219" s="42">
        <f>COUNTIF(D3:D217,"Emergency Clothing Events")</f>
        <v>0</v>
      </c>
      <c r="E219" s="53"/>
      <c r="J219" s="51"/>
      <c r="K219" s="51"/>
      <c r="L219" s="51"/>
      <c r="M219" s="53"/>
      <c r="N219" s="53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39"/>
    </row>
    <row r="220">
      <c r="A220" s="41" t="s">
        <v>134</v>
      </c>
      <c r="B220" s="52"/>
      <c r="C220" s="52"/>
      <c r="D220" s="43">
        <f>A2-D219</f>
        <v>215</v>
      </c>
      <c r="E220" s="53"/>
      <c r="J220" s="51"/>
      <c r="K220" s="51"/>
      <c r="L220" s="51"/>
      <c r="M220" s="53"/>
      <c r="N220" s="53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39"/>
    </row>
    <row r="221">
      <c r="A221" s="30" t="s">
        <v>135</v>
      </c>
      <c r="B221" s="52"/>
      <c r="C221" s="52"/>
      <c r="D221" s="33">
        <f>D220+D219</f>
        <v>215</v>
      </c>
      <c r="E221" s="55"/>
      <c r="J221" s="51"/>
      <c r="K221" s="51"/>
      <c r="L221" s="51"/>
      <c r="M221" s="53"/>
      <c r="N221" s="53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39"/>
    </row>
    <row r="222">
      <c r="A222" s="51"/>
      <c r="B222" s="52"/>
      <c r="C222" s="52"/>
      <c r="D222" s="53"/>
      <c r="E222" s="53"/>
      <c r="J222" s="51"/>
      <c r="K222" s="51"/>
      <c r="L222" s="51"/>
      <c r="M222" s="53"/>
      <c r="N222" s="53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39"/>
    </row>
    <row r="223">
      <c r="A223" s="51"/>
      <c r="B223" s="52"/>
      <c r="C223" s="52"/>
      <c r="D223" s="53"/>
      <c r="E223" s="53"/>
      <c r="F223" s="53"/>
      <c r="G223" s="53"/>
      <c r="H223" s="51"/>
      <c r="I223" s="56"/>
      <c r="J223" s="51"/>
      <c r="K223" s="51"/>
      <c r="L223" s="51"/>
      <c r="M223" s="53"/>
      <c r="N223" s="53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39"/>
    </row>
    <row r="224">
      <c r="A224" s="51"/>
      <c r="B224" s="52"/>
      <c r="C224" s="52"/>
      <c r="D224" s="53"/>
      <c r="E224" s="53"/>
      <c r="F224" s="53"/>
      <c r="G224" s="53"/>
      <c r="H224" s="51"/>
      <c r="I224" s="56"/>
      <c r="J224" s="51"/>
      <c r="K224" s="51"/>
      <c r="L224" s="51"/>
      <c r="M224" s="53"/>
      <c r="N224" s="53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39"/>
    </row>
    <row r="225">
      <c r="A225" s="51"/>
      <c r="B225" s="52"/>
      <c r="C225" s="52"/>
      <c r="D225" s="53"/>
      <c r="E225" s="53"/>
      <c r="J225" s="51"/>
      <c r="K225" s="51"/>
      <c r="L225" s="51"/>
      <c r="M225" s="53"/>
      <c r="N225" s="53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39"/>
    </row>
    <row r="226">
      <c r="A226" s="51"/>
      <c r="B226" s="52"/>
      <c r="C226" s="52"/>
      <c r="D226" s="53"/>
      <c r="E226" s="53"/>
      <c r="J226" s="51"/>
      <c r="K226" s="51"/>
      <c r="L226" s="51"/>
      <c r="M226" s="53"/>
      <c r="N226" s="53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39"/>
    </row>
    <row r="227">
      <c r="A227" s="51"/>
      <c r="B227" s="52"/>
      <c r="C227" s="52"/>
      <c r="D227" s="53"/>
      <c r="E227" s="53"/>
      <c r="F227" s="53"/>
      <c r="G227" s="53"/>
      <c r="H227" s="51"/>
      <c r="I227" s="56"/>
      <c r="J227" s="51"/>
      <c r="K227" s="51"/>
      <c r="L227" s="51"/>
      <c r="M227" s="53"/>
      <c r="N227" s="53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39"/>
    </row>
    <row r="228">
      <c r="A228" s="51"/>
      <c r="B228" s="52"/>
      <c r="C228" s="52"/>
      <c r="D228" s="53"/>
      <c r="E228" s="53"/>
      <c r="F228" s="53"/>
      <c r="G228" s="53"/>
      <c r="H228" s="51"/>
      <c r="I228" s="56"/>
      <c r="J228" s="51"/>
      <c r="K228" s="51"/>
      <c r="L228" s="51"/>
      <c r="M228" s="53"/>
      <c r="N228" s="53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39"/>
    </row>
    <row r="229">
      <c r="A229" s="51"/>
      <c r="B229" s="52"/>
      <c r="C229" s="52"/>
      <c r="D229" s="53"/>
      <c r="E229" s="53"/>
      <c r="F229" s="53"/>
      <c r="G229" s="53"/>
      <c r="H229" s="51"/>
      <c r="I229" s="56"/>
      <c r="J229" s="51"/>
      <c r="K229" s="51"/>
      <c r="L229" s="51"/>
      <c r="M229" s="53"/>
      <c r="N229" s="53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39"/>
    </row>
    <row r="230">
      <c r="A230" s="51"/>
      <c r="B230" s="52"/>
      <c r="C230" s="52"/>
      <c r="D230" s="53"/>
      <c r="E230" s="53"/>
      <c r="J230" s="51"/>
      <c r="K230" s="51"/>
      <c r="L230" s="51"/>
      <c r="M230" s="53"/>
      <c r="N230" s="53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39"/>
    </row>
    <row r="231">
      <c r="A231" s="51"/>
      <c r="B231" s="52"/>
      <c r="C231" s="52"/>
      <c r="D231" s="53"/>
      <c r="E231" s="53"/>
      <c r="F231" s="53"/>
      <c r="G231" s="53"/>
      <c r="H231" s="51"/>
      <c r="I231" s="56"/>
      <c r="J231" s="51"/>
      <c r="K231" s="51"/>
      <c r="L231" s="51"/>
      <c r="M231" s="53"/>
      <c r="N231" s="53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39"/>
    </row>
    <row r="232">
      <c r="A232" s="51"/>
      <c r="B232" s="52"/>
      <c r="C232" s="52"/>
      <c r="D232" s="53"/>
      <c r="E232" s="53"/>
      <c r="F232" s="53"/>
      <c r="G232" s="53"/>
      <c r="H232" s="51"/>
      <c r="I232" s="56"/>
      <c r="J232" s="51"/>
      <c r="K232" s="51"/>
      <c r="L232" s="51"/>
      <c r="M232" s="53"/>
      <c r="N232" s="53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39"/>
    </row>
    <row r="233">
      <c r="A233" s="51"/>
      <c r="B233" s="52"/>
      <c r="C233" s="52"/>
      <c r="D233" s="53"/>
      <c r="E233" s="53"/>
      <c r="F233" s="53"/>
      <c r="G233" s="53"/>
      <c r="H233" s="51"/>
      <c r="I233" s="56"/>
      <c r="J233" s="51"/>
      <c r="K233" s="51"/>
      <c r="L233" s="51"/>
      <c r="M233" s="53"/>
      <c r="N233" s="53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39"/>
    </row>
    <row r="234">
      <c r="A234" s="51"/>
      <c r="B234" s="52"/>
      <c r="C234" s="52"/>
      <c r="D234" s="53"/>
      <c r="E234" s="53"/>
      <c r="F234" s="53"/>
      <c r="G234" s="53"/>
      <c r="H234" s="51"/>
      <c r="I234" s="56"/>
      <c r="J234" s="51"/>
      <c r="K234" s="51"/>
      <c r="L234" s="51"/>
      <c r="M234" s="53"/>
      <c r="N234" s="53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39"/>
    </row>
    <row r="235">
      <c r="A235" s="51"/>
      <c r="B235" s="52"/>
      <c r="C235" s="52"/>
      <c r="D235" s="53"/>
      <c r="E235" s="53"/>
      <c r="J235" s="51"/>
      <c r="K235" s="51"/>
      <c r="L235" s="51"/>
      <c r="M235" s="53"/>
      <c r="N235" s="53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39"/>
    </row>
    <row r="236">
      <c r="A236" s="51"/>
      <c r="B236" s="52"/>
      <c r="C236" s="52"/>
      <c r="D236" s="53"/>
      <c r="E236" s="53"/>
      <c r="J236" s="51"/>
      <c r="K236" s="51"/>
      <c r="L236" s="51"/>
      <c r="M236" s="53"/>
      <c r="N236" s="53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39"/>
    </row>
    <row r="237">
      <c r="A237" s="51"/>
      <c r="B237" s="52"/>
      <c r="C237" s="52"/>
      <c r="D237" s="53"/>
      <c r="E237" s="53"/>
      <c r="F237" s="53"/>
      <c r="G237" s="53"/>
      <c r="H237" s="51"/>
      <c r="I237" s="56"/>
      <c r="J237" s="51"/>
      <c r="K237" s="51"/>
      <c r="L237" s="51"/>
      <c r="M237" s="53"/>
      <c r="N237" s="53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39"/>
    </row>
    <row r="238">
      <c r="A238" s="51"/>
      <c r="B238" s="52"/>
      <c r="C238" s="52"/>
      <c r="D238" s="53"/>
      <c r="E238" s="53"/>
      <c r="F238" s="53"/>
      <c r="G238" s="57"/>
      <c r="H238" s="58"/>
      <c r="I238" s="54"/>
      <c r="J238" s="51"/>
      <c r="K238" s="51"/>
      <c r="L238" s="51"/>
      <c r="M238" s="53"/>
      <c r="N238" s="53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39"/>
    </row>
    <row r="239">
      <c r="A239" s="51"/>
      <c r="B239" s="52"/>
      <c r="C239" s="52"/>
      <c r="D239" s="53"/>
      <c r="E239" s="53"/>
      <c r="F239" s="53"/>
      <c r="G239" s="53"/>
      <c r="H239" s="51"/>
      <c r="I239" s="56"/>
      <c r="J239" s="51"/>
      <c r="K239" s="51"/>
      <c r="L239" s="51"/>
      <c r="M239" s="53"/>
      <c r="N239" s="53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39"/>
    </row>
    <row r="240">
      <c r="A240" s="51"/>
      <c r="B240" s="52"/>
      <c r="C240" s="52"/>
      <c r="D240" s="53"/>
      <c r="E240" s="53"/>
      <c r="F240" s="53"/>
      <c r="G240" s="57"/>
      <c r="H240" s="58"/>
      <c r="I240" s="54"/>
      <c r="J240" s="51"/>
      <c r="K240" s="51"/>
      <c r="L240" s="51"/>
      <c r="M240" s="53"/>
      <c r="N240" s="53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39"/>
    </row>
    <row r="241">
      <c r="A241" s="51"/>
      <c r="B241" s="52"/>
      <c r="C241" s="52"/>
      <c r="D241" s="53"/>
      <c r="E241" s="53"/>
      <c r="J241" s="51"/>
      <c r="K241" s="51"/>
      <c r="L241" s="51"/>
      <c r="M241" s="53"/>
      <c r="N241" s="53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39"/>
    </row>
    <row r="242">
      <c r="A242" s="51"/>
      <c r="B242" s="52"/>
      <c r="C242" s="52"/>
      <c r="D242" s="53"/>
      <c r="E242" s="53"/>
      <c r="F242" s="53"/>
      <c r="G242" s="53"/>
      <c r="H242" s="51"/>
      <c r="I242" s="56"/>
      <c r="J242" s="51"/>
      <c r="K242" s="51"/>
      <c r="L242" s="51"/>
      <c r="M242" s="53"/>
      <c r="N242" s="53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39"/>
    </row>
    <row r="243">
      <c r="A243" s="51"/>
      <c r="B243" s="52"/>
      <c r="C243" s="52"/>
      <c r="D243" s="53"/>
      <c r="E243" s="53"/>
      <c r="F243" s="53"/>
      <c r="G243" s="57"/>
      <c r="H243" s="58"/>
      <c r="I243" s="54"/>
      <c r="J243" s="51"/>
      <c r="K243" s="51"/>
      <c r="L243" s="51"/>
      <c r="M243" s="53"/>
      <c r="N243" s="53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39"/>
    </row>
    <row r="244">
      <c r="A244" s="51"/>
      <c r="B244" s="52"/>
      <c r="C244" s="52"/>
      <c r="D244" s="53"/>
      <c r="E244" s="53"/>
      <c r="J244" s="51"/>
      <c r="K244" s="51"/>
      <c r="L244" s="51"/>
      <c r="M244" s="53"/>
      <c r="N244" s="53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39"/>
    </row>
    <row r="245">
      <c r="A245" s="51"/>
      <c r="B245" s="52"/>
      <c r="C245" s="52"/>
      <c r="D245" s="53"/>
      <c r="E245" s="53"/>
      <c r="J245" s="51"/>
      <c r="K245" s="51"/>
      <c r="L245" s="51"/>
      <c r="M245" s="53"/>
      <c r="N245" s="53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39"/>
    </row>
    <row r="246">
      <c r="A246" s="51"/>
      <c r="B246" s="52"/>
      <c r="C246" s="52"/>
      <c r="D246" s="53"/>
      <c r="E246" s="53"/>
      <c r="F246" s="53"/>
      <c r="G246" s="53"/>
      <c r="H246" s="51"/>
      <c r="I246" s="56"/>
      <c r="J246" s="51"/>
      <c r="K246" s="51"/>
      <c r="L246" s="51"/>
      <c r="M246" s="53"/>
      <c r="N246" s="53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39"/>
    </row>
    <row r="247">
      <c r="A247" s="51"/>
      <c r="B247" s="52"/>
      <c r="C247" s="52"/>
      <c r="D247" s="53"/>
      <c r="E247" s="53"/>
      <c r="F247" s="56"/>
      <c r="G247" s="56"/>
      <c r="H247" s="56"/>
      <c r="I247" s="56"/>
      <c r="J247" s="51"/>
      <c r="K247" s="51"/>
      <c r="L247" s="51"/>
      <c r="M247" s="53"/>
      <c r="N247" s="53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39"/>
    </row>
    <row r="248">
      <c r="A248" s="51"/>
      <c r="B248" s="52"/>
      <c r="C248" s="52"/>
      <c r="D248" s="53"/>
      <c r="E248" s="53"/>
      <c r="F248" s="53"/>
      <c r="G248" s="57"/>
      <c r="H248" s="58"/>
      <c r="I248" s="54"/>
      <c r="J248" s="51"/>
      <c r="K248" s="51"/>
      <c r="L248" s="51"/>
      <c r="M248" s="53"/>
      <c r="N248" s="53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39"/>
    </row>
    <row r="249">
      <c r="A249" s="51"/>
      <c r="B249" s="52"/>
      <c r="C249" s="52"/>
      <c r="D249" s="53"/>
      <c r="E249" s="53"/>
      <c r="F249" s="56"/>
      <c r="G249" s="59"/>
      <c r="H249" s="59"/>
      <c r="I249" s="54"/>
      <c r="J249" s="51"/>
      <c r="K249" s="51"/>
      <c r="L249" s="51"/>
      <c r="M249" s="53"/>
      <c r="N249" s="53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39"/>
    </row>
    <row r="250">
      <c r="A250" s="60"/>
      <c r="B250" s="60"/>
      <c r="C250" s="60"/>
      <c r="D250" s="60"/>
      <c r="E250" s="60"/>
      <c r="F250" s="61"/>
      <c r="G250" s="62"/>
      <c r="H250" s="62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</row>
    <row r="251">
      <c r="A251" s="60"/>
      <c r="B251" s="60"/>
      <c r="C251" s="60"/>
      <c r="D251" s="60"/>
      <c r="E251" s="60"/>
      <c r="F251" s="61"/>
      <c r="G251" s="62"/>
      <c r="H251" s="62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</row>
    <row r="252">
      <c r="A252" s="60"/>
      <c r="B252" s="60"/>
      <c r="C252" s="60"/>
      <c r="D252" s="60"/>
      <c r="E252" s="60"/>
      <c r="F252" s="61"/>
      <c r="G252" s="62"/>
      <c r="H252" s="62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</row>
    <row r="253">
      <c r="A253" s="60"/>
      <c r="B253" s="60"/>
      <c r="C253" s="60"/>
      <c r="D253" s="60"/>
      <c r="E253" s="60"/>
      <c r="F253" s="61"/>
      <c r="G253" s="62"/>
      <c r="H253" s="62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</row>
    <row r="254">
      <c r="A254" s="60"/>
      <c r="B254" s="60"/>
      <c r="C254" s="60"/>
      <c r="D254" s="60"/>
      <c r="E254" s="60"/>
      <c r="F254" s="61"/>
      <c r="G254" s="62"/>
      <c r="H254" s="62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</row>
    <row r="255">
      <c r="A255" s="60"/>
      <c r="B255" s="60"/>
      <c r="C255" s="60"/>
      <c r="D255" s="60"/>
      <c r="E255" s="60"/>
      <c r="F255" s="61"/>
      <c r="G255" s="62"/>
      <c r="H255" s="62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</row>
    <row r="256">
      <c r="A256" s="60"/>
      <c r="B256" s="60"/>
      <c r="C256" s="60"/>
      <c r="D256" s="60"/>
      <c r="E256" s="60"/>
      <c r="F256" s="61"/>
      <c r="G256" s="62"/>
      <c r="H256" s="62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</row>
    <row r="257">
      <c r="A257" s="60"/>
      <c r="B257" s="60"/>
      <c r="C257" s="60"/>
      <c r="D257" s="60"/>
      <c r="E257" s="60"/>
      <c r="F257" s="61"/>
      <c r="G257" s="62"/>
      <c r="H257" s="62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</row>
    <row r="258">
      <c r="A258" s="60"/>
      <c r="B258" s="60"/>
      <c r="C258" s="60"/>
      <c r="D258" s="60"/>
      <c r="E258" s="60"/>
      <c r="F258" s="61"/>
      <c r="G258" s="62"/>
      <c r="H258" s="62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</row>
    <row r="259">
      <c r="A259" s="60"/>
      <c r="B259" s="60"/>
      <c r="C259" s="60"/>
      <c r="D259" s="60"/>
      <c r="E259" s="60"/>
      <c r="F259" s="61"/>
      <c r="G259" s="62"/>
      <c r="H259" s="62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</row>
    <row r="260">
      <c r="A260" s="60"/>
      <c r="B260" s="60"/>
      <c r="C260" s="60"/>
      <c r="D260" s="60"/>
      <c r="E260" s="60"/>
      <c r="F260" s="61"/>
      <c r="G260" s="62"/>
      <c r="H260" s="62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</row>
    <row r="261">
      <c r="A261" s="60"/>
      <c r="B261" s="60"/>
      <c r="C261" s="60"/>
      <c r="D261" s="60"/>
      <c r="E261" s="60"/>
      <c r="F261" s="61"/>
      <c r="G261" s="62"/>
      <c r="H261" s="62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</row>
    <row r="262">
      <c r="A262" s="60"/>
      <c r="B262" s="60"/>
      <c r="C262" s="60"/>
      <c r="D262" s="60"/>
      <c r="E262" s="60"/>
      <c r="F262" s="61"/>
      <c r="G262" s="62"/>
      <c r="H262" s="62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</row>
    <row r="263">
      <c r="A263" s="60"/>
      <c r="B263" s="60"/>
      <c r="C263" s="60"/>
      <c r="D263" s="60"/>
      <c r="E263" s="60"/>
      <c r="F263" s="61"/>
      <c r="G263" s="62"/>
      <c r="H263" s="62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</row>
    <row r="264">
      <c r="A264" s="60"/>
      <c r="B264" s="60"/>
      <c r="C264" s="60"/>
      <c r="D264" s="60"/>
      <c r="E264" s="60"/>
      <c r="F264" s="61"/>
      <c r="G264" s="62"/>
      <c r="H264" s="62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</row>
    <row r="265">
      <c r="A265" s="60"/>
      <c r="B265" s="60"/>
      <c r="C265" s="60"/>
      <c r="D265" s="60"/>
      <c r="E265" s="60"/>
      <c r="F265" s="61"/>
      <c r="G265" s="62"/>
      <c r="H265" s="62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</row>
    <row r="266">
      <c r="A266" s="60"/>
      <c r="B266" s="60"/>
      <c r="C266" s="60"/>
      <c r="D266" s="60"/>
      <c r="E266" s="60"/>
      <c r="F266" s="61"/>
      <c r="G266" s="62"/>
      <c r="H266" s="62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</row>
    <row r="267">
      <c r="A267" s="60"/>
      <c r="B267" s="60"/>
      <c r="C267" s="60"/>
      <c r="D267" s="60"/>
      <c r="E267" s="60"/>
      <c r="F267" s="61"/>
      <c r="G267" s="62"/>
      <c r="H267" s="62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</row>
    <row r="268">
      <c r="A268" s="60"/>
      <c r="B268" s="60"/>
      <c r="C268" s="60"/>
      <c r="D268" s="60"/>
      <c r="E268" s="60"/>
      <c r="F268" s="61"/>
      <c r="G268" s="62"/>
      <c r="H268" s="62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</row>
    <row r="269">
      <c r="A269" s="60"/>
      <c r="B269" s="60"/>
      <c r="C269" s="60"/>
      <c r="D269" s="60"/>
      <c r="E269" s="60"/>
      <c r="F269" s="61"/>
      <c r="G269" s="62"/>
      <c r="H269" s="62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</row>
    <row r="270">
      <c r="A270" s="60"/>
      <c r="B270" s="60"/>
      <c r="C270" s="60"/>
      <c r="D270" s="60"/>
      <c r="E270" s="60"/>
      <c r="F270" s="61"/>
      <c r="G270" s="62"/>
      <c r="H270" s="62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</row>
    <row r="271">
      <c r="A271" s="60"/>
      <c r="B271" s="60"/>
      <c r="C271" s="60"/>
      <c r="D271" s="60"/>
      <c r="E271" s="60"/>
      <c r="F271" s="61"/>
      <c r="G271" s="62"/>
      <c r="H271" s="62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</row>
    <row r="272">
      <c r="A272" s="60"/>
      <c r="B272" s="60"/>
      <c r="C272" s="60"/>
      <c r="D272" s="60"/>
      <c r="E272" s="60"/>
      <c r="F272" s="61"/>
      <c r="G272" s="62"/>
      <c r="H272" s="62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</row>
    <row r="273">
      <c r="A273" s="60"/>
      <c r="B273" s="60"/>
      <c r="C273" s="60"/>
      <c r="D273" s="60"/>
      <c r="E273" s="60"/>
      <c r="F273" s="61"/>
      <c r="G273" s="62"/>
      <c r="H273" s="62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</row>
    <row r="274">
      <c r="A274" s="60"/>
      <c r="B274" s="60"/>
      <c r="C274" s="60"/>
      <c r="D274" s="60"/>
      <c r="E274" s="60"/>
      <c r="F274" s="61"/>
      <c r="G274" s="62"/>
      <c r="H274" s="62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</row>
    <row r="275">
      <c r="A275" s="60"/>
      <c r="B275" s="60"/>
      <c r="C275" s="60"/>
      <c r="D275" s="60"/>
      <c r="E275" s="60"/>
      <c r="F275" s="61"/>
      <c r="G275" s="62"/>
      <c r="H275" s="62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</row>
    <row r="276">
      <c r="A276" s="60"/>
      <c r="B276" s="60"/>
      <c r="C276" s="60"/>
      <c r="D276" s="60"/>
      <c r="E276" s="60"/>
      <c r="F276" s="61"/>
      <c r="G276" s="62"/>
      <c r="H276" s="62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</row>
    <row r="277">
      <c r="A277" s="60"/>
      <c r="B277" s="60"/>
      <c r="C277" s="60"/>
      <c r="D277" s="60"/>
      <c r="E277" s="60"/>
      <c r="F277" s="61"/>
      <c r="G277" s="62"/>
      <c r="H277" s="62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</row>
    <row r="278">
      <c r="A278" s="60"/>
      <c r="B278" s="60"/>
      <c r="C278" s="60"/>
      <c r="D278" s="60"/>
      <c r="E278" s="60"/>
      <c r="F278" s="61"/>
      <c r="G278" s="62"/>
      <c r="H278" s="62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</row>
    <row r="279">
      <c r="A279" s="60"/>
      <c r="B279" s="60"/>
      <c r="C279" s="60"/>
      <c r="D279" s="60"/>
      <c r="E279" s="60"/>
      <c r="F279" s="61"/>
      <c r="G279" s="62"/>
      <c r="H279" s="62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</row>
    <row r="280">
      <c r="A280" s="60"/>
      <c r="B280" s="60"/>
      <c r="C280" s="60"/>
      <c r="D280" s="60"/>
      <c r="E280" s="60"/>
      <c r="F280" s="61"/>
      <c r="G280" s="62"/>
      <c r="H280" s="62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</row>
    <row r="281">
      <c r="A281" s="60"/>
      <c r="B281" s="60"/>
      <c r="C281" s="60"/>
      <c r="D281" s="60"/>
      <c r="E281" s="60"/>
      <c r="F281" s="61"/>
      <c r="G281" s="62"/>
      <c r="H281" s="62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</row>
    <row r="282">
      <c r="A282" s="60"/>
      <c r="B282" s="60"/>
      <c r="C282" s="60"/>
      <c r="D282" s="60"/>
      <c r="E282" s="60"/>
      <c r="F282" s="61"/>
      <c r="G282" s="62"/>
      <c r="H282" s="62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</row>
    <row r="283">
      <c r="A283" s="60"/>
      <c r="B283" s="60"/>
      <c r="C283" s="60"/>
      <c r="D283" s="60"/>
      <c r="E283" s="60"/>
      <c r="F283" s="61"/>
      <c r="G283" s="62"/>
      <c r="H283" s="62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</row>
    <row r="284">
      <c r="A284" s="60"/>
      <c r="B284" s="60"/>
      <c r="C284" s="60"/>
      <c r="D284" s="60"/>
      <c r="E284" s="60"/>
      <c r="F284" s="61"/>
      <c r="G284" s="62"/>
      <c r="H284" s="62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</row>
    <row r="285">
      <c r="A285" s="60"/>
      <c r="B285" s="60"/>
      <c r="C285" s="60"/>
      <c r="D285" s="60"/>
      <c r="E285" s="60"/>
      <c r="F285" s="61"/>
      <c r="G285" s="62"/>
      <c r="H285" s="62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</row>
    <row r="286">
      <c r="A286" s="60"/>
      <c r="B286" s="60"/>
      <c r="C286" s="60"/>
      <c r="D286" s="60"/>
      <c r="E286" s="60"/>
      <c r="F286" s="61"/>
      <c r="G286" s="62"/>
      <c r="H286" s="62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</row>
    <row r="287">
      <c r="A287" s="60"/>
      <c r="B287" s="60"/>
      <c r="C287" s="60"/>
      <c r="D287" s="60"/>
      <c r="E287" s="60"/>
      <c r="F287" s="61"/>
      <c r="G287" s="62"/>
      <c r="H287" s="62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</row>
    <row r="288">
      <c r="A288" s="60"/>
      <c r="B288" s="60"/>
      <c r="C288" s="60"/>
      <c r="D288" s="60"/>
      <c r="E288" s="60"/>
      <c r="F288" s="61"/>
      <c r="G288" s="62"/>
      <c r="H288" s="62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</row>
    <row r="289">
      <c r="A289" s="60"/>
      <c r="B289" s="60"/>
      <c r="C289" s="60"/>
      <c r="D289" s="60"/>
      <c r="E289" s="60"/>
      <c r="F289" s="61"/>
      <c r="G289" s="62"/>
      <c r="H289" s="62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</row>
    <row r="290">
      <c r="A290" s="60"/>
      <c r="B290" s="60"/>
      <c r="C290" s="60"/>
      <c r="D290" s="60"/>
      <c r="E290" s="60"/>
      <c r="F290" s="61"/>
      <c r="G290" s="62"/>
      <c r="H290" s="62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</row>
    <row r="291">
      <c r="A291" s="60"/>
      <c r="B291" s="60"/>
      <c r="C291" s="60"/>
      <c r="D291" s="60"/>
      <c r="E291" s="60"/>
      <c r="F291" s="61"/>
      <c r="G291" s="62"/>
      <c r="H291" s="62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</row>
    <row r="292">
      <c r="A292" s="60"/>
      <c r="B292" s="60"/>
      <c r="C292" s="60"/>
      <c r="D292" s="60"/>
      <c r="E292" s="60"/>
      <c r="F292" s="61"/>
      <c r="G292" s="62"/>
      <c r="H292" s="62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</row>
    <row r="293">
      <c r="A293" s="60"/>
      <c r="B293" s="60"/>
      <c r="C293" s="60"/>
      <c r="D293" s="60"/>
      <c r="E293" s="60"/>
      <c r="F293" s="61"/>
      <c r="G293" s="62"/>
      <c r="H293" s="62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</row>
    <row r="294">
      <c r="A294" s="60"/>
      <c r="B294" s="60"/>
      <c r="C294" s="60"/>
      <c r="D294" s="60"/>
      <c r="E294" s="60"/>
      <c r="F294" s="61"/>
      <c r="G294" s="62"/>
      <c r="H294" s="62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</row>
    <row r="295">
      <c r="A295" s="60"/>
      <c r="B295" s="60"/>
      <c r="C295" s="60"/>
      <c r="D295" s="60"/>
      <c r="E295" s="60"/>
      <c r="F295" s="61"/>
      <c r="G295" s="62"/>
      <c r="H295" s="62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</row>
    <row r="296">
      <c r="A296" s="60"/>
      <c r="B296" s="60"/>
      <c r="C296" s="60"/>
      <c r="D296" s="60"/>
      <c r="E296" s="60"/>
      <c r="F296" s="61"/>
      <c r="G296" s="62"/>
      <c r="H296" s="62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</row>
    <row r="297">
      <c r="A297" s="60"/>
      <c r="B297" s="60"/>
      <c r="C297" s="60"/>
      <c r="D297" s="60"/>
      <c r="E297" s="60"/>
      <c r="F297" s="61"/>
      <c r="G297" s="62"/>
      <c r="H297" s="62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</row>
    <row r="298">
      <c r="A298" s="60"/>
      <c r="B298" s="60"/>
      <c r="C298" s="60"/>
      <c r="D298" s="60"/>
      <c r="E298" s="60"/>
      <c r="F298" s="61"/>
      <c r="G298" s="62"/>
      <c r="H298" s="62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</row>
    <row r="299">
      <c r="A299" s="60"/>
      <c r="B299" s="60"/>
      <c r="C299" s="60"/>
      <c r="D299" s="60"/>
      <c r="E299" s="60"/>
      <c r="F299" s="61"/>
      <c r="G299" s="62"/>
      <c r="H299" s="62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</row>
    <row r="300">
      <c r="A300" s="60"/>
      <c r="B300" s="60"/>
      <c r="C300" s="60"/>
      <c r="D300" s="60"/>
      <c r="E300" s="60"/>
      <c r="F300" s="61"/>
      <c r="G300" s="62"/>
      <c r="H300" s="62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</row>
    <row r="301">
      <c r="A301" s="60"/>
      <c r="B301" s="60"/>
      <c r="C301" s="60"/>
      <c r="D301" s="60"/>
      <c r="E301" s="60"/>
      <c r="F301" s="61"/>
      <c r="G301" s="62"/>
      <c r="H301" s="62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</row>
    <row r="302">
      <c r="A302" s="60"/>
      <c r="B302" s="60"/>
      <c r="C302" s="60"/>
      <c r="D302" s="60"/>
      <c r="E302" s="60"/>
      <c r="F302" s="61"/>
      <c r="G302" s="62"/>
      <c r="H302" s="62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</row>
    <row r="303">
      <c r="A303" s="60"/>
      <c r="B303" s="60"/>
      <c r="C303" s="60"/>
      <c r="D303" s="60"/>
      <c r="E303" s="60"/>
      <c r="F303" s="61"/>
      <c r="G303" s="62"/>
      <c r="H303" s="62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</row>
    <row r="304">
      <c r="A304" s="60"/>
      <c r="B304" s="60"/>
      <c r="C304" s="60"/>
      <c r="D304" s="60"/>
      <c r="E304" s="60"/>
      <c r="F304" s="61"/>
      <c r="G304" s="62"/>
      <c r="H304" s="62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</row>
    <row r="305">
      <c r="A305" s="60"/>
      <c r="B305" s="60"/>
      <c r="C305" s="60"/>
      <c r="D305" s="60"/>
      <c r="E305" s="60"/>
      <c r="F305" s="61"/>
      <c r="G305" s="62"/>
      <c r="H305" s="62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</row>
    <row r="306">
      <c r="A306" s="60"/>
      <c r="B306" s="60"/>
      <c r="C306" s="60"/>
      <c r="D306" s="60"/>
      <c r="E306" s="60"/>
      <c r="F306" s="61"/>
      <c r="G306" s="62"/>
      <c r="H306" s="62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</row>
    <row r="307">
      <c r="A307" s="60"/>
      <c r="B307" s="60"/>
      <c r="C307" s="60"/>
      <c r="D307" s="60"/>
      <c r="E307" s="60"/>
      <c r="F307" s="61"/>
      <c r="G307" s="62"/>
      <c r="H307" s="62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</row>
    <row r="308">
      <c r="A308" s="60"/>
      <c r="B308" s="60"/>
      <c r="C308" s="60"/>
      <c r="D308" s="60"/>
      <c r="E308" s="60"/>
      <c r="F308" s="61"/>
      <c r="G308" s="62"/>
      <c r="H308" s="62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</row>
    <row r="309">
      <c r="A309" s="60"/>
      <c r="B309" s="60"/>
      <c r="C309" s="60"/>
      <c r="D309" s="60"/>
      <c r="E309" s="60"/>
      <c r="F309" s="61"/>
      <c r="G309" s="62"/>
      <c r="H309" s="62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</row>
    <row r="310">
      <c r="A310" s="60"/>
      <c r="B310" s="60"/>
      <c r="C310" s="60"/>
      <c r="D310" s="60"/>
      <c r="E310" s="60"/>
      <c r="F310" s="61"/>
      <c r="G310" s="62"/>
      <c r="H310" s="62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</row>
    <row r="311">
      <c r="A311" s="60"/>
      <c r="B311" s="60"/>
      <c r="C311" s="60"/>
      <c r="D311" s="60"/>
      <c r="E311" s="60"/>
      <c r="F311" s="61"/>
      <c r="G311" s="62"/>
      <c r="H311" s="62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</row>
    <row r="312">
      <c r="A312" s="60"/>
      <c r="B312" s="60"/>
      <c r="C312" s="60"/>
      <c r="D312" s="60"/>
      <c r="E312" s="60"/>
      <c r="F312" s="61"/>
      <c r="G312" s="62"/>
      <c r="H312" s="62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</row>
    <row r="313">
      <c r="A313" s="60"/>
      <c r="B313" s="60"/>
      <c r="C313" s="60"/>
      <c r="D313" s="60"/>
      <c r="E313" s="60"/>
      <c r="F313" s="61"/>
      <c r="G313" s="62"/>
      <c r="H313" s="62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</row>
    <row r="314">
      <c r="A314" s="60"/>
      <c r="B314" s="60"/>
      <c r="C314" s="60"/>
      <c r="D314" s="60"/>
      <c r="E314" s="60"/>
      <c r="F314" s="61"/>
      <c r="G314" s="62"/>
      <c r="H314" s="62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</row>
    <row r="315">
      <c r="A315" s="60"/>
      <c r="B315" s="60"/>
      <c r="C315" s="60"/>
      <c r="D315" s="60"/>
      <c r="E315" s="60"/>
      <c r="F315" s="61"/>
      <c r="G315" s="62"/>
      <c r="H315" s="62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</row>
    <row r="316">
      <c r="A316" s="60"/>
      <c r="B316" s="60"/>
      <c r="C316" s="60"/>
      <c r="D316" s="60"/>
      <c r="E316" s="60"/>
      <c r="F316" s="61"/>
      <c r="G316" s="62"/>
      <c r="H316" s="62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</row>
    <row r="317">
      <c r="A317" s="60"/>
      <c r="B317" s="60"/>
      <c r="C317" s="60"/>
      <c r="D317" s="60"/>
      <c r="E317" s="60"/>
      <c r="F317" s="61"/>
      <c r="G317" s="62"/>
      <c r="H317" s="62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</row>
    <row r="318">
      <c r="A318" s="60"/>
      <c r="B318" s="60"/>
      <c r="C318" s="60"/>
      <c r="D318" s="60"/>
      <c r="E318" s="60"/>
      <c r="F318" s="61"/>
      <c r="G318" s="62"/>
      <c r="H318" s="62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</row>
    <row r="319">
      <c r="A319" s="60"/>
      <c r="B319" s="60"/>
      <c r="C319" s="60"/>
      <c r="D319" s="60"/>
      <c r="E319" s="60"/>
      <c r="F319" s="61"/>
      <c r="G319" s="62"/>
      <c r="H319" s="62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</row>
    <row r="320">
      <c r="A320" s="60"/>
      <c r="B320" s="60"/>
      <c r="C320" s="60"/>
      <c r="D320" s="60"/>
      <c r="E320" s="60"/>
      <c r="F320" s="61"/>
      <c r="G320" s="62"/>
      <c r="H320" s="62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</row>
    <row r="321">
      <c r="A321" s="60"/>
      <c r="B321" s="60"/>
      <c r="C321" s="60"/>
      <c r="D321" s="60"/>
      <c r="E321" s="60"/>
      <c r="F321" s="61"/>
      <c r="G321" s="62"/>
      <c r="H321" s="62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</row>
    <row r="322">
      <c r="A322" s="60"/>
      <c r="B322" s="60"/>
      <c r="C322" s="60"/>
      <c r="D322" s="60"/>
      <c r="E322" s="60"/>
      <c r="F322" s="61"/>
      <c r="G322" s="62"/>
      <c r="H322" s="62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</row>
    <row r="323">
      <c r="A323" s="60"/>
      <c r="B323" s="60"/>
      <c r="C323" s="60"/>
      <c r="D323" s="60"/>
      <c r="E323" s="60"/>
      <c r="F323" s="61"/>
      <c r="G323" s="62"/>
      <c r="H323" s="62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</row>
    <row r="324">
      <c r="A324" s="60"/>
      <c r="B324" s="60"/>
      <c r="C324" s="60"/>
      <c r="D324" s="60"/>
      <c r="E324" s="60"/>
      <c r="F324" s="61"/>
      <c r="G324" s="62"/>
      <c r="H324" s="62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</row>
    <row r="325">
      <c r="A325" s="60"/>
      <c r="B325" s="60"/>
      <c r="C325" s="60"/>
      <c r="D325" s="60"/>
      <c r="E325" s="60"/>
      <c r="F325" s="61"/>
      <c r="G325" s="62"/>
      <c r="H325" s="62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</row>
    <row r="326">
      <c r="A326" s="60"/>
      <c r="B326" s="60"/>
      <c r="C326" s="60"/>
      <c r="D326" s="60"/>
      <c r="E326" s="60"/>
      <c r="F326" s="61"/>
      <c r="G326" s="62"/>
      <c r="H326" s="62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</row>
    <row r="327">
      <c r="A327" s="60"/>
      <c r="B327" s="60"/>
      <c r="C327" s="60"/>
      <c r="D327" s="60"/>
      <c r="E327" s="60"/>
      <c r="F327" s="61"/>
      <c r="G327" s="62"/>
      <c r="H327" s="62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</row>
    <row r="328">
      <c r="A328" s="60"/>
      <c r="B328" s="60"/>
      <c r="C328" s="60"/>
      <c r="D328" s="60"/>
      <c r="E328" s="60"/>
      <c r="F328" s="61"/>
      <c r="G328" s="62"/>
      <c r="H328" s="62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</row>
    <row r="329">
      <c r="A329" s="60"/>
      <c r="B329" s="60"/>
      <c r="C329" s="60"/>
      <c r="D329" s="60"/>
      <c r="E329" s="60"/>
      <c r="F329" s="61"/>
      <c r="G329" s="62"/>
      <c r="H329" s="62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</row>
    <row r="330">
      <c r="A330" s="60"/>
      <c r="B330" s="60"/>
      <c r="C330" s="60"/>
      <c r="D330" s="60"/>
      <c r="E330" s="60"/>
      <c r="F330" s="61"/>
      <c r="G330" s="62"/>
      <c r="H330" s="62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</row>
    <row r="331">
      <c r="A331" s="60"/>
      <c r="B331" s="60"/>
      <c r="C331" s="60"/>
      <c r="D331" s="60"/>
      <c r="E331" s="60"/>
      <c r="F331" s="61"/>
      <c r="G331" s="62"/>
      <c r="H331" s="62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</row>
    <row r="332">
      <c r="A332" s="60"/>
      <c r="B332" s="60"/>
      <c r="C332" s="60"/>
      <c r="D332" s="60"/>
      <c r="E332" s="60"/>
      <c r="F332" s="61"/>
      <c r="G332" s="62"/>
      <c r="H332" s="62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</row>
    <row r="333">
      <c r="A333" s="60"/>
      <c r="B333" s="60"/>
      <c r="C333" s="60"/>
      <c r="D333" s="60"/>
      <c r="E333" s="60"/>
      <c r="F333" s="61"/>
      <c r="G333" s="62"/>
      <c r="H333" s="62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</row>
    <row r="334">
      <c r="A334" s="60"/>
      <c r="B334" s="60"/>
      <c r="C334" s="60"/>
      <c r="D334" s="60"/>
      <c r="E334" s="60"/>
      <c r="F334" s="61"/>
      <c r="G334" s="62"/>
      <c r="H334" s="62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</row>
    <row r="335">
      <c r="A335" s="60"/>
      <c r="B335" s="60"/>
      <c r="C335" s="60"/>
      <c r="D335" s="60"/>
      <c r="E335" s="60"/>
      <c r="F335" s="61"/>
      <c r="G335" s="62"/>
      <c r="H335" s="62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</row>
    <row r="336">
      <c r="A336" s="60"/>
      <c r="B336" s="60"/>
      <c r="C336" s="60"/>
      <c r="D336" s="60"/>
      <c r="E336" s="60"/>
      <c r="F336" s="61"/>
      <c r="G336" s="62"/>
      <c r="H336" s="62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</row>
    <row r="337">
      <c r="A337" s="60"/>
      <c r="B337" s="60"/>
      <c r="C337" s="60"/>
      <c r="D337" s="60"/>
      <c r="E337" s="60"/>
      <c r="F337" s="61"/>
      <c r="G337" s="62"/>
      <c r="H337" s="62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</row>
    <row r="338">
      <c r="A338" s="60"/>
      <c r="B338" s="60"/>
      <c r="C338" s="60"/>
      <c r="D338" s="60"/>
      <c r="E338" s="60"/>
      <c r="F338" s="61"/>
      <c r="G338" s="62"/>
      <c r="H338" s="62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</row>
    <row r="339">
      <c r="A339" s="60"/>
      <c r="B339" s="60"/>
      <c r="C339" s="60"/>
      <c r="D339" s="60"/>
      <c r="E339" s="60"/>
      <c r="F339" s="61"/>
      <c r="G339" s="62"/>
      <c r="H339" s="62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</row>
    <row r="340">
      <c r="A340" s="60"/>
      <c r="B340" s="60"/>
      <c r="C340" s="60"/>
      <c r="D340" s="60"/>
      <c r="E340" s="60"/>
      <c r="F340" s="61"/>
      <c r="G340" s="62"/>
      <c r="H340" s="62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</row>
    <row r="341">
      <c r="A341" s="60"/>
      <c r="B341" s="60"/>
      <c r="C341" s="60"/>
      <c r="D341" s="60"/>
      <c r="E341" s="60"/>
      <c r="F341" s="61"/>
      <c r="G341" s="62"/>
      <c r="H341" s="62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</row>
    <row r="342">
      <c r="A342" s="60"/>
      <c r="B342" s="60"/>
      <c r="C342" s="60"/>
      <c r="D342" s="60"/>
      <c r="E342" s="60"/>
      <c r="F342" s="61"/>
      <c r="G342" s="62"/>
      <c r="H342" s="62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</row>
    <row r="343">
      <c r="A343" s="60"/>
      <c r="B343" s="60"/>
      <c r="C343" s="60"/>
      <c r="D343" s="60"/>
      <c r="E343" s="60"/>
      <c r="F343" s="61"/>
      <c r="G343" s="62"/>
      <c r="H343" s="62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</row>
    <row r="344">
      <c r="A344" s="60"/>
      <c r="B344" s="60"/>
      <c r="C344" s="60"/>
      <c r="D344" s="60"/>
      <c r="E344" s="60"/>
      <c r="F344" s="61"/>
      <c r="G344" s="62"/>
      <c r="H344" s="62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</row>
    <row r="345">
      <c r="A345" s="60"/>
      <c r="B345" s="60"/>
      <c r="C345" s="60"/>
      <c r="D345" s="60"/>
      <c r="E345" s="60"/>
      <c r="F345" s="61"/>
      <c r="G345" s="62"/>
      <c r="H345" s="62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</row>
    <row r="346">
      <c r="A346" s="60"/>
      <c r="B346" s="60"/>
      <c r="C346" s="60"/>
      <c r="D346" s="60"/>
      <c r="E346" s="60"/>
      <c r="F346" s="61"/>
      <c r="G346" s="62"/>
      <c r="H346" s="62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</row>
    <row r="347">
      <c r="A347" s="60"/>
      <c r="B347" s="60"/>
      <c r="C347" s="60"/>
      <c r="D347" s="60"/>
      <c r="E347" s="60"/>
      <c r="F347" s="61"/>
      <c r="G347" s="62"/>
      <c r="H347" s="62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</row>
    <row r="348">
      <c r="A348" s="60"/>
      <c r="B348" s="60"/>
      <c r="C348" s="60"/>
      <c r="D348" s="60"/>
      <c r="E348" s="60"/>
      <c r="F348" s="61"/>
      <c r="G348" s="62"/>
      <c r="H348" s="62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</row>
    <row r="349">
      <c r="A349" s="60"/>
      <c r="B349" s="60"/>
      <c r="C349" s="60"/>
      <c r="D349" s="60"/>
      <c r="E349" s="60"/>
      <c r="F349" s="61"/>
      <c r="G349" s="62"/>
      <c r="H349" s="62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</row>
    <row r="350">
      <c r="A350" s="60"/>
      <c r="B350" s="60"/>
      <c r="C350" s="60"/>
      <c r="D350" s="60"/>
      <c r="E350" s="60"/>
      <c r="F350" s="61"/>
      <c r="G350" s="62"/>
      <c r="H350" s="62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</row>
    <row r="351">
      <c r="A351" s="60"/>
      <c r="B351" s="60"/>
      <c r="C351" s="60"/>
      <c r="D351" s="60"/>
      <c r="E351" s="60"/>
      <c r="F351" s="61"/>
      <c r="G351" s="62"/>
      <c r="H351" s="62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</row>
    <row r="352">
      <c r="A352" s="60"/>
      <c r="B352" s="60"/>
      <c r="C352" s="60"/>
      <c r="D352" s="60"/>
      <c r="E352" s="60"/>
      <c r="F352" s="61"/>
      <c r="G352" s="62"/>
      <c r="H352" s="62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</row>
    <row r="353">
      <c r="A353" s="60"/>
      <c r="B353" s="60"/>
      <c r="C353" s="60"/>
      <c r="D353" s="60"/>
      <c r="E353" s="60"/>
      <c r="F353" s="61"/>
      <c r="G353" s="62"/>
      <c r="H353" s="62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</row>
    <row r="354">
      <c r="A354" s="60"/>
      <c r="B354" s="60"/>
      <c r="C354" s="60"/>
      <c r="D354" s="60"/>
      <c r="E354" s="60"/>
      <c r="F354" s="61"/>
      <c r="G354" s="62"/>
      <c r="H354" s="62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</row>
    <row r="355">
      <c r="A355" s="60"/>
      <c r="B355" s="60"/>
      <c r="C355" s="60"/>
      <c r="D355" s="60"/>
      <c r="E355" s="60"/>
      <c r="F355" s="61"/>
      <c r="G355" s="62"/>
      <c r="H355" s="62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</row>
    <row r="356">
      <c r="A356" s="60"/>
      <c r="B356" s="60"/>
      <c r="C356" s="60"/>
      <c r="D356" s="60"/>
      <c r="E356" s="60"/>
      <c r="F356" s="61"/>
      <c r="G356" s="62"/>
      <c r="H356" s="62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</row>
    <row r="357">
      <c r="A357" s="60"/>
      <c r="B357" s="60"/>
      <c r="C357" s="60"/>
      <c r="D357" s="60"/>
      <c r="E357" s="60"/>
      <c r="F357" s="61"/>
      <c r="G357" s="62"/>
      <c r="H357" s="62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</row>
    <row r="358">
      <c r="A358" s="60"/>
      <c r="B358" s="60"/>
      <c r="C358" s="60"/>
      <c r="D358" s="60"/>
      <c r="E358" s="60"/>
      <c r="F358" s="61"/>
      <c r="G358" s="62"/>
      <c r="H358" s="62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</row>
    <row r="359">
      <c r="A359" s="60"/>
      <c r="B359" s="60"/>
      <c r="C359" s="60"/>
      <c r="D359" s="60"/>
      <c r="E359" s="60"/>
      <c r="F359" s="61"/>
      <c r="G359" s="62"/>
      <c r="H359" s="62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</row>
    <row r="360">
      <c r="A360" s="60"/>
      <c r="B360" s="60"/>
      <c r="C360" s="60"/>
      <c r="D360" s="60"/>
      <c r="E360" s="60"/>
      <c r="F360" s="61"/>
      <c r="G360" s="62"/>
      <c r="H360" s="62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</row>
    <row r="361">
      <c r="A361" s="60"/>
      <c r="B361" s="60"/>
      <c r="C361" s="60"/>
      <c r="D361" s="60"/>
      <c r="E361" s="60"/>
      <c r="F361" s="61"/>
      <c r="G361" s="62"/>
      <c r="H361" s="62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</row>
    <row r="362">
      <c r="A362" s="60"/>
      <c r="B362" s="60"/>
      <c r="C362" s="60"/>
      <c r="D362" s="60"/>
      <c r="E362" s="60"/>
      <c r="F362" s="61"/>
      <c r="G362" s="62"/>
      <c r="H362" s="62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</row>
    <row r="363">
      <c r="A363" s="60"/>
      <c r="B363" s="60"/>
      <c r="C363" s="60"/>
      <c r="D363" s="60"/>
      <c r="E363" s="60"/>
      <c r="F363" s="61"/>
      <c r="G363" s="62"/>
      <c r="H363" s="62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</row>
    <row r="364">
      <c r="A364" s="60"/>
      <c r="B364" s="60"/>
      <c r="C364" s="60"/>
      <c r="D364" s="60"/>
      <c r="E364" s="60"/>
      <c r="F364" s="61"/>
      <c r="G364" s="62"/>
      <c r="H364" s="62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</row>
    <row r="365">
      <c r="A365" s="60"/>
      <c r="B365" s="60"/>
      <c r="C365" s="60"/>
      <c r="D365" s="60"/>
      <c r="E365" s="60"/>
      <c r="F365" s="61"/>
      <c r="G365" s="62"/>
      <c r="H365" s="62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</row>
    <row r="366">
      <c r="A366" s="60"/>
      <c r="B366" s="60"/>
      <c r="C366" s="60"/>
      <c r="D366" s="60"/>
      <c r="E366" s="60"/>
      <c r="F366" s="61"/>
      <c r="G366" s="62"/>
      <c r="H366" s="62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</row>
    <row r="367">
      <c r="A367" s="60"/>
      <c r="B367" s="60"/>
      <c r="C367" s="60"/>
      <c r="D367" s="60"/>
      <c r="E367" s="60"/>
      <c r="F367" s="61"/>
      <c r="G367" s="62"/>
      <c r="H367" s="62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</row>
    <row r="368">
      <c r="A368" s="60"/>
      <c r="B368" s="60"/>
      <c r="C368" s="60"/>
      <c r="D368" s="60"/>
      <c r="E368" s="60"/>
      <c r="F368" s="61"/>
      <c r="G368" s="62"/>
      <c r="H368" s="62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</row>
    <row r="369">
      <c r="A369" s="60"/>
      <c r="B369" s="60"/>
      <c r="C369" s="60"/>
      <c r="D369" s="60"/>
      <c r="E369" s="60"/>
      <c r="F369" s="61"/>
      <c r="G369" s="62"/>
      <c r="H369" s="62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</row>
    <row r="370">
      <c r="A370" s="60"/>
      <c r="B370" s="60"/>
      <c r="C370" s="60"/>
      <c r="D370" s="60"/>
      <c r="E370" s="60"/>
      <c r="F370" s="61"/>
      <c r="G370" s="62"/>
      <c r="H370" s="62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</row>
    <row r="371">
      <c r="A371" s="60"/>
      <c r="B371" s="60"/>
      <c r="C371" s="60"/>
      <c r="D371" s="60"/>
      <c r="E371" s="60"/>
      <c r="F371" s="61"/>
      <c r="G371" s="62"/>
      <c r="H371" s="62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</row>
    <row r="372">
      <c r="A372" s="60"/>
      <c r="B372" s="60"/>
      <c r="C372" s="60"/>
      <c r="D372" s="60"/>
      <c r="E372" s="60"/>
      <c r="F372" s="61"/>
      <c r="G372" s="62"/>
      <c r="H372" s="62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</row>
    <row r="373">
      <c r="A373" s="60"/>
      <c r="B373" s="60"/>
      <c r="C373" s="60"/>
      <c r="D373" s="60"/>
      <c r="E373" s="60"/>
      <c r="F373" s="61"/>
      <c r="G373" s="62"/>
      <c r="H373" s="62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</row>
    <row r="374">
      <c r="A374" s="60"/>
      <c r="B374" s="60"/>
      <c r="C374" s="60"/>
      <c r="D374" s="60"/>
      <c r="E374" s="60"/>
      <c r="F374" s="61"/>
      <c r="G374" s="62"/>
      <c r="H374" s="62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</row>
    <row r="375">
      <c r="A375" s="60"/>
      <c r="B375" s="60"/>
      <c r="C375" s="60"/>
      <c r="D375" s="60"/>
      <c r="E375" s="60"/>
      <c r="F375" s="61"/>
      <c r="G375" s="62"/>
      <c r="H375" s="62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</row>
    <row r="376">
      <c r="A376" s="60"/>
      <c r="B376" s="60"/>
      <c r="C376" s="60"/>
      <c r="D376" s="60"/>
      <c r="E376" s="60"/>
      <c r="F376" s="61"/>
      <c r="G376" s="62"/>
      <c r="H376" s="62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</row>
    <row r="377">
      <c r="A377" s="60"/>
      <c r="B377" s="60"/>
      <c r="C377" s="60"/>
      <c r="D377" s="60"/>
      <c r="E377" s="60"/>
      <c r="F377" s="61"/>
      <c r="G377" s="62"/>
      <c r="H377" s="62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</row>
    <row r="378">
      <c r="A378" s="60"/>
      <c r="B378" s="60"/>
      <c r="C378" s="60"/>
      <c r="D378" s="60"/>
      <c r="E378" s="60"/>
      <c r="F378" s="61"/>
      <c r="G378" s="62"/>
      <c r="H378" s="62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</row>
    <row r="379">
      <c r="A379" s="60"/>
      <c r="B379" s="60"/>
      <c r="C379" s="60"/>
      <c r="D379" s="60"/>
      <c r="E379" s="60"/>
      <c r="F379" s="61"/>
      <c r="G379" s="62"/>
      <c r="H379" s="62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</row>
    <row r="380">
      <c r="A380" s="60"/>
      <c r="B380" s="60"/>
      <c r="C380" s="60"/>
      <c r="D380" s="60"/>
      <c r="E380" s="60"/>
      <c r="F380" s="61"/>
      <c r="G380" s="62"/>
      <c r="H380" s="62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</row>
    <row r="381">
      <c r="A381" s="60"/>
      <c r="B381" s="60"/>
      <c r="C381" s="60"/>
      <c r="D381" s="60"/>
      <c r="E381" s="60"/>
      <c r="F381" s="61"/>
      <c r="G381" s="62"/>
      <c r="H381" s="62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</row>
    <row r="382">
      <c r="A382" s="60"/>
      <c r="B382" s="60"/>
      <c r="C382" s="60"/>
      <c r="D382" s="60"/>
      <c r="E382" s="60"/>
      <c r="F382" s="61"/>
      <c r="G382" s="62"/>
      <c r="H382" s="62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</row>
    <row r="383">
      <c r="A383" s="60"/>
      <c r="B383" s="60"/>
      <c r="C383" s="60"/>
      <c r="D383" s="60"/>
      <c r="E383" s="60"/>
      <c r="F383" s="61"/>
      <c r="G383" s="62"/>
      <c r="H383" s="62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</row>
    <row r="384">
      <c r="A384" s="60"/>
      <c r="B384" s="60"/>
      <c r="C384" s="60"/>
      <c r="D384" s="60"/>
      <c r="E384" s="60"/>
      <c r="F384" s="61"/>
      <c r="G384" s="62"/>
      <c r="H384" s="62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</row>
    <row r="385">
      <c r="A385" s="60"/>
      <c r="B385" s="60"/>
      <c r="C385" s="60"/>
      <c r="D385" s="60"/>
      <c r="E385" s="60"/>
      <c r="F385" s="61"/>
      <c r="G385" s="62"/>
      <c r="H385" s="62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</row>
    <row r="386">
      <c r="A386" s="60"/>
      <c r="B386" s="60"/>
      <c r="C386" s="60"/>
      <c r="D386" s="60"/>
      <c r="E386" s="60"/>
      <c r="F386" s="61"/>
      <c r="G386" s="62"/>
      <c r="H386" s="62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</row>
    <row r="387">
      <c r="A387" s="60"/>
      <c r="B387" s="60"/>
      <c r="C387" s="60"/>
      <c r="D387" s="60"/>
      <c r="E387" s="60"/>
      <c r="F387" s="61"/>
      <c r="G387" s="62"/>
      <c r="H387" s="62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</row>
    <row r="388">
      <c r="A388" s="60"/>
      <c r="B388" s="60"/>
      <c r="C388" s="60"/>
      <c r="D388" s="60"/>
      <c r="E388" s="60"/>
      <c r="F388" s="61"/>
      <c r="G388" s="62"/>
      <c r="H388" s="62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</row>
    <row r="389">
      <c r="A389" s="60"/>
      <c r="B389" s="60"/>
      <c r="C389" s="60"/>
      <c r="D389" s="60"/>
      <c r="E389" s="60"/>
      <c r="F389" s="61"/>
      <c r="G389" s="62"/>
      <c r="H389" s="62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</row>
    <row r="390">
      <c r="A390" s="60"/>
      <c r="B390" s="60"/>
      <c r="C390" s="60"/>
      <c r="D390" s="60"/>
      <c r="E390" s="60"/>
      <c r="F390" s="61"/>
      <c r="G390" s="62"/>
      <c r="H390" s="62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</row>
    <row r="391">
      <c r="A391" s="60"/>
      <c r="B391" s="60"/>
      <c r="C391" s="60"/>
      <c r="D391" s="60"/>
      <c r="E391" s="60"/>
      <c r="F391" s="61"/>
      <c r="G391" s="62"/>
      <c r="H391" s="62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</row>
    <row r="392">
      <c r="A392" s="60"/>
      <c r="B392" s="60"/>
      <c r="C392" s="60"/>
      <c r="D392" s="60"/>
      <c r="E392" s="60"/>
      <c r="F392" s="61"/>
      <c r="G392" s="62"/>
      <c r="H392" s="62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</row>
    <row r="393">
      <c r="A393" s="60"/>
      <c r="B393" s="60"/>
      <c r="C393" s="60"/>
      <c r="D393" s="60"/>
      <c r="E393" s="60"/>
      <c r="F393" s="61"/>
      <c r="G393" s="62"/>
      <c r="H393" s="62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</row>
    <row r="394">
      <c r="A394" s="60"/>
      <c r="B394" s="60"/>
      <c r="C394" s="60"/>
      <c r="D394" s="60"/>
      <c r="E394" s="60"/>
      <c r="F394" s="61"/>
      <c r="G394" s="62"/>
      <c r="H394" s="62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</row>
    <row r="395">
      <c r="A395" s="60"/>
      <c r="B395" s="60"/>
      <c r="C395" s="60"/>
      <c r="D395" s="60"/>
      <c r="E395" s="60"/>
      <c r="F395" s="61"/>
      <c r="G395" s="62"/>
      <c r="H395" s="62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</row>
    <row r="396">
      <c r="A396" s="60"/>
      <c r="B396" s="60"/>
      <c r="C396" s="60"/>
      <c r="D396" s="60"/>
      <c r="E396" s="60"/>
      <c r="F396" s="61"/>
      <c r="G396" s="62"/>
      <c r="H396" s="62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</row>
    <row r="397">
      <c r="A397" s="60"/>
      <c r="B397" s="60"/>
      <c r="C397" s="60"/>
      <c r="D397" s="60"/>
      <c r="E397" s="60"/>
      <c r="F397" s="61"/>
      <c r="G397" s="62"/>
      <c r="H397" s="62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</row>
    <row r="398">
      <c r="A398" s="60"/>
      <c r="B398" s="60"/>
      <c r="C398" s="60"/>
      <c r="D398" s="60"/>
      <c r="E398" s="60"/>
      <c r="F398" s="61"/>
      <c r="G398" s="62"/>
      <c r="H398" s="62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</row>
    <row r="399">
      <c r="A399" s="60"/>
      <c r="B399" s="60"/>
      <c r="C399" s="60"/>
      <c r="D399" s="60"/>
      <c r="E399" s="60"/>
      <c r="F399" s="61"/>
      <c r="G399" s="62"/>
      <c r="H399" s="62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</row>
    <row r="400">
      <c r="A400" s="60"/>
      <c r="B400" s="60"/>
      <c r="C400" s="60"/>
      <c r="D400" s="60"/>
      <c r="E400" s="60"/>
      <c r="F400" s="61"/>
      <c r="G400" s="62"/>
      <c r="H400" s="62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</row>
    <row r="401">
      <c r="A401" s="60"/>
      <c r="B401" s="60"/>
      <c r="C401" s="60"/>
      <c r="D401" s="60"/>
      <c r="E401" s="60"/>
      <c r="F401" s="61"/>
      <c r="G401" s="62"/>
      <c r="H401" s="62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</row>
    <row r="402">
      <c r="A402" s="60"/>
      <c r="B402" s="60"/>
      <c r="C402" s="60"/>
      <c r="D402" s="60"/>
      <c r="E402" s="60"/>
      <c r="F402" s="61"/>
      <c r="G402" s="62"/>
      <c r="H402" s="62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</row>
    <row r="403">
      <c r="A403" s="60"/>
      <c r="B403" s="60"/>
      <c r="C403" s="60"/>
      <c r="D403" s="60"/>
      <c r="E403" s="60"/>
      <c r="F403" s="61"/>
      <c r="G403" s="62"/>
      <c r="H403" s="62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</row>
    <row r="404">
      <c r="A404" s="60"/>
      <c r="B404" s="60"/>
      <c r="C404" s="60"/>
      <c r="D404" s="60"/>
      <c r="E404" s="60"/>
      <c r="F404" s="61"/>
      <c r="G404" s="62"/>
      <c r="H404" s="62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</row>
    <row r="405">
      <c r="A405" s="60"/>
      <c r="B405" s="60"/>
      <c r="C405" s="60"/>
      <c r="D405" s="60"/>
      <c r="E405" s="60"/>
      <c r="F405" s="61"/>
      <c r="G405" s="62"/>
      <c r="H405" s="62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</row>
    <row r="406">
      <c r="A406" s="60"/>
      <c r="B406" s="60"/>
      <c r="C406" s="60"/>
      <c r="D406" s="60"/>
      <c r="E406" s="60"/>
      <c r="F406" s="61"/>
      <c r="G406" s="62"/>
      <c r="H406" s="62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</row>
    <row r="407">
      <c r="A407" s="60"/>
      <c r="B407" s="60"/>
      <c r="C407" s="60"/>
      <c r="D407" s="60"/>
      <c r="E407" s="60"/>
      <c r="F407" s="61"/>
      <c r="G407" s="62"/>
      <c r="H407" s="62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</row>
    <row r="408">
      <c r="A408" s="60"/>
      <c r="B408" s="60"/>
      <c r="C408" s="60"/>
      <c r="D408" s="60"/>
      <c r="E408" s="60"/>
      <c r="F408" s="61"/>
      <c r="G408" s="62"/>
      <c r="H408" s="62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</row>
    <row r="409">
      <c r="A409" s="60"/>
      <c r="B409" s="60"/>
      <c r="C409" s="60"/>
      <c r="D409" s="60"/>
      <c r="E409" s="60"/>
      <c r="F409" s="61"/>
      <c r="G409" s="62"/>
      <c r="H409" s="62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</row>
    <row r="410">
      <c r="A410" s="60"/>
      <c r="B410" s="60"/>
      <c r="C410" s="60"/>
      <c r="D410" s="60"/>
      <c r="E410" s="60"/>
      <c r="F410" s="61"/>
      <c r="G410" s="62"/>
      <c r="H410" s="62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</row>
    <row r="411">
      <c r="A411" s="60"/>
      <c r="B411" s="60"/>
      <c r="C411" s="60"/>
      <c r="D411" s="60"/>
      <c r="E411" s="60"/>
      <c r="F411" s="61"/>
      <c r="G411" s="62"/>
      <c r="H411" s="62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</row>
    <row r="412">
      <c r="A412" s="60"/>
      <c r="B412" s="60"/>
      <c r="C412" s="60"/>
      <c r="D412" s="60"/>
      <c r="E412" s="60"/>
      <c r="F412" s="61"/>
      <c r="G412" s="62"/>
      <c r="H412" s="62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</row>
    <row r="413">
      <c r="A413" s="60"/>
      <c r="B413" s="60"/>
      <c r="C413" s="60"/>
      <c r="D413" s="60"/>
      <c r="E413" s="60"/>
      <c r="F413" s="61"/>
      <c r="G413" s="62"/>
      <c r="H413" s="62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</row>
    <row r="414">
      <c r="A414" s="60"/>
      <c r="B414" s="60"/>
      <c r="C414" s="60"/>
      <c r="D414" s="60"/>
      <c r="E414" s="60"/>
      <c r="F414" s="61"/>
      <c r="G414" s="62"/>
      <c r="H414" s="62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</row>
    <row r="415">
      <c r="A415" s="60"/>
      <c r="B415" s="60"/>
      <c r="C415" s="60"/>
      <c r="D415" s="60"/>
      <c r="E415" s="60"/>
      <c r="F415" s="61"/>
      <c r="G415" s="62"/>
      <c r="H415" s="62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</row>
    <row r="416">
      <c r="A416" s="60"/>
      <c r="B416" s="60"/>
      <c r="C416" s="60"/>
      <c r="D416" s="60"/>
      <c r="E416" s="60"/>
      <c r="F416" s="61"/>
      <c r="G416" s="62"/>
      <c r="H416" s="62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</row>
    <row r="417">
      <c r="A417" s="60"/>
      <c r="B417" s="60"/>
      <c r="C417" s="60"/>
      <c r="D417" s="60"/>
      <c r="E417" s="60"/>
      <c r="F417" s="61"/>
      <c r="G417" s="62"/>
      <c r="H417" s="62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</row>
    <row r="418">
      <c r="A418" s="60"/>
      <c r="B418" s="60"/>
      <c r="C418" s="60"/>
      <c r="D418" s="60"/>
      <c r="E418" s="60"/>
      <c r="F418" s="61"/>
      <c r="G418" s="62"/>
      <c r="H418" s="62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</row>
    <row r="419">
      <c r="A419" s="60"/>
      <c r="B419" s="60"/>
      <c r="C419" s="60"/>
      <c r="D419" s="60"/>
      <c r="E419" s="60"/>
      <c r="F419" s="61"/>
      <c r="G419" s="62"/>
      <c r="H419" s="62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</row>
    <row r="420">
      <c r="A420" s="60"/>
      <c r="B420" s="60"/>
      <c r="C420" s="60"/>
      <c r="D420" s="60"/>
      <c r="E420" s="60"/>
      <c r="F420" s="61"/>
      <c r="G420" s="62"/>
      <c r="H420" s="62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</row>
    <row r="421">
      <c r="A421" s="60"/>
      <c r="B421" s="60"/>
      <c r="C421" s="60"/>
      <c r="D421" s="60"/>
      <c r="E421" s="60"/>
      <c r="F421" s="61"/>
      <c r="G421" s="62"/>
      <c r="H421" s="62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</row>
    <row r="422">
      <c r="A422" s="60"/>
      <c r="B422" s="60"/>
      <c r="C422" s="60"/>
      <c r="D422" s="60"/>
      <c r="E422" s="60"/>
      <c r="F422" s="61"/>
      <c r="G422" s="62"/>
      <c r="H422" s="62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</row>
    <row r="423">
      <c r="A423" s="60"/>
      <c r="B423" s="60"/>
      <c r="C423" s="60"/>
      <c r="D423" s="60"/>
      <c r="E423" s="60"/>
      <c r="F423" s="61"/>
      <c r="G423" s="62"/>
      <c r="H423" s="62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</row>
    <row r="424">
      <c r="A424" s="60"/>
      <c r="B424" s="60"/>
      <c r="C424" s="60"/>
      <c r="D424" s="60"/>
      <c r="E424" s="60"/>
      <c r="F424" s="61"/>
      <c r="G424" s="62"/>
      <c r="H424" s="62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</row>
    <row r="425">
      <c r="A425" s="60"/>
      <c r="B425" s="60"/>
      <c r="C425" s="60"/>
      <c r="D425" s="60"/>
      <c r="E425" s="60"/>
      <c r="F425" s="61"/>
      <c r="G425" s="62"/>
      <c r="H425" s="62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</row>
    <row r="426">
      <c r="A426" s="60"/>
      <c r="B426" s="60"/>
      <c r="C426" s="60"/>
      <c r="D426" s="60"/>
      <c r="E426" s="60"/>
      <c r="F426" s="61"/>
      <c r="G426" s="62"/>
      <c r="H426" s="62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</row>
    <row r="427">
      <c r="A427" s="60"/>
      <c r="B427" s="60"/>
      <c r="C427" s="60"/>
      <c r="D427" s="60"/>
      <c r="E427" s="60"/>
      <c r="F427" s="61"/>
      <c r="G427" s="62"/>
      <c r="H427" s="62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</row>
    <row r="428">
      <c r="A428" s="60"/>
      <c r="B428" s="60"/>
      <c r="C428" s="60"/>
      <c r="D428" s="60"/>
      <c r="E428" s="60"/>
      <c r="F428" s="61"/>
      <c r="G428" s="62"/>
      <c r="H428" s="62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</row>
    <row r="429">
      <c r="A429" s="60"/>
      <c r="B429" s="60"/>
      <c r="C429" s="60"/>
      <c r="D429" s="60"/>
      <c r="E429" s="60"/>
      <c r="F429" s="61"/>
      <c r="G429" s="62"/>
      <c r="H429" s="62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</row>
    <row r="430">
      <c r="A430" s="60"/>
      <c r="B430" s="60"/>
      <c r="C430" s="60"/>
      <c r="D430" s="60"/>
      <c r="E430" s="60"/>
      <c r="F430" s="61"/>
      <c r="G430" s="62"/>
      <c r="H430" s="62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</row>
    <row r="431">
      <c r="A431" s="60"/>
      <c r="B431" s="60"/>
      <c r="C431" s="60"/>
      <c r="D431" s="60"/>
      <c r="E431" s="60"/>
      <c r="F431" s="61"/>
      <c r="G431" s="62"/>
      <c r="H431" s="62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</row>
    <row r="432">
      <c r="A432" s="60"/>
      <c r="B432" s="60"/>
      <c r="C432" s="60"/>
      <c r="D432" s="60"/>
      <c r="E432" s="60"/>
      <c r="F432" s="61"/>
      <c r="G432" s="62"/>
      <c r="H432" s="62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</row>
    <row r="433">
      <c r="A433" s="60"/>
      <c r="B433" s="60"/>
      <c r="C433" s="60"/>
      <c r="D433" s="60"/>
      <c r="E433" s="60"/>
      <c r="F433" s="61"/>
      <c r="G433" s="62"/>
      <c r="H433" s="62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</row>
    <row r="434">
      <c r="A434" s="60"/>
      <c r="B434" s="60"/>
      <c r="C434" s="60"/>
      <c r="D434" s="60"/>
      <c r="E434" s="60"/>
      <c r="F434" s="61"/>
      <c r="G434" s="62"/>
      <c r="H434" s="62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</row>
    <row r="435">
      <c r="A435" s="60"/>
      <c r="B435" s="60"/>
      <c r="C435" s="60"/>
      <c r="D435" s="60"/>
      <c r="E435" s="60"/>
      <c r="F435" s="61"/>
      <c r="G435" s="62"/>
      <c r="H435" s="62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</row>
    <row r="436">
      <c r="A436" s="60"/>
      <c r="B436" s="60"/>
      <c r="C436" s="60"/>
      <c r="D436" s="60"/>
      <c r="E436" s="60"/>
      <c r="F436" s="61"/>
      <c r="G436" s="62"/>
      <c r="H436" s="62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</row>
    <row r="437">
      <c r="A437" s="60"/>
      <c r="B437" s="60"/>
      <c r="C437" s="60"/>
      <c r="D437" s="60"/>
      <c r="E437" s="60"/>
      <c r="F437" s="61"/>
      <c r="G437" s="62"/>
      <c r="H437" s="62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</row>
    <row r="438">
      <c r="A438" s="60"/>
      <c r="B438" s="60"/>
      <c r="C438" s="60"/>
      <c r="D438" s="60"/>
      <c r="E438" s="60"/>
      <c r="F438" s="61"/>
      <c r="G438" s="62"/>
      <c r="H438" s="62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</row>
    <row r="439">
      <c r="A439" s="60"/>
      <c r="B439" s="60"/>
      <c r="C439" s="60"/>
      <c r="D439" s="60"/>
      <c r="E439" s="60"/>
      <c r="F439" s="61"/>
      <c r="G439" s="62"/>
      <c r="H439" s="62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</row>
    <row r="440">
      <c r="A440" s="60"/>
      <c r="B440" s="60"/>
      <c r="C440" s="60"/>
      <c r="D440" s="60"/>
      <c r="E440" s="60"/>
      <c r="F440" s="61"/>
      <c r="G440" s="62"/>
      <c r="H440" s="62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</row>
    <row r="441">
      <c r="A441" s="60"/>
      <c r="B441" s="60"/>
      <c r="C441" s="60"/>
      <c r="D441" s="60"/>
      <c r="E441" s="60"/>
      <c r="F441" s="61"/>
      <c r="G441" s="62"/>
      <c r="H441" s="62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</row>
    <row r="442">
      <c r="A442" s="60"/>
      <c r="B442" s="60"/>
      <c r="C442" s="60"/>
      <c r="D442" s="60"/>
      <c r="E442" s="60"/>
      <c r="F442" s="61"/>
      <c r="G442" s="62"/>
      <c r="H442" s="62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</row>
    <row r="443">
      <c r="A443" s="60"/>
      <c r="B443" s="60"/>
      <c r="C443" s="60"/>
      <c r="D443" s="60"/>
      <c r="E443" s="60"/>
      <c r="F443" s="61"/>
      <c r="G443" s="62"/>
      <c r="H443" s="62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</row>
    <row r="444">
      <c r="A444" s="60"/>
      <c r="B444" s="60"/>
      <c r="C444" s="60"/>
      <c r="D444" s="60"/>
      <c r="E444" s="60"/>
      <c r="F444" s="61"/>
      <c r="G444" s="62"/>
      <c r="H444" s="62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</row>
    <row r="445">
      <c r="A445" s="60"/>
      <c r="B445" s="60"/>
      <c r="C445" s="60"/>
      <c r="D445" s="60"/>
      <c r="E445" s="60"/>
      <c r="F445" s="61"/>
      <c r="G445" s="62"/>
      <c r="H445" s="62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</row>
    <row r="446">
      <c r="A446" s="60"/>
      <c r="B446" s="60"/>
      <c r="C446" s="60"/>
      <c r="D446" s="60"/>
      <c r="E446" s="60"/>
      <c r="F446" s="61"/>
      <c r="G446" s="62"/>
      <c r="H446" s="62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</row>
    <row r="447">
      <c r="A447" s="60"/>
      <c r="B447" s="60"/>
      <c r="C447" s="60"/>
      <c r="D447" s="60"/>
      <c r="E447" s="60"/>
      <c r="F447" s="61"/>
      <c r="G447" s="62"/>
      <c r="H447" s="62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</row>
    <row r="448">
      <c r="A448" s="60"/>
      <c r="B448" s="60"/>
      <c r="C448" s="60"/>
      <c r="D448" s="60"/>
      <c r="E448" s="60"/>
      <c r="F448" s="61"/>
      <c r="G448" s="62"/>
      <c r="H448" s="62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</row>
    <row r="449">
      <c r="A449" s="60"/>
      <c r="B449" s="60"/>
      <c r="C449" s="60"/>
      <c r="D449" s="60"/>
      <c r="E449" s="60"/>
      <c r="F449" s="61"/>
      <c r="G449" s="62"/>
      <c r="H449" s="62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</row>
    <row r="450">
      <c r="A450" s="60"/>
      <c r="B450" s="60"/>
      <c r="C450" s="60"/>
      <c r="D450" s="60"/>
      <c r="E450" s="60"/>
      <c r="F450" s="61"/>
      <c r="G450" s="62"/>
      <c r="H450" s="62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</row>
  </sheetData>
  <mergeCells count="83">
    <mergeCell ref="E134:I134"/>
    <mergeCell ref="E136:I136"/>
    <mergeCell ref="E138:I138"/>
    <mergeCell ref="E153:I153"/>
    <mergeCell ref="E154:I154"/>
    <mergeCell ref="E155:I155"/>
    <mergeCell ref="E161:I161"/>
    <mergeCell ref="E162:I162"/>
    <mergeCell ref="E164:I164"/>
    <mergeCell ref="E166:I166"/>
    <mergeCell ref="E174:I174"/>
    <mergeCell ref="E184:I184"/>
    <mergeCell ref="E187:I187"/>
    <mergeCell ref="E189:F189"/>
    <mergeCell ref="E192:F192"/>
    <mergeCell ref="E193:F193"/>
    <mergeCell ref="E200:I200"/>
    <mergeCell ref="E201:I201"/>
    <mergeCell ref="E203:I203"/>
    <mergeCell ref="E205:I205"/>
    <mergeCell ref="E210:I210"/>
    <mergeCell ref="E230:I230"/>
    <mergeCell ref="E235:I235"/>
    <mergeCell ref="E236:I236"/>
    <mergeCell ref="E241:I241"/>
    <mergeCell ref="E244:I244"/>
    <mergeCell ref="E245:I245"/>
    <mergeCell ref="E211:I211"/>
    <mergeCell ref="E219:I219"/>
    <mergeCell ref="E220:I220"/>
    <mergeCell ref="E221:I221"/>
    <mergeCell ref="E222:I222"/>
    <mergeCell ref="E225:I225"/>
    <mergeCell ref="E226:I226"/>
    <mergeCell ref="E4:I4"/>
    <mergeCell ref="E5:I5"/>
    <mergeCell ref="E6:I6"/>
    <mergeCell ref="E9:F9"/>
    <mergeCell ref="E10:F10"/>
    <mergeCell ref="E13:I13"/>
    <mergeCell ref="E14:I14"/>
    <mergeCell ref="E15:I15"/>
    <mergeCell ref="E17:I17"/>
    <mergeCell ref="E18:I18"/>
    <mergeCell ref="E22:I22"/>
    <mergeCell ref="E23:I23"/>
    <mergeCell ref="E27:I27"/>
    <mergeCell ref="E28:I28"/>
    <mergeCell ref="E29:I29"/>
    <mergeCell ref="E34:I34"/>
    <mergeCell ref="E36:I36"/>
    <mergeCell ref="E37:I37"/>
    <mergeCell ref="E45:I45"/>
    <mergeCell ref="E47:I47"/>
    <mergeCell ref="E56:I56"/>
    <mergeCell ref="E57:I57"/>
    <mergeCell ref="E59:I59"/>
    <mergeCell ref="E61:I61"/>
    <mergeCell ref="E67:I67"/>
    <mergeCell ref="E68:I68"/>
    <mergeCell ref="E69:I69"/>
    <mergeCell ref="E74:H74"/>
    <mergeCell ref="E75:H75"/>
    <mergeCell ref="E81:I81"/>
    <mergeCell ref="E87:I87"/>
    <mergeCell ref="E88:I88"/>
    <mergeCell ref="E90:I90"/>
    <mergeCell ref="E91:I91"/>
    <mergeCell ref="E101:I101"/>
    <mergeCell ref="E102:I102"/>
    <mergeCell ref="E103:I103"/>
    <mergeCell ref="E104:H104"/>
    <mergeCell ref="E105:H105"/>
    <mergeCell ref="E106:H106"/>
    <mergeCell ref="E109:I109"/>
    <mergeCell ref="E110:I110"/>
    <mergeCell ref="E112:I112"/>
    <mergeCell ref="E117:I117"/>
    <mergeCell ref="E118:I118"/>
    <mergeCell ref="E122:I122"/>
    <mergeCell ref="E123:I123"/>
    <mergeCell ref="E126:F126"/>
    <mergeCell ref="E133:I133"/>
  </mergeCells>
  <dataValidations>
    <dataValidation type="list" allowBlank="1" showErrorMessage="1" sqref="M3:N450">
      <formula1>"yes,no"</formula1>
    </dataValidation>
    <dataValidation type="list" allowBlank="1" sqref="F3 F7:F8 E9 F11:F12 F16 F19:F20 F30 F38:F40 F43:F44 F46 F48 F51:F52 F58 F62:F66 F70:F73 E80:F80 F86 F92 F94 F96:F98 E99:F99 F100 E126 F129 F131 F151 F156:F159 E163:F163 E168:F168 F173 F188 F195 F198 F238 F240 F243 F248:F450">
      <formula1>'Schools Table'!$A$3:$A$235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14"/>
    <col customWidth="1" min="2" max="2" width="11.71"/>
    <col customWidth="1" min="3" max="3" width="9.71"/>
    <col customWidth="1" min="4" max="4" width="20.86"/>
    <col customWidth="1" min="5" max="5" width="17.29"/>
    <col customWidth="1" min="6" max="6" width="30.43"/>
    <col customWidth="1" min="7" max="7" width="14.29"/>
    <col customWidth="1" min="8" max="8" width="9.57"/>
    <col customWidth="1" min="9" max="9" width="9.86"/>
    <col customWidth="1" min="10" max="10" width="6.43"/>
    <col customWidth="1" min="11" max="11" width="6.57"/>
    <col customWidth="1" min="12" max="12" width="7.14"/>
    <col customWidth="1" min="13" max="13" width="8.71"/>
    <col customWidth="1" min="14" max="14" width="13.43"/>
    <col customWidth="1" min="15" max="15" width="4.71"/>
    <col customWidth="1" min="16" max="35" width="5.29"/>
    <col customWidth="1" min="36" max="36" width="33.86"/>
  </cols>
  <sheetData>
    <row r="1">
      <c r="A1" s="6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63" t="s">
        <v>9</v>
      </c>
      <c r="L1" s="8" t="s">
        <v>136</v>
      </c>
      <c r="M1" s="8" t="s">
        <v>11</v>
      </c>
      <c r="N1" s="9" t="s">
        <v>12</v>
      </c>
      <c r="O1" s="3" t="s">
        <v>13</v>
      </c>
      <c r="P1" s="45" t="s">
        <v>14</v>
      </c>
      <c r="Q1" s="45" t="s">
        <v>15</v>
      </c>
      <c r="R1" s="45" t="s">
        <v>16</v>
      </c>
      <c r="S1" s="45" t="s">
        <v>17</v>
      </c>
      <c r="T1" s="45" t="s">
        <v>18</v>
      </c>
      <c r="U1" s="46" t="s">
        <v>19</v>
      </c>
      <c r="V1" s="46" t="s">
        <v>20</v>
      </c>
      <c r="W1" s="46" t="s">
        <v>21</v>
      </c>
      <c r="X1" s="46" t="s">
        <v>22</v>
      </c>
      <c r="Y1" s="46" t="s">
        <v>23</v>
      </c>
      <c r="Z1" s="47" t="s">
        <v>24</v>
      </c>
      <c r="AA1" s="47" t="s">
        <v>25</v>
      </c>
      <c r="AB1" s="47" t="s">
        <v>26</v>
      </c>
      <c r="AC1" s="47" t="s">
        <v>27</v>
      </c>
      <c r="AD1" s="47" t="s">
        <v>28</v>
      </c>
      <c r="AE1" s="48" t="s">
        <v>29</v>
      </c>
      <c r="AF1" s="48" t="s">
        <v>30</v>
      </c>
      <c r="AG1" s="48" t="s">
        <v>31</v>
      </c>
      <c r="AH1" s="48" t="s">
        <v>32</v>
      </c>
      <c r="AI1" s="48" t="s">
        <v>33</v>
      </c>
      <c r="AJ1" s="64" t="s">
        <v>34</v>
      </c>
    </row>
    <row r="2">
      <c r="A2" s="28">
        <f>COUNT($A$3:$A$898)</f>
        <v>658</v>
      </c>
      <c r="B2" s="25"/>
      <c r="C2" s="25"/>
      <c r="D2" s="25"/>
      <c r="E2" s="25"/>
      <c r="F2" s="25"/>
      <c r="G2" s="25"/>
      <c r="H2" s="25"/>
      <c r="I2" s="25"/>
      <c r="J2" s="28">
        <f>SUM($J$3:$J$898)</f>
        <v>196</v>
      </c>
      <c r="K2" s="28">
        <f>SUM($K$3:$K$898)</f>
        <v>356</v>
      </c>
      <c r="L2" s="28">
        <f>SUM($L$3:$L$898)</f>
        <v>106</v>
      </c>
      <c r="M2" s="28">
        <f t="shared" ref="M2:N2" si="1">COUNTIF(M3:M361,"yes")</f>
        <v>65</v>
      </c>
      <c r="N2" s="26">
        <f t="shared" si="1"/>
        <v>5</v>
      </c>
      <c r="O2" s="28">
        <f>SUM($O$3:$O$898)</f>
        <v>672</v>
      </c>
      <c r="P2" s="28">
        <f>SUM($P$3:$P$898)</f>
        <v>989</v>
      </c>
      <c r="Q2" s="28">
        <f>SUM($Q$3:$Q$898)</f>
        <v>813</v>
      </c>
      <c r="R2" s="28">
        <f>SUM($R$3:$R$898)</f>
        <v>1390</v>
      </c>
      <c r="S2" s="28">
        <f>SUM($S$3:$S$898)</f>
        <v>100</v>
      </c>
      <c r="T2" s="28">
        <f>SUM($T$3:$T$898)</f>
        <v>30</v>
      </c>
      <c r="U2" s="28">
        <f>SUM($U$3:$U$898)</f>
        <v>1149</v>
      </c>
      <c r="V2" s="28">
        <f>SUM($V$3:$V$898)</f>
        <v>767</v>
      </c>
      <c r="W2" s="28">
        <f>SUM($W$3:$W$898)</f>
        <v>1346</v>
      </c>
      <c r="X2" s="28">
        <f>SUM($X$3:$X$898)</f>
        <v>120</v>
      </c>
      <c r="Y2" s="28">
        <f>SUM($Y$3:$Y$898)</f>
        <v>32</v>
      </c>
      <c r="Z2" s="28">
        <f>SUM($Z$3:$Z$898)</f>
        <v>703</v>
      </c>
      <c r="AA2" s="28">
        <f>SUM($AA$3:$AA$898)</f>
        <v>433</v>
      </c>
      <c r="AB2" s="28">
        <f>SUM($AB$3:$AB$898)</f>
        <v>1072</v>
      </c>
      <c r="AC2" s="28">
        <f>SUM($AC$3:$AC$898)</f>
        <v>82</v>
      </c>
      <c r="AD2" s="28">
        <f>SUM($AD$3:$AD$898)</f>
        <v>39</v>
      </c>
      <c r="AE2" s="28">
        <f>SUM($AE$3:$AE$898)</f>
        <v>492</v>
      </c>
      <c r="AF2" s="28">
        <f>SUM($AF$3:$AF$898)</f>
        <v>261</v>
      </c>
      <c r="AG2" s="28">
        <f>SUM($AG$3:$AG$898)</f>
        <v>436</v>
      </c>
      <c r="AH2" s="28">
        <f>SUM($AH$3:$AH$898)</f>
        <v>51</v>
      </c>
      <c r="AI2" s="28">
        <f>SUM($AI$3:$AI$898)</f>
        <v>12</v>
      </c>
      <c r="AJ2" s="29">
        <f>SUM(O2:AI2)</f>
        <v>10989</v>
      </c>
    </row>
    <row r="3">
      <c r="A3" s="30">
        <v>12802.1</v>
      </c>
      <c r="B3" s="31">
        <v>44256.0</v>
      </c>
      <c r="C3" s="31">
        <v>44263.0</v>
      </c>
      <c r="D3" s="32" t="s">
        <v>211</v>
      </c>
      <c r="E3" s="32" t="s">
        <v>36</v>
      </c>
      <c r="F3" s="32" t="s">
        <v>212</v>
      </c>
      <c r="G3" s="33" t="s">
        <v>38</v>
      </c>
      <c r="H3" s="34">
        <v>27606.0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3.0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6.0</v>
      </c>
      <c r="W3" s="30">
        <v>5.0</v>
      </c>
      <c r="X3" s="30">
        <v>1.0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10.0</v>
      </c>
      <c r="AF3" s="30">
        <v>0.0</v>
      </c>
      <c r="AG3" s="30">
        <v>5.0</v>
      </c>
      <c r="AH3" s="30">
        <v>0.0</v>
      </c>
      <c r="AI3" s="30">
        <v>1.0</v>
      </c>
      <c r="AJ3" s="39"/>
    </row>
    <row r="4">
      <c r="A4" s="30">
        <v>12802.2</v>
      </c>
      <c r="B4" s="31">
        <v>44256.0</v>
      </c>
      <c r="C4" s="31">
        <v>44263.0</v>
      </c>
      <c r="D4" s="32" t="s">
        <v>211</v>
      </c>
      <c r="E4" s="32" t="s">
        <v>36</v>
      </c>
      <c r="F4" s="32" t="s">
        <v>212</v>
      </c>
      <c r="G4" s="32" t="s">
        <v>38</v>
      </c>
      <c r="H4" s="30">
        <v>27606.0</v>
      </c>
      <c r="I4" s="37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3.0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6.0</v>
      </c>
      <c r="W4" s="30">
        <v>5.0</v>
      </c>
      <c r="X4" s="30">
        <v>1.0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8.0</v>
      </c>
      <c r="AF4" s="30">
        <v>0.0</v>
      </c>
      <c r="AG4" s="30">
        <v>5.0</v>
      </c>
      <c r="AH4" s="30">
        <v>0.0</v>
      </c>
      <c r="AI4" s="30">
        <v>0.0</v>
      </c>
      <c r="AJ4" s="39"/>
    </row>
    <row r="5">
      <c r="A5" s="30">
        <v>12803.1</v>
      </c>
      <c r="B5" s="31">
        <v>44256.0</v>
      </c>
      <c r="C5" s="31">
        <v>44263.0</v>
      </c>
      <c r="D5" s="32" t="s">
        <v>68</v>
      </c>
      <c r="E5" s="32" t="s">
        <v>36</v>
      </c>
      <c r="F5" s="32" t="s">
        <v>69</v>
      </c>
      <c r="G5" s="32" t="s">
        <v>38</v>
      </c>
      <c r="H5" s="30">
        <v>27615.0</v>
      </c>
      <c r="I5" s="37"/>
      <c r="J5" s="30">
        <v>0.0</v>
      </c>
      <c r="K5" s="30">
        <v>1.0</v>
      </c>
      <c r="L5" s="30">
        <v>0.0</v>
      </c>
      <c r="M5" s="32" t="s">
        <v>49</v>
      </c>
      <c r="N5" s="32" t="s">
        <v>39</v>
      </c>
      <c r="O5" s="30">
        <v>3.0</v>
      </c>
      <c r="P5" s="30">
        <v>8.0</v>
      </c>
      <c r="Q5" s="30">
        <v>7.0</v>
      </c>
      <c r="R5" s="30">
        <v>10.0</v>
      </c>
      <c r="S5" s="30">
        <v>2.0</v>
      </c>
      <c r="T5" s="30">
        <v>1.0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9"/>
    </row>
    <row r="6">
      <c r="A6" s="30">
        <v>12803.2</v>
      </c>
      <c r="B6" s="31">
        <v>44256.0</v>
      </c>
      <c r="C6" s="31">
        <v>44263.0</v>
      </c>
      <c r="D6" s="32" t="s">
        <v>68</v>
      </c>
      <c r="E6" s="32" t="s">
        <v>36</v>
      </c>
      <c r="H6" s="37"/>
      <c r="I6" s="37"/>
      <c r="J6" s="30">
        <v>0.0</v>
      </c>
      <c r="K6" s="30">
        <v>0.0</v>
      </c>
      <c r="L6" s="30">
        <v>1.0</v>
      </c>
      <c r="M6" s="32" t="s">
        <v>49</v>
      </c>
      <c r="N6" s="32" t="s">
        <v>39</v>
      </c>
      <c r="O6" s="30">
        <v>1.0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8.0</v>
      </c>
      <c r="V6" s="30">
        <v>7.0</v>
      </c>
      <c r="W6" s="30">
        <v>5.0</v>
      </c>
      <c r="X6" s="30">
        <v>2.0</v>
      </c>
      <c r="Y6" s="30">
        <v>1.0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39"/>
    </row>
    <row r="7">
      <c r="A7" s="30">
        <v>12804.1</v>
      </c>
      <c r="B7" s="31">
        <v>44256.0</v>
      </c>
      <c r="C7" s="31">
        <v>44260.0</v>
      </c>
      <c r="D7" s="32" t="s">
        <v>71</v>
      </c>
      <c r="E7" s="32" t="s">
        <v>72</v>
      </c>
      <c r="F7" s="32" t="s">
        <v>75</v>
      </c>
      <c r="G7" s="32" t="s">
        <v>74</v>
      </c>
      <c r="H7" s="30">
        <v>27587.0</v>
      </c>
      <c r="I7" s="37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4.0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9.0</v>
      </c>
      <c r="V7" s="30">
        <v>5.0</v>
      </c>
      <c r="W7" s="30">
        <v>10.0</v>
      </c>
      <c r="X7" s="30">
        <v>2.0</v>
      </c>
      <c r="Y7" s="30">
        <v>1.0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39"/>
    </row>
    <row r="8">
      <c r="A8" s="30">
        <v>12804.2</v>
      </c>
      <c r="B8" s="31">
        <v>44256.0</v>
      </c>
      <c r="C8" s="31">
        <v>44260.0</v>
      </c>
      <c r="D8" s="32" t="s">
        <v>71</v>
      </c>
      <c r="E8" s="32" t="s">
        <v>72</v>
      </c>
      <c r="F8" s="32" t="s">
        <v>90</v>
      </c>
      <c r="G8" s="32" t="s">
        <v>91</v>
      </c>
      <c r="H8" s="30">
        <v>27597.0</v>
      </c>
      <c r="I8" s="37"/>
      <c r="J8" s="30">
        <v>0.0</v>
      </c>
      <c r="K8" s="30">
        <v>1.0</v>
      </c>
      <c r="L8" s="30">
        <v>0.0</v>
      </c>
      <c r="M8" s="32" t="s">
        <v>39</v>
      </c>
      <c r="N8" s="32" t="s">
        <v>39</v>
      </c>
      <c r="O8" s="30">
        <v>4.0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9.0</v>
      </c>
      <c r="V8" s="30">
        <v>5.0</v>
      </c>
      <c r="W8" s="30">
        <v>10.0</v>
      </c>
      <c r="X8" s="30">
        <v>2.0</v>
      </c>
      <c r="Y8" s="30">
        <v>1.0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39"/>
    </row>
    <row r="9">
      <c r="A9" s="30">
        <v>12805.1</v>
      </c>
      <c r="B9" s="31">
        <v>44257.0</v>
      </c>
      <c r="C9" s="31">
        <v>44264.0</v>
      </c>
      <c r="D9" s="32" t="s">
        <v>231</v>
      </c>
      <c r="E9" s="32" t="s">
        <v>36</v>
      </c>
      <c r="F9" s="32" t="s">
        <v>192</v>
      </c>
      <c r="G9" s="32" t="s">
        <v>38</v>
      </c>
      <c r="H9" s="30">
        <v>27606.0</v>
      </c>
      <c r="I9" s="37"/>
      <c r="J9" s="30">
        <v>0.0</v>
      </c>
      <c r="K9" s="30">
        <v>1.0</v>
      </c>
      <c r="L9" s="30">
        <v>0.0</v>
      </c>
      <c r="M9" s="32" t="s">
        <v>39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11.0</v>
      </c>
      <c r="V9" s="30">
        <v>5.0</v>
      </c>
      <c r="W9" s="30">
        <v>10.0</v>
      </c>
      <c r="X9" s="30">
        <v>1.0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39"/>
    </row>
    <row r="10">
      <c r="A10" s="30">
        <v>12805.2</v>
      </c>
      <c r="B10" s="31">
        <v>44257.0</v>
      </c>
      <c r="C10" s="31">
        <v>44264.0</v>
      </c>
      <c r="D10" s="32" t="s">
        <v>231</v>
      </c>
      <c r="E10" s="32" t="s">
        <v>36</v>
      </c>
      <c r="H10" s="37"/>
      <c r="I10" s="37"/>
      <c r="J10" s="30">
        <v>0.0</v>
      </c>
      <c r="K10" s="30">
        <v>0.0</v>
      </c>
      <c r="L10" s="30">
        <v>1.0</v>
      </c>
      <c r="M10" s="32" t="s">
        <v>39</v>
      </c>
      <c r="N10" s="32" t="s">
        <v>39</v>
      </c>
      <c r="O10" s="30">
        <v>0.0</v>
      </c>
      <c r="P10" s="30">
        <v>11.0</v>
      </c>
      <c r="Q10" s="30">
        <v>5.0</v>
      </c>
      <c r="R10" s="30">
        <v>10.0</v>
      </c>
      <c r="S10" s="30">
        <v>1.0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39"/>
    </row>
    <row r="11">
      <c r="A11" s="30">
        <v>12805.3</v>
      </c>
      <c r="B11" s="31">
        <v>44257.0</v>
      </c>
      <c r="C11" s="31">
        <v>44264.0</v>
      </c>
      <c r="D11" s="32" t="s">
        <v>231</v>
      </c>
      <c r="E11" s="32" t="s">
        <v>36</v>
      </c>
      <c r="H11" s="37"/>
      <c r="I11" s="37"/>
      <c r="J11" s="30">
        <v>0.0</v>
      </c>
      <c r="K11" s="30">
        <v>0.0</v>
      </c>
      <c r="L11" s="30">
        <v>1.0</v>
      </c>
      <c r="M11" s="32" t="s">
        <v>39</v>
      </c>
      <c r="N11" s="32" t="s">
        <v>39</v>
      </c>
      <c r="O11" s="30">
        <v>0.0</v>
      </c>
      <c r="P11" s="30">
        <v>7.0</v>
      </c>
      <c r="Q11" s="30">
        <v>3.0</v>
      </c>
      <c r="R11" s="30">
        <v>5.0</v>
      </c>
      <c r="S11" s="30">
        <v>1.0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39"/>
    </row>
    <row r="12">
      <c r="A12" s="30">
        <v>12805.4</v>
      </c>
      <c r="B12" s="31">
        <v>44257.0</v>
      </c>
      <c r="C12" s="31">
        <v>44264.0</v>
      </c>
      <c r="D12" s="32" t="s">
        <v>231</v>
      </c>
      <c r="E12" s="32" t="s">
        <v>36</v>
      </c>
      <c r="H12" s="37"/>
      <c r="I12" s="37"/>
      <c r="J12" s="30">
        <v>1.0</v>
      </c>
      <c r="K12" s="30">
        <v>0.0</v>
      </c>
      <c r="L12" s="30">
        <v>0.0</v>
      </c>
      <c r="M12" s="32" t="s">
        <v>39</v>
      </c>
      <c r="N12" s="32" t="s">
        <v>39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5.0</v>
      </c>
      <c r="AA12" s="30">
        <v>2.0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39"/>
    </row>
    <row r="13">
      <c r="A13" s="30">
        <v>12806.1</v>
      </c>
      <c r="B13" s="31">
        <v>44257.0</v>
      </c>
      <c r="C13" s="31">
        <v>44263.0</v>
      </c>
      <c r="D13" s="32" t="s">
        <v>80</v>
      </c>
      <c r="E13" s="32" t="s">
        <v>36</v>
      </c>
      <c r="F13" s="32" t="s">
        <v>75</v>
      </c>
      <c r="G13" s="33" t="s">
        <v>74</v>
      </c>
      <c r="H13" s="34">
        <v>27587.0</v>
      </c>
      <c r="I13" s="35"/>
      <c r="J13" s="30">
        <v>0.0</v>
      </c>
      <c r="K13" s="30">
        <v>1.0</v>
      </c>
      <c r="L13" s="30">
        <v>0.0</v>
      </c>
      <c r="M13" s="32" t="s">
        <v>39</v>
      </c>
      <c r="N13" s="32" t="s">
        <v>49</v>
      </c>
      <c r="O13" s="30">
        <v>3.0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10.0</v>
      </c>
      <c r="V13" s="30">
        <v>6.0</v>
      </c>
      <c r="W13" s="30">
        <v>10.0</v>
      </c>
      <c r="X13" s="30">
        <v>2.0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39"/>
    </row>
    <row r="14">
      <c r="A14" s="30">
        <v>12807.1</v>
      </c>
      <c r="B14" s="31">
        <v>44257.0</v>
      </c>
      <c r="C14" s="31">
        <v>44264.0</v>
      </c>
      <c r="D14" s="32" t="s">
        <v>232</v>
      </c>
      <c r="E14" s="32" t="s">
        <v>36</v>
      </c>
      <c r="F14" s="32" t="s">
        <v>233</v>
      </c>
      <c r="G14" s="33" t="s">
        <v>234</v>
      </c>
      <c r="H14" s="34">
        <v>27502.0</v>
      </c>
      <c r="I14" s="35"/>
      <c r="J14" s="30">
        <v>0.0</v>
      </c>
      <c r="K14" s="30">
        <v>1.0</v>
      </c>
      <c r="L14" s="30">
        <v>0.0</v>
      </c>
      <c r="M14" s="32" t="s">
        <v>39</v>
      </c>
      <c r="N14" s="32" t="s">
        <v>39</v>
      </c>
      <c r="O14" s="30">
        <v>1.0</v>
      </c>
      <c r="P14" s="30">
        <v>11.0</v>
      </c>
      <c r="Q14" s="30">
        <v>5.0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5.0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39"/>
    </row>
    <row r="15">
      <c r="A15" s="30">
        <v>12807.2</v>
      </c>
      <c r="B15" s="31">
        <v>44257.0</v>
      </c>
      <c r="C15" s="31">
        <v>44264.0</v>
      </c>
      <c r="D15" s="32" t="s">
        <v>232</v>
      </c>
      <c r="E15" s="32" t="s">
        <v>36</v>
      </c>
      <c r="F15" s="32" t="s">
        <v>233</v>
      </c>
      <c r="G15" s="33" t="s">
        <v>234</v>
      </c>
      <c r="H15" s="34">
        <v>27502.0</v>
      </c>
      <c r="I15" s="35"/>
      <c r="J15" s="30">
        <v>0.0</v>
      </c>
      <c r="K15" s="30">
        <v>1.0</v>
      </c>
      <c r="L15" s="30">
        <v>0.0</v>
      </c>
      <c r="M15" s="32" t="s">
        <v>39</v>
      </c>
      <c r="N15" s="32" t="s">
        <v>39</v>
      </c>
      <c r="O15" s="30">
        <v>3.0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9.0</v>
      </c>
      <c r="AA15" s="30">
        <v>4.0</v>
      </c>
      <c r="AB15" s="30">
        <v>5.0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39"/>
    </row>
    <row r="16">
      <c r="A16" s="30">
        <v>12807.3</v>
      </c>
      <c r="B16" s="31">
        <v>44257.0</v>
      </c>
      <c r="C16" s="31">
        <v>44264.0</v>
      </c>
      <c r="D16" s="32" t="s">
        <v>232</v>
      </c>
      <c r="E16" s="32" t="s">
        <v>36</v>
      </c>
      <c r="F16" s="32" t="s">
        <v>105</v>
      </c>
      <c r="G16" s="32" t="s">
        <v>51</v>
      </c>
      <c r="H16" s="30">
        <v>27502.0</v>
      </c>
      <c r="I16" s="35"/>
      <c r="J16" s="30">
        <v>0.0</v>
      </c>
      <c r="K16" s="30">
        <v>1.0</v>
      </c>
      <c r="L16" s="30">
        <v>0.0</v>
      </c>
      <c r="M16" s="32" t="s">
        <v>39</v>
      </c>
      <c r="N16" s="32" t="s">
        <v>39</v>
      </c>
      <c r="O16" s="30">
        <v>3.0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11.0</v>
      </c>
      <c r="AA16" s="30">
        <v>5.0</v>
      </c>
      <c r="AB16" s="30">
        <v>5.0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39"/>
    </row>
    <row r="17">
      <c r="A17" s="30">
        <v>12808.1</v>
      </c>
      <c r="B17" s="31">
        <v>44257.0</v>
      </c>
      <c r="C17" s="31">
        <v>44259.0</v>
      </c>
      <c r="D17" s="32" t="s">
        <v>130</v>
      </c>
      <c r="E17" s="32" t="s">
        <v>36</v>
      </c>
      <c r="F17" s="32" t="s">
        <v>98</v>
      </c>
      <c r="G17" s="32" t="s">
        <v>38</v>
      </c>
      <c r="H17" s="30">
        <v>27616.0</v>
      </c>
      <c r="I17" s="37"/>
      <c r="J17" s="30">
        <v>0.0</v>
      </c>
      <c r="K17" s="30">
        <v>1.0</v>
      </c>
      <c r="L17" s="30">
        <v>0.0</v>
      </c>
      <c r="M17" s="32" t="s">
        <v>49</v>
      </c>
      <c r="N17" s="32" t="s">
        <v>49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8.0</v>
      </c>
      <c r="AF17" s="30">
        <v>5.0</v>
      </c>
      <c r="AG17" s="30">
        <v>10.0</v>
      </c>
      <c r="AH17" s="30">
        <v>1.0</v>
      </c>
      <c r="AI17" s="30">
        <v>0.0</v>
      </c>
      <c r="AJ17" s="39"/>
    </row>
    <row r="18">
      <c r="A18" s="30">
        <v>12809.1</v>
      </c>
      <c r="B18" s="31">
        <v>44257.0</v>
      </c>
      <c r="C18" s="31">
        <v>44264.0</v>
      </c>
      <c r="D18" s="32" t="s">
        <v>80</v>
      </c>
      <c r="E18" s="32" t="s">
        <v>36</v>
      </c>
      <c r="F18" s="32" t="s">
        <v>81</v>
      </c>
      <c r="G18" s="33" t="s">
        <v>38</v>
      </c>
      <c r="H18" s="34">
        <v>27614.0</v>
      </c>
      <c r="I18" s="35"/>
      <c r="J18" s="30">
        <v>0.0</v>
      </c>
      <c r="K18" s="30">
        <v>1.0</v>
      </c>
      <c r="L18" s="30">
        <v>0.0</v>
      </c>
      <c r="M18" s="32" t="s">
        <v>39</v>
      </c>
      <c r="N18" s="32" t="s">
        <v>39</v>
      </c>
      <c r="O18" s="30">
        <v>1.0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9.0</v>
      </c>
      <c r="V18" s="30">
        <v>4.0</v>
      </c>
      <c r="W18" s="30">
        <v>10.0</v>
      </c>
      <c r="X18" s="30">
        <v>1.0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39"/>
    </row>
    <row r="19">
      <c r="A19" s="30">
        <v>12809.2</v>
      </c>
      <c r="B19" s="31">
        <v>44257.0</v>
      </c>
      <c r="C19" s="31">
        <v>44264.0</v>
      </c>
      <c r="D19" s="32" t="s">
        <v>80</v>
      </c>
      <c r="E19" s="32" t="s">
        <v>36</v>
      </c>
      <c r="F19" s="32" t="s">
        <v>81</v>
      </c>
      <c r="G19" s="33" t="s">
        <v>38</v>
      </c>
      <c r="H19" s="34">
        <v>27614.0</v>
      </c>
      <c r="I19" s="35"/>
      <c r="J19" s="30">
        <v>0.0</v>
      </c>
      <c r="K19" s="30">
        <v>1.0</v>
      </c>
      <c r="L19" s="30">
        <v>0.0</v>
      </c>
      <c r="M19" s="32" t="s">
        <v>39</v>
      </c>
      <c r="N19" s="32" t="s">
        <v>39</v>
      </c>
      <c r="O19" s="30">
        <v>3.0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11.0</v>
      </c>
      <c r="V19" s="30">
        <v>5.0</v>
      </c>
      <c r="W19" s="30">
        <v>10.0</v>
      </c>
      <c r="X19" s="30">
        <v>1.0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39"/>
    </row>
    <row r="20">
      <c r="A20" s="30">
        <v>12809.3</v>
      </c>
      <c r="B20" s="31">
        <v>44257.0</v>
      </c>
      <c r="C20" s="31">
        <v>44264.0</v>
      </c>
      <c r="D20" s="32" t="s">
        <v>80</v>
      </c>
      <c r="E20" s="32" t="s">
        <v>36</v>
      </c>
      <c r="F20" s="32" t="s">
        <v>81</v>
      </c>
      <c r="G20" s="33" t="s">
        <v>38</v>
      </c>
      <c r="H20" s="34">
        <v>27614.0</v>
      </c>
      <c r="I20" s="35"/>
      <c r="J20" s="30">
        <v>0.0</v>
      </c>
      <c r="K20" s="30">
        <v>1.0</v>
      </c>
      <c r="L20" s="30">
        <v>0.0</v>
      </c>
      <c r="M20" s="32" t="s">
        <v>39</v>
      </c>
      <c r="N20" s="32" t="s">
        <v>39</v>
      </c>
      <c r="O20" s="30">
        <v>3.0</v>
      </c>
      <c r="P20" s="30">
        <v>11.0</v>
      </c>
      <c r="Q20" s="30">
        <v>5.0</v>
      </c>
      <c r="R20" s="30">
        <v>5.0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5.0</v>
      </c>
      <c r="AC20" s="30">
        <v>1.0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39"/>
    </row>
    <row r="21">
      <c r="A21" s="30">
        <v>12809.4</v>
      </c>
      <c r="B21" s="31">
        <v>44257.0</v>
      </c>
      <c r="C21" s="31">
        <v>44264.0</v>
      </c>
      <c r="D21" s="32" t="s">
        <v>80</v>
      </c>
      <c r="E21" s="32" t="s">
        <v>36</v>
      </c>
      <c r="H21" s="37"/>
      <c r="I21" s="37"/>
      <c r="J21" s="30">
        <v>1.0</v>
      </c>
      <c r="K21" s="30">
        <v>0.0</v>
      </c>
      <c r="L21" s="30">
        <v>0.0</v>
      </c>
      <c r="M21" s="32" t="s">
        <v>39</v>
      </c>
      <c r="N21" s="32" t="s">
        <v>39</v>
      </c>
      <c r="O21" s="30">
        <v>1.0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7.0</v>
      </c>
      <c r="AA21" s="30">
        <v>3.0</v>
      </c>
      <c r="AB21" s="30">
        <v>10.0</v>
      </c>
      <c r="AC21" s="30">
        <v>1.0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39"/>
    </row>
    <row r="22">
      <c r="A22" s="30">
        <v>12809.5</v>
      </c>
      <c r="B22" s="31">
        <v>44257.0</v>
      </c>
      <c r="C22" s="31">
        <v>44264.0</v>
      </c>
      <c r="D22" s="32" t="s">
        <v>80</v>
      </c>
      <c r="E22" s="32" t="s">
        <v>36</v>
      </c>
      <c r="H22" s="37"/>
      <c r="I22" s="37"/>
      <c r="J22" s="30">
        <v>1.0</v>
      </c>
      <c r="K22" s="30">
        <v>0.0</v>
      </c>
      <c r="L22" s="30">
        <v>0.0</v>
      </c>
      <c r="M22" s="32" t="s">
        <v>39</v>
      </c>
      <c r="N22" s="32" t="s">
        <v>39</v>
      </c>
      <c r="O22" s="30">
        <v>1.0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7.0</v>
      </c>
      <c r="AF22" s="30">
        <v>3.0</v>
      </c>
      <c r="AG22" s="30">
        <v>10.0</v>
      </c>
      <c r="AH22" s="30">
        <v>1.0</v>
      </c>
      <c r="AI22" s="30">
        <v>0.0</v>
      </c>
      <c r="AJ22" s="39"/>
    </row>
    <row r="23">
      <c r="A23" s="30">
        <v>12810.1</v>
      </c>
      <c r="B23" s="31">
        <v>44257.0</v>
      </c>
      <c r="C23" s="31">
        <v>44264.0</v>
      </c>
      <c r="D23" s="32" t="s">
        <v>137</v>
      </c>
      <c r="E23" s="33" t="s">
        <v>138</v>
      </c>
      <c r="F23" s="32" t="s">
        <v>182</v>
      </c>
      <c r="G23" s="32" t="s">
        <v>38</v>
      </c>
      <c r="H23" s="30">
        <v>27609.0</v>
      </c>
      <c r="I23" s="35"/>
      <c r="J23" s="30">
        <v>0.0</v>
      </c>
      <c r="K23" s="30">
        <v>1.0</v>
      </c>
      <c r="L23" s="30">
        <v>0.0</v>
      </c>
      <c r="M23" s="32" t="s">
        <v>39</v>
      </c>
      <c r="N23" s="32" t="s">
        <v>39</v>
      </c>
      <c r="O23" s="30">
        <v>1.0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8.0</v>
      </c>
      <c r="AF23" s="30">
        <v>5.0</v>
      </c>
      <c r="AG23" s="30">
        <v>10.0</v>
      </c>
      <c r="AH23" s="30">
        <v>1.0</v>
      </c>
      <c r="AI23" s="30">
        <v>1.0</v>
      </c>
      <c r="AJ23" s="39"/>
    </row>
    <row r="24">
      <c r="A24" s="30">
        <v>12810.2</v>
      </c>
      <c r="B24" s="31">
        <v>44257.0</v>
      </c>
      <c r="C24" s="31">
        <v>44264.0</v>
      </c>
      <c r="D24" s="32" t="s">
        <v>137</v>
      </c>
      <c r="E24" s="32" t="s">
        <v>138</v>
      </c>
      <c r="F24" s="32" t="s">
        <v>182</v>
      </c>
      <c r="G24" s="33" t="s">
        <v>38</v>
      </c>
      <c r="H24" s="34">
        <v>27609.0</v>
      </c>
      <c r="I24" s="35"/>
      <c r="J24" s="30">
        <v>0.0</v>
      </c>
      <c r="K24" s="30">
        <v>1.0</v>
      </c>
      <c r="L24" s="30">
        <v>0.0</v>
      </c>
      <c r="M24" s="32" t="s">
        <v>39</v>
      </c>
      <c r="N24" s="32" t="s">
        <v>39</v>
      </c>
      <c r="O24" s="30">
        <v>1.0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8.0</v>
      </c>
      <c r="AF24" s="30">
        <v>5.0</v>
      </c>
      <c r="AG24" s="30">
        <v>10.0</v>
      </c>
      <c r="AH24" s="30">
        <v>1.0</v>
      </c>
      <c r="AI24" s="30">
        <v>1.0</v>
      </c>
      <c r="AJ24" s="39"/>
    </row>
    <row r="25">
      <c r="A25" s="30">
        <v>12811.1</v>
      </c>
      <c r="B25" s="31">
        <v>44257.0</v>
      </c>
      <c r="C25" s="31">
        <v>44264.0</v>
      </c>
      <c r="D25" s="32" t="s">
        <v>137</v>
      </c>
      <c r="E25" s="33" t="s">
        <v>138</v>
      </c>
      <c r="F25" s="32" t="s">
        <v>118</v>
      </c>
      <c r="G25" s="32" t="s">
        <v>38</v>
      </c>
      <c r="H25" s="30">
        <v>27601.0</v>
      </c>
      <c r="I25" s="35"/>
      <c r="J25" s="30">
        <v>0.0</v>
      </c>
      <c r="K25" s="30">
        <v>1.0</v>
      </c>
      <c r="L25" s="30">
        <v>0.0</v>
      </c>
      <c r="M25" s="32" t="s">
        <v>39</v>
      </c>
      <c r="N25" s="32" t="s">
        <v>39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9.0</v>
      </c>
      <c r="V25" s="30">
        <v>5.0</v>
      </c>
      <c r="W25" s="30">
        <v>5.0</v>
      </c>
      <c r="X25" s="30">
        <v>0.0</v>
      </c>
      <c r="Y25" s="30">
        <v>1.0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39"/>
    </row>
    <row r="26">
      <c r="A26" s="30">
        <v>12811.2</v>
      </c>
      <c r="B26" s="31">
        <v>44257.0</v>
      </c>
      <c r="C26" s="31">
        <v>44264.0</v>
      </c>
      <c r="D26" s="32" t="s">
        <v>137</v>
      </c>
      <c r="E26" s="33" t="s">
        <v>138</v>
      </c>
      <c r="F26" s="32" t="s">
        <v>117</v>
      </c>
      <c r="G26" s="32" t="s">
        <v>38</v>
      </c>
      <c r="H26" s="30">
        <v>27601.0</v>
      </c>
      <c r="I26" s="35"/>
      <c r="J26" s="30">
        <v>0.0</v>
      </c>
      <c r="K26" s="30">
        <v>1.0</v>
      </c>
      <c r="L26" s="30">
        <v>0.0</v>
      </c>
      <c r="M26" s="32" t="s">
        <v>39</v>
      </c>
      <c r="N26" s="32" t="s">
        <v>39</v>
      </c>
      <c r="O26" s="30">
        <v>3.0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9.0</v>
      </c>
      <c r="AF26" s="30">
        <v>5.0</v>
      </c>
      <c r="AG26" s="30">
        <v>5.0</v>
      </c>
      <c r="AH26" s="30">
        <v>0.0</v>
      </c>
      <c r="AI26" s="30">
        <v>1.0</v>
      </c>
      <c r="AJ26" s="39"/>
    </row>
    <row r="27">
      <c r="A27" s="30">
        <v>12812.1</v>
      </c>
      <c r="B27" s="31">
        <v>44258.0</v>
      </c>
      <c r="C27" s="31">
        <v>44264.0</v>
      </c>
      <c r="D27" s="32" t="s">
        <v>68</v>
      </c>
      <c r="E27" s="32" t="s">
        <v>36</v>
      </c>
      <c r="F27" s="32" t="s">
        <v>69</v>
      </c>
      <c r="G27" s="32" t="s">
        <v>38</v>
      </c>
      <c r="H27" s="30">
        <v>27615.0</v>
      </c>
      <c r="I27" s="37"/>
      <c r="J27" s="30">
        <v>0.0</v>
      </c>
      <c r="K27" s="30">
        <v>1.0</v>
      </c>
      <c r="L27" s="30">
        <v>0.0</v>
      </c>
      <c r="M27" s="32" t="s">
        <v>39</v>
      </c>
      <c r="N27" s="32" t="s">
        <v>39</v>
      </c>
      <c r="O27" s="30">
        <v>4.0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8.0</v>
      </c>
      <c r="V27" s="30">
        <v>5.0</v>
      </c>
      <c r="W27" s="30">
        <v>10.0</v>
      </c>
      <c r="X27" s="30">
        <v>2.0</v>
      </c>
      <c r="Y27" s="30">
        <v>1.0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39"/>
    </row>
    <row r="28">
      <c r="A28" s="30">
        <v>12812.2</v>
      </c>
      <c r="B28" s="31">
        <v>44258.0</v>
      </c>
      <c r="C28" s="31">
        <v>44264.0</v>
      </c>
      <c r="D28" s="32" t="s">
        <v>68</v>
      </c>
      <c r="E28" s="32" t="s">
        <v>36</v>
      </c>
      <c r="F28" s="32" t="s">
        <v>69</v>
      </c>
      <c r="G28" s="32" t="s">
        <v>38</v>
      </c>
      <c r="H28" s="30">
        <v>27615.0</v>
      </c>
      <c r="I28" s="37"/>
      <c r="J28" s="30">
        <v>0.0</v>
      </c>
      <c r="K28" s="30">
        <v>1.0</v>
      </c>
      <c r="L28" s="30">
        <v>0.0</v>
      </c>
      <c r="M28" s="32" t="s">
        <v>39</v>
      </c>
      <c r="N28" s="32" t="s">
        <v>39</v>
      </c>
      <c r="O28" s="30">
        <v>6.0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8.0</v>
      </c>
      <c r="V28" s="30">
        <v>6.0</v>
      </c>
      <c r="W28" s="30">
        <v>10.0</v>
      </c>
      <c r="X28" s="30">
        <v>2.0</v>
      </c>
      <c r="Y28" s="30">
        <v>1.0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39"/>
    </row>
    <row r="29">
      <c r="A29" s="30">
        <v>12812.3</v>
      </c>
      <c r="B29" s="31">
        <v>44258.0</v>
      </c>
      <c r="C29" s="31">
        <v>44264.0</v>
      </c>
      <c r="D29" s="32" t="s">
        <v>68</v>
      </c>
      <c r="E29" s="33" t="s">
        <v>36</v>
      </c>
      <c r="F29" s="32" t="s">
        <v>69</v>
      </c>
      <c r="G29" s="32" t="s">
        <v>38</v>
      </c>
      <c r="H29" s="30">
        <v>27615.0</v>
      </c>
      <c r="I29" s="35"/>
      <c r="J29" s="30">
        <v>0.0</v>
      </c>
      <c r="K29" s="30">
        <v>1.0</v>
      </c>
      <c r="L29" s="30">
        <v>0.0</v>
      </c>
      <c r="M29" s="32" t="s">
        <v>39</v>
      </c>
      <c r="N29" s="32" t="s">
        <v>39</v>
      </c>
      <c r="O29" s="30">
        <v>7.0</v>
      </c>
      <c r="P29" s="30">
        <v>11.0</v>
      </c>
      <c r="Q29" s="30">
        <v>7.0</v>
      </c>
      <c r="R29" s="30">
        <v>10.0</v>
      </c>
      <c r="S29" s="30">
        <v>2.0</v>
      </c>
      <c r="T29" s="30">
        <v>1.0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39"/>
    </row>
    <row r="30">
      <c r="A30" s="30">
        <v>12812.4</v>
      </c>
      <c r="B30" s="31">
        <v>44258.0</v>
      </c>
      <c r="C30" s="31">
        <v>44264.0</v>
      </c>
      <c r="D30" s="32" t="s">
        <v>68</v>
      </c>
      <c r="E30" s="32" t="s">
        <v>36</v>
      </c>
      <c r="F30" s="32" t="s">
        <v>102</v>
      </c>
      <c r="G30" s="32" t="s">
        <v>38</v>
      </c>
      <c r="H30" s="30">
        <v>27615.0</v>
      </c>
      <c r="I30" s="37"/>
      <c r="J30" s="30">
        <v>0.0</v>
      </c>
      <c r="K30" s="30">
        <v>1.0</v>
      </c>
      <c r="L30" s="30">
        <v>0.0</v>
      </c>
      <c r="M30" s="32" t="s">
        <v>39</v>
      </c>
      <c r="N30" s="32" t="s">
        <v>39</v>
      </c>
      <c r="O30" s="30">
        <v>6.0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9.0</v>
      </c>
      <c r="V30" s="30">
        <v>5.0</v>
      </c>
      <c r="W30" s="30">
        <v>10.0</v>
      </c>
      <c r="X30" s="30">
        <v>2.0</v>
      </c>
      <c r="Y30" s="30">
        <v>1.0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39"/>
    </row>
    <row r="31">
      <c r="A31" s="30">
        <v>12813.1</v>
      </c>
      <c r="B31" s="31">
        <v>44258.0</v>
      </c>
      <c r="C31" s="31">
        <v>44265.0</v>
      </c>
      <c r="D31" s="32" t="s">
        <v>68</v>
      </c>
      <c r="E31" s="32" t="s">
        <v>36</v>
      </c>
      <c r="F31" s="32" t="s">
        <v>69</v>
      </c>
      <c r="G31" s="32" t="s">
        <v>38</v>
      </c>
      <c r="H31" s="30">
        <v>27615.0</v>
      </c>
      <c r="I31" s="37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1.0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9.0</v>
      </c>
      <c r="V31" s="30">
        <v>5.0</v>
      </c>
      <c r="W31" s="30">
        <v>10.0</v>
      </c>
      <c r="X31" s="30">
        <v>1.0</v>
      </c>
      <c r="Y31" s="30">
        <v>1.0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39"/>
    </row>
    <row r="32">
      <c r="A32" s="30">
        <v>12813.2</v>
      </c>
      <c r="B32" s="31">
        <v>44258.0</v>
      </c>
      <c r="C32" s="31">
        <v>44265.0</v>
      </c>
      <c r="D32" s="32" t="s">
        <v>68</v>
      </c>
      <c r="E32" s="32" t="s">
        <v>36</v>
      </c>
      <c r="F32" s="32" t="s">
        <v>69</v>
      </c>
      <c r="G32" s="32" t="s">
        <v>38</v>
      </c>
      <c r="H32" s="30">
        <v>27615.0</v>
      </c>
      <c r="I32" s="37"/>
      <c r="J32" s="30">
        <v>0.0</v>
      </c>
      <c r="K32" s="30">
        <v>1.0</v>
      </c>
      <c r="L32" s="30">
        <v>0.0</v>
      </c>
      <c r="M32" s="32" t="s">
        <v>39</v>
      </c>
      <c r="N32" s="32" t="s">
        <v>39</v>
      </c>
      <c r="O32" s="30">
        <v>3.0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9.0</v>
      </c>
      <c r="AA32" s="30">
        <v>5.0</v>
      </c>
      <c r="AB32" s="30">
        <v>11.0</v>
      </c>
      <c r="AC32" s="30">
        <v>1.0</v>
      </c>
      <c r="AD32" s="30">
        <v>1.0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39"/>
    </row>
    <row r="33">
      <c r="A33" s="30">
        <v>12813.3</v>
      </c>
      <c r="B33" s="31">
        <v>44258.0</v>
      </c>
      <c r="C33" s="31">
        <v>44265.0</v>
      </c>
      <c r="D33" s="32" t="s">
        <v>68</v>
      </c>
      <c r="E33" s="32" t="s">
        <v>36</v>
      </c>
      <c r="H33" s="37"/>
      <c r="I33" s="37"/>
      <c r="J33" s="30">
        <v>0.0</v>
      </c>
      <c r="K33" s="30">
        <v>0.0</v>
      </c>
      <c r="L33" s="30">
        <v>1.0</v>
      </c>
      <c r="M33" s="32" t="s">
        <v>39</v>
      </c>
      <c r="N33" s="32" t="s">
        <v>39</v>
      </c>
      <c r="O33" s="30">
        <v>1.0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9.0</v>
      </c>
      <c r="V33" s="30">
        <v>5.0</v>
      </c>
      <c r="W33" s="30">
        <v>10.0</v>
      </c>
      <c r="X33" s="30">
        <v>1.0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39"/>
    </row>
    <row r="34">
      <c r="A34" s="30">
        <v>12814.1</v>
      </c>
      <c r="B34" s="31">
        <v>44258.0</v>
      </c>
      <c r="C34" s="31">
        <v>44265.0</v>
      </c>
      <c r="D34" s="32" t="s">
        <v>235</v>
      </c>
      <c r="E34" s="32" t="s">
        <v>36</v>
      </c>
      <c r="F34" s="32" t="s">
        <v>40</v>
      </c>
      <c r="G34" s="37"/>
      <c r="H34" s="37"/>
      <c r="I34" s="37"/>
      <c r="J34" s="30">
        <v>0.0</v>
      </c>
      <c r="K34" s="30">
        <v>1.0</v>
      </c>
      <c r="L34" s="30">
        <v>0.0</v>
      </c>
      <c r="M34" s="32" t="s">
        <v>49</v>
      </c>
      <c r="N34" s="32" t="s">
        <v>39</v>
      </c>
      <c r="O34" s="30">
        <v>4.0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8.0</v>
      </c>
      <c r="AA34" s="30">
        <v>3.0</v>
      </c>
      <c r="AB34" s="30">
        <v>5.0</v>
      </c>
      <c r="AC34" s="30">
        <v>1.0</v>
      </c>
      <c r="AD34" s="30">
        <v>1.0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39"/>
    </row>
    <row r="35">
      <c r="A35" s="30">
        <v>12814.2</v>
      </c>
      <c r="B35" s="31">
        <v>44258.0</v>
      </c>
      <c r="C35" s="31">
        <v>44265.0</v>
      </c>
      <c r="D35" s="32" t="s">
        <v>235</v>
      </c>
      <c r="E35" s="32" t="s">
        <v>36</v>
      </c>
      <c r="F35" s="32" t="s">
        <v>236</v>
      </c>
      <c r="G35" s="32" t="s">
        <v>38</v>
      </c>
      <c r="H35" s="30">
        <v>27601.0</v>
      </c>
      <c r="I35" s="37"/>
      <c r="J35" s="30">
        <v>0.0</v>
      </c>
      <c r="K35" s="30">
        <v>1.0</v>
      </c>
      <c r="L35" s="30">
        <v>0.0</v>
      </c>
      <c r="M35" s="32" t="s">
        <v>49</v>
      </c>
      <c r="N35" s="32" t="s">
        <v>39</v>
      </c>
      <c r="O35" s="30">
        <v>5.0</v>
      </c>
      <c r="P35" s="30">
        <v>0.0</v>
      </c>
      <c r="Q35" s="30">
        <v>0.0</v>
      </c>
      <c r="R35" s="30">
        <v>5.0</v>
      </c>
      <c r="S35" s="30">
        <v>1.0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8.0</v>
      </c>
      <c r="AA35" s="30">
        <v>5.0</v>
      </c>
      <c r="AB35" s="30">
        <v>7.0</v>
      </c>
      <c r="AC35" s="30">
        <v>0.0</v>
      </c>
      <c r="AD35" s="30">
        <v>1.0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39"/>
    </row>
    <row r="36">
      <c r="A36" s="30">
        <v>12814.3</v>
      </c>
      <c r="B36" s="31">
        <v>44258.0</v>
      </c>
      <c r="C36" s="31">
        <v>44265.0</v>
      </c>
      <c r="D36" s="32" t="s">
        <v>235</v>
      </c>
      <c r="E36" s="32" t="s">
        <v>36</v>
      </c>
      <c r="F36" s="32" t="s">
        <v>236</v>
      </c>
      <c r="G36" s="32" t="s">
        <v>38</v>
      </c>
      <c r="H36" s="30">
        <v>27601.0</v>
      </c>
      <c r="I36" s="37"/>
      <c r="J36" s="30">
        <v>0.0</v>
      </c>
      <c r="K36" s="30">
        <v>1.0</v>
      </c>
      <c r="L36" s="30">
        <v>0.0</v>
      </c>
      <c r="M36" s="32" t="s">
        <v>49</v>
      </c>
      <c r="N36" s="32" t="s">
        <v>39</v>
      </c>
      <c r="O36" s="30">
        <v>5.0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8.0</v>
      </c>
      <c r="AA36" s="30">
        <v>5.0</v>
      </c>
      <c r="AB36" s="30">
        <v>11.0</v>
      </c>
      <c r="AC36" s="30">
        <v>1.0</v>
      </c>
      <c r="AD36" s="30">
        <v>1.0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39"/>
    </row>
    <row r="37">
      <c r="A37" s="30">
        <v>12814.4</v>
      </c>
      <c r="B37" s="31">
        <v>44258.0</v>
      </c>
      <c r="C37" s="31">
        <v>44265.0</v>
      </c>
      <c r="D37" s="32" t="s">
        <v>235</v>
      </c>
      <c r="E37" s="32" t="s">
        <v>36</v>
      </c>
      <c r="H37" s="37"/>
      <c r="I37" s="37"/>
      <c r="J37" s="30">
        <v>1.0</v>
      </c>
      <c r="K37" s="30">
        <v>0.0</v>
      </c>
      <c r="L37" s="30">
        <v>0.0</v>
      </c>
      <c r="M37" s="32" t="s">
        <v>49</v>
      </c>
      <c r="N37" s="32" t="s">
        <v>39</v>
      </c>
      <c r="O37" s="30">
        <v>1.0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6.0</v>
      </c>
      <c r="AA37" s="30">
        <v>3.0</v>
      </c>
      <c r="AB37" s="30">
        <v>10.0</v>
      </c>
      <c r="AC37" s="30">
        <v>1.0</v>
      </c>
      <c r="AD37" s="30">
        <v>1.0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39"/>
    </row>
    <row r="38">
      <c r="A38" s="30">
        <v>12814.5</v>
      </c>
      <c r="B38" s="31">
        <v>44258.0</v>
      </c>
      <c r="C38" s="31">
        <v>44265.0</v>
      </c>
      <c r="D38" s="32" t="s">
        <v>235</v>
      </c>
      <c r="E38" s="32" t="s">
        <v>36</v>
      </c>
      <c r="H38" s="37"/>
      <c r="I38" s="37"/>
      <c r="J38" s="30">
        <v>1.0</v>
      </c>
      <c r="K38" s="30">
        <v>0.0</v>
      </c>
      <c r="L38" s="30">
        <v>0.0</v>
      </c>
      <c r="M38" s="32" t="s">
        <v>49</v>
      </c>
      <c r="N38" s="32" t="s">
        <v>39</v>
      </c>
      <c r="O38" s="30">
        <v>1.0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6.0</v>
      </c>
      <c r="AA38" s="30">
        <v>3.0</v>
      </c>
      <c r="AB38" s="30">
        <v>11.0</v>
      </c>
      <c r="AC38" s="30">
        <v>1.0</v>
      </c>
      <c r="AD38" s="30">
        <v>1.0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39"/>
    </row>
    <row r="39">
      <c r="A39" s="30">
        <v>12815.1</v>
      </c>
      <c r="B39" s="31">
        <v>44258.0</v>
      </c>
      <c r="C39" s="31">
        <v>44265.0</v>
      </c>
      <c r="D39" s="32" t="s">
        <v>237</v>
      </c>
      <c r="E39" s="32" t="s">
        <v>36</v>
      </c>
      <c r="F39" s="32" t="s">
        <v>139</v>
      </c>
      <c r="G39" s="32" t="s">
        <v>38</v>
      </c>
      <c r="H39" s="30">
        <v>27609.0</v>
      </c>
      <c r="I39" s="37"/>
      <c r="J39" s="30">
        <v>0.0</v>
      </c>
      <c r="K39" s="30">
        <v>1.0</v>
      </c>
      <c r="L39" s="30">
        <v>0.0</v>
      </c>
      <c r="M39" s="32" t="s">
        <v>49</v>
      </c>
      <c r="N39" s="32" t="s">
        <v>39</v>
      </c>
      <c r="O39" s="30">
        <v>2.0</v>
      </c>
      <c r="P39" s="30">
        <v>9.0</v>
      </c>
      <c r="Q39" s="30">
        <v>5.0</v>
      </c>
      <c r="R39" s="30">
        <v>7.0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0.0</v>
      </c>
      <c r="AA39" s="30">
        <v>0.0</v>
      </c>
      <c r="AB39" s="30">
        <v>5.0</v>
      </c>
      <c r="AC39" s="30">
        <v>1.0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39"/>
    </row>
    <row r="40">
      <c r="A40" s="30">
        <v>12816.1</v>
      </c>
      <c r="B40" s="31">
        <v>44258.0</v>
      </c>
      <c r="C40" s="31">
        <v>44265.0</v>
      </c>
      <c r="D40" s="32" t="s">
        <v>221</v>
      </c>
      <c r="E40" s="32" t="s">
        <v>218</v>
      </c>
      <c r="F40" s="32" t="s">
        <v>238</v>
      </c>
      <c r="G40" s="32" t="s">
        <v>38</v>
      </c>
      <c r="H40" s="30">
        <v>27603.0</v>
      </c>
      <c r="I40" s="37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3.0</v>
      </c>
      <c r="P40" s="30">
        <v>9.0</v>
      </c>
      <c r="Q40" s="30">
        <v>6.0</v>
      </c>
      <c r="R40" s="30">
        <v>10.0</v>
      </c>
      <c r="S40" s="30">
        <v>2.0</v>
      </c>
      <c r="T40" s="30">
        <v>0.0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39"/>
    </row>
    <row r="41">
      <c r="A41" s="30">
        <v>12816.2</v>
      </c>
      <c r="B41" s="31">
        <v>44258.0</v>
      </c>
      <c r="C41" s="31">
        <v>44265.0</v>
      </c>
      <c r="D41" s="32" t="s">
        <v>221</v>
      </c>
      <c r="E41" s="32" t="s">
        <v>218</v>
      </c>
      <c r="G41" s="38"/>
      <c r="H41" s="38"/>
      <c r="I41" s="35"/>
      <c r="J41" s="30">
        <v>1.0</v>
      </c>
      <c r="K41" s="30">
        <v>0.0</v>
      </c>
      <c r="L41" s="30">
        <v>0.0</v>
      </c>
      <c r="M41" s="32" t="s">
        <v>39</v>
      </c>
      <c r="N41" s="32" t="s">
        <v>39</v>
      </c>
      <c r="O41" s="30">
        <v>1.0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7.0</v>
      </c>
      <c r="AA41" s="30">
        <v>3.0</v>
      </c>
      <c r="AB41" s="30">
        <v>12.0</v>
      </c>
      <c r="AC41" s="30">
        <v>1.0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39"/>
    </row>
    <row r="42">
      <c r="A42" s="30">
        <v>12817.1</v>
      </c>
      <c r="B42" s="31">
        <v>44258.0</v>
      </c>
      <c r="C42" s="31">
        <v>44266.0</v>
      </c>
      <c r="D42" s="32" t="s">
        <v>237</v>
      </c>
      <c r="E42" s="32" t="s">
        <v>36</v>
      </c>
      <c r="F42" s="32" t="s">
        <v>139</v>
      </c>
      <c r="G42" s="33" t="s">
        <v>38</v>
      </c>
      <c r="H42" s="34">
        <v>27609.0</v>
      </c>
      <c r="I42" s="35"/>
      <c r="J42" s="30">
        <v>0.0</v>
      </c>
      <c r="K42" s="30">
        <v>1.0</v>
      </c>
      <c r="L42" s="30">
        <v>0.0</v>
      </c>
      <c r="M42" s="32" t="s">
        <v>49</v>
      </c>
      <c r="N42" s="32" t="s">
        <v>39</v>
      </c>
      <c r="O42" s="30">
        <v>1.0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8.0</v>
      </c>
      <c r="AF42" s="30">
        <v>4.0</v>
      </c>
      <c r="AG42" s="30">
        <v>5.0</v>
      </c>
      <c r="AH42" s="30">
        <v>1.0</v>
      </c>
      <c r="AI42" s="30">
        <v>0.0</v>
      </c>
      <c r="AJ42" s="39"/>
    </row>
    <row r="43">
      <c r="A43" s="30">
        <v>12818.1</v>
      </c>
      <c r="B43" s="31">
        <v>44258.0</v>
      </c>
      <c r="C43" s="31">
        <v>44265.0</v>
      </c>
      <c r="D43" s="32" t="s">
        <v>184</v>
      </c>
      <c r="E43" s="32" t="s">
        <v>36</v>
      </c>
      <c r="F43" s="32" t="s">
        <v>209</v>
      </c>
      <c r="G43" s="33" t="s">
        <v>38</v>
      </c>
      <c r="H43" s="34">
        <v>27609.0</v>
      </c>
      <c r="I43" s="35"/>
      <c r="J43" s="30">
        <v>0.0</v>
      </c>
      <c r="K43" s="30">
        <v>1.0</v>
      </c>
      <c r="L43" s="30">
        <v>0.0</v>
      </c>
      <c r="M43" s="32" t="s">
        <v>49</v>
      </c>
      <c r="N43" s="32" t="s">
        <v>39</v>
      </c>
      <c r="O43" s="30">
        <v>4.0</v>
      </c>
      <c r="P43" s="30">
        <v>10.0</v>
      </c>
      <c r="Q43" s="30">
        <v>5.0</v>
      </c>
      <c r="R43" s="30">
        <v>12.0</v>
      </c>
      <c r="S43" s="30">
        <v>1.0</v>
      </c>
      <c r="T43" s="30">
        <v>1.0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39"/>
    </row>
    <row r="44">
      <c r="A44" s="30">
        <v>12818.2</v>
      </c>
      <c r="B44" s="31">
        <v>44258.0</v>
      </c>
      <c r="C44" s="31">
        <v>44265.0</v>
      </c>
      <c r="D44" s="32" t="s">
        <v>184</v>
      </c>
      <c r="E44" s="32" t="s">
        <v>36</v>
      </c>
      <c r="F44" s="32" t="s">
        <v>209</v>
      </c>
      <c r="G44" s="32" t="s">
        <v>38</v>
      </c>
      <c r="H44" s="30">
        <v>27609.0</v>
      </c>
      <c r="I44" s="37"/>
      <c r="J44" s="30">
        <v>0.0</v>
      </c>
      <c r="K44" s="30">
        <v>1.0</v>
      </c>
      <c r="L44" s="30">
        <v>0.0</v>
      </c>
      <c r="M44" s="32" t="s">
        <v>49</v>
      </c>
      <c r="N44" s="32" t="s">
        <v>39</v>
      </c>
      <c r="O44" s="30">
        <v>3.0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9.0</v>
      </c>
      <c r="V44" s="30">
        <v>5.0</v>
      </c>
      <c r="W44" s="30">
        <v>10.0</v>
      </c>
      <c r="X44" s="30">
        <v>1.0</v>
      </c>
      <c r="Y44" s="30">
        <v>1.0</v>
      </c>
      <c r="Z44" s="30">
        <v>0.0</v>
      </c>
      <c r="AA44" s="30">
        <v>0.0</v>
      </c>
      <c r="AB44" s="30">
        <v>0.0</v>
      </c>
      <c r="AC44" s="30">
        <v>0.0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39"/>
    </row>
    <row r="45">
      <c r="A45" s="30">
        <v>12819.1</v>
      </c>
      <c r="B45" s="31">
        <v>44258.0</v>
      </c>
      <c r="C45" s="31">
        <v>44266.0</v>
      </c>
      <c r="D45" s="32" t="s">
        <v>184</v>
      </c>
      <c r="E45" s="32" t="s">
        <v>36</v>
      </c>
      <c r="F45" s="32" t="s">
        <v>209</v>
      </c>
      <c r="G45" s="32" t="s">
        <v>38</v>
      </c>
      <c r="H45" s="30">
        <v>27609.0</v>
      </c>
      <c r="I45" s="35"/>
      <c r="J45" s="30">
        <v>0.0</v>
      </c>
      <c r="K45" s="30">
        <v>1.0</v>
      </c>
      <c r="L45" s="30">
        <v>0.0</v>
      </c>
      <c r="M45" s="32" t="s">
        <v>49</v>
      </c>
      <c r="N45" s="32" t="s">
        <v>39</v>
      </c>
      <c r="O45" s="30">
        <v>3.0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9.0</v>
      </c>
      <c r="V45" s="30">
        <v>5.0</v>
      </c>
      <c r="W45" s="30">
        <v>10.0</v>
      </c>
      <c r="X45" s="30">
        <v>1.0</v>
      </c>
      <c r="Y45" s="30">
        <v>1.0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39"/>
    </row>
    <row r="46">
      <c r="A46" s="30">
        <v>12820.1</v>
      </c>
      <c r="B46" s="31">
        <v>44258.0</v>
      </c>
      <c r="C46" s="31">
        <v>44266.0</v>
      </c>
      <c r="D46" s="32" t="s">
        <v>239</v>
      </c>
      <c r="E46" s="32" t="s">
        <v>36</v>
      </c>
      <c r="F46" s="32" t="s">
        <v>149</v>
      </c>
      <c r="G46" s="32" t="s">
        <v>38</v>
      </c>
      <c r="H46" s="30">
        <v>27603.0</v>
      </c>
      <c r="I46" s="35"/>
      <c r="J46" s="30">
        <v>0.0</v>
      </c>
      <c r="K46" s="30">
        <v>1.0</v>
      </c>
      <c r="L46" s="30">
        <v>0.0</v>
      </c>
      <c r="M46" s="32" t="s">
        <v>49</v>
      </c>
      <c r="N46" s="32" t="s">
        <v>39</v>
      </c>
      <c r="O46" s="30">
        <v>0.0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12.0</v>
      </c>
      <c r="V46" s="30">
        <v>7.0</v>
      </c>
      <c r="W46" s="30">
        <v>10.0</v>
      </c>
      <c r="X46" s="30">
        <v>1.0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39"/>
    </row>
    <row r="47">
      <c r="A47" s="30">
        <v>12820.2</v>
      </c>
      <c r="B47" s="31">
        <v>44258.0</v>
      </c>
      <c r="C47" s="31">
        <v>44270.0</v>
      </c>
      <c r="D47" s="32" t="s">
        <v>239</v>
      </c>
      <c r="E47" s="32" t="s">
        <v>36</v>
      </c>
      <c r="F47" s="32" t="s">
        <v>149</v>
      </c>
      <c r="G47" s="33" t="s">
        <v>38</v>
      </c>
      <c r="H47" s="34">
        <v>27603.0</v>
      </c>
      <c r="I47" s="35"/>
      <c r="J47" s="30">
        <v>0.0</v>
      </c>
      <c r="K47" s="30">
        <v>1.0</v>
      </c>
      <c r="L47" s="30">
        <v>0.0</v>
      </c>
      <c r="M47" s="32" t="s">
        <v>49</v>
      </c>
      <c r="N47" s="32" t="s">
        <v>39</v>
      </c>
      <c r="O47" s="30">
        <v>1.0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7.0</v>
      </c>
      <c r="V47" s="30">
        <v>5.0</v>
      </c>
      <c r="W47" s="30">
        <v>10.0</v>
      </c>
      <c r="X47" s="30">
        <v>2.0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39"/>
    </row>
    <row r="48">
      <c r="A48" s="30">
        <v>12821.1</v>
      </c>
      <c r="B48" s="31">
        <v>44259.0</v>
      </c>
      <c r="C48" s="31">
        <v>44266.0</v>
      </c>
      <c r="D48" s="32" t="s">
        <v>155</v>
      </c>
      <c r="E48" s="32" t="s">
        <v>36</v>
      </c>
      <c r="F48" s="32" t="s">
        <v>156</v>
      </c>
      <c r="G48" s="33" t="s">
        <v>38</v>
      </c>
      <c r="H48" s="34">
        <v>27605.0</v>
      </c>
      <c r="I48" s="35"/>
      <c r="J48" s="30">
        <v>0.0</v>
      </c>
      <c r="K48" s="30">
        <v>1.0</v>
      </c>
      <c r="L48" s="30">
        <v>0.0</v>
      </c>
      <c r="M48" s="32" t="s">
        <v>39</v>
      </c>
      <c r="N48" s="32" t="s">
        <v>39</v>
      </c>
      <c r="O48" s="30">
        <v>1.0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8.0</v>
      </c>
      <c r="AF48" s="30">
        <v>5.0</v>
      </c>
      <c r="AG48" s="30">
        <v>10.0</v>
      </c>
      <c r="AH48" s="30">
        <v>1.0</v>
      </c>
      <c r="AI48" s="30">
        <v>0.0</v>
      </c>
      <c r="AJ48" s="39"/>
    </row>
    <row r="49">
      <c r="A49" s="30">
        <v>12822.1</v>
      </c>
      <c r="B49" s="31">
        <v>44259.0</v>
      </c>
      <c r="C49" s="31">
        <v>44266.0</v>
      </c>
      <c r="D49" s="32" t="s">
        <v>208</v>
      </c>
      <c r="E49" s="32" t="s">
        <v>36</v>
      </c>
      <c r="F49" s="32" t="s">
        <v>44</v>
      </c>
      <c r="G49" s="33" t="s">
        <v>38</v>
      </c>
      <c r="H49" s="34">
        <v>27604.0</v>
      </c>
      <c r="I49" s="35"/>
      <c r="J49" s="30">
        <v>0.0</v>
      </c>
      <c r="K49" s="30">
        <v>1.0</v>
      </c>
      <c r="L49" s="30">
        <v>0.0</v>
      </c>
      <c r="M49" s="32" t="s">
        <v>49</v>
      </c>
      <c r="N49" s="32" t="s">
        <v>39</v>
      </c>
      <c r="O49" s="30">
        <v>2.0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11.0</v>
      </c>
      <c r="AA49" s="30">
        <v>6.0</v>
      </c>
      <c r="AB49" s="30">
        <v>12.0</v>
      </c>
      <c r="AC49" s="30">
        <v>2.0</v>
      </c>
      <c r="AD49" s="30">
        <v>1.0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39"/>
    </row>
    <row r="50">
      <c r="A50" s="30">
        <v>12823.1</v>
      </c>
      <c r="B50" s="31">
        <v>44259.0</v>
      </c>
      <c r="C50" s="31">
        <v>44266.0</v>
      </c>
      <c r="D50" s="32" t="s">
        <v>208</v>
      </c>
      <c r="E50" s="32" t="s">
        <v>36</v>
      </c>
      <c r="F50" s="32" t="s">
        <v>44</v>
      </c>
      <c r="G50" s="32" t="s">
        <v>38</v>
      </c>
      <c r="H50" s="30">
        <v>27604.0</v>
      </c>
      <c r="I50" s="37"/>
      <c r="J50" s="30">
        <v>0.0</v>
      </c>
      <c r="K50" s="30">
        <v>1.0</v>
      </c>
      <c r="L50" s="30">
        <v>0.0</v>
      </c>
      <c r="M50" s="32" t="s">
        <v>49</v>
      </c>
      <c r="N50" s="32" t="s">
        <v>39</v>
      </c>
      <c r="O50" s="30">
        <v>1.0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8.0</v>
      </c>
      <c r="V50" s="30">
        <v>5.0</v>
      </c>
      <c r="W50" s="30">
        <v>5.0</v>
      </c>
      <c r="X50" s="30">
        <v>0.0</v>
      </c>
      <c r="Y50" s="30">
        <v>1.0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5.0</v>
      </c>
      <c r="AH50" s="30">
        <v>1.0</v>
      </c>
      <c r="AI50" s="30">
        <v>0.0</v>
      </c>
      <c r="AJ50" s="39"/>
    </row>
    <row r="51">
      <c r="A51" s="30">
        <v>12824.1</v>
      </c>
      <c r="B51" s="31">
        <v>44259.0</v>
      </c>
      <c r="C51" s="31">
        <v>44259.0</v>
      </c>
      <c r="D51" s="32" t="s">
        <v>240</v>
      </c>
      <c r="E51" s="33" t="s">
        <v>36</v>
      </c>
      <c r="F51" s="32" t="s">
        <v>236</v>
      </c>
      <c r="G51" s="32" t="s">
        <v>38</v>
      </c>
      <c r="H51" s="30">
        <v>27601.0</v>
      </c>
      <c r="I51" s="35"/>
      <c r="J51" s="30">
        <v>0.0</v>
      </c>
      <c r="K51" s="30">
        <v>1.0</v>
      </c>
      <c r="L51" s="30">
        <v>0.0</v>
      </c>
      <c r="M51" s="32" t="s">
        <v>49</v>
      </c>
      <c r="N51" s="32" t="s">
        <v>39</v>
      </c>
      <c r="O51" s="30">
        <v>0.0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1.0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39"/>
    </row>
    <row r="52">
      <c r="A52" s="30">
        <v>12825.1</v>
      </c>
      <c r="B52" s="31">
        <v>44259.0</v>
      </c>
      <c r="C52" s="31">
        <v>44266.0</v>
      </c>
      <c r="D52" s="32" t="s">
        <v>241</v>
      </c>
      <c r="E52" s="32" t="s">
        <v>160</v>
      </c>
      <c r="F52" s="32" t="s">
        <v>156</v>
      </c>
      <c r="G52" s="33" t="s">
        <v>38</v>
      </c>
      <c r="H52" s="34">
        <v>27605.0</v>
      </c>
      <c r="I52" s="35"/>
      <c r="J52" s="30">
        <v>0.0</v>
      </c>
      <c r="K52" s="30">
        <v>1.0</v>
      </c>
      <c r="L52" s="30">
        <v>0.0</v>
      </c>
      <c r="M52" s="32" t="s">
        <v>49</v>
      </c>
      <c r="N52" s="32" t="s">
        <v>39</v>
      </c>
      <c r="O52" s="30">
        <v>3.0</v>
      </c>
      <c r="P52" s="30">
        <v>9.0</v>
      </c>
      <c r="Q52" s="30">
        <v>5.0</v>
      </c>
      <c r="R52" s="30">
        <v>10.0</v>
      </c>
      <c r="S52" s="30">
        <v>1.0</v>
      </c>
      <c r="T52" s="30">
        <v>0.0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39"/>
    </row>
    <row r="53">
      <c r="A53" s="30">
        <v>12825.2</v>
      </c>
      <c r="B53" s="31">
        <v>44259.0</v>
      </c>
      <c r="C53" s="31">
        <v>44266.0</v>
      </c>
      <c r="D53" s="32" t="s">
        <v>241</v>
      </c>
      <c r="E53" s="32" t="s">
        <v>160</v>
      </c>
      <c r="F53" s="37"/>
      <c r="G53" s="38"/>
      <c r="H53" s="38"/>
      <c r="I53" s="35"/>
      <c r="J53" s="30">
        <v>1.0</v>
      </c>
      <c r="K53" s="30">
        <v>0.0</v>
      </c>
      <c r="L53" s="30">
        <v>0.0</v>
      </c>
      <c r="M53" s="32" t="s">
        <v>49</v>
      </c>
      <c r="N53" s="32" t="s">
        <v>39</v>
      </c>
      <c r="O53" s="30">
        <v>2.0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8.0</v>
      </c>
      <c r="AA53" s="30">
        <v>4.0</v>
      </c>
      <c r="AB53" s="30">
        <v>10.0</v>
      </c>
      <c r="AC53" s="30">
        <v>1.0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39"/>
    </row>
    <row r="54">
      <c r="A54" s="30">
        <v>12826.1</v>
      </c>
      <c r="B54" s="31">
        <v>44260.0</v>
      </c>
      <c r="C54" s="31">
        <v>44266.0</v>
      </c>
      <c r="D54" s="32" t="s">
        <v>229</v>
      </c>
      <c r="E54" s="32" t="s">
        <v>36</v>
      </c>
      <c r="F54" s="32" t="s">
        <v>230</v>
      </c>
      <c r="G54" s="33" t="s">
        <v>38</v>
      </c>
      <c r="H54" s="34">
        <v>27604.0</v>
      </c>
      <c r="I54" s="35"/>
      <c r="J54" s="30">
        <v>0.0</v>
      </c>
      <c r="K54" s="30">
        <v>1.0</v>
      </c>
      <c r="L54" s="30">
        <v>0.0</v>
      </c>
      <c r="M54" s="32" t="s">
        <v>39</v>
      </c>
      <c r="N54" s="32" t="s">
        <v>39</v>
      </c>
      <c r="O54" s="30">
        <v>4.0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9.0</v>
      </c>
      <c r="AA54" s="30">
        <v>5.0</v>
      </c>
      <c r="AB54" s="30">
        <v>15.0</v>
      </c>
      <c r="AC54" s="30">
        <v>1.0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39"/>
    </row>
    <row r="55">
      <c r="A55" s="30">
        <v>12826.2</v>
      </c>
      <c r="B55" s="31">
        <v>44260.0</v>
      </c>
      <c r="C55" s="31">
        <v>44266.0</v>
      </c>
      <c r="D55" s="32" t="s">
        <v>229</v>
      </c>
      <c r="E55" s="32" t="s">
        <v>36</v>
      </c>
      <c r="F55" s="32" t="s">
        <v>230</v>
      </c>
      <c r="G55" s="33" t="s">
        <v>38</v>
      </c>
      <c r="H55" s="34">
        <v>27604.0</v>
      </c>
      <c r="I55" s="35"/>
      <c r="J55" s="30">
        <v>0.0</v>
      </c>
      <c r="K55" s="30">
        <v>1.0</v>
      </c>
      <c r="L55" s="30">
        <v>0.0</v>
      </c>
      <c r="M55" s="32" t="s">
        <v>39</v>
      </c>
      <c r="N55" s="32" t="s">
        <v>39</v>
      </c>
      <c r="O55" s="30">
        <v>1.0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8.0</v>
      </c>
      <c r="V55" s="30">
        <v>6.0</v>
      </c>
      <c r="W55" s="30">
        <v>10.0</v>
      </c>
      <c r="X55" s="30">
        <v>1.0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39"/>
    </row>
    <row r="56">
      <c r="A56" s="30">
        <v>12826.3</v>
      </c>
      <c r="B56" s="31">
        <v>44260.0</v>
      </c>
      <c r="C56" s="31">
        <v>44266.0</v>
      </c>
      <c r="D56" s="32" t="s">
        <v>229</v>
      </c>
      <c r="E56" s="32" t="s">
        <v>36</v>
      </c>
      <c r="F56" s="32" t="s">
        <v>230</v>
      </c>
      <c r="G56" s="32" t="s">
        <v>38</v>
      </c>
      <c r="H56" s="30">
        <v>27604.0</v>
      </c>
      <c r="I56" s="35"/>
      <c r="J56" s="30">
        <v>0.0</v>
      </c>
      <c r="K56" s="30">
        <v>1.0</v>
      </c>
      <c r="L56" s="30">
        <v>0.0</v>
      </c>
      <c r="M56" s="32" t="s">
        <v>39</v>
      </c>
      <c r="N56" s="32" t="s">
        <v>39</v>
      </c>
      <c r="O56" s="30">
        <v>1.0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9.0</v>
      </c>
      <c r="V56" s="30">
        <v>6.0</v>
      </c>
      <c r="W56" s="30">
        <v>10.0</v>
      </c>
      <c r="X56" s="30">
        <v>1.0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39"/>
    </row>
    <row r="57">
      <c r="A57" s="30">
        <v>12826.4</v>
      </c>
      <c r="B57" s="31">
        <v>44260.0</v>
      </c>
      <c r="C57" s="31">
        <v>44266.0</v>
      </c>
      <c r="D57" s="32" t="s">
        <v>229</v>
      </c>
      <c r="E57" s="32" t="s">
        <v>36</v>
      </c>
      <c r="H57" s="37"/>
      <c r="I57" s="37"/>
      <c r="J57" s="30">
        <v>0.0</v>
      </c>
      <c r="K57" s="30">
        <v>0.0</v>
      </c>
      <c r="L57" s="30">
        <v>1.0</v>
      </c>
      <c r="M57" s="32" t="s">
        <v>39</v>
      </c>
      <c r="N57" s="32" t="s">
        <v>39</v>
      </c>
      <c r="O57" s="30">
        <v>2.0</v>
      </c>
      <c r="P57" s="30">
        <v>8.0</v>
      </c>
      <c r="Q57" s="30">
        <v>6.0</v>
      </c>
      <c r="R57" s="30">
        <v>10.0</v>
      </c>
      <c r="S57" s="30">
        <v>1.0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39"/>
    </row>
    <row r="58">
      <c r="A58" s="30">
        <v>12826.5</v>
      </c>
      <c r="B58" s="31">
        <v>44260.0</v>
      </c>
      <c r="C58" s="31">
        <v>44266.0</v>
      </c>
      <c r="D58" s="32" t="s">
        <v>229</v>
      </c>
      <c r="E58" s="32" t="s">
        <v>36</v>
      </c>
      <c r="H58" s="37"/>
      <c r="I58" s="37"/>
      <c r="J58" s="30">
        <v>0.0</v>
      </c>
      <c r="K58" s="30">
        <v>0.0</v>
      </c>
      <c r="L58" s="30">
        <v>1.0</v>
      </c>
      <c r="M58" s="32" t="s">
        <v>39</v>
      </c>
      <c r="N58" s="32" t="s">
        <v>39</v>
      </c>
      <c r="O58" s="30">
        <v>2.0</v>
      </c>
      <c r="P58" s="30">
        <v>8.0</v>
      </c>
      <c r="Q58" s="30">
        <v>5.0</v>
      </c>
      <c r="R58" s="30">
        <v>10.0</v>
      </c>
      <c r="S58" s="30">
        <v>1.0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39"/>
    </row>
    <row r="59">
      <c r="A59" s="30">
        <v>12827.1</v>
      </c>
      <c r="B59" s="31">
        <v>44260.0</v>
      </c>
      <c r="C59" s="31">
        <v>44266.0</v>
      </c>
      <c r="D59" s="32" t="s">
        <v>87</v>
      </c>
      <c r="E59" s="32" t="s">
        <v>36</v>
      </c>
      <c r="F59" s="32" t="s">
        <v>88</v>
      </c>
      <c r="G59" s="33" t="s">
        <v>89</v>
      </c>
      <c r="H59" s="34">
        <v>27609.0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4.0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9.0</v>
      </c>
      <c r="V59" s="30">
        <v>6.0</v>
      </c>
      <c r="W59" s="30">
        <v>10.0</v>
      </c>
      <c r="X59" s="30">
        <v>1.0</v>
      </c>
      <c r="Y59" s="30">
        <v>0.0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39"/>
    </row>
    <row r="60">
      <c r="A60" s="30">
        <v>12827.2</v>
      </c>
      <c r="B60" s="31">
        <v>44260.0</v>
      </c>
      <c r="C60" s="31">
        <v>44266.0</v>
      </c>
      <c r="D60" s="32" t="s">
        <v>87</v>
      </c>
      <c r="E60" s="32" t="s">
        <v>36</v>
      </c>
      <c r="F60" s="32" t="s">
        <v>236</v>
      </c>
      <c r="G60" s="33" t="s">
        <v>38</v>
      </c>
      <c r="H60" s="34">
        <v>27601.0</v>
      </c>
      <c r="I60" s="35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5.0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8.0</v>
      </c>
      <c r="AA60" s="30">
        <v>4.0</v>
      </c>
      <c r="AB60" s="30">
        <v>10.0</v>
      </c>
      <c r="AC60" s="30">
        <v>1.0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39"/>
    </row>
    <row r="61">
      <c r="A61" s="30">
        <v>12827.3</v>
      </c>
      <c r="B61" s="31">
        <v>44260.0</v>
      </c>
      <c r="C61" s="31">
        <v>44266.0</v>
      </c>
      <c r="D61" s="32" t="s">
        <v>87</v>
      </c>
      <c r="E61" s="32" t="s">
        <v>36</v>
      </c>
      <c r="H61" s="37"/>
      <c r="I61" s="37"/>
      <c r="J61" s="30">
        <v>1.0</v>
      </c>
      <c r="K61" s="30">
        <v>0.0</v>
      </c>
      <c r="L61" s="30">
        <v>0.0</v>
      </c>
      <c r="M61" s="32" t="s">
        <v>39</v>
      </c>
      <c r="N61" s="32" t="s">
        <v>39</v>
      </c>
      <c r="O61" s="30">
        <v>1.0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5.0</v>
      </c>
      <c r="AA61" s="30">
        <v>3.0</v>
      </c>
      <c r="AB61" s="30">
        <v>10.0</v>
      </c>
      <c r="AC61" s="30">
        <v>1.0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39"/>
    </row>
    <row r="62">
      <c r="A62" s="30">
        <v>12827.4</v>
      </c>
      <c r="B62" s="31">
        <v>44260.0</v>
      </c>
      <c r="C62" s="31">
        <v>44266.0</v>
      </c>
      <c r="D62" s="32" t="s">
        <v>87</v>
      </c>
      <c r="E62" s="32" t="s">
        <v>36</v>
      </c>
      <c r="H62" s="37"/>
      <c r="I62" s="37"/>
      <c r="J62" s="30">
        <v>1.0</v>
      </c>
      <c r="K62" s="30">
        <v>0.0</v>
      </c>
      <c r="L62" s="30">
        <v>0.0</v>
      </c>
      <c r="M62" s="32" t="s">
        <v>39</v>
      </c>
      <c r="N62" s="32" t="s">
        <v>39</v>
      </c>
      <c r="O62" s="30">
        <v>0.0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3.0</v>
      </c>
      <c r="AF62" s="30">
        <v>3.0</v>
      </c>
      <c r="AG62" s="30">
        <v>0.0</v>
      </c>
      <c r="AH62" s="30">
        <v>0.0</v>
      </c>
      <c r="AI62" s="30">
        <v>0.0</v>
      </c>
      <c r="AJ62" s="39"/>
    </row>
    <row r="63">
      <c r="A63" s="30">
        <v>12828.1</v>
      </c>
      <c r="B63" s="31">
        <v>44263.0</v>
      </c>
      <c r="C63" s="31">
        <v>44266.0</v>
      </c>
      <c r="D63" s="32" t="s">
        <v>208</v>
      </c>
      <c r="E63" s="32" t="s">
        <v>36</v>
      </c>
      <c r="F63" s="32" t="s">
        <v>44</v>
      </c>
      <c r="G63" s="33" t="s">
        <v>38</v>
      </c>
      <c r="H63" s="34">
        <v>27604.0</v>
      </c>
      <c r="I63" s="35"/>
      <c r="J63" s="30">
        <v>0.0</v>
      </c>
      <c r="K63" s="30">
        <v>1.0</v>
      </c>
      <c r="L63" s="30">
        <v>0.0</v>
      </c>
      <c r="M63" s="32" t="s">
        <v>39</v>
      </c>
      <c r="N63" s="32" t="s">
        <v>39</v>
      </c>
      <c r="O63" s="30">
        <v>4.0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9.0</v>
      </c>
      <c r="V63" s="30">
        <v>5.0</v>
      </c>
      <c r="W63" s="30">
        <v>10.0</v>
      </c>
      <c r="X63" s="30">
        <v>2.0</v>
      </c>
      <c r="Y63" s="30">
        <v>1.0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39"/>
    </row>
    <row r="64">
      <c r="A64" s="30">
        <v>12829.1</v>
      </c>
      <c r="B64" s="31">
        <v>44263.0</v>
      </c>
      <c r="C64" s="31">
        <v>44266.0</v>
      </c>
      <c r="D64" s="32" t="s">
        <v>125</v>
      </c>
      <c r="E64" s="32" t="s">
        <v>36</v>
      </c>
      <c r="F64" s="32" t="s">
        <v>126</v>
      </c>
      <c r="G64" s="32" t="s">
        <v>86</v>
      </c>
      <c r="H64" s="30">
        <v>27591.0</v>
      </c>
      <c r="I64" s="37"/>
      <c r="J64" s="30">
        <v>0.0</v>
      </c>
      <c r="K64" s="30">
        <v>1.0</v>
      </c>
      <c r="L64" s="30">
        <v>0.0</v>
      </c>
      <c r="M64" s="32" t="s">
        <v>39</v>
      </c>
      <c r="N64" s="32" t="s">
        <v>39</v>
      </c>
      <c r="O64" s="30">
        <v>1.0</v>
      </c>
      <c r="P64" s="30">
        <v>14.0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10.0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39"/>
    </row>
    <row r="65">
      <c r="A65" s="30">
        <v>12830.1</v>
      </c>
      <c r="B65" s="31">
        <v>44263.0</v>
      </c>
      <c r="C65" s="31">
        <v>44271.0</v>
      </c>
      <c r="D65" s="32" t="s">
        <v>111</v>
      </c>
      <c r="E65" s="32" t="s">
        <v>36</v>
      </c>
      <c r="F65" s="32" t="s">
        <v>112</v>
      </c>
      <c r="G65" s="33" t="s">
        <v>38</v>
      </c>
      <c r="H65" s="34">
        <v>27610.0</v>
      </c>
      <c r="I65" s="35"/>
      <c r="J65" s="30">
        <v>0.0</v>
      </c>
      <c r="K65" s="30">
        <v>1.0</v>
      </c>
      <c r="L65" s="30">
        <v>0.0</v>
      </c>
      <c r="M65" s="32" t="s">
        <v>49</v>
      </c>
      <c r="N65" s="32" t="s">
        <v>39</v>
      </c>
      <c r="O65" s="30">
        <v>3.0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8.0</v>
      </c>
      <c r="V65" s="30">
        <v>6.0</v>
      </c>
      <c r="W65" s="30">
        <v>10.0</v>
      </c>
      <c r="X65" s="30">
        <v>2.0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39"/>
    </row>
    <row r="66">
      <c r="A66" s="30">
        <v>12830.2</v>
      </c>
      <c r="B66" s="31">
        <v>44263.0</v>
      </c>
      <c r="C66" s="31">
        <v>44271.0</v>
      </c>
      <c r="D66" s="32" t="s">
        <v>111</v>
      </c>
      <c r="E66" s="32" t="s">
        <v>36</v>
      </c>
      <c r="H66" s="37"/>
      <c r="I66" s="37"/>
      <c r="J66" s="30">
        <v>0.0</v>
      </c>
      <c r="K66" s="30">
        <v>0.0</v>
      </c>
      <c r="L66" s="30">
        <v>1.0</v>
      </c>
      <c r="M66" s="32" t="s">
        <v>49</v>
      </c>
      <c r="N66" s="32" t="s">
        <v>39</v>
      </c>
      <c r="O66" s="30">
        <v>1.0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8.0</v>
      </c>
      <c r="V66" s="30">
        <v>6.0</v>
      </c>
      <c r="W66" s="30">
        <v>10.0</v>
      </c>
      <c r="X66" s="30">
        <v>1.0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39"/>
    </row>
    <row r="67">
      <c r="A67" s="30">
        <v>12831.1</v>
      </c>
      <c r="B67" s="31">
        <v>44263.0</v>
      </c>
      <c r="C67" s="31">
        <v>44271.0</v>
      </c>
      <c r="D67" s="32" t="s">
        <v>242</v>
      </c>
      <c r="E67" s="33" t="s">
        <v>36</v>
      </c>
      <c r="F67" s="32" t="s">
        <v>40</v>
      </c>
      <c r="G67" s="38"/>
      <c r="H67" s="38"/>
      <c r="I67" s="35"/>
      <c r="J67" s="30">
        <v>0.0</v>
      </c>
      <c r="K67" s="30">
        <v>1.0</v>
      </c>
      <c r="L67" s="30">
        <v>0.0</v>
      </c>
      <c r="M67" s="32" t="s">
        <v>49</v>
      </c>
      <c r="N67" s="32" t="s">
        <v>39</v>
      </c>
      <c r="O67" s="30">
        <v>1.0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8.0</v>
      </c>
      <c r="V67" s="30">
        <v>5.0</v>
      </c>
      <c r="W67" s="30">
        <v>10.0</v>
      </c>
      <c r="X67" s="30">
        <v>1.0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9"/>
    </row>
    <row r="68">
      <c r="A68" s="30">
        <v>12831.2</v>
      </c>
      <c r="B68" s="31">
        <v>44263.0</v>
      </c>
      <c r="C68" s="31">
        <v>44271.0</v>
      </c>
      <c r="D68" s="32" t="s">
        <v>242</v>
      </c>
      <c r="E68" s="33" t="s">
        <v>36</v>
      </c>
      <c r="F68" s="32" t="s">
        <v>40</v>
      </c>
      <c r="G68" s="38"/>
      <c r="H68" s="38"/>
      <c r="I68" s="35"/>
      <c r="J68" s="30">
        <v>0.0</v>
      </c>
      <c r="K68" s="30">
        <v>1.0</v>
      </c>
      <c r="L68" s="30">
        <v>0.0</v>
      </c>
      <c r="M68" s="32" t="s">
        <v>49</v>
      </c>
      <c r="N68" s="32" t="s">
        <v>39</v>
      </c>
      <c r="O68" s="30">
        <v>1.0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8.0</v>
      </c>
      <c r="V68" s="30">
        <v>5.0</v>
      </c>
      <c r="W68" s="30">
        <v>10.0</v>
      </c>
      <c r="X68" s="30">
        <v>1.0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39"/>
    </row>
    <row r="69">
      <c r="A69" s="30">
        <v>12831.3</v>
      </c>
      <c r="B69" s="31">
        <v>44263.0</v>
      </c>
      <c r="C69" s="31">
        <v>44271.0</v>
      </c>
      <c r="D69" s="32" t="s">
        <v>242</v>
      </c>
      <c r="E69" s="32" t="s">
        <v>36</v>
      </c>
      <c r="F69" s="32" t="s">
        <v>40</v>
      </c>
      <c r="G69" s="37"/>
      <c r="H69" s="37"/>
      <c r="I69" s="37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3.0</v>
      </c>
      <c r="P69" s="30">
        <v>8.0</v>
      </c>
      <c r="Q69" s="30">
        <v>5.0</v>
      </c>
      <c r="R69" s="30">
        <v>10.0</v>
      </c>
      <c r="S69" s="30">
        <v>1.0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39"/>
    </row>
    <row r="70">
      <c r="A70" s="30">
        <v>12831.4</v>
      </c>
      <c r="B70" s="31">
        <v>44263.0</v>
      </c>
      <c r="C70" s="31">
        <v>44271.0</v>
      </c>
      <c r="D70" s="32" t="s">
        <v>242</v>
      </c>
      <c r="E70" s="32" t="s">
        <v>36</v>
      </c>
      <c r="F70" s="32" t="s">
        <v>40</v>
      </c>
      <c r="G70" s="38"/>
      <c r="H70" s="38"/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0.0</v>
      </c>
      <c r="P70" s="30">
        <v>8.0</v>
      </c>
      <c r="Q70" s="30">
        <v>5.0</v>
      </c>
      <c r="R70" s="30">
        <v>10.0</v>
      </c>
      <c r="S70" s="30">
        <v>1.0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39"/>
    </row>
    <row r="71">
      <c r="A71" s="30">
        <v>12832.1</v>
      </c>
      <c r="B71" s="31">
        <v>44263.0</v>
      </c>
      <c r="C71" s="31">
        <v>44263.0</v>
      </c>
      <c r="D71" s="32" t="s">
        <v>93</v>
      </c>
      <c r="E71" s="32" t="s">
        <v>94</v>
      </c>
      <c r="F71" s="32" t="s">
        <v>40</v>
      </c>
      <c r="G71" s="38"/>
      <c r="H71" s="38"/>
      <c r="I71" s="35"/>
      <c r="J71" s="30">
        <v>0.0</v>
      </c>
      <c r="K71" s="30">
        <v>1.0</v>
      </c>
      <c r="L71" s="30">
        <v>0.0</v>
      </c>
      <c r="M71" s="32" t="s">
        <v>39</v>
      </c>
      <c r="N71" s="32" t="s">
        <v>39</v>
      </c>
      <c r="O71" s="30">
        <v>0.0</v>
      </c>
      <c r="P71" s="30">
        <v>2.0</v>
      </c>
      <c r="Q71" s="30">
        <v>1.0</v>
      </c>
      <c r="R71" s="30">
        <v>10.0</v>
      </c>
      <c r="S71" s="30">
        <v>0.0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39"/>
    </row>
    <row r="72">
      <c r="A72" s="30">
        <v>12832.2</v>
      </c>
      <c r="B72" s="31">
        <v>44263.0</v>
      </c>
      <c r="C72" s="31">
        <v>44263.0</v>
      </c>
      <c r="D72" s="32" t="s">
        <v>93</v>
      </c>
      <c r="E72" s="32" t="s">
        <v>94</v>
      </c>
      <c r="F72" s="32" t="s">
        <v>40</v>
      </c>
      <c r="G72" s="37"/>
      <c r="H72" s="37"/>
      <c r="I72" s="37"/>
      <c r="J72" s="30">
        <v>0.0</v>
      </c>
      <c r="K72" s="30">
        <v>1.0</v>
      </c>
      <c r="L72" s="30">
        <v>0.0</v>
      </c>
      <c r="M72" s="32" t="s">
        <v>39</v>
      </c>
      <c r="N72" s="32" t="s">
        <v>39</v>
      </c>
      <c r="O72" s="30">
        <v>0.0</v>
      </c>
      <c r="P72" s="30">
        <v>4.0</v>
      </c>
      <c r="Q72" s="30">
        <v>4.0</v>
      </c>
      <c r="R72" s="30">
        <v>0.0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39"/>
    </row>
    <row r="73">
      <c r="A73" s="30">
        <v>12832.3</v>
      </c>
      <c r="B73" s="31">
        <v>44263.0</v>
      </c>
      <c r="C73" s="31">
        <v>44263.0</v>
      </c>
      <c r="D73" s="32" t="s">
        <v>93</v>
      </c>
      <c r="E73" s="32" t="s">
        <v>94</v>
      </c>
      <c r="F73" s="32" t="s">
        <v>40</v>
      </c>
      <c r="G73" s="37"/>
      <c r="H73" s="37"/>
      <c r="I73" s="37"/>
      <c r="J73" s="30">
        <v>0.0</v>
      </c>
      <c r="K73" s="30">
        <v>1.0</v>
      </c>
      <c r="L73" s="30">
        <v>0.0</v>
      </c>
      <c r="M73" s="32" t="s">
        <v>39</v>
      </c>
      <c r="N73" s="32" t="s">
        <v>39</v>
      </c>
      <c r="O73" s="30">
        <v>0.0</v>
      </c>
      <c r="P73" s="30">
        <v>1.0</v>
      </c>
      <c r="Q73" s="30">
        <v>2.0</v>
      </c>
      <c r="R73" s="30">
        <v>10.0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39"/>
    </row>
    <row r="74">
      <c r="A74" s="30">
        <v>12832.4</v>
      </c>
      <c r="B74" s="31">
        <v>44263.0</v>
      </c>
      <c r="C74" s="31">
        <v>44263.0</v>
      </c>
      <c r="D74" s="32" t="s">
        <v>93</v>
      </c>
      <c r="E74" s="32" t="s">
        <v>94</v>
      </c>
      <c r="F74" s="32" t="s">
        <v>40</v>
      </c>
      <c r="G74" s="37"/>
      <c r="H74" s="37"/>
      <c r="I74" s="37"/>
      <c r="J74" s="30">
        <v>0.0</v>
      </c>
      <c r="K74" s="30">
        <v>1.0</v>
      </c>
      <c r="L74" s="30">
        <v>0.0</v>
      </c>
      <c r="M74" s="32" t="s">
        <v>39</v>
      </c>
      <c r="N74" s="32" t="s">
        <v>39</v>
      </c>
      <c r="O74" s="30">
        <v>0.0</v>
      </c>
      <c r="P74" s="30">
        <v>2.0</v>
      </c>
      <c r="Q74" s="30">
        <v>1.0</v>
      </c>
      <c r="R74" s="30">
        <v>10.0</v>
      </c>
      <c r="S74" s="30">
        <v>0.0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39"/>
    </row>
    <row r="75">
      <c r="A75" s="30">
        <v>12832.5</v>
      </c>
      <c r="B75" s="31">
        <v>44263.0</v>
      </c>
      <c r="C75" s="31">
        <v>44263.0</v>
      </c>
      <c r="D75" s="32" t="s">
        <v>93</v>
      </c>
      <c r="E75" s="32" t="s">
        <v>94</v>
      </c>
      <c r="F75" s="32" t="s">
        <v>40</v>
      </c>
      <c r="G75" s="37"/>
      <c r="H75" s="37"/>
      <c r="I75" s="37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0.0</v>
      </c>
      <c r="P75" s="30">
        <v>7.0</v>
      </c>
      <c r="Q75" s="30">
        <v>7.0</v>
      </c>
      <c r="R75" s="30">
        <v>5.0</v>
      </c>
      <c r="S75" s="30">
        <v>1.0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39"/>
    </row>
    <row r="76">
      <c r="A76" s="30">
        <v>12832.6</v>
      </c>
      <c r="B76" s="31">
        <v>44263.0</v>
      </c>
      <c r="C76" s="31">
        <v>44263.0</v>
      </c>
      <c r="D76" s="32" t="s">
        <v>93</v>
      </c>
      <c r="E76" s="32" t="s">
        <v>94</v>
      </c>
      <c r="F76" s="32" t="s">
        <v>40</v>
      </c>
      <c r="G76" s="37"/>
      <c r="H76" s="37"/>
      <c r="I76" s="37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6.0</v>
      </c>
      <c r="Q76" s="30">
        <v>6.0</v>
      </c>
      <c r="R76" s="30">
        <v>10.0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39"/>
    </row>
    <row r="77">
      <c r="A77" s="30">
        <v>12833.1</v>
      </c>
      <c r="B77" s="31">
        <v>44263.0</v>
      </c>
      <c r="C77" s="31">
        <v>44263.0</v>
      </c>
      <c r="D77" s="32" t="s">
        <v>93</v>
      </c>
      <c r="E77" s="32" t="s">
        <v>94</v>
      </c>
      <c r="F77" s="32" t="s">
        <v>40</v>
      </c>
      <c r="G77" s="38"/>
      <c r="H77" s="38"/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0.0</v>
      </c>
      <c r="P77" s="30">
        <v>0.0</v>
      </c>
      <c r="Q77" s="30">
        <v>3.0</v>
      </c>
      <c r="R77" s="30">
        <v>10.0</v>
      </c>
      <c r="S77" s="30">
        <v>0.0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39"/>
    </row>
    <row r="78">
      <c r="A78" s="30">
        <v>12833.2</v>
      </c>
      <c r="B78" s="31">
        <v>44263.0</v>
      </c>
      <c r="C78" s="31">
        <v>44263.0</v>
      </c>
      <c r="D78" s="32" t="s">
        <v>93</v>
      </c>
      <c r="E78" s="32" t="s">
        <v>94</v>
      </c>
      <c r="F78" s="32" t="s">
        <v>40</v>
      </c>
      <c r="G78" s="38"/>
      <c r="H78" s="38"/>
      <c r="I78" s="35"/>
      <c r="J78" s="30">
        <v>0.0</v>
      </c>
      <c r="K78" s="30">
        <v>1.0</v>
      </c>
      <c r="L78" s="30">
        <v>0.0</v>
      </c>
      <c r="M78" s="32" t="s">
        <v>39</v>
      </c>
      <c r="N78" s="32" t="s">
        <v>39</v>
      </c>
      <c r="O78" s="30">
        <v>0.0</v>
      </c>
      <c r="P78" s="30">
        <v>2.0</v>
      </c>
      <c r="Q78" s="30">
        <v>1.0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39"/>
    </row>
    <row r="79">
      <c r="A79" s="30">
        <v>12833.3</v>
      </c>
      <c r="B79" s="31">
        <v>44263.0</v>
      </c>
      <c r="C79" s="31">
        <v>44263.0</v>
      </c>
      <c r="D79" s="32" t="s">
        <v>93</v>
      </c>
      <c r="E79" s="32" t="s">
        <v>94</v>
      </c>
      <c r="J79" s="30">
        <v>1.0</v>
      </c>
      <c r="K79" s="30">
        <v>0.0</v>
      </c>
      <c r="L79" s="30">
        <v>0.0</v>
      </c>
      <c r="M79" s="32" t="s">
        <v>39</v>
      </c>
      <c r="N79" s="32" t="s">
        <v>39</v>
      </c>
      <c r="O79" s="30">
        <v>0.0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0.0</v>
      </c>
      <c r="AA79" s="30">
        <v>0.0</v>
      </c>
      <c r="AB79" s="30">
        <v>15.0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39"/>
    </row>
    <row r="80">
      <c r="A80" s="30">
        <v>12833.4</v>
      </c>
      <c r="B80" s="31">
        <v>44263.0</v>
      </c>
      <c r="C80" s="31">
        <v>44263.0</v>
      </c>
      <c r="D80" s="32" t="s">
        <v>93</v>
      </c>
      <c r="E80" s="32" t="s">
        <v>94</v>
      </c>
      <c r="F80" s="32" t="s">
        <v>40</v>
      </c>
      <c r="G80" s="37"/>
      <c r="H80" s="37"/>
      <c r="I80" s="37"/>
      <c r="J80" s="30">
        <v>0.0</v>
      </c>
      <c r="K80" s="30">
        <v>1.0</v>
      </c>
      <c r="L80" s="30">
        <v>0.0</v>
      </c>
      <c r="M80" s="32" t="s">
        <v>39</v>
      </c>
      <c r="N80" s="32" t="s">
        <v>39</v>
      </c>
      <c r="O80" s="30">
        <v>0.0</v>
      </c>
      <c r="P80" s="30">
        <v>1.0</v>
      </c>
      <c r="Q80" s="30">
        <v>2.0</v>
      </c>
      <c r="R80" s="30">
        <v>5.0</v>
      </c>
      <c r="S80" s="30">
        <v>0.0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39"/>
    </row>
    <row r="81">
      <c r="A81" s="30">
        <v>12833.5</v>
      </c>
      <c r="B81" s="31">
        <v>44263.0</v>
      </c>
      <c r="C81" s="31">
        <v>44263.0</v>
      </c>
      <c r="D81" s="32" t="s">
        <v>93</v>
      </c>
      <c r="E81" s="32" t="s">
        <v>94</v>
      </c>
      <c r="J81" s="30">
        <v>1.0</v>
      </c>
      <c r="K81" s="30">
        <v>0.0</v>
      </c>
      <c r="L81" s="30">
        <v>0.0</v>
      </c>
      <c r="M81" s="32" t="s">
        <v>39</v>
      </c>
      <c r="N81" s="32" t="s">
        <v>39</v>
      </c>
      <c r="O81" s="30">
        <v>1.0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0.0</v>
      </c>
      <c r="AA81" s="30">
        <v>1.0</v>
      </c>
      <c r="AB81" s="30">
        <v>10.0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39"/>
    </row>
    <row r="82">
      <c r="A82" s="30">
        <v>12833.6</v>
      </c>
      <c r="B82" s="31">
        <v>44263.0</v>
      </c>
      <c r="C82" s="31">
        <v>44263.0</v>
      </c>
      <c r="D82" s="32" t="s">
        <v>93</v>
      </c>
      <c r="E82" s="32" t="s">
        <v>94</v>
      </c>
      <c r="J82" s="30">
        <v>1.0</v>
      </c>
      <c r="K82" s="30">
        <v>0.0</v>
      </c>
      <c r="L82" s="30">
        <v>0.0</v>
      </c>
      <c r="M82" s="32" t="s">
        <v>39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2.0</v>
      </c>
      <c r="AB82" s="30">
        <v>5.0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39"/>
    </row>
    <row r="83">
      <c r="A83" s="30">
        <v>12834.1</v>
      </c>
      <c r="B83" s="31">
        <v>44263.0</v>
      </c>
      <c r="C83" s="31">
        <v>44263.0</v>
      </c>
      <c r="D83" s="32" t="s">
        <v>93</v>
      </c>
      <c r="E83" s="32" t="s">
        <v>94</v>
      </c>
      <c r="J83" s="30">
        <v>1.0</v>
      </c>
      <c r="K83" s="30">
        <v>0.0</v>
      </c>
      <c r="L83" s="30">
        <v>0.0</v>
      </c>
      <c r="M83" s="32" t="s">
        <v>39</v>
      </c>
      <c r="N83" s="32" t="s">
        <v>39</v>
      </c>
      <c r="O83" s="30">
        <v>1.0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2.0</v>
      </c>
      <c r="AA83" s="30">
        <v>2.0</v>
      </c>
      <c r="AB83" s="30">
        <v>10.0</v>
      </c>
      <c r="AC83" s="30">
        <v>0.0</v>
      </c>
      <c r="AD83" s="30">
        <v>1.0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39"/>
    </row>
    <row r="84">
      <c r="A84" s="30">
        <v>12834.2</v>
      </c>
      <c r="B84" s="31">
        <v>44263.0</v>
      </c>
      <c r="C84" s="31">
        <v>44263.0</v>
      </c>
      <c r="D84" s="32" t="s">
        <v>93</v>
      </c>
      <c r="E84" s="32" t="s">
        <v>94</v>
      </c>
      <c r="J84" s="30">
        <v>1.0</v>
      </c>
      <c r="K84" s="30">
        <v>0.0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39"/>
    </row>
    <row r="85">
      <c r="A85" s="30">
        <v>12834.3</v>
      </c>
      <c r="B85" s="31">
        <v>44263.0</v>
      </c>
      <c r="C85" s="31">
        <v>44263.0</v>
      </c>
      <c r="D85" s="32" t="s">
        <v>93</v>
      </c>
      <c r="E85" s="32" t="s">
        <v>94</v>
      </c>
      <c r="J85" s="30">
        <v>1.0</v>
      </c>
      <c r="K85" s="30">
        <v>0.0</v>
      </c>
      <c r="L85" s="30">
        <v>0.0</v>
      </c>
      <c r="M85" s="32" t="s">
        <v>39</v>
      </c>
      <c r="N85" s="32" t="s">
        <v>39</v>
      </c>
      <c r="O85" s="30">
        <v>1.0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3.0</v>
      </c>
      <c r="AA85" s="30">
        <v>5.0</v>
      </c>
      <c r="AB85" s="30">
        <v>10.0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39"/>
    </row>
    <row r="86">
      <c r="A86" s="30">
        <v>12834.4</v>
      </c>
      <c r="B86" s="31">
        <v>44263.0</v>
      </c>
      <c r="C86" s="31">
        <v>44263.0</v>
      </c>
      <c r="D86" s="32" t="s">
        <v>93</v>
      </c>
      <c r="E86" s="32" t="s">
        <v>94</v>
      </c>
      <c r="F86" s="32" t="s">
        <v>40</v>
      </c>
      <c r="G86" s="37"/>
      <c r="H86" s="37"/>
      <c r="I86" s="37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2.0</v>
      </c>
      <c r="Q86" s="30">
        <v>0.0</v>
      </c>
      <c r="R86" s="30">
        <v>10.0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39"/>
    </row>
    <row r="87">
      <c r="A87" s="30">
        <v>12834.5</v>
      </c>
      <c r="B87" s="31">
        <v>44263.0</v>
      </c>
      <c r="C87" s="31">
        <v>44263.0</v>
      </c>
      <c r="D87" s="32" t="s">
        <v>93</v>
      </c>
      <c r="E87" s="32" t="s">
        <v>94</v>
      </c>
      <c r="J87" s="30">
        <v>1.0</v>
      </c>
      <c r="K87" s="30">
        <v>0.0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3.0</v>
      </c>
      <c r="AG87" s="30">
        <v>0.0</v>
      </c>
      <c r="AH87" s="30">
        <v>0.0</v>
      </c>
      <c r="AI87" s="30">
        <v>0.0</v>
      </c>
      <c r="AJ87" s="39"/>
    </row>
    <row r="88">
      <c r="A88" s="30">
        <v>12834.6</v>
      </c>
      <c r="B88" s="31">
        <v>44263.0</v>
      </c>
      <c r="C88" s="31">
        <v>44263.0</v>
      </c>
      <c r="D88" s="32" t="s">
        <v>93</v>
      </c>
      <c r="E88" s="32" t="s">
        <v>94</v>
      </c>
      <c r="J88" s="30">
        <v>1.0</v>
      </c>
      <c r="K88" s="30">
        <v>0.0</v>
      </c>
      <c r="L88" s="30">
        <v>0.0</v>
      </c>
      <c r="M88" s="32" t="s">
        <v>39</v>
      </c>
      <c r="N88" s="32" t="s">
        <v>39</v>
      </c>
      <c r="O88" s="30">
        <v>0.0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2.0</v>
      </c>
      <c r="AF88" s="30">
        <v>0.0</v>
      </c>
      <c r="AG88" s="30">
        <v>5.0</v>
      </c>
      <c r="AH88" s="30">
        <v>0.0</v>
      </c>
      <c r="AI88" s="30">
        <v>0.0</v>
      </c>
      <c r="AJ88" s="39"/>
    </row>
    <row r="89">
      <c r="A89" s="30">
        <v>12835.1</v>
      </c>
      <c r="B89" s="31">
        <v>44263.0</v>
      </c>
      <c r="C89" s="31">
        <v>44263.0</v>
      </c>
      <c r="D89" s="32" t="s">
        <v>93</v>
      </c>
      <c r="E89" s="32" t="s">
        <v>94</v>
      </c>
      <c r="J89" s="30">
        <v>1.0</v>
      </c>
      <c r="K89" s="30">
        <v>0.0</v>
      </c>
      <c r="L89" s="30">
        <v>0.0</v>
      </c>
      <c r="M89" s="32" t="s">
        <v>39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0.0</v>
      </c>
      <c r="V89" s="30">
        <v>0.0</v>
      </c>
      <c r="W89" s="30">
        <v>0.0</v>
      </c>
      <c r="X89" s="30">
        <v>0.0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2.0</v>
      </c>
      <c r="AF89" s="30">
        <v>0.0</v>
      </c>
      <c r="AG89" s="30">
        <v>0.0</v>
      </c>
      <c r="AH89" s="30">
        <v>0.0</v>
      </c>
      <c r="AI89" s="30">
        <v>0.0</v>
      </c>
      <c r="AJ89" s="39"/>
    </row>
    <row r="90">
      <c r="A90" s="30">
        <v>12835.2</v>
      </c>
      <c r="B90" s="31">
        <v>44263.0</v>
      </c>
      <c r="C90" s="31">
        <v>44263.0</v>
      </c>
      <c r="D90" s="32" t="s">
        <v>93</v>
      </c>
      <c r="E90" s="32" t="s">
        <v>94</v>
      </c>
      <c r="J90" s="30">
        <v>1.0</v>
      </c>
      <c r="K90" s="30">
        <v>0.0</v>
      </c>
      <c r="L90" s="30">
        <v>0.0</v>
      </c>
      <c r="M90" s="32" t="s">
        <v>39</v>
      </c>
      <c r="N90" s="32" t="s">
        <v>39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2.0</v>
      </c>
      <c r="AF90" s="30">
        <v>0.0</v>
      </c>
      <c r="AG90" s="30">
        <v>0.0</v>
      </c>
      <c r="AH90" s="30">
        <v>0.0</v>
      </c>
      <c r="AI90" s="30">
        <v>0.0</v>
      </c>
      <c r="AJ90" s="39"/>
    </row>
    <row r="91">
      <c r="A91" s="30">
        <v>12835.3</v>
      </c>
      <c r="B91" s="31">
        <v>44263.0</v>
      </c>
      <c r="C91" s="31">
        <v>44263.0</v>
      </c>
      <c r="D91" s="32" t="s">
        <v>93</v>
      </c>
      <c r="E91" s="32" t="s">
        <v>94</v>
      </c>
      <c r="F91" s="32" t="s">
        <v>40</v>
      </c>
      <c r="G91" s="38"/>
      <c r="H91" s="38"/>
      <c r="I91" s="35"/>
      <c r="J91" s="30">
        <v>0.0</v>
      </c>
      <c r="K91" s="30">
        <v>1.0</v>
      </c>
      <c r="L91" s="30">
        <v>0.0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1.0</v>
      </c>
      <c r="V91" s="30">
        <v>1.0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39"/>
    </row>
    <row r="92">
      <c r="A92" s="30">
        <v>12835.4</v>
      </c>
      <c r="B92" s="31">
        <v>44263.0</v>
      </c>
      <c r="C92" s="31">
        <v>44263.0</v>
      </c>
      <c r="D92" s="32" t="s">
        <v>93</v>
      </c>
      <c r="E92" s="32" t="s">
        <v>94</v>
      </c>
      <c r="J92" s="30">
        <v>1.0</v>
      </c>
      <c r="K92" s="30">
        <v>0.0</v>
      </c>
      <c r="L92" s="30">
        <v>0.0</v>
      </c>
      <c r="M92" s="32" t="s">
        <v>39</v>
      </c>
      <c r="N92" s="32" t="s">
        <v>39</v>
      </c>
      <c r="O92" s="30">
        <v>0.0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1.0</v>
      </c>
      <c r="AF92" s="30">
        <v>0.0</v>
      </c>
      <c r="AG92" s="30">
        <v>0.0</v>
      </c>
      <c r="AH92" s="30">
        <v>0.0</v>
      </c>
      <c r="AI92" s="30">
        <v>0.0</v>
      </c>
      <c r="AJ92" s="39"/>
    </row>
    <row r="93">
      <c r="A93" s="30">
        <v>12835.5</v>
      </c>
      <c r="B93" s="31">
        <v>44263.0</v>
      </c>
      <c r="C93" s="31">
        <v>44263.0</v>
      </c>
      <c r="D93" s="32" t="s">
        <v>93</v>
      </c>
      <c r="E93" s="32" t="s">
        <v>94</v>
      </c>
      <c r="J93" s="30">
        <v>1.0</v>
      </c>
      <c r="K93" s="30">
        <v>0.0</v>
      </c>
      <c r="L93" s="30">
        <v>0.0</v>
      </c>
      <c r="M93" s="32" t="s">
        <v>39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3.0</v>
      </c>
      <c r="AF93" s="30">
        <v>1.0</v>
      </c>
      <c r="AG93" s="30">
        <v>1.0</v>
      </c>
      <c r="AH93" s="30">
        <v>0.0</v>
      </c>
      <c r="AI93" s="30">
        <v>0.0</v>
      </c>
      <c r="AJ93" s="39"/>
    </row>
    <row r="94">
      <c r="A94" s="30">
        <v>12835.6</v>
      </c>
      <c r="B94" s="31">
        <v>44263.0</v>
      </c>
      <c r="C94" s="31">
        <v>44263.0</v>
      </c>
      <c r="D94" s="32" t="s">
        <v>93</v>
      </c>
      <c r="E94" s="32" t="s">
        <v>94</v>
      </c>
      <c r="J94" s="30">
        <v>1.0</v>
      </c>
      <c r="K94" s="30">
        <v>0.0</v>
      </c>
      <c r="L94" s="30">
        <v>0.0</v>
      </c>
      <c r="M94" s="32" t="s">
        <v>39</v>
      </c>
      <c r="N94" s="32" t="s">
        <v>39</v>
      </c>
      <c r="O94" s="30">
        <v>0.0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3.0</v>
      </c>
      <c r="AF94" s="30">
        <v>5.0</v>
      </c>
      <c r="AG94" s="30">
        <v>5.0</v>
      </c>
      <c r="AH94" s="30">
        <v>0.0</v>
      </c>
      <c r="AI94" s="30">
        <v>0.0</v>
      </c>
      <c r="AJ94" s="39"/>
    </row>
    <row r="95">
      <c r="A95" s="30">
        <v>12836.1</v>
      </c>
      <c r="B95" s="31">
        <v>44263.0</v>
      </c>
      <c r="C95" s="31">
        <v>44263.0</v>
      </c>
      <c r="D95" s="32" t="s">
        <v>93</v>
      </c>
      <c r="E95" s="32" t="s">
        <v>94</v>
      </c>
      <c r="J95" s="30">
        <v>1.0</v>
      </c>
      <c r="K95" s="30">
        <v>0.0</v>
      </c>
      <c r="L95" s="30">
        <v>0.0</v>
      </c>
      <c r="M95" s="32" t="s">
        <v>39</v>
      </c>
      <c r="N95" s="32" t="s">
        <v>39</v>
      </c>
      <c r="O95" s="30">
        <v>0.0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3.0</v>
      </c>
      <c r="AF95" s="30">
        <v>0.0</v>
      </c>
      <c r="AG95" s="30">
        <v>0.0</v>
      </c>
      <c r="AH95" s="30">
        <v>0.0</v>
      </c>
      <c r="AI95" s="30">
        <v>0.0</v>
      </c>
      <c r="AJ95" s="39"/>
    </row>
    <row r="96">
      <c r="A96" s="30">
        <v>12836.2</v>
      </c>
      <c r="B96" s="31">
        <v>44263.0</v>
      </c>
      <c r="C96" s="31">
        <v>44263.0</v>
      </c>
      <c r="D96" s="32" t="s">
        <v>93</v>
      </c>
      <c r="E96" s="32" t="s">
        <v>94</v>
      </c>
      <c r="F96" s="32" t="s">
        <v>40</v>
      </c>
      <c r="G96" s="38"/>
      <c r="H96" s="38"/>
      <c r="I96" s="35"/>
      <c r="J96" s="30">
        <v>0.0</v>
      </c>
      <c r="K96" s="30">
        <v>1.0</v>
      </c>
      <c r="L96" s="30">
        <v>0.0</v>
      </c>
      <c r="M96" s="32" t="s">
        <v>39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1.0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39"/>
    </row>
    <row r="97">
      <c r="A97" s="30">
        <v>12836.3</v>
      </c>
      <c r="B97" s="31">
        <v>44263.0</v>
      </c>
      <c r="C97" s="31">
        <v>44263.0</v>
      </c>
      <c r="D97" s="32" t="s">
        <v>93</v>
      </c>
      <c r="E97" s="32" t="s">
        <v>94</v>
      </c>
      <c r="J97" s="30">
        <v>1.0</v>
      </c>
      <c r="K97" s="30">
        <v>0.0</v>
      </c>
      <c r="L97" s="30">
        <v>0.0</v>
      </c>
      <c r="M97" s="32" t="s">
        <v>39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2.0</v>
      </c>
      <c r="AF97" s="30">
        <v>0.0</v>
      </c>
      <c r="AG97" s="30">
        <v>0.0</v>
      </c>
      <c r="AH97" s="30">
        <v>0.0</v>
      </c>
      <c r="AI97" s="30">
        <v>0.0</v>
      </c>
      <c r="AJ97" s="39"/>
    </row>
    <row r="98">
      <c r="A98" s="30">
        <v>12836.4</v>
      </c>
      <c r="B98" s="31">
        <v>44263.0</v>
      </c>
      <c r="C98" s="31">
        <v>44263.0</v>
      </c>
      <c r="D98" s="32" t="s">
        <v>93</v>
      </c>
      <c r="E98" s="32" t="s">
        <v>94</v>
      </c>
      <c r="J98" s="30">
        <v>1.0</v>
      </c>
      <c r="K98" s="30">
        <v>0.0</v>
      </c>
      <c r="L98" s="30">
        <v>0.0</v>
      </c>
      <c r="M98" s="32" t="s">
        <v>39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1.0</v>
      </c>
      <c r="AF98" s="30">
        <v>2.0</v>
      </c>
      <c r="AG98" s="30">
        <v>0.0</v>
      </c>
      <c r="AH98" s="30">
        <v>0.0</v>
      </c>
      <c r="AI98" s="30">
        <v>0.0</v>
      </c>
      <c r="AJ98" s="39"/>
    </row>
    <row r="99">
      <c r="A99" s="30">
        <v>12836.5</v>
      </c>
      <c r="B99" s="31">
        <v>44263.0</v>
      </c>
      <c r="C99" s="31">
        <v>44263.0</v>
      </c>
      <c r="D99" s="32" t="s">
        <v>93</v>
      </c>
      <c r="E99" s="32" t="s">
        <v>94</v>
      </c>
      <c r="J99" s="30">
        <v>1.0</v>
      </c>
      <c r="K99" s="30">
        <v>0.0</v>
      </c>
      <c r="L99" s="30">
        <v>0.0</v>
      </c>
      <c r="M99" s="32" t="s">
        <v>39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4.0</v>
      </c>
      <c r="AF99" s="30">
        <v>0.0</v>
      </c>
      <c r="AG99" s="30">
        <v>0.0</v>
      </c>
      <c r="AH99" s="30">
        <v>0.0</v>
      </c>
      <c r="AI99" s="30">
        <v>0.0</v>
      </c>
      <c r="AJ99" s="39"/>
    </row>
    <row r="100">
      <c r="A100" s="30">
        <v>12836.6</v>
      </c>
      <c r="B100" s="31">
        <v>44263.0</v>
      </c>
      <c r="C100" s="31">
        <v>44263.0</v>
      </c>
      <c r="D100" s="32" t="s">
        <v>93</v>
      </c>
      <c r="E100" s="32" t="s">
        <v>94</v>
      </c>
      <c r="J100" s="30">
        <v>1.0</v>
      </c>
      <c r="K100" s="30">
        <v>0.0</v>
      </c>
      <c r="L100" s="30">
        <v>0.0</v>
      </c>
      <c r="M100" s="32" t="s">
        <v>39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3.0</v>
      </c>
      <c r="AF100" s="30">
        <v>0.0</v>
      </c>
      <c r="AG100" s="30">
        <v>0.0</v>
      </c>
      <c r="AH100" s="30">
        <v>0.0</v>
      </c>
      <c r="AI100" s="30">
        <v>0.0</v>
      </c>
      <c r="AJ100" s="39"/>
    </row>
    <row r="101">
      <c r="A101" s="30">
        <v>12837.1</v>
      </c>
      <c r="B101" s="31">
        <v>44263.0</v>
      </c>
      <c r="C101" s="31">
        <v>44263.0</v>
      </c>
      <c r="D101" s="32" t="s">
        <v>93</v>
      </c>
      <c r="E101" s="32" t="s">
        <v>94</v>
      </c>
      <c r="F101" s="32" t="s">
        <v>40</v>
      </c>
      <c r="G101" s="38"/>
      <c r="H101" s="38"/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1.0</v>
      </c>
      <c r="W101" s="30">
        <v>0.0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39"/>
    </row>
    <row r="102">
      <c r="A102" s="30">
        <v>12838.1</v>
      </c>
      <c r="B102" s="31">
        <v>44263.0</v>
      </c>
      <c r="C102" s="31">
        <v>44266.0</v>
      </c>
      <c r="D102" s="32" t="s">
        <v>208</v>
      </c>
      <c r="E102" s="32" t="s">
        <v>36</v>
      </c>
      <c r="F102" s="32" t="s">
        <v>44</v>
      </c>
      <c r="G102" s="33" t="s">
        <v>38</v>
      </c>
      <c r="H102" s="34">
        <v>27604.0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6.0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11.0</v>
      </c>
      <c r="AA102" s="30">
        <v>6.0</v>
      </c>
      <c r="AB102" s="30">
        <v>10.0</v>
      </c>
      <c r="AC102" s="30">
        <v>0.0</v>
      </c>
      <c r="AD102" s="30">
        <v>1.0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39"/>
    </row>
    <row r="103">
      <c r="A103" s="30">
        <v>12838.2</v>
      </c>
      <c r="B103" s="31">
        <v>44263.0</v>
      </c>
      <c r="C103" s="31">
        <v>44266.0</v>
      </c>
      <c r="D103" s="32" t="s">
        <v>208</v>
      </c>
      <c r="E103" s="32" t="s">
        <v>36</v>
      </c>
      <c r="F103" s="32" t="s">
        <v>44</v>
      </c>
      <c r="G103" s="33" t="s">
        <v>38</v>
      </c>
      <c r="H103" s="34">
        <v>27604.0</v>
      </c>
      <c r="I103" s="35"/>
      <c r="J103" s="30">
        <v>0.0</v>
      </c>
      <c r="K103" s="30">
        <v>1.0</v>
      </c>
      <c r="L103" s="30">
        <v>0.0</v>
      </c>
      <c r="M103" s="32" t="s">
        <v>39</v>
      </c>
      <c r="N103" s="32" t="s">
        <v>39</v>
      </c>
      <c r="O103" s="30">
        <v>3.0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8.0</v>
      </c>
      <c r="AF103" s="30">
        <v>5.0</v>
      </c>
      <c r="AG103" s="30">
        <v>5.0</v>
      </c>
      <c r="AH103" s="30">
        <v>0.0</v>
      </c>
      <c r="AI103" s="30">
        <v>1.0</v>
      </c>
      <c r="AJ103" s="39"/>
    </row>
    <row r="104">
      <c r="A104" s="30">
        <v>12839.1</v>
      </c>
      <c r="B104" s="31">
        <v>44263.0</v>
      </c>
      <c r="C104" s="31">
        <v>44266.0</v>
      </c>
      <c r="D104" s="32" t="s">
        <v>243</v>
      </c>
      <c r="E104" s="32" t="s">
        <v>36</v>
      </c>
      <c r="F104" s="32" t="s">
        <v>244</v>
      </c>
      <c r="G104" s="33" t="s">
        <v>38</v>
      </c>
      <c r="H104" s="34">
        <v>27606.0</v>
      </c>
      <c r="I104" s="35"/>
      <c r="J104" s="30">
        <v>0.0</v>
      </c>
      <c r="K104" s="30">
        <v>1.0</v>
      </c>
      <c r="L104" s="30">
        <v>0.0</v>
      </c>
      <c r="M104" s="32" t="s">
        <v>49</v>
      </c>
      <c r="N104" s="32" t="s">
        <v>49</v>
      </c>
      <c r="O104" s="30">
        <v>2.0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9.0</v>
      </c>
      <c r="V104" s="30">
        <v>0.0</v>
      </c>
      <c r="W104" s="30">
        <v>5.0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5.0</v>
      </c>
      <c r="AG104" s="30">
        <v>5.0</v>
      </c>
      <c r="AH104" s="30">
        <v>2.0</v>
      </c>
      <c r="AI104" s="30">
        <v>0.0</v>
      </c>
      <c r="AJ104" s="39"/>
    </row>
    <row r="105">
      <c r="A105" s="30">
        <v>12839.2</v>
      </c>
      <c r="B105" s="31">
        <v>44263.0</v>
      </c>
      <c r="C105" s="31">
        <v>44266.0</v>
      </c>
      <c r="D105" s="32" t="s">
        <v>243</v>
      </c>
      <c r="E105" s="32" t="s">
        <v>36</v>
      </c>
      <c r="F105" s="32" t="s">
        <v>154</v>
      </c>
      <c r="G105" s="33" t="s">
        <v>38</v>
      </c>
      <c r="H105" s="34">
        <v>27606.0</v>
      </c>
      <c r="I105" s="35"/>
      <c r="J105" s="30">
        <v>0.0</v>
      </c>
      <c r="K105" s="30">
        <v>1.0</v>
      </c>
      <c r="L105" s="30">
        <v>0.0</v>
      </c>
      <c r="M105" s="32" t="s">
        <v>49</v>
      </c>
      <c r="N105" s="32" t="s">
        <v>49</v>
      </c>
      <c r="O105" s="30">
        <v>4.0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12.0</v>
      </c>
      <c r="AA105" s="30">
        <v>5.0</v>
      </c>
      <c r="AB105" s="30">
        <v>10.0</v>
      </c>
      <c r="AC105" s="30">
        <v>2.0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39"/>
    </row>
    <row r="106">
      <c r="A106" s="30">
        <v>12840.1</v>
      </c>
      <c r="B106" s="31">
        <v>44264.0</v>
      </c>
      <c r="C106" s="31">
        <v>44272.0</v>
      </c>
      <c r="D106" s="32" t="s">
        <v>150</v>
      </c>
      <c r="E106" s="32" t="s">
        <v>36</v>
      </c>
      <c r="F106" s="32" t="s">
        <v>196</v>
      </c>
      <c r="G106" s="33" t="s">
        <v>165</v>
      </c>
      <c r="H106" s="34">
        <v>27560.0</v>
      </c>
      <c r="I106" s="35"/>
      <c r="J106" s="30">
        <v>0.0</v>
      </c>
      <c r="K106" s="30">
        <v>1.0</v>
      </c>
      <c r="L106" s="30">
        <v>0.0</v>
      </c>
      <c r="M106" s="32" t="s">
        <v>49</v>
      </c>
      <c r="N106" s="32" t="s">
        <v>39</v>
      </c>
      <c r="O106" s="30">
        <v>8.0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8.0</v>
      </c>
      <c r="V106" s="30">
        <v>7.0</v>
      </c>
      <c r="W106" s="30">
        <v>20.0</v>
      </c>
      <c r="X106" s="30">
        <v>1.0</v>
      </c>
      <c r="Y106" s="30">
        <v>1.0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39"/>
    </row>
    <row r="107">
      <c r="A107" s="30">
        <v>12841.1</v>
      </c>
      <c r="B107" s="31">
        <v>44264.0</v>
      </c>
      <c r="C107" s="31">
        <v>44264.0</v>
      </c>
      <c r="D107" s="32" t="s">
        <v>96</v>
      </c>
      <c r="E107" s="32" t="s">
        <v>36</v>
      </c>
      <c r="F107" s="32" t="s">
        <v>200</v>
      </c>
      <c r="G107" s="33" t="s">
        <v>38</v>
      </c>
      <c r="H107" s="34">
        <v>27608.0</v>
      </c>
      <c r="I107" s="35"/>
      <c r="J107" s="30">
        <v>0.0</v>
      </c>
      <c r="K107" s="30">
        <v>1.0</v>
      </c>
      <c r="L107" s="30">
        <v>0.0</v>
      </c>
      <c r="M107" s="32" t="s">
        <v>49</v>
      </c>
      <c r="N107" s="32" t="s">
        <v>39</v>
      </c>
      <c r="O107" s="30">
        <v>4.0</v>
      </c>
      <c r="P107" s="30">
        <v>9.0</v>
      </c>
      <c r="Q107" s="30">
        <v>4.0</v>
      </c>
      <c r="R107" s="30">
        <v>5.0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0.0</v>
      </c>
      <c r="AA107" s="30">
        <v>1.0</v>
      </c>
      <c r="AB107" s="30">
        <v>0.0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39"/>
    </row>
    <row r="108">
      <c r="A108" s="30">
        <v>12842.1</v>
      </c>
      <c r="B108" s="31">
        <v>44264.0</v>
      </c>
      <c r="C108" s="31">
        <v>44267.0</v>
      </c>
      <c r="D108" s="32" t="s">
        <v>35</v>
      </c>
      <c r="E108" s="32" t="s">
        <v>36</v>
      </c>
      <c r="F108" s="32" t="s">
        <v>40</v>
      </c>
      <c r="G108" s="38"/>
      <c r="H108" s="38"/>
      <c r="I108" s="35"/>
      <c r="J108" s="30">
        <v>0.0</v>
      </c>
      <c r="K108" s="30">
        <v>1.0</v>
      </c>
      <c r="L108" s="30">
        <v>0.0</v>
      </c>
      <c r="M108" s="32" t="s">
        <v>39</v>
      </c>
      <c r="N108" s="32" t="s">
        <v>39</v>
      </c>
      <c r="O108" s="30">
        <v>1.0</v>
      </c>
      <c r="P108" s="30">
        <v>8.0</v>
      </c>
      <c r="Q108" s="30">
        <v>7.0</v>
      </c>
      <c r="R108" s="30">
        <v>10.0</v>
      </c>
      <c r="S108" s="30">
        <v>2.0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39"/>
    </row>
    <row r="109">
      <c r="A109" s="30">
        <v>12842.2</v>
      </c>
      <c r="B109" s="31">
        <v>44264.0</v>
      </c>
      <c r="C109" s="31">
        <v>44267.0</v>
      </c>
      <c r="D109" s="32" t="s">
        <v>35</v>
      </c>
      <c r="E109" s="32" t="s">
        <v>36</v>
      </c>
      <c r="F109" s="32" t="s">
        <v>245</v>
      </c>
      <c r="G109" s="33" t="s">
        <v>38</v>
      </c>
      <c r="H109" s="34">
        <v>27613.0</v>
      </c>
      <c r="I109" s="35"/>
      <c r="J109" s="30">
        <v>0.0</v>
      </c>
      <c r="K109" s="30">
        <v>1.0</v>
      </c>
      <c r="L109" s="30">
        <v>0.0</v>
      </c>
      <c r="M109" s="32" t="s">
        <v>39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8.0</v>
      </c>
      <c r="V109" s="30">
        <v>7.0</v>
      </c>
      <c r="W109" s="30">
        <v>5.0</v>
      </c>
      <c r="X109" s="30">
        <v>2.0</v>
      </c>
      <c r="Y109" s="30">
        <v>0.0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39"/>
    </row>
    <row r="110">
      <c r="A110" s="30">
        <v>12842.3</v>
      </c>
      <c r="B110" s="31">
        <v>44264.0</v>
      </c>
      <c r="C110" s="31">
        <v>44267.0</v>
      </c>
      <c r="D110" s="32" t="s">
        <v>35</v>
      </c>
      <c r="E110" s="32" t="s">
        <v>36</v>
      </c>
      <c r="F110" s="32" t="s">
        <v>212</v>
      </c>
      <c r="G110" s="33" t="s">
        <v>38</v>
      </c>
      <c r="H110" s="34">
        <v>27606.0</v>
      </c>
      <c r="I110" s="35"/>
      <c r="J110" s="30">
        <v>0.0</v>
      </c>
      <c r="K110" s="30">
        <v>1.0</v>
      </c>
      <c r="L110" s="30">
        <v>0.0</v>
      </c>
      <c r="M110" s="32" t="s">
        <v>39</v>
      </c>
      <c r="N110" s="32" t="s">
        <v>39</v>
      </c>
      <c r="O110" s="30">
        <v>0.0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8.0</v>
      </c>
      <c r="AF110" s="30">
        <v>7.0</v>
      </c>
      <c r="AG110" s="30">
        <v>10.0</v>
      </c>
      <c r="AH110" s="30">
        <v>2.0</v>
      </c>
      <c r="AI110" s="30">
        <v>0.0</v>
      </c>
      <c r="AJ110" s="39"/>
    </row>
    <row r="111">
      <c r="A111" s="30">
        <v>12843.1</v>
      </c>
      <c r="B111" s="31">
        <v>44264.0</v>
      </c>
      <c r="C111" s="31">
        <v>44267.0</v>
      </c>
      <c r="D111" s="32" t="s">
        <v>246</v>
      </c>
      <c r="E111" s="32" t="s">
        <v>247</v>
      </c>
      <c r="H111" s="37"/>
      <c r="I111" s="37"/>
      <c r="J111" s="30">
        <v>0.0</v>
      </c>
      <c r="K111" s="30">
        <v>0.0</v>
      </c>
      <c r="L111" s="30">
        <v>1.0</v>
      </c>
      <c r="M111" s="32" t="s">
        <v>49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1.0</v>
      </c>
      <c r="V111" s="30">
        <v>0.0</v>
      </c>
      <c r="W111" s="30">
        <v>0.0</v>
      </c>
      <c r="X111" s="30">
        <v>0.0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9"/>
    </row>
    <row r="112">
      <c r="A112" s="30">
        <v>12843.2</v>
      </c>
      <c r="B112" s="31">
        <v>44264.0</v>
      </c>
      <c r="C112" s="31">
        <v>44267.0</v>
      </c>
      <c r="D112" s="32" t="s">
        <v>246</v>
      </c>
      <c r="E112" s="32" t="s">
        <v>247</v>
      </c>
      <c r="H112" s="37"/>
      <c r="I112" s="37"/>
      <c r="J112" s="30">
        <v>0.0</v>
      </c>
      <c r="K112" s="30">
        <v>0.0</v>
      </c>
      <c r="L112" s="30">
        <v>1.0</v>
      </c>
      <c r="M112" s="32" t="s">
        <v>49</v>
      </c>
      <c r="N112" s="32" t="s">
        <v>39</v>
      </c>
      <c r="O112" s="30">
        <v>0.0</v>
      </c>
      <c r="P112" s="30">
        <v>9.0</v>
      </c>
      <c r="Q112" s="30">
        <v>6.0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39"/>
    </row>
    <row r="113">
      <c r="A113" s="30">
        <v>12843.3</v>
      </c>
      <c r="B113" s="31">
        <v>44264.0</v>
      </c>
      <c r="C113" s="31">
        <v>44267.0</v>
      </c>
      <c r="D113" s="32" t="s">
        <v>246</v>
      </c>
      <c r="E113" s="32" t="s">
        <v>247</v>
      </c>
      <c r="F113" s="32" t="s">
        <v>129</v>
      </c>
      <c r="G113" s="33" t="s">
        <v>109</v>
      </c>
      <c r="H113" s="34">
        <v>27529.0</v>
      </c>
      <c r="I113" s="35"/>
      <c r="J113" s="30">
        <v>0.0</v>
      </c>
      <c r="K113" s="30">
        <v>1.0</v>
      </c>
      <c r="L113" s="30">
        <v>0.0</v>
      </c>
      <c r="M113" s="32" t="s">
        <v>49</v>
      </c>
      <c r="N113" s="32" t="s">
        <v>39</v>
      </c>
      <c r="O113" s="30">
        <v>0.0</v>
      </c>
      <c r="P113" s="30">
        <v>11.0</v>
      </c>
      <c r="Q113" s="30">
        <v>7.0</v>
      </c>
      <c r="R113" s="30">
        <v>10.0</v>
      </c>
      <c r="S113" s="30">
        <v>1.0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39"/>
    </row>
    <row r="114">
      <c r="A114" s="30">
        <v>12843.4</v>
      </c>
      <c r="B114" s="31">
        <v>44264.0</v>
      </c>
      <c r="C114" s="31">
        <v>44267.0</v>
      </c>
      <c r="D114" s="32" t="s">
        <v>246</v>
      </c>
      <c r="E114" s="32" t="s">
        <v>247</v>
      </c>
      <c r="F114" s="32" t="s">
        <v>129</v>
      </c>
      <c r="G114" s="33" t="s">
        <v>109</v>
      </c>
      <c r="H114" s="34">
        <v>27529.0</v>
      </c>
      <c r="I114" s="35"/>
      <c r="J114" s="30">
        <v>0.0</v>
      </c>
      <c r="K114" s="30">
        <v>1.0</v>
      </c>
      <c r="L114" s="30">
        <v>0.0</v>
      </c>
      <c r="M114" s="32" t="s">
        <v>49</v>
      </c>
      <c r="N114" s="32" t="s">
        <v>39</v>
      </c>
      <c r="O114" s="30">
        <v>3.0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10.0</v>
      </c>
      <c r="AF114" s="30">
        <v>7.0</v>
      </c>
      <c r="AG114" s="30">
        <v>10.0</v>
      </c>
      <c r="AH114" s="30">
        <v>1.0</v>
      </c>
      <c r="AI114" s="30">
        <v>0.0</v>
      </c>
      <c r="AJ114" s="39"/>
    </row>
    <row r="115">
      <c r="A115" s="30">
        <v>12844.1</v>
      </c>
      <c r="B115" s="31">
        <v>44264.0</v>
      </c>
      <c r="C115" s="31">
        <v>44264.0</v>
      </c>
      <c r="D115" s="32" t="s">
        <v>35</v>
      </c>
      <c r="E115" s="32" t="s">
        <v>36</v>
      </c>
      <c r="F115" s="32" t="s">
        <v>37</v>
      </c>
      <c r="G115" s="33" t="s">
        <v>38</v>
      </c>
      <c r="H115" s="34">
        <v>27610.0</v>
      </c>
      <c r="I115" s="35"/>
      <c r="J115" s="30">
        <v>0.0</v>
      </c>
      <c r="K115" s="30">
        <v>1.0</v>
      </c>
      <c r="L115" s="30">
        <v>0.0</v>
      </c>
      <c r="M115" s="32" t="s">
        <v>49</v>
      </c>
      <c r="N115" s="32" t="s">
        <v>39</v>
      </c>
      <c r="O115" s="30">
        <v>3.0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9.0</v>
      </c>
      <c r="V115" s="30">
        <v>4.0</v>
      </c>
      <c r="W115" s="30">
        <v>10.0</v>
      </c>
      <c r="X115" s="30">
        <v>2.0</v>
      </c>
      <c r="Y115" s="30">
        <v>0.0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39"/>
    </row>
    <row r="116">
      <c r="A116" s="30">
        <v>12845.1</v>
      </c>
      <c r="B116" s="31">
        <v>44264.0</v>
      </c>
      <c r="C116" s="31">
        <v>44267.0</v>
      </c>
      <c r="D116" s="32" t="s">
        <v>35</v>
      </c>
      <c r="E116" s="32" t="s">
        <v>36</v>
      </c>
      <c r="F116" s="32" t="s">
        <v>40</v>
      </c>
      <c r="G116" s="38"/>
      <c r="H116" s="38"/>
      <c r="I116" s="35"/>
      <c r="J116" s="30">
        <v>0.0</v>
      </c>
      <c r="K116" s="30">
        <v>1.0</v>
      </c>
      <c r="L116" s="30">
        <v>0.0</v>
      </c>
      <c r="M116" s="32" t="s">
        <v>49</v>
      </c>
      <c r="N116" s="32" t="s">
        <v>39</v>
      </c>
      <c r="O116" s="30">
        <v>0.0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10.0</v>
      </c>
      <c r="V116" s="30">
        <v>5.0</v>
      </c>
      <c r="W116" s="30">
        <v>10.0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39"/>
    </row>
    <row r="117">
      <c r="A117" s="30">
        <v>12845.2</v>
      </c>
      <c r="B117" s="31">
        <v>44264.0</v>
      </c>
      <c r="C117" s="31">
        <v>44267.0</v>
      </c>
      <c r="D117" s="32" t="s">
        <v>35</v>
      </c>
      <c r="E117" s="32" t="s">
        <v>36</v>
      </c>
      <c r="H117" s="37"/>
      <c r="I117" s="37"/>
      <c r="J117" s="30">
        <v>0.0</v>
      </c>
      <c r="K117" s="30">
        <v>0.0</v>
      </c>
      <c r="L117" s="30">
        <v>1.0</v>
      </c>
      <c r="M117" s="32" t="s">
        <v>49</v>
      </c>
      <c r="N117" s="32" t="s">
        <v>39</v>
      </c>
      <c r="O117" s="30">
        <v>0.0</v>
      </c>
      <c r="P117" s="30">
        <v>8.0</v>
      </c>
      <c r="Q117" s="30">
        <v>8.0</v>
      </c>
      <c r="R117" s="30">
        <v>5.0</v>
      </c>
      <c r="S117" s="30">
        <v>2.0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39"/>
    </row>
    <row r="118">
      <c r="A118" s="30">
        <v>12846.1</v>
      </c>
      <c r="B118" s="31">
        <v>44264.0</v>
      </c>
      <c r="C118" s="31">
        <v>44267.0</v>
      </c>
      <c r="D118" s="32" t="s">
        <v>113</v>
      </c>
      <c r="E118" s="32" t="s">
        <v>36</v>
      </c>
      <c r="F118" s="32" t="s">
        <v>248</v>
      </c>
      <c r="G118" s="33" t="s">
        <v>38</v>
      </c>
      <c r="H118" s="34">
        <v>27604.0</v>
      </c>
      <c r="I118" s="35"/>
      <c r="J118" s="30">
        <v>0.0</v>
      </c>
      <c r="K118" s="30">
        <v>1.0</v>
      </c>
      <c r="L118" s="30">
        <v>0.0</v>
      </c>
      <c r="M118" s="32" t="s">
        <v>39</v>
      </c>
      <c r="N118" s="32" t="s">
        <v>39</v>
      </c>
      <c r="O118" s="30">
        <v>3.0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9.0</v>
      </c>
      <c r="V118" s="30">
        <v>8.0</v>
      </c>
      <c r="W118" s="30">
        <v>5.0</v>
      </c>
      <c r="X118" s="30">
        <v>2.0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39"/>
    </row>
    <row r="119">
      <c r="A119" s="30">
        <v>12846.2</v>
      </c>
      <c r="B119" s="31">
        <v>44264.0</v>
      </c>
      <c r="C119" s="31">
        <v>44267.0</v>
      </c>
      <c r="D119" s="32" t="s">
        <v>113</v>
      </c>
      <c r="E119" s="32" t="s">
        <v>36</v>
      </c>
      <c r="F119" s="32" t="s">
        <v>209</v>
      </c>
      <c r="G119" s="33" t="s">
        <v>38</v>
      </c>
      <c r="H119" s="34">
        <v>27609.0</v>
      </c>
      <c r="I119" s="35"/>
      <c r="J119" s="30">
        <v>0.0</v>
      </c>
      <c r="K119" s="30">
        <v>1.0</v>
      </c>
      <c r="L119" s="30">
        <v>0.0</v>
      </c>
      <c r="M119" s="32" t="s">
        <v>39</v>
      </c>
      <c r="N119" s="32" t="s">
        <v>39</v>
      </c>
      <c r="O119" s="30">
        <v>3.0</v>
      </c>
      <c r="P119" s="30">
        <v>11.0</v>
      </c>
      <c r="Q119" s="30">
        <v>8.0</v>
      </c>
      <c r="R119" s="30">
        <v>10.0</v>
      </c>
      <c r="S119" s="30">
        <v>2.0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39"/>
    </row>
    <row r="120">
      <c r="A120" s="30">
        <v>12847.1</v>
      </c>
      <c r="B120" s="31">
        <v>44264.0</v>
      </c>
      <c r="C120" s="31">
        <v>44264.0</v>
      </c>
      <c r="D120" s="32" t="s">
        <v>93</v>
      </c>
      <c r="E120" s="32" t="s">
        <v>94</v>
      </c>
      <c r="J120" s="30">
        <v>1.0</v>
      </c>
      <c r="K120" s="30">
        <v>0.0</v>
      </c>
      <c r="L120" s="30">
        <v>0.0</v>
      </c>
      <c r="M120" s="32" t="s">
        <v>39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2.0</v>
      </c>
      <c r="AA120" s="30">
        <v>0.0</v>
      </c>
      <c r="AB120" s="30">
        <v>10.0</v>
      </c>
      <c r="AC120" s="30">
        <v>0.0</v>
      </c>
      <c r="AD120" s="30">
        <v>1.0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39"/>
    </row>
    <row r="121">
      <c r="A121" s="30">
        <v>12847.2</v>
      </c>
      <c r="B121" s="31">
        <v>44264.0</v>
      </c>
      <c r="C121" s="31">
        <v>44264.0</v>
      </c>
      <c r="D121" s="32" t="s">
        <v>93</v>
      </c>
      <c r="E121" s="32" t="s">
        <v>94</v>
      </c>
      <c r="J121" s="30">
        <v>1.0</v>
      </c>
      <c r="K121" s="30">
        <v>0.0</v>
      </c>
      <c r="L121" s="30">
        <v>0.0</v>
      </c>
      <c r="M121" s="32" t="s">
        <v>39</v>
      </c>
      <c r="N121" s="32" t="s">
        <v>39</v>
      </c>
      <c r="O121" s="30">
        <v>0.0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4.0</v>
      </c>
      <c r="AA121" s="30">
        <v>2.0</v>
      </c>
      <c r="AB121" s="30">
        <v>10.0</v>
      </c>
      <c r="AC121" s="30">
        <v>0.0</v>
      </c>
      <c r="AD121" s="30">
        <v>1.0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39"/>
    </row>
    <row r="122">
      <c r="A122" s="30">
        <v>12847.3</v>
      </c>
      <c r="B122" s="31">
        <v>44264.0</v>
      </c>
      <c r="C122" s="31">
        <v>44264.0</v>
      </c>
      <c r="D122" s="32" t="s">
        <v>93</v>
      </c>
      <c r="E122" s="32" t="s">
        <v>94</v>
      </c>
      <c r="J122" s="30">
        <v>1.0</v>
      </c>
      <c r="K122" s="30">
        <v>0.0</v>
      </c>
      <c r="L122" s="30">
        <v>0.0</v>
      </c>
      <c r="M122" s="32" t="s">
        <v>39</v>
      </c>
      <c r="N122" s="32" t="s">
        <v>39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1.0</v>
      </c>
      <c r="AA122" s="30">
        <v>2.0</v>
      </c>
      <c r="AB122" s="30">
        <v>10.0</v>
      </c>
      <c r="AC122" s="30">
        <v>0.0</v>
      </c>
      <c r="AD122" s="30">
        <v>1.0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9"/>
    </row>
    <row r="123">
      <c r="A123" s="30">
        <v>12847.4</v>
      </c>
      <c r="B123" s="31">
        <v>44264.0</v>
      </c>
      <c r="C123" s="31">
        <v>44264.0</v>
      </c>
      <c r="D123" s="32" t="s">
        <v>93</v>
      </c>
      <c r="E123" s="32" t="s">
        <v>94</v>
      </c>
      <c r="J123" s="30">
        <v>1.0</v>
      </c>
      <c r="K123" s="30">
        <v>0.0</v>
      </c>
      <c r="L123" s="30">
        <v>0.0</v>
      </c>
      <c r="M123" s="32" t="s">
        <v>39</v>
      </c>
      <c r="N123" s="32" t="s">
        <v>39</v>
      </c>
      <c r="O123" s="30">
        <v>0.0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0.0</v>
      </c>
      <c r="V123" s="30">
        <v>0.0</v>
      </c>
      <c r="W123" s="30">
        <v>0.0</v>
      </c>
      <c r="X123" s="30">
        <v>0.0</v>
      </c>
      <c r="Y123" s="30">
        <v>0.0</v>
      </c>
      <c r="Z123" s="30">
        <v>3.0</v>
      </c>
      <c r="AA123" s="30">
        <v>0.0</v>
      </c>
      <c r="AB123" s="30">
        <v>15.0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39"/>
    </row>
    <row r="124">
      <c r="A124" s="30">
        <v>12847.5</v>
      </c>
      <c r="B124" s="31">
        <v>44264.0</v>
      </c>
      <c r="C124" s="31">
        <v>44264.0</v>
      </c>
      <c r="D124" s="32" t="s">
        <v>93</v>
      </c>
      <c r="E124" s="32" t="s">
        <v>94</v>
      </c>
      <c r="J124" s="30">
        <v>1.0</v>
      </c>
      <c r="K124" s="30">
        <v>0.0</v>
      </c>
      <c r="L124" s="30">
        <v>0.0</v>
      </c>
      <c r="M124" s="32" t="s">
        <v>39</v>
      </c>
      <c r="N124" s="32" t="s">
        <v>39</v>
      </c>
      <c r="O124" s="30">
        <v>0.0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1.0</v>
      </c>
      <c r="AB124" s="30">
        <v>10.0</v>
      </c>
      <c r="AC124" s="30">
        <v>0.0</v>
      </c>
      <c r="AD124" s="30">
        <v>1.0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39"/>
    </row>
    <row r="125">
      <c r="A125" s="30">
        <v>12847.6</v>
      </c>
      <c r="B125" s="31">
        <v>44264.0</v>
      </c>
      <c r="C125" s="31">
        <v>44264.0</v>
      </c>
      <c r="D125" s="32" t="s">
        <v>93</v>
      </c>
      <c r="E125" s="32" t="s">
        <v>94</v>
      </c>
      <c r="J125" s="30">
        <v>1.0</v>
      </c>
      <c r="K125" s="30">
        <v>0.0</v>
      </c>
      <c r="L125" s="30">
        <v>0.0</v>
      </c>
      <c r="M125" s="32" t="s">
        <v>39</v>
      </c>
      <c r="N125" s="32" t="s">
        <v>39</v>
      </c>
      <c r="O125" s="30">
        <v>0.0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1.0</v>
      </c>
      <c r="AA125" s="30">
        <v>0.0</v>
      </c>
      <c r="AB125" s="30">
        <v>10.0</v>
      </c>
      <c r="AC125" s="30">
        <v>0.0</v>
      </c>
      <c r="AD125" s="30">
        <v>1.0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39"/>
    </row>
    <row r="126">
      <c r="A126" s="30">
        <v>12848.1</v>
      </c>
      <c r="B126" s="31">
        <v>44264.0</v>
      </c>
      <c r="C126" s="31">
        <v>44264.0</v>
      </c>
      <c r="D126" s="32" t="s">
        <v>93</v>
      </c>
      <c r="E126" s="32" t="s">
        <v>94</v>
      </c>
      <c r="J126" s="30">
        <v>1.0</v>
      </c>
      <c r="K126" s="30">
        <v>0.0</v>
      </c>
      <c r="L126" s="30">
        <v>0.0</v>
      </c>
      <c r="M126" s="32" t="s">
        <v>39</v>
      </c>
      <c r="N126" s="32" t="s">
        <v>39</v>
      </c>
      <c r="O126" s="30">
        <v>0.0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4.0</v>
      </c>
      <c r="AA126" s="30">
        <v>0.0</v>
      </c>
      <c r="AB126" s="30">
        <v>10.0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39"/>
    </row>
    <row r="127">
      <c r="A127" s="30">
        <v>12848.2</v>
      </c>
      <c r="B127" s="31">
        <v>44264.0</v>
      </c>
      <c r="C127" s="31">
        <v>44264.0</v>
      </c>
      <c r="D127" s="32" t="s">
        <v>93</v>
      </c>
      <c r="E127" s="32" t="s">
        <v>94</v>
      </c>
      <c r="J127" s="30">
        <v>1.0</v>
      </c>
      <c r="K127" s="30">
        <v>0.0</v>
      </c>
      <c r="L127" s="30">
        <v>0.0</v>
      </c>
      <c r="M127" s="32" t="s">
        <v>39</v>
      </c>
      <c r="N127" s="32" t="s">
        <v>39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15.0</v>
      </c>
      <c r="AC127" s="30">
        <v>0.0</v>
      </c>
      <c r="AD127" s="30">
        <v>1.0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39"/>
    </row>
    <row r="128">
      <c r="A128" s="30">
        <v>12848.3</v>
      </c>
      <c r="B128" s="31">
        <v>44264.0</v>
      </c>
      <c r="C128" s="31">
        <v>44264.0</v>
      </c>
      <c r="D128" s="32" t="s">
        <v>93</v>
      </c>
      <c r="E128" s="32" t="s">
        <v>94</v>
      </c>
      <c r="J128" s="30">
        <v>1.0</v>
      </c>
      <c r="K128" s="30">
        <v>0.0</v>
      </c>
      <c r="L128" s="30">
        <v>0.0</v>
      </c>
      <c r="M128" s="32" t="s">
        <v>39</v>
      </c>
      <c r="N128" s="32" t="s">
        <v>39</v>
      </c>
      <c r="O128" s="30">
        <v>2.0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0.0</v>
      </c>
      <c r="AA128" s="30">
        <v>3.0</v>
      </c>
      <c r="AB128" s="30">
        <v>10.0</v>
      </c>
      <c r="AC128" s="30">
        <v>0.0</v>
      </c>
      <c r="AD128" s="30">
        <v>1.0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39"/>
    </row>
    <row r="129">
      <c r="A129" s="30">
        <v>12848.4</v>
      </c>
      <c r="B129" s="31">
        <v>44264.0</v>
      </c>
      <c r="C129" s="31">
        <v>44264.0</v>
      </c>
      <c r="D129" s="32" t="s">
        <v>93</v>
      </c>
      <c r="E129" s="32" t="s">
        <v>94</v>
      </c>
      <c r="J129" s="30">
        <v>1.0</v>
      </c>
      <c r="K129" s="30">
        <v>0.0</v>
      </c>
      <c r="L129" s="30">
        <v>0.0</v>
      </c>
      <c r="M129" s="32" t="s">
        <v>39</v>
      </c>
      <c r="N129" s="32" t="s">
        <v>39</v>
      </c>
      <c r="O129" s="30">
        <v>1.0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10.0</v>
      </c>
      <c r="AC129" s="30">
        <v>0.0</v>
      </c>
      <c r="AD129" s="30">
        <v>1.0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39"/>
    </row>
    <row r="130">
      <c r="A130" s="30">
        <v>12848.5</v>
      </c>
      <c r="B130" s="31">
        <v>44264.0</v>
      </c>
      <c r="C130" s="31">
        <v>44264.0</v>
      </c>
      <c r="D130" s="32" t="s">
        <v>93</v>
      </c>
      <c r="E130" s="32" t="s">
        <v>94</v>
      </c>
      <c r="J130" s="30">
        <v>1.0</v>
      </c>
      <c r="K130" s="30">
        <v>0.0</v>
      </c>
      <c r="L130" s="30">
        <v>0.0</v>
      </c>
      <c r="M130" s="32" t="s">
        <v>39</v>
      </c>
      <c r="N130" s="32" t="s">
        <v>39</v>
      </c>
      <c r="O130" s="30">
        <v>1.0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3.0</v>
      </c>
      <c r="AA130" s="30">
        <v>0.0</v>
      </c>
      <c r="AB130" s="30">
        <v>10.0</v>
      </c>
      <c r="AC130" s="30">
        <v>0.0</v>
      </c>
      <c r="AD130" s="30">
        <v>3.0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39"/>
    </row>
    <row r="131">
      <c r="A131" s="30">
        <v>12848.6</v>
      </c>
      <c r="B131" s="31">
        <v>44264.0</v>
      </c>
      <c r="C131" s="31">
        <v>44264.0</v>
      </c>
      <c r="D131" s="32" t="s">
        <v>93</v>
      </c>
      <c r="E131" s="32" t="s">
        <v>94</v>
      </c>
      <c r="J131" s="30">
        <v>1.0</v>
      </c>
      <c r="K131" s="30">
        <v>0.0</v>
      </c>
      <c r="L131" s="30">
        <v>0.0</v>
      </c>
      <c r="M131" s="32" t="s">
        <v>39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1.0</v>
      </c>
      <c r="AA131" s="30">
        <v>0.0</v>
      </c>
      <c r="AB131" s="30">
        <v>10.0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39"/>
    </row>
    <row r="132">
      <c r="A132" s="30">
        <v>12849.1</v>
      </c>
      <c r="B132" s="31">
        <v>44264.0</v>
      </c>
      <c r="C132" s="31">
        <v>44264.0</v>
      </c>
      <c r="D132" s="32" t="s">
        <v>93</v>
      </c>
      <c r="E132" s="32" t="s">
        <v>94</v>
      </c>
      <c r="J132" s="30">
        <v>1.0</v>
      </c>
      <c r="K132" s="30">
        <v>0.0</v>
      </c>
      <c r="L132" s="30">
        <v>0.0</v>
      </c>
      <c r="M132" s="32" t="s">
        <v>39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2.0</v>
      </c>
      <c r="AA132" s="30">
        <v>0.0</v>
      </c>
      <c r="AB132" s="30">
        <v>10.0</v>
      </c>
      <c r="AC132" s="30">
        <v>0.0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39"/>
    </row>
    <row r="133">
      <c r="A133" s="30">
        <v>12849.2</v>
      </c>
      <c r="B133" s="31">
        <v>44264.0</v>
      </c>
      <c r="C133" s="31">
        <v>44264.0</v>
      </c>
      <c r="D133" s="32" t="s">
        <v>93</v>
      </c>
      <c r="E133" s="32" t="s">
        <v>94</v>
      </c>
      <c r="J133" s="30">
        <v>1.0</v>
      </c>
      <c r="K133" s="30">
        <v>0.0</v>
      </c>
      <c r="L133" s="30">
        <v>0.0</v>
      </c>
      <c r="M133" s="32" t="s">
        <v>39</v>
      </c>
      <c r="N133" s="32" t="s">
        <v>39</v>
      </c>
      <c r="O133" s="30">
        <v>1.0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1.0</v>
      </c>
      <c r="AA133" s="30">
        <v>1.0</v>
      </c>
      <c r="AB133" s="30">
        <v>10.0</v>
      </c>
      <c r="AC133" s="30">
        <v>0.0</v>
      </c>
      <c r="AD133" s="30">
        <v>2.0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39"/>
    </row>
    <row r="134">
      <c r="A134" s="30">
        <v>12849.3</v>
      </c>
      <c r="B134" s="31">
        <v>44264.0</v>
      </c>
      <c r="C134" s="31">
        <v>44264.0</v>
      </c>
      <c r="D134" s="32" t="s">
        <v>93</v>
      </c>
      <c r="E134" s="32" t="s">
        <v>94</v>
      </c>
      <c r="J134" s="30">
        <v>1.0</v>
      </c>
      <c r="K134" s="30">
        <v>0.0</v>
      </c>
      <c r="L134" s="30">
        <v>0.0</v>
      </c>
      <c r="M134" s="32" t="s">
        <v>39</v>
      </c>
      <c r="N134" s="32" t="s">
        <v>39</v>
      </c>
      <c r="O134" s="30">
        <v>1.0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1.0</v>
      </c>
      <c r="AA134" s="30">
        <v>0.0</v>
      </c>
      <c r="AB134" s="30">
        <v>10.0</v>
      </c>
      <c r="AC134" s="30">
        <v>0.0</v>
      </c>
      <c r="AD134" s="30">
        <v>1.0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39"/>
    </row>
    <row r="135">
      <c r="A135" s="30">
        <v>12849.4</v>
      </c>
      <c r="B135" s="31">
        <v>44264.0</v>
      </c>
      <c r="C135" s="31">
        <v>44264.0</v>
      </c>
      <c r="D135" s="32" t="s">
        <v>93</v>
      </c>
      <c r="E135" s="32" t="s">
        <v>94</v>
      </c>
      <c r="J135" s="30">
        <v>1.0</v>
      </c>
      <c r="K135" s="30">
        <v>0.0</v>
      </c>
      <c r="L135" s="30">
        <v>0.0</v>
      </c>
      <c r="M135" s="32" t="s">
        <v>39</v>
      </c>
      <c r="N135" s="32" t="s">
        <v>39</v>
      </c>
      <c r="O135" s="30">
        <v>0.0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3.0</v>
      </c>
      <c r="AA135" s="30">
        <v>2.0</v>
      </c>
      <c r="AB135" s="30">
        <v>9.0</v>
      </c>
      <c r="AC135" s="30">
        <v>0.0</v>
      </c>
      <c r="AD135" s="30">
        <v>1.0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39"/>
    </row>
    <row r="136">
      <c r="A136" s="30">
        <v>12849.5</v>
      </c>
      <c r="B136" s="31">
        <v>44264.0</v>
      </c>
      <c r="C136" s="31">
        <v>44264.0</v>
      </c>
      <c r="D136" s="32" t="s">
        <v>93</v>
      </c>
      <c r="E136" s="32" t="s">
        <v>94</v>
      </c>
      <c r="J136" s="30">
        <v>1.0</v>
      </c>
      <c r="K136" s="30">
        <v>0.0</v>
      </c>
      <c r="L136" s="30">
        <v>0.0</v>
      </c>
      <c r="M136" s="32" t="s">
        <v>39</v>
      </c>
      <c r="N136" s="32" t="s">
        <v>39</v>
      </c>
      <c r="O136" s="30">
        <v>4.0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6.0</v>
      </c>
      <c r="AA136" s="30">
        <v>0.0</v>
      </c>
      <c r="AB136" s="30">
        <v>10.0</v>
      </c>
      <c r="AC136" s="30">
        <v>0.0</v>
      </c>
      <c r="AD136" s="30">
        <v>1.0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39"/>
    </row>
    <row r="137">
      <c r="A137" s="30">
        <v>12849.6</v>
      </c>
      <c r="B137" s="31">
        <v>44264.0</v>
      </c>
      <c r="C137" s="31">
        <v>44264.0</v>
      </c>
      <c r="D137" s="32" t="s">
        <v>93</v>
      </c>
      <c r="E137" s="32" t="s">
        <v>94</v>
      </c>
      <c r="J137" s="30">
        <v>1.0</v>
      </c>
      <c r="K137" s="30">
        <v>0.0</v>
      </c>
      <c r="L137" s="30">
        <v>0.0</v>
      </c>
      <c r="M137" s="32" t="s">
        <v>39</v>
      </c>
      <c r="N137" s="32" t="s">
        <v>39</v>
      </c>
      <c r="O137" s="30">
        <v>3.0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7.0</v>
      </c>
      <c r="AA137" s="30">
        <v>4.0</v>
      </c>
      <c r="AB137" s="30">
        <v>10.0</v>
      </c>
      <c r="AC137" s="30">
        <v>0.0</v>
      </c>
      <c r="AD137" s="30">
        <v>2.0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39"/>
    </row>
    <row r="138">
      <c r="A138" s="30">
        <v>12850.1</v>
      </c>
      <c r="B138" s="31">
        <v>44264.0</v>
      </c>
      <c r="C138" s="31">
        <v>44264.0</v>
      </c>
      <c r="D138" s="32" t="s">
        <v>93</v>
      </c>
      <c r="E138" s="32" t="s">
        <v>94</v>
      </c>
      <c r="J138" s="30">
        <v>1.0</v>
      </c>
      <c r="K138" s="30">
        <v>0.0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6.0</v>
      </c>
      <c r="AA138" s="30">
        <v>0.0</v>
      </c>
      <c r="AB138" s="30">
        <v>10.0</v>
      </c>
      <c r="AC138" s="30">
        <v>0.0</v>
      </c>
      <c r="AD138" s="30">
        <v>1.0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39"/>
    </row>
    <row r="139">
      <c r="A139" s="30">
        <v>12850.2</v>
      </c>
      <c r="B139" s="31">
        <v>44264.0</v>
      </c>
      <c r="C139" s="31">
        <v>44264.0</v>
      </c>
      <c r="D139" s="32" t="s">
        <v>93</v>
      </c>
      <c r="E139" s="32" t="s">
        <v>94</v>
      </c>
      <c r="J139" s="30">
        <v>1.0</v>
      </c>
      <c r="K139" s="30">
        <v>0.0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3.0</v>
      </c>
      <c r="AA139" s="30">
        <v>0.0</v>
      </c>
      <c r="AB139" s="30">
        <v>10.0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39"/>
    </row>
    <row r="140">
      <c r="A140" s="30">
        <v>12850.3</v>
      </c>
      <c r="B140" s="31">
        <v>44264.0</v>
      </c>
      <c r="C140" s="31">
        <v>44264.0</v>
      </c>
      <c r="D140" s="32" t="s">
        <v>93</v>
      </c>
      <c r="E140" s="32" t="s">
        <v>94</v>
      </c>
      <c r="J140" s="30">
        <v>1.0</v>
      </c>
      <c r="K140" s="30">
        <v>0.0</v>
      </c>
      <c r="L140" s="30">
        <v>0.0</v>
      </c>
      <c r="M140" s="32" t="s">
        <v>39</v>
      </c>
      <c r="N140" s="32" t="s">
        <v>39</v>
      </c>
      <c r="O140" s="30">
        <v>1.0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3.0</v>
      </c>
      <c r="AA140" s="30">
        <v>1.0</v>
      </c>
      <c r="AB140" s="30">
        <v>7.0</v>
      </c>
      <c r="AC140" s="30">
        <v>0.0</v>
      </c>
      <c r="AD140" s="30">
        <v>1.0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39"/>
    </row>
    <row r="141">
      <c r="A141" s="30">
        <v>12850.4</v>
      </c>
      <c r="B141" s="31">
        <v>44264.0</v>
      </c>
      <c r="C141" s="31">
        <v>44264.0</v>
      </c>
      <c r="D141" s="32" t="s">
        <v>93</v>
      </c>
      <c r="E141" s="32" t="s">
        <v>94</v>
      </c>
      <c r="J141" s="30">
        <v>1.0</v>
      </c>
      <c r="K141" s="30">
        <v>0.0</v>
      </c>
      <c r="L141" s="30">
        <v>0.0</v>
      </c>
      <c r="M141" s="32" t="s">
        <v>39</v>
      </c>
      <c r="N141" s="32" t="s">
        <v>39</v>
      </c>
      <c r="O141" s="30">
        <v>1.0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1.0</v>
      </c>
      <c r="AB141" s="30">
        <v>5.0</v>
      </c>
      <c r="AC141" s="30">
        <v>0.0</v>
      </c>
      <c r="AD141" s="30">
        <v>2.0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39"/>
    </row>
    <row r="142">
      <c r="A142" s="30">
        <v>12850.5</v>
      </c>
      <c r="B142" s="31">
        <v>44264.0</v>
      </c>
      <c r="C142" s="31">
        <v>44264.0</v>
      </c>
      <c r="D142" s="32" t="s">
        <v>93</v>
      </c>
      <c r="E142" s="32" t="s">
        <v>94</v>
      </c>
      <c r="J142" s="30">
        <v>1.0</v>
      </c>
      <c r="K142" s="30">
        <v>0.0</v>
      </c>
      <c r="L142" s="30">
        <v>0.0</v>
      </c>
      <c r="M142" s="32" t="s">
        <v>39</v>
      </c>
      <c r="N142" s="32" t="s">
        <v>39</v>
      </c>
      <c r="O142" s="30">
        <v>1.0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2.0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39"/>
    </row>
    <row r="143">
      <c r="A143" s="30">
        <v>12850.6</v>
      </c>
      <c r="B143" s="31">
        <v>44264.0</v>
      </c>
      <c r="C143" s="31">
        <v>44264.0</v>
      </c>
      <c r="D143" s="32" t="s">
        <v>93</v>
      </c>
      <c r="E143" s="32" t="s">
        <v>94</v>
      </c>
      <c r="J143" s="30">
        <v>1.0</v>
      </c>
      <c r="K143" s="30">
        <v>0.0</v>
      </c>
      <c r="L143" s="30">
        <v>0.0</v>
      </c>
      <c r="M143" s="32" t="s">
        <v>39</v>
      </c>
      <c r="N143" s="32" t="s">
        <v>39</v>
      </c>
      <c r="O143" s="30">
        <v>1.0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1.0</v>
      </c>
      <c r="AB143" s="30">
        <v>10.0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39"/>
    </row>
    <row r="144">
      <c r="A144" s="30">
        <v>12851.1</v>
      </c>
      <c r="B144" s="31">
        <v>44264.0</v>
      </c>
      <c r="C144" s="31">
        <v>44264.0</v>
      </c>
      <c r="D144" s="32" t="s">
        <v>93</v>
      </c>
      <c r="E144" s="32" t="s">
        <v>94</v>
      </c>
      <c r="F144" s="32" t="s">
        <v>40</v>
      </c>
      <c r="G144" s="38"/>
      <c r="H144" s="38"/>
      <c r="I144" s="35"/>
      <c r="J144" s="30">
        <v>0.0</v>
      </c>
      <c r="K144" s="30">
        <v>1.0</v>
      </c>
      <c r="L144" s="30">
        <v>0.0</v>
      </c>
      <c r="M144" s="32" t="s">
        <v>39</v>
      </c>
      <c r="N144" s="32" t="s">
        <v>39</v>
      </c>
      <c r="O144" s="30">
        <v>0.0</v>
      </c>
      <c r="P144" s="30">
        <v>4.0</v>
      </c>
      <c r="Q144" s="30">
        <v>1.0</v>
      </c>
      <c r="R144" s="30">
        <v>5.0</v>
      </c>
      <c r="S144" s="30">
        <v>0.0</v>
      </c>
      <c r="T144" s="30">
        <v>1.0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39"/>
    </row>
    <row r="145">
      <c r="A145" s="30">
        <v>12851.2</v>
      </c>
      <c r="B145" s="31">
        <v>44264.0</v>
      </c>
      <c r="C145" s="31">
        <v>44264.0</v>
      </c>
      <c r="D145" s="32" t="s">
        <v>93</v>
      </c>
      <c r="E145" s="32" t="s">
        <v>94</v>
      </c>
      <c r="J145" s="30">
        <v>1.0</v>
      </c>
      <c r="K145" s="30">
        <v>0.0</v>
      </c>
      <c r="L145" s="30">
        <v>0.0</v>
      </c>
      <c r="M145" s="32" t="s">
        <v>39</v>
      </c>
      <c r="N145" s="32" t="s">
        <v>39</v>
      </c>
      <c r="O145" s="30">
        <v>1.0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5.0</v>
      </c>
      <c r="AC145" s="30">
        <v>0.0</v>
      </c>
      <c r="AD145" s="30">
        <v>1.0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39"/>
    </row>
    <row r="146">
      <c r="A146" s="30">
        <v>12851.3</v>
      </c>
      <c r="B146" s="31">
        <v>44264.0</v>
      </c>
      <c r="C146" s="31">
        <v>44264.0</v>
      </c>
      <c r="D146" s="32" t="s">
        <v>93</v>
      </c>
      <c r="E146" s="32" t="s">
        <v>94</v>
      </c>
      <c r="J146" s="30">
        <v>1.0</v>
      </c>
      <c r="K146" s="30">
        <v>0.0</v>
      </c>
      <c r="L146" s="30">
        <v>0.0</v>
      </c>
      <c r="M146" s="32" t="s">
        <v>39</v>
      </c>
      <c r="N146" s="32" t="s">
        <v>39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3.0</v>
      </c>
      <c r="AA146" s="30">
        <v>1.0</v>
      </c>
      <c r="AB146" s="30">
        <v>5.0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39"/>
    </row>
    <row r="147">
      <c r="A147" s="30">
        <v>12851.4</v>
      </c>
      <c r="B147" s="31">
        <v>44264.0</v>
      </c>
      <c r="C147" s="31">
        <v>44264.0</v>
      </c>
      <c r="D147" s="32" t="s">
        <v>93</v>
      </c>
      <c r="E147" s="32" t="s">
        <v>94</v>
      </c>
      <c r="J147" s="30">
        <v>1.0</v>
      </c>
      <c r="K147" s="30">
        <v>0.0</v>
      </c>
      <c r="L147" s="30">
        <v>0.0</v>
      </c>
      <c r="M147" s="32" t="s">
        <v>39</v>
      </c>
      <c r="N147" s="32" t="s">
        <v>39</v>
      </c>
      <c r="O147" s="30">
        <v>1.0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1.0</v>
      </c>
      <c r="AA147" s="30">
        <v>0.0</v>
      </c>
      <c r="AB147" s="30">
        <v>5.0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39"/>
    </row>
    <row r="148">
      <c r="A148" s="30">
        <v>12851.5</v>
      </c>
      <c r="B148" s="31">
        <v>44264.0</v>
      </c>
      <c r="C148" s="31">
        <v>44264.0</v>
      </c>
      <c r="D148" s="32" t="s">
        <v>93</v>
      </c>
      <c r="E148" s="32" t="s">
        <v>94</v>
      </c>
      <c r="F148" s="32" t="s">
        <v>40</v>
      </c>
      <c r="G148" s="38"/>
      <c r="H148" s="38"/>
      <c r="I148" s="35"/>
      <c r="J148" s="30">
        <v>0.0</v>
      </c>
      <c r="K148" s="30">
        <v>1.0</v>
      </c>
      <c r="L148" s="30">
        <v>0.0</v>
      </c>
      <c r="M148" s="32" t="s">
        <v>39</v>
      </c>
      <c r="N148" s="32" t="s">
        <v>39</v>
      </c>
      <c r="O148" s="30">
        <v>0.0</v>
      </c>
      <c r="P148" s="30">
        <v>1.0</v>
      </c>
      <c r="Q148" s="30">
        <v>0.0</v>
      </c>
      <c r="R148" s="30">
        <v>5.0</v>
      </c>
      <c r="S148" s="30">
        <v>0.0</v>
      </c>
      <c r="T148" s="30">
        <v>1.0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39"/>
    </row>
    <row r="149">
      <c r="A149" s="30">
        <v>12851.6</v>
      </c>
      <c r="B149" s="31">
        <v>44264.0</v>
      </c>
      <c r="C149" s="31">
        <v>44264.0</v>
      </c>
      <c r="D149" s="32" t="s">
        <v>93</v>
      </c>
      <c r="E149" s="32" t="s">
        <v>94</v>
      </c>
      <c r="J149" s="30">
        <v>1.0</v>
      </c>
      <c r="K149" s="30">
        <v>0.0</v>
      </c>
      <c r="L149" s="30">
        <v>0.0</v>
      </c>
      <c r="M149" s="32" t="s">
        <v>39</v>
      </c>
      <c r="N149" s="32" t="s">
        <v>39</v>
      </c>
      <c r="O149" s="30">
        <v>0.0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3.0</v>
      </c>
      <c r="AA149" s="30">
        <v>4.0</v>
      </c>
      <c r="AB149" s="30">
        <v>15.0</v>
      </c>
      <c r="AC149" s="30">
        <v>0.0</v>
      </c>
      <c r="AD149" s="30">
        <v>1.0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39"/>
    </row>
    <row r="150">
      <c r="A150" s="30">
        <v>12852.1</v>
      </c>
      <c r="B150" s="31">
        <v>44264.0</v>
      </c>
      <c r="C150" s="31">
        <v>44264.0</v>
      </c>
      <c r="D150" s="32" t="s">
        <v>93</v>
      </c>
      <c r="E150" s="32" t="s">
        <v>94</v>
      </c>
      <c r="J150" s="30">
        <v>1.0</v>
      </c>
      <c r="K150" s="30">
        <v>0.0</v>
      </c>
      <c r="L150" s="30">
        <v>0.0</v>
      </c>
      <c r="M150" s="32" t="s">
        <v>39</v>
      </c>
      <c r="N150" s="32" t="s">
        <v>39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0.0</v>
      </c>
      <c r="AA150" s="30">
        <v>1.0</v>
      </c>
      <c r="AB150" s="30">
        <v>10.0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39"/>
    </row>
    <row r="151">
      <c r="A151" s="30">
        <v>12852.2</v>
      </c>
      <c r="B151" s="31">
        <v>44264.0</v>
      </c>
      <c r="C151" s="31">
        <v>44264.0</v>
      </c>
      <c r="D151" s="32" t="s">
        <v>93</v>
      </c>
      <c r="E151" s="32" t="s">
        <v>94</v>
      </c>
      <c r="J151" s="30">
        <v>1.0</v>
      </c>
      <c r="K151" s="30">
        <v>0.0</v>
      </c>
      <c r="L151" s="30">
        <v>0.0</v>
      </c>
      <c r="M151" s="32" t="s">
        <v>39</v>
      </c>
      <c r="N151" s="32" t="s">
        <v>39</v>
      </c>
      <c r="O151" s="30">
        <v>0.0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2.0</v>
      </c>
      <c r="AA151" s="30">
        <v>0.0</v>
      </c>
      <c r="AB151" s="30">
        <v>5.0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39"/>
    </row>
    <row r="152">
      <c r="A152" s="30">
        <v>12852.3</v>
      </c>
      <c r="B152" s="31">
        <v>44264.0</v>
      </c>
      <c r="C152" s="31">
        <v>44264.0</v>
      </c>
      <c r="D152" s="32" t="s">
        <v>93</v>
      </c>
      <c r="E152" s="32" t="s">
        <v>94</v>
      </c>
      <c r="J152" s="30">
        <v>1.0</v>
      </c>
      <c r="K152" s="30">
        <v>0.0</v>
      </c>
      <c r="L152" s="30">
        <v>0.0</v>
      </c>
      <c r="M152" s="32" t="s">
        <v>39</v>
      </c>
      <c r="N152" s="32" t="s">
        <v>39</v>
      </c>
      <c r="O152" s="30">
        <v>0.0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1.0</v>
      </c>
      <c r="AA152" s="30">
        <v>0.0</v>
      </c>
      <c r="AB152" s="30">
        <v>5.0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39"/>
    </row>
    <row r="153">
      <c r="A153" s="30">
        <v>12852.4</v>
      </c>
      <c r="B153" s="31">
        <v>44264.0</v>
      </c>
      <c r="C153" s="31">
        <v>44264.0</v>
      </c>
      <c r="D153" s="32" t="s">
        <v>93</v>
      </c>
      <c r="E153" s="32" t="s">
        <v>94</v>
      </c>
      <c r="J153" s="30">
        <v>0.0</v>
      </c>
      <c r="K153" s="30">
        <v>0.0</v>
      </c>
      <c r="L153" s="30">
        <v>1.0</v>
      </c>
      <c r="M153" s="32" t="s">
        <v>39</v>
      </c>
      <c r="N153" s="32" t="s">
        <v>39</v>
      </c>
      <c r="O153" s="30">
        <v>0.0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6.0</v>
      </c>
      <c r="V153" s="30">
        <v>1.0</v>
      </c>
      <c r="W153" s="30">
        <v>5.0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39"/>
    </row>
    <row r="154">
      <c r="A154" s="30">
        <v>12852.5</v>
      </c>
      <c r="B154" s="31">
        <v>44264.0</v>
      </c>
      <c r="C154" s="31">
        <v>44264.0</v>
      </c>
      <c r="D154" s="32" t="s">
        <v>93</v>
      </c>
      <c r="E154" s="32" t="s">
        <v>94</v>
      </c>
      <c r="J154" s="30">
        <v>0.0</v>
      </c>
      <c r="K154" s="30">
        <v>0.0</v>
      </c>
      <c r="L154" s="30">
        <v>1.0</v>
      </c>
      <c r="M154" s="32" t="s">
        <v>39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5.0</v>
      </c>
      <c r="X154" s="30">
        <v>0.0</v>
      </c>
      <c r="Y154" s="30">
        <v>1.0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39"/>
    </row>
    <row r="155">
      <c r="A155" s="30">
        <v>12852.6</v>
      </c>
      <c r="B155" s="31">
        <v>44264.0</v>
      </c>
      <c r="C155" s="31">
        <v>44264.0</v>
      </c>
      <c r="D155" s="32" t="s">
        <v>93</v>
      </c>
      <c r="E155" s="32" t="s">
        <v>94</v>
      </c>
      <c r="J155" s="30">
        <v>0.0</v>
      </c>
      <c r="K155" s="30">
        <v>0.0</v>
      </c>
      <c r="L155" s="30">
        <v>1.0</v>
      </c>
      <c r="M155" s="32" t="s">
        <v>39</v>
      </c>
      <c r="N155" s="32" t="s">
        <v>39</v>
      </c>
      <c r="O155" s="30">
        <v>0.0</v>
      </c>
      <c r="P155" s="30">
        <v>2.0</v>
      </c>
      <c r="Q155" s="30">
        <v>1.0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39"/>
    </row>
    <row r="156">
      <c r="A156" s="30">
        <v>12853.1</v>
      </c>
      <c r="B156" s="31">
        <v>44264.0</v>
      </c>
      <c r="C156" s="31">
        <v>44264.0</v>
      </c>
      <c r="D156" s="32" t="s">
        <v>93</v>
      </c>
      <c r="E156" s="32" t="s">
        <v>94</v>
      </c>
      <c r="J156" s="30">
        <v>0.0</v>
      </c>
      <c r="K156" s="30">
        <v>0.0</v>
      </c>
      <c r="L156" s="30">
        <v>1.0</v>
      </c>
      <c r="M156" s="32" t="s">
        <v>39</v>
      </c>
      <c r="N156" s="32" t="s">
        <v>39</v>
      </c>
      <c r="O156" s="30">
        <v>4.0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39"/>
    </row>
    <row r="157">
      <c r="A157" s="30">
        <v>12853.2</v>
      </c>
      <c r="B157" s="31">
        <v>44264.0</v>
      </c>
      <c r="C157" s="31">
        <v>44264.0</v>
      </c>
      <c r="D157" s="32" t="s">
        <v>93</v>
      </c>
      <c r="E157" s="32" t="s">
        <v>94</v>
      </c>
      <c r="F157" s="32" t="s">
        <v>40</v>
      </c>
      <c r="G157" s="38"/>
      <c r="H157" s="38"/>
      <c r="I157" s="35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2.0</v>
      </c>
      <c r="P157" s="30">
        <v>4.0</v>
      </c>
      <c r="Q157" s="30">
        <v>3.0</v>
      </c>
      <c r="R157" s="30">
        <v>10.0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39"/>
    </row>
    <row r="158" ht="17.25" customHeight="1">
      <c r="A158" s="30">
        <v>12853.3</v>
      </c>
      <c r="B158" s="31">
        <v>44264.0</v>
      </c>
      <c r="C158" s="31">
        <v>44264.0</v>
      </c>
      <c r="D158" s="32" t="s">
        <v>93</v>
      </c>
      <c r="E158" s="32" t="s">
        <v>94</v>
      </c>
      <c r="J158" s="30">
        <v>0.0</v>
      </c>
      <c r="K158" s="30">
        <v>0.0</v>
      </c>
      <c r="L158" s="30">
        <v>1.0</v>
      </c>
      <c r="M158" s="32" t="s">
        <v>39</v>
      </c>
      <c r="N158" s="32" t="s">
        <v>39</v>
      </c>
      <c r="O158" s="30">
        <v>0.0</v>
      </c>
      <c r="P158" s="30">
        <v>5.0</v>
      </c>
      <c r="Q158" s="30">
        <v>3.0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39"/>
    </row>
    <row r="159">
      <c r="A159" s="30">
        <v>12853.4</v>
      </c>
      <c r="B159" s="31">
        <v>44264.0</v>
      </c>
      <c r="C159" s="31">
        <v>44264.0</v>
      </c>
      <c r="D159" s="32" t="s">
        <v>93</v>
      </c>
      <c r="E159" s="32" t="s">
        <v>94</v>
      </c>
      <c r="J159" s="30">
        <v>0.0</v>
      </c>
      <c r="K159" s="30">
        <v>0.0</v>
      </c>
      <c r="L159" s="30">
        <v>1.0</v>
      </c>
      <c r="M159" s="32" t="s">
        <v>39</v>
      </c>
      <c r="N159" s="32" t="s">
        <v>39</v>
      </c>
      <c r="O159" s="30">
        <v>0.0</v>
      </c>
      <c r="P159" s="30">
        <v>8.0</v>
      </c>
      <c r="Q159" s="30">
        <v>3.0</v>
      </c>
      <c r="R159" s="30">
        <v>0.0</v>
      </c>
      <c r="S159" s="30">
        <v>0.0</v>
      </c>
      <c r="T159" s="30">
        <v>3.0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39"/>
    </row>
    <row r="160">
      <c r="A160" s="30">
        <v>12853.5</v>
      </c>
      <c r="B160" s="31">
        <v>44264.0</v>
      </c>
      <c r="C160" s="31">
        <v>44264.0</v>
      </c>
      <c r="D160" s="32" t="s">
        <v>93</v>
      </c>
      <c r="E160" s="32" t="s">
        <v>94</v>
      </c>
      <c r="J160" s="30">
        <v>0.0</v>
      </c>
      <c r="K160" s="30">
        <v>0.0</v>
      </c>
      <c r="L160" s="30">
        <v>1.0</v>
      </c>
      <c r="M160" s="32" t="s">
        <v>39</v>
      </c>
      <c r="N160" s="32" t="s">
        <v>39</v>
      </c>
      <c r="O160" s="30">
        <v>7.0</v>
      </c>
      <c r="P160" s="30">
        <v>2.0</v>
      </c>
      <c r="Q160" s="30">
        <v>3.0</v>
      </c>
      <c r="R160" s="30">
        <v>5.0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39"/>
    </row>
    <row r="161">
      <c r="A161" s="30">
        <v>12853.6</v>
      </c>
      <c r="B161" s="31">
        <v>44264.0</v>
      </c>
      <c r="C161" s="31">
        <v>44264.0</v>
      </c>
      <c r="D161" s="32" t="s">
        <v>93</v>
      </c>
      <c r="E161" s="32" t="s">
        <v>94</v>
      </c>
      <c r="J161" s="30">
        <v>0.0</v>
      </c>
      <c r="K161" s="30">
        <v>0.0</v>
      </c>
      <c r="L161" s="30">
        <v>1.0</v>
      </c>
      <c r="M161" s="32" t="s">
        <v>39</v>
      </c>
      <c r="N161" s="32" t="s">
        <v>39</v>
      </c>
      <c r="O161" s="30">
        <v>0.0</v>
      </c>
      <c r="P161" s="30">
        <v>1.0</v>
      </c>
      <c r="Q161" s="30">
        <v>1.0</v>
      </c>
      <c r="R161" s="30">
        <v>5.0</v>
      </c>
      <c r="S161" s="30">
        <v>0.0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39"/>
    </row>
    <row r="162">
      <c r="A162" s="30">
        <v>12854.1</v>
      </c>
      <c r="B162" s="31">
        <v>44264.0</v>
      </c>
      <c r="C162" s="31">
        <v>44264.0</v>
      </c>
      <c r="D162" s="32" t="s">
        <v>93</v>
      </c>
      <c r="E162" s="32" t="s">
        <v>94</v>
      </c>
      <c r="J162" s="30">
        <v>0.0</v>
      </c>
      <c r="K162" s="30">
        <v>0.0</v>
      </c>
      <c r="L162" s="30">
        <v>1.0</v>
      </c>
      <c r="M162" s="32" t="s">
        <v>39</v>
      </c>
      <c r="N162" s="32" t="s">
        <v>39</v>
      </c>
      <c r="O162" s="30">
        <v>0.0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1.0</v>
      </c>
      <c r="V162" s="30">
        <v>0.0</v>
      </c>
      <c r="W162" s="30">
        <v>5.0</v>
      </c>
      <c r="X162" s="30">
        <v>0.0</v>
      </c>
      <c r="Y162" s="30">
        <v>0.0</v>
      </c>
      <c r="Z162" s="30">
        <v>0.0</v>
      </c>
      <c r="AA162" s="30">
        <v>0.0</v>
      </c>
      <c r="AB162" s="30">
        <v>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39"/>
    </row>
    <row r="163">
      <c r="A163" s="30">
        <v>12854.2</v>
      </c>
      <c r="B163" s="31">
        <v>44264.0</v>
      </c>
      <c r="C163" s="31">
        <v>44264.0</v>
      </c>
      <c r="D163" s="32" t="s">
        <v>93</v>
      </c>
      <c r="E163" s="32" t="s">
        <v>94</v>
      </c>
      <c r="J163" s="30">
        <v>0.0</v>
      </c>
      <c r="K163" s="30">
        <v>0.0</v>
      </c>
      <c r="L163" s="30">
        <v>1.0</v>
      </c>
      <c r="M163" s="32" t="s">
        <v>39</v>
      </c>
      <c r="N163" s="32" t="s">
        <v>39</v>
      </c>
      <c r="O163" s="30">
        <v>0.0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0.0</v>
      </c>
      <c r="V163" s="30">
        <v>2.0</v>
      </c>
      <c r="W163" s="30">
        <v>5.0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39"/>
    </row>
    <row r="164">
      <c r="A164" s="30">
        <v>12854.3</v>
      </c>
      <c r="B164" s="31">
        <v>44264.0</v>
      </c>
      <c r="C164" s="31">
        <v>44264.0</v>
      </c>
      <c r="D164" s="32" t="s">
        <v>93</v>
      </c>
      <c r="E164" s="32" t="s">
        <v>94</v>
      </c>
      <c r="J164" s="30">
        <v>0.0</v>
      </c>
      <c r="K164" s="30">
        <v>0.0</v>
      </c>
      <c r="L164" s="30">
        <v>1.0</v>
      </c>
      <c r="M164" s="32" t="s">
        <v>39</v>
      </c>
      <c r="N164" s="32" t="s">
        <v>39</v>
      </c>
      <c r="O164" s="30">
        <v>0.0</v>
      </c>
      <c r="P164" s="30">
        <v>6.0</v>
      </c>
      <c r="Q164" s="30">
        <v>5.0</v>
      </c>
      <c r="R164" s="30">
        <v>0.0</v>
      </c>
      <c r="S164" s="30">
        <v>0.0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39"/>
    </row>
    <row r="165">
      <c r="A165" s="30">
        <v>12854.4</v>
      </c>
      <c r="B165" s="31">
        <v>44264.0</v>
      </c>
      <c r="C165" s="31">
        <v>44264.0</v>
      </c>
      <c r="D165" s="32" t="s">
        <v>93</v>
      </c>
      <c r="E165" s="32" t="s">
        <v>94</v>
      </c>
      <c r="J165" s="30">
        <v>0.0</v>
      </c>
      <c r="K165" s="30">
        <v>0.0</v>
      </c>
      <c r="L165" s="30">
        <v>1.0</v>
      </c>
      <c r="M165" s="32" t="s">
        <v>39</v>
      </c>
      <c r="N165" s="32" t="s">
        <v>39</v>
      </c>
      <c r="O165" s="30">
        <v>0.0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1.0</v>
      </c>
      <c r="V165" s="30">
        <v>1.0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39"/>
    </row>
    <row r="166">
      <c r="A166" s="30">
        <v>12854.5</v>
      </c>
      <c r="B166" s="31">
        <v>44264.0</v>
      </c>
      <c r="C166" s="31">
        <v>44264.0</v>
      </c>
      <c r="D166" s="32" t="s">
        <v>93</v>
      </c>
      <c r="E166" s="32" t="s">
        <v>94</v>
      </c>
      <c r="J166" s="30">
        <v>0.0</v>
      </c>
      <c r="K166" s="30">
        <v>0.0</v>
      </c>
      <c r="L166" s="30">
        <v>1.0</v>
      </c>
      <c r="M166" s="32" t="s">
        <v>39</v>
      </c>
      <c r="N166" s="32" t="s">
        <v>39</v>
      </c>
      <c r="O166" s="30">
        <v>0.0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3.0</v>
      </c>
      <c r="V166" s="30">
        <v>3.0</v>
      </c>
      <c r="W166" s="30">
        <v>0.0</v>
      </c>
      <c r="X166" s="30">
        <v>0.0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9"/>
    </row>
    <row r="167">
      <c r="A167" s="30">
        <v>12855.1</v>
      </c>
      <c r="B167" s="31">
        <v>44264.0</v>
      </c>
      <c r="C167" s="31">
        <v>44271.0</v>
      </c>
      <c r="D167" s="32" t="s">
        <v>41</v>
      </c>
      <c r="E167" s="32" t="s">
        <v>36</v>
      </c>
      <c r="F167" s="32" t="s">
        <v>172</v>
      </c>
      <c r="G167" s="33" t="s">
        <v>43</v>
      </c>
      <c r="H167" s="34">
        <v>27545.0</v>
      </c>
      <c r="I167" s="35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3.0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7.0</v>
      </c>
      <c r="AF167" s="30">
        <v>5.0</v>
      </c>
      <c r="AG167" s="30">
        <v>10.0</v>
      </c>
      <c r="AH167" s="30">
        <v>1.0</v>
      </c>
      <c r="AI167" s="30">
        <v>0.0</v>
      </c>
      <c r="AJ167" s="39"/>
    </row>
    <row r="168">
      <c r="A168" s="30">
        <v>12855.2</v>
      </c>
      <c r="B168" s="31">
        <v>44264.0</v>
      </c>
      <c r="C168" s="31">
        <v>44271.0</v>
      </c>
      <c r="D168" s="32" t="s">
        <v>41</v>
      </c>
      <c r="E168" s="32" t="s">
        <v>36</v>
      </c>
      <c r="F168" s="32" t="s">
        <v>172</v>
      </c>
      <c r="G168" s="33" t="s">
        <v>43</v>
      </c>
      <c r="H168" s="34">
        <v>27545.0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4.0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9.0</v>
      </c>
      <c r="AA168" s="30">
        <v>6.0</v>
      </c>
      <c r="AB168" s="30">
        <v>10.0</v>
      </c>
      <c r="AC168" s="30">
        <v>1.0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39"/>
    </row>
    <row r="169">
      <c r="A169" s="30">
        <v>12855.3</v>
      </c>
      <c r="B169" s="31">
        <v>44264.0</v>
      </c>
      <c r="C169" s="31">
        <v>44271.0</v>
      </c>
      <c r="D169" s="32" t="s">
        <v>41</v>
      </c>
      <c r="E169" s="32" t="s">
        <v>36</v>
      </c>
      <c r="F169" s="32" t="s">
        <v>44</v>
      </c>
      <c r="G169" s="33" t="s">
        <v>38</v>
      </c>
      <c r="H169" s="34">
        <v>27604.0</v>
      </c>
      <c r="I169" s="35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4.0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8.0</v>
      </c>
      <c r="AA169" s="30">
        <v>5.0</v>
      </c>
      <c r="AB169" s="30">
        <v>10.0</v>
      </c>
      <c r="AC169" s="30">
        <v>1.0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39"/>
    </row>
    <row r="170" ht="17.25" customHeight="1">
      <c r="A170" s="30">
        <v>12855.4</v>
      </c>
      <c r="B170" s="31">
        <v>44264.0</v>
      </c>
      <c r="C170" s="31">
        <v>44271.0</v>
      </c>
      <c r="D170" s="32" t="s">
        <v>41</v>
      </c>
      <c r="E170" s="32" t="s">
        <v>36</v>
      </c>
      <c r="F170" s="32" t="s">
        <v>42</v>
      </c>
      <c r="G170" s="33" t="s">
        <v>43</v>
      </c>
      <c r="H170" s="34">
        <v>27545.0</v>
      </c>
      <c r="I170" s="35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4.0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8.0</v>
      </c>
      <c r="AA170" s="30">
        <v>5.0</v>
      </c>
      <c r="AB170" s="30">
        <v>10.0</v>
      </c>
      <c r="AC170" s="30">
        <v>1.0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39"/>
    </row>
    <row r="171">
      <c r="A171" s="30">
        <v>12855.5</v>
      </c>
      <c r="B171" s="31">
        <v>44264.0</v>
      </c>
      <c r="C171" s="31">
        <v>44271.0</v>
      </c>
      <c r="D171" s="32" t="s">
        <v>41</v>
      </c>
      <c r="E171" s="32" t="s">
        <v>36</v>
      </c>
      <c r="F171" s="32" t="s">
        <v>42</v>
      </c>
      <c r="G171" s="33" t="s">
        <v>43</v>
      </c>
      <c r="H171" s="34">
        <v>27545.0</v>
      </c>
      <c r="I171" s="35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3.0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9.0</v>
      </c>
      <c r="V171" s="30">
        <v>6.0</v>
      </c>
      <c r="W171" s="30">
        <v>10.0</v>
      </c>
      <c r="X171" s="30">
        <v>1.0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39"/>
    </row>
    <row r="172">
      <c r="A172" s="30">
        <v>12855.6</v>
      </c>
      <c r="B172" s="31">
        <v>44264.0</v>
      </c>
      <c r="C172" s="31">
        <v>44271.0</v>
      </c>
      <c r="D172" s="32" t="s">
        <v>41</v>
      </c>
      <c r="E172" s="32" t="s">
        <v>36</v>
      </c>
      <c r="F172" s="32" t="s">
        <v>42</v>
      </c>
      <c r="G172" s="33" t="s">
        <v>43</v>
      </c>
      <c r="H172" s="34">
        <v>27545.0</v>
      </c>
      <c r="I172" s="35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4.0</v>
      </c>
      <c r="P172" s="30">
        <v>8.0</v>
      </c>
      <c r="Q172" s="30">
        <v>6.0</v>
      </c>
      <c r="R172" s="30">
        <v>5.0</v>
      </c>
      <c r="S172" s="30">
        <v>1.0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5.0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39"/>
    </row>
    <row r="173">
      <c r="A173" s="30">
        <v>12856.1</v>
      </c>
      <c r="B173" s="31">
        <v>44264.0</v>
      </c>
      <c r="C173" s="31">
        <v>44270.0</v>
      </c>
      <c r="D173" s="32" t="s">
        <v>41</v>
      </c>
      <c r="E173" s="32" t="s">
        <v>36</v>
      </c>
      <c r="H173" s="37"/>
      <c r="I173" s="37"/>
      <c r="J173" s="30">
        <v>0.0</v>
      </c>
      <c r="K173" s="30">
        <v>0.0</v>
      </c>
      <c r="L173" s="30">
        <v>1.0</v>
      </c>
      <c r="M173" s="32" t="s">
        <v>39</v>
      </c>
      <c r="N173" s="32" t="s">
        <v>39</v>
      </c>
      <c r="O173" s="30">
        <v>1.0</v>
      </c>
      <c r="P173" s="30">
        <v>7.0</v>
      </c>
      <c r="Q173" s="30">
        <v>6.0</v>
      </c>
      <c r="R173" s="30">
        <v>0.0</v>
      </c>
      <c r="S173" s="30">
        <v>2.0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39"/>
    </row>
    <row r="174">
      <c r="A174" s="30">
        <v>12857.1</v>
      </c>
      <c r="B174" s="31">
        <v>44264.0</v>
      </c>
      <c r="C174" s="31">
        <v>44271.0</v>
      </c>
      <c r="D174" s="32" t="s">
        <v>249</v>
      </c>
      <c r="E174" s="32" t="s">
        <v>250</v>
      </c>
      <c r="F174" s="32" t="s">
        <v>40</v>
      </c>
      <c r="G174" s="38"/>
      <c r="H174" s="38"/>
      <c r="I174" s="35"/>
      <c r="J174" s="30">
        <v>0.0</v>
      </c>
      <c r="K174" s="30">
        <v>1.0</v>
      </c>
      <c r="L174" s="30">
        <v>0.0</v>
      </c>
      <c r="M174" s="32" t="s">
        <v>49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5.0</v>
      </c>
      <c r="AF174" s="30">
        <v>3.0</v>
      </c>
      <c r="AG174" s="30">
        <v>7.0</v>
      </c>
      <c r="AH174" s="30">
        <v>1.0</v>
      </c>
      <c r="AI174" s="30">
        <v>0.0</v>
      </c>
      <c r="AJ174" s="39"/>
    </row>
    <row r="175">
      <c r="A175" s="30">
        <v>12858.1</v>
      </c>
      <c r="B175" s="31">
        <v>44265.0</v>
      </c>
      <c r="C175" s="31">
        <v>44272.0</v>
      </c>
      <c r="D175" s="32" t="s">
        <v>251</v>
      </c>
      <c r="E175" s="32" t="s">
        <v>252</v>
      </c>
      <c r="H175" s="37"/>
      <c r="I175" s="37"/>
      <c r="J175" s="30">
        <v>0.0</v>
      </c>
      <c r="K175" s="30">
        <v>0.0</v>
      </c>
      <c r="L175" s="30">
        <v>1.0</v>
      </c>
      <c r="M175" s="32" t="s">
        <v>39</v>
      </c>
      <c r="N175" s="32" t="s">
        <v>39</v>
      </c>
      <c r="O175" s="30">
        <v>6.0</v>
      </c>
      <c r="P175" s="30">
        <v>14.0</v>
      </c>
      <c r="Q175" s="30">
        <v>7.0</v>
      </c>
      <c r="R175" s="30">
        <v>10.0</v>
      </c>
      <c r="S175" s="30">
        <v>2.0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39"/>
    </row>
    <row r="176">
      <c r="A176" s="30">
        <v>12858.2</v>
      </c>
      <c r="B176" s="31">
        <v>44265.0</v>
      </c>
      <c r="C176" s="31">
        <v>44272.0</v>
      </c>
      <c r="D176" s="32" t="s">
        <v>251</v>
      </c>
      <c r="E176" s="32" t="s">
        <v>252</v>
      </c>
      <c r="F176" s="32" t="s">
        <v>253</v>
      </c>
      <c r="G176" s="33" t="s">
        <v>107</v>
      </c>
      <c r="H176" s="34">
        <v>27511.0</v>
      </c>
      <c r="I176" s="35"/>
      <c r="J176" s="30">
        <v>0.0</v>
      </c>
      <c r="K176" s="30">
        <v>1.0</v>
      </c>
      <c r="L176" s="30">
        <v>0.0</v>
      </c>
      <c r="M176" s="32" t="s">
        <v>39</v>
      </c>
      <c r="N176" s="32" t="s">
        <v>49</v>
      </c>
      <c r="O176" s="30">
        <v>0.0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9.0</v>
      </c>
      <c r="V176" s="30">
        <v>6.0</v>
      </c>
      <c r="W176" s="30">
        <v>10.0</v>
      </c>
      <c r="X176" s="30">
        <v>2.0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39"/>
    </row>
    <row r="177">
      <c r="A177" s="30">
        <v>12858.3</v>
      </c>
      <c r="B177" s="31">
        <v>44265.0</v>
      </c>
      <c r="C177" s="31">
        <v>44272.0</v>
      </c>
      <c r="D177" s="32" t="s">
        <v>251</v>
      </c>
      <c r="E177" s="32" t="s">
        <v>252</v>
      </c>
      <c r="F177" s="32" t="s">
        <v>145</v>
      </c>
      <c r="G177" s="33" t="s">
        <v>107</v>
      </c>
      <c r="H177" s="34">
        <v>27511.0</v>
      </c>
      <c r="I177" s="35"/>
      <c r="J177" s="30">
        <v>0.0</v>
      </c>
      <c r="K177" s="30">
        <v>1.0</v>
      </c>
      <c r="L177" s="30">
        <v>0.0</v>
      </c>
      <c r="M177" s="32" t="s">
        <v>49</v>
      </c>
      <c r="N177" s="32" t="s">
        <v>39</v>
      </c>
      <c r="O177" s="30">
        <v>3.0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7.0</v>
      </c>
      <c r="V177" s="30">
        <v>7.0</v>
      </c>
      <c r="W177" s="30">
        <v>10.0</v>
      </c>
      <c r="X177" s="30">
        <v>2.0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39"/>
    </row>
    <row r="178">
      <c r="A178" s="30">
        <v>12858.4</v>
      </c>
      <c r="B178" s="31">
        <v>44265.0</v>
      </c>
      <c r="C178" s="31">
        <v>44272.0</v>
      </c>
      <c r="D178" s="32" t="s">
        <v>251</v>
      </c>
      <c r="E178" s="32" t="s">
        <v>252</v>
      </c>
      <c r="H178" s="37"/>
      <c r="I178" s="37"/>
      <c r="J178" s="30">
        <v>1.0</v>
      </c>
      <c r="K178" s="30">
        <v>0.0</v>
      </c>
      <c r="L178" s="30">
        <v>0.0</v>
      </c>
      <c r="M178" s="32" t="s">
        <v>39</v>
      </c>
      <c r="N178" s="32" t="s">
        <v>39</v>
      </c>
      <c r="O178" s="30">
        <v>2.0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7.0</v>
      </c>
      <c r="AA178" s="30">
        <v>2.0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39"/>
    </row>
    <row r="179">
      <c r="A179" s="30">
        <v>12858.5</v>
      </c>
      <c r="B179" s="31">
        <v>44265.0</v>
      </c>
      <c r="C179" s="31">
        <v>44272.0</v>
      </c>
      <c r="D179" s="32" t="s">
        <v>251</v>
      </c>
      <c r="E179" s="32" t="s">
        <v>252</v>
      </c>
      <c r="H179" s="37"/>
      <c r="I179" s="37"/>
      <c r="J179" s="30">
        <v>1.0</v>
      </c>
      <c r="K179" s="30">
        <v>0.0</v>
      </c>
      <c r="L179" s="30">
        <v>0.0</v>
      </c>
      <c r="M179" s="32" t="s">
        <v>39</v>
      </c>
      <c r="N179" s="32" t="s">
        <v>39</v>
      </c>
      <c r="O179" s="30">
        <v>1.0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0.0</v>
      </c>
      <c r="AE179" s="30">
        <v>6.0</v>
      </c>
      <c r="AF179" s="30">
        <v>4.0</v>
      </c>
      <c r="AG179" s="30">
        <v>0.0</v>
      </c>
      <c r="AH179" s="30">
        <v>0.0</v>
      </c>
      <c r="AI179" s="30">
        <v>0.0</v>
      </c>
      <c r="AJ179" s="39"/>
    </row>
    <row r="180">
      <c r="A180" s="30">
        <v>12859.1</v>
      </c>
      <c r="B180" s="31">
        <v>44265.0</v>
      </c>
      <c r="C180" s="31">
        <v>44265.0</v>
      </c>
      <c r="D180" s="32" t="s">
        <v>93</v>
      </c>
      <c r="E180" s="32" t="s">
        <v>94</v>
      </c>
      <c r="J180" s="30">
        <v>0.0</v>
      </c>
      <c r="K180" s="30">
        <v>0.0</v>
      </c>
      <c r="L180" s="30">
        <v>1.0</v>
      </c>
      <c r="M180" s="32" t="s">
        <v>39</v>
      </c>
      <c r="N180" s="32" t="s">
        <v>39</v>
      </c>
      <c r="O180" s="30">
        <v>0.0</v>
      </c>
      <c r="P180" s="30">
        <v>4.0</v>
      </c>
      <c r="Q180" s="30">
        <v>5.0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39"/>
    </row>
    <row r="181">
      <c r="A181" s="30">
        <v>12859.2</v>
      </c>
      <c r="B181" s="31">
        <v>44265.0</v>
      </c>
      <c r="C181" s="31">
        <v>44265.0</v>
      </c>
      <c r="D181" s="32" t="s">
        <v>93</v>
      </c>
      <c r="E181" s="32" t="s">
        <v>94</v>
      </c>
      <c r="J181" s="30">
        <v>0.0</v>
      </c>
      <c r="K181" s="30">
        <v>0.0</v>
      </c>
      <c r="L181" s="30">
        <v>1.0</v>
      </c>
      <c r="M181" s="32" t="s">
        <v>39</v>
      </c>
      <c r="N181" s="32" t="s">
        <v>39</v>
      </c>
      <c r="O181" s="30">
        <v>0.0</v>
      </c>
      <c r="P181" s="30">
        <v>3.0</v>
      </c>
      <c r="Q181" s="30">
        <v>3.0</v>
      </c>
      <c r="R181" s="30">
        <v>5.0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39"/>
    </row>
    <row r="182">
      <c r="A182" s="30">
        <v>12859.3</v>
      </c>
      <c r="B182" s="31">
        <v>44265.0</v>
      </c>
      <c r="C182" s="31">
        <v>44265.0</v>
      </c>
      <c r="D182" s="32" t="s">
        <v>93</v>
      </c>
      <c r="E182" s="32" t="s">
        <v>94</v>
      </c>
      <c r="J182" s="30">
        <v>0.0</v>
      </c>
      <c r="K182" s="30">
        <v>0.0</v>
      </c>
      <c r="L182" s="30">
        <v>1.0</v>
      </c>
      <c r="M182" s="32" t="s">
        <v>39</v>
      </c>
      <c r="N182" s="32" t="s">
        <v>39</v>
      </c>
      <c r="O182" s="30">
        <v>0.0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1.0</v>
      </c>
      <c r="V182" s="30">
        <v>1.0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39"/>
    </row>
    <row r="183">
      <c r="A183" s="30">
        <v>12859.4</v>
      </c>
      <c r="B183" s="31">
        <v>44265.0</v>
      </c>
      <c r="C183" s="31">
        <v>44265.0</v>
      </c>
      <c r="D183" s="32" t="s">
        <v>93</v>
      </c>
      <c r="E183" s="32" t="s">
        <v>94</v>
      </c>
      <c r="J183" s="30">
        <v>0.0</v>
      </c>
      <c r="K183" s="30">
        <v>0.0</v>
      </c>
      <c r="L183" s="30">
        <v>1.0</v>
      </c>
      <c r="M183" s="32" t="s">
        <v>39</v>
      </c>
      <c r="N183" s="32" t="s">
        <v>39</v>
      </c>
      <c r="O183" s="30">
        <v>0.0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1.0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39"/>
    </row>
    <row r="184">
      <c r="A184" s="30">
        <v>12859.5</v>
      </c>
      <c r="B184" s="31">
        <v>44265.0</v>
      </c>
      <c r="C184" s="31">
        <v>44265.0</v>
      </c>
      <c r="D184" s="32" t="s">
        <v>93</v>
      </c>
      <c r="E184" s="32" t="s">
        <v>94</v>
      </c>
      <c r="J184" s="30">
        <v>0.0</v>
      </c>
      <c r="K184" s="30">
        <v>0.0</v>
      </c>
      <c r="L184" s="30">
        <v>1.0</v>
      </c>
      <c r="M184" s="32" t="s">
        <v>39</v>
      </c>
      <c r="N184" s="32" t="s">
        <v>39</v>
      </c>
      <c r="O184" s="30">
        <v>0.0</v>
      </c>
      <c r="P184" s="30">
        <v>3.0</v>
      </c>
      <c r="Q184" s="30">
        <v>3.0</v>
      </c>
      <c r="R184" s="30">
        <v>0.0</v>
      </c>
      <c r="S184" s="30">
        <v>0.0</v>
      </c>
      <c r="T184" s="30">
        <v>1.0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39"/>
    </row>
    <row r="185">
      <c r="A185" s="30">
        <v>12859.6</v>
      </c>
      <c r="B185" s="31">
        <v>44265.0</v>
      </c>
      <c r="C185" s="31">
        <v>44265.0</v>
      </c>
      <c r="D185" s="32" t="s">
        <v>93</v>
      </c>
      <c r="E185" s="32" t="s">
        <v>94</v>
      </c>
      <c r="J185" s="30">
        <v>0.0</v>
      </c>
      <c r="K185" s="30">
        <v>0.0</v>
      </c>
      <c r="L185" s="30">
        <v>1.0</v>
      </c>
      <c r="M185" s="32" t="s">
        <v>39</v>
      </c>
      <c r="N185" s="32" t="s">
        <v>39</v>
      </c>
      <c r="O185" s="30">
        <v>0.0</v>
      </c>
      <c r="P185" s="30">
        <v>5.0</v>
      </c>
      <c r="Q185" s="30">
        <v>6.0</v>
      </c>
      <c r="R185" s="30">
        <v>0.0</v>
      </c>
      <c r="S185" s="30">
        <v>0.0</v>
      </c>
      <c r="T185" s="30">
        <v>1.0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39"/>
    </row>
    <row r="186">
      <c r="A186" s="30">
        <v>12860.1</v>
      </c>
      <c r="B186" s="31">
        <v>44265.0</v>
      </c>
      <c r="C186" s="31">
        <v>44265.0</v>
      </c>
      <c r="D186" s="32" t="s">
        <v>93</v>
      </c>
      <c r="E186" s="32" t="s">
        <v>94</v>
      </c>
      <c r="J186" s="30">
        <v>0.0</v>
      </c>
      <c r="K186" s="30">
        <v>0.0</v>
      </c>
      <c r="L186" s="30">
        <v>1.0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1.0</v>
      </c>
      <c r="V186" s="30">
        <v>2.0</v>
      </c>
      <c r="W186" s="30">
        <v>5.0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39"/>
    </row>
    <row r="187">
      <c r="A187" s="30">
        <v>12860.2</v>
      </c>
      <c r="B187" s="31">
        <v>44265.0</v>
      </c>
      <c r="C187" s="31">
        <v>44265.0</v>
      </c>
      <c r="D187" s="32" t="s">
        <v>93</v>
      </c>
      <c r="E187" s="32" t="s">
        <v>94</v>
      </c>
      <c r="J187" s="30">
        <v>0.0</v>
      </c>
      <c r="K187" s="30">
        <v>0.0</v>
      </c>
      <c r="L187" s="30">
        <v>1.0</v>
      </c>
      <c r="M187" s="32" t="s">
        <v>39</v>
      </c>
      <c r="N187" s="32" t="s">
        <v>39</v>
      </c>
      <c r="O187" s="30">
        <v>0.0</v>
      </c>
      <c r="P187" s="30">
        <v>2.0</v>
      </c>
      <c r="Q187" s="30">
        <v>2.0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39"/>
    </row>
    <row r="188">
      <c r="A188" s="30">
        <v>12860.3</v>
      </c>
      <c r="B188" s="31">
        <v>44265.0</v>
      </c>
      <c r="C188" s="31">
        <v>44265.0</v>
      </c>
      <c r="D188" s="32" t="s">
        <v>93</v>
      </c>
      <c r="E188" s="32" t="s">
        <v>94</v>
      </c>
      <c r="J188" s="30">
        <v>0.0</v>
      </c>
      <c r="K188" s="30">
        <v>0.0</v>
      </c>
      <c r="L188" s="30">
        <v>1.0</v>
      </c>
      <c r="M188" s="32" t="s">
        <v>39</v>
      </c>
      <c r="N188" s="32" t="s">
        <v>39</v>
      </c>
      <c r="O188" s="30">
        <v>0.0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3.0</v>
      </c>
      <c r="V188" s="30">
        <v>3.0</v>
      </c>
      <c r="W188" s="30">
        <v>0.0</v>
      </c>
      <c r="X188" s="30">
        <v>0.0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39"/>
    </row>
    <row r="189">
      <c r="A189" s="30">
        <v>12860.4</v>
      </c>
      <c r="B189" s="31">
        <v>44265.0</v>
      </c>
      <c r="C189" s="31">
        <v>44265.0</v>
      </c>
      <c r="D189" s="32" t="s">
        <v>93</v>
      </c>
      <c r="E189" s="32" t="s">
        <v>94</v>
      </c>
      <c r="J189" s="30">
        <v>0.0</v>
      </c>
      <c r="K189" s="30">
        <v>0.0</v>
      </c>
      <c r="L189" s="30">
        <v>1.0</v>
      </c>
      <c r="M189" s="32" t="s">
        <v>39</v>
      </c>
      <c r="N189" s="32" t="s">
        <v>39</v>
      </c>
      <c r="O189" s="30">
        <v>0.0</v>
      </c>
      <c r="P189" s="30">
        <v>3.0</v>
      </c>
      <c r="Q189" s="30">
        <v>4.0</v>
      </c>
      <c r="R189" s="30">
        <v>5.0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39"/>
    </row>
    <row r="190">
      <c r="A190" s="30">
        <v>12860.5</v>
      </c>
      <c r="B190" s="31">
        <v>44265.0</v>
      </c>
      <c r="C190" s="31">
        <v>44265.0</v>
      </c>
      <c r="D190" s="32" t="s">
        <v>93</v>
      </c>
      <c r="E190" s="32" t="s">
        <v>94</v>
      </c>
      <c r="F190" s="32" t="s">
        <v>40</v>
      </c>
      <c r="G190" s="38"/>
      <c r="H190" s="38"/>
      <c r="I190" s="35"/>
      <c r="J190" s="30">
        <v>0.0</v>
      </c>
      <c r="K190" s="30">
        <v>1.0</v>
      </c>
      <c r="L190" s="30">
        <v>0.0</v>
      </c>
      <c r="M190" s="32" t="s">
        <v>39</v>
      </c>
      <c r="N190" s="32" t="s">
        <v>39</v>
      </c>
      <c r="O190" s="30">
        <v>2.0</v>
      </c>
      <c r="P190" s="30">
        <v>0.0</v>
      </c>
      <c r="Q190" s="30">
        <v>1.0</v>
      </c>
      <c r="R190" s="30">
        <v>10.0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39"/>
    </row>
    <row r="191">
      <c r="A191" s="30">
        <v>12860.6</v>
      </c>
      <c r="B191" s="31">
        <v>44265.0</v>
      </c>
      <c r="C191" s="31">
        <v>44265.0</v>
      </c>
      <c r="D191" s="32" t="s">
        <v>93</v>
      </c>
      <c r="E191" s="32" t="s">
        <v>94</v>
      </c>
      <c r="F191" s="32" t="s">
        <v>40</v>
      </c>
      <c r="G191" s="38"/>
      <c r="H191" s="38"/>
      <c r="I191" s="35"/>
      <c r="J191" s="30">
        <v>0.0</v>
      </c>
      <c r="K191" s="30">
        <v>1.0</v>
      </c>
      <c r="L191" s="30">
        <v>0.0</v>
      </c>
      <c r="M191" s="32" t="s">
        <v>39</v>
      </c>
      <c r="N191" s="32" t="s">
        <v>39</v>
      </c>
      <c r="O191" s="30">
        <v>2.0</v>
      </c>
      <c r="P191" s="30">
        <v>0.0</v>
      </c>
      <c r="Q191" s="30">
        <v>1.0</v>
      </c>
      <c r="R191" s="30">
        <v>10.0</v>
      </c>
      <c r="S191" s="30">
        <v>0.0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39"/>
    </row>
    <row r="192">
      <c r="A192" s="30">
        <v>12861.1</v>
      </c>
      <c r="B192" s="31">
        <v>44265.0</v>
      </c>
      <c r="C192" s="31">
        <v>44271.0</v>
      </c>
      <c r="D192" s="32" t="s">
        <v>148</v>
      </c>
      <c r="E192" s="32" t="s">
        <v>46</v>
      </c>
      <c r="F192" s="32" t="s">
        <v>203</v>
      </c>
      <c r="G192" s="33" t="s">
        <v>38</v>
      </c>
      <c r="H192" s="34">
        <v>27613.0</v>
      </c>
      <c r="I192" s="35"/>
      <c r="J192" s="30">
        <v>0.0</v>
      </c>
      <c r="K192" s="30">
        <v>1.0</v>
      </c>
      <c r="L192" s="30">
        <v>0.0</v>
      </c>
      <c r="M192" s="32" t="s">
        <v>49</v>
      </c>
      <c r="N192" s="32" t="s">
        <v>39</v>
      </c>
      <c r="O192" s="30">
        <v>3.0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11.0</v>
      </c>
      <c r="AA192" s="30">
        <v>6.0</v>
      </c>
      <c r="AB192" s="30">
        <v>10.0</v>
      </c>
      <c r="AC192" s="30">
        <v>2.0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39"/>
    </row>
    <row r="193">
      <c r="A193" s="30">
        <v>12861.2</v>
      </c>
      <c r="B193" s="31">
        <v>44265.0</v>
      </c>
      <c r="C193" s="31">
        <v>44271.0</v>
      </c>
      <c r="D193" s="32" t="s">
        <v>148</v>
      </c>
      <c r="E193" s="32" t="s">
        <v>46</v>
      </c>
      <c r="F193" s="32" t="s">
        <v>158</v>
      </c>
      <c r="G193" s="33" t="s">
        <v>38</v>
      </c>
      <c r="H193" s="34">
        <v>27613.0</v>
      </c>
      <c r="I193" s="35"/>
      <c r="J193" s="30">
        <v>0.0</v>
      </c>
      <c r="K193" s="30">
        <v>1.0</v>
      </c>
      <c r="L193" s="30">
        <v>0.0</v>
      </c>
      <c r="M193" s="32" t="s">
        <v>49</v>
      </c>
      <c r="N193" s="32" t="s">
        <v>39</v>
      </c>
      <c r="O193" s="30">
        <v>3.0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10.0</v>
      </c>
      <c r="AA193" s="30">
        <v>7.0</v>
      </c>
      <c r="AB193" s="30">
        <v>12.0</v>
      </c>
      <c r="AC193" s="30">
        <v>2.0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39"/>
    </row>
    <row r="194">
      <c r="A194" s="30">
        <v>12861.3</v>
      </c>
      <c r="B194" s="31">
        <v>44265.0</v>
      </c>
      <c r="C194" s="31">
        <v>44271.0</v>
      </c>
      <c r="D194" s="32" t="s">
        <v>148</v>
      </c>
      <c r="E194" s="32" t="s">
        <v>46</v>
      </c>
      <c r="F194" s="32" t="s">
        <v>210</v>
      </c>
      <c r="G194" s="33" t="s">
        <v>38</v>
      </c>
      <c r="H194" s="34">
        <v>27613.0</v>
      </c>
      <c r="I194" s="35"/>
      <c r="J194" s="30">
        <v>0.0</v>
      </c>
      <c r="K194" s="30">
        <v>1.0</v>
      </c>
      <c r="L194" s="30">
        <v>0.0</v>
      </c>
      <c r="M194" s="32" t="s">
        <v>49</v>
      </c>
      <c r="N194" s="32" t="s">
        <v>39</v>
      </c>
      <c r="O194" s="30">
        <v>3.0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11.0</v>
      </c>
      <c r="V194" s="30">
        <v>6.0</v>
      </c>
      <c r="W194" s="30">
        <v>10.0</v>
      </c>
      <c r="X194" s="30">
        <v>2.0</v>
      </c>
      <c r="Y194" s="30">
        <v>1.0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39"/>
    </row>
    <row r="195">
      <c r="A195" s="30">
        <v>12861.4</v>
      </c>
      <c r="B195" s="31">
        <v>44265.0</v>
      </c>
      <c r="C195" s="31">
        <v>44271.0</v>
      </c>
      <c r="D195" s="32" t="s">
        <v>148</v>
      </c>
      <c r="E195" s="32" t="s">
        <v>46</v>
      </c>
      <c r="F195" s="32" t="s">
        <v>210</v>
      </c>
      <c r="G195" s="33" t="s">
        <v>38</v>
      </c>
      <c r="H195" s="34">
        <v>27613.0</v>
      </c>
      <c r="I195" s="35"/>
      <c r="J195" s="30">
        <v>0.0</v>
      </c>
      <c r="K195" s="30">
        <v>1.0</v>
      </c>
      <c r="L195" s="30">
        <v>0.0</v>
      </c>
      <c r="M195" s="32" t="s">
        <v>49</v>
      </c>
      <c r="N195" s="32" t="s">
        <v>39</v>
      </c>
      <c r="O195" s="30">
        <v>3.0</v>
      </c>
      <c r="P195" s="30">
        <v>11.0</v>
      </c>
      <c r="Q195" s="30">
        <v>6.0</v>
      </c>
      <c r="R195" s="30">
        <v>12.0</v>
      </c>
      <c r="S195" s="30">
        <v>2.0</v>
      </c>
      <c r="T195" s="30">
        <v>1.0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39"/>
    </row>
    <row r="196">
      <c r="A196" s="30">
        <v>12861.5</v>
      </c>
      <c r="B196" s="31">
        <v>44265.0</v>
      </c>
      <c r="C196" s="31">
        <v>44271.0</v>
      </c>
      <c r="D196" s="32" t="s">
        <v>148</v>
      </c>
      <c r="E196" s="32" t="s">
        <v>46</v>
      </c>
      <c r="F196" s="32" t="s">
        <v>88</v>
      </c>
      <c r="G196" s="33" t="s">
        <v>89</v>
      </c>
      <c r="H196" s="34">
        <v>27609.0</v>
      </c>
      <c r="I196" s="35"/>
      <c r="J196" s="30">
        <v>0.0</v>
      </c>
      <c r="K196" s="30">
        <v>0.0</v>
      </c>
      <c r="L196" s="30">
        <v>1.0</v>
      </c>
      <c r="M196" s="32" t="s">
        <v>49</v>
      </c>
      <c r="N196" s="32" t="s">
        <v>39</v>
      </c>
      <c r="O196" s="30">
        <v>4.0</v>
      </c>
      <c r="P196" s="30">
        <v>11.0</v>
      </c>
      <c r="Q196" s="30">
        <v>7.0</v>
      </c>
      <c r="R196" s="30">
        <v>10.0</v>
      </c>
      <c r="S196" s="30">
        <v>2.0</v>
      </c>
      <c r="T196" s="30">
        <v>1.0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39"/>
    </row>
    <row r="197">
      <c r="A197" s="30">
        <v>12861.6</v>
      </c>
      <c r="B197" s="31">
        <v>44265.0</v>
      </c>
      <c r="C197" s="31">
        <v>44271.0</v>
      </c>
      <c r="D197" s="32" t="s">
        <v>148</v>
      </c>
      <c r="E197" s="32" t="s">
        <v>46</v>
      </c>
      <c r="H197" s="37"/>
      <c r="I197" s="35"/>
      <c r="J197" s="30">
        <v>1.0</v>
      </c>
      <c r="K197" s="30">
        <v>0.0</v>
      </c>
      <c r="L197" s="30">
        <v>0.0</v>
      </c>
      <c r="M197" s="32" t="s">
        <v>49</v>
      </c>
      <c r="N197" s="32" t="s">
        <v>39</v>
      </c>
      <c r="O197" s="30">
        <v>2.0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7.0</v>
      </c>
      <c r="AA197" s="30">
        <v>4.0</v>
      </c>
      <c r="AB197" s="30">
        <v>10.0</v>
      </c>
      <c r="AC197" s="30">
        <v>1.0</v>
      </c>
      <c r="AD197" s="30">
        <v>1.0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39"/>
    </row>
    <row r="198">
      <c r="A198" s="30">
        <v>12862.1</v>
      </c>
      <c r="B198" s="31">
        <v>44265.0</v>
      </c>
      <c r="C198" s="31">
        <v>44265.0</v>
      </c>
      <c r="D198" s="32" t="s">
        <v>93</v>
      </c>
      <c r="E198" s="32" t="s">
        <v>94</v>
      </c>
      <c r="F198" s="32" t="s">
        <v>40</v>
      </c>
      <c r="G198" s="38"/>
      <c r="H198" s="38"/>
      <c r="I198" s="35"/>
      <c r="J198" s="30">
        <v>0.0</v>
      </c>
      <c r="K198" s="30">
        <v>1.0</v>
      </c>
      <c r="L198" s="30">
        <v>0.0</v>
      </c>
      <c r="M198" s="32" t="s">
        <v>39</v>
      </c>
      <c r="N198" s="32" t="s">
        <v>39</v>
      </c>
      <c r="O198" s="30">
        <v>5.0</v>
      </c>
      <c r="P198" s="30">
        <v>4.0</v>
      </c>
      <c r="Q198" s="30">
        <v>4.0</v>
      </c>
      <c r="R198" s="30">
        <v>10.0</v>
      </c>
      <c r="S198" s="30">
        <v>0.0</v>
      </c>
      <c r="T198" s="30">
        <v>1.0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39"/>
    </row>
    <row r="199">
      <c r="A199" s="30">
        <v>12862.2</v>
      </c>
      <c r="B199" s="31">
        <v>44265.0</v>
      </c>
      <c r="C199" s="31">
        <v>44265.0</v>
      </c>
      <c r="D199" s="32" t="s">
        <v>93</v>
      </c>
      <c r="E199" s="32" t="s">
        <v>94</v>
      </c>
      <c r="F199" s="32" t="s">
        <v>40</v>
      </c>
      <c r="G199" s="38"/>
      <c r="H199" s="38"/>
      <c r="I199" s="35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2.0</v>
      </c>
      <c r="Q199" s="30">
        <v>2.0</v>
      </c>
      <c r="R199" s="30">
        <v>10.0</v>
      </c>
      <c r="S199" s="30">
        <v>0.0</v>
      </c>
      <c r="T199" s="30">
        <v>1.0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39"/>
    </row>
    <row r="200">
      <c r="A200" s="30">
        <v>12862.3</v>
      </c>
      <c r="B200" s="31">
        <v>44265.0</v>
      </c>
      <c r="C200" s="31">
        <v>44265.0</v>
      </c>
      <c r="D200" s="32" t="s">
        <v>93</v>
      </c>
      <c r="E200" s="32" t="s">
        <v>94</v>
      </c>
      <c r="F200" s="32" t="s">
        <v>40</v>
      </c>
      <c r="G200" s="38"/>
      <c r="H200" s="38"/>
      <c r="I200" s="35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1.0</v>
      </c>
      <c r="P200" s="30">
        <v>1.0</v>
      </c>
      <c r="Q200" s="30">
        <v>4.0</v>
      </c>
      <c r="R200" s="30">
        <v>10.0</v>
      </c>
      <c r="S200" s="30">
        <v>0.0</v>
      </c>
      <c r="T200" s="30">
        <v>1.0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39"/>
    </row>
    <row r="201">
      <c r="A201" s="30">
        <v>12862.4</v>
      </c>
      <c r="B201" s="31">
        <v>44265.0</v>
      </c>
      <c r="C201" s="31">
        <v>44265.0</v>
      </c>
      <c r="D201" s="32" t="s">
        <v>93</v>
      </c>
      <c r="E201" s="32" t="s">
        <v>94</v>
      </c>
      <c r="F201" s="32" t="s">
        <v>40</v>
      </c>
      <c r="G201" s="38"/>
      <c r="H201" s="38"/>
      <c r="I201" s="35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4.0</v>
      </c>
      <c r="Q201" s="30">
        <v>4.0</v>
      </c>
      <c r="R201" s="30">
        <v>10.0</v>
      </c>
      <c r="S201" s="30">
        <v>0.0</v>
      </c>
      <c r="T201" s="30">
        <v>1.0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39"/>
    </row>
    <row r="202">
      <c r="A202" s="30">
        <v>12862.5</v>
      </c>
      <c r="B202" s="31">
        <v>44265.0</v>
      </c>
      <c r="C202" s="31">
        <v>44265.0</v>
      </c>
      <c r="D202" s="32" t="s">
        <v>93</v>
      </c>
      <c r="E202" s="32" t="s">
        <v>94</v>
      </c>
      <c r="F202" s="32" t="s">
        <v>40</v>
      </c>
      <c r="G202" s="38"/>
      <c r="H202" s="38"/>
      <c r="I202" s="35"/>
      <c r="J202" s="30">
        <v>0.0</v>
      </c>
      <c r="K202" s="30">
        <v>1.0</v>
      </c>
      <c r="L202" s="30">
        <v>0.0</v>
      </c>
      <c r="M202" s="32" t="s">
        <v>39</v>
      </c>
      <c r="N202" s="32" t="s">
        <v>39</v>
      </c>
      <c r="O202" s="30">
        <v>0.0</v>
      </c>
      <c r="P202" s="30">
        <v>1.0</v>
      </c>
      <c r="Q202" s="30">
        <v>0.0</v>
      </c>
      <c r="R202" s="30">
        <v>10.0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39"/>
    </row>
    <row r="203">
      <c r="A203" s="30">
        <v>12862.6</v>
      </c>
      <c r="B203" s="31">
        <v>44265.0</v>
      </c>
      <c r="C203" s="31">
        <v>44265.0</v>
      </c>
      <c r="D203" s="32" t="s">
        <v>93</v>
      </c>
      <c r="E203" s="32" t="s">
        <v>94</v>
      </c>
      <c r="F203" s="32" t="s">
        <v>40</v>
      </c>
      <c r="G203" s="38"/>
      <c r="H203" s="38"/>
      <c r="I203" s="35"/>
      <c r="J203" s="30">
        <v>0.0</v>
      </c>
      <c r="K203" s="30">
        <v>1.0</v>
      </c>
      <c r="L203" s="30">
        <v>0.0</v>
      </c>
      <c r="M203" s="32" t="s">
        <v>39</v>
      </c>
      <c r="N203" s="32" t="s">
        <v>39</v>
      </c>
      <c r="O203" s="30">
        <v>0.0</v>
      </c>
      <c r="P203" s="30">
        <v>2.0</v>
      </c>
      <c r="Q203" s="30">
        <v>2.0</v>
      </c>
      <c r="R203" s="30">
        <v>10.0</v>
      </c>
      <c r="S203" s="30">
        <v>0.0</v>
      </c>
      <c r="T203" s="30">
        <v>1.0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39"/>
    </row>
    <row r="204">
      <c r="A204" s="30">
        <v>12863.1</v>
      </c>
      <c r="B204" s="31">
        <v>44265.0</v>
      </c>
      <c r="C204" s="31">
        <v>44265.0</v>
      </c>
      <c r="D204" s="32" t="s">
        <v>93</v>
      </c>
      <c r="E204" s="32" t="s">
        <v>94</v>
      </c>
      <c r="F204" s="32" t="s">
        <v>40</v>
      </c>
      <c r="G204" s="38"/>
      <c r="H204" s="38"/>
      <c r="I204" s="35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0.0</v>
      </c>
      <c r="P204" s="30">
        <v>4.0</v>
      </c>
      <c r="Q204" s="30">
        <v>1.0</v>
      </c>
      <c r="R204" s="30">
        <v>10.0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39"/>
    </row>
    <row r="205">
      <c r="A205" s="30">
        <v>12863.2</v>
      </c>
      <c r="B205" s="31">
        <v>44265.0</v>
      </c>
      <c r="C205" s="31">
        <v>44265.0</v>
      </c>
      <c r="D205" s="32" t="s">
        <v>93</v>
      </c>
      <c r="E205" s="32" t="s">
        <v>94</v>
      </c>
      <c r="F205" s="32" t="s">
        <v>40</v>
      </c>
      <c r="G205" s="38"/>
      <c r="H205" s="38"/>
      <c r="I205" s="35"/>
      <c r="J205" s="30">
        <v>0.0</v>
      </c>
      <c r="K205" s="30">
        <v>1.0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0.0</v>
      </c>
      <c r="Q205" s="30">
        <v>7.0</v>
      </c>
      <c r="R205" s="30">
        <v>10.0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39"/>
    </row>
    <row r="206">
      <c r="A206" s="30">
        <v>12863.3</v>
      </c>
      <c r="B206" s="31">
        <v>44265.0</v>
      </c>
      <c r="C206" s="31">
        <v>44265.0</v>
      </c>
      <c r="D206" s="32" t="s">
        <v>93</v>
      </c>
      <c r="E206" s="32" t="s">
        <v>94</v>
      </c>
      <c r="F206" s="32" t="s">
        <v>40</v>
      </c>
      <c r="G206" s="38"/>
      <c r="H206" s="38"/>
      <c r="I206" s="35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0.0</v>
      </c>
      <c r="P206" s="30">
        <v>7.0</v>
      </c>
      <c r="Q206" s="30">
        <v>7.0</v>
      </c>
      <c r="R206" s="30">
        <v>10.0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39"/>
    </row>
    <row r="207">
      <c r="A207" s="30">
        <v>12863.4</v>
      </c>
      <c r="B207" s="31">
        <v>44265.0</v>
      </c>
      <c r="C207" s="31">
        <v>44265.0</v>
      </c>
      <c r="D207" s="32" t="s">
        <v>93</v>
      </c>
      <c r="E207" s="32" t="s">
        <v>94</v>
      </c>
      <c r="F207" s="32" t="s">
        <v>40</v>
      </c>
      <c r="G207" s="38"/>
      <c r="H207" s="38"/>
      <c r="I207" s="35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0.0</v>
      </c>
      <c r="P207" s="30">
        <v>1.0</v>
      </c>
      <c r="Q207" s="30">
        <v>1.0</v>
      </c>
      <c r="R207" s="30">
        <v>10.0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39"/>
    </row>
    <row r="208">
      <c r="A208" s="30">
        <v>12863.5</v>
      </c>
      <c r="B208" s="31">
        <v>44265.0</v>
      </c>
      <c r="C208" s="31">
        <v>44265.0</v>
      </c>
      <c r="D208" s="32" t="s">
        <v>93</v>
      </c>
      <c r="E208" s="32" t="s">
        <v>94</v>
      </c>
      <c r="F208" s="32" t="s">
        <v>40</v>
      </c>
      <c r="G208" s="38"/>
      <c r="H208" s="38"/>
      <c r="I208" s="35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2.0</v>
      </c>
      <c r="Q208" s="30">
        <v>7.0</v>
      </c>
      <c r="R208" s="30">
        <v>10.0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39"/>
    </row>
    <row r="209">
      <c r="A209" s="30">
        <v>12863.6</v>
      </c>
      <c r="B209" s="31">
        <v>44265.0</v>
      </c>
      <c r="C209" s="31">
        <v>44265.0</v>
      </c>
      <c r="D209" s="32" t="s">
        <v>93</v>
      </c>
      <c r="E209" s="32" t="s">
        <v>94</v>
      </c>
      <c r="F209" s="32" t="s">
        <v>40</v>
      </c>
      <c r="G209" s="38"/>
      <c r="H209" s="38"/>
      <c r="I209" s="35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4.0</v>
      </c>
      <c r="Q209" s="30">
        <v>1.0</v>
      </c>
      <c r="R209" s="30">
        <v>10.0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39"/>
    </row>
    <row r="210">
      <c r="A210" s="30">
        <v>12864.1</v>
      </c>
      <c r="B210" s="31">
        <v>44265.0</v>
      </c>
      <c r="C210" s="31">
        <v>44265.0</v>
      </c>
      <c r="D210" s="32" t="s">
        <v>93</v>
      </c>
      <c r="E210" s="32" t="s">
        <v>94</v>
      </c>
      <c r="F210" s="32" t="s">
        <v>40</v>
      </c>
      <c r="G210" s="38"/>
      <c r="H210" s="38"/>
      <c r="I210" s="35"/>
      <c r="J210" s="30">
        <v>0.0</v>
      </c>
      <c r="K210" s="30">
        <v>1.0</v>
      </c>
      <c r="L210" s="30">
        <v>0.0</v>
      </c>
      <c r="M210" s="32" t="s">
        <v>39</v>
      </c>
      <c r="N210" s="32" t="s">
        <v>39</v>
      </c>
      <c r="O210" s="30">
        <v>3.0</v>
      </c>
      <c r="P210" s="30">
        <v>3.0</v>
      </c>
      <c r="Q210" s="30">
        <v>3.0</v>
      </c>
      <c r="R210" s="30">
        <v>10.0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39"/>
    </row>
    <row r="211">
      <c r="A211" s="30">
        <v>12864.2</v>
      </c>
      <c r="B211" s="31">
        <v>44265.0</v>
      </c>
      <c r="C211" s="31">
        <v>44265.0</v>
      </c>
      <c r="D211" s="32" t="s">
        <v>93</v>
      </c>
      <c r="E211" s="32" t="s">
        <v>94</v>
      </c>
      <c r="F211" s="32" t="s">
        <v>40</v>
      </c>
      <c r="G211" s="38"/>
      <c r="H211" s="38"/>
      <c r="I211" s="35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2.0</v>
      </c>
      <c r="Q211" s="30">
        <v>2.0</v>
      </c>
      <c r="R211" s="30">
        <v>10.0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39"/>
    </row>
    <row r="212">
      <c r="A212" s="30">
        <v>12864.3</v>
      </c>
      <c r="B212" s="31">
        <v>44265.0</v>
      </c>
      <c r="C212" s="31">
        <v>44265.0</v>
      </c>
      <c r="D212" s="32" t="s">
        <v>93</v>
      </c>
      <c r="E212" s="32" t="s">
        <v>94</v>
      </c>
      <c r="F212" s="32" t="s">
        <v>40</v>
      </c>
      <c r="G212" s="38"/>
      <c r="H212" s="38"/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2.0</v>
      </c>
      <c r="P212" s="30">
        <v>1.0</v>
      </c>
      <c r="Q212" s="30">
        <v>2.0</v>
      </c>
      <c r="R212" s="30">
        <v>10.0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39"/>
    </row>
    <row r="213">
      <c r="A213" s="30">
        <v>12864.4</v>
      </c>
      <c r="B213" s="31">
        <v>44265.0</v>
      </c>
      <c r="C213" s="31">
        <v>44265.0</v>
      </c>
      <c r="D213" s="32" t="s">
        <v>93</v>
      </c>
      <c r="E213" s="32" t="s">
        <v>94</v>
      </c>
      <c r="F213" s="32" t="s">
        <v>40</v>
      </c>
      <c r="G213" s="38"/>
      <c r="H213" s="38"/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2.0</v>
      </c>
      <c r="Q213" s="30">
        <v>2.0</v>
      </c>
      <c r="R213" s="30">
        <v>10.0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39"/>
    </row>
    <row r="214">
      <c r="A214" s="30">
        <v>12864.5</v>
      </c>
      <c r="B214" s="31">
        <v>44265.0</v>
      </c>
      <c r="C214" s="31">
        <v>44265.0</v>
      </c>
      <c r="D214" s="32" t="s">
        <v>93</v>
      </c>
      <c r="E214" s="32" t="s">
        <v>94</v>
      </c>
      <c r="J214" s="30">
        <v>0.0</v>
      </c>
      <c r="K214" s="30">
        <v>0.0</v>
      </c>
      <c r="L214" s="30">
        <v>1.0</v>
      </c>
      <c r="M214" s="32" t="s">
        <v>39</v>
      </c>
      <c r="N214" s="32" t="s">
        <v>39</v>
      </c>
      <c r="O214" s="30">
        <v>0.0</v>
      </c>
      <c r="P214" s="30">
        <v>5.0</v>
      </c>
      <c r="Q214" s="30">
        <v>9.0</v>
      </c>
      <c r="R214" s="30">
        <v>5.0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39"/>
    </row>
    <row r="215">
      <c r="A215" s="30">
        <v>12864.6</v>
      </c>
      <c r="B215" s="31">
        <v>44265.0</v>
      </c>
      <c r="C215" s="31">
        <v>44265.0</v>
      </c>
      <c r="D215" s="32" t="s">
        <v>93</v>
      </c>
      <c r="E215" s="32" t="s">
        <v>94</v>
      </c>
      <c r="F215" s="32" t="s">
        <v>40</v>
      </c>
      <c r="G215" s="38"/>
      <c r="H215" s="38"/>
      <c r="I215" s="35"/>
      <c r="J215" s="30">
        <v>0.0</v>
      </c>
      <c r="K215" s="30">
        <v>1.0</v>
      </c>
      <c r="L215" s="30">
        <v>0.0</v>
      </c>
      <c r="M215" s="32" t="s">
        <v>39</v>
      </c>
      <c r="N215" s="32" t="s">
        <v>39</v>
      </c>
      <c r="O215" s="30">
        <v>0.0</v>
      </c>
      <c r="P215" s="30">
        <v>6.0</v>
      </c>
      <c r="Q215" s="30">
        <v>4.0</v>
      </c>
      <c r="R215" s="30">
        <v>10.0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39"/>
    </row>
    <row r="216">
      <c r="A216" s="30">
        <v>12865.1</v>
      </c>
      <c r="B216" s="31">
        <v>44265.0</v>
      </c>
      <c r="C216" s="31">
        <v>44265.0</v>
      </c>
      <c r="D216" s="32" t="s">
        <v>93</v>
      </c>
      <c r="E216" s="32" t="s">
        <v>94</v>
      </c>
      <c r="F216" s="32" t="s">
        <v>40</v>
      </c>
      <c r="G216" s="38"/>
      <c r="H216" s="38"/>
      <c r="I216" s="35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2.0</v>
      </c>
      <c r="V216" s="30">
        <v>1.0</v>
      </c>
      <c r="W216" s="30">
        <v>5.0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39"/>
    </row>
    <row r="217">
      <c r="A217" s="30">
        <v>12865.2</v>
      </c>
      <c r="B217" s="31">
        <v>44265.0</v>
      </c>
      <c r="C217" s="31">
        <v>44265.0</v>
      </c>
      <c r="D217" s="32" t="s">
        <v>93</v>
      </c>
      <c r="E217" s="32" t="s">
        <v>94</v>
      </c>
      <c r="F217" s="32" t="s">
        <v>40</v>
      </c>
      <c r="G217" s="38"/>
      <c r="H217" s="38"/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2.0</v>
      </c>
      <c r="V217" s="30">
        <v>1.0</v>
      </c>
      <c r="W217" s="30">
        <v>10.0</v>
      </c>
      <c r="X217" s="30">
        <v>0.0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39"/>
    </row>
    <row r="218">
      <c r="A218" s="30">
        <v>12865.3</v>
      </c>
      <c r="B218" s="31">
        <v>44265.0</v>
      </c>
      <c r="C218" s="31">
        <v>44265.0</v>
      </c>
      <c r="D218" s="32" t="s">
        <v>93</v>
      </c>
      <c r="E218" s="32" t="s">
        <v>94</v>
      </c>
      <c r="F218" s="32" t="s">
        <v>40</v>
      </c>
      <c r="G218" s="38"/>
      <c r="H218" s="38"/>
      <c r="I218" s="35"/>
      <c r="J218" s="30">
        <v>0.0</v>
      </c>
      <c r="K218" s="30">
        <v>1.0</v>
      </c>
      <c r="L218" s="30">
        <v>0.0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2.0</v>
      </c>
      <c r="V218" s="30">
        <v>1.0</v>
      </c>
      <c r="W218" s="30">
        <v>5.0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39"/>
    </row>
    <row r="219">
      <c r="A219" s="30">
        <v>12865.4</v>
      </c>
      <c r="B219" s="31">
        <v>44265.0</v>
      </c>
      <c r="C219" s="31">
        <v>44265.0</v>
      </c>
      <c r="D219" s="32" t="s">
        <v>93</v>
      </c>
      <c r="E219" s="32" t="s">
        <v>94</v>
      </c>
      <c r="F219" s="32" t="s">
        <v>40</v>
      </c>
      <c r="G219" s="38"/>
      <c r="H219" s="38"/>
      <c r="I219" s="35"/>
      <c r="J219" s="30">
        <v>0.0</v>
      </c>
      <c r="K219" s="30">
        <v>1.0</v>
      </c>
      <c r="L219" s="30">
        <v>0.0</v>
      </c>
      <c r="M219" s="32" t="s">
        <v>39</v>
      </c>
      <c r="N219" s="32" t="s">
        <v>39</v>
      </c>
      <c r="O219" s="30">
        <v>0.0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5.0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39"/>
    </row>
    <row r="220">
      <c r="A220" s="30">
        <v>12865.5</v>
      </c>
      <c r="B220" s="31">
        <v>44265.0</v>
      </c>
      <c r="C220" s="31">
        <v>44265.0</v>
      </c>
      <c r="D220" s="32" t="s">
        <v>93</v>
      </c>
      <c r="E220" s="32" t="s">
        <v>94</v>
      </c>
      <c r="F220" s="32" t="s">
        <v>40</v>
      </c>
      <c r="G220" s="38"/>
      <c r="H220" s="38"/>
      <c r="I220" s="35"/>
      <c r="J220" s="30">
        <v>0.0</v>
      </c>
      <c r="K220" s="30">
        <v>1.0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1.0</v>
      </c>
      <c r="V220" s="30">
        <v>1.0</v>
      </c>
      <c r="W220" s="30">
        <v>5.0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39"/>
    </row>
    <row r="221">
      <c r="A221" s="30">
        <v>12865.6</v>
      </c>
      <c r="B221" s="31">
        <v>44265.0</v>
      </c>
      <c r="C221" s="31">
        <v>44265.0</v>
      </c>
      <c r="D221" s="32" t="s">
        <v>93</v>
      </c>
      <c r="E221" s="32" t="s">
        <v>94</v>
      </c>
      <c r="F221" s="32" t="s">
        <v>40</v>
      </c>
      <c r="G221" s="38"/>
      <c r="H221" s="38"/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5.0</v>
      </c>
      <c r="X221" s="30">
        <v>0.0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39"/>
    </row>
    <row r="222">
      <c r="A222" s="30">
        <v>12866.1</v>
      </c>
      <c r="B222" s="31">
        <v>44265.0</v>
      </c>
      <c r="C222" s="31">
        <v>44265.0</v>
      </c>
      <c r="D222" s="32" t="s">
        <v>93</v>
      </c>
      <c r="E222" s="32" t="s">
        <v>94</v>
      </c>
      <c r="F222" s="32" t="s">
        <v>40</v>
      </c>
      <c r="G222" s="38"/>
      <c r="H222" s="38"/>
      <c r="I222" s="35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5.0</v>
      </c>
      <c r="X222" s="30">
        <v>0.0</v>
      </c>
      <c r="Y222" s="30">
        <v>0.0</v>
      </c>
      <c r="Z222" s="30">
        <v>0.0</v>
      </c>
      <c r="AA222" s="30">
        <v>0.0</v>
      </c>
      <c r="AB222" s="30">
        <v>0.0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39"/>
    </row>
    <row r="223">
      <c r="A223" s="30">
        <v>12866.2</v>
      </c>
      <c r="B223" s="31">
        <v>44265.0</v>
      </c>
      <c r="C223" s="31">
        <v>44265.0</v>
      </c>
      <c r="D223" s="32" t="s">
        <v>93</v>
      </c>
      <c r="E223" s="32" t="s">
        <v>94</v>
      </c>
      <c r="F223" s="32" t="s">
        <v>40</v>
      </c>
      <c r="G223" s="38"/>
      <c r="H223" s="38"/>
      <c r="I223" s="35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1.0</v>
      </c>
      <c r="V223" s="30">
        <v>5.0</v>
      </c>
      <c r="W223" s="30">
        <v>5.0</v>
      </c>
      <c r="X223" s="30">
        <v>0.0</v>
      </c>
      <c r="Y223" s="30">
        <v>0.0</v>
      </c>
      <c r="Z223" s="30">
        <v>0.0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39"/>
    </row>
    <row r="224">
      <c r="A224" s="30">
        <v>12866.3</v>
      </c>
      <c r="B224" s="31">
        <v>44265.0</v>
      </c>
      <c r="C224" s="31">
        <v>44265.0</v>
      </c>
      <c r="D224" s="32" t="s">
        <v>93</v>
      </c>
      <c r="E224" s="32" t="s">
        <v>94</v>
      </c>
      <c r="F224" s="32" t="s">
        <v>40</v>
      </c>
      <c r="G224" s="38"/>
      <c r="H224" s="38"/>
      <c r="I224" s="35"/>
      <c r="J224" s="30">
        <v>0.0</v>
      </c>
      <c r="K224" s="30">
        <v>1.0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3.0</v>
      </c>
      <c r="V224" s="30">
        <v>2.0</v>
      </c>
      <c r="W224" s="30">
        <v>1.0</v>
      </c>
      <c r="X224" s="30">
        <v>0.0</v>
      </c>
      <c r="Y224" s="30">
        <v>0.0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39"/>
    </row>
    <row r="225">
      <c r="A225" s="30">
        <v>12866.4</v>
      </c>
      <c r="B225" s="31">
        <v>44265.0</v>
      </c>
      <c r="C225" s="31">
        <v>44265.0</v>
      </c>
      <c r="D225" s="32" t="s">
        <v>93</v>
      </c>
      <c r="E225" s="32" t="s">
        <v>94</v>
      </c>
      <c r="J225" s="30">
        <v>0.0</v>
      </c>
      <c r="K225" s="30">
        <v>0.0</v>
      </c>
      <c r="L225" s="30">
        <v>1.0</v>
      </c>
      <c r="M225" s="32" t="s">
        <v>39</v>
      </c>
      <c r="N225" s="32" t="s">
        <v>39</v>
      </c>
      <c r="O225" s="30">
        <v>0.0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7.0</v>
      </c>
      <c r="V225" s="30">
        <v>3.0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39"/>
    </row>
    <row r="226">
      <c r="A226" s="30">
        <v>12866.5</v>
      </c>
      <c r="B226" s="31">
        <v>44265.0</v>
      </c>
      <c r="C226" s="31">
        <v>44265.0</v>
      </c>
      <c r="D226" s="32" t="s">
        <v>93</v>
      </c>
      <c r="E226" s="32" t="s">
        <v>94</v>
      </c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1.0</v>
      </c>
      <c r="AF226" s="30">
        <v>1.0</v>
      </c>
      <c r="AG226" s="30">
        <v>0.0</v>
      </c>
      <c r="AH226" s="30">
        <v>0.0</v>
      </c>
      <c r="AI226" s="30">
        <v>0.0</v>
      </c>
      <c r="AJ226" s="39"/>
    </row>
    <row r="227">
      <c r="A227" s="30">
        <v>12866.6</v>
      </c>
      <c r="B227" s="31">
        <v>44265.0</v>
      </c>
      <c r="C227" s="31">
        <v>44265.0</v>
      </c>
      <c r="D227" s="32" t="s">
        <v>93</v>
      </c>
      <c r="E227" s="32" t="s">
        <v>94</v>
      </c>
      <c r="J227" s="30">
        <v>1.0</v>
      </c>
      <c r="K227" s="30">
        <v>0.0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0.0</v>
      </c>
      <c r="AF227" s="30">
        <v>1.0</v>
      </c>
      <c r="AG227" s="30">
        <v>0.0</v>
      </c>
      <c r="AH227" s="30">
        <v>0.0</v>
      </c>
      <c r="AI227" s="30">
        <v>0.0</v>
      </c>
      <c r="AJ227" s="39"/>
    </row>
    <row r="228">
      <c r="A228" s="30">
        <v>12867.1</v>
      </c>
      <c r="B228" s="31">
        <v>44265.0</v>
      </c>
      <c r="C228" s="31">
        <v>44265.0</v>
      </c>
      <c r="D228" s="32" t="s">
        <v>93</v>
      </c>
      <c r="E228" s="32" t="s">
        <v>94</v>
      </c>
      <c r="J228" s="30">
        <v>1.0</v>
      </c>
      <c r="K228" s="30">
        <v>0.0</v>
      </c>
      <c r="L228" s="30">
        <v>0.0</v>
      </c>
      <c r="M228" s="32" t="s">
        <v>39</v>
      </c>
      <c r="N228" s="32" t="s">
        <v>39</v>
      </c>
      <c r="O228" s="30">
        <v>0.0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2.0</v>
      </c>
      <c r="AF228" s="30">
        <v>4.0</v>
      </c>
      <c r="AG228" s="30">
        <v>0.0</v>
      </c>
      <c r="AH228" s="30">
        <v>0.0</v>
      </c>
      <c r="AI228" s="30">
        <v>0.0</v>
      </c>
      <c r="AJ228" s="39"/>
    </row>
    <row r="229">
      <c r="A229" s="30">
        <v>12867.2</v>
      </c>
      <c r="B229" s="31">
        <v>44265.0</v>
      </c>
      <c r="C229" s="31">
        <v>44265.0</v>
      </c>
      <c r="D229" s="32" t="s">
        <v>93</v>
      </c>
      <c r="E229" s="32" t="s">
        <v>94</v>
      </c>
      <c r="J229" s="30">
        <v>1.0</v>
      </c>
      <c r="K229" s="30">
        <v>0.0</v>
      </c>
      <c r="L229" s="30">
        <v>0.0</v>
      </c>
      <c r="M229" s="32" t="s">
        <v>39</v>
      </c>
      <c r="N229" s="32" t="s">
        <v>39</v>
      </c>
      <c r="O229" s="30">
        <v>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1.0</v>
      </c>
      <c r="AF229" s="30">
        <v>0.0</v>
      </c>
      <c r="AG229" s="30">
        <v>0.0</v>
      </c>
      <c r="AH229" s="30">
        <v>0.0</v>
      </c>
      <c r="AI229" s="30">
        <v>0.0</v>
      </c>
      <c r="AJ229" s="39"/>
    </row>
    <row r="230">
      <c r="A230" s="30">
        <v>12867.3</v>
      </c>
      <c r="B230" s="31">
        <v>44265.0</v>
      </c>
      <c r="C230" s="31">
        <v>44265.0</v>
      </c>
      <c r="D230" s="32" t="s">
        <v>93</v>
      </c>
      <c r="E230" s="32" t="s">
        <v>94</v>
      </c>
      <c r="F230" s="32" t="s">
        <v>40</v>
      </c>
      <c r="G230" s="38"/>
      <c r="H230" s="38"/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3.0</v>
      </c>
      <c r="V230" s="30">
        <v>2.0</v>
      </c>
      <c r="W230" s="30">
        <v>5.0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39"/>
    </row>
    <row r="231">
      <c r="A231" s="30">
        <v>12867.4</v>
      </c>
      <c r="B231" s="31">
        <v>44265.0</v>
      </c>
      <c r="C231" s="31">
        <v>44265.0</v>
      </c>
      <c r="D231" s="32" t="s">
        <v>93</v>
      </c>
      <c r="E231" s="32" t="s">
        <v>94</v>
      </c>
      <c r="F231" s="32" t="s">
        <v>40</v>
      </c>
      <c r="G231" s="38"/>
      <c r="H231" s="38"/>
      <c r="I231" s="35"/>
      <c r="J231" s="30">
        <v>0.0</v>
      </c>
      <c r="K231" s="30">
        <v>1.0</v>
      </c>
      <c r="L231" s="30">
        <v>0.0</v>
      </c>
      <c r="M231" s="32" t="s">
        <v>39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5.0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39"/>
    </row>
    <row r="232">
      <c r="A232" s="30">
        <v>12867.5</v>
      </c>
      <c r="B232" s="31">
        <v>44265.0</v>
      </c>
      <c r="C232" s="31">
        <v>44265.0</v>
      </c>
      <c r="D232" s="32" t="s">
        <v>93</v>
      </c>
      <c r="E232" s="32" t="s">
        <v>94</v>
      </c>
      <c r="F232" s="32" t="s">
        <v>40</v>
      </c>
      <c r="G232" s="38"/>
      <c r="H232" s="38"/>
      <c r="I232" s="35"/>
      <c r="J232" s="30">
        <v>0.0</v>
      </c>
      <c r="K232" s="30">
        <v>1.0</v>
      </c>
      <c r="L232" s="30">
        <v>0.0</v>
      </c>
      <c r="M232" s="32" t="s">
        <v>39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4.0</v>
      </c>
      <c r="V232" s="30">
        <v>2.0</v>
      </c>
      <c r="W232" s="30">
        <v>10.0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39"/>
    </row>
    <row r="233">
      <c r="A233" s="30">
        <v>12867.6</v>
      </c>
      <c r="B233" s="31">
        <v>44265.0</v>
      </c>
      <c r="C233" s="31">
        <v>44265.0</v>
      </c>
      <c r="D233" s="32" t="s">
        <v>93</v>
      </c>
      <c r="E233" s="32" t="s">
        <v>94</v>
      </c>
      <c r="F233" s="32" t="s">
        <v>40</v>
      </c>
      <c r="G233" s="38"/>
      <c r="H233" s="38"/>
      <c r="I233" s="35"/>
      <c r="J233" s="30">
        <v>0.0</v>
      </c>
      <c r="K233" s="30">
        <v>1.0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1.0</v>
      </c>
      <c r="V233" s="30">
        <v>3.0</v>
      </c>
      <c r="W233" s="30">
        <v>5.0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39"/>
    </row>
    <row r="234">
      <c r="A234" s="30">
        <v>12868.1</v>
      </c>
      <c r="B234" s="31">
        <v>44265.0</v>
      </c>
      <c r="C234" s="31">
        <v>44265.0</v>
      </c>
      <c r="D234" s="32" t="s">
        <v>93</v>
      </c>
      <c r="E234" s="32" t="s">
        <v>94</v>
      </c>
      <c r="F234" s="32" t="s">
        <v>40</v>
      </c>
      <c r="G234" s="38"/>
      <c r="H234" s="38"/>
      <c r="I234" s="35"/>
      <c r="J234" s="30">
        <v>0.0</v>
      </c>
      <c r="K234" s="30">
        <v>1.0</v>
      </c>
      <c r="L234" s="30">
        <v>0.0</v>
      </c>
      <c r="M234" s="32" t="s">
        <v>39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7.0</v>
      </c>
      <c r="V234" s="30">
        <v>5.0</v>
      </c>
      <c r="W234" s="30">
        <v>10.0</v>
      </c>
      <c r="X234" s="30">
        <v>0.0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39"/>
    </row>
    <row r="235">
      <c r="A235" s="30">
        <v>12868.2</v>
      </c>
      <c r="B235" s="31">
        <v>44265.0</v>
      </c>
      <c r="C235" s="31">
        <v>44265.0</v>
      </c>
      <c r="D235" s="32" t="s">
        <v>93</v>
      </c>
      <c r="E235" s="32" t="s">
        <v>94</v>
      </c>
      <c r="F235" s="32" t="s">
        <v>40</v>
      </c>
      <c r="G235" s="38"/>
      <c r="H235" s="38"/>
      <c r="I235" s="35"/>
      <c r="J235" s="30">
        <v>0.0</v>
      </c>
      <c r="K235" s="30">
        <v>1.0</v>
      </c>
      <c r="L235" s="30">
        <v>0.0</v>
      </c>
      <c r="M235" s="32" t="s">
        <v>39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4.0</v>
      </c>
      <c r="V235" s="30">
        <v>2.0</v>
      </c>
      <c r="W235" s="30">
        <v>0.0</v>
      </c>
      <c r="X235" s="30">
        <v>0.0</v>
      </c>
      <c r="Y235" s="30">
        <v>0.0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39"/>
    </row>
    <row r="236">
      <c r="A236" s="30">
        <v>12868.3</v>
      </c>
      <c r="B236" s="31">
        <v>44265.0</v>
      </c>
      <c r="C236" s="31">
        <v>44265.0</v>
      </c>
      <c r="D236" s="32" t="s">
        <v>93</v>
      </c>
      <c r="E236" s="32" t="s">
        <v>94</v>
      </c>
      <c r="F236" s="32" t="s">
        <v>40</v>
      </c>
      <c r="G236" s="38"/>
      <c r="H236" s="38"/>
      <c r="I236" s="35"/>
      <c r="J236" s="30">
        <v>0.0</v>
      </c>
      <c r="K236" s="30">
        <v>1.0</v>
      </c>
      <c r="L236" s="30">
        <v>0.0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3.0</v>
      </c>
      <c r="V236" s="30">
        <v>3.0</v>
      </c>
      <c r="W236" s="30">
        <v>5.0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39"/>
    </row>
    <row r="237">
      <c r="A237" s="30">
        <v>12868.4</v>
      </c>
      <c r="B237" s="31">
        <v>44265.0</v>
      </c>
      <c r="C237" s="31">
        <v>44265.0</v>
      </c>
      <c r="D237" s="32" t="s">
        <v>93</v>
      </c>
      <c r="E237" s="32" t="s">
        <v>94</v>
      </c>
      <c r="J237" s="30">
        <v>0.0</v>
      </c>
      <c r="K237" s="30">
        <v>0.0</v>
      </c>
      <c r="L237" s="30">
        <v>1.0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5.0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39"/>
    </row>
    <row r="238">
      <c r="A238" s="30">
        <v>12868.5</v>
      </c>
      <c r="B238" s="31">
        <v>44265.0</v>
      </c>
      <c r="C238" s="31">
        <v>44265.0</v>
      </c>
      <c r="D238" s="32" t="s">
        <v>93</v>
      </c>
      <c r="E238" s="32" t="s">
        <v>94</v>
      </c>
      <c r="F238" s="32" t="s">
        <v>40</v>
      </c>
      <c r="G238" s="38"/>
      <c r="H238" s="38"/>
      <c r="I238" s="35"/>
      <c r="J238" s="30">
        <v>0.0</v>
      </c>
      <c r="K238" s="30">
        <v>1.0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3.0</v>
      </c>
      <c r="V238" s="30">
        <v>1.0</v>
      </c>
      <c r="W238" s="30">
        <v>5.0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39"/>
    </row>
    <row r="239">
      <c r="A239" s="30">
        <v>12868.6</v>
      </c>
      <c r="B239" s="31">
        <v>44265.0</v>
      </c>
      <c r="C239" s="31">
        <v>44265.0</v>
      </c>
      <c r="D239" s="32" t="s">
        <v>93</v>
      </c>
      <c r="E239" s="32" t="s">
        <v>94</v>
      </c>
      <c r="F239" s="32" t="s">
        <v>40</v>
      </c>
      <c r="G239" s="38"/>
      <c r="H239" s="38"/>
      <c r="I239" s="35"/>
      <c r="J239" s="30">
        <v>0.0</v>
      </c>
      <c r="K239" s="30">
        <v>1.0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3.0</v>
      </c>
      <c r="V239" s="30">
        <v>2.0</v>
      </c>
      <c r="W239" s="30">
        <v>5.0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39"/>
    </row>
    <row r="240">
      <c r="A240" s="30">
        <v>12869.1</v>
      </c>
      <c r="B240" s="31">
        <v>44265.0</v>
      </c>
      <c r="C240" s="31">
        <v>44265.0</v>
      </c>
      <c r="D240" s="32" t="s">
        <v>93</v>
      </c>
      <c r="E240" s="32" t="s">
        <v>94</v>
      </c>
      <c r="F240" s="32" t="s">
        <v>40</v>
      </c>
      <c r="G240" s="38"/>
      <c r="H240" s="38"/>
      <c r="I240" s="35"/>
      <c r="J240" s="30">
        <v>0.0</v>
      </c>
      <c r="K240" s="30">
        <v>1.0</v>
      </c>
      <c r="L240" s="30">
        <v>0.0</v>
      </c>
      <c r="M240" s="32" t="s">
        <v>39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6.0</v>
      </c>
      <c r="V240" s="30">
        <v>3.0</v>
      </c>
      <c r="W240" s="30">
        <v>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39"/>
    </row>
    <row r="241">
      <c r="A241" s="30">
        <v>12869.2</v>
      </c>
      <c r="B241" s="31">
        <v>44265.0</v>
      </c>
      <c r="C241" s="31">
        <v>44265.0</v>
      </c>
      <c r="D241" s="32" t="s">
        <v>93</v>
      </c>
      <c r="E241" s="32" t="s">
        <v>94</v>
      </c>
      <c r="F241" s="32" t="s">
        <v>40</v>
      </c>
      <c r="G241" s="38"/>
      <c r="H241" s="38"/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2.0</v>
      </c>
      <c r="V241" s="30">
        <v>0.0</v>
      </c>
      <c r="W241" s="30">
        <v>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39"/>
    </row>
    <row r="242">
      <c r="A242" s="30">
        <v>12869.3</v>
      </c>
      <c r="B242" s="31">
        <v>44265.0</v>
      </c>
      <c r="C242" s="31">
        <v>44265.0</v>
      </c>
      <c r="D242" s="32" t="s">
        <v>93</v>
      </c>
      <c r="E242" s="32" t="s">
        <v>94</v>
      </c>
      <c r="F242" s="32" t="s">
        <v>40</v>
      </c>
      <c r="G242" s="38"/>
      <c r="H242" s="38"/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2.0</v>
      </c>
      <c r="V242" s="30">
        <v>0.0</v>
      </c>
      <c r="W242" s="30">
        <v>5.0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39"/>
    </row>
    <row r="243">
      <c r="A243" s="30">
        <v>12869.4</v>
      </c>
      <c r="B243" s="31">
        <v>44265.0</v>
      </c>
      <c r="C243" s="31">
        <v>44265.0</v>
      </c>
      <c r="D243" s="32" t="s">
        <v>93</v>
      </c>
      <c r="E243" s="32" t="s">
        <v>94</v>
      </c>
      <c r="F243" s="32" t="s">
        <v>40</v>
      </c>
      <c r="G243" s="38"/>
      <c r="H243" s="38"/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2.0</v>
      </c>
      <c r="V243" s="30">
        <v>1.0</v>
      </c>
      <c r="W243" s="30">
        <v>5.0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39"/>
    </row>
    <row r="244">
      <c r="A244" s="30">
        <v>12869.5</v>
      </c>
      <c r="B244" s="31">
        <v>44265.0</v>
      </c>
      <c r="C244" s="31">
        <v>44265.0</v>
      </c>
      <c r="D244" s="32" t="s">
        <v>93</v>
      </c>
      <c r="E244" s="32" t="s">
        <v>94</v>
      </c>
      <c r="F244" s="32" t="s">
        <v>40</v>
      </c>
      <c r="G244" s="38"/>
      <c r="H244" s="38"/>
      <c r="I244" s="35"/>
      <c r="J244" s="30">
        <v>0.0</v>
      </c>
      <c r="K244" s="30">
        <v>1.0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1.0</v>
      </c>
      <c r="V244" s="30">
        <v>2.0</v>
      </c>
      <c r="W244" s="30">
        <v>5.0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39"/>
    </row>
    <row r="245">
      <c r="A245" s="30">
        <v>12869.6</v>
      </c>
      <c r="B245" s="31">
        <v>44265.0</v>
      </c>
      <c r="C245" s="31">
        <v>44265.0</v>
      </c>
      <c r="D245" s="32" t="s">
        <v>93</v>
      </c>
      <c r="E245" s="32" t="s">
        <v>94</v>
      </c>
      <c r="F245" s="32" t="s">
        <v>40</v>
      </c>
      <c r="G245" s="38"/>
      <c r="H245" s="38"/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4.0</v>
      </c>
      <c r="V245" s="30">
        <v>3.0</v>
      </c>
      <c r="W245" s="30">
        <v>5.0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39"/>
    </row>
    <row r="246">
      <c r="A246" s="30">
        <v>12870.1</v>
      </c>
      <c r="B246" s="31">
        <v>44265.0</v>
      </c>
      <c r="C246" s="31">
        <v>44265.0</v>
      </c>
      <c r="D246" s="32" t="s">
        <v>93</v>
      </c>
      <c r="E246" s="32" t="s">
        <v>94</v>
      </c>
      <c r="J246" s="30">
        <v>1.0</v>
      </c>
      <c r="K246" s="30">
        <v>0.0</v>
      </c>
      <c r="L246" s="30">
        <v>0.0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1.0</v>
      </c>
      <c r="AF246" s="30">
        <v>0.0</v>
      </c>
      <c r="AG246" s="30">
        <v>0.0</v>
      </c>
      <c r="AH246" s="30">
        <v>0.0</v>
      </c>
      <c r="AI246" s="30">
        <v>0.0</v>
      </c>
      <c r="AJ246" s="39"/>
    </row>
    <row r="247">
      <c r="A247" s="30">
        <v>12870.2</v>
      </c>
      <c r="B247" s="31">
        <v>44265.0</v>
      </c>
      <c r="C247" s="31">
        <v>44265.0</v>
      </c>
      <c r="D247" s="32" t="s">
        <v>93</v>
      </c>
      <c r="E247" s="32" t="s">
        <v>94</v>
      </c>
      <c r="J247" s="30">
        <v>1.0</v>
      </c>
      <c r="K247" s="30">
        <v>0.0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0.0</v>
      </c>
      <c r="W247" s="30">
        <v>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3.0</v>
      </c>
      <c r="AF247" s="30">
        <v>2.0</v>
      </c>
      <c r="AG247" s="30">
        <v>0.0</v>
      </c>
      <c r="AH247" s="30">
        <v>0.0</v>
      </c>
      <c r="AI247" s="30">
        <v>0.0</v>
      </c>
      <c r="AJ247" s="39"/>
    </row>
    <row r="248">
      <c r="A248" s="30">
        <v>12870.3</v>
      </c>
      <c r="B248" s="31">
        <v>44265.0</v>
      </c>
      <c r="C248" s="31">
        <v>44265.0</v>
      </c>
      <c r="D248" s="32" t="s">
        <v>93</v>
      </c>
      <c r="E248" s="32" t="s">
        <v>94</v>
      </c>
      <c r="J248" s="30">
        <v>1.0</v>
      </c>
      <c r="K248" s="30">
        <v>0.0</v>
      </c>
      <c r="L248" s="30">
        <v>0.0</v>
      </c>
      <c r="M248" s="32" t="s">
        <v>39</v>
      </c>
      <c r="N248" s="32" t="s">
        <v>39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2.0</v>
      </c>
      <c r="AF248" s="30">
        <v>0.0</v>
      </c>
      <c r="AG248" s="30">
        <v>0.0</v>
      </c>
      <c r="AH248" s="30">
        <v>0.0</v>
      </c>
      <c r="AI248" s="30">
        <v>0.0</v>
      </c>
      <c r="AJ248" s="39"/>
    </row>
    <row r="249">
      <c r="A249" s="30">
        <v>12870.4</v>
      </c>
      <c r="B249" s="31">
        <v>44265.0</v>
      </c>
      <c r="C249" s="31">
        <v>44265.0</v>
      </c>
      <c r="D249" s="32" t="s">
        <v>93</v>
      </c>
      <c r="E249" s="32" t="s">
        <v>94</v>
      </c>
      <c r="J249" s="30">
        <v>1.0</v>
      </c>
      <c r="K249" s="30">
        <v>0.0</v>
      </c>
      <c r="L249" s="30">
        <v>0.0</v>
      </c>
      <c r="M249" s="32" t="s">
        <v>39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2.0</v>
      </c>
      <c r="AF249" s="30">
        <v>0.0</v>
      </c>
      <c r="AG249" s="30">
        <v>0.0</v>
      </c>
      <c r="AH249" s="30">
        <v>0.0</v>
      </c>
      <c r="AI249" s="30">
        <v>0.0</v>
      </c>
      <c r="AJ249" s="39"/>
    </row>
    <row r="250">
      <c r="A250" s="30">
        <v>12870.5</v>
      </c>
      <c r="B250" s="31">
        <v>44265.0</v>
      </c>
      <c r="C250" s="31">
        <v>44265.0</v>
      </c>
      <c r="D250" s="32" t="s">
        <v>93</v>
      </c>
      <c r="E250" s="32" t="s">
        <v>94</v>
      </c>
      <c r="J250" s="30">
        <v>1.0</v>
      </c>
      <c r="K250" s="30">
        <v>0.0</v>
      </c>
      <c r="L250" s="30">
        <v>0.0</v>
      </c>
      <c r="M250" s="32" t="s">
        <v>39</v>
      </c>
      <c r="N250" s="32" t="s">
        <v>39</v>
      </c>
      <c r="O250" s="30">
        <v>0.0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4.0</v>
      </c>
      <c r="AF250" s="30">
        <v>0.0</v>
      </c>
      <c r="AG250" s="30">
        <v>0.0</v>
      </c>
      <c r="AH250" s="30">
        <v>0.0</v>
      </c>
      <c r="AI250" s="30">
        <v>0.0</v>
      </c>
      <c r="AJ250" s="39"/>
    </row>
    <row r="251">
      <c r="A251" s="30">
        <v>12870.6</v>
      </c>
      <c r="B251" s="31">
        <v>44265.0</v>
      </c>
      <c r="C251" s="31">
        <v>44265.0</v>
      </c>
      <c r="D251" s="32" t="s">
        <v>93</v>
      </c>
      <c r="E251" s="32" t="s">
        <v>94</v>
      </c>
      <c r="J251" s="30">
        <v>1.0</v>
      </c>
      <c r="K251" s="30">
        <v>0.0</v>
      </c>
      <c r="L251" s="30">
        <v>0.0</v>
      </c>
      <c r="M251" s="32" t="s">
        <v>39</v>
      </c>
      <c r="N251" s="32" t="s">
        <v>39</v>
      </c>
      <c r="O251" s="30">
        <v>0.0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3.0</v>
      </c>
      <c r="AF251" s="30">
        <v>0.0</v>
      </c>
      <c r="AG251" s="30">
        <v>0.0</v>
      </c>
      <c r="AH251" s="30">
        <v>0.0</v>
      </c>
      <c r="AI251" s="30">
        <v>0.0</v>
      </c>
      <c r="AJ251" s="39"/>
    </row>
    <row r="252">
      <c r="A252" s="30">
        <v>12871.1</v>
      </c>
      <c r="B252" s="31">
        <v>44265.0</v>
      </c>
      <c r="C252" s="31">
        <v>44265.0</v>
      </c>
      <c r="D252" s="32" t="s">
        <v>93</v>
      </c>
      <c r="E252" s="32" t="s">
        <v>94</v>
      </c>
      <c r="J252" s="30">
        <v>1.0</v>
      </c>
      <c r="K252" s="30">
        <v>0.0</v>
      </c>
      <c r="L252" s="30">
        <v>0.0</v>
      </c>
      <c r="M252" s="32" t="s">
        <v>39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0.0</v>
      </c>
      <c r="V252" s="30">
        <v>0.0</v>
      </c>
      <c r="W252" s="30">
        <v>0.0</v>
      </c>
      <c r="X252" s="30">
        <v>0.0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1.0</v>
      </c>
      <c r="AG252" s="30">
        <v>0.0</v>
      </c>
      <c r="AH252" s="30">
        <v>0.0</v>
      </c>
      <c r="AI252" s="30">
        <v>1.0</v>
      </c>
      <c r="AJ252" s="39"/>
    </row>
    <row r="253">
      <c r="A253" s="30">
        <v>12871.2</v>
      </c>
      <c r="B253" s="31">
        <v>44265.0</v>
      </c>
      <c r="C253" s="31">
        <v>44265.0</v>
      </c>
      <c r="D253" s="32" t="s">
        <v>93</v>
      </c>
      <c r="E253" s="32" t="s">
        <v>94</v>
      </c>
      <c r="J253" s="30">
        <v>1.0</v>
      </c>
      <c r="K253" s="30">
        <v>0.0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1.0</v>
      </c>
      <c r="AF253" s="30">
        <v>1.0</v>
      </c>
      <c r="AG253" s="30">
        <v>5.0</v>
      </c>
      <c r="AH253" s="30">
        <v>0.0</v>
      </c>
      <c r="AI253" s="30">
        <v>1.0</v>
      </c>
      <c r="AJ253" s="39"/>
    </row>
    <row r="254">
      <c r="A254" s="30">
        <v>12871.3</v>
      </c>
      <c r="B254" s="31">
        <v>44265.0</v>
      </c>
      <c r="C254" s="31">
        <v>44265.0</v>
      </c>
      <c r="D254" s="32" t="s">
        <v>93</v>
      </c>
      <c r="E254" s="32" t="s">
        <v>94</v>
      </c>
      <c r="J254" s="30">
        <v>1.0</v>
      </c>
      <c r="K254" s="30">
        <v>0.0</v>
      </c>
      <c r="L254" s="30">
        <v>0.0</v>
      </c>
      <c r="M254" s="32" t="s">
        <v>39</v>
      </c>
      <c r="N254" s="32" t="s">
        <v>39</v>
      </c>
      <c r="O254" s="30">
        <v>0.0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0.0</v>
      </c>
      <c r="V254" s="30">
        <v>0.0</v>
      </c>
      <c r="W254" s="30">
        <v>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2.0</v>
      </c>
      <c r="AF254" s="30">
        <v>2.0</v>
      </c>
      <c r="AG254" s="30">
        <v>10.0</v>
      </c>
      <c r="AH254" s="30">
        <v>0.0</v>
      </c>
      <c r="AI254" s="30">
        <v>1.0</v>
      </c>
      <c r="AJ254" s="39"/>
    </row>
    <row r="255">
      <c r="A255" s="30">
        <v>12871.4</v>
      </c>
      <c r="B255" s="31">
        <v>44265.0</v>
      </c>
      <c r="C255" s="31">
        <v>44265.0</v>
      </c>
      <c r="D255" s="32" t="s">
        <v>93</v>
      </c>
      <c r="E255" s="32" t="s">
        <v>94</v>
      </c>
      <c r="J255" s="30">
        <v>1.0</v>
      </c>
      <c r="K255" s="30">
        <v>0.0</v>
      </c>
      <c r="L255" s="30">
        <v>0.0</v>
      </c>
      <c r="M255" s="32" t="s">
        <v>39</v>
      </c>
      <c r="N255" s="32" t="s">
        <v>39</v>
      </c>
      <c r="O255" s="30">
        <v>0.0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2.0</v>
      </c>
      <c r="AF255" s="30">
        <v>1.0</v>
      </c>
      <c r="AG255" s="30">
        <v>0.0</v>
      </c>
      <c r="AH255" s="30">
        <v>0.0</v>
      </c>
      <c r="AI255" s="30">
        <v>0.0</v>
      </c>
      <c r="AJ255" s="39"/>
    </row>
    <row r="256">
      <c r="A256" s="30">
        <v>12871.5</v>
      </c>
      <c r="B256" s="31">
        <v>44265.0</v>
      </c>
      <c r="C256" s="31">
        <v>44265.0</v>
      </c>
      <c r="D256" s="32" t="s">
        <v>93</v>
      </c>
      <c r="E256" s="32" t="s">
        <v>94</v>
      </c>
      <c r="J256" s="30">
        <v>1.0</v>
      </c>
      <c r="K256" s="30">
        <v>0.0</v>
      </c>
      <c r="L256" s="30">
        <v>0.0</v>
      </c>
      <c r="M256" s="32" t="s">
        <v>39</v>
      </c>
      <c r="N256" s="32" t="s">
        <v>39</v>
      </c>
      <c r="O256" s="30">
        <v>0.0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2.0</v>
      </c>
      <c r="AF256" s="30">
        <v>2.0</v>
      </c>
      <c r="AG256" s="30">
        <v>0.0</v>
      </c>
      <c r="AH256" s="30">
        <v>0.0</v>
      </c>
      <c r="AI256" s="30">
        <v>1.0</v>
      </c>
      <c r="AJ256" s="39"/>
    </row>
    <row r="257">
      <c r="A257" s="30">
        <v>12871.6</v>
      </c>
      <c r="B257" s="31">
        <v>44265.0</v>
      </c>
      <c r="C257" s="31">
        <v>44265.0</v>
      </c>
      <c r="D257" s="32" t="s">
        <v>93</v>
      </c>
      <c r="E257" s="32" t="s">
        <v>94</v>
      </c>
      <c r="J257" s="30">
        <v>1.0</v>
      </c>
      <c r="K257" s="30">
        <v>0.0</v>
      </c>
      <c r="L257" s="30">
        <v>0.0</v>
      </c>
      <c r="M257" s="32" t="s">
        <v>39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3.0</v>
      </c>
      <c r="AF257" s="30">
        <v>0.0</v>
      </c>
      <c r="AG257" s="30">
        <v>0.0</v>
      </c>
      <c r="AH257" s="30">
        <v>0.0</v>
      </c>
      <c r="AI257" s="30">
        <v>1.0</v>
      </c>
      <c r="AJ257" s="39"/>
    </row>
    <row r="258">
      <c r="A258" s="30">
        <v>12872.1</v>
      </c>
      <c r="B258" s="31">
        <v>44265.0</v>
      </c>
      <c r="C258" s="31">
        <v>44266.0</v>
      </c>
      <c r="D258" s="32" t="s">
        <v>82</v>
      </c>
      <c r="E258" s="32" t="s">
        <v>36</v>
      </c>
      <c r="F258" s="32" t="s">
        <v>83</v>
      </c>
      <c r="G258" s="33" t="s">
        <v>38</v>
      </c>
      <c r="H258" s="34">
        <v>27609.0</v>
      </c>
      <c r="I258" s="35"/>
      <c r="J258" s="30">
        <v>0.0</v>
      </c>
      <c r="K258" s="30">
        <v>1.0</v>
      </c>
      <c r="L258" s="30">
        <v>0.0</v>
      </c>
      <c r="M258" s="32" t="s">
        <v>49</v>
      </c>
      <c r="N258" s="32" t="s">
        <v>39</v>
      </c>
      <c r="O258" s="30">
        <v>3.0</v>
      </c>
      <c r="P258" s="30">
        <v>10.0</v>
      </c>
      <c r="Q258" s="30">
        <v>6.0</v>
      </c>
      <c r="R258" s="30">
        <v>10.0</v>
      </c>
      <c r="S258" s="30">
        <v>1.0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39"/>
    </row>
    <row r="259">
      <c r="A259" s="30">
        <v>12872.2</v>
      </c>
      <c r="B259" s="31">
        <v>44265.0</v>
      </c>
      <c r="C259" s="31">
        <v>44266.0</v>
      </c>
      <c r="D259" s="32" t="s">
        <v>82</v>
      </c>
      <c r="E259" s="32" t="s">
        <v>36</v>
      </c>
      <c r="F259" s="32" t="s">
        <v>98</v>
      </c>
      <c r="G259" s="33" t="s">
        <v>38</v>
      </c>
      <c r="H259" s="34">
        <v>27616.0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3.0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9.0</v>
      </c>
      <c r="AA259" s="30">
        <v>5.0</v>
      </c>
      <c r="AB259" s="30">
        <v>10.0</v>
      </c>
      <c r="AC259" s="30">
        <v>1.0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39"/>
    </row>
    <row r="260">
      <c r="A260" s="30">
        <v>12872.3</v>
      </c>
      <c r="B260" s="31">
        <v>44265.0</v>
      </c>
      <c r="C260" s="31">
        <v>44266.0</v>
      </c>
      <c r="D260" s="32" t="s">
        <v>82</v>
      </c>
      <c r="E260" s="32" t="s">
        <v>36</v>
      </c>
      <c r="H260" s="37"/>
      <c r="I260" s="37"/>
      <c r="J260" s="30">
        <v>0.0</v>
      </c>
      <c r="K260" s="30">
        <v>0.0</v>
      </c>
      <c r="L260" s="30">
        <v>1.0</v>
      </c>
      <c r="M260" s="32" t="s">
        <v>39</v>
      </c>
      <c r="N260" s="32" t="s">
        <v>39</v>
      </c>
      <c r="O260" s="30">
        <v>0.0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9.0</v>
      </c>
      <c r="V260" s="30">
        <v>5.0</v>
      </c>
      <c r="W260" s="30">
        <v>5.0</v>
      </c>
      <c r="X260" s="30">
        <v>1.0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39"/>
    </row>
    <row r="261">
      <c r="A261" s="30">
        <v>12872.4</v>
      </c>
      <c r="B261" s="31">
        <v>44265.0</v>
      </c>
      <c r="C261" s="31">
        <v>44266.0</v>
      </c>
      <c r="D261" s="32" t="s">
        <v>82</v>
      </c>
      <c r="E261" s="32" t="s">
        <v>36</v>
      </c>
      <c r="H261" s="37"/>
      <c r="I261" s="37"/>
      <c r="J261" s="30">
        <v>1.0</v>
      </c>
      <c r="K261" s="30">
        <v>0.0</v>
      </c>
      <c r="L261" s="30">
        <v>0.0</v>
      </c>
      <c r="M261" s="32" t="s">
        <v>39</v>
      </c>
      <c r="N261" s="32" t="s">
        <v>39</v>
      </c>
      <c r="O261" s="30">
        <v>1.0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6.0</v>
      </c>
      <c r="AA261" s="30">
        <v>4.0</v>
      </c>
      <c r="AB261" s="30">
        <v>5.0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39"/>
    </row>
    <row r="262">
      <c r="A262" s="30">
        <v>12873.1</v>
      </c>
      <c r="B262" s="31">
        <v>44265.0</v>
      </c>
      <c r="C262" s="31">
        <v>44277.0</v>
      </c>
      <c r="D262" s="32" t="s">
        <v>194</v>
      </c>
      <c r="E262" s="32" t="s">
        <v>36</v>
      </c>
      <c r="F262" s="32" t="s">
        <v>195</v>
      </c>
      <c r="G262" s="33" t="s">
        <v>107</v>
      </c>
      <c r="H262" s="34">
        <v>27511.0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1.0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10.0</v>
      </c>
      <c r="V262" s="30">
        <v>5.0</v>
      </c>
      <c r="W262" s="30">
        <v>10.0</v>
      </c>
      <c r="X262" s="30">
        <v>1.0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39"/>
    </row>
    <row r="263">
      <c r="A263" s="30">
        <v>12873.2</v>
      </c>
      <c r="B263" s="31">
        <v>44265.0</v>
      </c>
      <c r="C263" s="31">
        <v>44278.0</v>
      </c>
      <c r="D263" s="32" t="s">
        <v>194</v>
      </c>
      <c r="E263" s="32" t="s">
        <v>36</v>
      </c>
      <c r="F263" s="32" t="s">
        <v>195</v>
      </c>
      <c r="G263" s="33" t="s">
        <v>107</v>
      </c>
      <c r="H263" s="34">
        <v>27511.0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1.0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5.0</v>
      </c>
      <c r="X263" s="30">
        <v>1.0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10.0</v>
      </c>
      <c r="AF263" s="30">
        <v>6.0</v>
      </c>
      <c r="AG263" s="30">
        <v>5.0</v>
      </c>
      <c r="AH263" s="30">
        <v>0.0</v>
      </c>
      <c r="AI263" s="30">
        <v>0.0</v>
      </c>
      <c r="AJ263" s="39"/>
    </row>
    <row r="264">
      <c r="A264" s="30">
        <v>12873.3</v>
      </c>
      <c r="B264" s="31">
        <v>44265.0</v>
      </c>
      <c r="C264" s="31">
        <v>44277.0</v>
      </c>
      <c r="D264" s="32" t="s">
        <v>194</v>
      </c>
      <c r="E264" s="32" t="s">
        <v>36</v>
      </c>
      <c r="H264" s="37"/>
      <c r="I264" s="37"/>
      <c r="J264" s="30">
        <v>0.0</v>
      </c>
      <c r="K264" s="30">
        <v>0.0</v>
      </c>
      <c r="L264" s="30">
        <v>1.0</v>
      </c>
      <c r="M264" s="32" t="s">
        <v>39</v>
      </c>
      <c r="N264" s="32" t="s">
        <v>39</v>
      </c>
      <c r="O264" s="30">
        <v>1.0</v>
      </c>
      <c r="P264" s="30">
        <v>8.0</v>
      </c>
      <c r="Q264" s="30">
        <v>6.0</v>
      </c>
      <c r="R264" s="30">
        <v>10.0</v>
      </c>
      <c r="S264" s="30">
        <v>1.0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39"/>
    </row>
    <row r="265">
      <c r="A265" s="30">
        <v>12873.4</v>
      </c>
      <c r="B265" s="31">
        <v>44265.0</v>
      </c>
      <c r="C265" s="31">
        <v>44277.0</v>
      </c>
      <c r="D265" s="32" t="s">
        <v>194</v>
      </c>
      <c r="E265" s="32" t="s">
        <v>36</v>
      </c>
      <c r="H265" s="37"/>
      <c r="I265" s="37"/>
      <c r="J265" s="30">
        <v>0.0</v>
      </c>
      <c r="K265" s="30">
        <v>0.0</v>
      </c>
      <c r="L265" s="30">
        <v>1.0</v>
      </c>
      <c r="M265" s="32" t="s">
        <v>39</v>
      </c>
      <c r="N265" s="32" t="s">
        <v>39</v>
      </c>
      <c r="O265" s="30">
        <v>1.0</v>
      </c>
      <c r="P265" s="30">
        <v>6.0</v>
      </c>
      <c r="Q265" s="30">
        <v>5.0</v>
      </c>
      <c r="R265" s="30">
        <v>10.0</v>
      </c>
      <c r="S265" s="30">
        <v>1.0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39"/>
    </row>
    <row r="266">
      <c r="A266" s="30">
        <v>12873.5</v>
      </c>
      <c r="B266" s="31">
        <v>44265.0</v>
      </c>
      <c r="C266" s="31">
        <v>44277.0</v>
      </c>
      <c r="D266" s="32" t="s">
        <v>194</v>
      </c>
      <c r="E266" s="32" t="s">
        <v>36</v>
      </c>
      <c r="H266" s="37"/>
      <c r="I266" s="37"/>
      <c r="J266" s="30">
        <v>1.0</v>
      </c>
      <c r="K266" s="30">
        <v>0.0</v>
      </c>
      <c r="L266" s="30">
        <v>0.0</v>
      </c>
      <c r="M266" s="32" t="s">
        <v>39</v>
      </c>
      <c r="N266" s="32" t="s">
        <v>39</v>
      </c>
      <c r="O266" s="30">
        <v>3.0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5.0</v>
      </c>
      <c r="AA266" s="30">
        <v>3.0</v>
      </c>
      <c r="AB266" s="30">
        <v>10.0</v>
      </c>
      <c r="AC266" s="30">
        <v>1.0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39"/>
    </row>
    <row r="267">
      <c r="A267" s="30">
        <v>12873.6</v>
      </c>
      <c r="B267" s="31">
        <v>44265.0</v>
      </c>
      <c r="C267" s="31">
        <v>44277.0</v>
      </c>
      <c r="D267" s="32" t="s">
        <v>194</v>
      </c>
      <c r="E267" s="32" t="s">
        <v>36</v>
      </c>
      <c r="H267" s="37"/>
      <c r="I267" s="37"/>
      <c r="J267" s="30">
        <v>1.0</v>
      </c>
      <c r="K267" s="30">
        <v>0.0</v>
      </c>
      <c r="L267" s="30">
        <v>0.0</v>
      </c>
      <c r="M267" s="32" t="s">
        <v>39</v>
      </c>
      <c r="N267" s="32" t="s">
        <v>39</v>
      </c>
      <c r="O267" s="30">
        <v>3.0</v>
      </c>
      <c r="P267" s="30">
        <v>0.0</v>
      </c>
      <c r="Q267" s="30">
        <v>0.0</v>
      </c>
      <c r="R267" s="30">
        <v>0.0</v>
      </c>
      <c r="S267" s="30">
        <v>0.0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5.0</v>
      </c>
      <c r="AF267" s="30">
        <v>2.0</v>
      </c>
      <c r="AG267" s="30">
        <v>10.0</v>
      </c>
      <c r="AH267" s="30">
        <v>1.0</v>
      </c>
      <c r="AI267" s="30">
        <v>0.0</v>
      </c>
      <c r="AJ267" s="39"/>
    </row>
    <row r="268">
      <c r="A268" s="30">
        <v>12874.1</v>
      </c>
      <c r="B268" s="31">
        <v>44265.0</v>
      </c>
      <c r="C268" s="31">
        <v>44270.0</v>
      </c>
      <c r="D268" s="32" t="s">
        <v>114</v>
      </c>
      <c r="E268" s="32" t="s">
        <v>36</v>
      </c>
      <c r="F268" s="32" t="s">
        <v>37</v>
      </c>
      <c r="G268" s="33" t="s">
        <v>38</v>
      </c>
      <c r="H268" s="34">
        <v>27610.0</v>
      </c>
      <c r="I268" s="35"/>
      <c r="J268" s="30">
        <v>0.0</v>
      </c>
      <c r="K268" s="30">
        <v>1.0</v>
      </c>
      <c r="L268" s="30">
        <v>0.0</v>
      </c>
      <c r="M268" s="32" t="s">
        <v>49</v>
      </c>
      <c r="N268" s="32" t="s">
        <v>39</v>
      </c>
      <c r="O268" s="30">
        <v>3.0</v>
      </c>
      <c r="P268" s="30">
        <v>10.0</v>
      </c>
      <c r="Q268" s="30">
        <v>6.0</v>
      </c>
      <c r="R268" s="30">
        <v>10.0</v>
      </c>
      <c r="S268" s="30">
        <v>0.0</v>
      </c>
      <c r="T268" s="30">
        <v>0.0</v>
      </c>
      <c r="U268" s="30">
        <v>0.0</v>
      </c>
      <c r="V268" s="30">
        <v>0.0</v>
      </c>
      <c r="W268" s="30">
        <v>0.0</v>
      </c>
      <c r="X268" s="30">
        <v>0.0</v>
      </c>
      <c r="Y268" s="30">
        <v>0.0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39"/>
    </row>
    <row r="269">
      <c r="A269" s="30">
        <v>12875.1</v>
      </c>
      <c r="B269" s="31">
        <v>44266.0</v>
      </c>
      <c r="C269" s="31">
        <v>44270.0</v>
      </c>
      <c r="D269" s="32" t="s">
        <v>251</v>
      </c>
      <c r="E269" s="32" t="s">
        <v>252</v>
      </c>
      <c r="F269" s="32" t="s">
        <v>253</v>
      </c>
      <c r="G269" s="33" t="s">
        <v>107</v>
      </c>
      <c r="H269" s="34">
        <v>27511.0</v>
      </c>
      <c r="I269" s="35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1.0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8.0</v>
      </c>
      <c r="AF269" s="30">
        <v>6.0</v>
      </c>
      <c r="AG269" s="30">
        <v>10.0</v>
      </c>
      <c r="AH269" s="30">
        <v>1.0</v>
      </c>
      <c r="AI269" s="30">
        <v>0.0</v>
      </c>
      <c r="AJ269" s="39"/>
    </row>
    <row r="270">
      <c r="A270" s="30">
        <v>12875.2</v>
      </c>
      <c r="B270" s="31">
        <v>44266.0</v>
      </c>
      <c r="C270" s="31">
        <v>44270.0</v>
      </c>
      <c r="D270" s="32" t="s">
        <v>251</v>
      </c>
      <c r="E270" s="32" t="s">
        <v>252</v>
      </c>
      <c r="F270" s="32" t="s">
        <v>145</v>
      </c>
      <c r="G270" s="33" t="s">
        <v>107</v>
      </c>
      <c r="H270" s="34">
        <v>27511.0</v>
      </c>
      <c r="I270" s="35"/>
      <c r="J270" s="30">
        <v>0.0</v>
      </c>
      <c r="K270" s="30">
        <v>1.0</v>
      </c>
      <c r="L270" s="30">
        <v>0.0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8.0</v>
      </c>
      <c r="V270" s="30">
        <v>5.0</v>
      </c>
      <c r="W270" s="30">
        <v>10.0</v>
      </c>
      <c r="X270" s="30">
        <v>1.0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39"/>
    </row>
    <row r="271">
      <c r="A271" s="30">
        <v>12876.1</v>
      </c>
      <c r="B271" s="31">
        <v>44266.0</v>
      </c>
      <c r="C271" s="31">
        <v>44266.0</v>
      </c>
      <c r="D271" s="32" t="s">
        <v>93</v>
      </c>
      <c r="E271" s="32" t="s">
        <v>94</v>
      </c>
      <c r="J271" s="30">
        <v>1.0</v>
      </c>
      <c r="K271" s="30">
        <v>0.0</v>
      </c>
      <c r="L271" s="30">
        <v>0.0</v>
      </c>
      <c r="M271" s="32" t="s">
        <v>39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4.0</v>
      </c>
      <c r="AF271" s="30">
        <v>1.0</v>
      </c>
      <c r="AG271" s="30">
        <v>0.0</v>
      </c>
      <c r="AH271" s="30">
        <v>0.0</v>
      </c>
      <c r="AI271" s="30">
        <v>0.0</v>
      </c>
      <c r="AJ271" s="39"/>
    </row>
    <row r="272">
      <c r="A272" s="30">
        <v>12876.2</v>
      </c>
      <c r="B272" s="31">
        <v>44266.0</v>
      </c>
      <c r="C272" s="31">
        <v>44266.0</v>
      </c>
      <c r="D272" s="32" t="s">
        <v>93</v>
      </c>
      <c r="E272" s="32" t="s">
        <v>94</v>
      </c>
      <c r="J272" s="30">
        <v>1.0</v>
      </c>
      <c r="K272" s="30">
        <v>0.0</v>
      </c>
      <c r="L272" s="30">
        <v>0.0</v>
      </c>
      <c r="M272" s="32" t="s">
        <v>39</v>
      </c>
      <c r="N272" s="32" t="s">
        <v>39</v>
      </c>
      <c r="O272" s="30">
        <v>0.0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4.0</v>
      </c>
      <c r="AF272" s="30">
        <v>0.0</v>
      </c>
      <c r="AG272" s="30">
        <v>0.0</v>
      </c>
      <c r="AH272" s="30">
        <v>0.0</v>
      </c>
      <c r="AI272" s="30">
        <v>0.0</v>
      </c>
      <c r="AJ272" s="39"/>
    </row>
    <row r="273">
      <c r="A273" s="30">
        <v>12876.3</v>
      </c>
      <c r="B273" s="31">
        <v>44266.0</v>
      </c>
      <c r="C273" s="31">
        <v>44266.0</v>
      </c>
      <c r="D273" s="32" t="s">
        <v>93</v>
      </c>
      <c r="E273" s="32" t="s">
        <v>94</v>
      </c>
      <c r="J273" s="30">
        <v>1.0</v>
      </c>
      <c r="K273" s="30">
        <v>0.0</v>
      </c>
      <c r="L273" s="30">
        <v>0.0</v>
      </c>
      <c r="M273" s="32" t="s">
        <v>39</v>
      </c>
      <c r="N273" s="32" t="s">
        <v>39</v>
      </c>
      <c r="O273" s="30">
        <v>0.0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5.0</v>
      </c>
      <c r="AF273" s="30">
        <v>0.0</v>
      </c>
      <c r="AG273" s="30">
        <v>0.0</v>
      </c>
      <c r="AH273" s="30">
        <v>0.0</v>
      </c>
      <c r="AI273" s="30">
        <v>0.0</v>
      </c>
      <c r="AJ273" s="39"/>
    </row>
    <row r="274">
      <c r="A274" s="30">
        <v>12876.4</v>
      </c>
      <c r="B274" s="31">
        <v>44266.0</v>
      </c>
      <c r="C274" s="31">
        <v>44266.0</v>
      </c>
      <c r="D274" s="32" t="s">
        <v>93</v>
      </c>
      <c r="E274" s="32" t="s">
        <v>94</v>
      </c>
      <c r="J274" s="30">
        <v>1.0</v>
      </c>
      <c r="K274" s="30">
        <v>0.0</v>
      </c>
      <c r="L274" s="30">
        <v>0.0</v>
      </c>
      <c r="M274" s="32" t="s">
        <v>39</v>
      </c>
      <c r="N274" s="32" t="s">
        <v>39</v>
      </c>
      <c r="O274" s="30">
        <v>0.0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2.0</v>
      </c>
      <c r="AF274" s="30">
        <v>0.0</v>
      </c>
      <c r="AG274" s="30">
        <v>0.0</v>
      </c>
      <c r="AH274" s="30">
        <v>0.0</v>
      </c>
      <c r="AI274" s="30">
        <v>0.0</v>
      </c>
      <c r="AJ274" s="39"/>
    </row>
    <row r="275">
      <c r="A275" s="30">
        <v>12876.5</v>
      </c>
      <c r="B275" s="31">
        <v>44266.0</v>
      </c>
      <c r="C275" s="31">
        <v>44266.0</v>
      </c>
      <c r="D275" s="32" t="s">
        <v>93</v>
      </c>
      <c r="E275" s="32" t="s">
        <v>94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1.0</v>
      </c>
      <c r="AF275" s="30">
        <v>0.0</v>
      </c>
      <c r="AG275" s="30">
        <v>0.0</v>
      </c>
      <c r="AH275" s="30">
        <v>0.0</v>
      </c>
      <c r="AI275" s="30">
        <v>0.0</v>
      </c>
      <c r="AJ275" s="39"/>
    </row>
    <row r="276">
      <c r="A276" s="30">
        <v>12876.6</v>
      </c>
      <c r="B276" s="31">
        <v>44266.0</v>
      </c>
      <c r="C276" s="31">
        <v>44266.0</v>
      </c>
      <c r="D276" s="32" t="s">
        <v>93</v>
      </c>
      <c r="E276" s="32" t="s">
        <v>94</v>
      </c>
      <c r="J276" s="30">
        <v>1.0</v>
      </c>
      <c r="K276" s="30">
        <v>0.0</v>
      </c>
      <c r="L276" s="30">
        <v>0.0</v>
      </c>
      <c r="M276" s="32" t="s">
        <v>39</v>
      </c>
      <c r="N276" s="32" t="s">
        <v>39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1.0</v>
      </c>
      <c r="AF276" s="30">
        <v>0.0</v>
      </c>
      <c r="AG276" s="30">
        <v>0.0</v>
      </c>
      <c r="AH276" s="30">
        <v>0.0</v>
      </c>
      <c r="AI276" s="30">
        <v>0.0</v>
      </c>
      <c r="AJ276" s="39"/>
    </row>
    <row r="277">
      <c r="A277" s="30">
        <v>12877.1</v>
      </c>
      <c r="B277" s="31">
        <v>44266.0</v>
      </c>
      <c r="C277" s="31">
        <v>44266.0</v>
      </c>
      <c r="D277" s="32" t="s">
        <v>93</v>
      </c>
      <c r="E277" s="32" t="s">
        <v>94</v>
      </c>
      <c r="J277" s="30">
        <v>1.0</v>
      </c>
      <c r="K277" s="30">
        <v>0.0</v>
      </c>
      <c r="L277" s="30">
        <v>0.0</v>
      </c>
      <c r="M277" s="32" t="s">
        <v>39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3.0</v>
      </c>
      <c r="AF277" s="30">
        <v>0.0</v>
      </c>
      <c r="AG277" s="30">
        <v>0.0</v>
      </c>
      <c r="AH277" s="30">
        <v>0.0</v>
      </c>
      <c r="AI277" s="30">
        <v>1.0</v>
      </c>
      <c r="AJ277" s="39"/>
    </row>
    <row r="278">
      <c r="A278" s="30">
        <v>12877.2</v>
      </c>
      <c r="B278" s="31">
        <v>44266.0</v>
      </c>
      <c r="C278" s="40">
        <v>44266.0</v>
      </c>
      <c r="D278" s="32" t="s">
        <v>93</v>
      </c>
      <c r="E278" s="32" t="s">
        <v>94</v>
      </c>
      <c r="F278" s="32" t="s">
        <v>40</v>
      </c>
      <c r="G278" s="38"/>
      <c r="H278" s="38"/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1.0</v>
      </c>
      <c r="V278" s="30">
        <v>0.0</v>
      </c>
      <c r="W278" s="30">
        <v>0.0</v>
      </c>
      <c r="X278" s="30">
        <v>0.0</v>
      </c>
      <c r="Y278" s="30">
        <v>1.0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39"/>
    </row>
    <row r="279">
      <c r="A279" s="30">
        <v>12877.3</v>
      </c>
      <c r="B279" s="31">
        <v>44266.0</v>
      </c>
      <c r="C279" s="40">
        <v>44266.0</v>
      </c>
      <c r="D279" s="32" t="s">
        <v>93</v>
      </c>
      <c r="E279" s="32" t="s">
        <v>94</v>
      </c>
      <c r="F279" s="32" t="s">
        <v>40</v>
      </c>
      <c r="G279" s="38"/>
      <c r="H279" s="38"/>
      <c r="I279" s="35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0.0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1.0</v>
      </c>
      <c r="V279" s="30">
        <v>3.0</v>
      </c>
      <c r="W279" s="30">
        <v>5.0</v>
      </c>
      <c r="X279" s="30">
        <v>0.0</v>
      </c>
      <c r="Y279" s="30">
        <v>1.0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39"/>
    </row>
    <row r="280">
      <c r="A280" s="30">
        <v>12877.4</v>
      </c>
      <c r="B280" s="31">
        <v>44266.0</v>
      </c>
      <c r="C280" s="40">
        <v>44266.0</v>
      </c>
      <c r="D280" s="32" t="s">
        <v>93</v>
      </c>
      <c r="E280" s="32" t="s">
        <v>94</v>
      </c>
      <c r="F280" s="32" t="s">
        <v>40</v>
      </c>
      <c r="G280" s="38"/>
      <c r="H280" s="38"/>
      <c r="I280" s="35"/>
      <c r="J280" s="30">
        <v>0.0</v>
      </c>
      <c r="K280" s="30">
        <v>1.0</v>
      </c>
      <c r="L280" s="30">
        <v>0.0</v>
      </c>
      <c r="M280" s="32" t="s">
        <v>39</v>
      </c>
      <c r="N280" s="32" t="s">
        <v>39</v>
      </c>
      <c r="O280" s="30">
        <v>0.0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2.0</v>
      </c>
      <c r="W280" s="30">
        <v>0.0</v>
      </c>
      <c r="X280" s="30">
        <v>0.0</v>
      </c>
      <c r="Y280" s="30">
        <v>1.0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39"/>
    </row>
    <row r="281">
      <c r="A281" s="30">
        <v>12877.5</v>
      </c>
      <c r="B281" s="31">
        <v>44266.0</v>
      </c>
      <c r="C281" s="40">
        <v>44266.0</v>
      </c>
      <c r="D281" s="32" t="s">
        <v>93</v>
      </c>
      <c r="E281" s="32" t="s">
        <v>94</v>
      </c>
      <c r="F281" s="32" t="s">
        <v>40</v>
      </c>
      <c r="G281" s="38"/>
      <c r="H281" s="38"/>
      <c r="I281" s="35"/>
      <c r="J281" s="30">
        <v>0.0</v>
      </c>
      <c r="K281" s="30">
        <v>1.0</v>
      </c>
      <c r="L281" s="30">
        <v>0.0</v>
      </c>
      <c r="M281" s="32" t="s">
        <v>39</v>
      </c>
      <c r="N281" s="32" t="s">
        <v>39</v>
      </c>
      <c r="O281" s="30">
        <v>0.0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3.0</v>
      </c>
      <c r="W281" s="30">
        <v>0.0</v>
      </c>
      <c r="X281" s="30">
        <v>0.0</v>
      </c>
      <c r="Y281" s="30">
        <v>1.0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39"/>
    </row>
    <row r="282">
      <c r="A282" s="30">
        <v>12877.6</v>
      </c>
      <c r="B282" s="31">
        <v>44266.0</v>
      </c>
      <c r="C282" s="40">
        <v>44266.0</v>
      </c>
      <c r="D282" s="32" t="s">
        <v>93</v>
      </c>
      <c r="E282" s="32" t="s">
        <v>94</v>
      </c>
      <c r="F282" s="32" t="s">
        <v>40</v>
      </c>
      <c r="G282" s="38"/>
      <c r="H282" s="38"/>
      <c r="I282" s="35"/>
      <c r="J282" s="30">
        <v>0.0</v>
      </c>
      <c r="K282" s="30">
        <v>1.0</v>
      </c>
      <c r="L282" s="30">
        <v>0.0</v>
      </c>
      <c r="M282" s="32" t="s">
        <v>39</v>
      </c>
      <c r="N282" s="32" t="s">
        <v>39</v>
      </c>
      <c r="O282" s="30">
        <v>0.0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1.0</v>
      </c>
      <c r="V282" s="30">
        <v>2.0</v>
      </c>
      <c r="W282" s="30">
        <v>5.0</v>
      </c>
      <c r="X282" s="30">
        <v>0.0</v>
      </c>
      <c r="Y282" s="30">
        <v>1.0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39"/>
    </row>
    <row r="283">
      <c r="A283" s="30">
        <v>12878.1</v>
      </c>
      <c r="B283" s="31">
        <v>44266.0</v>
      </c>
      <c r="C283" s="40">
        <v>44266.0</v>
      </c>
      <c r="D283" s="32" t="s">
        <v>93</v>
      </c>
      <c r="E283" s="32" t="s">
        <v>94</v>
      </c>
      <c r="F283" s="32" t="s">
        <v>40</v>
      </c>
      <c r="G283" s="38"/>
      <c r="H283" s="38"/>
      <c r="I283" s="35"/>
      <c r="J283" s="30">
        <v>0.0</v>
      </c>
      <c r="K283" s="30">
        <v>1.0</v>
      </c>
      <c r="L283" s="30">
        <v>0.0</v>
      </c>
      <c r="M283" s="32" t="s">
        <v>39</v>
      </c>
      <c r="N283" s="32" t="s">
        <v>39</v>
      </c>
      <c r="O283" s="30">
        <v>0.0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2.0</v>
      </c>
      <c r="V283" s="30">
        <v>0.0</v>
      </c>
      <c r="W283" s="30">
        <v>5.0</v>
      </c>
      <c r="X283" s="30">
        <v>0.0</v>
      </c>
      <c r="Y283" s="30">
        <v>1.0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39"/>
    </row>
    <row r="284">
      <c r="A284" s="30">
        <v>12878.2</v>
      </c>
      <c r="B284" s="31">
        <v>44266.0</v>
      </c>
      <c r="C284" s="40">
        <v>44266.0</v>
      </c>
      <c r="D284" s="32" t="s">
        <v>93</v>
      </c>
      <c r="E284" s="32" t="s">
        <v>94</v>
      </c>
      <c r="F284" s="32" t="s">
        <v>40</v>
      </c>
      <c r="G284" s="38"/>
      <c r="H284" s="38"/>
      <c r="I284" s="35"/>
      <c r="J284" s="30">
        <v>0.0</v>
      </c>
      <c r="K284" s="30">
        <v>1.0</v>
      </c>
      <c r="L284" s="30">
        <v>0.0</v>
      </c>
      <c r="M284" s="32" t="s">
        <v>39</v>
      </c>
      <c r="N284" s="32" t="s">
        <v>39</v>
      </c>
      <c r="O284" s="30">
        <v>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1.0</v>
      </c>
      <c r="V284" s="30">
        <v>0.0</v>
      </c>
      <c r="W284" s="30">
        <v>5.0</v>
      </c>
      <c r="X284" s="30">
        <v>0.0</v>
      </c>
      <c r="Y284" s="30">
        <v>1.0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39"/>
    </row>
    <row r="285">
      <c r="A285" s="30">
        <v>12878.3</v>
      </c>
      <c r="B285" s="40">
        <v>44266.0</v>
      </c>
      <c r="C285" s="40">
        <v>44266.0</v>
      </c>
      <c r="D285" s="32" t="s">
        <v>93</v>
      </c>
      <c r="E285" s="32" t="s">
        <v>94</v>
      </c>
      <c r="F285" s="32" t="s">
        <v>40</v>
      </c>
      <c r="G285" s="38"/>
      <c r="H285" s="38"/>
      <c r="I285" s="35"/>
      <c r="J285" s="30">
        <v>0.0</v>
      </c>
      <c r="K285" s="30">
        <v>1.0</v>
      </c>
      <c r="L285" s="30">
        <v>0.0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4.0</v>
      </c>
      <c r="V285" s="30">
        <v>4.0</v>
      </c>
      <c r="W285" s="30">
        <v>0.0</v>
      </c>
      <c r="X285" s="30">
        <v>0.0</v>
      </c>
      <c r="Y285" s="30">
        <v>1.0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39"/>
    </row>
    <row r="286">
      <c r="A286" s="30">
        <v>12878.4</v>
      </c>
      <c r="B286" s="40">
        <v>44266.0</v>
      </c>
      <c r="C286" s="40">
        <v>44266.0</v>
      </c>
      <c r="D286" s="32" t="s">
        <v>93</v>
      </c>
      <c r="E286" s="32" t="s">
        <v>94</v>
      </c>
      <c r="F286" s="32" t="s">
        <v>40</v>
      </c>
      <c r="G286" s="38"/>
      <c r="H286" s="38"/>
      <c r="I286" s="35"/>
      <c r="J286" s="30">
        <v>0.0</v>
      </c>
      <c r="K286" s="30">
        <v>1.0</v>
      </c>
      <c r="L286" s="30">
        <v>0.0</v>
      </c>
      <c r="M286" s="32" t="s">
        <v>39</v>
      </c>
      <c r="N286" s="32" t="s">
        <v>39</v>
      </c>
      <c r="O286" s="30">
        <v>0.0</v>
      </c>
      <c r="P286" s="30">
        <v>0.0</v>
      </c>
      <c r="Q286" s="30">
        <v>0.0</v>
      </c>
      <c r="R286" s="30">
        <v>0.0</v>
      </c>
      <c r="S286" s="30">
        <v>0.0</v>
      </c>
      <c r="T286" s="30">
        <v>0.0</v>
      </c>
      <c r="U286" s="30">
        <v>4.0</v>
      </c>
      <c r="V286" s="30">
        <v>1.0</v>
      </c>
      <c r="W286" s="30">
        <v>5.0</v>
      </c>
      <c r="X286" s="30">
        <v>0.0</v>
      </c>
      <c r="Y286" s="30">
        <v>1.0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39"/>
    </row>
    <row r="287">
      <c r="A287" s="30">
        <v>12878.5</v>
      </c>
      <c r="B287" s="40">
        <v>44266.0</v>
      </c>
      <c r="C287" s="40">
        <v>44266.0</v>
      </c>
      <c r="D287" s="32" t="s">
        <v>93</v>
      </c>
      <c r="E287" s="32" t="s">
        <v>94</v>
      </c>
      <c r="F287" s="32" t="s">
        <v>40</v>
      </c>
      <c r="G287" s="38"/>
      <c r="H287" s="38"/>
      <c r="I287" s="35"/>
      <c r="J287" s="30">
        <v>0.0</v>
      </c>
      <c r="K287" s="30">
        <v>1.0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3.0</v>
      </c>
      <c r="V287" s="30">
        <v>0.0</v>
      </c>
      <c r="W287" s="30">
        <v>5.0</v>
      </c>
      <c r="X287" s="30">
        <v>0.0</v>
      </c>
      <c r="Y287" s="30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39"/>
    </row>
    <row r="288">
      <c r="A288" s="30">
        <v>12878.6</v>
      </c>
      <c r="B288" s="40">
        <v>44266.0</v>
      </c>
      <c r="C288" s="40">
        <v>44266.0</v>
      </c>
      <c r="D288" s="32" t="s">
        <v>93</v>
      </c>
      <c r="E288" s="32" t="s">
        <v>94</v>
      </c>
      <c r="F288" s="32" t="s">
        <v>40</v>
      </c>
      <c r="G288" s="38"/>
      <c r="H288" s="38"/>
      <c r="I288" s="35"/>
      <c r="J288" s="30">
        <v>0.0</v>
      </c>
      <c r="K288" s="30">
        <v>1.0</v>
      </c>
      <c r="L288" s="30">
        <v>0.0</v>
      </c>
      <c r="M288" s="32" t="s">
        <v>39</v>
      </c>
      <c r="N288" s="32" t="s">
        <v>39</v>
      </c>
      <c r="O288" s="30">
        <v>0.0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2.0</v>
      </c>
      <c r="V288" s="30">
        <v>0.0</v>
      </c>
      <c r="W288" s="30">
        <v>5.0</v>
      </c>
      <c r="X288" s="30">
        <v>0.0</v>
      </c>
      <c r="Y288" s="30">
        <v>1.0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39"/>
    </row>
    <row r="289">
      <c r="A289" s="30">
        <v>12879.1</v>
      </c>
      <c r="B289" s="40">
        <v>44266.0</v>
      </c>
      <c r="C289" s="40">
        <v>44266.0</v>
      </c>
      <c r="D289" s="32" t="s">
        <v>93</v>
      </c>
      <c r="E289" s="32" t="s">
        <v>94</v>
      </c>
      <c r="F289" s="32" t="s">
        <v>40</v>
      </c>
      <c r="G289" s="38"/>
      <c r="H289" s="38"/>
      <c r="I289" s="35"/>
      <c r="J289" s="30">
        <v>0.0</v>
      </c>
      <c r="K289" s="30">
        <v>1.0</v>
      </c>
      <c r="L289" s="30">
        <v>0.0</v>
      </c>
      <c r="M289" s="32" t="s">
        <v>39</v>
      </c>
      <c r="N289" s="32" t="s">
        <v>39</v>
      </c>
      <c r="O289" s="30">
        <v>0.0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0.0</v>
      </c>
      <c r="V289" s="30">
        <v>0.0</v>
      </c>
      <c r="W289" s="30">
        <v>5.0</v>
      </c>
      <c r="X289" s="30">
        <v>0.0</v>
      </c>
      <c r="Y289" s="30">
        <v>1.0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39"/>
    </row>
    <row r="290">
      <c r="A290" s="30">
        <v>12879.2</v>
      </c>
      <c r="B290" s="40">
        <v>44266.0</v>
      </c>
      <c r="C290" s="40">
        <v>44266.0</v>
      </c>
      <c r="D290" s="32" t="s">
        <v>93</v>
      </c>
      <c r="E290" s="32" t="s">
        <v>94</v>
      </c>
      <c r="F290" s="32" t="s">
        <v>40</v>
      </c>
      <c r="G290" s="38"/>
      <c r="H290" s="38"/>
      <c r="I290" s="35"/>
      <c r="J290" s="30">
        <v>0.0</v>
      </c>
      <c r="K290" s="30">
        <v>1.0</v>
      </c>
      <c r="L290" s="30">
        <v>0.0</v>
      </c>
      <c r="M290" s="32" t="s">
        <v>39</v>
      </c>
      <c r="N290" s="32" t="s">
        <v>39</v>
      </c>
      <c r="O290" s="30">
        <v>0.0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1.0</v>
      </c>
      <c r="V290" s="30">
        <v>0.0</v>
      </c>
      <c r="W290" s="30">
        <v>0.0</v>
      </c>
      <c r="X290" s="30">
        <v>0.0</v>
      </c>
      <c r="Y290" s="30">
        <v>1.0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39"/>
    </row>
    <row r="291">
      <c r="A291" s="30">
        <v>12880.1</v>
      </c>
      <c r="B291" s="40">
        <v>44266.0</v>
      </c>
      <c r="C291" s="40">
        <v>44270.0</v>
      </c>
      <c r="D291" s="32" t="s">
        <v>184</v>
      </c>
      <c r="E291" s="32" t="s">
        <v>36</v>
      </c>
      <c r="F291" s="32" t="s">
        <v>254</v>
      </c>
      <c r="G291" s="33" t="s">
        <v>38</v>
      </c>
      <c r="H291" s="34">
        <v>27615.0</v>
      </c>
      <c r="I291" s="35"/>
      <c r="J291" s="30">
        <v>0.0</v>
      </c>
      <c r="K291" s="30">
        <v>1.0</v>
      </c>
      <c r="L291" s="30">
        <v>0.0</v>
      </c>
      <c r="M291" s="32" t="s">
        <v>49</v>
      </c>
      <c r="N291" s="32" t="s">
        <v>39</v>
      </c>
      <c r="O291" s="30">
        <v>3.0</v>
      </c>
      <c r="P291" s="30">
        <v>0.0</v>
      </c>
      <c r="Q291" s="30">
        <v>0.0</v>
      </c>
      <c r="R291" s="30">
        <v>0.0</v>
      </c>
      <c r="S291" s="30">
        <v>0.0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8.0</v>
      </c>
      <c r="AA291" s="30">
        <v>5.0</v>
      </c>
      <c r="AB291" s="30">
        <v>10.0</v>
      </c>
      <c r="AC291" s="30">
        <v>2.0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39"/>
    </row>
    <row r="292">
      <c r="A292" s="30">
        <v>12880.2</v>
      </c>
      <c r="B292" s="40">
        <v>44266.0</v>
      </c>
      <c r="C292" s="40">
        <v>44270.0</v>
      </c>
      <c r="D292" s="32" t="s">
        <v>184</v>
      </c>
      <c r="E292" s="32" t="s">
        <v>36</v>
      </c>
      <c r="F292" s="32" t="s">
        <v>102</v>
      </c>
      <c r="G292" s="33" t="s">
        <v>38</v>
      </c>
      <c r="H292" s="34">
        <v>27615.0</v>
      </c>
      <c r="I292" s="35"/>
      <c r="J292" s="30">
        <v>0.0</v>
      </c>
      <c r="K292" s="30">
        <v>1.0</v>
      </c>
      <c r="L292" s="30">
        <v>0.0</v>
      </c>
      <c r="M292" s="32" t="s">
        <v>49</v>
      </c>
      <c r="N292" s="32" t="s">
        <v>39</v>
      </c>
      <c r="O292" s="30">
        <v>3.0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0.0</v>
      </c>
      <c r="V292" s="30">
        <v>0.0</v>
      </c>
      <c r="W292" s="30">
        <v>0.0</v>
      </c>
      <c r="X292" s="30">
        <v>0.0</v>
      </c>
      <c r="Y292" s="30">
        <v>0.0</v>
      </c>
      <c r="Z292" s="30">
        <v>8.0</v>
      </c>
      <c r="AA292" s="30">
        <v>5.0</v>
      </c>
      <c r="AB292" s="30">
        <v>10.0</v>
      </c>
      <c r="AC292" s="30">
        <v>2.0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39"/>
    </row>
    <row r="293">
      <c r="A293" s="30">
        <v>12881.1</v>
      </c>
      <c r="B293" s="40">
        <v>44266.0</v>
      </c>
      <c r="C293" s="40">
        <v>44270.0</v>
      </c>
      <c r="D293" s="32" t="s">
        <v>80</v>
      </c>
      <c r="E293" s="32" t="s">
        <v>36</v>
      </c>
      <c r="F293" s="32" t="s">
        <v>75</v>
      </c>
      <c r="G293" s="33" t="s">
        <v>74</v>
      </c>
      <c r="H293" s="34">
        <v>27587.0</v>
      </c>
      <c r="I293" s="35"/>
      <c r="J293" s="30">
        <v>0.0</v>
      </c>
      <c r="K293" s="30">
        <v>1.0</v>
      </c>
      <c r="L293" s="30">
        <v>0.0</v>
      </c>
      <c r="M293" s="32" t="s">
        <v>49</v>
      </c>
      <c r="N293" s="32" t="s">
        <v>39</v>
      </c>
      <c r="O293" s="30">
        <v>1.0</v>
      </c>
      <c r="P293" s="30">
        <v>0.0</v>
      </c>
      <c r="Q293" s="30">
        <v>0.0</v>
      </c>
      <c r="R293" s="30">
        <v>0.0</v>
      </c>
      <c r="S293" s="30">
        <v>0.0</v>
      </c>
      <c r="T293" s="30">
        <v>0.0</v>
      </c>
      <c r="U293" s="30">
        <v>8.0</v>
      </c>
      <c r="V293" s="30">
        <v>6.0</v>
      </c>
      <c r="W293" s="30">
        <v>10.0</v>
      </c>
      <c r="X293" s="30">
        <v>2.0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39"/>
    </row>
    <row r="294">
      <c r="A294" s="30">
        <v>12881.2</v>
      </c>
      <c r="B294" s="40">
        <v>44266.0</v>
      </c>
      <c r="C294" s="40">
        <v>44270.0</v>
      </c>
      <c r="D294" s="32" t="s">
        <v>80</v>
      </c>
      <c r="E294" s="32" t="s">
        <v>36</v>
      </c>
      <c r="H294" s="37"/>
      <c r="I294" s="37"/>
      <c r="J294" s="30">
        <v>0.0</v>
      </c>
      <c r="K294" s="30">
        <v>0.0</v>
      </c>
      <c r="L294" s="30">
        <v>1.0</v>
      </c>
      <c r="M294" s="32" t="s">
        <v>39</v>
      </c>
      <c r="N294" s="32" t="s">
        <v>39</v>
      </c>
      <c r="O294" s="30">
        <v>1.0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6.0</v>
      </c>
      <c r="V294" s="30">
        <v>5.0</v>
      </c>
      <c r="W294" s="30">
        <v>10.0</v>
      </c>
      <c r="X294" s="30">
        <v>2.0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39"/>
    </row>
    <row r="295">
      <c r="A295" s="30">
        <v>12881.3</v>
      </c>
      <c r="B295" s="40">
        <v>44266.0</v>
      </c>
      <c r="C295" s="40">
        <v>44270.0</v>
      </c>
      <c r="D295" s="32" t="s">
        <v>80</v>
      </c>
      <c r="E295" s="32" t="s">
        <v>36</v>
      </c>
      <c r="H295" s="37"/>
      <c r="I295" s="37"/>
      <c r="J295" s="30">
        <v>1.0</v>
      </c>
      <c r="K295" s="30">
        <v>0.0</v>
      </c>
      <c r="L295" s="30">
        <v>0.0</v>
      </c>
      <c r="M295" s="32" t="s">
        <v>39</v>
      </c>
      <c r="N295" s="32" t="s">
        <v>39</v>
      </c>
      <c r="O295" s="30">
        <v>3.0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0.0</v>
      </c>
      <c r="V295" s="30">
        <v>0.0</v>
      </c>
      <c r="W295" s="30">
        <v>0.0</v>
      </c>
      <c r="X295" s="30">
        <v>0.0</v>
      </c>
      <c r="Y295" s="30">
        <v>0.0</v>
      </c>
      <c r="Z295" s="30">
        <v>4.0</v>
      </c>
      <c r="AA295" s="30">
        <v>4.0</v>
      </c>
      <c r="AB295" s="30">
        <v>12.0</v>
      </c>
      <c r="AC295" s="30">
        <v>2.0</v>
      </c>
      <c r="AD295" s="30">
        <v>0.0</v>
      </c>
      <c r="AE295" s="30">
        <v>0.0</v>
      </c>
      <c r="AF295" s="30">
        <v>0.0</v>
      </c>
      <c r="AG295" s="30">
        <v>0.0</v>
      </c>
      <c r="AH295" s="30">
        <v>0.0</v>
      </c>
      <c r="AI295" s="30">
        <v>0.0</v>
      </c>
      <c r="AJ295" s="39"/>
    </row>
    <row r="296">
      <c r="A296" s="30">
        <v>12882.1</v>
      </c>
      <c r="B296" s="40">
        <v>44267.0</v>
      </c>
      <c r="C296" s="40">
        <v>44277.0</v>
      </c>
      <c r="D296" s="32" t="s">
        <v>68</v>
      </c>
      <c r="E296" s="32" t="s">
        <v>36</v>
      </c>
      <c r="F296" s="32" t="s">
        <v>69</v>
      </c>
      <c r="G296" s="33" t="s">
        <v>38</v>
      </c>
      <c r="H296" s="34">
        <v>27615.0</v>
      </c>
      <c r="I296" s="35"/>
      <c r="J296" s="30">
        <v>0.0</v>
      </c>
      <c r="K296" s="30">
        <v>1.0</v>
      </c>
      <c r="L296" s="30">
        <v>0.0</v>
      </c>
      <c r="M296" s="32" t="s">
        <v>49</v>
      </c>
      <c r="N296" s="32" t="s">
        <v>39</v>
      </c>
      <c r="O296" s="30">
        <v>0.0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9.0</v>
      </c>
      <c r="V296" s="30">
        <v>5.0</v>
      </c>
      <c r="W296" s="30">
        <v>10.0</v>
      </c>
      <c r="X296" s="30">
        <v>1.0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0.0</v>
      </c>
      <c r="AF296" s="30">
        <v>0.0</v>
      </c>
      <c r="AG296" s="30">
        <v>0.0</v>
      </c>
      <c r="AH296" s="30">
        <v>0.0</v>
      </c>
      <c r="AI296" s="30">
        <v>0.0</v>
      </c>
      <c r="AJ296" s="39"/>
    </row>
    <row r="297">
      <c r="A297" s="30">
        <v>12882.2</v>
      </c>
      <c r="B297" s="40">
        <v>44267.0</v>
      </c>
      <c r="C297" s="40">
        <v>44277.0</v>
      </c>
      <c r="D297" s="32" t="s">
        <v>68</v>
      </c>
      <c r="E297" s="32" t="s">
        <v>36</v>
      </c>
      <c r="F297" s="32" t="s">
        <v>102</v>
      </c>
      <c r="G297" s="33" t="s">
        <v>38</v>
      </c>
      <c r="H297" s="34">
        <v>27615.0</v>
      </c>
      <c r="I297" s="35"/>
      <c r="J297" s="30">
        <v>0.0</v>
      </c>
      <c r="K297" s="30">
        <v>1.0</v>
      </c>
      <c r="L297" s="30">
        <v>0.0</v>
      </c>
      <c r="M297" s="32" t="s">
        <v>49</v>
      </c>
      <c r="N297" s="32" t="s">
        <v>39</v>
      </c>
      <c r="O297" s="30">
        <v>3.0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8.0</v>
      </c>
      <c r="V297" s="30">
        <v>5.0</v>
      </c>
      <c r="W297" s="30">
        <v>10.0</v>
      </c>
      <c r="X297" s="30">
        <v>1.0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0.0</v>
      </c>
      <c r="AF297" s="30">
        <v>0.0</v>
      </c>
      <c r="AG297" s="30">
        <v>0.0</v>
      </c>
      <c r="AH297" s="30">
        <v>0.0</v>
      </c>
      <c r="AI297" s="30">
        <v>0.0</v>
      </c>
      <c r="AJ297" s="39"/>
    </row>
    <row r="298">
      <c r="A298" s="30">
        <v>12883.1</v>
      </c>
      <c r="B298" s="40">
        <v>44267.0</v>
      </c>
      <c r="C298" s="40">
        <v>44277.0</v>
      </c>
      <c r="D298" s="32" t="s">
        <v>255</v>
      </c>
      <c r="E298" s="32" t="s">
        <v>36</v>
      </c>
      <c r="F298" s="32" t="s">
        <v>144</v>
      </c>
      <c r="G298" s="33" t="s">
        <v>107</v>
      </c>
      <c r="H298" s="34">
        <v>27519.0</v>
      </c>
      <c r="I298" s="35"/>
      <c r="J298" s="30">
        <v>0.0</v>
      </c>
      <c r="K298" s="30">
        <v>1.0</v>
      </c>
      <c r="L298" s="30">
        <v>0.0</v>
      </c>
      <c r="M298" s="32" t="s">
        <v>39</v>
      </c>
      <c r="N298" s="32" t="s">
        <v>39</v>
      </c>
      <c r="O298" s="30">
        <v>3.0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9.0</v>
      </c>
      <c r="AF298" s="30">
        <v>6.0</v>
      </c>
      <c r="AG298" s="30">
        <v>10.0</v>
      </c>
      <c r="AH298" s="30">
        <v>2.0</v>
      </c>
      <c r="AI298" s="30">
        <v>0.0</v>
      </c>
      <c r="AJ298" s="39"/>
    </row>
    <row r="299">
      <c r="A299" s="30">
        <v>12883.2</v>
      </c>
      <c r="B299" s="40">
        <v>44267.0</v>
      </c>
      <c r="C299" s="40">
        <v>44277.0</v>
      </c>
      <c r="D299" s="32" t="s">
        <v>255</v>
      </c>
      <c r="E299" s="32" t="s">
        <v>36</v>
      </c>
      <c r="F299" s="32" t="s">
        <v>256</v>
      </c>
      <c r="G299" s="33" t="s">
        <v>107</v>
      </c>
      <c r="H299" s="34">
        <v>27519.0</v>
      </c>
      <c r="I299" s="35"/>
      <c r="J299" s="30">
        <v>0.0</v>
      </c>
      <c r="K299" s="30">
        <v>1.0</v>
      </c>
      <c r="L299" s="30">
        <v>0.0</v>
      </c>
      <c r="M299" s="32" t="s">
        <v>39</v>
      </c>
      <c r="N299" s="32" t="s">
        <v>39</v>
      </c>
      <c r="O299" s="30">
        <v>1.0</v>
      </c>
      <c r="P299" s="30">
        <v>8.0</v>
      </c>
      <c r="Q299" s="30">
        <v>6.0</v>
      </c>
      <c r="R299" s="30">
        <v>7.0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5.0</v>
      </c>
      <c r="AC299" s="30">
        <v>2.0</v>
      </c>
      <c r="AD299" s="30">
        <v>0.0</v>
      </c>
      <c r="AE299" s="30">
        <v>0.0</v>
      </c>
      <c r="AF299" s="30">
        <v>0.0</v>
      </c>
      <c r="AG299" s="30">
        <v>0.0</v>
      </c>
      <c r="AH299" s="30">
        <v>0.0</v>
      </c>
      <c r="AI299" s="30">
        <v>0.0</v>
      </c>
      <c r="AJ299" s="39"/>
    </row>
    <row r="300">
      <c r="A300" s="30">
        <v>12883.3</v>
      </c>
      <c r="B300" s="40">
        <v>44267.0</v>
      </c>
      <c r="C300" s="40">
        <v>44277.0</v>
      </c>
      <c r="D300" s="32" t="s">
        <v>255</v>
      </c>
      <c r="E300" s="32" t="s">
        <v>36</v>
      </c>
      <c r="F300" s="32" t="s">
        <v>256</v>
      </c>
      <c r="G300" s="33" t="s">
        <v>107</v>
      </c>
      <c r="H300" s="34">
        <v>27519.0</v>
      </c>
      <c r="I300" s="35"/>
      <c r="J300" s="30">
        <v>0.0</v>
      </c>
      <c r="K300" s="30">
        <v>1.0</v>
      </c>
      <c r="L300" s="30">
        <v>0.0</v>
      </c>
      <c r="M300" s="32" t="s">
        <v>39</v>
      </c>
      <c r="N300" s="32" t="s">
        <v>39</v>
      </c>
      <c r="O300" s="30">
        <v>1.0</v>
      </c>
      <c r="P300" s="30">
        <v>8.0</v>
      </c>
      <c r="Q300" s="30">
        <v>5.0</v>
      </c>
      <c r="R300" s="30">
        <v>12.0</v>
      </c>
      <c r="S300" s="30">
        <v>2.0</v>
      </c>
      <c r="T300" s="30">
        <v>0.0</v>
      </c>
      <c r="U300" s="30">
        <v>0.0</v>
      </c>
      <c r="V300" s="30">
        <v>0.0</v>
      </c>
      <c r="W300" s="30">
        <v>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0.0</v>
      </c>
      <c r="AF300" s="30">
        <v>0.0</v>
      </c>
      <c r="AG300" s="30">
        <v>0.0</v>
      </c>
      <c r="AH300" s="30">
        <v>0.0</v>
      </c>
      <c r="AI300" s="30">
        <v>0.0</v>
      </c>
      <c r="AJ300" s="39"/>
    </row>
    <row r="301">
      <c r="A301" s="30">
        <v>12883.4</v>
      </c>
      <c r="B301" s="40">
        <v>44267.0</v>
      </c>
      <c r="C301" s="40">
        <v>44277.0</v>
      </c>
      <c r="D301" s="32" t="s">
        <v>255</v>
      </c>
      <c r="E301" s="32" t="s">
        <v>36</v>
      </c>
      <c r="F301" s="32" t="s">
        <v>256</v>
      </c>
      <c r="G301" s="33" t="s">
        <v>107</v>
      </c>
      <c r="H301" s="34">
        <v>27519.0</v>
      </c>
      <c r="I301" s="35"/>
      <c r="J301" s="30">
        <v>0.0</v>
      </c>
      <c r="K301" s="30">
        <v>1.0</v>
      </c>
      <c r="L301" s="30">
        <v>0.0</v>
      </c>
      <c r="M301" s="32" t="s">
        <v>39</v>
      </c>
      <c r="N301" s="32" t="s">
        <v>39</v>
      </c>
      <c r="O301" s="30">
        <v>1.0</v>
      </c>
      <c r="P301" s="30">
        <v>8.0</v>
      </c>
      <c r="Q301" s="30">
        <v>6.0</v>
      </c>
      <c r="R301" s="30">
        <v>10.0</v>
      </c>
      <c r="S301" s="30">
        <v>2.0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39"/>
    </row>
    <row r="302">
      <c r="A302" s="30">
        <v>12884.1</v>
      </c>
      <c r="B302" s="40">
        <v>44267.0</v>
      </c>
      <c r="C302" s="40">
        <v>44272.0</v>
      </c>
      <c r="D302" s="32" t="s">
        <v>257</v>
      </c>
      <c r="E302" s="32" t="s">
        <v>258</v>
      </c>
      <c r="F302" s="32" t="s">
        <v>145</v>
      </c>
      <c r="G302" s="33" t="s">
        <v>107</v>
      </c>
      <c r="H302" s="34">
        <v>27511.0</v>
      </c>
      <c r="I302" s="35"/>
      <c r="J302" s="30">
        <v>0.0</v>
      </c>
      <c r="K302" s="30">
        <v>1.0</v>
      </c>
      <c r="L302" s="30">
        <v>0.0</v>
      </c>
      <c r="M302" s="32" t="s">
        <v>49</v>
      </c>
      <c r="N302" s="32" t="s">
        <v>39</v>
      </c>
      <c r="O302" s="30">
        <v>3.0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10.0</v>
      </c>
      <c r="V302" s="30">
        <v>6.0</v>
      </c>
      <c r="W302" s="30">
        <v>10.0</v>
      </c>
      <c r="X302" s="30">
        <v>0.0</v>
      </c>
      <c r="Y302" s="30">
        <v>0.0</v>
      </c>
      <c r="Z302" s="30">
        <v>0.0</v>
      </c>
      <c r="AA302" s="30">
        <v>0.0</v>
      </c>
      <c r="AB302" s="30">
        <v>0.0</v>
      </c>
      <c r="AC302" s="30">
        <v>0.0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39"/>
    </row>
    <row r="303">
      <c r="A303" s="30">
        <v>12884.2</v>
      </c>
      <c r="B303" s="40">
        <v>44267.0</v>
      </c>
      <c r="C303" s="40">
        <v>44272.0</v>
      </c>
      <c r="D303" s="32" t="s">
        <v>257</v>
      </c>
      <c r="E303" s="32" t="s">
        <v>258</v>
      </c>
      <c r="F303" s="32" t="s">
        <v>161</v>
      </c>
      <c r="G303" s="33" t="s">
        <v>51</v>
      </c>
      <c r="H303" s="34">
        <v>27502.0</v>
      </c>
      <c r="I303" s="35"/>
      <c r="J303" s="30">
        <v>0.0</v>
      </c>
      <c r="K303" s="30">
        <v>1.0</v>
      </c>
      <c r="L303" s="30">
        <v>0.0</v>
      </c>
      <c r="M303" s="32" t="s">
        <v>49</v>
      </c>
      <c r="N303" s="32" t="s">
        <v>39</v>
      </c>
      <c r="O303" s="30">
        <v>0.0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9.0</v>
      </c>
      <c r="V303" s="30">
        <v>5.0</v>
      </c>
      <c r="W303" s="30">
        <v>10.0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0.0</v>
      </c>
      <c r="AH303" s="30">
        <v>0.0</v>
      </c>
      <c r="AI303" s="30">
        <v>0.0</v>
      </c>
      <c r="AJ303" s="39"/>
    </row>
    <row r="304">
      <c r="A304" s="30">
        <v>12885.1</v>
      </c>
      <c r="B304" s="40">
        <v>44267.0</v>
      </c>
      <c r="C304" s="40">
        <v>44277.0</v>
      </c>
      <c r="D304" s="32" t="s">
        <v>194</v>
      </c>
      <c r="E304" s="32" t="s">
        <v>36</v>
      </c>
      <c r="F304" s="32" t="s">
        <v>195</v>
      </c>
      <c r="G304" s="33" t="s">
        <v>107</v>
      </c>
      <c r="H304" s="34">
        <v>27511.0</v>
      </c>
      <c r="I304" s="35"/>
      <c r="J304" s="30">
        <v>0.0</v>
      </c>
      <c r="K304" s="30">
        <v>1.0</v>
      </c>
      <c r="L304" s="30">
        <v>0.0</v>
      </c>
      <c r="M304" s="32" t="s">
        <v>39</v>
      </c>
      <c r="N304" s="32" t="s">
        <v>39</v>
      </c>
      <c r="O304" s="30">
        <v>3.0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8.0</v>
      </c>
      <c r="V304" s="30">
        <v>6.0</v>
      </c>
      <c r="W304" s="30">
        <v>10.0</v>
      </c>
      <c r="X304" s="30">
        <v>2.0</v>
      </c>
      <c r="Y304" s="30">
        <v>0.0</v>
      </c>
      <c r="Z304" s="30">
        <v>0.0</v>
      </c>
      <c r="AA304" s="30">
        <v>0.0</v>
      </c>
      <c r="AB304" s="30">
        <v>0.0</v>
      </c>
      <c r="AC304" s="30">
        <v>0.0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39"/>
    </row>
    <row r="305">
      <c r="A305" s="30">
        <v>12885.2</v>
      </c>
      <c r="B305" s="40">
        <v>44267.0</v>
      </c>
      <c r="C305" s="40">
        <v>44277.0</v>
      </c>
      <c r="D305" s="32" t="s">
        <v>194</v>
      </c>
      <c r="E305" s="32" t="s">
        <v>36</v>
      </c>
      <c r="F305" s="32" t="s">
        <v>195</v>
      </c>
      <c r="G305" s="33" t="s">
        <v>107</v>
      </c>
      <c r="H305" s="34">
        <v>27511.0</v>
      </c>
      <c r="I305" s="35"/>
      <c r="J305" s="30">
        <v>0.0</v>
      </c>
      <c r="K305" s="30">
        <v>1.0</v>
      </c>
      <c r="L305" s="30">
        <v>0.0</v>
      </c>
      <c r="M305" s="32" t="s">
        <v>39</v>
      </c>
      <c r="N305" s="32" t="s">
        <v>39</v>
      </c>
      <c r="O305" s="30">
        <v>1.0</v>
      </c>
      <c r="P305" s="30">
        <v>9.0</v>
      </c>
      <c r="Q305" s="30">
        <v>6.0</v>
      </c>
      <c r="R305" s="30">
        <v>10.0</v>
      </c>
      <c r="S305" s="30">
        <v>2.0</v>
      </c>
      <c r="T305" s="30">
        <v>0.0</v>
      </c>
      <c r="U305" s="30">
        <v>0.0</v>
      </c>
      <c r="V305" s="30">
        <v>0.0</v>
      </c>
      <c r="W305" s="30">
        <v>0.0</v>
      </c>
      <c r="X305" s="30">
        <v>0.0</v>
      </c>
      <c r="Y305" s="30">
        <v>0.0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39"/>
    </row>
    <row r="306">
      <c r="A306" s="30">
        <v>12885.3</v>
      </c>
      <c r="B306" s="40">
        <v>44267.0</v>
      </c>
      <c r="C306" s="40">
        <v>44277.0</v>
      </c>
      <c r="D306" s="32" t="s">
        <v>194</v>
      </c>
      <c r="E306" s="32" t="s">
        <v>36</v>
      </c>
      <c r="F306" s="32" t="s">
        <v>259</v>
      </c>
      <c r="G306" s="33" t="s">
        <v>38</v>
      </c>
      <c r="H306" s="34">
        <v>27607.0</v>
      </c>
      <c r="I306" s="35"/>
      <c r="J306" s="30">
        <v>0.0</v>
      </c>
      <c r="K306" s="30">
        <v>1.0</v>
      </c>
      <c r="L306" s="30">
        <v>0.0</v>
      </c>
      <c r="M306" s="32" t="s">
        <v>39</v>
      </c>
      <c r="N306" s="32" t="s">
        <v>39</v>
      </c>
      <c r="O306" s="30">
        <v>1.0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0.0</v>
      </c>
      <c r="V306" s="30">
        <v>0.0</v>
      </c>
      <c r="W306" s="30">
        <v>0.0</v>
      </c>
      <c r="X306" s="30">
        <v>0.0</v>
      </c>
      <c r="Y306" s="30">
        <v>0.0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9.0</v>
      </c>
      <c r="AF306" s="30">
        <v>6.0</v>
      </c>
      <c r="AG306" s="30">
        <v>10.0</v>
      </c>
      <c r="AH306" s="30">
        <v>1.0</v>
      </c>
      <c r="AI306" s="30">
        <v>0.0</v>
      </c>
      <c r="AJ306" s="39"/>
    </row>
    <row r="307">
      <c r="A307" s="30">
        <v>12886.1</v>
      </c>
      <c r="B307" s="40">
        <v>44267.0</v>
      </c>
      <c r="C307" s="40">
        <v>44270.0</v>
      </c>
      <c r="D307" s="32" t="s">
        <v>99</v>
      </c>
      <c r="E307" s="32" t="s">
        <v>36</v>
      </c>
      <c r="F307" s="32" t="s">
        <v>260</v>
      </c>
      <c r="G307" s="33" t="s">
        <v>74</v>
      </c>
      <c r="H307" s="34">
        <v>27587.0</v>
      </c>
      <c r="I307" s="35"/>
      <c r="J307" s="30">
        <v>0.0</v>
      </c>
      <c r="K307" s="30">
        <v>1.0</v>
      </c>
      <c r="L307" s="30">
        <v>0.0</v>
      </c>
      <c r="M307" s="32" t="s">
        <v>49</v>
      </c>
      <c r="N307" s="32" t="s">
        <v>39</v>
      </c>
      <c r="O307" s="30">
        <v>1.0</v>
      </c>
      <c r="P307" s="30">
        <v>0.0</v>
      </c>
      <c r="Q307" s="30">
        <v>0.0</v>
      </c>
      <c r="R307" s="30">
        <v>0.0</v>
      </c>
      <c r="S307" s="30">
        <v>0.0</v>
      </c>
      <c r="T307" s="30">
        <v>0.0</v>
      </c>
      <c r="U307" s="30">
        <v>10.0</v>
      </c>
      <c r="V307" s="30">
        <v>5.0</v>
      </c>
      <c r="W307" s="30">
        <v>5.0</v>
      </c>
      <c r="X307" s="30">
        <v>0.0</v>
      </c>
      <c r="Y307" s="30">
        <v>0.0</v>
      </c>
      <c r="Z307" s="30">
        <v>0.0</v>
      </c>
      <c r="AA307" s="30">
        <v>0.0</v>
      </c>
      <c r="AB307" s="30">
        <v>0.0</v>
      </c>
      <c r="AC307" s="30">
        <v>0.0</v>
      </c>
      <c r="AD307" s="30">
        <v>0.0</v>
      </c>
      <c r="AE307" s="30">
        <v>0.0</v>
      </c>
      <c r="AF307" s="30">
        <v>0.0</v>
      </c>
      <c r="AG307" s="30">
        <v>5.0</v>
      </c>
      <c r="AH307" s="30">
        <v>2.0</v>
      </c>
      <c r="AI307" s="30">
        <v>0.0</v>
      </c>
      <c r="AJ307" s="39"/>
    </row>
    <row r="308">
      <c r="A308" s="30">
        <v>12886.2</v>
      </c>
      <c r="B308" s="40">
        <v>44267.0</v>
      </c>
      <c r="C308" s="40">
        <v>44270.0</v>
      </c>
      <c r="D308" s="32" t="s">
        <v>99</v>
      </c>
      <c r="E308" s="32" t="s">
        <v>36</v>
      </c>
      <c r="F308" s="32" t="s">
        <v>261</v>
      </c>
      <c r="G308" s="33" t="s">
        <v>74</v>
      </c>
      <c r="H308" s="34">
        <v>27587.0</v>
      </c>
      <c r="I308" s="35"/>
      <c r="J308" s="30">
        <v>0.0</v>
      </c>
      <c r="K308" s="30">
        <v>1.0</v>
      </c>
      <c r="L308" s="30">
        <v>0.0</v>
      </c>
      <c r="M308" s="32" t="s">
        <v>49</v>
      </c>
      <c r="N308" s="32" t="s">
        <v>39</v>
      </c>
      <c r="O308" s="30">
        <v>0.0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0.0</v>
      </c>
      <c r="V308" s="30">
        <v>0.0</v>
      </c>
      <c r="W308" s="30">
        <v>0.0</v>
      </c>
      <c r="X308" s="30">
        <v>0.0</v>
      </c>
      <c r="Y308" s="30">
        <v>0.0</v>
      </c>
      <c r="Z308" s="30">
        <v>9.0</v>
      </c>
      <c r="AA308" s="30">
        <v>6.0</v>
      </c>
      <c r="AB308" s="30">
        <v>10.0</v>
      </c>
      <c r="AC308" s="30">
        <v>2.0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39"/>
    </row>
    <row r="309">
      <c r="A309" s="30">
        <v>12887.1</v>
      </c>
      <c r="B309" s="40">
        <v>44267.0</v>
      </c>
      <c r="C309" s="40">
        <v>44272.0</v>
      </c>
      <c r="D309" s="32" t="s">
        <v>262</v>
      </c>
      <c r="E309" s="32" t="s">
        <v>36</v>
      </c>
      <c r="F309" s="32" t="s">
        <v>263</v>
      </c>
      <c r="G309" s="33" t="s">
        <v>91</v>
      </c>
      <c r="H309" s="34">
        <v>27597.0</v>
      </c>
      <c r="I309" s="35"/>
      <c r="J309" s="30">
        <v>0.0</v>
      </c>
      <c r="K309" s="30">
        <v>1.0</v>
      </c>
      <c r="L309" s="30">
        <v>0.0</v>
      </c>
      <c r="M309" s="32" t="s">
        <v>49</v>
      </c>
      <c r="N309" s="32" t="s">
        <v>39</v>
      </c>
      <c r="O309" s="30">
        <v>4.0</v>
      </c>
      <c r="P309" s="30">
        <v>0.0</v>
      </c>
      <c r="Q309" s="30">
        <v>0.0</v>
      </c>
      <c r="R309" s="30">
        <v>0.0</v>
      </c>
      <c r="S309" s="30">
        <v>0.0</v>
      </c>
      <c r="T309" s="30">
        <v>0.0</v>
      </c>
      <c r="U309" s="30">
        <v>11.0</v>
      </c>
      <c r="V309" s="30">
        <v>6.0</v>
      </c>
      <c r="W309" s="30">
        <v>5.0</v>
      </c>
      <c r="X309" s="30">
        <v>0.0</v>
      </c>
      <c r="Y309" s="30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39"/>
    </row>
    <row r="310">
      <c r="A310" s="30">
        <v>12888.1</v>
      </c>
      <c r="B310" s="40">
        <v>44270.0</v>
      </c>
      <c r="C310" s="40">
        <v>44278.0</v>
      </c>
      <c r="D310" s="32" t="s">
        <v>264</v>
      </c>
      <c r="E310" s="32" t="s">
        <v>36</v>
      </c>
      <c r="F310" s="32" t="s">
        <v>265</v>
      </c>
      <c r="G310" s="33" t="s">
        <v>38</v>
      </c>
      <c r="H310" s="34">
        <v>27608.0</v>
      </c>
      <c r="I310" s="35"/>
      <c r="J310" s="30">
        <v>0.0</v>
      </c>
      <c r="K310" s="30">
        <v>1.0</v>
      </c>
      <c r="L310" s="30">
        <v>0.0</v>
      </c>
      <c r="M310" s="32" t="s">
        <v>49</v>
      </c>
      <c r="N310" s="32" t="s">
        <v>39</v>
      </c>
      <c r="O310" s="30">
        <v>1.0</v>
      </c>
      <c r="P310" s="30">
        <v>0.0</v>
      </c>
      <c r="Q310" s="30">
        <v>0.0</v>
      </c>
      <c r="R310" s="30">
        <v>0.0</v>
      </c>
      <c r="S310" s="30">
        <v>0.0</v>
      </c>
      <c r="T310" s="30">
        <v>0.0</v>
      </c>
      <c r="U310" s="30">
        <v>10.0</v>
      </c>
      <c r="V310" s="30">
        <v>5.0</v>
      </c>
      <c r="W310" s="30">
        <v>10.0</v>
      </c>
      <c r="X310" s="30">
        <v>1.0</v>
      </c>
      <c r="Y310" s="30">
        <v>1.0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39"/>
    </row>
    <row r="311">
      <c r="A311" s="30">
        <v>12888.2</v>
      </c>
      <c r="B311" s="40">
        <v>44270.0</v>
      </c>
      <c r="C311" s="40">
        <v>44278.0</v>
      </c>
      <c r="D311" s="32" t="s">
        <v>264</v>
      </c>
      <c r="E311" s="32" t="s">
        <v>36</v>
      </c>
      <c r="F311" s="32" t="s">
        <v>265</v>
      </c>
      <c r="G311" s="33" t="s">
        <v>38</v>
      </c>
      <c r="H311" s="34">
        <v>27608.0</v>
      </c>
      <c r="I311" s="35"/>
      <c r="J311" s="30">
        <v>0.0</v>
      </c>
      <c r="K311" s="30">
        <v>0.0</v>
      </c>
      <c r="L311" s="30">
        <v>1.0</v>
      </c>
      <c r="M311" s="32" t="s">
        <v>49</v>
      </c>
      <c r="N311" s="32" t="s">
        <v>39</v>
      </c>
      <c r="O311" s="30">
        <v>2.0</v>
      </c>
      <c r="P311" s="30">
        <v>11.0</v>
      </c>
      <c r="Q311" s="30">
        <v>6.0</v>
      </c>
      <c r="R311" s="30">
        <v>10.0</v>
      </c>
      <c r="S311" s="30">
        <v>2.0</v>
      </c>
      <c r="T311" s="30">
        <v>1.0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0.0</v>
      </c>
      <c r="AA311" s="30">
        <v>0.0</v>
      </c>
      <c r="AB311" s="30">
        <v>0.0</v>
      </c>
      <c r="AC311" s="30">
        <v>0.0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39"/>
    </row>
    <row r="312">
      <c r="A312" s="30">
        <v>12888.3</v>
      </c>
      <c r="B312" s="40">
        <v>44270.0</v>
      </c>
      <c r="C312" s="40">
        <v>44278.0</v>
      </c>
      <c r="D312" s="32" t="s">
        <v>264</v>
      </c>
      <c r="E312" s="32" t="s">
        <v>36</v>
      </c>
      <c r="H312" s="37"/>
      <c r="I312" s="37"/>
      <c r="J312" s="30">
        <v>0.0</v>
      </c>
      <c r="K312" s="30">
        <v>0.0</v>
      </c>
      <c r="L312" s="30">
        <v>1.0</v>
      </c>
      <c r="M312" s="32" t="s">
        <v>49</v>
      </c>
      <c r="N312" s="32" t="s">
        <v>39</v>
      </c>
      <c r="O312" s="30">
        <v>1.0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7.0</v>
      </c>
      <c r="V312" s="30">
        <v>3.0</v>
      </c>
      <c r="W312" s="30">
        <v>10.0</v>
      </c>
      <c r="X312" s="30">
        <v>1.0</v>
      </c>
      <c r="Y312" s="30">
        <v>0.0</v>
      </c>
      <c r="Z312" s="30">
        <v>0.0</v>
      </c>
      <c r="AA312" s="30">
        <v>0.0</v>
      </c>
      <c r="AB312" s="30">
        <v>0.0</v>
      </c>
      <c r="AC312" s="30">
        <v>0.0</v>
      </c>
      <c r="AD312" s="30">
        <v>0.0</v>
      </c>
      <c r="AE312" s="30">
        <v>0.0</v>
      </c>
      <c r="AF312" s="30">
        <v>0.0</v>
      </c>
      <c r="AG312" s="30">
        <v>0.0</v>
      </c>
      <c r="AH312" s="30">
        <v>0.0</v>
      </c>
      <c r="AI312" s="30">
        <v>0.0</v>
      </c>
      <c r="AJ312" s="39"/>
    </row>
    <row r="313">
      <c r="A313" s="30">
        <v>12888.4</v>
      </c>
      <c r="B313" s="40">
        <v>44270.0</v>
      </c>
      <c r="C313" s="40">
        <v>44278.0</v>
      </c>
      <c r="D313" s="32" t="s">
        <v>264</v>
      </c>
      <c r="E313" s="32" t="s">
        <v>36</v>
      </c>
      <c r="H313" s="37"/>
      <c r="I313" s="37"/>
      <c r="J313" s="30">
        <v>0.0</v>
      </c>
      <c r="K313" s="30">
        <v>0.0</v>
      </c>
      <c r="L313" s="30">
        <v>1.0</v>
      </c>
      <c r="M313" s="32" t="s">
        <v>49</v>
      </c>
      <c r="N313" s="32" t="s">
        <v>39</v>
      </c>
      <c r="O313" s="30">
        <v>0.0</v>
      </c>
      <c r="P313" s="30">
        <v>0.0</v>
      </c>
      <c r="Q313" s="30">
        <v>0.0</v>
      </c>
      <c r="R313" s="30">
        <v>0.0</v>
      </c>
      <c r="S313" s="30">
        <v>0.0</v>
      </c>
      <c r="T313" s="30">
        <v>0.0</v>
      </c>
      <c r="U313" s="30">
        <v>8.0</v>
      </c>
      <c r="V313" s="30">
        <v>7.0</v>
      </c>
      <c r="W313" s="30">
        <v>0.0</v>
      </c>
      <c r="X313" s="30">
        <v>0.0</v>
      </c>
      <c r="Y313" s="30">
        <v>0.0</v>
      </c>
      <c r="Z313" s="30">
        <v>0.0</v>
      </c>
      <c r="AA313" s="30">
        <v>0.0</v>
      </c>
      <c r="AB313" s="30">
        <v>0.0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39"/>
    </row>
    <row r="314">
      <c r="A314" s="30">
        <v>12889.1</v>
      </c>
      <c r="B314" s="40">
        <v>44270.0</v>
      </c>
      <c r="C314" s="40">
        <v>44272.0</v>
      </c>
      <c r="D314" s="32" t="s">
        <v>41</v>
      </c>
      <c r="E314" s="32" t="s">
        <v>36</v>
      </c>
      <c r="F314" s="32" t="s">
        <v>42</v>
      </c>
      <c r="G314" s="33" t="s">
        <v>43</v>
      </c>
      <c r="H314" s="34">
        <v>27545.0</v>
      </c>
      <c r="I314" s="35"/>
      <c r="J314" s="30">
        <v>0.0</v>
      </c>
      <c r="K314" s="30">
        <v>1.0</v>
      </c>
      <c r="L314" s="30">
        <v>0.0</v>
      </c>
      <c r="M314" s="32" t="s">
        <v>49</v>
      </c>
      <c r="N314" s="32" t="s">
        <v>39</v>
      </c>
      <c r="O314" s="30">
        <v>4.0</v>
      </c>
      <c r="P314" s="30">
        <v>0.0</v>
      </c>
      <c r="Q314" s="30">
        <v>0.0</v>
      </c>
      <c r="R314" s="30">
        <v>0.0</v>
      </c>
      <c r="S314" s="30">
        <v>0.0</v>
      </c>
      <c r="T314" s="30">
        <v>0.0</v>
      </c>
      <c r="U314" s="30">
        <v>9.0</v>
      </c>
      <c r="V314" s="30">
        <v>6.0</v>
      </c>
      <c r="W314" s="30">
        <v>10.0</v>
      </c>
      <c r="X314" s="30">
        <v>2.0</v>
      </c>
      <c r="Y314" s="30">
        <v>0.0</v>
      </c>
      <c r="Z314" s="30">
        <v>0.0</v>
      </c>
      <c r="AA314" s="30">
        <v>0.0</v>
      </c>
      <c r="AB314" s="30">
        <v>0.0</v>
      </c>
      <c r="AC314" s="30">
        <v>0.0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39"/>
    </row>
    <row r="315">
      <c r="A315" s="30">
        <v>12890.1</v>
      </c>
      <c r="B315" s="40">
        <v>44270.0</v>
      </c>
      <c r="C315" s="40">
        <v>44278.0</v>
      </c>
      <c r="D315" s="32" t="s">
        <v>71</v>
      </c>
      <c r="E315" s="32" t="s">
        <v>72</v>
      </c>
      <c r="F315" s="32" t="s">
        <v>187</v>
      </c>
      <c r="G315" s="33" t="s">
        <v>38</v>
      </c>
      <c r="H315" s="34">
        <v>27616.0</v>
      </c>
      <c r="I315" s="35"/>
      <c r="J315" s="30">
        <v>0.0</v>
      </c>
      <c r="K315" s="30">
        <v>1.0</v>
      </c>
      <c r="L315" s="30">
        <v>0.0</v>
      </c>
      <c r="M315" s="32" t="s">
        <v>39</v>
      </c>
      <c r="N315" s="32" t="s">
        <v>39</v>
      </c>
      <c r="O315" s="30">
        <v>1.0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9.0</v>
      </c>
      <c r="V315" s="30">
        <v>4.0</v>
      </c>
      <c r="W315" s="30">
        <v>5.0</v>
      </c>
      <c r="X315" s="30">
        <v>0.0</v>
      </c>
      <c r="Y315" s="30">
        <v>1.0</v>
      </c>
      <c r="Z315" s="30">
        <v>0.0</v>
      </c>
      <c r="AA315" s="30">
        <v>0.0</v>
      </c>
      <c r="AB315" s="30">
        <v>0.0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5.0</v>
      </c>
      <c r="AH315" s="30">
        <v>1.0</v>
      </c>
      <c r="AI315" s="30">
        <v>0.0</v>
      </c>
      <c r="AJ315" s="39"/>
    </row>
    <row r="316">
      <c r="A316" s="30">
        <v>12890.2</v>
      </c>
      <c r="B316" s="40">
        <v>44270.0</v>
      </c>
      <c r="C316" s="40">
        <v>44278.0</v>
      </c>
      <c r="D316" s="32" t="s">
        <v>71</v>
      </c>
      <c r="E316" s="32" t="s">
        <v>72</v>
      </c>
      <c r="H316" s="37"/>
      <c r="I316" s="37"/>
      <c r="J316" s="30">
        <v>1.0</v>
      </c>
      <c r="K316" s="30">
        <v>0.0</v>
      </c>
      <c r="L316" s="30">
        <v>0.0</v>
      </c>
      <c r="M316" s="32" t="s">
        <v>39</v>
      </c>
      <c r="N316" s="32" t="s">
        <v>39</v>
      </c>
      <c r="O316" s="30">
        <v>1.0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5.0</v>
      </c>
      <c r="AA316" s="30">
        <v>2.0</v>
      </c>
      <c r="AB316" s="30">
        <v>10.0</v>
      </c>
      <c r="AC316" s="30">
        <v>1.0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39"/>
    </row>
    <row r="317">
      <c r="A317" s="30">
        <v>12890.3</v>
      </c>
      <c r="B317" s="40">
        <v>44270.0</v>
      </c>
      <c r="C317" s="40">
        <v>44278.0</v>
      </c>
      <c r="D317" s="32" t="s">
        <v>71</v>
      </c>
      <c r="E317" s="32" t="s">
        <v>72</v>
      </c>
      <c r="F317" s="32" t="s">
        <v>81</v>
      </c>
      <c r="G317" s="33" t="s">
        <v>38</v>
      </c>
      <c r="H317" s="34">
        <v>27614.0</v>
      </c>
      <c r="I317" s="35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2.0</v>
      </c>
      <c r="P317" s="30">
        <v>11.0</v>
      </c>
      <c r="Q317" s="30">
        <v>5.0</v>
      </c>
      <c r="R317" s="30">
        <v>10.0</v>
      </c>
      <c r="S317" s="30">
        <v>2.0</v>
      </c>
      <c r="T317" s="30">
        <v>1.0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0.0</v>
      </c>
      <c r="AA317" s="30">
        <v>0.0</v>
      </c>
      <c r="AB317" s="30">
        <v>0.0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39"/>
    </row>
    <row r="318">
      <c r="A318" s="30">
        <v>12890.4</v>
      </c>
      <c r="B318" s="40">
        <v>44270.0</v>
      </c>
      <c r="C318" s="40">
        <v>44278.0</v>
      </c>
      <c r="D318" s="32" t="s">
        <v>71</v>
      </c>
      <c r="E318" s="32" t="s">
        <v>72</v>
      </c>
      <c r="F318" s="32" t="s">
        <v>81</v>
      </c>
      <c r="G318" s="33" t="s">
        <v>38</v>
      </c>
      <c r="H318" s="34">
        <v>27614.0</v>
      </c>
      <c r="I318" s="35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2.0</v>
      </c>
      <c r="P318" s="30">
        <v>11.0</v>
      </c>
      <c r="Q318" s="30">
        <v>5.0</v>
      </c>
      <c r="R318" s="30">
        <v>10.0</v>
      </c>
      <c r="S318" s="30">
        <v>2.0</v>
      </c>
      <c r="T318" s="30">
        <v>1.0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0.0</v>
      </c>
      <c r="AA318" s="30">
        <v>0.0</v>
      </c>
      <c r="AB318" s="30">
        <v>0.0</v>
      </c>
      <c r="AC318" s="30">
        <v>0.0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39"/>
    </row>
    <row r="319">
      <c r="A319" s="30">
        <v>12890.5</v>
      </c>
      <c r="B319" s="40">
        <v>44270.0</v>
      </c>
      <c r="C319" s="40">
        <v>44278.0</v>
      </c>
      <c r="D319" s="32" t="s">
        <v>71</v>
      </c>
      <c r="E319" s="32" t="s">
        <v>72</v>
      </c>
      <c r="F319" s="32" t="s">
        <v>81</v>
      </c>
      <c r="G319" s="33" t="s">
        <v>38</v>
      </c>
      <c r="H319" s="34">
        <v>27614.0</v>
      </c>
      <c r="I319" s="35"/>
      <c r="J319" s="30">
        <v>0.0</v>
      </c>
      <c r="K319" s="30">
        <v>1.0</v>
      </c>
      <c r="L319" s="30">
        <v>0.0</v>
      </c>
      <c r="M319" s="32" t="s">
        <v>39</v>
      </c>
      <c r="N319" s="32" t="s">
        <v>39</v>
      </c>
      <c r="O319" s="30">
        <v>1.0</v>
      </c>
      <c r="P319" s="30">
        <v>11.0</v>
      </c>
      <c r="Q319" s="30">
        <v>5.0</v>
      </c>
      <c r="R319" s="30">
        <v>10.0</v>
      </c>
      <c r="S319" s="30">
        <v>2.0</v>
      </c>
      <c r="T319" s="30">
        <v>1.0</v>
      </c>
      <c r="U319" s="30">
        <v>0.0</v>
      </c>
      <c r="V319" s="30">
        <v>0.0</v>
      </c>
      <c r="W319" s="30">
        <v>0.0</v>
      </c>
      <c r="X319" s="30">
        <v>0.0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39"/>
    </row>
    <row r="320">
      <c r="A320" s="30">
        <v>12891.1</v>
      </c>
      <c r="B320" s="40">
        <v>44270.0</v>
      </c>
      <c r="C320" s="40">
        <v>44278.0</v>
      </c>
      <c r="D320" s="32" t="s">
        <v>71</v>
      </c>
      <c r="E320" s="32" t="s">
        <v>72</v>
      </c>
      <c r="F320" s="32" t="s">
        <v>100</v>
      </c>
      <c r="G320" s="33" t="s">
        <v>74</v>
      </c>
      <c r="H320" s="34">
        <v>27587.0</v>
      </c>
      <c r="I320" s="35"/>
      <c r="J320" s="30">
        <v>0.0</v>
      </c>
      <c r="K320" s="30">
        <v>1.0</v>
      </c>
      <c r="L320" s="30">
        <v>0.0</v>
      </c>
      <c r="M320" s="32" t="s">
        <v>39</v>
      </c>
      <c r="N320" s="32" t="s">
        <v>39</v>
      </c>
      <c r="O320" s="30">
        <v>4.0</v>
      </c>
      <c r="P320" s="30">
        <v>0.0</v>
      </c>
      <c r="Q320" s="30">
        <v>0.0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11.0</v>
      </c>
      <c r="AA320" s="30">
        <v>7.0</v>
      </c>
      <c r="AB320" s="30">
        <v>10.0</v>
      </c>
      <c r="AC320" s="30">
        <v>2.0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39"/>
    </row>
    <row r="321">
      <c r="A321" s="30">
        <v>12891.2</v>
      </c>
      <c r="B321" s="40">
        <v>44270.0</v>
      </c>
      <c r="C321" s="40">
        <v>44278.0</v>
      </c>
      <c r="D321" s="32" t="s">
        <v>71</v>
      </c>
      <c r="E321" s="32" t="s">
        <v>72</v>
      </c>
      <c r="F321" s="32" t="s">
        <v>100</v>
      </c>
      <c r="G321" s="33" t="s">
        <v>74</v>
      </c>
      <c r="H321" s="34">
        <v>27587.0</v>
      </c>
      <c r="I321" s="35"/>
      <c r="J321" s="30">
        <v>0.0</v>
      </c>
      <c r="K321" s="30">
        <v>1.0</v>
      </c>
      <c r="L321" s="30">
        <v>0.0</v>
      </c>
      <c r="M321" s="32" t="s">
        <v>39</v>
      </c>
      <c r="N321" s="32" t="s">
        <v>39</v>
      </c>
      <c r="O321" s="30">
        <v>4.0</v>
      </c>
      <c r="P321" s="30">
        <v>0.0</v>
      </c>
      <c r="Q321" s="30">
        <v>0.0</v>
      </c>
      <c r="R321" s="30">
        <v>0.0</v>
      </c>
      <c r="S321" s="30">
        <v>0.0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11.0</v>
      </c>
      <c r="AA321" s="30">
        <v>7.0</v>
      </c>
      <c r="AB321" s="30">
        <v>10.0</v>
      </c>
      <c r="AC321" s="30">
        <v>2.0</v>
      </c>
      <c r="AD321" s="30">
        <v>0.0</v>
      </c>
      <c r="AE321" s="30">
        <v>0.0</v>
      </c>
      <c r="AF321" s="30">
        <v>0.0</v>
      </c>
      <c r="AG321" s="30">
        <v>0.0</v>
      </c>
      <c r="AH321" s="30">
        <v>0.0</v>
      </c>
      <c r="AI321" s="30">
        <v>0.0</v>
      </c>
      <c r="AJ321" s="39"/>
    </row>
    <row r="322">
      <c r="A322" s="30">
        <v>12892.1</v>
      </c>
      <c r="B322" s="40">
        <v>44270.0</v>
      </c>
      <c r="C322" s="40">
        <v>44277.0</v>
      </c>
      <c r="D322" s="32" t="s">
        <v>96</v>
      </c>
      <c r="E322" s="32" t="s">
        <v>36</v>
      </c>
      <c r="F322" s="32" t="s">
        <v>200</v>
      </c>
      <c r="G322" s="33" t="s">
        <v>38</v>
      </c>
      <c r="H322" s="34">
        <v>27608.0</v>
      </c>
      <c r="I322" s="35"/>
      <c r="J322" s="30">
        <v>0.0</v>
      </c>
      <c r="K322" s="30">
        <v>1.0</v>
      </c>
      <c r="L322" s="30">
        <v>0.0</v>
      </c>
      <c r="M322" s="32" t="s">
        <v>39</v>
      </c>
      <c r="N322" s="32" t="s">
        <v>39</v>
      </c>
      <c r="O322" s="30">
        <v>4.0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0.0</v>
      </c>
      <c r="V322" s="30">
        <v>0.0</v>
      </c>
      <c r="W322" s="30">
        <v>0.0</v>
      </c>
      <c r="X322" s="30">
        <v>0.0</v>
      </c>
      <c r="Y322" s="30">
        <v>0.0</v>
      </c>
      <c r="Z322" s="30">
        <v>8.0</v>
      </c>
      <c r="AA322" s="30">
        <v>6.0</v>
      </c>
      <c r="AB322" s="30">
        <v>5.0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39"/>
    </row>
    <row r="323">
      <c r="A323" s="30">
        <v>12893.1</v>
      </c>
      <c r="B323" s="40">
        <v>44270.0</v>
      </c>
      <c r="C323" s="40">
        <v>44278.0</v>
      </c>
      <c r="D323" s="32" t="s">
        <v>221</v>
      </c>
      <c r="E323" s="32" t="s">
        <v>218</v>
      </c>
      <c r="F323" s="32" t="s">
        <v>266</v>
      </c>
      <c r="G323" s="33" t="s">
        <v>38</v>
      </c>
      <c r="H323" s="34">
        <v>27604.0</v>
      </c>
      <c r="I323" s="35"/>
      <c r="J323" s="30">
        <v>0.0</v>
      </c>
      <c r="K323" s="30">
        <v>1.0</v>
      </c>
      <c r="L323" s="30">
        <v>0.0</v>
      </c>
      <c r="M323" s="32" t="s">
        <v>49</v>
      </c>
      <c r="N323" s="32" t="s">
        <v>39</v>
      </c>
      <c r="O323" s="30">
        <v>3.0</v>
      </c>
      <c r="P323" s="30">
        <v>14.0</v>
      </c>
      <c r="Q323" s="30">
        <v>7.0</v>
      </c>
      <c r="R323" s="30">
        <v>10.0</v>
      </c>
      <c r="S323" s="30">
        <v>2.0</v>
      </c>
      <c r="T323" s="30">
        <v>0.0</v>
      </c>
      <c r="U323" s="30">
        <v>0.0</v>
      </c>
      <c r="V323" s="30">
        <v>0.0</v>
      </c>
      <c r="W323" s="30">
        <v>0.0</v>
      </c>
      <c r="X323" s="30">
        <v>0.0</v>
      </c>
      <c r="Y323" s="30">
        <v>0.0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0.0</v>
      </c>
      <c r="AG323" s="30">
        <v>0.0</v>
      </c>
      <c r="AH323" s="30">
        <v>0.0</v>
      </c>
      <c r="AI323" s="30">
        <v>0.0</v>
      </c>
      <c r="AJ323" s="39"/>
    </row>
    <row r="324">
      <c r="A324" s="30">
        <v>12893.2</v>
      </c>
      <c r="B324" s="40">
        <v>44270.0</v>
      </c>
      <c r="C324" s="40">
        <v>44278.0</v>
      </c>
      <c r="D324" s="32" t="s">
        <v>221</v>
      </c>
      <c r="E324" s="32" t="s">
        <v>218</v>
      </c>
      <c r="G324" s="38"/>
      <c r="H324" s="38"/>
      <c r="I324" s="35"/>
      <c r="J324" s="30">
        <v>1.0</v>
      </c>
      <c r="K324" s="30">
        <v>0.0</v>
      </c>
      <c r="L324" s="30">
        <v>0.0</v>
      </c>
      <c r="M324" s="32" t="s">
        <v>49</v>
      </c>
      <c r="N324" s="32" t="s">
        <v>39</v>
      </c>
      <c r="O324" s="30">
        <v>1.0</v>
      </c>
      <c r="P324" s="30">
        <v>0.0</v>
      </c>
      <c r="Q324" s="30">
        <v>0.0</v>
      </c>
      <c r="R324" s="30">
        <v>0.0</v>
      </c>
      <c r="S324" s="30">
        <v>0.0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4.0</v>
      </c>
      <c r="AA324" s="30">
        <v>2.0</v>
      </c>
      <c r="AB324" s="30">
        <v>6.0</v>
      </c>
      <c r="AC324" s="30">
        <v>1.0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39"/>
    </row>
    <row r="325">
      <c r="A325" s="30">
        <v>12894.1</v>
      </c>
      <c r="B325" s="40">
        <v>44271.0</v>
      </c>
      <c r="C325" s="40">
        <v>44271.0</v>
      </c>
      <c r="D325" s="32" t="s">
        <v>93</v>
      </c>
      <c r="E325" s="32" t="s">
        <v>94</v>
      </c>
      <c r="J325" s="30">
        <v>1.0</v>
      </c>
      <c r="K325" s="30">
        <v>0.0</v>
      </c>
      <c r="L325" s="30">
        <v>0.0</v>
      </c>
      <c r="M325" s="32" t="s">
        <v>39</v>
      </c>
      <c r="N325" s="32" t="s">
        <v>39</v>
      </c>
      <c r="O325" s="30">
        <v>0.0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0.0</v>
      </c>
      <c r="AA325" s="30">
        <v>2.0</v>
      </c>
      <c r="AB325" s="30">
        <v>0.0</v>
      </c>
      <c r="AC325" s="30">
        <v>0.0</v>
      </c>
      <c r="AD325" s="30">
        <v>0.0</v>
      </c>
      <c r="AE325" s="30">
        <v>0.0</v>
      </c>
      <c r="AF325" s="30">
        <v>0.0</v>
      </c>
      <c r="AG325" s="30">
        <v>0.0</v>
      </c>
      <c r="AH325" s="30">
        <v>0.0</v>
      </c>
      <c r="AI325" s="30">
        <v>0.0</v>
      </c>
      <c r="AJ325" s="39"/>
    </row>
    <row r="326">
      <c r="A326" s="30">
        <v>12894.2</v>
      </c>
      <c r="B326" s="40">
        <v>44271.0</v>
      </c>
      <c r="C326" s="40">
        <v>44271.0</v>
      </c>
      <c r="D326" s="32" t="s">
        <v>93</v>
      </c>
      <c r="E326" s="32" t="s">
        <v>94</v>
      </c>
      <c r="J326" s="30">
        <v>1.0</v>
      </c>
      <c r="K326" s="30">
        <v>0.0</v>
      </c>
      <c r="L326" s="30">
        <v>0.0</v>
      </c>
      <c r="M326" s="32" t="s">
        <v>39</v>
      </c>
      <c r="N326" s="32" t="s">
        <v>39</v>
      </c>
      <c r="O326" s="30">
        <v>0.0</v>
      </c>
      <c r="P326" s="30">
        <v>0.0</v>
      </c>
      <c r="Q326" s="30">
        <v>0.0</v>
      </c>
      <c r="R326" s="30">
        <v>0.0</v>
      </c>
      <c r="S326" s="30">
        <v>0.0</v>
      </c>
      <c r="T326" s="30">
        <v>0.0</v>
      </c>
      <c r="U326" s="30">
        <v>0.0</v>
      </c>
      <c r="V326" s="30">
        <v>0.0</v>
      </c>
      <c r="W326" s="30">
        <v>0.0</v>
      </c>
      <c r="X326" s="30">
        <v>0.0</v>
      </c>
      <c r="Y326" s="30">
        <v>0.0</v>
      </c>
      <c r="Z326" s="30">
        <v>0.0</v>
      </c>
      <c r="AA326" s="30">
        <v>1.0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39"/>
    </row>
    <row r="327">
      <c r="A327" s="30">
        <v>12894.3</v>
      </c>
      <c r="B327" s="40">
        <v>44271.0</v>
      </c>
      <c r="C327" s="40">
        <v>44271.0</v>
      </c>
      <c r="D327" s="32" t="s">
        <v>93</v>
      </c>
      <c r="E327" s="32" t="s">
        <v>94</v>
      </c>
      <c r="F327" s="32" t="s">
        <v>112</v>
      </c>
      <c r="G327" s="33" t="s">
        <v>38</v>
      </c>
      <c r="H327" s="34">
        <v>27610.0</v>
      </c>
      <c r="I327" s="35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0.0</v>
      </c>
      <c r="P327" s="30">
        <v>3.0</v>
      </c>
      <c r="Q327" s="30">
        <v>3.0</v>
      </c>
      <c r="R327" s="30">
        <v>0.0</v>
      </c>
      <c r="S327" s="30">
        <v>0.0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39"/>
    </row>
    <row r="328">
      <c r="A328" s="30">
        <v>12894.4</v>
      </c>
      <c r="B328" s="40">
        <v>44271.0</v>
      </c>
      <c r="C328" s="40">
        <v>44271.0</v>
      </c>
      <c r="D328" s="32" t="s">
        <v>93</v>
      </c>
      <c r="E328" s="32" t="s">
        <v>94</v>
      </c>
      <c r="J328" s="30">
        <v>1.0</v>
      </c>
      <c r="K328" s="30">
        <v>0.0</v>
      </c>
      <c r="L328" s="30">
        <v>0.0</v>
      </c>
      <c r="M328" s="32" t="s">
        <v>39</v>
      </c>
      <c r="N328" s="32" t="s">
        <v>39</v>
      </c>
      <c r="O328" s="30">
        <v>0.0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0.0</v>
      </c>
      <c r="V328" s="30">
        <v>0.0</v>
      </c>
      <c r="W328" s="30">
        <v>0.0</v>
      </c>
      <c r="X328" s="30">
        <v>0.0</v>
      </c>
      <c r="Y328" s="30">
        <v>0.0</v>
      </c>
      <c r="Z328" s="30">
        <v>1.0</v>
      </c>
      <c r="AA328" s="30">
        <v>4.0</v>
      </c>
      <c r="AB328" s="30">
        <v>0.0</v>
      </c>
      <c r="AC328" s="30">
        <v>0.0</v>
      </c>
      <c r="AD328" s="30">
        <v>0.0</v>
      </c>
      <c r="AE328" s="30">
        <v>0.0</v>
      </c>
      <c r="AF328" s="30">
        <v>0.0</v>
      </c>
      <c r="AG328" s="30">
        <v>0.0</v>
      </c>
      <c r="AH328" s="30">
        <v>0.0</v>
      </c>
      <c r="AI328" s="30">
        <v>0.0</v>
      </c>
      <c r="AJ328" s="39"/>
    </row>
    <row r="329">
      <c r="A329" s="30">
        <v>12894.5</v>
      </c>
      <c r="B329" s="40">
        <v>44271.0</v>
      </c>
      <c r="C329" s="40">
        <v>44271.0</v>
      </c>
      <c r="D329" s="32" t="s">
        <v>93</v>
      </c>
      <c r="E329" s="32" t="s">
        <v>94</v>
      </c>
      <c r="J329" s="30">
        <v>1.0</v>
      </c>
      <c r="K329" s="30">
        <v>0.0</v>
      </c>
      <c r="L329" s="30">
        <v>0.0</v>
      </c>
      <c r="M329" s="32" t="s">
        <v>39</v>
      </c>
      <c r="N329" s="32" t="s">
        <v>39</v>
      </c>
      <c r="O329" s="30">
        <v>0.0</v>
      </c>
      <c r="P329" s="30">
        <v>0.0</v>
      </c>
      <c r="Q329" s="30">
        <v>0.0</v>
      </c>
      <c r="R329" s="30">
        <v>0.0</v>
      </c>
      <c r="S329" s="30">
        <v>0.0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2.0</v>
      </c>
      <c r="AA329" s="30">
        <v>4.0</v>
      </c>
      <c r="AB329" s="30">
        <v>0.0</v>
      </c>
      <c r="AC329" s="30">
        <v>0.0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39"/>
    </row>
    <row r="330">
      <c r="A330" s="30">
        <v>12894.6</v>
      </c>
      <c r="B330" s="40">
        <v>44271.0</v>
      </c>
      <c r="C330" s="40">
        <v>44271.0</v>
      </c>
      <c r="D330" s="32" t="s">
        <v>93</v>
      </c>
      <c r="E330" s="32" t="s">
        <v>94</v>
      </c>
      <c r="J330" s="30">
        <v>1.0</v>
      </c>
      <c r="K330" s="30">
        <v>0.0</v>
      </c>
      <c r="L330" s="30">
        <v>0.0</v>
      </c>
      <c r="M330" s="32" t="s">
        <v>39</v>
      </c>
      <c r="N330" s="32" t="s">
        <v>39</v>
      </c>
      <c r="O330" s="30">
        <v>0.0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0.0</v>
      </c>
      <c r="V330" s="30">
        <v>0.0</v>
      </c>
      <c r="W330" s="30">
        <v>0.0</v>
      </c>
      <c r="X330" s="30">
        <v>0.0</v>
      </c>
      <c r="Y330" s="30">
        <v>0.0</v>
      </c>
      <c r="Z330" s="30">
        <v>4.0</v>
      </c>
      <c r="AA330" s="30">
        <v>2.0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39"/>
    </row>
    <row r="331">
      <c r="A331" s="30">
        <v>12895.1</v>
      </c>
      <c r="B331" s="40">
        <v>44271.0</v>
      </c>
      <c r="C331" s="40">
        <v>44271.0</v>
      </c>
      <c r="D331" s="32" t="s">
        <v>93</v>
      </c>
      <c r="E331" s="32" t="s">
        <v>94</v>
      </c>
      <c r="J331" s="30">
        <v>1.0</v>
      </c>
      <c r="K331" s="30">
        <v>0.0</v>
      </c>
      <c r="L331" s="30">
        <v>0.0</v>
      </c>
      <c r="M331" s="32" t="s">
        <v>39</v>
      </c>
      <c r="N331" s="32" t="s">
        <v>39</v>
      </c>
      <c r="O331" s="30">
        <v>0.0</v>
      </c>
      <c r="P331" s="30">
        <v>0.0</v>
      </c>
      <c r="Q331" s="30">
        <v>0.0</v>
      </c>
      <c r="R331" s="30">
        <v>0.0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1.0</v>
      </c>
      <c r="AA331" s="30">
        <v>2.0</v>
      </c>
      <c r="AB331" s="30">
        <v>0.0</v>
      </c>
      <c r="AC331" s="30">
        <v>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39"/>
    </row>
    <row r="332">
      <c r="A332" s="30">
        <v>12895.2</v>
      </c>
      <c r="B332" s="40">
        <v>44271.0</v>
      </c>
      <c r="C332" s="40">
        <v>44271.0</v>
      </c>
      <c r="D332" s="32" t="s">
        <v>93</v>
      </c>
      <c r="E332" s="32" t="s">
        <v>94</v>
      </c>
      <c r="J332" s="30">
        <v>1.0</v>
      </c>
      <c r="K332" s="30">
        <v>0.0</v>
      </c>
      <c r="L332" s="30">
        <v>0.0</v>
      </c>
      <c r="M332" s="32" t="s">
        <v>39</v>
      </c>
      <c r="N332" s="32" t="s">
        <v>39</v>
      </c>
      <c r="O332" s="30">
        <v>0.0</v>
      </c>
      <c r="P332" s="30">
        <v>0.0</v>
      </c>
      <c r="Q332" s="30">
        <v>0.0</v>
      </c>
      <c r="R332" s="30">
        <v>0.0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2.0</v>
      </c>
      <c r="AA332" s="30">
        <v>1.0</v>
      </c>
      <c r="AB332" s="30">
        <v>0.0</v>
      </c>
      <c r="AC332" s="30">
        <v>0.0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39"/>
    </row>
    <row r="333">
      <c r="A333" s="30">
        <v>12895.3</v>
      </c>
      <c r="B333" s="40">
        <v>44271.0</v>
      </c>
      <c r="C333" s="40">
        <v>44271.0</v>
      </c>
      <c r="D333" s="32" t="s">
        <v>93</v>
      </c>
      <c r="E333" s="32" t="s">
        <v>94</v>
      </c>
      <c r="J333" s="30">
        <v>1.0</v>
      </c>
      <c r="K333" s="30">
        <v>0.0</v>
      </c>
      <c r="L333" s="30">
        <v>0.0</v>
      </c>
      <c r="M333" s="32" t="s">
        <v>39</v>
      </c>
      <c r="N333" s="32" t="s">
        <v>39</v>
      </c>
      <c r="O333" s="30">
        <v>0.0</v>
      </c>
      <c r="P333" s="30">
        <v>0.0</v>
      </c>
      <c r="Q333" s="30">
        <v>0.0</v>
      </c>
      <c r="R333" s="30">
        <v>0.0</v>
      </c>
      <c r="S333" s="30">
        <v>0.0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1.0</v>
      </c>
      <c r="AA333" s="30">
        <v>4.0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39"/>
    </row>
    <row r="334">
      <c r="A334" s="30">
        <v>12895.4</v>
      </c>
      <c r="B334" s="40">
        <v>44271.0</v>
      </c>
      <c r="C334" s="40">
        <v>44271.0</v>
      </c>
      <c r="D334" s="32" t="s">
        <v>93</v>
      </c>
      <c r="E334" s="32" t="s">
        <v>94</v>
      </c>
      <c r="J334" s="30">
        <v>1.0</v>
      </c>
      <c r="K334" s="30">
        <v>0.0</v>
      </c>
      <c r="L334" s="30">
        <v>0.0</v>
      </c>
      <c r="M334" s="32" t="s">
        <v>39</v>
      </c>
      <c r="N334" s="32" t="s">
        <v>39</v>
      </c>
      <c r="O334" s="30">
        <v>0.0</v>
      </c>
      <c r="P334" s="30">
        <v>0.0</v>
      </c>
      <c r="Q334" s="30">
        <v>0.0</v>
      </c>
      <c r="R334" s="30">
        <v>0.0</v>
      </c>
      <c r="S334" s="30">
        <v>0.0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0.0</v>
      </c>
      <c r="AA334" s="30">
        <v>2.0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39"/>
    </row>
    <row r="335">
      <c r="A335" s="30">
        <v>12895.5</v>
      </c>
      <c r="B335" s="40">
        <v>44271.0</v>
      </c>
      <c r="C335" s="40">
        <v>44271.0</v>
      </c>
      <c r="D335" s="32" t="s">
        <v>93</v>
      </c>
      <c r="E335" s="32" t="s">
        <v>94</v>
      </c>
      <c r="J335" s="30">
        <v>1.0</v>
      </c>
      <c r="K335" s="30">
        <v>0.0</v>
      </c>
      <c r="L335" s="30">
        <v>0.0</v>
      </c>
      <c r="M335" s="32" t="s">
        <v>39</v>
      </c>
      <c r="N335" s="32" t="s">
        <v>39</v>
      </c>
      <c r="O335" s="30">
        <v>0.0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0.0</v>
      </c>
      <c r="V335" s="30">
        <v>0.0</v>
      </c>
      <c r="W335" s="30">
        <v>0.0</v>
      </c>
      <c r="X335" s="30">
        <v>0.0</v>
      </c>
      <c r="Y335" s="30">
        <v>0.0</v>
      </c>
      <c r="Z335" s="30">
        <v>4.0</v>
      </c>
      <c r="AA335" s="30">
        <v>2.0</v>
      </c>
      <c r="AB335" s="30">
        <v>0.0</v>
      </c>
      <c r="AC335" s="30">
        <v>0.0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39"/>
    </row>
    <row r="336">
      <c r="A336" s="30">
        <v>12895.6</v>
      </c>
      <c r="B336" s="40">
        <v>44271.0</v>
      </c>
      <c r="C336" s="40">
        <v>44271.0</v>
      </c>
      <c r="D336" s="32" t="s">
        <v>93</v>
      </c>
      <c r="E336" s="32" t="s">
        <v>94</v>
      </c>
      <c r="J336" s="30">
        <v>1.0</v>
      </c>
      <c r="K336" s="30">
        <v>0.0</v>
      </c>
      <c r="L336" s="30">
        <v>0.0</v>
      </c>
      <c r="M336" s="32" t="s">
        <v>39</v>
      </c>
      <c r="N336" s="32" t="s">
        <v>39</v>
      </c>
      <c r="O336" s="30">
        <v>0.0</v>
      </c>
      <c r="P336" s="30">
        <v>0.0</v>
      </c>
      <c r="Q336" s="30">
        <v>0.0</v>
      </c>
      <c r="R336" s="30">
        <v>0.0</v>
      </c>
      <c r="S336" s="30">
        <v>0.0</v>
      </c>
      <c r="T336" s="30">
        <v>0.0</v>
      </c>
      <c r="U336" s="30">
        <v>0.0</v>
      </c>
      <c r="V336" s="30">
        <v>0.0</v>
      </c>
      <c r="W336" s="30">
        <v>0.0</v>
      </c>
      <c r="X336" s="30">
        <v>0.0</v>
      </c>
      <c r="Y336" s="30">
        <v>0.0</v>
      </c>
      <c r="Z336" s="30">
        <v>1.0</v>
      </c>
      <c r="AA336" s="30">
        <v>4.0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39"/>
    </row>
    <row r="337">
      <c r="A337" s="30">
        <v>12896.1</v>
      </c>
      <c r="B337" s="40">
        <v>44271.0</v>
      </c>
      <c r="C337" s="40">
        <v>44271.0</v>
      </c>
      <c r="D337" s="32" t="s">
        <v>93</v>
      </c>
      <c r="E337" s="32" t="s">
        <v>94</v>
      </c>
      <c r="J337" s="30">
        <v>1.0</v>
      </c>
      <c r="K337" s="30">
        <v>0.0</v>
      </c>
      <c r="L337" s="30">
        <v>0.0</v>
      </c>
      <c r="M337" s="32" t="s">
        <v>39</v>
      </c>
      <c r="N337" s="32" t="s">
        <v>39</v>
      </c>
      <c r="O337" s="30">
        <v>0.0</v>
      </c>
      <c r="P337" s="30">
        <v>0.0</v>
      </c>
      <c r="Q337" s="30">
        <v>0.0</v>
      </c>
      <c r="R337" s="30">
        <v>0.0</v>
      </c>
      <c r="S337" s="30">
        <v>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2.0</v>
      </c>
      <c r="AA337" s="30">
        <v>0.0</v>
      </c>
      <c r="AB337" s="30">
        <v>0.0</v>
      </c>
      <c r="AC337" s="30">
        <v>0.0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0.0</v>
      </c>
      <c r="AJ337" s="39"/>
    </row>
    <row r="338">
      <c r="A338" s="30">
        <v>12896.2</v>
      </c>
      <c r="B338" s="40">
        <v>44271.0</v>
      </c>
      <c r="C338" s="40">
        <v>44271.0</v>
      </c>
      <c r="D338" s="32" t="s">
        <v>93</v>
      </c>
      <c r="E338" s="32" t="s">
        <v>94</v>
      </c>
      <c r="J338" s="30">
        <v>1.0</v>
      </c>
      <c r="K338" s="30">
        <v>0.0</v>
      </c>
      <c r="L338" s="30">
        <v>0.0</v>
      </c>
      <c r="M338" s="32" t="s">
        <v>39</v>
      </c>
      <c r="N338" s="32" t="s">
        <v>39</v>
      </c>
      <c r="O338" s="30">
        <v>0.0</v>
      </c>
      <c r="P338" s="30">
        <v>0.0</v>
      </c>
      <c r="Q338" s="30">
        <v>0.0</v>
      </c>
      <c r="R338" s="30">
        <v>0.0</v>
      </c>
      <c r="S338" s="30">
        <v>0.0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1.0</v>
      </c>
      <c r="AA338" s="30">
        <v>2.0</v>
      </c>
      <c r="AB338" s="30">
        <v>0.0</v>
      </c>
      <c r="AC338" s="30">
        <v>0.0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39"/>
    </row>
    <row r="339">
      <c r="A339" s="30">
        <v>12896.3</v>
      </c>
      <c r="B339" s="40">
        <v>44271.0</v>
      </c>
      <c r="C339" s="40">
        <v>44271.0</v>
      </c>
      <c r="D339" s="32" t="s">
        <v>93</v>
      </c>
      <c r="E339" s="32" t="s">
        <v>94</v>
      </c>
      <c r="J339" s="30">
        <v>1.0</v>
      </c>
      <c r="K339" s="30">
        <v>0.0</v>
      </c>
      <c r="L339" s="30">
        <v>0.0</v>
      </c>
      <c r="M339" s="32" t="s">
        <v>39</v>
      </c>
      <c r="N339" s="32" t="s">
        <v>39</v>
      </c>
      <c r="O339" s="30">
        <v>0.0</v>
      </c>
      <c r="P339" s="30">
        <v>0.0</v>
      </c>
      <c r="Q339" s="30">
        <v>0.0</v>
      </c>
      <c r="R339" s="30">
        <v>0.0</v>
      </c>
      <c r="S339" s="30">
        <v>0.0</v>
      </c>
      <c r="T339" s="30">
        <v>0.0</v>
      </c>
      <c r="U339" s="30">
        <v>0.0</v>
      </c>
      <c r="V339" s="30">
        <v>0.0</v>
      </c>
      <c r="W339" s="30">
        <v>0.0</v>
      </c>
      <c r="X339" s="30">
        <v>0.0</v>
      </c>
      <c r="Y339" s="30">
        <v>0.0</v>
      </c>
      <c r="Z339" s="30">
        <v>2.0</v>
      </c>
      <c r="AA339" s="30">
        <v>2.0</v>
      </c>
      <c r="AB339" s="30">
        <v>0.0</v>
      </c>
      <c r="AC339" s="30">
        <v>0.0</v>
      </c>
      <c r="AD339" s="30">
        <v>0.0</v>
      </c>
      <c r="AE339" s="30">
        <v>0.0</v>
      </c>
      <c r="AF339" s="30">
        <v>0.0</v>
      </c>
      <c r="AG339" s="30">
        <v>0.0</v>
      </c>
      <c r="AH339" s="30">
        <v>0.0</v>
      </c>
      <c r="AI339" s="30">
        <v>0.0</v>
      </c>
      <c r="AJ339" s="39"/>
    </row>
    <row r="340">
      <c r="A340" s="30">
        <v>12896.4</v>
      </c>
      <c r="B340" s="40">
        <v>44271.0</v>
      </c>
      <c r="C340" s="40">
        <v>44271.0</v>
      </c>
      <c r="D340" s="32" t="s">
        <v>93</v>
      </c>
      <c r="E340" s="32" t="s">
        <v>94</v>
      </c>
      <c r="J340" s="30">
        <v>1.0</v>
      </c>
      <c r="K340" s="30">
        <v>0.0</v>
      </c>
      <c r="L340" s="30">
        <v>0.0</v>
      </c>
      <c r="M340" s="32" t="s">
        <v>39</v>
      </c>
      <c r="N340" s="32" t="s">
        <v>39</v>
      </c>
      <c r="O340" s="30">
        <v>0.0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0.0</v>
      </c>
      <c r="V340" s="30">
        <v>0.0</v>
      </c>
      <c r="W340" s="30">
        <v>0.0</v>
      </c>
      <c r="X340" s="30">
        <v>0.0</v>
      </c>
      <c r="Y340" s="30">
        <v>0.0</v>
      </c>
      <c r="Z340" s="30">
        <v>1.0</v>
      </c>
      <c r="AA340" s="30">
        <v>0.0</v>
      </c>
      <c r="AB340" s="30">
        <v>0.0</v>
      </c>
      <c r="AC340" s="30">
        <v>0.0</v>
      </c>
      <c r="AD340" s="30">
        <v>0.0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60"/>
    </row>
    <row r="341">
      <c r="A341" s="30">
        <v>12896.5</v>
      </c>
      <c r="B341" s="40">
        <v>44271.0</v>
      </c>
      <c r="C341" s="40">
        <v>44271.0</v>
      </c>
      <c r="D341" s="32" t="s">
        <v>93</v>
      </c>
      <c r="E341" s="32" t="s">
        <v>94</v>
      </c>
      <c r="J341" s="30">
        <v>1.0</v>
      </c>
      <c r="K341" s="30">
        <v>0.0</v>
      </c>
      <c r="L341" s="30">
        <v>0.0</v>
      </c>
      <c r="M341" s="32" t="s">
        <v>39</v>
      </c>
      <c r="N341" s="32" t="s">
        <v>39</v>
      </c>
      <c r="O341" s="30">
        <v>0.0</v>
      </c>
      <c r="P341" s="30">
        <v>0.0</v>
      </c>
      <c r="Q341" s="30">
        <v>0.0</v>
      </c>
      <c r="R341" s="30">
        <v>0.0</v>
      </c>
      <c r="S341" s="30">
        <v>0.0</v>
      </c>
      <c r="T341" s="30">
        <v>0.0</v>
      </c>
      <c r="U341" s="30">
        <v>0.0</v>
      </c>
      <c r="V341" s="30">
        <v>0.0</v>
      </c>
      <c r="W341" s="30">
        <v>0.0</v>
      </c>
      <c r="X341" s="30">
        <v>0.0</v>
      </c>
      <c r="Y341" s="30">
        <v>0.0</v>
      </c>
      <c r="Z341" s="30">
        <v>4.0</v>
      </c>
      <c r="AA341" s="30">
        <v>2.0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60"/>
    </row>
    <row r="342">
      <c r="A342" s="30">
        <v>12896.6</v>
      </c>
      <c r="B342" s="40">
        <v>44271.0</v>
      </c>
      <c r="C342" s="40">
        <v>44271.0</v>
      </c>
      <c r="D342" s="32" t="s">
        <v>93</v>
      </c>
      <c r="E342" s="32" t="s">
        <v>94</v>
      </c>
      <c r="J342" s="30">
        <v>1.0</v>
      </c>
      <c r="K342" s="30">
        <v>0.0</v>
      </c>
      <c r="L342" s="30">
        <v>0.0</v>
      </c>
      <c r="M342" s="32" t="s">
        <v>39</v>
      </c>
      <c r="N342" s="32" t="s">
        <v>39</v>
      </c>
      <c r="O342" s="30">
        <v>0.0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0.0</v>
      </c>
      <c r="V342" s="30">
        <v>0.0</v>
      </c>
      <c r="W342" s="30">
        <v>0.0</v>
      </c>
      <c r="X342" s="30">
        <v>0.0</v>
      </c>
      <c r="Y342" s="30">
        <v>0.0</v>
      </c>
      <c r="Z342" s="30">
        <v>1.0</v>
      </c>
      <c r="AA342" s="30">
        <v>2.0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60"/>
    </row>
    <row r="343">
      <c r="A343" s="30">
        <v>12897.1</v>
      </c>
      <c r="B343" s="40">
        <v>44271.0</v>
      </c>
      <c r="C343" s="40">
        <v>44278.0</v>
      </c>
      <c r="D343" s="32" t="s">
        <v>116</v>
      </c>
      <c r="E343" s="32" t="s">
        <v>46</v>
      </c>
      <c r="F343" s="32" t="s">
        <v>169</v>
      </c>
      <c r="G343" s="33" t="s">
        <v>38</v>
      </c>
      <c r="H343" s="34">
        <v>27601.0</v>
      </c>
      <c r="I343" s="35"/>
      <c r="J343" s="30">
        <v>0.0</v>
      </c>
      <c r="K343" s="30">
        <v>1.0</v>
      </c>
      <c r="L343" s="30">
        <v>0.0</v>
      </c>
      <c r="M343" s="32" t="s">
        <v>49</v>
      </c>
      <c r="N343" s="32" t="s">
        <v>39</v>
      </c>
      <c r="O343" s="30">
        <v>1.0</v>
      </c>
      <c r="P343" s="30">
        <v>0.0</v>
      </c>
      <c r="Q343" s="30">
        <v>0.0</v>
      </c>
      <c r="R343" s="30">
        <v>0.0</v>
      </c>
      <c r="S343" s="30">
        <v>0.0</v>
      </c>
      <c r="T343" s="30">
        <v>0.0</v>
      </c>
      <c r="U343" s="30">
        <v>10.0</v>
      </c>
      <c r="V343" s="30">
        <v>5.0</v>
      </c>
      <c r="W343" s="30">
        <v>10.0</v>
      </c>
      <c r="X343" s="30">
        <v>1.0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60"/>
    </row>
    <row r="344">
      <c r="A344" s="30">
        <v>12897.2</v>
      </c>
      <c r="B344" s="40">
        <v>44271.0</v>
      </c>
      <c r="C344" s="40">
        <v>44278.0</v>
      </c>
      <c r="D344" s="32" t="s">
        <v>116</v>
      </c>
      <c r="E344" s="32" t="s">
        <v>46</v>
      </c>
      <c r="H344" s="37"/>
      <c r="I344" s="35"/>
      <c r="J344" s="30">
        <v>1.0</v>
      </c>
      <c r="K344" s="30">
        <v>0.0</v>
      </c>
      <c r="L344" s="30">
        <v>0.0</v>
      </c>
      <c r="M344" s="32" t="s">
        <v>39</v>
      </c>
      <c r="N344" s="32" t="s">
        <v>39</v>
      </c>
      <c r="O344" s="30">
        <v>2.0</v>
      </c>
      <c r="P344" s="30">
        <v>0.0</v>
      </c>
      <c r="Q344" s="30">
        <v>0.0</v>
      </c>
      <c r="R344" s="30">
        <v>0.0</v>
      </c>
      <c r="S344" s="30">
        <v>0.0</v>
      </c>
      <c r="T344" s="30">
        <v>0.0</v>
      </c>
      <c r="U344" s="30">
        <v>0.0</v>
      </c>
      <c r="V344" s="30">
        <v>0.0</v>
      </c>
      <c r="W344" s="30">
        <v>0.0</v>
      </c>
      <c r="X344" s="30">
        <v>0.0</v>
      </c>
      <c r="Y344" s="30">
        <v>0.0</v>
      </c>
      <c r="Z344" s="30">
        <v>7.0</v>
      </c>
      <c r="AA344" s="30">
        <v>4.0</v>
      </c>
      <c r="AB344" s="30">
        <v>11.0</v>
      </c>
      <c r="AC344" s="30">
        <v>2.0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60"/>
    </row>
    <row r="345">
      <c r="A345" s="30">
        <v>12898.1</v>
      </c>
      <c r="B345" s="40">
        <v>44271.0</v>
      </c>
      <c r="C345" s="40">
        <v>44271.0</v>
      </c>
      <c r="D345" s="32" t="s">
        <v>93</v>
      </c>
      <c r="E345" s="32" t="s">
        <v>94</v>
      </c>
      <c r="J345" s="30">
        <v>1.0</v>
      </c>
      <c r="K345" s="30">
        <v>0.0</v>
      </c>
      <c r="L345" s="30">
        <v>0.0</v>
      </c>
      <c r="M345" s="32" t="s">
        <v>39</v>
      </c>
      <c r="N345" s="32" t="s">
        <v>39</v>
      </c>
      <c r="O345" s="30">
        <v>0.0</v>
      </c>
      <c r="P345" s="30">
        <v>0.0</v>
      </c>
      <c r="Q345" s="30">
        <v>0.0</v>
      </c>
      <c r="R345" s="30">
        <v>0.0</v>
      </c>
      <c r="S345" s="30">
        <v>0.0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1.0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0.0</v>
      </c>
      <c r="AG345" s="30">
        <v>0.0</v>
      </c>
      <c r="AH345" s="30">
        <v>0.0</v>
      </c>
      <c r="AI345" s="30">
        <v>0.0</v>
      </c>
      <c r="AJ345" s="60"/>
    </row>
    <row r="346">
      <c r="A346" s="30">
        <v>12898.2</v>
      </c>
      <c r="B346" s="40">
        <v>44271.0</v>
      </c>
      <c r="C346" s="40">
        <v>44271.0</v>
      </c>
      <c r="D346" s="32" t="s">
        <v>93</v>
      </c>
      <c r="E346" s="32" t="s">
        <v>94</v>
      </c>
      <c r="J346" s="30">
        <v>1.0</v>
      </c>
      <c r="K346" s="30">
        <v>0.0</v>
      </c>
      <c r="L346" s="30">
        <v>0.0</v>
      </c>
      <c r="M346" s="32" t="s">
        <v>39</v>
      </c>
      <c r="N346" s="32" t="s">
        <v>39</v>
      </c>
      <c r="O346" s="30">
        <v>0.0</v>
      </c>
      <c r="P346" s="30">
        <v>0.0</v>
      </c>
      <c r="Q346" s="30">
        <v>0.0</v>
      </c>
      <c r="R346" s="30">
        <v>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2.0</v>
      </c>
      <c r="AA346" s="30">
        <v>5.0</v>
      </c>
      <c r="AB346" s="30">
        <v>0.0</v>
      </c>
      <c r="AC346" s="30">
        <v>0.0</v>
      </c>
      <c r="AD346" s="30">
        <v>0.0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60"/>
    </row>
    <row r="347">
      <c r="A347" s="30">
        <v>12898.3</v>
      </c>
      <c r="B347" s="40">
        <v>44271.0</v>
      </c>
      <c r="C347" s="40">
        <v>44271.0</v>
      </c>
      <c r="D347" s="32" t="s">
        <v>93</v>
      </c>
      <c r="E347" s="32" t="s">
        <v>94</v>
      </c>
      <c r="J347" s="30">
        <v>1.0</v>
      </c>
      <c r="K347" s="30">
        <v>0.0</v>
      </c>
      <c r="L347" s="30">
        <v>0.0</v>
      </c>
      <c r="M347" s="32" t="s">
        <v>39</v>
      </c>
      <c r="N347" s="32" t="s">
        <v>39</v>
      </c>
      <c r="O347" s="30">
        <v>0.0</v>
      </c>
      <c r="P347" s="30">
        <v>0.0</v>
      </c>
      <c r="Q347" s="30">
        <v>0.0</v>
      </c>
      <c r="R347" s="30">
        <v>0.0</v>
      </c>
      <c r="S347" s="30">
        <v>0.0</v>
      </c>
      <c r="T347" s="30">
        <v>0.0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1.0</v>
      </c>
      <c r="AA347" s="30">
        <v>1.0</v>
      </c>
      <c r="AB347" s="30">
        <v>0.0</v>
      </c>
      <c r="AC347" s="30">
        <v>0.0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60"/>
    </row>
    <row r="348">
      <c r="A348" s="30">
        <v>12898.4</v>
      </c>
      <c r="B348" s="40">
        <v>44271.0</v>
      </c>
      <c r="C348" s="40">
        <v>44271.0</v>
      </c>
      <c r="D348" s="32" t="s">
        <v>93</v>
      </c>
      <c r="E348" s="32" t="s">
        <v>94</v>
      </c>
      <c r="J348" s="30">
        <v>1.0</v>
      </c>
      <c r="K348" s="30">
        <v>0.0</v>
      </c>
      <c r="L348" s="30">
        <v>0.0</v>
      </c>
      <c r="M348" s="32" t="s">
        <v>39</v>
      </c>
      <c r="N348" s="32" t="s">
        <v>39</v>
      </c>
      <c r="O348" s="30">
        <v>0.0</v>
      </c>
      <c r="P348" s="30">
        <v>0.0</v>
      </c>
      <c r="Q348" s="30">
        <v>0.0</v>
      </c>
      <c r="R348" s="30">
        <v>0.0</v>
      </c>
      <c r="S348" s="30">
        <v>0.0</v>
      </c>
      <c r="T348" s="30">
        <v>0.0</v>
      </c>
      <c r="U348" s="30">
        <v>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2.0</v>
      </c>
      <c r="AA348" s="30">
        <v>2.0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60"/>
    </row>
    <row r="349">
      <c r="A349" s="30">
        <v>12898.5</v>
      </c>
      <c r="B349" s="40">
        <v>44271.0</v>
      </c>
      <c r="C349" s="40">
        <v>44271.0</v>
      </c>
      <c r="D349" s="32" t="s">
        <v>93</v>
      </c>
      <c r="E349" s="32" t="s">
        <v>94</v>
      </c>
      <c r="J349" s="30">
        <v>1.0</v>
      </c>
      <c r="K349" s="30">
        <v>0.0</v>
      </c>
      <c r="L349" s="30">
        <v>0.0</v>
      </c>
      <c r="M349" s="32" t="s">
        <v>39</v>
      </c>
      <c r="N349" s="32" t="s">
        <v>39</v>
      </c>
      <c r="O349" s="30">
        <v>0.0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0.0</v>
      </c>
      <c r="V349" s="30">
        <v>0.0</v>
      </c>
      <c r="W349" s="30">
        <v>0.0</v>
      </c>
      <c r="X349" s="30">
        <v>0.0</v>
      </c>
      <c r="Y349" s="30">
        <v>0.0</v>
      </c>
      <c r="Z349" s="30">
        <v>4.0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60"/>
    </row>
    <row r="350">
      <c r="A350" s="30">
        <v>12898.6</v>
      </c>
      <c r="B350" s="40">
        <v>44271.0</v>
      </c>
      <c r="C350" s="40">
        <v>44271.0</v>
      </c>
      <c r="D350" s="32" t="s">
        <v>93</v>
      </c>
      <c r="E350" s="32" t="s">
        <v>94</v>
      </c>
      <c r="J350" s="30">
        <v>1.0</v>
      </c>
      <c r="K350" s="30">
        <v>0.0</v>
      </c>
      <c r="L350" s="30">
        <v>0.0</v>
      </c>
      <c r="M350" s="32" t="s">
        <v>39</v>
      </c>
      <c r="N350" s="32" t="s">
        <v>39</v>
      </c>
      <c r="O350" s="30">
        <v>0.0</v>
      </c>
      <c r="P350" s="30">
        <v>0.0</v>
      </c>
      <c r="Q350" s="30">
        <v>0.0</v>
      </c>
      <c r="R350" s="30">
        <v>0.0</v>
      </c>
      <c r="S350" s="30">
        <v>0.0</v>
      </c>
      <c r="T350" s="30">
        <v>0.0</v>
      </c>
      <c r="U350" s="30">
        <v>0.0</v>
      </c>
      <c r="V350" s="30">
        <v>0.0</v>
      </c>
      <c r="W350" s="30">
        <v>0.0</v>
      </c>
      <c r="X350" s="30">
        <v>0.0</v>
      </c>
      <c r="Y350" s="30">
        <v>0.0</v>
      </c>
      <c r="Z350" s="30">
        <v>1.0</v>
      </c>
      <c r="AA350" s="30">
        <v>3.0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60"/>
    </row>
    <row r="351">
      <c r="A351" s="30">
        <v>12899.1</v>
      </c>
      <c r="B351" s="40">
        <v>44271.0</v>
      </c>
      <c r="C351" s="40">
        <v>44271.0</v>
      </c>
      <c r="D351" s="32" t="s">
        <v>93</v>
      </c>
      <c r="E351" s="32" t="s">
        <v>94</v>
      </c>
      <c r="J351" s="30">
        <v>1.0</v>
      </c>
      <c r="K351" s="30">
        <v>0.0</v>
      </c>
      <c r="L351" s="30">
        <v>0.0</v>
      </c>
      <c r="M351" s="32" t="s">
        <v>39</v>
      </c>
      <c r="N351" s="32" t="s">
        <v>39</v>
      </c>
      <c r="O351" s="30">
        <v>0.0</v>
      </c>
      <c r="P351" s="30">
        <v>0.0</v>
      </c>
      <c r="Q351" s="30">
        <v>0.0</v>
      </c>
      <c r="R351" s="30">
        <v>0.0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1.0</v>
      </c>
      <c r="AA351" s="30">
        <v>3.0</v>
      </c>
      <c r="AB351" s="30">
        <v>0.0</v>
      </c>
      <c r="AC351" s="30">
        <v>0.0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60"/>
    </row>
    <row r="352">
      <c r="A352" s="30">
        <v>12899.2</v>
      </c>
      <c r="B352" s="40">
        <v>44271.0</v>
      </c>
      <c r="C352" s="40">
        <v>44271.0</v>
      </c>
      <c r="D352" s="32" t="s">
        <v>93</v>
      </c>
      <c r="E352" s="32" t="s">
        <v>94</v>
      </c>
      <c r="J352" s="30">
        <v>1.0</v>
      </c>
      <c r="K352" s="30">
        <v>0.0</v>
      </c>
      <c r="L352" s="30">
        <v>0.0</v>
      </c>
      <c r="M352" s="32" t="s">
        <v>39</v>
      </c>
      <c r="N352" s="32" t="s">
        <v>39</v>
      </c>
      <c r="O352" s="30">
        <v>0.0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0.0</v>
      </c>
      <c r="V352" s="30">
        <v>0.0</v>
      </c>
      <c r="W352" s="30">
        <v>0.0</v>
      </c>
      <c r="X352" s="30">
        <v>0.0</v>
      </c>
      <c r="Y352" s="30">
        <v>0.0</v>
      </c>
      <c r="Z352" s="30">
        <v>1.0</v>
      </c>
      <c r="AA352" s="30">
        <v>1.0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60"/>
    </row>
    <row r="353">
      <c r="A353" s="30">
        <v>12899.3</v>
      </c>
      <c r="B353" s="40">
        <v>44271.0</v>
      </c>
      <c r="C353" s="40">
        <v>44271.0</v>
      </c>
      <c r="D353" s="32" t="s">
        <v>93</v>
      </c>
      <c r="E353" s="32" t="s">
        <v>94</v>
      </c>
      <c r="J353" s="30">
        <v>1.0</v>
      </c>
      <c r="K353" s="30">
        <v>0.0</v>
      </c>
      <c r="L353" s="30">
        <v>0.0</v>
      </c>
      <c r="M353" s="32" t="s">
        <v>39</v>
      </c>
      <c r="N353" s="32" t="s">
        <v>39</v>
      </c>
      <c r="O353" s="30">
        <v>0.0</v>
      </c>
      <c r="P353" s="30">
        <v>0.0</v>
      </c>
      <c r="Q353" s="30">
        <v>0.0</v>
      </c>
      <c r="R353" s="30">
        <v>0.0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2.0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60"/>
    </row>
    <row r="354">
      <c r="A354" s="30">
        <v>12899.4</v>
      </c>
      <c r="B354" s="40">
        <v>44271.0</v>
      </c>
      <c r="C354" s="40">
        <v>44271.0</v>
      </c>
      <c r="D354" s="32" t="s">
        <v>93</v>
      </c>
      <c r="E354" s="32" t="s">
        <v>94</v>
      </c>
      <c r="J354" s="30">
        <v>1.0</v>
      </c>
      <c r="K354" s="30">
        <v>0.0</v>
      </c>
      <c r="L354" s="30">
        <v>0.0</v>
      </c>
      <c r="M354" s="32" t="s">
        <v>39</v>
      </c>
      <c r="N354" s="32" t="s">
        <v>39</v>
      </c>
      <c r="O354" s="30">
        <v>0.0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0.0</v>
      </c>
      <c r="V354" s="30">
        <v>0.0</v>
      </c>
      <c r="W354" s="30">
        <v>0.0</v>
      </c>
      <c r="X354" s="30">
        <v>0.0</v>
      </c>
      <c r="Y354" s="30">
        <v>0.0</v>
      </c>
      <c r="Z354" s="30">
        <v>1.0</v>
      </c>
      <c r="AA354" s="30">
        <v>1.0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60"/>
    </row>
    <row r="355">
      <c r="A355" s="30">
        <v>12899.5</v>
      </c>
      <c r="B355" s="40">
        <v>44271.0</v>
      </c>
      <c r="C355" s="40">
        <v>44271.0</v>
      </c>
      <c r="D355" s="32" t="s">
        <v>93</v>
      </c>
      <c r="E355" s="32" t="s">
        <v>94</v>
      </c>
      <c r="J355" s="30">
        <v>1.0</v>
      </c>
      <c r="K355" s="30">
        <v>0.0</v>
      </c>
      <c r="L355" s="30">
        <v>0.0</v>
      </c>
      <c r="M355" s="32" t="s">
        <v>39</v>
      </c>
      <c r="N355" s="32" t="s">
        <v>39</v>
      </c>
      <c r="O355" s="30">
        <v>0.0</v>
      </c>
      <c r="P355" s="30">
        <v>0.0</v>
      </c>
      <c r="Q355" s="30">
        <v>0.0</v>
      </c>
      <c r="R355" s="30">
        <v>0.0</v>
      </c>
      <c r="S355" s="30">
        <v>0.0</v>
      </c>
      <c r="T355" s="30">
        <v>0.0</v>
      </c>
      <c r="U355" s="30">
        <v>0.0</v>
      </c>
      <c r="V355" s="30">
        <v>0.0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2.0</v>
      </c>
      <c r="AB355" s="30">
        <v>5.0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60"/>
    </row>
    <row r="356">
      <c r="A356" s="30">
        <v>12899.6</v>
      </c>
      <c r="B356" s="40">
        <v>44271.0</v>
      </c>
      <c r="C356" s="40">
        <v>44271.0</v>
      </c>
      <c r="D356" s="32" t="s">
        <v>93</v>
      </c>
      <c r="E356" s="32" t="s">
        <v>94</v>
      </c>
      <c r="J356" s="30">
        <v>1.0</v>
      </c>
      <c r="K356" s="30">
        <v>0.0</v>
      </c>
      <c r="L356" s="30">
        <v>0.0</v>
      </c>
      <c r="M356" s="32" t="s">
        <v>39</v>
      </c>
      <c r="N356" s="32" t="s">
        <v>39</v>
      </c>
      <c r="O356" s="30">
        <v>0.0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0.0</v>
      </c>
      <c r="V356" s="30">
        <v>0.0</v>
      </c>
      <c r="W356" s="30">
        <v>0.0</v>
      </c>
      <c r="X356" s="30">
        <v>0.0</v>
      </c>
      <c r="Y356" s="30">
        <v>0.0</v>
      </c>
      <c r="Z356" s="30">
        <v>4.0</v>
      </c>
      <c r="AA356" s="30">
        <v>0.0</v>
      </c>
      <c r="AB356" s="30">
        <v>5.0</v>
      </c>
      <c r="AC356" s="30">
        <v>0.0</v>
      </c>
      <c r="AD356" s="30">
        <v>0.0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60"/>
    </row>
    <row r="357">
      <c r="A357" s="30">
        <v>12900.1</v>
      </c>
      <c r="B357" s="40">
        <v>44271.0</v>
      </c>
      <c r="C357" s="40">
        <v>44271.0</v>
      </c>
      <c r="D357" s="32" t="s">
        <v>93</v>
      </c>
      <c r="E357" s="32" t="s">
        <v>94</v>
      </c>
      <c r="J357" s="30">
        <v>1.0</v>
      </c>
      <c r="K357" s="30">
        <v>0.0</v>
      </c>
      <c r="L357" s="30">
        <v>0.0</v>
      </c>
      <c r="M357" s="32" t="s">
        <v>39</v>
      </c>
      <c r="N357" s="32" t="s">
        <v>39</v>
      </c>
      <c r="O357" s="30">
        <v>0.0</v>
      </c>
      <c r="P357" s="30">
        <v>0.0</v>
      </c>
      <c r="Q357" s="30">
        <v>0.0</v>
      </c>
      <c r="R357" s="30">
        <v>0.0</v>
      </c>
      <c r="S357" s="30">
        <v>0.0</v>
      </c>
      <c r="T357" s="30">
        <v>0.0</v>
      </c>
      <c r="U357" s="30">
        <v>0.0</v>
      </c>
      <c r="V357" s="30">
        <v>0.0</v>
      </c>
      <c r="W357" s="30">
        <v>0.0</v>
      </c>
      <c r="X357" s="30">
        <v>0.0</v>
      </c>
      <c r="Y357" s="30">
        <v>0.0</v>
      </c>
      <c r="Z357" s="30">
        <v>0.0</v>
      </c>
      <c r="AA357" s="30">
        <v>1.0</v>
      </c>
      <c r="AB357" s="30">
        <v>5.0</v>
      </c>
      <c r="AC357" s="30">
        <v>0.0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60"/>
    </row>
    <row r="358">
      <c r="A358" s="30">
        <v>12900.2</v>
      </c>
      <c r="B358" s="40">
        <v>44271.0</v>
      </c>
      <c r="C358" s="40">
        <v>44271.0</v>
      </c>
      <c r="D358" s="32" t="s">
        <v>93</v>
      </c>
      <c r="E358" s="32" t="s">
        <v>94</v>
      </c>
      <c r="J358" s="30">
        <v>1.0</v>
      </c>
      <c r="K358" s="30">
        <v>0.0</v>
      </c>
      <c r="L358" s="30">
        <v>0.0</v>
      </c>
      <c r="M358" s="32" t="s">
        <v>39</v>
      </c>
      <c r="N358" s="32" t="s">
        <v>39</v>
      </c>
      <c r="O358" s="30">
        <v>0.0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0.0</v>
      </c>
      <c r="V358" s="30">
        <v>0.0</v>
      </c>
      <c r="W358" s="30">
        <v>0.0</v>
      </c>
      <c r="X358" s="30">
        <v>0.0</v>
      </c>
      <c r="Y358" s="30">
        <v>0.0</v>
      </c>
      <c r="Z358" s="30">
        <v>2.0</v>
      </c>
      <c r="AA358" s="30">
        <v>1.0</v>
      </c>
      <c r="AB358" s="30">
        <v>5.0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60"/>
    </row>
    <row r="359">
      <c r="A359" s="30">
        <v>12900.3</v>
      </c>
      <c r="B359" s="40">
        <v>44271.0</v>
      </c>
      <c r="C359" s="40">
        <v>44271.0</v>
      </c>
      <c r="D359" s="32" t="s">
        <v>93</v>
      </c>
      <c r="E359" s="32" t="s">
        <v>94</v>
      </c>
      <c r="J359" s="30">
        <v>1.0</v>
      </c>
      <c r="K359" s="30">
        <v>0.0</v>
      </c>
      <c r="L359" s="30">
        <v>0.0</v>
      </c>
      <c r="M359" s="32" t="s">
        <v>39</v>
      </c>
      <c r="N359" s="32" t="s">
        <v>39</v>
      </c>
      <c r="O359" s="30">
        <v>0.0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0.0</v>
      </c>
      <c r="V359" s="30">
        <v>0.0</v>
      </c>
      <c r="W359" s="30">
        <v>0.0</v>
      </c>
      <c r="X359" s="30">
        <v>0.0</v>
      </c>
      <c r="Y359" s="30">
        <v>0.0</v>
      </c>
      <c r="Z359" s="30">
        <v>4.0</v>
      </c>
      <c r="AA359" s="30">
        <v>5.0</v>
      </c>
      <c r="AB359" s="30">
        <v>0.0</v>
      </c>
      <c r="AC359" s="30">
        <v>0.0</v>
      </c>
      <c r="AD359" s="30">
        <v>0.0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60"/>
    </row>
    <row r="360">
      <c r="A360" s="30">
        <v>12900.4</v>
      </c>
      <c r="B360" s="40">
        <v>44271.0</v>
      </c>
      <c r="C360" s="40">
        <v>44271.0</v>
      </c>
      <c r="D360" s="32" t="s">
        <v>93</v>
      </c>
      <c r="E360" s="32" t="s">
        <v>94</v>
      </c>
      <c r="J360" s="30">
        <v>1.0</v>
      </c>
      <c r="K360" s="30">
        <v>0.0</v>
      </c>
      <c r="L360" s="30">
        <v>0.0</v>
      </c>
      <c r="M360" s="32" t="s">
        <v>39</v>
      </c>
      <c r="N360" s="32" t="s">
        <v>39</v>
      </c>
      <c r="O360" s="30">
        <v>0.0</v>
      </c>
      <c r="P360" s="30">
        <v>0.0</v>
      </c>
      <c r="Q360" s="30">
        <v>0.0</v>
      </c>
      <c r="R360" s="30">
        <v>0.0</v>
      </c>
      <c r="S360" s="30">
        <v>0.0</v>
      </c>
      <c r="T360" s="30">
        <v>0.0</v>
      </c>
      <c r="U360" s="30">
        <v>0.0</v>
      </c>
      <c r="V360" s="30">
        <v>0.0</v>
      </c>
      <c r="W360" s="30">
        <v>0.0</v>
      </c>
      <c r="X360" s="30">
        <v>0.0</v>
      </c>
      <c r="Y360" s="30">
        <v>0.0</v>
      </c>
      <c r="Z360" s="30">
        <v>4.0</v>
      </c>
      <c r="AA360" s="30">
        <v>2.0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60"/>
    </row>
    <row r="361">
      <c r="A361" s="30">
        <v>12900.5</v>
      </c>
      <c r="B361" s="40">
        <v>44271.0</v>
      </c>
      <c r="C361" s="40">
        <v>44271.0</v>
      </c>
      <c r="D361" s="32" t="s">
        <v>93</v>
      </c>
      <c r="E361" s="32" t="s">
        <v>94</v>
      </c>
      <c r="F361" s="32" t="s">
        <v>112</v>
      </c>
      <c r="G361" s="33" t="s">
        <v>38</v>
      </c>
      <c r="H361" s="34">
        <v>27610.0</v>
      </c>
      <c r="I361" s="35"/>
      <c r="J361" s="30">
        <v>0.0</v>
      </c>
      <c r="K361" s="30">
        <v>1.0</v>
      </c>
      <c r="L361" s="30">
        <v>0.0</v>
      </c>
      <c r="M361" s="32" t="s">
        <v>39</v>
      </c>
      <c r="N361" s="32" t="s">
        <v>39</v>
      </c>
      <c r="O361" s="30">
        <v>0.0</v>
      </c>
      <c r="P361" s="30">
        <v>2.0</v>
      </c>
      <c r="Q361" s="30">
        <v>1.0</v>
      </c>
      <c r="R361" s="30">
        <v>0.0</v>
      </c>
      <c r="S361" s="30">
        <v>0.0</v>
      </c>
      <c r="T361" s="30">
        <v>0.0</v>
      </c>
      <c r="U361" s="30">
        <v>0.0</v>
      </c>
      <c r="V361" s="30">
        <v>0.0</v>
      </c>
      <c r="W361" s="30">
        <v>0.0</v>
      </c>
      <c r="X361" s="30">
        <v>0.0</v>
      </c>
      <c r="Y361" s="30">
        <v>0.0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60"/>
    </row>
    <row r="362">
      <c r="A362" s="30">
        <v>12900.6</v>
      </c>
      <c r="B362" s="40">
        <v>44271.0</v>
      </c>
      <c r="C362" s="40">
        <v>44271.0</v>
      </c>
      <c r="D362" s="32" t="s">
        <v>93</v>
      </c>
      <c r="E362" s="32" t="s">
        <v>94</v>
      </c>
      <c r="J362" s="30">
        <v>1.0</v>
      </c>
      <c r="K362" s="30">
        <v>0.0</v>
      </c>
      <c r="L362" s="30">
        <v>0.0</v>
      </c>
      <c r="M362" s="32" t="s">
        <v>39</v>
      </c>
      <c r="N362" s="32" t="s">
        <v>39</v>
      </c>
      <c r="O362" s="30">
        <v>0.0</v>
      </c>
      <c r="P362" s="30">
        <v>0.0</v>
      </c>
      <c r="Q362" s="30">
        <v>0.0</v>
      </c>
      <c r="R362" s="30">
        <v>0.0</v>
      </c>
      <c r="S362" s="30">
        <v>0.0</v>
      </c>
      <c r="T362" s="30">
        <v>0.0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2.0</v>
      </c>
      <c r="AA362" s="30">
        <v>1.0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60"/>
    </row>
    <row r="363">
      <c r="A363" s="30">
        <v>12901.1</v>
      </c>
      <c r="B363" s="40">
        <v>44271.0</v>
      </c>
      <c r="C363" s="40">
        <v>44271.0</v>
      </c>
      <c r="D363" s="32" t="s">
        <v>93</v>
      </c>
      <c r="E363" s="32" t="s">
        <v>94</v>
      </c>
      <c r="J363" s="30">
        <v>1.0</v>
      </c>
      <c r="K363" s="30">
        <v>0.0</v>
      </c>
      <c r="L363" s="30">
        <v>0.0</v>
      </c>
      <c r="M363" s="32" t="s">
        <v>39</v>
      </c>
      <c r="N363" s="32" t="s">
        <v>39</v>
      </c>
      <c r="O363" s="30">
        <v>0.0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3.0</v>
      </c>
      <c r="AA363" s="30">
        <v>1.0</v>
      </c>
      <c r="AB363" s="30">
        <v>0.0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60"/>
    </row>
    <row r="364">
      <c r="A364" s="30">
        <v>12901.2</v>
      </c>
      <c r="B364" s="40">
        <v>44271.0</v>
      </c>
      <c r="C364" s="40">
        <v>44271.0</v>
      </c>
      <c r="D364" s="32" t="s">
        <v>93</v>
      </c>
      <c r="E364" s="32" t="s">
        <v>94</v>
      </c>
      <c r="J364" s="30">
        <v>1.0</v>
      </c>
      <c r="K364" s="30">
        <v>0.0</v>
      </c>
      <c r="L364" s="30">
        <v>0.0</v>
      </c>
      <c r="M364" s="32" t="s">
        <v>39</v>
      </c>
      <c r="N364" s="32" t="s">
        <v>39</v>
      </c>
      <c r="O364" s="30">
        <v>0.0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0.0</v>
      </c>
      <c r="V364" s="30">
        <v>0.0</v>
      </c>
      <c r="W364" s="30">
        <v>0.0</v>
      </c>
      <c r="X364" s="30">
        <v>0.0</v>
      </c>
      <c r="Y364" s="30">
        <v>0.0</v>
      </c>
      <c r="Z364" s="30">
        <v>2.0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60"/>
    </row>
    <row r="365">
      <c r="A365" s="30">
        <v>12901.3</v>
      </c>
      <c r="B365" s="40">
        <v>44271.0</v>
      </c>
      <c r="C365" s="40">
        <v>44271.0</v>
      </c>
      <c r="D365" s="32" t="s">
        <v>93</v>
      </c>
      <c r="E365" s="32" t="s">
        <v>94</v>
      </c>
      <c r="J365" s="30">
        <v>1.0</v>
      </c>
      <c r="K365" s="30">
        <v>0.0</v>
      </c>
      <c r="L365" s="30">
        <v>0.0</v>
      </c>
      <c r="M365" s="32" t="s">
        <v>39</v>
      </c>
      <c r="N365" s="32" t="s">
        <v>39</v>
      </c>
      <c r="O365" s="30">
        <v>0.0</v>
      </c>
      <c r="P365" s="30">
        <v>0.0</v>
      </c>
      <c r="Q365" s="30">
        <v>0.0</v>
      </c>
      <c r="R365" s="30">
        <v>0.0</v>
      </c>
      <c r="S365" s="30">
        <v>0.0</v>
      </c>
      <c r="T365" s="30">
        <v>0.0</v>
      </c>
      <c r="U365" s="30">
        <v>0.0</v>
      </c>
      <c r="V365" s="30">
        <v>0.0</v>
      </c>
      <c r="W365" s="30">
        <v>0.0</v>
      </c>
      <c r="X365" s="30">
        <v>0.0</v>
      </c>
      <c r="Y365" s="30">
        <v>0.0</v>
      </c>
      <c r="Z365" s="30">
        <v>1.0</v>
      </c>
      <c r="AA365" s="30">
        <v>2.0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60"/>
    </row>
    <row r="366">
      <c r="A366" s="30">
        <v>12901.4</v>
      </c>
      <c r="B366" s="40">
        <v>44271.0</v>
      </c>
      <c r="C366" s="40">
        <v>44271.0</v>
      </c>
      <c r="D366" s="32" t="s">
        <v>93</v>
      </c>
      <c r="E366" s="32" t="s">
        <v>94</v>
      </c>
      <c r="J366" s="30">
        <v>1.0</v>
      </c>
      <c r="K366" s="30">
        <v>0.0</v>
      </c>
      <c r="L366" s="30">
        <v>0.0</v>
      </c>
      <c r="M366" s="32" t="s">
        <v>39</v>
      </c>
      <c r="N366" s="32" t="s">
        <v>39</v>
      </c>
      <c r="O366" s="30">
        <v>0.0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0.0</v>
      </c>
      <c r="V366" s="30">
        <v>0.0</v>
      </c>
      <c r="W366" s="30">
        <v>0.0</v>
      </c>
      <c r="X366" s="30">
        <v>0.0</v>
      </c>
      <c r="Y366" s="30">
        <v>0.0</v>
      </c>
      <c r="Z366" s="30">
        <v>0.0</v>
      </c>
      <c r="AA366" s="30">
        <v>4.0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60"/>
    </row>
    <row r="367">
      <c r="A367" s="30">
        <v>12901.5</v>
      </c>
      <c r="B367" s="40">
        <v>44271.0</v>
      </c>
      <c r="C367" s="40">
        <v>44271.0</v>
      </c>
      <c r="D367" s="32" t="s">
        <v>93</v>
      </c>
      <c r="E367" s="32" t="s">
        <v>94</v>
      </c>
      <c r="J367" s="30">
        <v>1.0</v>
      </c>
      <c r="K367" s="30">
        <v>0.0</v>
      </c>
      <c r="L367" s="30">
        <v>0.0</v>
      </c>
      <c r="M367" s="32" t="s">
        <v>39</v>
      </c>
      <c r="N367" s="32" t="s">
        <v>39</v>
      </c>
      <c r="O367" s="30">
        <v>0.0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0.0</v>
      </c>
      <c r="V367" s="30">
        <v>0.0</v>
      </c>
      <c r="W367" s="30">
        <v>0.0</v>
      </c>
      <c r="X367" s="30">
        <v>0.0</v>
      </c>
      <c r="Y367" s="30">
        <v>0.0</v>
      </c>
      <c r="Z367" s="30">
        <v>0.0</v>
      </c>
      <c r="AA367" s="30">
        <v>2.0</v>
      </c>
      <c r="AB367" s="30">
        <v>5.0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60"/>
    </row>
    <row r="368">
      <c r="A368" s="30">
        <v>12901.6</v>
      </c>
      <c r="B368" s="40">
        <v>44271.0</v>
      </c>
      <c r="C368" s="40">
        <v>44271.0</v>
      </c>
      <c r="D368" s="32" t="s">
        <v>93</v>
      </c>
      <c r="E368" s="32" t="s">
        <v>94</v>
      </c>
      <c r="J368" s="30">
        <v>1.0</v>
      </c>
      <c r="K368" s="30">
        <v>0.0</v>
      </c>
      <c r="L368" s="30">
        <v>0.0</v>
      </c>
      <c r="M368" s="32" t="s">
        <v>39</v>
      </c>
      <c r="N368" s="32" t="s">
        <v>39</v>
      </c>
      <c r="O368" s="30">
        <v>0.0</v>
      </c>
      <c r="P368" s="30">
        <v>0.0</v>
      </c>
      <c r="Q368" s="30">
        <v>0.0</v>
      </c>
      <c r="R368" s="30">
        <v>0.0</v>
      </c>
      <c r="S368" s="30">
        <v>0.0</v>
      </c>
      <c r="T368" s="30">
        <v>0.0</v>
      </c>
      <c r="U368" s="30">
        <v>0.0</v>
      </c>
      <c r="V368" s="30">
        <v>0.0</v>
      </c>
      <c r="W368" s="30">
        <v>0.0</v>
      </c>
      <c r="X368" s="30">
        <v>0.0</v>
      </c>
      <c r="Y368" s="30">
        <v>0.0</v>
      </c>
      <c r="Z368" s="30">
        <v>3.0</v>
      </c>
      <c r="AA368" s="30">
        <v>6.0</v>
      </c>
      <c r="AB368" s="30">
        <v>5.0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60"/>
    </row>
    <row r="369">
      <c r="A369" s="30">
        <v>12902.1</v>
      </c>
      <c r="B369" s="40">
        <v>44271.0</v>
      </c>
      <c r="C369" s="40">
        <v>44271.0</v>
      </c>
      <c r="D369" s="32" t="s">
        <v>93</v>
      </c>
      <c r="E369" s="32" t="s">
        <v>94</v>
      </c>
      <c r="J369" s="30">
        <v>1.0</v>
      </c>
      <c r="K369" s="30">
        <v>0.0</v>
      </c>
      <c r="L369" s="30">
        <v>0.0</v>
      </c>
      <c r="M369" s="32" t="s">
        <v>39</v>
      </c>
      <c r="N369" s="32" t="s">
        <v>39</v>
      </c>
      <c r="O369" s="30">
        <v>0.0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0.0</v>
      </c>
      <c r="V369" s="30">
        <v>0.0</v>
      </c>
      <c r="W369" s="30">
        <v>0.0</v>
      </c>
      <c r="X369" s="30">
        <v>0.0</v>
      </c>
      <c r="Y369" s="30">
        <v>0.0</v>
      </c>
      <c r="Z369" s="30">
        <v>3.0</v>
      </c>
      <c r="AA369" s="30">
        <v>2.0</v>
      </c>
      <c r="AB369" s="30">
        <v>5.0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0.0</v>
      </c>
      <c r="AH369" s="30">
        <v>0.0</v>
      </c>
      <c r="AI369" s="30">
        <v>0.0</v>
      </c>
      <c r="AJ369" s="60"/>
    </row>
    <row r="370">
      <c r="A370" s="30">
        <v>12902.2</v>
      </c>
      <c r="B370" s="40">
        <v>44271.0</v>
      </c>
      <c r="C370" s="40">
        <v>44271.0</v>
      </c>
      <c r="D370" s="32" t="s">
        <v>93</v>
      </c>
      <c r="E370" s="32" t="s">
        <v>94</v>
      </c>
      <c r="J370" s="30">
        <v>1.0</v>
      </c>
      <c r="K370" s="30">
        <v>0.0</v>
      </c>
      <c r="L370" s="30">
        <v>0.0</v>
      </c>
      <c r="M370" s="32" t="s">
        <v>39</v>
      </c>
      <c r="N370" s="32" t="s">
        <v>39</v>
      </c>
      <c r="O370" s="30">
        <v>0.0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0.0</v>
      </c>
      <c r="V370" s="30">
        <v>0.0</v>
      </c>
      <c r="W370" s="30">
        <v>0.0</v>
      </c>
      <c r="X370" s="30">
        <v>0.0</v>
      </c>
      <c r="Y370" s="30">
        <v>0.0</v>
      </c>
      <c r="Z370" s="30">
        <v>2.0</v>
      </c>
      <c r="AA370" s="30">
        <v>0.0</v>
      </c>
      <c r="AB370" s="30">
        <v>0.0</v>
      </c>
      <c r="AC370" s="30">
        <v>0.0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60"/>
    </row>
    <row r="371">
      <c r="A371" s="30">
        <v>12902.3</v>
      </c>
      <c r="B371" s="40">
        <v>44271.0</v>
      </c>
      <c r="C371" s="40">
        <v>44271.0</v>
      </c>
      <c r="D371" s="32" t="s">
        <v>93</v>
      </c>
      <c r="E371" s="32" t="s">
        <v>94</v>
      </c>
      <c r="J371" s="30">
        <v>0.0</v>
      </c>
      <c r="K371" s="30">
        <v>0.0</v>
      </c>
      <c r="L371" s="30">
        <v>1.0</v>
      </c>
      <c r="M371" s="32" t="s">
        <v>39</v>
      </c>
      <c r="N371" s="32" t="s">
        <v>39</v>
      </c>
      <c r="O371" s="30">
        <v>0.0</v>
      </c>
      <c r="P371" s="30">
        <v>0.0</v>
      </c>
      <c r="Q371" s="30">
        <v>3.0</v>
      </c>
      <c r="R371" s="30">
        <v>5.0</v>
      </c>
      <c r="S371" s="30">
        <v>0.0</v>
      </c>
      <c r="T371" s="30">
        <v>0.0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0.0</v>
      </c>
      <c r="AA371" s="30">
        <v>0.0</v>
      </c>
      <c r="AB371" s="30">
        <v>0.0</v>
      </c>
      <c r="AC371" s="30">
        <v>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60"/>
    </row>
    <row r="372">
      <c r="A372" s="30">
        <v>12902.4</v>
      </c>
      <c r="B372" s="40">
        <v>44271.0</v>
      </c>
      <c r="C372" s="40">
        <v>44271.0</v>
      </c>
      <c r="D372" s="32" t="s">
        <v>93</v>
      </c>
      <c r="E372" s="32" t="s">
        <v>94</v>
      </c>
      <c r="J372" s="30">
        <v>0.0</v>
      </c>
      <c r="K372" s="30">
        <v>0.0</v>
      </c>
      <c r="L372" s="30">
        <v>1.0</v>
      </c>
      <c r="M372" s="32" t="s">
        <v>39</v>
      </c>
      <c r="N372" s="32" t="s">
        <v>39</v>
      </c>
      <c r="O372" s="30">
        <v>0.0</v>
      </c>
      <c r="P372" s="30">
        <v>0.0</v>
      </c>
      <c r="Q372" s="30">
        <v>0.0</v>
      </c>
      <c r="R372" s="30">
        <v>0.0</v>
      </c>
      <c r="S372" s="30">
        <v>0.0</v>
      </c>
      <c r="T372" s="30">
        <v>0.0</v>
      </c>
      <c r="U372" s="30">
        <v>4.0</v>
      </c>
      <c r="V372" s="30">
        <v>4.0</v>
      </c>
      <c r="W372" s="30">
        <v>0.0</v>
      </c>
      <c r="X372" s="30">
        <v>0.0</v>
      </c>
      <c r="Y372" s="30">
        <v>0.0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60"/>
    </row>
    <row r="373">
      <c r="A373" s="30">
        <v>12902.5</v>
      </c>
      <c r="B373" s="40">
        <v>44271.0</v>
      </c>
      <c r="C373" s="40">
        <v>44271.0</v>
      </c>
      <c r="D373" s="32" t="s">
        <v>93</v>
      </c>
      <c r="E373" s="32" t="s">
        <v>94</v>
      </c>
      <c r="J373" s="30">
        <v>0.0</v>
      </c>
      <c r="K373" s="30">
        <v>0.0</v>
      </c>
      <c r="L373" s="30">
        <v>1.0</v>
      </c>
      <c r="M373" s="32" t="s">
        <v>39</v>
      </c>
      <c r="N373" s="32" t="s">
        <v>39</v>
      </c>
      <c r="O373" s="30">
        <v>0.0</v>
      </c>
      <c r="P373" s="30">
        <v>0.0</v>
      </c>
      <c r="Q373" s="30">
        <v>0.0</v>
      </c>
      <c r="R373" s="30">
        <v>0.0</v>
      </c>
      <c r="S373" s="30">
        <v>0.0</v>
      </c>
      <c r="T373" s="30">
        <v>0.0</v>
      </c>
      <c r="U373" s="30">
        <v>0.0</v>
      </c>
      <c r="V373" s="30">
        <v>2.0</v>
      </c>
      <c r="W373" s="30">
        <v>0.0</v>
      </c>
      <c r="X373" s="30">
        <v>0.0</v>
      </c>
      <c r="Y373" s="30">
        <v>0.0</v>
      </c>
      <c r="Z373" s="30">
        <v>0.0</v>
      </c>
      <c r="AA373" s="30">
        <v>0.0</v>
      </c>
      <c r="AB373" s="30">
        <v>0.0</v>
      </c>
      <c r="AC373" s="30">
        <v>0.0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60"/>
    </row>
    <row r="374">
      <c r="A374" s="30">
        <v>12902.6</v>
      </c>
      <c r="B374" s="40">
        <v>44271.0</v>
      </c>
      <c r="C374" s="40">
        <v>44271.0</v>
      </c>
      <c r="D374" s="32" t="s">
        <v>93</v>
      </c>
      <c r="E374" s="32" t="s">
        <v>94</v>
      </c>
      <c r="J374" s="30">
        <v>0.0</v>
      </c>
      <c r="K374" s="30">
        <v>0.0</v>
      </c>
      <c r="L374" s="30">
        <v>1.0</v>
      </c>
      <c r="M374" s="32" t="s">
        <v>39</v>
      </c>
      <c r="N374" s="32" t="s">
        <v>39</v>
      </c>
      <c r="O374" s="30">
        <v>0.0</v>
      </c>
      <c r="P374" s="30">
        <v>0.0</v>
      </c>
      <c r="Q374" s="30">
        <v>0.0</v>
      </c>
      <c r="R374" s="30">
        <v>0.0</v>
      </c>
      <c r="S374" s="30">
        <v>0.0</v>
      </c>
      <c r="T374" s="30">
        <v>0.0</v>
      </c>
      <c r="U374" s="30">
        <v>2.0</v>
      </c>
      <c r="V374" s="30">
        <v>4.0</v>
      </c>
      <c r="W374" s="30">
        <v>0.0</v>
      </c>
      <c r="X374" s="30">
        <v>0.0</v>
      </c>
      <c r="Y374" s="30">
        <v>0.0</v>
      </c>
      <c r="Z374" s="30">
        <v>0.0</v>
      </c>
      <c r="AA374" s="30">
        <v>0.0</v>
      </c>
      <c r="AB374" s="30">
        <v>0.0</v>
      </c>
      <c r="AC374" s="30">
        <v>0.0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60"/>
    </row>
    <row r="375">
      <c r="A375" s="30">
        <v>12903.1</v>
      </c>
      <c r="B375" s="40">
        <v>44271.0</v>
      </c>
      <c r="C375" s="32" t="s">
        <v>171</v>
      </c>
      <c r="D375" s="32" t="s">
        <v>63</v>
      </c>
      <c r="E375" s="32" t="s">
        <v>36</v>
      </c>
      <c r="F375" s="32" t="s">
        <v>64</v>
      </c>
      <c r="G375" s="32" t="s">
        <v>51</v>
      </c>
      <c r="H375" s="30">
        <v>27539.0</v>
      </c>
      <c r="I375" s="35"/>
      <c r="J375" s="30">
        <v>0.0</v>
      </c>
      <c r="K375" s="30">
        <v>1.0</v>
      </c>
      <c r="L375" s="30">
        <v>0.0</v>
      </c>
      <c r="M375" s="32" t="s">
        <v>49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0.0</v>
      </c>
      <c r="V375" s="30">
        <v>0.0</v>
      </c>
      <c r="W375" s="30">
        <v>0.0</v>
      </c>
      <c r="X375" s="30">
        <v>0.0</v>
      </c>
      <c r="Y375" s="30">
        <v>0.0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60"/>
    </row>
    <row r="376">
      <c r="A376" s="30">
        <v>12903.2</v>
      </c>
      <c r="B376" s="40">
        <v>44271.0</v>
      </c>
      <c r="C376" s="32" t="s">
        <v>171</v>
      </c>
      <c r="D376" s="32" t="s">
        <v>63</v>
      </c>
      <c r="E376" s="32" t="s">
        <v>36</v>
      </c>
      <c r="F376" s="32" t="s">
        <v>64</v>
      </c>
      <c r="G376" s="32" t="s">
        <v>51</v>
      </c>
      <c r="H376" s="30">
        <v>27539.0</v>
      </c>
      <c r="I376" s="35"/>
      <c r="J376" s="30">
        <v>0.0</v>
      </c>
      <c r="K376" s="30">
        <v>1.0</v>
      </c>
      <c r="L376" s="30">
        <v>0.0</v>
      </c>
      <c r="M376" s="32" t="s">
        <v>49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0.0</v>
      </c>
      <c r="AA376" s="30">
        <v>0.0</v>
      </c>
      <c r="AB376" s="30">
        <v>0.0</v>
      </c>
      <c r="AC376" s="30">
        <v>0.0</v>
      </c>
      <c r="AD376" s="30">
        <v>0.0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60"/>
    </row>
    <row r="377">
      <c r="A377" s="30">
        <v>12903.3</v>
      </c>
      <c r="B377" s="40">
        <v>44271.0</v>
      </c>
      <c r="C377" s="32" t="s">
        <v>171</v>
      </c>
      <c r="D377" s="32" t="s">
        <v>63</v>
      </c>
      <c r="E377" s="32" t="s">
        <v>36</v>
      </c>
      <c r="H377" s="37"/>
      <c r="I377" s="37"/>
      <c r="J377" s="30">
        <v>0.0</v>
      </c>
      <c r="K377" s="30">
        <v>0.0</v>
      </c>
      <c r="L377" s="30">
        <v>1.0</v>
      </c>
      <c r="M377" s="32" t="s">
        <v>49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0.0</v>
      </c>
      <c r="V377" s="30">
        <v>0.0</v>
      </c>
      <c r="W377" s="30">
        <v>0.0</v>
      </c>
      <c r="X377" s="30">
        <v>0.0</v>
      </c>
      <c r="Y377" s="30">
        <v>0.0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60"/>
    </row>
    <row r="378">
      <c r="A378" s="30">
        <v>12903.4</v>
      </c>
      <c r="B378" s="40">
        <v>44271.0</v>
      </c>
      <c r="C378" s="32" t="s">
        <v>171</v>
      </c>
      <c r="D378" s="32" t="s">
        <v>63</v>
      </c>
      <c r="E378" s="32" t="s">
        <v>36</v>
      </c>
      <c r="H378" s="37"/>
      <c r="I378" s="37"/>
      <c r="J378" s="30">
        <v>0.0</v>
      </c>
      <c r="K378" s="30">
        <v>0.0</v>
      </c>
      <c r="L378" s="30">
        <v>1.0</v>
      </c>
      <c r="M378" s="32" t="s">
        <v>49</v>
      </c>
      <c r="N378" s="32" t="s">
        <v>39</v>
      </c>
      <c r="O378" s="30">
        <v>0.0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0.0</v>
      </c>
      <c r="V378" s="30">
        <v>0.0</v>
      </c>
      <c r="W378" s="30">
        <v>0.0</v>
      </c>
      <c r="X378" s="30">
        <v>0.0</v>
      </c>
      <c r="Y378" s="30">
        <v>0.0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60"/>
    </row>
    <row r="379">
      <c r="A379" s="30">
        <v>12904.1</v>
      </c>
      <c r="B379" s="40">
        <v>44271.0</v>
      </c>
      <c r="C379" s="40">
        <v>44277.0</v>
      </c>
      <c r="D379" s="32" t="s">
        <v>60</v>
      </c>
      <c r="E379" s="32" t="s">
        <v>36</v>
      </c>
      <c r="F379" s="32" t="s">
        <v>61</v>
      </c>
      <c r="G379" s="32" t="s">
        <v>62</v>
      </c>
      <c r="H379" s="30">
        <v>27526.0</v>
      </c>
      <c r="I379" s="35"/>
      <c r="J379" s="30">
        <v>0.0</v>
      </c>
      <c r="K379" s="30">
        <v>1.0</v>
      </c>
      <c r="L379" s="30">
        <v>0.0</v>
      </c>
      <c r="M379" s="32" t="s">
        <v>39</v>
      </c>
      <c r="N379" s="32" t="s">
        <v>39</v>
      </c>
      <c r="O379" s="30">
        <v>3.0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9.0</v>
      </c>
      <c r="V379" s="30">
        <v>6.0</v>
      </c>
      <c r="W379" s="30">
        <v>10.0</v>
      </c>
      <c r="X379" s="30">
        <v>2.0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60"/>
    </row>
    <row r="380">
      <c r="A380" s="30">
        <v>12905.1</v>
      </c>
      <c r="B380" s="40">
        <v>44271.0</v>
      </c>
      <c r="C380" s="40">
        <v>44278.0</v>
      </c>
      <c r="D380" s="32" t="s">
        <v>125</v>
      </c>
      <c r="E380" s="32" t="s">
        <v>36</v>
      </c>
      <c r="F380" s="32" t="s">
        <v>126</v>
      </c>
      <c r="G380" s="32" t="s">
        <v>86</v>
      </c>
      <c r="H380" s="30">
        <v>27591.0</v>
      </c>
      <c r="I380" s="35"/>
      <c r="J380" s="30">
        <v>0.0</v>
      </c>
      <c r="K380" s="30">
        <v>1.0</v>
      </c>
      <c r="L380" s="30">
        <v>0.0</v>
      </c>
      <c r="M380" s="32" t="s">
        <v>39</v>
      </c>
      <c r="N380" s="32" t="s">
        <v>39</v>
      </c>
      <c r="O380" s="30">
        <v>1.0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0.0</v>
      </c>
      <c r="V380" s="30">
        <v>0.0</v>
      </c>
      <c r="W380" s="30">
        <v>0.0</v>
      </c>
      <c r="X380" s="30">
        <v>0.0</v>
      </c>
      <c r="Y380" s="30">
        <v>0.0</v>
      </c>
      <c r="Z380" s="30">
        <v>12.0</v>
      </c>
      <c r="AA380" s="30">
        <v>5.0</v>
      </c>
      <c r="AB380" s="30">
        <v>13.0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0.0</v>
      </c>
      <c r="AH380" s="30">
        <v>0.0</v>
      </c>
      <c r="AI380" s="30">
        <v>0.0</v>
      </c>
      <c r="AJ380" s="60"/>
    </row>
    <row r="381">
      <c r="A381" s="30">
        <v>12906.1</v>
      </c>
      <c r="B381" s="40">
        <v>44272.0</v>
      </c>
      <c r="C381" s="40">
        <v>44279.0</v>
      </c>
      <c r="D381" s="32" t="s">
        <v>35</v>
      </c>
      <c r="E381" s="32" t="s">
        <v>36</v>
      </c>
      <c r="F381" s="32" t="s">
        <v>40</v>
      </c>
      <c r="G381" s="38"/>
      <c r="H381" s="38"/>
      <c r="I381" s="35"/>
      <c r="J381" s="30">
        <v>0.0</v>
      </c>
      <c r="K381" s="30">
        <v>1.0</v>
      </c>
      <c r="L381" s="30">
        <v>0.0</v>
      </c>
      <c r="M381" s="32" t="s">
        <v>49</v>
      </c>
      <c r="N381" s="32" t="s">
        <v>39</v>
      </c>
      <c r="O381" s="30">
        <v>1.0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7.0</v>
      </c>
      <c r="V381" s="30">
        <v>4.0</v>
      </c>
      <c r="W381" s="30">
        <v>5.0</v>
      </c>
      <c r="X381" s="30">
        <v>1.0</v>
      </c>
      <c r="Y381" s="30">
        <v>0.0</v>
      </c>
      <c r="Z381" s="30">
        <v>0.0</v>
      </c>
      <c r="AA381" s="30">
        <v>0.0</v>
      </c>
      <c r="AB381" s="30">
        <v>0.0</v>
      </c>
      <c r="AC381" s="30">
        <v>0.0</v>
      </c>
      <c r="AD381" s="30">
        <v>0.0</v>
      </c>
      <c r="AE381" s="30">
        <v>1.0</v>
      </c>
      <c r="AF381" s="30">
        <v>0.0</v>
      </c>
      <c r="AG381" s="30">
        <v>0.0</v>
      </c>
      <c r="AH381" s="30">
        <v>0.0</v>
      </c>
      <c r="AI381" s="30">
        <v>0.0</v>
      </c>
      <c r="AJ381" s="60"/>
    </row>
    <row r="382">
      <c r="A382" s="30">
        <v>12907.1</v>
      </c>
      <c r="B382" s="40">
        <v>44272.0</v>
      </c>
      <c r="C382" s="40">
        <v>44272.0</v>
      </c>
      <c r="D382" s="32" t="s">
        <v>93</v>
      </c>
      <c r="E382" s="32" t="s">
        <v>94</v>
      </c>
      <c r="J382" s="30">
        <v>0.0</v>
      </c>
      <c r="K382" s="30">
        <v>0.0</v>
      </c>
      <c r="L382" s="30">
        <v>1.0</v>
      </c>
      <c r="M382" s="32" t="s">
        <v>39</v>
      </c>
      <c r="N382" s="32" t="s">
        <v>39</v>
      </c>
      <c r="O382" s="30">
        <v>0.0</v>
      </c>
      <c r="P382" s="30">
        <v>1.0</v>
      </c>
      <c r="Q382" s="30">
        <v>2.0</v>
      </c>
      <c r="R382" s="30">
        <v>0.0</v>
      </c>
      <c r="S382" s="30">
        <v>0.0</v>
      </c>
      <c r="T382" s="30">
        <v>0.0</v>
      </c>
      <c r="U382" s="30">
        <v>0.0</v>
      </c>
      <c r="V382" s="30">
        <v>0.0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60"/>
    </row>
    <row r="383">
      <c r="A383" s="30">
        <v>12907.2</v>
      </c>
      <c r="B383" s="40">
        <v>44272.0</v>
      </c>
      <c r="C383" s="40">
        <v>44272.0</v>
      </c>
      <c r="D383" s="32" t="s">
        <v>93</v>
      </c>
      <c r="E383" s="32" t="s">
        <v>94</v>
      </c>
      <c r="J383" s="30">
        <v>0.0</v>
      </c>
      <c r="K383" s="30">
        <v>0.0</v>
      </c>
      <c r="L383" s="30">
        <v>1.0</v>
      </c>
      <c r="M383" s="32" t="s">
        <v>39</v>
      </c>
      <c r="N383" s="32" t="s">
        <v>39</v>
      </c>
      <c r="O383" s="30">
        <v>0.0</v>
      </c>
      <c r="P383" s="30">
        <v>0.0</v>
      </c>
      <c r="Q383" s="30">
        <v>0.0</v>
      </c>
      <c r="R383" s="30">
        <v>0.0</v>
      </c>
      <c r="S383" s="30">
        <v>0.0</v>
      </c>
      <c r="T383" s="30">
        <v>0.0</v>
      </c>
      <c r="U383" s="30">
        <v>1.0</v>
      </c>
      <c r="V383" s="30">
        <v>1.0</v>
      </c>
      <c r="W383" s="30">
        <v>0.0</v>
      </c>
      <c r="X383" s="30">
        <v>0.0</v>
      </c>
      <c r="Y383" s="30">
        <v>0.0</v>
      </c>
      <c r="Z383" s="30">
        <v>0.0</v>
      </c>
      <c r="AA383" s="30">
        <v>0.0</v>
      </c>
      <c r="AB383" s="30">
        <v>0.0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60"/>
    </row>
    <row r="384">
      <c r="A384" s="30">
        <v>12907.3</v>
      </c>
      <c r="B384" s="40">
        <v>44272.0</v>
      </c>
      <c r="C384" s="40">
        <v>44272.0</v>
      </c>
      <c r="D384" s="32" t="s">
        <v>93</v>
      </c>
      <c r="E384" s="32" t="s">
        <v>94</v>
      </c>
      <c r="J384" s="30">
        <v>0.0</v>
      </c>
      <c r="K384" s="30">
        <v>0.0</v>
      </c>
      <c r="L384" s="30">
        <v>1.0</v>
      </c>
      <c r="M384" s="32" t="s">
        <v>39</v>
      </c>
      <c r="N384" s="32" t="s">
        <v>39</v>
      </c>
      <c r="O384" s="30">
        <v>0.0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1.0</v>
      </c>
      <c r="V384" s="30">
        <v>1.0</v>
      </c>
      <c r="W384" s="30">
        <v>0.0</v>
      </c>
      <c r="X384" s="30">
        <v>0.0</v>
      </c>
      <c r="Y384" s="30">
        <v>0.0</v>
      </c>
      <c r="Z384" s="30">
        <v>0.0</v>
      </c>
      <c r="AA384" s="30">
        <v>0.0</v>
      </c>
      <c r="AB384" s="30">
        <v>0.0</v>
      </c>
      <c r="AC384" s="30">
        <v>0.0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60"/>
    </row>
    <row r="385">
      <c r="A385" s="30">
        <v>12907.4</v>
      </c>
      <c r="B385" s="40">
        <v>44272.0</v>
      </c>
      <c r="C385" s="40">
        <v>44272.0</v>
      </c>
      <c r="D385" s="32" t="s">
        <v>93</v>
      </c>
      <c r="E385" s="32" t="s">
        <v>94</v>
      </c>
      <c r="J385" s="30">
        <v>0.0</v>
      </c>
      <c r="K385" s="30">
        <v>0.0</v>
      </c>
      <c r="L385" s="30">
        <v>1.0</v>
      </c>
      <c r="M385" s="32" t="s">
        <v>39</v>
      </c>
      <c r="N385" s="32" t="s">
        <v>39</v>
      </c>
      <c r="O385" s="30">
        <v>0.0</v>
      </c>
      <c r="P385" s="30">
        <v>2.0</v>
      </c>
      <c r="Q385" s="30">
        <v>3.0</v>
      </c>
      <c r="R385" s="30">
        <v>0.0</v>
      </c>
      <c r="S385" s="30">
        <v>0.0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  <c r="AJ385" s="60"/>
    </row>
    <row r="386">
      <c r="A386" s="30">
        <v>12907.5</v>
      </c>
      <c r="B386" s="40">
        <v>44272.0</v>
      </c>
      <c r="C386" s="40">
        <v>44272.0</v>
      </c>
      <c r="D386" s="32" t="s">
        <v>93</v>
      </c>
      <c r="E386" s="32" t="s">
        <v>94</v>
      </c>
      <c r="J386" s="30">
        <v>0.0</v>
      </c>
      <c r="K386" s="30">
        <v>0.0</v>
      </c>
      <c r="L386" s="30">
        <v>1.0</v>
      </c>
      <c r="M386" s="32" t="s">
        <v>39</v>
      </c>
      <c r="N386" s="32" t="s">
        <v>39</v>
      </c>
      <c r="O386" s="30">
        <v>0.0</v>
      </c>
      <c r="P386" s="30">
        <v>3.0</v>
      </c>
      <c r="Q386" s="30">
        <v>2.0</v>
      </c>
      <c r="R386" s="30">
        <v>0.0</v>
      </c>
      <c r="S386" s="30">
        <v>0.0</v>
      </c>
      <c r="T386" s="30">
        <v>0.0</v>
      </c>
      <c r="U386" s="30">
        <v>0.0</v>
      </c>
      <c r="V386" s="30">
        <v>0.0</v>
      </c>
      <c r="W386" s="30">
        <v>0.0</v>
      </c>
      <c r="X386" s="30">
        <v>0.0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60"/>
    </row>
    <row r="387">
      <c r="A387" s="30">
        <v>12907.6</v>
      </c>
      <c r="B387" s="40">
        <v>44272.0</v>
      </c>
      <c r="C387" s="40">
        <v>44272.0</v>
      </c>
      <c r="D387" s="32" t="s">
        <v>93</v>
      </c>
      <c r="E387" s="32" t="s">
        <v>94</v>
      </c>
      <c r="J387" s="30">
        <v>0.0</v>
      </c>
      <c r="K387" s="30">
        <v>0.0</v>
      </c>
      <c r="L387" s="30">
        <v>1.0</v>
      </c>
      <c r="M387" s="32" t="s">
        <v>39</v>
      </c>
      <c r="N387" s="32" t="s">
        <v>39</v>
      </c>
      <c r="O387" s="30">
        <v>0.0</v>
      </c>
      <c r="P387" s="30">
        <v>5.0</v>
      </c>
      <c r="Q387" s="30">
        <v>3.0</v>
      </c>
      <c r="R387" s="30">
        <v>0.0</v>
      </c>
      <c r="S387" s="30">
        <v>0.0</v>
      </c>
      <c r="T387" s="30">
        <v>0.0</v>
      </c>
      <c r="U387" s="30">
        <v>0.0</v>
      </c>
      <c r="V387" s="30">
        <v>0.0</v>
      </c>
      <c r="W387" s="30">
        <v>0.0</v>
      </c>
      <c r="X387" s="30">
        <v>0.0</v>
      </c>
      <c r="Y387" s="30">
        <v>0.0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60"/>
    </row>
    <row r="388">
      <c r="A388" s="30">
        <v>12908.1</v>
      </c>
      <c r="B388" s="40">
        <v>44272.0</v>
      </c>
      <c r="C388" s="40">
        <v>44272.0</v>
      </c>
      <c r="D388" s="32" t="s">
        <v>93</v>
      </c>
      <c r="E388" s="32" t="s">
        <v>94</v>
      </c>
      <c r="J388" s="30">
        <v>0.0</v>
      </c>
      <c r="K388" s="30">
        <v>0.0</v>
      </c>
      <c r="L388" s="30">
        <v>1.0</v>
      </c>
      <c r="M388" s="32" t="s">
        <v>39</v>
      </c>
      <c r="N388" s="32" t="s">
        <v>39</v>
      </c>
      <c r="O388" s="30">
        <v>0.0</v>
      </c>
      <c r="P388" s="30">
        <v>4.0</v>
      </c>
      <c r="Q388" s="30">
        <v>3.0</v>
      </c>
      <c r="R388" s="30">
        <v>5.0</v>
      </c>
      <c r="S388" s="30">
        <v>0.0</v>
      </c>
      <c r="T388" s="30">
        <v>0.0</v>
      </c>
      <c r="U388" s="30">
        <v>0.0</v>
      </c>
      <c r="V388" s="30">
        <v>0.0</v>
      </c>
      <c r="W388" s="30">
        <v>0.0</v>
      </c>
      <c r="X388" s="30">
        <v>0.0</v>
      </c>
      <c r="Y388" s="30">
        <v>0.0</v>
      </c>
      <c r="Z388" s="30">
        <v>0.0</v>
      </c>
      <c r="AA388" s="30">
        <v>0.0</v>
      </c>
      <c r="AB388" s="30">
        <v>0.0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60"/>
    </row>
    <row r="389">
      <c r="A389" s="30">
        <v>12908.2</v>
      </c>
      <c r="B389" s="40">
        <v>44272.0</v>
      </c>
      <c r="C389" s="40">
        <v>44272.0</v>
      </c>
      <c r="D389" s="32" t="s">
        <v>93</v>
      </c>
      <c r="E389" s="32" t="s">
        <v>94</v>
      </c>
      <c r="J389" s="30">
        <v>0.0</v>
      </c>
      <c r="K389" s="30">
        <v>0.0</v>
      </c>
      <c r="L389" s="30">
        <v>1.0</v>
      </c>
      <c r="M389" s="32" t="s">
        <v>39</v>
      </c>
      <c r="N389" s="32" t="s">
        <v>39</v>
      </c>
      <c r="O389" s="30">
        <v>0.0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1.0</v>
      </c>
      <c r="V389" s="30">
        <v>2.0</v>
      </c>
      <c r="W389" s="30">
        <v>0.0</v>
      </c>
      <c r="X389" s="30">
        <v>0.0</v>
      </c>
      <c r="Y389" s="30">
        <v>0.0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  <c r="AJ389" s="60"/>
    </row>
    <row r="390">
      <c r="A390" s="30">
        <v>12908.3</v>
      </c>
      <c r="B390" s="40">
        <v>44272.0</v>
      </c>
      <c r="C390" s="40">
        <v>44272.0</v>
      </c>
      <c r="D390" s="32" t="s">
        <v>93</v>
      </c>
      <c r="E390" s="32" t="s">
        <v>94</v>
      </c>
      <c r="J390" s="30">
        <v>0.0</v>
      </c>
      <c r="K390" s="30">
        <v>0.0</v>
      </c>
      <c r="L390" s="30">
        <v>1.0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1.0</v>
      </c>
      <c r="V390" s="30">
        <v>1.0</v>
      </c>
      <c r="W390" s="30">
        <v>0.0</v>
      </c>
      <c r="X390" s="30">
        <v>0.0</v>
      </c>
      <c r="Y390" s="30">
        <v>0.0</v>
      </c>
      <c r="Z390" s="30">
        <v>0.0</v>
      </c>
      <c r="AA390" s="30">
        <v>0.0</v>
      </c>
      <c r="AB390" s="30">
        <v>0.0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60"/>
    </row>
    <row r="391">
      <c r="A391" s="30">
        <v>12908.4</v>
      </c>
      <c r="B391" s="40">
        <v>44272.0</v>
      </c>
      <c r="C391" s="40">
        <v>44272.0</v>
      </c>
      <c r="D391" s="32" t="s">
        <v>93</v>
      </c>
      <c r="E391" s="32" t="s">
        <v>94</v>
      </c>
      <c r="J391" s="30">
        <v>0.0</v>
      </c>
      <c r="K391" s="30">
        <v>0.0</v>
      </c>
      <c r="L391" s="30">
        <v>1.0</v>
      </c>
      <c r="M391" s="32" t="s">
        <v>39</v>
      </c>
      <c r="N391" s="32" t="s">
        <v>39</v>
      </c>
      <c r="O391" s="30">
        <v>0.0</v>
      </c>
      <c r="P391" s="30">
        <v>0.0</v>
      </c>
      <c r="Q391" s="30">
        <v>0.0</v>
      </c>
      <c r="R391" s="30">
        <v>0.0</v>
      </c>
      <c r="S391" s="30">
        <v>0.0</v>
      </c>
      <c r="T391" s="30">
        <v>0.0</v>
      </c>
      <c r="U391" s="30">
        <v>0.0</v>
      </c>
      <c r="V391" s="30">
        <v>3.0</v>
      </c>
      <c r="W391" s="30">
        <v>5.0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60"/>
    </row>
    <row r="392">
      <c r="A392" s="30">
        <v>12908.5</v>
      </c>
      <c r="B392" s="40">
        <v>44272.0</v>
      </c>
      <c r="C392" s="40">
        <v>44272.0</v>
      </c>
      <c r="D392" s="32" t="s">
        <v>93</v>
      </c>
      <c r="E392" s="32" t="s">
        <v>94</v>
      </c>
      <c r="J392" s="30">
        <v>0.0</v>
      </c>
      <c r="K392" s="30">
        <v>0.0</v>
      </c>
      <c r="L392" s="30">
        <v>1.0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0.0</v>
      </c>
      <c r="R392" s="30">
        <v>0.0</v>
      </c>
      <c r="S392" s="30">
        <v>0.0</v>
      </c>
      <c r="T392" s="30">
        <v>0.0</v>
      </c>
      <c r="U392" s="30">
        <v>1.0</v>
      </c>
      <c r="V392" s="30">
        <v>1.0</v>
      </c>
      <c r="W392" s="30">
        <v>5.0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60"/>
    </row>
    <row r="393">
      <c r="A393" s="30">
        <v>12908.6</v>
      </c>
      <c r="B393" s="40">
        <v>44272.0</v>
      </c>
      <c r="C393" s="40">
        <v>44272.0</v>
      </c>
      <c r="D393" s="32" t="s">
        <v>93</v>
      </c>
      <c r="E393" s="32" t="s">
        <v>94</v>
      </c>
      <c r="J393" s="30">
        <v>0.0</v>
      </c>
      <c r="K393" s="30">
        <v>0.0</v>
      </c>
      <c r="L393" s="30">
        <v>1.0</v>
      </c>
      <c r="M393" s="32" t="s">
        <v>39</v>
      </c>
      <c r="N393" s="32" t="s">
        <v>39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1.0</v>
      </c>
      <c r="V393" s="30">
        <v>2.0</v>
      </c>
      <c r="W393" s="30">
        <v>5.0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60"/>
    </row>
    <row r="394">
      <c r="A394" s="30">
        <v>12909.1</v>
      </c>
      <c r="B394" s="40">
        <v>44272.0</v>
      </c>
      <c r="C394" s="40">
        <v>44272.0</v>
      </c>
      <c r="D394" s="32" t="s">
        <v>93</v>
      </c>
      <c r="E394" s="32" t="s">
        <v>94</v>
      </c>
      <c r="J394" s="30">
        <v>0.0</v>
      </c>
      <c r="K394" s="30">
        <v>0.0</v>
      </c>
      <c r="L394" s="30">
        <v>1.0</v>
      </c>
      <c r="M394" s="32" t="s">
        <v>39</v>
      </c>
      <c r="N394" s="32" t="s">
        <v>39</v>
      </c>
      <c r="O394" s="30">
        <v>0.0</v>
      </c>
      <c r="P394" s="30">
        <v>1.0</v>
      </c>
      <c r="Q394" s="30">
        <v>3.0</v>
      </c>
      <c r="R394" s="30">
        <v>5.0</v>
      </c>
      <c r="S394" s="30">
        <v>0.0</v>
      </c>
      <c r="T394" s="30">
        <v>0.0</v>
      </c>
      <c r="U394" s="30">
        <v>0.0</v>
      </c>
      <c r="V394" s="30">
        <v>0.0</v>
      </c>
      <c r="W394" s="30">
        <v>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60"/>
    </row>
    <row r="395">
      <c r="A395" s="30">
        <v>12909.2</v>
      </c>
      <c r="B395" s="40">
        <v>44272.0</v>
      </c>
      <c r="C395" s="40">
        <v>44272.0</v>
      </c>
      <c r="D395" s="32" t="s">
        <v>93</v>
      </c>
      <c r="E395" s="32" t="s">
        <v>94</v>
      </c>
      <c r="J395" s="30">
        <v>0.0</v>
      </c>
      <c r="K395" s="30">
        <v>0.0</v>
      </c>
      <c r="L395" s="30">
        <v>1.0</v>
      </c>
      <c r="M395" s="32" t="s">
        <v>39</v>
      </c>
      <c r="N395" s="32" t="s">
        <v>39</v>
      </c>
      <c r="O395" s="30">
        <v>0.0</v>
      </c>
      <c r="P395" s="30">
        <v>0.0</v>
      </c>
      <c r="Q395" s="30">
        <v>3.0</v>
      </c>
      <c r="R395" s="30">
        <v>5.0</v>
      </c>
      <c r="S395" s="30">
        <v>0.0</v>
      </c>
      <c r="T395" s="30">
        <v>0.0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  <c r="AJ395" s="60"/>
    </row>
    <row r="396">
      <c r="A396" s="30">
        <v>12909.3</v>
      </c>
      <c r="B396" s="40">
        <v>44272.0</v>
      </c>
      <c r="C396" s="40">
        <v>44272.0</v>
      </c>
      <c r="D396" s="32" t="s">
        <v>93</v>
      </c>
      <c r="E396" s="32" t="s">
        <v>94</v>
      </c>
      <c r="J396" s="30">
        <v>0.0</v>
      </c>
      <c r="K396" s="30">
        <v>0.0</v>
      </c>
      <c r="L396" s="30">
        <v>1.0</v>
      </c>
      <c r="M396" s="32" t="s">
        <v>39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2.0</v>
      </c>
      <c r="V396" s="30">
        <v>3.0</v>
      </c>
      <c r="W396" s="30">
        <v>5.0</v>
      </c>
      <c r="X396" s="30">
        <v>0.0</v>
      </c>
      <c r="Y396" s="30">
        <v>0.0</v>
      </c>
      <c r="Z396" s="30">
        <v>0.0</v>
      </c>
      <c r="AA396" s="30">
        <v>0.0</v>
      </c>
      <c r="AB396" s="30">
        <v>0.0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  <c r="AJ396" s="60"/>
    </row>
    <row r="397">
      <c r="A397" s="30">
        <v>12909.4</v>
      </c>
      <c r="B397" s="40">
        <v>44272.0</v>
      </c>
      <c r="C397" s="40">
        <v>44272.0</v>
      </c>
      <c r="D397" s="32" t="s">
        <v>93</v>
      </c>
      <c r="E397" s="32" t="s">
        <v>94</v>
      </c>
      <c r="J397" s="30">
        <v>0.0</v>
      </c>
      <c r="K397" s="30">
        <v>0.0</v>
      </c>
      <c r="L397" s="30">
        <v>1.0</v>
      </c>
      <c r="M397" s="32" t="s">
        <v>39</v>
      </c>
      <c r="N397" s="32" t="s">
        <v>39</v>
      </c>
      <c r="O397" s="30">
        <v>0.0</v>
      </c>
      <c r="P397" s="30">
        <v>3.0</v>
      </c>
      <c r="Q397" s="30">
        <v>6.0</v>
      </c>
      <c r="R397" s="30">
        <v>0.0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60"/>
    </row>
    <row r="398">
      <c r="A398" s="30">
        <v>12909.5</v>
      </c>
      <c r="B398" s="40">
        <v>44272.0</v>
      </c>
      <c r="C398" s="40">
        <v>44272.0</v>
      </c>
      <c r="D398" s="32" t="s">
        <v>93</v>
      </c>
      <c r="E398" s="32" t="s">
        <v>94</v>
      </c>
      <c r="J398" s="30">
        <v>0.0</v>
      </c>
      <c r="K398" s="30">
        <v>0.0</v>
      </c>
      <c r="L398" s="30">
        <v>1.0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1.0</v>
      </c>
      <c r="V398" s="30">
        <v>0.0</v>
      </c>
      <c r="W398" s="30">
        <v>0.0</v>
      </c>
      <c r="X398" s="30">
        <v>0.0</v>
      </c>
      <c r="Y398" s="30">
        <v>0.0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60"/>
    </row>
    <row r="399">
      <c r="A399" s="30">
        <v>12909.6</v>
      </c>
      <c r="B399" s="40">
        <v>44272.0</v>
      </c>
      <c r="C399" s="40">
        <v>44272.0</v>
      </c>
      <c r="D399" s="32" t="s">
        <v>93</v>
      </c>
      <c r="E399" s="32" t="s">
        <v>94</v>
      </c>
      <c r="J399" s="30">
        <v>0.0</v>
      </c>
      <c r="K399" s="30">
        <v>0.0</v>
      </c>
      <c r="L399" s="30">
        <v>1.0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3.0</v>
      </c>
      <c r="V399" s="30">
        <v>6.0</v>
      </c>
      <c r="W399" s="30">
        <v>0.0</v>
      </c>
      <c r="X399" s="30">
        <v>0.0</v>
      </c>
      <c r="Y399" s="30">
        <v>0.0</v>
      </c>
      <c r="Z399" s="30">
        <v>0.0</v>
      </c>
      <c r="AA399" s="30">
        <v>0.0</v>
      </c>
      <c r="AB399" s="30">
        <v>0.0</v>
      </c>
      <c r="AC399" s="30">
        <v>0.0</v>
      </c>
      <c r="AD399" s="30">
        <v>0.0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  <c r="AJ399" s="60"/>
    </row>
    <row r="400">
      <c r="A400" s="30">
        <v>12910.1</v>
      </c>
      <c r="B400" s="40">
        <v>44272.0</v>
      </c>
      <c r="C400" s="40">
        <v>44272.0</v>
      </c>
      <c r="D400" s="32" t="s">
        <v>93</v>
      </c>
      <c r="E400" s="32" t="s">
        <v>94</v>
      </c>
      <c r="J400" s="30">
        <v>0.0</v>
      </c>
      <c r="K400" s="30">
        <v>0.0</v>
      </c>
      <c r="L400" s="30">
        <v>1.0</v>
      </c>
      <c r="M400" s="32" t="s">
        <v>39</v>
      </c>
      <c r="N400" s="32" t="s">
        <v>39</v>
      </c>
      <c r="O400" s="30">
        <v>0.0</v>
      </c>
      <c r="P400" s="30">
        <v>0.0</v>
      </c>
      <c r="Q400" s="30">
        <v>0.0</v>
      </c>
      <c r="R400" s="30">
        <v>0.0</v>
      </c>
      <c r="S400" s="30">
        <v>0.0</v>
      </c>
      <c r="T400" s="30">
        <v>0.0</v>
      </c>
      <c r="U400" s="30">
        <v>1.0</v>
      </c>
      <c r="V400" s="30">
        <v>2.0</v>
      </c>
      <c r="W400" s="30">
        <v>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  <c r="AJ400" s="60"/>
    </row>
    <row r="401">
      <c r="A401" s="30">
        <v>12910.2</v>
      </c>
      <c r="B401" s="40">
        <v>44272.0</v>
      </c>
      <c r="C401" s="40">
        <v>44272.0</v>
      </c>
      <c r="D401" s="32" t="s">
        <v>93</v>
      </c>
      <c r="E401" s="32" t="s">
        <v>94</v>
      </c>
      <c r="J401" s="30">
        <v>0.0</v>
      </c>
      <c r="K401" s="30">
        <v>0.0</v>
      </c>
      <c r="L401" s="30">
        <v>1.0</v>
      </c>
      <c r="M401" s="32" t="s">
        <v>39</v>
      </c>
      <c r="N401" s="32" t="s">
        <v>39</v>
      </c>
      <c r="O401" s="30">
        <v>0.0</v>
      </c>
      <c r="P401" s="30">
        <v>4.0</v>
      </c>
      <c r="Q401" s="30">
        <v>2.0</v>
      </c>
      <c r="R401" s="30">
        <v>0.0</v>
      </c>
      <c r="S401" s="30">
        <v>0.0</v>
      </c>
      <c r="T401" s="30">
        <v>0.0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  <c r="AJ401" s="60"/>
    </row>
    <row r="402">
      <c r="A402" s="30">
        <v>12910.3</v>
      </c>
      <c r="B402" s="40">
        <v>44272.0</v>
      </c>
      <c r="C402" s="40">
        <v>44272.0</v>
      </c>
      <c r="D402" s="32" t="s">
        <v>93</v>
      </c>
      <c r="E402" s="32" t="s">
        <v>94</v>
      </c>
      <c r="F402" s="32" t="s">
        <v>112</v>
      </c>
      <c r="G402" s="32" t="s">
        <v>38</v>
      </c>
      <c r="H402" s="30">
        <v>27610.0</v>
      </c>
      <c r="I402" s="35"/>
      <c r="J402" s="30">
        <v>0.0</v>
      </c>
      <c r="K402" s="30">
        <v>1.0</v>
      </c>
      <c r="L402" s="30">
        <v>0.0</v>
      </c>
      <c r="M402" s="32" t="s">
        <v>39</v>
      </c>
      <c r="N402" s="32" t="s">
        <v>39</v>
      </c>
      <c r="O402" s="30">
        <v>0.0</v>
      </c>
      <c r="P402" s="30">
        <v>2.0</v>
      </c>
      <c r="Q402" s="30">
        <v>2.0</v>
      </c>
      <c r="R402" s="30">
        <v>5.0</v>
      </c>
      <c r="S402" s="30">
        <v>0.0</v>
      </c>
      <c r="T402" s="30">
        <v>0.0</v>
      </c>
      <c r="U402" s="30">
        <v>0.0</v>
      </c>
      <c r="V402" s="30">
        <v>0.0</v>
      </c>
      <c r="W402" s="30">
        <v>0.0</v>
      </c>
      <c r="X402" s="30">
        <v>0.0</v>
      </c>
      <c r="Y402" s="30">
        <v>0.0</v>
      </c>
      <c r="Z402" s="30">
        <v>0.0</v>
      </c>
      <c r="AA402" s="30">
        <v>0.0</v>
      </c>
      <c r="AB402" s="30">
        <v>0.0</v>
      </c>
      <c r="AC402" s="30">
        <v>0.0</v>
      </c>
      <c r="AD402" s="30">
        <v>0.0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  <c r="AJ402" s="60"/>
    </row>
    <row r="403">
      <c r="A403" s="30">
        <v>12910.4</v>
      </c>
      <c r="B403" s="40">
        <v>44272.0</v>
      </c>
      <c r="C403" s="40">
        <v>44272.0</v>
      </c>
      <c r="D403" s="32" t="s">
        <v>93</v>
      </c>
      <c r="E403" s="32" t="s">
        <v>94</v>
      </c>
      <c r="F403" s="32" t="s">
        <v>112</v>
      </c>
      <c r="G403" s="32" t="s">
        <v>38</v>
      </c>
      <c r="H403" s="30">
        <v>27610.0</v>
      </c>
      <c r="I403" s="35"/>
      <c r="J403" s="30">
        <v>0.0</v>
      </c>
      <c r="K403" s="30">
        <v>1.0</v>
      </c>
      <c r="L403" s="30">
        <v>0.0</v>
      </c>
      <c r="M403" s="32" t="s">
        <v>39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2.0</v>
      </c>
      <c r="V403" s="30">
        <v>2.0</v>
      </c>
      <c r="W403" s="30">
        <v>5.0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0.0</v>
      </c>
      <c r="AG403" s="30">
        <v>0.0</v>
      </c>
      <c r="AH403" s="30">
        <v>0.0</v>
      </c>
      <c r="AI403" s="30">
        <v>0.0</v>
      </c>
      <c r="AJ403" s="60"/>
    </row>
    <row r="404">
      <c r="A404" s="30">
        <v>12910.5</v>
      </c>
      <c r="B404" s="40">
        <v>44272.0</v>
      </c>
      <c r="C404" s="40">
        <v>44272.0</v>
      </c>
      <c r="D404" s="32" t="s">
        <v>93</v>
      </c>
      <c r="E404" s="32" t="s">
        <v>94</v>
      </c>
      <c r="F404" s="32" t="s">
        <v>112</v>
      </c>
      <c r="G404" s="32" t="s">
        <v>38</v>
      </c>
      <c r="H404" s="30">
        <v>27610.0</v>
      </c>
      <c r="I404" s="35"/>
      <c r="J404" s="30">
        <v>0.0</v>
      </c>
      <c r="K404" s="30">
        <v>1.0</v>
      </c>
      <c r="L404" s="30">
        <v>0.0</v>
      </c>
      <c r="M404" s="32" t="s">
        <v>39</v>
      </c>
      <c r="N404" s="32" t="s">
        <v>39</v>
      </c>
      <c r="O404" s="30">
        <v>0.0</v>
      </c>
      <c r="P404" s="30">
        <v>2.0</v>
      </c>
      <c r="Q404" s="30">
        <v>3.0</v>
      </c>
      <c r="R404" s="30">
        <v>10.0</v>
      </c>
      <c r="S404" s="30">
        <v>0.0</v>
      </c>
      <c r="T404" s="30">
        <v>0.0</v>
      </c>
      <c r="U404" s="30">
        <v>0.0</v>
      </c>
      <c r="V404" s="30">
        <v>0.0</v>
      </c>
      <c r="W404" s="30">
        <v>0.0</v>
      </c>
      <c r="X404" s="30">
        <v>0.0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  <c r="AJ404" s="60"/>
    </row>
    <row r="405">
      <c r="A405" s="30">
        <v>12910.6</v>
      </c>
      <c r="B405" s="40">
        <v>44272.0</v>
      </c>
      <c r="C405" s="40">
        <v>44272.0</v>
      </c>
      <c r="D405" s="32" t="s">
        <v>93</v>
      </c>
      <c r="E405" s="32" t="s">
        <v>94</v>
      </c>
      <c r="F405" s="32" t="s">
        <v>112</v>
      </c>
      <c r="G405" s="32" t="s">
        <v>38</v>
      </c>
      <c r="H405" s="30">
        <v>27610.0</v>
      </c>
      <c r="I405" s="35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0.0</v>
      </c>
      <c r="S405" s="30">
        <v>0.0</v>
      </c>
      <c r="T405" s="30">
        <v>0.0</v>
      </c>
      <c r="U405" s="30">
        <v>3.0</v>
      </c>
      <c r="V405" s="30">
        <v>3.0</v>
      </c>
      <c r="W405" s="30">
        <v>5.0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0.0</v>
      </c>
      <c r="AH405" s="30">
        <v>0.0</v>
      </c>
      <c r="AI405" s="30">
        <v>0.0</v>
      </c>
      <c r="AJ405" s="60"/>
    </row>
    <row r="406">
      <c r="A406" s="30">
        <v>12911.1</v>
      </c>
      <c r="B406" s="40">
        <v>44272.0</v>
      </c>
      <c r="C406" s="40">
        <v>44277.0</v>
      </c>
      <c r="D406" s="32" t="s">
        <v>267</v>
      </c>
      <c r="E406" s="32" t="s">
        <v>104</v>
      </c>
      <c r="F406" s="32" t="s">
        <v>268</v>
      </c>
      <c r="G406" s="32" t="s">
        <v>38</v>
      </c>
      <c r="H406" s="30">
        <v>27605.0</v>
      </c>
      <c r="I406" s="35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1.0</v>
      </c>
      <c r="P406" s="30">
        <v>9.0</v>
      </c>
      <c r="Q406" s="30">
        <v>86.0</v>
      </c>
      <c r="R406" s="30">
        <v>5.0</v>
      </c>
      <c r="S406" s="30">
        <v>2.0</v>
      </c>
      <c r="T406" s="30">
        <v>0.0</v>
      </c>
      <c r="U406" s="30">
        <v>0.0</v>
      </c>
      <c r="V406" s="30">
        <v>0.0</v>
      </c>
      <c r="W406" s="30">
        <v>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  <c r="AJ406" s="60"/>
    </row>
    <row r="407">
      <c r="A407" s="30">
        <v>12911.2</v>
      </c>
      <c r="B407" s="40">
        <v>44272.0</v>
      </c>
      <c r="C407" s="40">
        <v>44277.0</v>
      </c>
      <c r="D407" s="32" t="s">
        <v>267</v>
      </c>
      <c r="E407" s="32" t="s">
        <v>104</v>
      </c>
      <c r="F407" s="37"/>
      <c r="G407" s="38"/>
      <c r="H407" s="38"/>
      <c r="I407" s="35"/>
      <c r="J407" s="30">
        <v>0.0</v>
      </c>
      <c r="K407" s="30">
        <v>0.0</v>
      </c>
      <c r="L407" s="30">
        <v>1.0</v>
      </c>
      <c r="M407" s="32" t="s">
        <v>39</v>
      </c>
      <c r="N407" s="32" t="s">
        <v>39</v>
      </c>
      <c r="O407" s="30">
        <v>1.0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8.0</v>
      </c>
      <c r="V407" s="30">
        <v>7.0</v>
      </c>
      <c r="W407" s="30">
        <v>0.0</v>
      </c>
      <c r="X407" s="30">
        <v>2.0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  <c r="AJ407" s="60"/>
    </row>
    <row r="408">
      <c r="A408" s="30">
        <v>12911.3</v>
      </c>
      <c r="B408" s="40">
        <v>44272.0</v>
      </c>
      <c r="C408" s="40">
        <v>44277.0</v>
      </c>
      <c r="D408" s="32" t="s">
        <v>267</v>
      </c>
      <c r="E408" s="32" t="s">
        <v>104</v>
      </c>
      <c r="F408" s="37"/>
      <c r="G408" s="38"/>
      <c r="H408" s="38"/>
      <c r="I408" s="35"/>
      <c r="J408" s="30">
        <v>1.0</v>
      </c>
      <c r="K408" s="30">
        <v>0.0</v>
      </c>
      <c r="L408" s="30">
        <v>0.0</v>
      </c>
      <c r="M408" s="32" t="s">
        <v>39</v>
      </c>
      <c r="N408" s="32" t="s">
        <v>39</v>
      </c>
      <c r="O408" s="30">
        <v>3.0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0.0</v>
      </c>
      <c r="V408" s="30">
        <v>0.0</v>
      </c>
      <c r="W408" s="30">
        <v>0.0</v>
      </c>
      <c r="X408" s="30">
        <v>0.0</v>
      </c>
      <c r="Y408" s="30">
        <v>0.0</v>
      </c>
      <c r="Z408" s="30">
        <v>4.0</v>
      </c>
      <c r="AA408" s="30">
        <v>3.0</v>
      </c>
      <c r="AB408" s="30">
        <v>10.0</v>
      </c>
      <c r="AC408" s="30">
        <v>2.0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60"/>
    </row>
    <row r="409">
      <c r="A409" s="30">
        <v>12912.1</v>
      </c>
      <c r="B409" s="40">
        <v>44272.0</v>
      </c>
      <c r="C409" s="40">
        <v>44272.0</v>
      </c>
      <c r="D409" s="32" t="s">
        <v>93</v>
      </c>
      <c r="E409" s="32" t="s">
        <v>94</v>
      </c>
      <c r="F409" s="32" t="s">
        <v>112</v>
      </c>
      <c r="G409" s="32" t="s">
        <v>38</v>
      </c>
      <c r="H409" s="30">
        <v>27610.0</v>
      </c>
      <c r="I409" s="35"/>
      <c r="J409" s="30">
        <v>0.0</v>
      </c>
      <c r="K409" s="30">
        <v>1.0</v>
      </c>
      <c r="L409" s="30">
        <v>0.0</v>
      </c>
      <c r="M409" s="32" t="s">
        <v>39</v>
      </c>
      <c r="N409" s="32" t="s">
        <v>39</v>
      </c>
      <c r="O409" s="30">
        <v>0.0</v>
      </c>
      <c r="P409" s="30">
        <v>2.0</v>
      </c>
      <c r="Q409" s="30">
        <v>1.0</v>
      </c>
      <c r="R409" s="30">
        <v>10.0</v>
      </c>
      <c r="S409" s="30">
        <v>0.0</v>
      </c>
      <c r="T409" s="30">
        <v>0.0</v>
      </c>
      <c r="U409" s="30">
        <v>0.0</v>
      </c>
      <c r="V409" s="30">
        <v>0.0</v>
      </c>
      <c r="W409" s="30">
        <v>0.0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0.0</v>
      </c>
      <c r="AF409" s="30">
        <v>0.0</v>
      </c>
      <c r="AG409" s="30">
        <v>0.0</v>
      </c>
      <c r="AH409" s="30">
        <v>0.0</v>
      </c>
      <c r="AI409" s="30">
        <v>0.0</v>
      </c>
      <c r="AJ409" s="60"/>
    </row>
    <row r="410">
      <c r="A410" s="30">
        <v>12912.2</v>
      </c>
      <c r="B410" s="40">
        <v>44272.0</v>
      </c>
      <c r="C410" s="40">
        <v>44272.0</v>
      </c>
      <c r="D410" s="32" t="s">
        <v>93</v>
      </c>
      <c r="E410" s="32" t="s">
        <v>94</v>
      </c>
      <c r="F410" s="32" t="s">
        <v>112</v>
      </c>
      <c r="G410" s="32" t="s">
        <v>38</v>
      </c>
      <c r="H410" s="30">
        <v>27610.0</v>
      </c>
      <c r="I410" s="35"/>
      <c r="J410" s="30">
        <v>0.0</v>
      </c>
      <c r="K410" s="30">
        <v>1.0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3.0</v>
      </c>
      <c r="Q410" s="30">
        <v>3.0</v>
      </c>
      <c r="R410" s="30">
        <v>5.0</v>
      </c>
      <c r="S410" s="30">
        <v>0.0</v>
      </c>
      <c r="T410" s="30">
        <v>0.0</v>
      </c>
      <c r="U410" s="30">
        <v>0.0</v>
      </c>
      <c r="V410" s="30">
        <v>0.0</v>
      </c>
      <c r="W410" s="30">
        <v>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  <c r="AJ410" s="60"/>
    </row>
    <row r="411">
      <c r="A411" s="30">
        <v>12912.3</v>
      </c>
      <c r="B411" s="40">
        <v>44272.0</v>
      </c>
      <c r="C411" s="40">
        <v>44272.0</v>
      </c>
      <c r="D411" s="32" t="s">
        <v>93</v>
      </c>
      <c r="E411" s="32" t="s">
        <v>94</v>
      </c>
      <c r="F411" s="32" t="s">
        <v>112</v>
      </c>
      <c r="G411" s="32" t="s">
        <v>38</v>
      </c>
      <c r="H411" s="30">
        <v>27610.0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4.0</v>
      </c>
      <c r="V411" s="30">
        <v>4.0</v>
      </c>
      <c r="W411" s="30">
        <v>10.0</v>
      </c>
      <c r="X411" s="30">
        <v>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  <c r="AJ411" s="60"/>
    </row>
    <row r="412">
      <c r="A412" s="30">
        <v>12912.4</v>
      </c>
      <c r="B412" s="40">
        <v>44272.0</v>
      </c>
      <c r="C412" s="40">
        <v>44272.0</v>
      </c>
      <c r="D412" s="32" t="s">
        <v>93</v>
      </c>
      <c r="E412" s="32" t="s">
        <v>94</v>
      </c>
      <c r="F412" s="32" t="s">
        <v>112</v>
      </c>
      <c r="G412" s="32" t="s">
        <v>38</v>
      </c>
      <c r="H412" s="30">
        <v>27610.0</v>
      </c>
      <c r="I412" s="35"/>
      <c r="J412" s="30">
        <v>0.0</v>
      </c>
      <c r="K412" s="30">
        <v>1.0</v>
      </c>
      <c r="L412" s="30">
        <v>0.0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0.0</v>
      </c>
      <c r="R412" s="30">
        <v>0.0</v>
      </c>
      <c r="S412" s="30">
        <v>0.0</v>
      </c>
      <c r="T412" s="30">
        <v>0.0</v>
      </c>
      <c r="U412" s="30">
        <v>2.0</v>
      </c>
      <c r="V412" s="30">
        <v>3.0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  <c r="AJ412" s="60"/>
    </row>
    <row r="413">
      <c r="A413" s="30">
        <v>12912.5</v>
      </c>
      <c r="B413" s="40">
        <v>44272.0</v>
      </c>
      <c r="C413" s="40">
        <v>44272.0</v>
      </c>
      <c r="D413" s="32" t="s">
        <v>93</v>
      </c>
      <c r="E413" s="32" t="s">
        <v>94</v>
      </c>
      <c r="F413" s="32" t="s">
        <v>112</v>
      </c>
      <c r="G413" s="32" t="s">
        <v>38</v>
      </c>
      <c r="H413" s="30">
        <v>27610.0</v>
      </c>
      <c r="I413" s="35"/>
      <c r="J413" s="30">
        <v>0.0</v>
      </c>
      <c r="K413" s="30">
        <v>1.0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1.0</v>
      </c>
      <c r="V413" s="30">
        <v>1.0</v>
      </c>
      <c r="W413" s="30">
        <v>5.0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  <c r="AJ413" s="60"/>
    </row>
    <row r="414">
      <c r="A414" s="30">
        <v>12912.6</v>
      </c>
      <c r="B414" s="40">
        <v>44272.0</v>
      </c>
      <c r="C414" s="40">
        <v>44272.0</v>
      </c>
      <c r="D414" s="32" t="s">
        <v>93</v>
      </c>
      <c r="E414" s="32" t="s">
        <v>94</v>
      </c>
      <c r="F414" s="32" t="s">
        <v>112</v>
      </c>
      <c r="G414" s="32" t="s">
        <v>38</v>
      </c>
      <c r="H414" s="30">
        <v>27610.0</v>
      </c>
      <c r="I414" s="35"/>
      <c r="J414" s="30">
        <v>0.0</v>
      </c>
      <c r="K414" s="30">
        <v>1.0</v>
      </c>
      <c r="L414" s="30">
        <v>0.0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2.0</v>
      </c>
      <c r="V414" s="30">
        <v>2.0</v>
      </c>
      <c r="W414" s="30">
        <v>5.0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0.0</v>
      </c>
      <c r="AF414" s="30">
        <v>0.0</v>
      </c>
      <c r="AG414" s="30">
        <v>0.0</v>
      </c>
      <c r="AH414" s="30">
        <v>0.0</v>
      </c>
      <c r="AI414" s="30">
        <v>0.0</v>
      </c>
      <c r="AJ414" s="60"/>
    </row>
    <row r="415">
      <c r="A415" s="30">
        <v>12913.1</v>
      </c>
      <c r="B415" s="40">
        <v>44272.0</v>
      </c>
      <c r="C415" s="40">
        <v>44272.0</v>
      </c>
      <c r="D415" s="32" t="s">
        <v>93</v>
      </c>
      <c r="E415" s="32" t="s">
        <v>94</v>
      </c>
      <c r="F415" s="32" t="s">
        <v>112</v>
      </c>
      <c r="G415" s="32" t="s">
        <v>38</v>
      </c>
      <c r="H415" s="30">
        <v>27610.0</v>
      </c>
      <c r="I415" s="35"/>
      <c r="J415" s="30">
        <v>0.0</v>
      </c>
      <c r="K415" s="30">
        <v>1.0</v>
      </c>
      <c r="L415" s="30">
        <v>0.0</v>
      </c>
      <c r="M415" s="32" t="s">
        <v>39</v>
      </c>
      <c r="N415" s="32" t="s">
        <v>39</v>
      </c>
      <c r="O415" s="30">
        <v>0.0</v>
      </c>
      <c r="P415" s="30">
        <v>0.0</v>
      </c>
      <c r="Q415" s="30">
        <v>0.0</v>
      </c>
      <c r="R415" s="30">
        <v>0.0</v>
      </c>
      <c r="S415" s="30">
        <v>0.0</v>
      </c>
      <c r="T415" s="30">
        <v>0.0</v>
      </c>
      <c r="U415" s="30">
        <v>2.0</v>
      </c>
      <c r="V415" s="30">
        <v>2.0</v>
      </c>
      <c r="W415" s="30">
        <v>10.0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60"/>
    </row>
    <row r="416">
      <c r="A416" s="30">
        <v>12913.2</v>
      </c>
      <c r="B416" s="40">
        <v>44272.0</v>
      </c>
      <c r="C416" s="40">
        <v>44272.0</v>
      </c>
      <c r="D416" s="32" t="s">
        <v>93</v>
      </c>
      <c r="E416" s="32" t="s">
        <v>94</v>
      </c>
      <c r="F416" s="32" t="s">
        <v>112</v>
      </c>
      <c r="G416" s="32" t="s">
        <v>38</v>
      </c>
      <c r="H416" s="30">
        <v>27610.0</v>
      </c>
      <c r="I416" s="35"/>
      <c r="J416" s="30">
        <v>0.0</v>
      </c>
      <c r="K416" s="30">
        <v>1.0</v>
      </c>
      <c r="L416" s="30">
        <v>0.0</v>
      </c>
      <c r="M416" s="32" t="s">
        <v>39</v>
      </c>
      <c r="N416" s="32" t="s">
        <v>39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1.0</v>
      </c>
      <c r="V416" s="30">
        <v>0.0</v>
      </c>
      <c r="W416" s="30">
        <v>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60"/>
    </row>
    <row r="417">
      <c r="A417" s="30">
        <v>12913.3</v>
      </c>
      <c r="B417" s="40">
        <v>44272.0</v>
      </c>
      <c r="C417" s="40">
        <v>44272.0</v>
      </c>
      <c r="D417" s="32" t="s">
        <v>93</v>
      </c>
      <c r="E417" s="32" t="s">
        <v>94</v>
      </c>
      <c r="F417" s="32" t="s">
        <v>112</v>
      </c>
      <c r="G417" s="32" t="s">
        <v>38</v>
      </c>
      <c r="H417" s="30">
        <v>27610.0</v>
      </c>
      <c r="I417" s="35"/>
      <c r="J417" s="30">
        <v>0.0</v>
      </c>
      <c r="K417" s="30">
        <v>1.0</v>
      </c>
      <c r="L417" s="30">
        <v>0.0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1.0</v>
      </c>
      <c r="V417" s="30">
        <v>1.0</v>
      </c>
      <c r="W417" s="30">
        <v>10.0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  <c r="AJ417" s="60"/>
    </row>
    <row r="418">
      <c r="A418" s="30">
        <v>12913.4</v>
      </c>
      <c r="B418" s="40">
        <v>44272.0</v>
      </c>
      <c r="C418" s="40">
        <v>44272.0</v>
      </c>
      <c r="D418" s="32" t="s">
        <v>93</v>
      </c>
      <c r="E418" s="32" t="s">
        <v>94</v>
      </c>
      <c r="F418" s="32" t="s">
        <v>112</v>
      </c>
      <c r="G418" s="32" t="s">
        <v>38</v>
      </c>
      <c r="H418" s="30">
        <v>27610.0</v>
      </c>
      <c r="I418" s="35"/>
      <c r="J418" s="30">
        <v>0.0</v>
      </c>
      <c r="K418" s="30">
        <v>1.0</v>
      </c>
      <c r="L418" s="30">
        <v>0.0</v>
      </c>
      <c r="M418" s="32" t="s">
        <v>39</v>
      </c>
      <c r="N418" s="32" t="s">
        <v>39</v>
      </c>
      <c r="O418" s="30">
        <v>0.0</v>
      </c>
      <c r="P418" s="30">
        <v>0.0</v>
      </c>
      <c r="Q418" s="30">
        <v>0.0</v>
      </c>
      <c r="R418" s="30">
        <v>0.0</v>
      </c>
      <c r="S418" s="30">
        <v>0.0</v>
      </c>
      <c r="T418" s="30">
        <v>0.0</v>
      </c>
      <c r="U418" s="30">
        <v>1.0</v>
      </c>
      <c r="V418" s="30">
        <v>0.0</v>
      </c>
      <c r="W418" s="30">
        <v>5.0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0.0</v>
      </c>
      <c r="AG418" s="30">
        <v>0.0</v>
      </c>
      <c r="AH418" s="30">
        <v>0.0</v>
      </c>
      <c r="AI418" s="30">
        <v>0.0</v>
      </c>
      <c r="AJ418" s="60"/>
    </row>
    <row r="419">
      <c r="A419" s="30">
        <v>12913.5</v>
      </c>
      <c r="B419" s="40">
        <v>44272.0</v>
      </c>
      <c r="C419" s="40">
        <v>44272.0</v>
      </c>
      <c r="D419" s="32" t="s">
        <v>93</v>
      </c>
      <c r="E419" s="32" t="s">
        <v>94</v>
      </c>
      <c r="F419" s="32" t="s">
        <v>112</v>
      </c>
      <c r="G419" s="32" t="s">
        <v>38</v>
      </c>
      <c r="H419" s="30">
        <v>27610.0</v>
      </c>
      <c r="I419" s="35"/>
      <c r="J419" s="30">
        <v>0.0</v>
      </c>
      <c r="K419" s="30">
        <v>1.0</v>
      </c>
      <c r="L419" s="30">
        <v>0.0</v>
      </c>
      <c r="M419" s="32" t="s">
        <v>39</v>
      </c>
      <c r="N419" s="32" t="s">
        <v>39</v>
      </c>
      <c r="O419" s="30">
        <v>0.0</v>
      </c>
      <c r="P419" s="30">
        <v>0.0</v>
      </c>
      <c r="Q419" s="30">
        <v>0.0</v>
      </c>
      <c r="R419" s="30">
        <v>0.0</v>
      </c>
      <c r="S419" s="30">
        <v>0.0</v>
      </c>
      <c r="T419" s="30">
        <v>0.0</v>
      </c>
      <c r="U419" s="30">
        <v>1.0</v>
      </c>
      <c r="V419" s="30">
        <v>3.0</v>
      </c>
      <c r="W419" s="30">
        <v>10.0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60"/>
    </row>
    <row r="420">
      <c r="A420" s="30">
        <v>12913.6</v>
      </c>
      <c r="B420" s="40">
        <v>44272.0</v>
      </c>
      <c r="C420" s="40">
        <v>44272.0</v>
      </c>
      <c r="D420" s="32" t="s">
        <v>93</v>
      </c>
      <c r="E420" s="32" t="s">
        <v>94</v>
      </c>
      <c r="F420" s="32" t="s">
        <v>112</v>
      </c>
      <c r="G420" s="32" t="s">
        <v>38</v>
      </c>
      <c r="H420" s="30">
        <v>27610.0</v>
      </c>
      <c r="I420" s="35"/>
      <c r="J420" s="30">
        <v>0.0</v>
      </c>
      <c r="K420" s="30">
        <v>1.0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1.0</v>
      </c>
      <c r="V420" s="30">
        <v>2.0</v>
      </c>
      <c r="W420" s="30">
        <v>5.0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0.0</v>
      </c>
      <c r="AF420" s="30">
        <v>0.0</v>
      </c>
      <c r="AG420" s="30">
        <v>0.0</v>
      </c>
      <c r="AH420" s="30">
        <v>0.0</v>
      </c>
      <c r="AI420" s="30">
        <v>0.0</v>
      </c>
      <c r="AJ420" s="60"/>
    </row>
    <row r="421">
      <c r="A421" s="30">
        <v>12914.1</v>
      </c>
      <c r="B421" s="40">
        <v>44272.0</v>
      </c>
      <c r="C421" s="40">
        <v>44279.0</v>
      </c>
      <c r="D421" s="32" t="s">
        <v>82</v>
      </c>
      <c r="E421" s="32" t="s">
        <v>36</v>
      </c>
      <c r="F421" s="32" t="s">
        <v>158</v>
      </c>
      <c r="G421" s="32" t="s">
        <v>38</v>
      </c>
      <c r="H421" s="30">
        <v>27613.0</v>
      </c>
      <c r="I421" s="35"/>
      <c r="J421" s="30">
        <v>0.0</v>
      </c>
      <c r="K421" s="30">
        <v>1.0</v>
      </c>
      <c r="L421" s="30">
        <v>0.0</v>
      </c>
      <c r="M421" s="32" t="s">
        <v>39</v>
      </c>
      <c r="N421" s="32" t="s">
        <v>39</v>
      </c>
      <c r="O421" s="30">
        <v>1.0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0.0</v>
      </c>
      <c r="W421" s="30">
        <v>0.0</v>
      </c>
      <c r="X421" s="30">
        <v>0.0</v>
      </c>
      <c r="Y421" s="30">
        <v>0.0</v>
      </c>
      <c r="Z421" s="30">
        <v>0.0</v>
      </c>
      <c r="AA421" s="30">
        <v>0.0</v>
      </c>
      <c r="AB421" s="30">
        <v>0.0</v>
      </c>
      <c r="AC421" s="30">
        <v>0.0</v>
      </c>
      <c r="AD421" s="30">
        <v>0.0</v>
      </c>
      <c r="AE421" s="30">
        <v>9.0</v>
      </c>
      <c r="AF421" s="30">
        <v>5.0</v>
      </c>
      <c r="AG421" s="30">
        <v>10.0</v>
      </c>
      <c r="AH421" s="30">
        <v>1.0</v>
      </c>
      <c r="AI421" s="30">
        <v>0.0</v>
      </c>
      <c r="AJ421" s="60"/>
    </row>
    <row r="422">
      <c r="A422" s="30">
        <v>12914.2</v>
      </c>
      <c r="B422" s="40">
        <v>44272.0</v>
      </c>
      <c r="C422" s="40">
        <v>44279.0</v>
      </c>
      <c r="D422" s="32" t="s">
        <v>82</v>
      </c>
      <c r="E422" s="32" t="s">
        <v>36</v>
      </c>
      <c r="H422" s="37"/>
      <c r="I422" s="37"/>
      <c r="J422" s="30">
        <v>0.0</v>
      </c>
      <c r="K422" s="30">
        <v>0.0</v>
      </c>
      <c r="L422" s="30">
        <v>1.0</v>
      </c>
      <c r="M422" s="32" t="s">
        <v>39</v>
      </c>
      <c r="N422" s="32" t="s">
        <v>39</v>
      </c>
      <c r="O422" s="30">
        <v>1.0</v>
      </c>
      <c r="P422" s="30">
        <v>0.0</v>
      </c>
      <c r="Q422" s="30">
        <v>0.0</v>
      </c>
      <c r="R422" s="30">
        <v>0.0</v>
      </c>
      <c r="S422" s="30">
        <v>0.0</v>
      </c>
      <c r="T422" s="30">
        <v>0.0</v>
      </c>
      <c r="U422" s="30">
        <v>8.0</v>
      </c>
      <c r="V422" s="30">
        <v>5.0</v>
      </c>
      <c r="W422" s="30">
        <v>10.0</v>
      </c>
      <c r="X422" s="30">
        <v>1.0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0.0</v>
      </c>
      <c r="AF422" s="30">
        <v>0.0</v>
      </c>
      <c r="AG422" s="30">
        <v>0.0</v>
      </c>
      <c r="AH422" s="30">
        <v>0.0</v>
      </c>
      <c r="AI422" s="30">
        <v>0.0</v>
      </c>
      <c r="AJ422" s="60"/>
    </row>
    <row r="423">
      <c r="A423" s="30">
        <v>12915.1</v>
      </c>
      <c r="B423" s="40">
        <v>44273.0</v>
      </c>
      <c r="C423" s="40">
        <v>44279.0</v>
      </c>
      <c r="D423" s="32" t="s">
        <v>269</v>
      </c>
      <c r="E423" s="32" t="s">
        <v>36</v>
      </c>
      <c r="F423" s="32" t="s">
        <v>270</v>
      </c>
      <c r="G423" s="32" t="s">
        <v>48</v>
      </c>
      <c r="H423" s="30">
        <v>27571.0</v>
      </c>
      <c r="I423" s="35"/>
      <c r="J423" s="30">
        <v>0.0</v>
      </c>
      <c r="K423" s="30">
        <v>1.0</v>
      </c>
      <c r="L423" s="30">
        <v>0.0</v>
      </c>
      <c r="M423" s="32" t="s">
        <v>39</v>
      </c>
      <c r="N423" s="32" t="s">
        <v>39</v>
      </c>
      <c r="O423" s="30">
        <v>3.0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10.0</v>
      </c>
      <c r="V423" s="30">
        <v>6.0</v>
      </c>
      <c r="W423" s="30">
        <v>10.0</v>
      </c>
      <c r="X423" s="30">
        <v>1.0</v>
      </c>
      <c r="Y423" s="30">
        <v>0.0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0.0</v>
      </c>
      <c r="AF423" s="30">
        <v>0.0</v>
      </c>
      <c r="AG423" s="30">
        <v>0.0</v>
      </c>
      <c r="AH423" s="30">
        <v>0.0</v>
      </c>
      <c r="AI423" s="30">
        <v>0.0</v>
      </c>
      <c r="AJ423" s="60"/>
    </row>
    <row r="424">
      <c r="A424" s="30">
        <v>12916.1</v>
      </c>
      <c r="B424" s="40">
        <v>44273.0</v>
      </c>
      <c r="C424" s="40">
        <v>44279.0</v>
      </c>
      <c r="D424" s="32" t="s">
        <v>63</v>
      </c>
      <c r="E424" s="32" t="s">
        <v>36</v>
      </c>
      <c r="F424" s="32" t="s">
        <v>64</v>
      </c>
      <c r="G424" s="32" t="s">
        <v>51</v>
      </c>
      <c r="H424" s="30">
        <v>27539.0</v>
      </c>
      <c r="I424" s="35"/>
      <c r="J424" s="30">
        <v>0.0</v>
      </c>
      <c r="K424" s="30">
        <v>1.0</v>
      </c>
      <c r="L424" s="30">
        <v>0.0</v>
      </c>
      <c r="M424" s="32" t="s">
        <v>39</v>
      </c>
      <c r="N424" s="32" t="s">
        <v>39</v>
      </c>
      <c r="O424" s="30">
        <v>1.0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0.0</v>
      </c>
      <c r="V424" s="30">
        <v>0.0</v>
      </c>
      <c r="W424" s="30">
        <v>0.0</v>
      </c>
      <c r="X424" s="30">
        <v>0.0</v>
      </c>
      <c r="Y424" s="30">
        <v>0.0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9.0</v>
      </c>
      <c r="AF424" s="30">
        <v>5.0</v>
      </c>
      <c r="AG424" s="30">
        <v>10.0</v>
      </c>
      <c r="AH424" s="30">
        <v>1.0</v>
      </c>
      <c r="AI424" s="30">
        <v>0.0</v>
      </c>
      <c r="AJ424" s="60"/>
    </row>
    <row r="425">
      <c r="A425" s="30">
        <v>12916.2</v>
      </c>
      <c r="B425" s="40">
        <v>44273.0</v>
      </c>
      <c r="C425" s="40">
        <v>44279.0</v>
      </c>
      <c r="D425" s="32" t="s">
        <v>63</v>
      </c>
      <c r="E425" s="32" t="s">
        <v>36</v>
      </c>
      <c r="H425" s="37"/>
      <c r="I425" s="37"/>
      <c r="J425" s="30">
        <v>0.0</v>
      </c>
      <c r="K425" s="30">
        <v>0.0</v>
      </c>
      <c r="L425" s="30">
        <v>1.0</v>
      </c>
      <c r="M425" s="32" t="s">
        <v>39</v>
      </c>
      <c r="N425" s="32" t="s">
        <v>39</v>
      </c>
      <c r="O425" s="30">
        <v>1.0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0.0</v>
      </c>
      <c r="V425" s="30">
        <v>0.0</v>
      </c>
      <c r="W425" s="30">
        <v>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9.0</v>
      </c>
      <c r="AF425" s="30">
        <v>5.0</v>
      </c>
      <c r="AG425" s="30">
        <v>10.0</v>
      </c>
      <c r="AH425" s="30">
        <v>1.0</v>
      </c>
      <c r="AI425" s="30">
        <v>0.0</v>
      </c>
      <c r="AJ425" s="60"/>
    </row>
    <row r="426">
      <c r="A426" s="30">
        <v>12916.3</v>
      </c>
      <c r="B426" s="40">
        <v>44273.0</v>
      </c>
      <c r="C426" s="40">
        <v>44279.0</v>
      </c>
      <c r="D426" s="32" t="s">
        <v>63</v>
      </c>
      <c r="E426" s="32" t="s">
        <v>36</v>
      </c>
      <c r="H426" s="37"/>
      <c r="I426" s="37"/>
      <c r="J426" s="30">
        <v>0.0</v>
      </c>
      <c r="K426" s="30">
        <v>0.0</v>
      </c>
      <c r="L426" s="30">
        <v>1.0</v>
      </c>
      <c r="M426" s="32" t="s">
        <v>39</v>
      </c>
      <c r="N426" s="32" t="s">
        <v>39</v>
      </c>
      <c r="O426" s="30">
        <v>1.0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7.0</v>
      </c>
      <c r="V426" s="30">
        <v>5.0</v>
      </c>
      <c r="W426" s="30">
        <v>5.0</v>
      </c>
      <c r="X426" s="30">
        <v>1.0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0.0</v>
      </c>
      <c r="AF426" s="30">
        <v>0.0</v>
      </c>
      <c r="AG426" s="30">
        <v>0.0</v>
      </c>
      <c r="AH426" s="30">
        <v>0.0</v>
      </c>
      <c r="AI426" s="30">
        <v>0.0</v>
      </c>
      <c r="AJ426" s="60"/>
    </row>
    <row r="427">
      <c r="A427" s="30">
        <v>12916.4</v>
      </c>
      <c r="B427" s="40">
        <v>44273.0</v>
      </c>
      <c r="C427" s="40">
        <v>44279.0</v>
      </c>
      <c r="D427" s="32" t="s">
        <v>63</v>
      </c>
      <c r="E427" s="32" t="s">
        <v>36</v>
      </c>
      <c r="H427" s="37"/>
      <c r="I427" s="37"/>
      <c r="J427" s="30">
        <v>0.0</v>
      </c>
      <c r="K427" s="30">
        <v>0.0</v>
      </c>
      <c r="L427" s="30">
        <v>1.0</v>
      </c>
      <c r="M427" s="32" t="s">
        <v>39</v>
      </c>
      <c r="N427" s="32" t="s">
        <v>39</v>
      </c>
      <c r="O427" s="30">
        <v>0.0</v>
      </c>
      <c r="P427" s="30">
        <v>7.0</v>
      </c>
      <c r="Q427" s="30">
        <v>6.0</v>
      </c>
      <c r="R427" s="30">
        <v>5.0</v>
      </c>
      <c r="S427" s="30">
        <v>2.0</v>
      </c>
      <c r="T427" s="30">
        <v>0.0</v>
      </c>
      <c r="U427" s="30">
        <v>0.0</v>
      </c>
      <c r="V427" s="30">
        <v>0.0</v>
      </c>
      <c r="W427" s="30">
        <v>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  <c r="AJ427" s="60"/>
    </row>
    <row r="428">
      <c r="A428" s="30">
        <v>12917.1</v>
      </c>
      <c r="B428" s="40">
        <v>44273.0</v>
      </c>
      <c r="C428" s="40">
        <v>44273.0</v>
      </c>
      <c r="D428" s="32" t="s">
        <v>93</v>
      </c>
      <c r="E428" s="32" t="s">
        <v>94</v>
      </c>
      <c r="F428" s="32" t="s">
        <v>112</v>
      </c>
      <c r="G428" s="32" t="s">
        <v>38</v>
      </c>
      <c r="H428" s="30">
        <v>27610.0</v>
      </c>
      <c r="I428" s="35"/>
      <c r="J428" s="30">
        <v>0.0</v>
      </c>
      <c r="K428" s="30">
        <v>1.0</v>
      </c>
      <c r="L428" s="30">
        <v>0.0</v>
      </c>
      <c r="M428" s="32" t="s">
        <v>39</v>
      </c>
      <c r="N428" s="32" t="s">
        <v>39</v>
      </c>
      <c r="O428" s="30">
        <v>0.0</v>
      </c>
      <c r="P428" s="30">
        <v>0.0</v>
      </c>
      <c r="Q428" s="30">
        <v>0.0</v>
      </c>
      <c r="R428" s="30">
        <v>0.0</v>
      </c>
      <c r="S428" s="30">
        <v>0.0</v>
      </c>
      <c r="T428" s="30">
        <v>0.0</v>
      </c>
      <c r="U428" s="30">
        <v>1.0</v>
      </c>
      <c r="V428" s="30">
        <v>2.0</v>
      </c>
      <c r="W428" s="30">
        <v>5.0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60"/>
    </row>
    <row r="429">
      <c r="A429" s="30">
        <v>12917.2</v>
      </c>
      <c r="B429" s="40">
        <v>44273.0</v>
      </c>
      <c r="C429" s="40">
        <v>44273.0</v>
      </c>
      <c r="D429" s="32" t="s">
        <v>93</v>
      </c>
      <c r="E429" s="32" t="s">
        <v>94</v>
      </c>
      <c r="F429" s="32" t="s">
        <v>112</v>
      </c>
      <c r="G429" s="32" t="s">
        <v>38</v>
      </c>
      <c r="H429" s="30">
        <v>27610.0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0.0</v>
      </c>
      <c r="P429" s="30">
        <v>0.0</v>
      </c>
      <c r="Q429" s="30">
        <v>0.0</v>
      </c>
      <c r="R429" s="30">
        <v>0.0</v>
      </c>
      <c r="S429" s="30">
        <v>0.0</v>
      </c>
      <c r="T429" s="30">
        <v>0.0</v>
      </c>
      <c r="U429" s="30">
        <v>3.0</v>
      </c>
      <c r="V429" s="30">
        <v>2.0</v>
      </c>
      <c r="W429" s="30">
        <v>5.0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60"/>
    </row>
    <row r="430">
      <c r="A430" s="30">
        <v>12917.3</v>
      </c>
      <c r="B430" s="40">
        <v>44273.0</v>
      </c>
      <c r="C430" s="40">
        <v>44273.0</v>
      </c>
      <c r="D430" s="32" t="s">
        <v>93</v>
      </c>
      <c r="E430" s="32" t="s">
        <v>94</v>
      </c>
      <c r="F430" s="32" t="s">
        <v>112</v>
      </c>
      <c r="G430" s="32" t="s">
        <v>38</v>
      </c>
      <c r="H430" s="30">
        <v>27610.0</v>
      </c>
      <c r="I430" s="35"/>
      <c r="J430" s="30">
        <v>0.0</v>
      </c>
      <c r="K430" s="30">
        <v>1.0</v>
      </c>
      <c r="L430" s="30">
        <v>0.0</v>
      </c>
      <c r="M430" s="32" t="s">
        <v>39</v>
      </c>
      <c r="N430" s="32" t="s">
        <v>39</v>
      </c>
      <c r="O430" s="30">
        <v>0.0</v>
      </c>
      <c r="P430" s="30">
        <v>0.0</v>
      </c>
      <c r="Q430" s="30">
        <v>0.0</v>
      </c>
      <c r="R430" s="30">
        <v>0.0</v>
      </c>
      <c r="S430" s="30">
        <v>0.0</v>
      </c>
      <c r="T430" s="30">
        <v>0.0</v>
      </c>
      <c r="U430" s="30">
        <v>0.0</v>
      </c>
      <c r="V430" s="30">
        <v>1.0</v>
      </c>
      <c r="W430" s="30">
        <v>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60"/>
    </row>
    <row r="431">
      <c r="A431" s="30">
        <v>12917.4</v>
      </c>
      <c r="B431" s="40">
        <v>44273.0</v>
      </c>
      <c r="C431" s="40">
        <v>44273.0</v>
      </c>
      <c r="D431" s="32" t="s">
        <v>93</v>
      </c>
      <c r="E431" s="32" t="s">
        <v>94</v>
      </c>
      <c r="F431" s="32" t="s">
        <v>112</v>
      </c>
      <c r="G431" s="32" t="s">
        <v>38</v>
      </c>
      <c r="H431" s="30">
        <v>27610.0</v>
      </c>
      <c r="I431" s="35"/>
      <c r="J431" s="30">
        <v>0.0</v>
      </c>
      <c r="K431" s="30">
        <v>1.0</v>
      </c>
      <c r="L431" s="30">
        <v>0.0</v>
      </c>
      <c r="M431" s="32" t="s">
        <v>39</v>
      </c>
      <c r="N431" s="32" t="s">
        <v>39</v>
      </c>
      <c r="O431" s="30">
        <v>0.0</v>
      </c>
      <c r="P431" s="30">
        <v>0.0</v>
      </c>
      <c r="Q431" s="30">
        <v>0.0</v>
      </c>
      <c r="R431" s="30">
        <v>0.0</v>
      </c>
      <c r="S431" s="30">
        <v>0.0</v>
      </c>
      <c r="T431" s="30">
        <v>0.0</v>
      </c>
      <c r="U431" s="30">
        <v>3.0</v>
      </c>
      <c r="V431" s="30">
        <v>2.0</v>
      </c>
      <c r="W431" s="30">
        <v>5.0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  <c r="AJ431" s="60"/>
    </row>
    <row r="432">
      <c r="A432" s="30">
        <v>12917.5</v>
      </c>
      <c r="B432" s="40">
        <v>44273.0</v>
      </c>
      <c r="C432" s="40">
        <v>44273.0</v>
      </c>
      <c r="D432" s="32" t="s">
        <v>93</v>
      </c>
      <c r="E432" s="32" t="s">
        <v>94</v>
      </c>
      <c r="F432" s="32" t="s">
        <v>112</v>
      </c>
      <c r="G432" s="32" t="s">
        <v>38</v>
      </c>
      <c r="H432" s="30">
        <v>27610.0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0.0</v>
      </c>
      <c r="P432" s="30">
        <v>0.0</v>
      </c>
      <c r="Q432" s="30">
        <v>0.0</v>
      </c>
      <c r="R432" s="30">
        <v>0.0</v>
      </c>
      <c r="S432" s="30">
        <v>0.0</v>
      </c>
      <c r="T432" s="30">
        <v>0.0</v>
      </c>
      <c r="U432" s="30">
        <v>2.0</v>
      </c>
      <c r="V432" s="30">
        <v>1.0</v>
      </c>
      <c r="W432" s="30">
        <v>10.0</v>
      </c>
      <c r="X432" s="30">
        <v>0.0</v>
      </c>
      <c r="Y432" s="30">
        <v>0.0</v>
      </c>
      <c r="Z432" s="30">
        <v>0.0</v>
      </c>
      <c r="AA432" s="30">
        <v>0.0</v>
      </c>
      <c r="AB432" s="30">
        <v>0.0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  <c r="AJ432" s="60"/>
    </row>
    <row r="433">
      <c r="A433" s="30">
        <v>12917.6</v>
      </c>
      <c r="B433" s="40">
        <v>44273.0</v>
      </c>
      <c r="C433" s="40">
        <v>44273.0</v>
      </c>
      <c r="D433" s="32" t="s">
        <v>93</v>
      </c>
      <c r="E433" s="32" t="s">
        <v>94</v>
      </c>
      <c r="F433" s="32" t="s">
        <v>112</v>
      </c>
      <c r="G433" s="32" t="s">
        <v>38</v>
      </c>
      <c r="H433" s="30">
        <v>27610.0</v>
      </c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0.0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2.0</v>
      </c>
      <c r="V433" s="30">
        <v>2.0</v>
      </c>
      <c r="W433" s="30">
        <v>5.0</v>
      </c>
      <c r="X433" s="30">
        <v>0.0</v>
      </c>
      <c r="Y433" s="30">
        <v>0.0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60"/>
    </row>
    <row r="434">
      <c r="A434" s="30">
        <v>12918.1</v>
      </c>
      <c r="B434" s="40">
        <v>44273.0</v>
      </c>
      <c r="C434" s="40">
        <v>44273.0</v>
      </c>
      <c r="D434" s="32" t="s">
        <v>93</v>
      </c>
      <c r="E434" s="32" t="s">
        <v>94</v>
      </c>
      <c r="J434" s="30">
        <v>0.0</v>
      </c>
      <c r="K434" s="30">
        <v>0.0</v>
      </c>
      <c r="L434" s="30">
        <v>1.0</v>
      </c>
      <c r="M434" s="32" t="s">
        <v>39</v>
      </c>
      <c r="N434" s="32" t="s">
        <v>39</v>
      </c>
      <c r="O434" s="30">
        <v>0.0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1.0</v>
      </c>
      <c r="V434" s="30">
        <v>1.0</v>
      </c>
      <c r="W434" s="30">
        <v>0.0</v>
      </c>
      <c r="X434" s="30">
        <v>0.0</v>
      </c>
      <c r="Y434" s="30">
        <v>0.0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  <c r="AJ434" s="60"/>
    </row>
    <row r="435">
      <c r="A435" s="30">
        <v>12918.2</v>
      </c>
      <c r="B435" s="40">
        <v>44273.0</v>
      </c>
      <c r="C435" s="40">
        <v>44273.0</v>
      </c>
      <c r="D435" s="32" t="s">
        <v>93</v>
      </c>
      <c r="E435" s="32" t="s">
        <v>94</v>
      </c>
      <c r="J435" s="30">
        <v>0.0</v>
      </c>
      <c r="K435" s="30">
        <v>0.0</v>
      </c>
      <c r="L435" s="30">
        <v>1.0</v>
      </c>
      <c r="M435" s="32" t="s">
        <v>39</v>
      </c>
      <c r="N435" s="32" t="s">
        <v>39</v>
      </c>
      <c r="O435" s="30">
        <v>0.0</v>
      </c>
      <c r="P435" s="30">
        <v>1.0</v>
      </c>
      <c r="Q435" s="30">
        <v>0.0</v>
      </c>
      <c r="R435" s="30">
        <v>0.0</v>
      </c>
      <c r="S435" s="30">
        <v>0.0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0.0</v>
      </c>
      <c r="AA435" s="30">
        <v>0.0</v>
      </c>
      <c r="AB435" s="30">
        <v>0.0</v>
      </c>
      <c r="AC435" s="30">
        <v>0.0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60"/>
    </row>
    <row r="436">
      <c r="A436" s="30">
        <v>12918.3</v>
      </c>
      <c r="B436" s="40">
        <v>44273.0</v>
      </c>
      <c r="C436" s="40">
        <v>44273.0</v>
      </c>
      <c r="D436" s="32" t="s">
        <v>93</v>
      </c>
      <c r="E436" s="32" t="s">
        <v>94</v>
      </c>
      <c r="J436" s="30">
        <v>1.0</v>
      </c>
      <c r="K436" s="30">
        <v>0.0</v>
      </c>
      <c r="L436" s="30">
        <v>0.0</v>
      </c>
      <c r="M436" s="32" t="s">
        <v>39</v>
      </c>
      <c r="N436" s="32" t="s">
        <v>39</v>
      </c>
      <c r="O436" s="30">
        <v>0.0</v>
      </c>
      <c r="P436" s="30">
        <v>0.0</v>
      </c>
      <c r="Q436" s="30">
        <v>0.0</v>
      </c>
      <c r="R436" s="30">
        <v>0.0</v>
      </c>
      <c r="S436" s="30">
        <v>0.0</v>
      </c>
      <c r="T436" s="30">
        <v>0.0</v>
      </c>
      <c r="U436" s="30">
        <v>0.0</v>
      </c>
      <c r="V436" s="30">
        <v>0.0</v>
      </c>
      <c r="W436" s="30">
        <v>0.0</v>
      </c>
      <c r="X436" s="30">
        <v>0.0</v>
      </c>
      <c r="Y436" s="30">
        <v>0.0</v>
      </c>
      <c r="Z436" s="30">
        <v>2.0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60"/>
    </row>
    <row r="437">
      <c r="A437" s="30">
        <v>12918.4</v>
      </c>
      <c r="B437" s="40">
        <v>44273.0</v>
      </c>
      <c r="C437" s="40">
        <v>44273.0</v>
      </c>
      <c r="D437" s="32" t="s">
        <v>93</v>
      </c>
      <c r="E437" s="32" t="s">
        <v>94</v>
      </c>
      <c r="F437" s="32" t="s">
        <v>112</v>
      </c>
      <c r="G437" s="32" t="s">
        <v>38</v>
      </c>
      <c r="H437" s="30">
        <v>27610.0</v>
      </c>
      <c r="I437" s="35"/>
      <c r="J437" s="30">
        <v>0.0</v>
      </c>
      <c r="K437" s="30">
        <v>1.0</v>
      </c>
      <c r="L437" s="30">
        <v>0.0</v>
      </c>
      <c r="M437" s="32" t="s">
        <v>39</v>
      </c>
      <c r="N437" s="32" t="s">
        <v>39</v>
      </c>
      <c r="O437" s="30">
        <v>0.0</v>
      </c>
      <c r="P437" s="30">
        <v>8.0</v>
      </c>
      <c r="Q437" s="30">
        <v>3.0</v>
      </c>
      <c r="R437" s="30">
        <v>5.0</v>
      </c>
      <c r="S437" s="30">
        <v>0.0</v>
      </c>
      <c r="T437" s="30">
        <v>0.0</v>
      </c>
      <c r="U437" s="30">
        <v>0.0</v>
      </c>
      <c r="V437" s="30">
        <v>0.0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60"/>
    </row>
    <row r="438">
      <c r="A438" s="30">
        <v>12918.5</v>
      </c>
      <c r="B438" s="40">
        <v>44273.0</v>
      </c>
      <c r="C438" s="40">
        <v>44273.0</v>
      </c>
      <c r="D438" s="32" t="s">
        <v>93</v>
      </c>
      <c r="E438" s="32" t="s">
        <v>94</v>
      </c>
      <c r="F438" s="32" t="s">
        <v>112</v>
      </c>
      <c r="G438" s="32" t="s">
        <v>38</v>
      </c>
      <c r="H438" s="30">
        <v>27610.0</v>
      </c>
      <c r="I438" s="35"/>
      <c r="J438" s="30">
        <v>0.0</v>
      </c>
      <c r="K438" s="30">
        <v>1.0</v>
      </c>
      <c r="L438" s="30">
        <v>0.0</v>
      </c>
      <c r="M438" s="32" t="s">
        <v>39</v>
      </c>
      <c r="N438" s="32" t="s">
        <v>39</v>
      </c>
      <c r="O438" s="30">
        <v>0.0</v>
      </c>
      <c r="P438" s="30">
        <v>5.0</v>
      </c>
      <c r="Q438" s="30">
        <v>3.0</v>
      </c>
      <c r="R438" s="30">
        <v>10.0</v>
      </c>
      <c r="S438" s="30">
        <v>0.0</v>
      </c>
      <c r="T438" s="30">
        <v>0.0</v>
      </c>
      <c r="U438" s="30">
        <v>0.0</v>
      </c>
      <c r="V438" s="30">
        <v>0.0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60"/>
    </row>
    <row r="439">
      <c r="A439" s="30">
        <v>12919.1</v>
      </c>
      <c r="B439" s="40">
        <v>44273.0</v>
      </c>
      <c r="C439" s="40">
        <v>44279.0</v>
      </c>
      <c r="D439" s="32" t="s">
        <v>271</v>
      </c>
      <c r="E439" s="32" t="s">
        <v>36</v>
      </c>
      <c r="F439" s="32" t="s">
        <v>189</v>
      </c>
      <c r="G439" s="32" t="s">
        <v>107</v>
      </c>
      <c r="H439" s="30">
        <v>27519.0</v>
      </c>
      <c r="I439" s="35"/>
      <c r="J439" s="30">
        <v>0.0</v>
      </c>
      <c r="K439" s="30">
        <v>1.0</v>
      </c>
      <c r="L439" s="30">
        <v>0.0</v>
      </c>
      <c r="M439" s="32" t="s">
        <v>39</v>
      </c>
      <c r="N439" s="32" t="s">
        <v>39</v>
      </c>
      <c r="O439" s="30">
        <v>4.0</v>
      </c>
      <c r="P439" s="30">
        <v>0.0</v>
      </c>
      <c r="Q439" s="30">
        <v>0.0</v>
      </c>
      <c r="R439" s="30">
        <v>0.0</v>
      </c>
      <c r="S439" s="30">
        <v>0.0</v>
      </c>
      <c r="T439" s="30">
        <v>0.0</v>
      </c>
      <c r="U439" s="30">
        <v>10.0</v>
      </c>
      <c r="V439" s="30">
        <v>5.0</v>
      </c>
      <c r="W439" s="30">
        <v>10.0</v>
      </c>
      <c r="X439" s="30">
        <v>1.0</v>
      </c>
      <c r="Y439" s="30">
        <v>1.0</v>
      </c>
      <c r="Z439" s="30">
        <v>0.0</v>
      </c>
      <c r="AA439" s="30">
        <v>0.0</v>
      </c>
      <c r="AB439" s="30">
        <v>0.0</v>
      </c>
      <c r="AC439" s="30">
        <v>0.0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60"/>
    </row>
    <row r="440">
      <c r="A440" s="30">
        <v>12919.2</v>
      </c>
      <c r="B440" s="40">
        <v>44273.0</v>
      </c>
      <c r="C440" s="40">
        <v>44279.0</v>
      </c>
      <c r="D440" s="32" t="s">
        <v>271</v>
      </c>
      <c r="E440" s="32" t="s">
        <v>36</v>
      </c>
      <c r="H440" s="37"/>
      <c r="I440" s="37"/>
      <c r="J440" s="30">
        <v>0.0</v>
      </c>
      <c r="K440" s="30">
        <v>0.0</v>
      </c>
      <c r="L440" s="30">
        <v>1.0</v>
      </c>
      <c r="M440" s="32" t="s">
        <v>39</v>
      </c>
      <c r="N440" s="32" t="s">
        <v>39</v>
      </c>
      <c r="O440" s="30">
        <v>1.0</v>
      </c>
      <c r="P440" s="30">
        <v>7.0</v>
      </c>
      <c r="Q440" s="30">
        <v>6.0</v>
      </c>
      <c r="R440" s="30">
        <v>5.0</v>
      </c>
      <c r="S440" s="30">
        <v>1.0</v>
      </c>
      <c r="T440" s="30">
        <v>1.0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60"/>
    </row>
    <row r="441">
      <c r="A441" s="30">
        <v>12919.3</v>
      </c>
      <c r="B441" s="40">
        <v>44273.0</v>
      </c>
      <c r="C441" s="40">
        <v>44279.0</v>
      </c>
      <c r="D441" s="32" t="s">
        <v>271</v>
      </c>
      <c r="E441" s="32" t="s">
        <v>36</v>
      </c>
      <c r="H441" s="37"/>
      <c r="I441" s="37"/>
      <c r="J441" s="30">
        <v>1.0</v>
      </c>
      <c r="K441" s="30">
        <v>0.0</v>
      </c>
      <c r="L441" s="30">
        <v>0.0</v>
      </c>
      <c r="M441" s="32" t="s">
        <v>39</v>
      </c>
      <c r="N441" s="32" t="s">
        <v>39</v>
      </c>
      <c r="O441" s="30">
        <v>1.0</v>
      </c>
      <c r="P441" s="30">
        <v>0.0</v>
      </c>
      <c r="Q441" s="30">
        <v>0.0</v>
      </c>
      <c r="R441" s="30">
        <v>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0.0</v>
      </c>
      <c r="X441" s="30">
        <v>0.0</v>
      </c>
      <c r="Y441" s="30">
        <v>0.0</v>
      </c>
      <c r="Z441" s="30">
        <v>6.0</v>
      </c>
      <c r="AA441" s="30">
        <v>4.0</v>
      </c>
      <c r="AB441" s="30">
        <v>5.0</v>
      </c>
      <c r="AC441" s="30">
        <v>1.0</v>
      </c>
      <c r="AD441" s="30">
        <v>1.0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60"/>
    </row>
    <row r="442">
      <c r="A442" s="30">
        <v>12920.1</v>
      </c>
      <c r="B442" s="40">
        <v>44273.0</v>
      </c>
      <c r="C442" s="40">
        <v>44280.0</v>
      </c>
      <c r="D442" s="32" t="s">
        <v>41</v>
      </c>
      <c r="E442" s="32" t="s">
        <v>36</v>
      </c>
      <c r="F442" s="32" t="s">
        <v>42</v>
      </c>
      <c r="G442" s="32" t="s">
        <v>43</v>
      </c>
      <c r="H442" s="30">
        <v>27545.0</v>
      </c>
      <c r="I442" s="35"/>
      <c r="J442" s="30">
        <v>0.0</v>
      </c>
      <c r="K442" s="30">
        <v>1.0</v>
      </c>
      <c r="L442" s="30">
        <v>0.0</v>
      </c>
      <c r="M442" s="32" t="s">
        <v>49</v>
      </c>
      <c r="N442" s="32" t="s">
        <v>39</v>
      </c>
      <c r="O442" s="30">
        <v>2.0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9.0</v>
      </c>
      <c r="V442" s="30">
        <v>5.0</v>
      </c>
      <c r="W442" s="30">
        <v>10.0</v>
      </c>
      <c r="X442" s="30">
        <v>0.0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60"/>
    </row>
    <row r="443">
      <c r="A443" s="30">
        <v>12920.2</v>
      </c>
      <c r="B443" s="40">
        <v>44273.0</v>
      </c>
      <c r="C443" s="40">
        <v>44280.0</v>
      </c>
      <c r="D443" s="32" t="s">
        <v>41</v>
      </c>
      <c r="E443" s="32" t="s">
        <v>36</v>
      </c>
      <c r="F443" s="32" t="s">
        <v>42</v>
      </c>
      <c r="G443" s="32" t="s">
        <v>43</v>
      </c>
      <c r="H443" s="30">
        <v>27545.0</v>
      </c>
      <c r="I443" s="35"/>
      <c r="J443" s="30">
        <v>0.0</v>
      </c>
      <c r="K443" s="30">
        <v>1.0</v>
      </c>
      <c r="L443" s="30">
        <v>0.0</v>
      </c>
      <c r="M443" s="32" t="s">
        <v>49</v>
      </c>
      <c r="N443" s="32" t="s">
        <v>39</v>
      </c>
      <c r="O443" s="30">
        <v>2.0</v>
      </c>
      <c r="P443" s="30">
        <v>0.0</v>
      </c>
      <c r="Q443" s="30">
        <v>0.0</v>
      </c>
      <c r="R443" s="30">
        <v>0.0</v>
      </c>
      <c r="S443" s="30">
        <v>0.0</v>
      </c>
      <c r="T443" s="30">
        <v>0.0</v>
      </c>
      <c r="U443" s="30">
        <v>9.0</v>
      </c>
      <c r="V443" s="30">
        <v>5.0</v>
      </c>
      <c r="W443" s="30">
        <v>10.0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60"/>
    </row>
    <row r="444">
      <c r="A444" s="30">
        <v>12920.3</v>
      </c>
      <c r="B444" s="40">
        <v>44273.0</v>
      </c>
      <c r="C444" s="40">
        <v>44280.0</v>
      </c>
      <c r="D444" s="32" t="s">
        <v>41</v>
      </c>
      <c r="E444" s="32" t="s">
        <v>36</v>
      </c>
      <c r="F444" s="32" t="s">
        <v>42</v>
      </c>
      <c r="G444" s="32" t="s">
        <v>43</v>
      </c>
      <c r="H444" s="30">
        <v>27545.0</v>
      </c>
      <c r="I444" s="35"/>
      <c r="J444" s="30">
        <v>0.0</v>
      </c>
      <c r="K444" s="30">
        <v>1.0</v>
      </c>
      <c r="L444" s="30">
        <v>0.0</v>
      </c>
      <c r="M444" s="32" t="s">
        <v>49</v>
      </c>
      <c r="N444" s="32" t="s">
        <v>39</v>
      </c>
      <c r="O444" s="30">
        <v>2.0</v>
      </c>
      <c r="P444" s="30">
        <v>0.0</v>
      </c>
      <c r="Q444" s="30">
        <v>0.0</v>
      </c>
      <c r="R444" s="30">
        <v>0.0</v>
      </c>
      <c r="S444" s="30">
        <v>0.0</v>
      </c>
      <c r="T444" s="30">
        <v>0.0</v>
      </c>
      <c r="U444" s="30">
        <v>9.0</v>
      </c>
      <c r="V444" s="30">
        <v>5.0</v>
      </c>
      <c r="W444" s="30">
        <v>10.0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60"/>
    </row>
    <row r="445">
      <c r="A445" s="30">
        <v>12920.4</v>
      </c>
      <c r="B445" s="40">
        <v>44273.0</v>
      </c>
      <c r="C445" s="40">
        <v>44280.0</v>
      </c>
      <c r="D445" s="32" t="s">
        <v>41</v>
      </c>
      <c r="E445" s="32" t="s">
        <v>36</v>
      </c>
      <c r="F445" s="32" t="s">
        <v>42</v>
      </c>
      <c r="G445" s="32" t="s">
        <v>43</v>
      </c>
      <c r="H445" s="30">
        <v>27545.0</v>
      </c>
      <c r="I445" s="35"/>
      <c r="J445" s="30">
        <v>0.0</v>
      </c>
      <c r="K445" s="30">
        <v>1.0</v>
      </c>
      <c r="L445" s="30">
        <v>0.0</v>
      </c>
      <c r="M445" s="32" t="s">
        <v>49</v>
      </c>
      <c r="N445" s="32" t="s">
        <v>39</v>
      </c>
      <c r="O445" s="30">
        <v>2.0</v>
      </c>
      <c r="P445" s="30">
        <v>0.0</v>
      </c>
      <c r="Q445" s="30">
        <v>0.0</v>
      </c>
      <c r="R445" s="30">
        <v>0.0</v>
      </c>
      <c r="S445" s="30">
        <v>0.0</v>
      </c>
      <c r="T445" s="30">
        <v>0.0</v>
      </c>
      <c r="U445" s="30">
        <v>9.0</v>
      </c>
      <c r="V445" s="30">
        <v>5.0</v>
      </c>
      <c r="W445" s="30">
        <v>10.0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0.0</v>
      </c>
      <c r="AC445" s="30">
        <v>0.0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  <c r="AJ445" s="60"/>
    </row>
    <row r="446">
      <c r="A446" s="30">
        <v>12920.5</v>
      </c>
      <c r="B446" s="40">
        <v>44273.0</v>
      </c>
      <c r="C446" s="40">
        <v>44280.0</v>
      </c>
      <c r="D446" s="32" t="s">
        <v>41</v>
      </c>
      <c r="E446" s="32" t="s">
        <v>36</v>
      </c>
      <c r="F446" s="32" t="s">
        <v>183</v>
      </c>
      <c r="G446" s="32" t="s">
        <v>86</v>
      </c>
      <c r="H446" s="30">
        <v>27591.0</v>
      </c>
      <c r="I446" s="35"/>
      <c r="J446" s="30">
        <v>0.0</v>
      </c>
      <c r="K446" s="30">
        <v>1.0</v>
      </c>
      <c r="L446" s="30">
        <v>0.0</v>
      </c>
      <c r="M446" s="32" t="s">
        <v>49</v>
      </c>
      <c r="N446" s="32" t="s">
        <v>39</v>
      </c>
      <c r="O446" s="30">
        <v>2.0</v>
      </c>
      <c r="P446" s="30">
        <v>0.0</v>
      </c>
      <c r="Q446" s="30">
        <v>0.0</v>
      </c>
      <c r="R446" s="30">
        <v>0.0</v>
      </c>
      <c r="S446" s="30">
        <v>0.0</v>
      </c>
      <c r="T446" s="30">
        <v>0.0</v>
      </c>
      <c r="U446" s="30">
        <v>9.0</v>
      </c>
      <c r="V446" s="30">
        <v>5.0</v>
      </c>
      <c r="W446" s="30">
        <v>10.0</v>
      </c>
      <c r="X446" s="30">
        <v>0.0</v>
      </c>
      <c r="Y446" s="30">
        <v>0.0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60"/>
    </row>
    <row r="447">
      <c r="A447" s="30">
        <v>12920.6</v>
      </c>
      <c r="B447" s="40">
        <v>44273.0</v>
      </c>
      <c r="C447" s="40">
        <v>44280.0</v>
      </c>
      <c r="D447" s="32" t="s">
        <v>41</v>
      </c>
      <c r="E447" s="32" t="s">
        <v>36</v>
      </c>
      <c r="H447" s="37"/>
      <c r="I447" s="37"/>
      <c r="J447" s="30">
        <v>0.0</v>
      </c>
      <c r="K447" s="30">
        <v>0.0</v>
      </c>
      <c r="L447" s="30">
        <v>1.0</v>
      </c>
      <c r="M447" s="32" t="s">
        <v>49</v>
      </c>
      <c r="N447" s="32" t="s">
        <v>39</v>
      </c>
      <c r="O447" s="30">
        <v>2.0</v>
      </c>
      <c r="P447" s="30">
        <v>0.0</v>
      </c>
      <c r="Q447" s="30">
        <v>0.0</v>
      </c>
      <c r="R447" s="30">
        <v>0.0</v>
      </c>
      <c r="S447" s="30">
        <v>0.0</v>
      </c>
      <c r="T447" s="30">
        <v>0.0</v>
      </c>
      <c r="U447" s="30">
        <v>9.0</v>
      </c>
      <c r="V447" s="30">
        <v>5.0</v>
      </c>
      <c r="W447" s="30">
        <v>10.0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  <c r="AJ447" s="60"/>
    </row>
    <row r="448">
      <c r="A448" s="30">
        <v>12921.1</v>
      </c>
      <c r="B448" s="40">
        <v>44273.0</v>
      </c>
      <c r="C448" s="40">
        <v>44280.0</v>
      </c>
      <c r="D448" s="32" t="s">
        <v>41</v>
      </c>
      <c r="E448" s="32" t="s">
        <v>36</v>
      </c>
      <c r="F448" s="32" t="s">
        <v>42</v>
      </c>
      <c r="G448" s="32" t="s">
        <v>43</v>
      </c>
      <c r="H448" s="30">
        <v>27545.0</v>
      </c>
      <c r="I448" s="35"/>
      <c r="J448" s="30">
        <v>0.0</v>
      </c>
      <c r="K448" s="30">
        <v>1.0</v>
      </c>
      <c r="L448" s="30">
        <v>0.0</v>
      </c>
      <c r="M448" s="32" t="s">
        <v>49</v>
      </c>
      <c r="N448" s="32" t="s">
        <v>39</v>
      </c>
      <c r="O448" s="30">
        <v>2.0</v>
      </c>
      <c r="P448" s="30">
        <v>0.0</v>
      </c>
      <c r="Q448" s="30">
        <v>0.0</v>
      </c>
      <c r="R448" s="30">
        <v>0.0</v>
      </c>
      <c r="S448" s="30">
        <v>0.0</v>
      </c>
      <c r="T448" s="30">
        <v>0.0</v>
      </c>
      <c r="U448" s="30">
        <v>10.0</v>
      </c>
      <c r="V448" s="30">
        <v>5.0</v>
      </c>
      <c r="W448" s="30">
        <v>10.0</v>
      </c>
      <c r="X448" s="30">
        <v>0.0</v>
      </c>
      <c r="Y448" s="30">
        <v>0.0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60"/>
    </row>
    <row r="449">
      <c r="A449" s="30">
        <v>12921.2</v>
      </c>
      <c r="B449" s="40">
        <v>44273.0</v>
      </c>
      <c r="C449" s="40">
        <v>44280.0</v>
      </c>
      <c r="D449" s="32" t="s">
        <v>41</v>
      </c>
      <c r="E449" s="32" t="s">
        <v>36</v>
      </c>
      <c r="F449" s="32" t="s">
        <v>44</v>
      </c>
      <c r="G449" s="32" t="s">
        <v>38</v>
      </c>
      <c r="H449" s="30">
        <v>27604.0</v>
      </c>
      <c r="I449" s="35"/>
      <c r="J449" s="30">
        <v>0.0</v>
      </c>
      <c r="K449" s="30">
        <v>1.0</v>
      </c>
      <c r="L449" s="30">
        <v>0.0</v>
      </c>
      <c r="M449" s="32" t="s">
        <v>49</v>
      </c>
      <c r="N449" s="32" t="s">
        <v>39</v>
      </c>
      <c r="O449" s="30">
        <v>2.0</v>
      </c>
      <c r="P449" s="30">
        <v>0.0</v>
      </c>
      <c r="Q449" s="30">
        <v>0.0</v>
      </c>
      <c r="R449" s="30">
        <v>0.0</v>
      </c>
      <c r="S449" s="30">
        <v>0.0</v>
      </c>
      <c r="T449" s="30">
        <v>0.0</v>
      </c>
      <c r="U449" s="30">
        <v>0.0</v>
      </c>
      <c r="V449" s="30">
        <v>0.0</v>
      </c>
      <c r="W449" s="30">
        <v>0.0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9.0</v>
      </c>
      <c r="AF449" s="30">
        <v>5.0</v>
      </c>
      <c r="AG449" s="30">
        <v>10.0</v>
      </c>
      <c r="AH449" s="30">
        <v>1.0</v>
      </c>
      <c r="AI449" s="30">
        <v>0.0</v>
      </c>
      <c r="AJ449" s="60"/>
    </row>
    <row r="450">
      <c r="A450" s="30">
        <v>12921.3</v>
      </c>
      <c r="B450" s="40">
        <v>44273.0</v>
      </c>
      <c r="C450" s="40">
        <v>44280.0</v>
      </c>
      <c r="D450" s="32" t="s">
        <v>41</v>
      </c>
      <c r="E450" s="32" t="s">
        <v>36</v>
      </c>
      <c r="F450" s="32" t="s">
        <v>172</v>
      </c>
      <c r="G450" s="32" t="s">
        <v>43</v>
      </c>
      <c r="H450" s="30">
        <v>27545.0</v>
      </c>
      <c r="I450" s="35"/>
      <c r="J450" s="30">
        <v>0.0</v>
      </c>
      <c r="K450" s="30">
        <v>1.0</v>
      </c>
      <c r="L450" s="30">
        <v>0.0</v>
      </c>
      <c r="M450" s="32" t="s">
        <v>49</v>
      </c>
      <c r="N450" s="32" t="s">
        <v>39</v>
      </c>
      <c r="O450" s="30">
        <v>4.0</v>
      </c>
      <c r="P450" s="30">
        <v>0.0</v>
      </c>
      <c r="Q450" s="30">
        <v>0.0</v>
      </c>
      <c r="R450" s="30">
        <v>0.0</v>
      </c>
      <c r="S450" s="30">
        <v>0.0</v>
      </c>
      <c r="T450" s="30">
        <v>0.0</v>
      </c>
      <c r="U450" s="30">
        <v>0.0</v>
      </c>
      <c r="V450" s="30">
        <v>0.0</v>
      </c>
      <c r="W450" s="30">
        <v>0.0</v>
      </c>
      <c r="X450" s="30">
        <v>0.0</v>
      </c>
      <c r="Y450" s="30">
        <v>0.0</v>
      </c>
      <c r="Z450" s="30">
        <v>11.0</v>
      </c>
      <c r="AA450" s="30">
        <v>5.0</v>
      </c>
      <c r="AB450" s="30">
        <v>10.0</v>
      </c>
      <c r="AC450" s="30">
        <v>2.0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60"/>
    </row>
    <row r="451">
      <c r="A451" s="30">
        <v>12921.4</v>
      </c>
      <c r="B451" s="40">
        <v>44273.0</v>
      </c>
      <c r="C451" s="40">
        <v>44280.0</v>
      </c>
      <c r="D451" s="32" t="s">
        <v>41</v>
      </c>
      <c r="E451" s="32" t="s">
        <v>36</v>
      </c>
      <c r="F451" s="32" t="s">
        <v>44</v>
      </c>
      <c r="G451" s="32" t="s">
        <v>38</v>
      </c>
      <c r="H451" s="30">
        <v>27604.0</v>
      </c>
      <c r="I451" s="35"/>
      <c r="J451" s="30">
        <v>0.0</v>
      </c>
      <c r="K451" s="30">
        <v>1.0</v>
      </c>
      <c r="L451" s="30">
        <v>0.0</v>
      </c>
      <c r="M451" s="32" t="s">
        <v>49</v>
      </c>
      <c r="N451" s="32" t="s">
        <v>39</v>
      </c>
      <c r="O451" s="30">
        <v>4.0</v>
      </c>
      <c r="P451" s="30">
        <v>0.0</v>
      </c>
      <c r="Q451" s="30">
        <v>0.0</v>
      </c>
      <c r="R451" s="30">
        <v>0.0</v>
      </c>
      <c r="S451" s="30">
        <v>0.0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11.0</v>
      </c>
      <c r="AA451" s="30">
        <v>5.0</v>
      </c>
      <c r="AB451" s="30">
        <v>10.0</v>
      </c>
      <c r="AC451" s="30">
        <v>2.0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60"/>
    </row>
    <row r="452">
      <c r="A452" s="30">
        <v>12921.5</v>
      </c>
      <c r="B452" s="40">
        <v>44273.0</v>
      </c>
      <c r="C452" s="40">
        <v>44280.0</v>
      </c>
      <c r="D452" s="32" t="s">
        <v>41</v>
      </c>
      <c r="E452" s="32" t="s">
        <v>36</v>
      </c>
      <c r="H452" s="37"/>
      <c r="I452" s="37"/>
      <c r="J452" s="30">
        <v>0.0</v>
      </c>
      <c r="K452" s="30">
        <v>0.0</v>
      </c>
      <c r="L452" s="30">
        <v>1.0</v>
      </c>
      <c r="M452" s="32" t="s">
        <v>49</v>
      </c>
      <c r="N452" s="32" t="s">
        <v>39</v>
      </c>
      <c r="O452" s="30">
        <v>2.0</v>
      </c>
      <c r="P452" s="30">
        <v>0.0</v>
      </c>
      <c r="Q452" s="30">
        <v>0.0</v>
      </c>
      <c r="R452" s="30">
        <v>0.0</v>
      </c>
      <c r="S452" s="30">
        <v>0.0</v>
      </c>
      <c r="T452" s="30">
        <v>0.0</v>
      </c>
      <c r="U452" s="30">
        <v>10.0</v>
      </c>
      <c r="V452" s="30">
        <v>5.0</v>
      </c>
      <c r="W452" s="30">
        <v>10.0</v>
      </c>
      <c r="X452" s="30">
        <v>1.0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60"/>
    </row>
    <row r="453">
      <c r="A453" s="30">
        <v>12921.6</v>
      </c>
      <c r="B453" s="40">
        <v>44273.0</v>
      </c>
      <c r="C453" s="40">
        <v>44280.0</v>
      </c>
      <c r="D453" s="32" t="s">
        <v>41</v>
      </c>
      <c r="E453" s="32" t="s">
        <v>36</v>
      </c>
      <c r="H453" s="37"/>
      <c r="I453" s="37"/>
      <c r="J453" s="30">
        <v>0.0</v>
      </c>
      <c r="K453" s="30">
        <v>0.0</v>
      </c>
      <c r="L453" s="30">
        <v>1.0</v>
      </c>
      <c r="M453" s="32" t="s">
        <v>49</v>
      </c>
      <c r="N453" s="32" t="s">
        <v>39</v>
      </c>
      <c r="O453" s="30">
        <v>1.0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9.0</v>
      </c>
      <c r="V453" s="30">
        <v>5.0</v>
      </c>
      <c r="W453" s="30">
        <v>10.0</v>
      </c>
      <c r="X453" s="30">
        <v>1.0</v>
      </c>
      <c r="Y453" s="30">
        <v>0.0</v>
      </c>
      <c r="Z453" s="30">
        <v>0.0</v>
      </c>
      <c r="AA453" s="30">
        <v>0.0</v>
      </c>
      <c r="AB453" s="30">
        <v>0.0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  <c r="AJ453" s="60"/>
    </row>
    <row r="454">
      <c r="A454" s="30">
        <v>12922.1</v>
      </c>
      <c r="B454" s="40">
        <v>44273.0</v>
      </c>
      <c r="C454" s="40">
        <v>44279.0</v>
      </c>
      <c r="D454" s="32" t="s">
        <v>41</v>
      </c>
      <c r="E454" s="32" t="s">
        <v>36</v>
      </c>
      <c r="H454" s="37"/>
      <c r="I454" s="37"/>
      <c r="J454" s="30">
        <v>0.0</v>
      </c>
      <c r="K454" s="30">
        <v>0.0</v>
      </c>
      <c r="L454" s="30">
        <v>1.0</v>
      </c>
      <c r="M454" s="32" t="s">
        <v>49</v>
      </c>
      <c r="N454" s="32" t="s">
        <v>39</v>
      </c>
      <c r="O454" s="30">
        <v>1.0</v>
      </c>
      <c r="P454" s="30">
        <v>0.0</v>
      </c>
      <c r="Q454" s="30">
        <v>0.0</v>
      </c>
      <c r="R454" s="30">
        <v>0.0</v>
      </c>
      <c r="S454" s="30">
        <v>0.0</v>
      </c>
      <c r="T454" s="30">
        <v>0.0</v>
      </c>
      <c r="U454" s="30">
        <v>7.0</v>
      </c>
      <c r="V454" s="30">
        <v>6.0</v>
      </c>
      <c r="W454" s="30">
        <v>10.0</v>
      </c>
      <c r="X454" s="30">
        <v>1.0</v>
      </c>
      <c r="Y454" s="30">
        <v>0.0</v>
      </c>
      <c r="Z454" s="30">
        <v>0.0</v>
      </c>
      <c r="AA454" s="30">
        <v>0.0</v>
      </c>
      <c r="AB454" s="30">
        <v>0.0</v>
      </c>
      <c r="AC454" s="30">
        <v>0.0</v>
      </c>
      <c r="AD454" s="30">
        <v>0.0</v>
      </c>
      <c r="AE454" s="30">
        <v>0.0</v>
      </c>
      <c r="AF454" s="30">
        <v>0.0</v>
      </c>
      <c r="AG454" s="30">
        <v>0.0</v>
      </c>
      <c r="AH454" s="30">
        <v>0.0</v>
      </c>
      <c r="AI454" s="30">
        <v>0.0</v>
      </c>
      <c r="AJ454" s="60"/>
    </row>
    <row r="455">
      <c r="A455" s="30">
        <v>12923.1</v>
      </c>
      <c r="B455" s="40">
        <v>44274.0</v>
      </c>
      <c r="C455" s="40">
        <v>44279.0</v>
      </c>
      <c r="D455" s="32" t="s">
        <v>272</v>
      </c>
      <c r="E455" s="32" t="s">
        <v>36</v>
      </c>
      <c r="F455" s="32" t="s">
        <v>273</v>
      </c>
      <c r="G455" s="32" t="s">
        <v>62</v>
      </c>
      <c r="H455" s="30">
        <v>27526.0</v>
      </c>
      <c r="I455" s="35"/>
      <c r="J455" s="30">
        <v>0.0</v>
      </c>
      <c r="K455" s="30">
        <v>1.0</v>
      </c>
      <c r="L455" s="30">
        <v>0.0</v>
      </c>
      <c r="M455" s="32" t="s">
        <v>39</v>
      </c>
      <c r="N455" s="32" t="s">
        <v>39</v>
      </c>
      <c r="O455" s="30">
        <v>3.0</v>
      </c>
      <c r="P455" s="30">
        <v>10.0</v>
      </c>
      <c r="Q455" s="30">
        <v>6.0</v>
      </c>
      <c r="R455" s="30">
        <v>11.0</v>
      </c>
      <c r="S455" s="30">
        <v>0.0</v>
      </c>
      <c r="T455" s="30">
        <v>0.0</v>
      </c>
      <c r="U455" s="30">
        <v>0.0</v>
      </c>
      <c r="V455" s="30">
        <v>0.0</v>
      </c>
      <c r="W455" s="30">
        <v>0.0</v>
      </c>
      <c r="X455" s="30">
        <v>0.0</v>
      </c>
      <c r="Y455" s="30">
        <v>0.0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0.0</v>
      </c>
      <c r="AH455" s="30">
        <v>0.0</v>
      </c>
      <c r="AI455" s="30">
        <v>0.0</v>
      </c>
      <c r="AJ455" s="60"/>
    </row>
    <row r="456">
      <c r="A456" s="30">
        <v>12924.1</v>
      </c>
      <c r="B456" s="40">
        <v>44274.0</v>
      </c>
      <c r="C456" s="32" t="s">
        <v>171</v>
      </c>
      <c r="D456" s="32" t="s">
        <v>68</v>
      </c>
      <c r="E456" s="32" t="s">
        <v>36</v>
      </c>
      <c r="F456" s="32" t="s">
        <v>69</v>
      </c>
      <c r="G456" s="32" t="s">
        <v>38</v>
      </c>
      <c r="H456" s="30">
        <v>27615.0</v>
      </c>
      <c r="I456" s="35"/>
      <c r="J456" s="30">
        <v>0.0</v>
      </c>
      <c r="K456" s="30">
        <v>1.0</v>
      </c>
      <c r="L456" s="30">
        <v>0.0</v>
      </c>
      <c r="M456" s="32" t="s">
        <v>49</v>
      </c>
      <c r="N456" s="32" t="s">
        <v>39</v>
      </c>
      <c r="O456" s="30">
        <v>0.0</v>
      </c>
      <c r="P456" s="30">
        <v>0.0</v>
      </c>
      <c r="Q456" s="30">
        <v>0.0</v>
      </c>
      <c r="R456" s="30">
        <v>0.0</v>
      </c>
      <c r="S456" s="30">
        <v>0.0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60"/>
    </row>
    <row r="457">
      <c r="A457" s="30">
        <v>12925.1</v>
      </c>
      <c r="B457" s="40">
        <v>44274.0</v>
      </c>
      <c r="C457" s="40">
        <v>44274.0</v>
      </c>
      <c r="D457" s="32" t="s">
        <v>93</v>
      </c>
      <c r="E457" s="32" t="s">
        <v>94</v>
      </c>
      <c r="F457" s="32" t="s">
        <v>112</v>
      </c>
      <c r="G457" s="32" t="s">
        <v>38</v>
      </c>
      <c r="H457" s="30">
        <v>27610.0</v>
      </c>
      <c r="I457" s="35"/>
      <c r="J457" s="30">
        <v>0.0</v>
      </c>
      <c r="K457" s="30">
        <v>1.0</v>
      </c>
      <c r="L457" s="30">
        <v>0.0</v>
      </c>
      <c r="M457" s="32" t="s">
        <v>39</v>
      </c>
      <c r="N457" s="32" t="s">
        <v>39</v>
      </c>
      <c r="O457" s="30">
        <v>0.0</v>
      </c>
      <c r="P457" s="30">
        <v>0.0</v>
      </c>
      <c r="Q457" s="30">
        <v>0.0</v>
      </c>
      <c r="R457" s="30">
        <v>0.0</v>
      </c>
      <c r="S457" s="30">
        <v>0.0</v>
      </c>
      <c r="T457" s="30">
        <v>0.0</v>
      </c>
      <c r="U457" s="30">
        <v>2.0</v>
      </c>
      <c r="V457" s="30">
        <v>4.0</v>
      </c>
      <c r="W457" s="30">
        <v>5.0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60"/>
    </row>
    <row r="458">
      <c r="A458" s="30">
        <v>12925.2</v>
      </c>
      <c r="B458" s="40">
        <v>44274.0</v>
      </c>
      <c r="C458" s="40">
        <v>44274.0</v>
      </c>
      <c r="D458" s="32" t="s">
        <v>93</v>
      </c>
      <c r="E458" s="32" t="s">
        <v>94</v>
      </c>
      <c r="F458" s="32" t="s">
        <v>112</v>
      </c>
      <c r="G458" s="32" t="s">
        <v>38</v>
      </c>
      <c r="H458" s="30">
        <v>27610.0</v>
      </c>
      <c r="I458" s="35"/>
      <c r="J458" s="30">
        <v>0.0</v>
      </c>
      <c r="K458" s="30">
        <v>1.0</v>
      </c>
      <c r="L458" s="30">
        <v>0.0</v>
      </c>
      <c r="M458" s="32" t="s">
        <v>39</v>
      </c>
      <c r="N458" s="32" t="s">
        <v>39</v>
      </c>
      <c r="O458" s="30">
        <v>0.0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10.0</v>
      </c>
      <c r="X458" s="30">
        <v>0.0</v>
      </c>
      <c r="Y458" s="30">
        <v>0.0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60"/>
    </row>
    <row r="459">
      <c r="A459" s="30">
        <v>12925.3</v>
      </c>
      <c r="B459" s="40">
        <v>44274.0</v>
      </c>
      <c r="C459" s="40">
        <v>44274.0</v>
      </c>
      <c r="D459" s="32" t="s">
        <v>93</v>
      </c>
      <c r="E459" s="32" t="s">
        <v>94</v>
      </c>
      <c r="F459" s="32" t="s">
        <v>112</v>
      </c>
      <c r="G459" s="32" t="s">
        <v>38</v>
      </c>
      <c r="H459" s="30">
        <v>27610.0</v>
      </c>
      <c r="I459" s="35"/>
      <c r="J459" s="30">
        <v>0.0</v>
      </c>
      <c r="K459" s="30">
        <v>1.0</v>
      </c>
      <c r="L459" s="30">
        <v>0.0</v>
      </c>
      <c r="M459" s="32" t="s">
        <v>39</v>
      </c>
      <c r="N459" s="32" t="s">
        <v>39</v>
      </c>
      <c r="O459" s="30">
        <v>0.0</v>
      </c>
      <c r="P459" s="30">
        <v>5.0</v>
      </c>
      <c r="Q459" s="30">
        <v>1.0</v>
      </c>
      <c r="R459" s="30">
        <v>10.0</v>
      </c>
      <c r="S459" s="30">
        <v>1.0</v>
      </c>
      <c r="T459" s="30">
        <v>0.0</v>
      </c>
      <c r="U459" s="30">
        <v>0.0</v>
      </c>
      <c r="V459" s="30">
        <v>0.0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60"/>
    </row>
    <row r="460">
      <c r="A460" s="30">
        <v>12925.4</v>
      </c>
      <c r="B460" s="40">
        <v>44274.0</v>
      </c>
      <c r="C460" s="40">
        <v>44274.0</v>
      </c>
      <c r="D460" s="32" t="s">
        <v>93</v>
      </c>
      <c r="E460" s="32" t="s">
        <v>94</v>
      </c>
      <c r="F460" s="32" t="s">
        <v>112</v>
      </c>
      <c r="G460" s="32" t="s">
        <v>38</v>
      </c>
      <c r="H460" s="30">
        <v>27610.0</v>
      </c>
      <c r="I460" s="35"/>
      <c r="J460" s="30">
        <v>0.0</v>
      </c>
      <c r="K460" s="30">
        <v>1.0</v>
      </c>
      <c r="L460" s="30">
        <v>0.0</v>
      </c>
      <c r="M460" s="32" t="s">
        <v>39</v>
      </c>
      <c r="N460" s="32" t="s">
        <v>39</v>
      </c>
      <c r="O460" s="30">
        <v>0.0</v>
      </c>
      <c r="P460" s="30">
        <v>2.0</v>
      </c>
      <c r="Q460" s="30">
        <v>3.0</v>
      </c>
      <c r="R460" s="30">
        <v>10.0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  <c r="AJ460" s="60"/>
    </row>
    <row r="461">
      <c r="A461" s="30">
        <v>12925.5</v>
      </c>
      <c r="B461" s="40">
        <v>44274.0</v>
      </c>
      <c r="C461" s="40">
        <v>44274.0</v>
      </c>
      <c r="D461" s="32" t="s">
        <v>93</v>
      </c>
      <c r="E461" s="32" t="s">
        <v>94</v>
      </c>
      <c r="F461" s="32" t="s">
        <v>274</v>
      </c>
      <c r="G461" s="32" t="s">
        <v>38</v>
      </c>
      <c r="H461" s="30">
        <v>27610.0</v>
      </c>
      <c r="I461" s="35"/>
      <c r="J461" s="30">
        <v>0.0</v>
      </c>
      <c r="K461" s="30">
        <v>1.0</v>
      </c>
      <c r="L461" s="30">
        <v>0.0</v>
      </c>
      <c r="M461" s="32" t="s">
        <v>39</v>
      </c>
      <c r="N461" s="32" t="s">
        <v>39</v>
      </c>
      <c r="O461" s="30">
        <v>0.0</v>
      </c>
      <c r="P461" s="30">
        <v>5.0</v>
      </c>
      <c r="Q461" s="30">
        <v>2.0</v>
      </c>
      <c r="R461" s="30">
        <v>5.0</v>
      </c>
      <c r="S461" s="30">
        <v>0.0</v>
      </c>
      <c r="T461" s="30">
        <v>0.0</v>
      </c>
      <c r="U461" s="30">
        <v>0.0</v>
      </c>
      <c r="V461" s="30">
        <v>0.0</v>
      </c>
      <c r="W461" s="30">
        <v>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60"/>
    </row>
    <row r="462">
      <c r="A462" s="30">
        <v>12925.6</v>
      </c>
      <c r="B462" s="40">
        <v>44274.0</v>
      </c>
      <c r="C462" s="40">
        <v>44274.0</v>
      </c>
      <c r="D462" s="32" t="s">
        <v>93</v>
      </c>
      <c r="E462" s="32" t="s">
        <v>94</v>
      </c>
      <c r="F462" s="32" t="s">
        <v>112</v>
      </c>
      <c r="G462" s="32" t="s">
        <v>38</v>
      </c>
      <c r="H462" s="30">
        <v>27610.0</v>
      </c>
      <c r="I462" s="35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0.0</v>
      </c>
      <c r="P462" s="30">
        <v>1.0</v>
      </c>
      <c r="Q462" s="30">
        <v>0.0</v>
      </c>
      <c r="R462" s="30">
        <v>0.0</v>
      </c>
      <c r="S462" s="30">
        <v>0.0</v>
      </c>
      <c r="T462" s="30">
        <v>0.0</v>
      </c>
      <c r="U462" s="30">
        <v>0.0</v>
      </c>
      <c r="V462" s="30">
        <v>0.0</v>
      </c>
      <c r="W462" s="30">
        <v>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60"/>
    </row>
    <row r="463">
      <c r="A463" s="30">
        <v>12926.1</v>
      </c>
      <c r="B463" s="40">
        <v>44274.0</v>
      </c>
      <c r="C463" s="40">
        <v>44274.0</v>
      </c>
      <c r="D463" s="32" t="s">
        <v>93</v>
      </c>
      <c r="E463" s="32" t="s">
        <v>94</v>
      </c>
      <c r="F463" s="32" t="s">
        <v>112</v>
      </c>
      <c r="G463" s="32" t="s">
        <v>38</v>
      </c>
      <c r="H463" s="30">
        <v>27610.0</v>
      </c>
      <c r="I463" s="35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0.0</v>
      </c>
      <c r="P463" s="30">
        <v>4.0</v>
      </c>
      <c r="Q463" s="30">
        <v>4.0</v>
      </c>
      <c r="R463" s="30">
        <v>10.0</v>
      </c>
      <c r="S463" s="30">
        <v>0.0</v>
      </c>
      <c r="T463" s="30">
        <v>0.0</v>
      </c>
      <c r="U463" s="30">
        <v>0.0</v>
      </c>
      <c r="V463" s="30">
        <v>0.0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60"/>
    </row>
    <row r="464">
      <c r="A464" s="30">
        <v>12926.2</v>
      </c>
      <c r="B464" s="40">
        <v>44274.0</v>
      </c>
      <c r="C464" s="40">
        <v>44274.0</v>
      </c>
      <c r="D464" s="32" t="s">
        <v>93</v>
      </c>
      <c r="E464" s="32" t="s">
        <v>94</v>
      </c>
      <c r="F464" s="32" t="s">
        <v>112</v>
      </c>
      <c r="G464" s="32" t="s">
        <v>38</v>
      </c>
      <c r="H464" s="30">
        <v>27610.0</v>
      </c>
      <c r="I464" s="35"/>
      <c r="J464" s="30">
        <v>0.0</v>
      </c>
      <c r="K464" s="30">
        <v>1.0</v>
      </c>
      <c r="L464" s="30">
        <v>0.0</v>
      </c>
      <c r="M464" s="32" t="s">
        <v>39</v>
      </c>
      <c r="N464" s="32" t="s">
        <v>39</v>
      </c>
      <c r="O464" s="30">
        <v>0.0</v>
      </c>
      <c r="P464" s="30">
        <v>3.0</v>
      </c>
      <c r="Q464" s="30">
        <v>5.0</v>
      </c>
      <c r="R464" s="30">
        <v>10.0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0.0</v>
      </c>
      <c r="AA464" s="30">
        <v>0.0</v>
      </c>
      <c r="AB464" s="30">
        <v>0.0</v>
      </c>
      <c r="AC464" s="30">
        <v>0.0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60"/>
    </row>
    <row r="465">
      <c r="A465" s="30">
        <v>12926.3</v>
      </c>
      <c r="B465" s="40">
        <v>44274.0</v>
      </c>
      <c r="C465" s="40">
        <v>44274.0</v>
      </c>
      <c r="D465" s="32" t="s">
        <v>93</v>
      </c>
      <c r="E465" s="32" t="s">
        <v>94</v>
      </c>
      <c r="F465" s="32" t="s">
        <v>112</v>
      </c>
      <c r="G465" s="32" t="s">
        <v>38</v>
      </c>
      <c r="H465" s="30">
        <v>27610.0</v>
      </c>
      <c r="I465" s="35"/>
      <c r="J465" s="30">
        <v>0.0</v>
      </c>
      <c r="K465" s="30">
        <v>1.0</v>
      </c>
      <c r="L465" s="30">
        <v>0.0</v>
      </c>
      <c r="M465" s="32" t="s">
        <v>39</v>
      </c>
      <c r="N465" s="32" t="s">
        <v>39</v>
      </c>
      <c r="O465" s="30">
        <v>0.0</v>
      </c>
      <c r="P465" s="30">
        <v>0.0</v>
      </c>
      <c r="Q465" s="30">
        <v>5.0</v>
      </c>
      <c r="R465" s="30">
        <v>5.0</v>
      </c>
      <c r="S465" s="30">
        <v>0.0</v>
      </c>
      <c r="T465" s="30">
        <v>0.0</v>
      </c>
      <c r="U465" s="30">
        <v>0.0</v>
      </c>
      <c r="V465" s="30">
        <v>0.0</v>
      </c>
      <c r="W465" s="30">
        <v>0.0</v>
      </c>
      <c r="X465" s="30">
        <v>0.0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0.0</v>
      </c>
      <c r="AH465" s="30">
        <v>0.0</v>
      </c>
      <c r="AI465" s="30">
        <v>0.0</v>
      </c>
      <c r="AJ465" s="60"/>
    </row>
    <row r="466">
      <c r="A466" s="30">
        <v>12926.4</v>
      </c>
      <c r="B466" s="40">
        <v>44274.0</v>
      </c>
      <c r="C466" s="40">
        <v>44274.0</v>
      </c>
      <c r="D466" s="32" t="s">
        <v>93</v>
      </c>
      <c r="E466" s="32" t="s">
        <v>94</v>
      </c>
      <c r="F466" s="32" t="s">
        <v>112</v>
      </c>
      <c r="G466" s="32" t="s">
        <v>38</v>
      </c>
      <c r="H466" s="30">
        <v>27610.0</v>
      </c>
      <c r="I466" s="35"/>
      <c r="J466" s="30">
        <v>0.0</v>
      </c>
      <c r="K466" s="30">
        <v>1.0</v>
      </c>
      <c r="L466" s="30">
        <v>0.0</v>
      </c>
      <c r="M466" s="32" t="s">
        <v>39</v>
      </c>
      <c r="N466" s="32" t="s">
        <v>39</v>
      </c>
      <c r="O466" s="30">
        <v>0.0</v>
      </c>
      <c r="P466" s="30">
        <v>6.0</v>
      </c>
      <c r="Q466" s="30">
        <v>5.0</v>
      </c>
      <c r="R466" s="30">
        <v>10.0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  <c r="AJ466" s="60"/>
    </row>
    <row r="467">
      <c r="A467" s="30">
        <v>12926.5</v>
      </c>
      <c r="B467" s="40">
        <v>44274.0</v>
      </c>
      <c r="C467" s="40">
        <v>44274.0</v>
      </c>
      <c r="D467" s="32" t="s">
        <v>93</v>
      </c>
      <c r="E467" s="32" t="s">
        <v>94</v>
      </c>
      <c r="F467" s="32" t="s">
        <v>112</v>
      </c>
      <c r="G467" s="32" t="s">
        <v>38</v>
      </c>
      <c r="H467" s="30">
        <v>27610.0</v>
      </c>
      <c r="I467" s="35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2.0</v>
      </c>
      <c r="Q467" s="30">
        <v>5.0</v>
      </c>
      <c r="R467" s="30">
        <v>0.0</v>
      </c>
      <c r="S467" s="30">
        <v>0.0</v>
      </c>
      <c r="T467" s="30">
        <v>0.0</v>
      </c>
      <c r="U467" s="30">
        <v>0.0</v>
      </c>
      <c r="V467" s="30">
        <v>0.0</v>
      </c>
      <c r="W467" s="30">
        <v>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60"/>
    </row>
    <row r="468">
      <c r="A468" s="30">
        <v>12926.6</v>
      </c>
      <c r="B468" s="40">
        <v>44274.0</v>
      </c>
      <c r="C468" s="40">
        <v>44274.0</v>
      </c>
      <c r="D468" s="32" t="s">
        <v>93</v>
      </c>
      <c r="E468" s="32" t="s">
        <v>94</v>
      </c>
      <c r="J468" s="30">
        <v>0.0</v>
      </c>
      <c r="K468" s="30">
        <v>0.0</v>
      </c>
      <c r="L468" s="30">
        <v>1.0</v>
      </c>
      <c r="M468" s="32" t="s">
        <v>39</v>
      </c>
      <c r="N468" s="32" t="s">
        <v>39</v>
      </c>
      <c r="O468" s="30">
        <v>0.0</v>
      </c>
      <c r="P468" s="30">
        <v>4.0</v>
      </c>
      <c r="Q468" s="30">
        <v>6.0</v>
      </c>
      <c r="R468" s="30">
        <v>10.0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  <c r="AJ468" s="60"/>
    </row>
    <row r="469">
      <c r="A469" s="30">
        <v>12927.1</v>
      </c>
      <c r="B469" s="40">
        <v>44274.0</v>
      </c>
      <c r="C469" s="40">
        <v>44274.0</v>
      </c>
      <c r="D469" s="32" t="s">
        <v>93</v>
      </c>
      <c r="E469" s="32" t="s">
        <v>94</v>
      </c>
      <c r="J469" s="30">
        <v>0.0</v>
      </c>
      <c r="K469" s="30">
        <v>0.0</v>
      </c>
      <c r="L469" s="30">
        <v>1.0</v>
      </c>
      <c r="M469" s="32" t="s">
        <v>39</v>
      </c>
      <c r="N469" s="32" t="s">
        <v>39</v>
      </c>
      <c r="O469" s="30">
        <v>0.0</v>
      </c>
      <c r="P469" s="30">
        <v>5.0</v>
      </c>
      <c r="Q469" s="30">
        <v>1.0</v>
      </c>
      <c r="R469" s="30">
        <v>0.0</v>
      </c>
      <c r="S469" s="30">
        <v>1.0</v>
      </c>
      <c r="T469" s="30">
        <v>0.0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60"/>
    </row>
    <row r="470">
      <c r="A470" s="30">
        <v>12927.2</v>
      </c>
      <c r="B470" s="40">
        <v>44274.0</v>
      </c>
      <c r="C470" s="40">
        <v>44274.0</v>
      </c>
      <c r="D470" s="32" t="s">
        <v>93</v>
      </c>
      <c r="E470" s="32" t="s">
        <v>94</v>
      </c>
      <c r="J470" s="30">
        <v>1.0</v>
      </c>
      <c r="K470" s="30">
        <v>0.0</v>
      </c>
      <c r="L470" s="30">
        <v>0.0</v>
      </c>
      <c r="M470" s="32" t="s">
        <v>39</v>
      </c>
      <c r="N470" s="32" t="s">
        <v>39</v>
      </c>
      <c r="O470" s="30">
        <v>0.0</v>
      </c>
      <c r="P470" s="30">
        <v>0.0</v>
      </c>
      <c r="Q470" s="30">
        <v>0.0</v>
      </c>
      <c r="R470" s="30">
        <v>0.0</v>
      </c>
      <c r="S470" s="30">
        <v>0.0</v>
      </c>
      <c r="T470" s="30">
        <v>0.0</v>
      </c>
      <c r="U470" s="30">
        <v>0.0</v>
      </c>
      <c r="V470" s="30">
        <v>0.0</v>
      </c>
      <c r="W470" s="30">
        <v>0.0</v>
      </c>
      <c r="X470" s="30">
        <v>0.0</v>
      </c>
      <c r="Y470" s="30">
        <v>0.0</v>
      </c>
      <c r="Z470" s="30">
        <v>1.0</v>
      </c>
      <c r="AA470" s="30">
        <v>2.0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60"/>
    </row>
    <row r="471">
      <c r="A471" s="30">
        <v>12927.3</v>
      </c>
      <c r="B471" s="40">
        <v>44274.0</v>
      </c>
      <c r="C471" s="40">
        <v>44274.0</v>
      </c>
      <c r="D471" s="32" t="s">
        <v>93</v>
      </c>
      <c r="E471" s="32" t="s">
        <v>94</v>
      </c>
      <c r="F471" s="32" t="s">
        <v>112</v>
      </c>
      <c r="G471" s="32" t="s">
        <v>38</v>
      </c>
      <c r="H471" s="30">
        <v>27610.0</v>
      </c>
      <c r="I471" s="35"/>
      <c r="J471" s="30">
        <v>0.0</v>
      </c>
      <c r="K471" s="30">
        <v>1.0</v>
      </c>
      <c r="L471" s="30">
        <v>0.0</v>
      </c>
      <c r="M471" s="32" t="s">
        <v>39</v>
      </c>
      <c r="N471" s="32" t="s">
        <v>39</v>
      </c>
      <c r="O471" s="30">
        <v>0.0</v>
      </c>
      <c r="P471" s="30">
        <v>2.0</v>
      </c>
      <c r="Q471" s="30">
        <v>4.0</v>
      </c>
      <c r="R471" s="30">
        <v>10.0</v>
      </c>
      <c r="S471" s="30">
        <v>0.0</v>
      </c>
      <c r="T471" s="30">
        <v>0.0</v>
      </c>
      <c r="U471" s="30">
        <v>0.0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60"/>
    </row>
    <row r="472">
      <c r="A472" s="30">
        <v>12927.4</v>
      </c>
      <c r="B472" s="40">
        <v>44274.0</v>
      </c>
      <c r="C472" s="40">
        <v>44274.0</v>
      </c>
      <c r="D472" s="32" t="s">
        <v>93</v>
      </c>
      <c r="E472" s="32" t="s">
        <v>94</v>
      </c>
      <c r="F472" s="32" t="s">
        <v>112</v>
      </c>
      <c r="G472" s="32" t="s">
        <v>38</v>
      </c>
      <c r="H472" s="30">
        <v>27610.0</v>
      </c>
      <c r="I472" s="35"/>
      <c r="J472" s="30">
        <v>0.0</v>
      </c>
      <c r="K472" s="30">
        <v>1.0</v>
      </c>
      <c r="L472" s="30">
        <v>0.0</v>
      </c>
      <c r="M472" s="32" t="s">
        <v>39</v>
      </c>
      <c r="N472" s="32" t="s">
        <v>39</v>
      </c>
      <c r="O472" s="30">
        <v>0.0</v>
      </c>
      <c r="P472" s="30">
        <v>5.0</v>
      </c>
      <c r="Q472" s="30">
        <v>2.0</v>
      </c>
      <c r="R472" s="30">
        <v>10.0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0.0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60"/>
    </row>
    <row r="473">
      <c r="A473" s="30">
        <v>12927.5</v>
      </c>
      <c r="B473" s="40">
        <v>44274.0</v>
      </c>
      <c r="C473" s="40">
        <v>44274.0</v>
      </c>
      <c r="D473" s="32" t="s">
        <v>93</v>
      </c>
      <c r="E473" s="32" t="s">
        <v>94</v>
      </c>
      <c r="J473" s="30">
        <v>0.0</v>
      </c>
      <c r="K473" s="30">
        <v>0.0</v>
      </c>
      <c r="L473" s="30">
        <v>1.0</v>
      </c>
      <c r="M473" s="32" t="s">
        <v>39</v>
      </c>
      <c r="N473" s="32" t="s">
        <v>39</v>
      </c>
      <c r="O473" s="30">
        <v>0.0</v>
      </c>
      <c r="P473" s="30">
        <v>4.0</v>
      </c>
      <c r="Q473" s="30">
        <v>0.0</v>
      </c>
      <c r="R473" s="30">
        <v>10.0</v>
      </c>
      <c r="S473" s="30">
        <v>0.0</v>
      </c>
      <c r="T473" s="30">
        <v>0.0</v>
      </c>
      <c r="U473" s="30">
        <v>0.0</v>
      </c>
      <c r="V473" s="30">
        <v>0.0</v>
      </c>
      <c r="W473" s="30">
        <v>0.0</v>
      </c>
      <c r="X473" s="30">
        <v>0.0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60"/>
    </row>
    <row r="474">
      <c r="A474" s="30">
        <v>12927.6</v>
      </c>
      <c r="B474" s="40">
        <v>44274.0</v>
      </c>
      <c r="C474" s="40">
        <v>44274.0</v>
      </c>
      <c r="D474" s="32" t="s">
        <v>93</v>
      </c>
      <c r="E474" s="32" t="s">
        <v>94</v>
      </c>
      <c r="F474" s="32" t="s">
        <v>112</v>
      </c>
      <c r="G474" s="32" t="s">
        <v>38</v>
      </c>
      <c r="H474" s="30">
        <v>27610.0</v>
      </c>
      <c r="I474" s="35"/>
      <c r="J474" s="30">
        <v>0.0</v>
      </c>
      <c r="K474" s="30">
        <v>1.0</v>
      </c>
      <c r="L474" s="30">
        <v>0.0</v>
      </c>
      <c r="M474" s="32" t="s">
        <v>39</v>
      </c>
      <c r="N474" s="32" t="s">
        <v>39</v>
      </c>
      <c r="O474" s="30">
        <v>0.0</v>
      </c>
      <c r="P474" s="30">
        <v>2.0</v>
      </c>
      <c r="Q474" s="30">
        <v>4.0</v>
      </c>
      <c r="R474" s="30">
        <v>10.0</v>
      </c>
      <c r="S474" s="30">
        <v>0.0</v>
      </c>
      <c r="T474" s="30">
        <v>0.0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60"/>
    </row>
    <row r="475">
      <c r="A475" s="30">
        <v>12928.1</v>
      </c>
      <c r="B475" s="40">
        <v>44274.0</v>
      </c>
      <c r="C475" s="40">
        <v>44281.0</v>
      </c>
      <c r="D475" s="32" t="s">
        <v>68</v>
      </c>
      <c r="E475" s="32" t="s">
        <v>36</v>
      </c>
      <c r="F475" s="32" t="s">
        <v>69</v>
      </c>
      <c r="G475" s="32" t="s">
        <v>38</v>
      </c>
      <c r="H475" s="30">
        <v>27615.0</v>
      </c>
      <c r="I475" s="35"/>
      <c r="J475" s="30">
        <v>0.0</v>
      </c>
      <c r="K475" s="30">
        <v>1.0</v>
      </c>
      <c r="L475" s="30">
        <v>0.0</v>
      </c>
      <c r="M475" s="32" t="s">
        <v>39</v>
      </c>
      <c r="N475" s="32" t="s">
        <v>39</v>
      </c>
      <c r="O475" s="30">
        <v>3.0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8.0</v>
      </c>
      <c r="V475" s="30">
        <v>5.0</v>
      </c>
      <c r="W475" s="30">
        <v>10.0</v>
      </c>
      <c r="X475" s="30">
        <v>1.0</v>
      </c>
      <c r="Y475" s="30">
        <v>0.0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  <c r="AJ475" s="60"/>
    </row>
    <row r="476">
      <c r="A476" s="30">
        <v>12928.2</v>
      </c>
      <c r="B476" s="40">
        <v>44274.0</v>
      </c>
      <c r="C476" s="40">
        <v>44281.0</v>
      </c>
      <c r="D476" s="32" t="s">
        <v>68</v>
      </c>
      <c r="E476" s="32" t="s">
        <v>36</v>
      </c>
      <c r="F476" s="32" t="s">
        <v>275</v>
      </c>
      <c r="G476" s="32" t="s">
        <v>38</v>
      </c>
      <c r="H476" s="30">
        <v>27609.0</v>
      </c>
      <c r="I476" s="35"/>
      <c r="J476" s="30">
        <v>0.0</v>
      </c>
      <c r="K476" s="30">
        <v>1.0</v>
      </c>
      <c r="L476" s="30">
        <v>0.0</v>
      </c>
      <c r="M476" s="32" t="s">
        <v>39</v>
      </c>
      <c r="N476" s="32" t="s">
        <v>39</v>
      </c>
      <c r="O476" s="30">
        <v>1.0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8.0</v>
      </c>
      <c r="V476" s="30">
        <v>5.0</v>
      </c>
      <c r="W476" s="30">
        <v>5.0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0.0</v>
      </c>
      <c r="AF476" s="30">
        <v>0.0</v>
      </c>
      <c r="AG476" s="30">
        <v>5.0</v>
      </c>
      <c r="AH476" s="30">
        <v>1.0</v>
      </c>
      <c r="AI476" s="30">
        <v>0.0</v>
      </c>
      <c r="AJ476" s="60"/>
    </row>
    <row r="477">
      <c r="A477" s="30">
        <v>12928.3</v>
      </c>
      <c r="B477" s="40">
        <v>44274.0</v>
      </c>
      <c r="C477" s="40">
        <v>44281.0</v>
      </c>
      <c r="D477" s="32" t="s">
        <v>68</v>
      </c>
      <c r="E477" s="32" t="s">
        <v>36</v>
      </c>
      <c r="F477" s="32" t="s">
        <v>182</v>
      </c>
      <c r="G477" s="32" t="s">
        <v>38</v>
      </c>
      <c r="H477" s="30">
        <v>27609.0</v>
      </c>
      <c r="I477" s="35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1.0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0.0</v>
      </c>
      <c r="V477" s="30">
        <v>0.0</v>
      </c>
      <c r="W477" s="30">
        <v>0.0</v>
      </c>
      <c r="X477" s="30">
        <v>0.0</v>
      </c>
      <c r="Y477" s="30">
        <v>0.0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8.0</v>
      </c>
      <c r="AF477" s="30">
        <v>5.0</v>
      </c>
      <c r="AG477" s="30">
        <v>10.0</v>
      </c>
      <c r="AH477" s="30">
        <v>1.0</v>
      </c>
      <c r="AI477" s="30">
        <v>0.0</v>
      </c>
      <c r="AJ477" s="60"/>
    </row>
    <row r="478">
      <c r="A478" s="30">
        <v>12929.1</v>
      </c>
      <c r="B478" s="40">
        <v>44274.0</v>
      </c>
      <c r="C478" s="40">
        <v>44274.0</v>
      </c>
      <c r="D478" s="32" t="s">
        <v>93</v>
      </c>
      <c r="E478" s="32" t="s">
        <v>94</v>
      </c>
      <c r="F478" s="32" t="s">
        <v>112</v>
      </c>
      <c r="G478" s="32" t="s">
        <v>38</v>
      </c>
      <c r="H478" s="30">
        <v>27610.0</v>
      </c>
      <c r="I478" s="35"/>
      <c r="J478" s="30">
        <v>0.0</v>
      </c>
      <c r="K478" s="30">
        <v>1.0</v>
      </c>
      <c r="L478" s="30">
        <v>0.0</v>
      </c>
      <c r="M478" s="32" t="s">
        <v>39</v>
      </c>
      <c r="N478" s="32" t="s">
        <v>39</v>
      </c>
      <c r="O478" s="30">
        <v>0.0</v>
      </c>
      <c r="P478" s="30">
        <v>3.0</v>
      </c>
      <c r="Q478" s="30">
        <v>3.0</v>
      </c>
      <c r="R478" s="30">
        <v>10.0</v>
      </c>
      <c r="S478" s="30">
        <v>0.0</v>
      </c>
      <c r="T478" s="30">
        <v>0.0</v>
      </c>
      <c r="U478" s="30">
        <v>0.0</v>
      </c>
      <c r="V478" s="30">
        <v>0.0</v>
      </c>
      <c r="W478" s="30">
        <v>0.0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0.0</v>
      </c>
      <c r="AH478" s="30">
        <v>0.0</v>
      </c>
      <c r="AI478" s="30">
        <v>0.0</v>
      </c>
      <c r="AJ478" s="60"/>
    </row>
    <row r="479">
      <c r="A479" s="30">
        <v>12929.2</v>
      </c>
      <c r="B479" s="40">
        <v>44274.0</v>
      </c>
      <c r="C479" s="40">
        <v>44274.0</v>
      </c>
      <c r="D479" s="32" t="s">
        <v>93</v>
      </c>
      <c r="E479" s="32" t="s">
        <v>94</v>
      </c>
      <c r="F479" s="32" t="s">
        <v>112</v>
      </c>
      <c r="G479" s="32" t="s">
        <v>38</v>
      </c>
      <c r="H479" s="30">
        <v>27610.0</v>
      </c>
      <c r="I479" s="35"/>
      <c r="J479" s="30">
        <v>0.0</v>
      </c>
      <c r="K479" s="30">
        <v>1.0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2.0</v>
      </c>
      <c r="Q479" s="30">
        <v>5.0</v>
      </c>
      <c r="R479" s="30">
        <v>10.0</v>
      </c>
      <c r="S479" s="30">
        <v>0.0</v>
      </c>
      <c r="T479" s="30">
        <v>0.0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0.0</v>
      </c>
      <c r="AF479" s="30">
        <v>0.0</v>
      </c>
      <c r="AG479" s="30">
        <v>0.0</v>
      </c>
      <c r="AH479" s="30">
        <v>0.0</v>
      </c>
      <c r="AI479" s="30">
        <v>0.0</v>
      </c>
      <c r="AJ479" s="60"/>
    </row>
    <row r="480">
      <c r="A480" s="30">
        <v>12929.3</v>
      </c>
      <c r="B480" s="40">
        <v>44274.0</v>
      </c>
      <c r="C480" s="40">
        <v>44274.0</v>
      </c>
      <c r="D480" s="32" t="s">
        <v>93</v>
      </c>
      <c r="E480" s="32" t="s">
        <v>94</v>
      </c>
      <c r="F480" s="32" t="s">
        <v>112</v>
      </c>
      <c r="G480" s="32" t="s">
        <v>38</v>
      </c>
      <c r="H480" s="30">
        <v>27610.0</v>
      </c>
      <c r="I480" s="35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1.0</v>
      </c>
      <c r="Q480" s="30">
        <v>1.0</v>
      </c>
      <c r="R480" s="30">
        <v>0.0</v>
      </c>
      <c r="S480" s="30">
        <v>0.0</v>
      </c>
      <c r="T480" s="30">
        <v>0.0</v>
      </c>
      <c r="U480" s="30">
        <v>0.0</v>
      </c>
      <c r="V480" s="30">
        <v>0.0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0.0</v>
      </c>
      <c r="AF480" s="30">
        <v>0.0</v>
      </c>
      <c r="AG480" s="30">
        <v>0.0</v>
      </c>
      <c r="AH480" s="30">
        <v>0.0</v>
      </c>
      <c r="AI480" s="30">
        <v>0.0</v>
      </c>
      <c r="AJ480" s="60"/>
    </row>
    <row r="481">
      <c r="A481" s="30">
        <v>12929.4</v>
      </c>
      <c r="B481" s="40">
        <v>44274.0</v>
      </c>
      <c r="C481" s="40">
        <v>44274.0</v>
      </c>
      <c r="D481" s="32" t="s">
        <v>93</v>
      </c>
      <c r="E481" s="32" t="s">
        <v>94</v>
      </c>
      <c r="F481" s="32" t="s">
        <v>112</v>
      </c>
      <c r="G481" s="32" t="s">
        <v>38</v>
      </c>
      <c r="H481" s="30">
        <v>27610.0</v>
      </c>
      <c r="I481" s="35"/>
      <c r="J481" s="30">
        <v>0.0</v>
      </c>
      <c r="K481" s="30">
        <v>1.0</v>
      </c>
      <c r="L481" s="30">
        <v>0.0</v>
      </c>
      <c r="M481" s="32" t="s">
        <v>39</v>
      </c>
      <c r="N481" s="32" t="s">
        <v>39</v>
      </c>
      <c r="O481" s="30">
        <v>0.0</v>
      </c>
      <c r="P481" s="30">
        <v>2.0</v>
      </c>
      <c r="Q481" s="30">
        <v>3.0</v>
      </c>
      <c r="R481" s="30">
        <v>10.0</v>
      </c>
      <c r="S481" s="30">
        <v>0.0</v>
      </c>
      <c r="T481" s="30">
        <v>0.0</v>
      </c>
      <c r="U481" s="30">
        <v>0.0</v>
      </c>
      <c r="V481" s="30">
        <v>0.0</v>
      </c>
      <c r="W481" s="30">
        <v>0.0</v>
      </c>
      <c r="X481" s="30">
        <v>0.0</v>
      </c>
      <c r="Y481" s="30">
        <v>0.0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  <c r="AJ481" s="60"/>
    </row>
    <row r="482">
      <c r="A482" s="30">
        <v>12929.5</v>
      </c>
      <c r="B482" s="40">
        <v>44274.0</v>
      </c>
      <c r="C482" s="40">
        <v>44274.0</v>
      </c>
      <c r="D482" s="32" t="s">
        <v>93</v>
      </c>
      <c r="E482" s="32" t="s">
        <v>94</v>
      </c>
      <c r="F482" s="32" t="s">
        <v>112</v>
      </c>
      <c r="G482" s="32" t="s">
        <v>38</v>
      </c>
      <c r="H482" s="30">
        <v>27610.0</v>
      </c>
      <c r="I482" s="35"/>
      <c r="J482" s="30">
        <v>0.0</v>
      </c>
      <c r="K482" s="30">
        <v>1.0</v>
      </c>
      <c r="L482" s="30">
        <v>0.0</v>
      </c>
      <c r="M482" s="32" t="s">
        <v>39</v>
      </c>
      <c r="N482" s="32" t="s">
        <v>39</v>
      </c>
      <c r="O482" s="30">
        <v>0.0</v>
      </c>
      <c r="P482" s="30">
        <v>2.0</v>
      </c>
      <c r="Q482" s="30">
        <v>4.0</v>
      </c>
      <c r="R482" s="30">
        <v>10.0</v>
      </c>
      <c r="S482" s="30">
        <v>0.0</v>
      </c>
      <c r="T482" s="30">
        <v>0.0</v>
      </c>
      <c r="U482" s="30">
        <v>0.0</v>
      </c>
      <c r="V482" s="30">
        <v>0.0</v>
      </c>
      <c r="W482" s="30">
        <v>0.0</v>
      </c>
      <c r="X482" s="30">
        <v>0.0</v>
      </c>
      <c r="Y482" s="30">
        <v>0.0</v>
      </c>
      <c r="Z482" s="30">
        <v>0.0</v>
      </c>
      <c r="AA482" s="30">
        <v>0.0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  <c r="AJ482" s="60"/>
    </row>
    <row r="483">
      <c r="A483" s="30">
        <v>12929.6</v>
      </c>
      <c r="B483" s="40">
        <v>44274.0</v>
      </c>
      <c r="C483" s="40">
        <v>44274.0</v>
      </c>
      <c r="D483" s="32" t="s">
        <v>93</v>
      </c>
      <c r="E483" s="32" t="s">
        <v>94</v>
      </c>
      <c r="J483" s="30">
        <v>1.0</v>
      </c>
      <c r="K483" s="30">
        <v>0.0</v>
      </c>
      <c r="L483" s="30">
        <v>0.0</v>
      </c>
      <c r="M483" s="32" t="s">
        <v>39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0.0</v>
      </c>
      <c r="V483" s="30">
        <v>0.0</v>
      </c>
      <c r="W483" s="30">
        <v>0.0</v>
      </c>
      <c r="X483" s="30">
        <v>0.0</v>
      </c>
      <c r="Y483" s="30">
        <v>0.0</v>
      </c>
      <c r="Z483" s="30">
        <v>2.0</v>
      </c>
      <c r="AA483" s="30">
        <v>1.0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  <c r="AJ483" s="60"/>
    </row>
    <row r="484">
      <c r="A484" s="30">
        <v>12930.1</v>
      </c>
      <c r="B484" s="40">
        <v>44274.0</v>
      </c>
      <c r="C484" s="40">
        <v>44274.0</v>
      </c>
      <c r="D484" s="32" t="s">
        <v>93</v>
      </c>
      <c r="E484" s="32" t="s">
        <v>94</v>
      </c>
      <c r="F484" s="32" t="s">
        <v>112</v>
      </c>
      <c r="G484" s="32" t="s">
        <v>38</v>
      </c>
      <c r="H484" s="30">
        <v>27610.0</v>
      </c>
      <c r="I484" s="35"/>
      <c r="J484" s="30">
        <v>0.0</v>
      </c>
      <c r="K484" s="30">
        <v>1.0</v>
      </c>
      <c r="L484" s="30">
        <v>0.0</v>
      </c>
      <c r="M484" s="32" t="s">
        <v>39</v>
      </c>
      <c r="N484" s="32" t="s">
        <v>39</v>
      </c>
      <c r="O484" s="30">
        <v>0.0</v>
      </c>
      <c r="P484" s="30">
        <v>3.0</v>
      </c>
      <c r="Q484" s="30">
        <v>0.0</v>
      </c>
      <c r="R484" s="30">
        <v>10.0</v>
      </c>
      <c r="S484" s="30">
        <v>0.0</v>
      </c>
      <c r="T484" s="30">
        <v>0.0</v>
      </c>
      <c r="U484" s="30">
        <v>0.0</v>
      </c>
      <c r="V484" s="30">
        <v>0.0</v>
      </c>
      <c r="W484" s="30">
        <v>0.0</v>
      </c>
      <c r="X484" s="30">
        <v>0.0</v>
      </c>
      <c r="Y484" s="30">
        <v>0.0</v>
      </c>
      <c r="Z484" s="30">
        <v>0.0</v>
      </c>
      <c r="AA484" s="30">
        <v>0.0</v>
      </c>
      <c r="AB484" s="30">
        <v>0.0</v>
      </c>
      <c r="AC484" s="30">
        <v>0.0</v>
      </c>
      <c r="AD484" s="30">
        <v>0.0</v>
      </c>
      <c r="AE484" s="30">
        <v>0.0</v>
      </c>
      <c r="AF484" s="30">
        <v>0.0</v>
      </c>
      <c r="AG484" s="30">
        <v>0.0</v>
      </c>
      <c r="AH484" s="30">
        <v>0.0</v>
      </c>
      <c r="AI484" s="30">
        <v>0.0</v>
      </c>
      <c r="AJ484" s="60"/>
    </row>
    <row r="485">
      <c r="A485" s="30">
        <v>12930.2</v>
      </c>
      <c r="B485" s="40">
        <v>44274.0</v>
      </c>
      <c r="C485" s="40">
        <v>44274.0</v>
      </c>
      <c r="D485" s="32" t="s">
        <v>93</v>
      </c>
      <c r="E485" s="32" t="s">
        <v>94</v>
      </c>
      <c r="J485" s="30">
        <v>1.0</v>
      </c>
      <c r="K485" s="30">
        <v>0.0</v>
      </c>
      <c r="L485" s="30">
        <v>0.0</v>
      </c>
      <c r="M485" s="32" t="s">
        <v>39</v>
      </c>
      <c r="N485" s="32" t="s">
        <v>39</v>
      </c>
      <c r="O485" s="30">
        <v>0.0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0.0</v>
      </c>
      <c r="V485" s="30">
        <v>0.0</v>
      </c>
      <c r="W485" s="30">
        <v>0.0</v>
      </c>
      <c r="X485" s="30">
        <v>0.0</v>
      </c>
      <c r="Y485" s="30">
        <v>0.0</v>
      </c>
      <c r="Z485" s="30">
        <v>0.0</v>
      </c>
      <c r="AA485" s="30">
        <v>2.0</v>
      </c>
      <c r="AB485" s="30">
        <v>0.0</v>
      </c>
      <c r="AC485" s="30">
        <v>0.0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  <c r="AJ485" s="60"/>
    </row>
    <row r="486">
      <c r="A486" s="30">
        <v>12930.3</v>
      </c>
      <c r="B486" s="40">
        <v>44274.0</v>
      </c>
      <c r="C486" s="40">
        <v>44274.0</v>
      </c>
      <c r="D486" s="32" t="s">
        <v>93</v>
      </c>
      <c r="E486" s="32" t="s">
        <v>94</v>
      </c>
      <c r="J486" s="30">
        <v>0.0</v>
      </c>
      <c r="K486" s="30">
        <v>0.0</v>
      </c>
      <c r="L486" s="30">
        <v>1.0</v>
      </c>
      <c r="M486" s="32" t="s">
        <v>39</v>
      </c>
      <c r="N486" s="32" t="s">
        <v>39</v>
      </c>
      <c r="O486" s="30">
        <v>0.0</v>
      </c>
      <c r="P486" s="30">
        <v>2.0</v>
      </c>
      <c r="Q486" s="30">
        <v>3.0</v>
      </c>
      <c r="R486" s="30">
        <v>10.0</v>
      </c>
      <c r="S486" s="30">
        <v>0.0</v>
      </c>
      <c r="T486" s="30">
        <v>0.0</v>
      </c>
      <c r="U486" s="30">
        <v>0.0</v>
      </c>
      <c r="V486" s="30">
        <v>0.0</v>
      </c>
      <c r="W486" s="30">
        <v>0.0</v>
      </c>
      <c r="X486" s="30">
        <v>0.0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  <c r="AJ486" s="60"/>
    </row>
    <row r="487">
      <c r="A487" s="30">
        <v>12930.4</v>
      </c>
      <c r="B487" s="40">
        <v>44274.0</v>
      </c>
      <c r="C487" s="40">
        <v>44274.0</v>
      </c>
      <c r="D487" s="32" t="s">
        <v>93</v>
      </c>
      <c r="E487" s="32" t="s">
        <v>94</v>
      </c>
      <c r="F487" s="32" t="s">
        <v>112</v>
      </c>
      <c r="G487" s="32" t="s">
        <v>38</v>
      </c>
      <c r="H487" s="30">
        <v>27610.0</v>
      </c>
      <c r="I487" s="35"/>
      <c r="J487" s="30">
        <v>0.0</v>
      </c>
      <c r="K487" s="30">
        <v>1.0</v>
      </c>
      <c r="L487" s="30">
        <v>0.0</v>
      </c>
      <c r="M487" s="32" t="s">
        <v>39</v>
      </c>
      <c r="N487" s="32" t="s">
        <v>39</v>
      </c>
      <c r="O487" s="30">
        <v>0.0</v>
      </c>
      <c r="P487" s="30">
        <v>4.0</v>
      </c>
      <c r="Q487" s="30">
        <v>1.0</v>
      </c>
      <c r="R487" s="30">
        <v>10.0</v>
      </c>
      <c r="S487" s="30">
        <v>0.0</v>
      </c>
      <c r="T487" s="30">
        <v>0.0</v>
      </c>
      <c r="U487" s="30">
        <v>0.0</v>
      </c>
      <c r="V487" s="30">
        <v>0.0</v>
      </c>
      <c r="W487" s="30">
        <v>0.0</v>
      </c>
      <c r="X487" s="30">
        <v>0.0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0.0</v>
      </c>
      <c r="AF487" s="30">
        <v>0.0</v>
      </c>
      <c r="AG487" s="30">
        <v>0.0</v>
      </c>
      <c r="AH487" s="30">
        <v>0.0</v>
      </c>
      <c r="AI487" s="30">
        <v>0.0</v>
      </c>
      <c r="AJ487" s="60"/>
    </row>
    <row r="488">
      <c r="A488" s="30">
        <v>12930.5</v>
      </c>
      <c r="B488" s="40">
        <v>44274.0</v>
      </c>
      <c r="C488" s="40">
        <v>44274.0</v>
      </c>
      <c r="D488" s="32" t="s">
        <v>93</v>
      </c>
      <c r="E488" s="32" t="s">
        <v>94</v>
      </c>
      <c r="F488" s="32" t="s">
        <v>112</v>
      </c>
      <c r="G488" s="32" t="s">
        <v>38</v>
      </c>
      <c r="H488" s="30">
        <v>27610.0</v>
      </c>
      <c r="I488" s="35"/>
      <c r="J488" s="30">
        <v>0.0</v>
      </c>
      <c r="K488" s="30">
        <v>1.0</v>
      </c>
      <c r="L488" s="30">
        <v>0.0</v>
      </c>
      <c r="M488" s="32" t="s">
        <v>39</v>
      </c>
      <c r="N488" s="32" t="s">
        <v>39</v>
      </c>
      <c r="O488" s="30">
        <v>0.0</v>
      </c>
      <c r="P488" s="30">
        <v>2.0</v>
      </c>
      <c r="Q488" s="30">
        <v>4.0</v>
      </c>
      <c r="R488" s="30">
        <v>10.0</v>
      </c>
      <c r="S488" s="30">
        <v>0.0</v>
      </c>
      <c r="T488" s="30">
        <v>0.0</v>
      </c>
      <c r="U488" s="30">
        <v>0.0</v>
      </c>
      <c r="V488" s="30">
        <v>0.0</v>
      </c>
      <c r="W488" s="30">
        <v>0.0</v>
      </c>
      <c r="X488" s="30">
        <v>0.0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0.0</v>
      </c>
      <c r="AF488" s="30">
        <v>0.0</v>
      </c>
      <c r="AG488" s="30">
        <v>0.0</v>
      </c>
      <c r="AH488" s="30">
        <v>0.0</v>
      </c>
      <c r="AI488" s="30">
        <v>0.0</v>
      </c>
      <c r="AJ488" s="60"/>
    </row>
    <row r="489">
      <c r="A489" s="30">
        <v>12930.6</v>
      </c>
      <c r="B489" s="40">
        <v>44274.0</v>
      </c>
      <c r="C489" s="40">
        <v>44274.0</v>
      </c>
      <c r="D489" s="32" t="s">
        <v>93</v>
      </c>
      <c r="E489" s="32" t="s">
        <v>94</v>
      </c>
      <c r="F489" s="32" t="s">
        <v>112</v>
      </c>
      <c r="G489" s="32" t="s">
        <v>38</v>
      </c>
      <c r="H489" s="30">
        <v>27610.0</v>
      </c>
      <c r="I489" s="35"/>
      <c r="J489" s="30">
        <v>0.0</v>
      </c>
      <c r="K489" s="30">
        <v>1.0</v>
      </c>
      <c r="L489" s="30">
        <v>0.0</v>
      </c>
      <c r="M489" s="32" t="s">
        <v>39</v>
      </c>
      <c r="N489" s="32" t="s">
        <v>39</v>
      </c>
      <c r="O489" s="30">
        <v>0.0</v>
      </c>
      <c r="P489" s="30">
        <v>1.0</v>
      </c>
      <c r="Q489" s="30">
        <v>2.0</v>
      </c>
      <c r="R489" s="30">
        <v>10.0</v>
      </c>
      <c r="S489" s="30">
        <v>0.0</v>
      </c>
      <c r="T489" s="30">
        <v>0.0</v>
      </c>
      <c r="U489" s="30">
        <v>0.0</v>
      </c>
      <c r="V489" s="30">
        <v>0.0</v>
      </c>
      <c r="W489" s="30">
        <v>0.0</v>
      </c>
      <c r="X489" s="30">
        <v>0.0</v>
      </c>
      <c r="Y489" s="30">
        <v>0.0</v>
      </c>
      <c r="Z489" s="30">
        <v>0.0</v>
      </c>
      <c r="AA489" s="30">
        <v>0.0</v>
      </c>
      <c r="AB489" s="30">
        <v>0.0</v>
      </c>
      <c r="AC489" s="30">
        <v>0.0</v>
      </c>
      <c r="AD489" s="30">
        <v>0.0</v>
      </c>
      <c r="AE489" s="30">
        <v>0.0</v>
      </c>
      <c r="AF489" s="30">
        <v>0.0</v>
      </c>
      <c r="AG489" s="30">
        <v>0.0</v>
      </c>
      <c r="AH489" s="30">
        <v>0.0</v>
      </c>
      <c r="AI489" s="30">
        <v>0.0</v>
      </c>
      <c r="AJ489" s="60"/>
    </row>
    <row r="490">
      <c r="A490" s="30">
        <v>12931.1</v>
      </c>
      <c r="B490" s="40">
        <v>44274.0</v>
      </c>
      <c r="C490" s="40">
        <v>44274.0</v>
      </c>
      <c r="D490" s="32" t="s">
        <v>93</v>
      </c>
      <c r="E490" s="32" t="s">
        <v>94</v>
      </c>
      <c r="J490" s="30">
        <v>1.0</v>
      </c>
      <c r="K490" s="30">
        <v>0.0</v>
      </c>
      <c r="L490" s="30">
        <v>0.0</v>
      </c>
      <c r="M490" s="32" t="s">
        <v>39</v>
      </c>
      <c r="N490" s="32" t="s">
        <v>39</v>
      </c>
      <c r="O490" s="30">
        <v>0.0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0.0</v>
      </c>
      <c r="V490" s="30">
        <v>0.0</v>
      </c>
      <c r="W490" s="30">
        <v>0.0</v>
      </c>
      <c r="X490" s="30">
        <v>0.0</v>
      </c>
      <c r="Y490" s="30">
        <v>0.0</v>
      </c>
      <c r="Z490" s="30">
        <v>0.0</v>
      </c>
      <c r="AA490" s="30">
        <v>3.0</v>
      </c>
      <c r="AB490" s="30">
        <v>0.0</v>
      </c>
      <c r="AC490" s="30">
        <v>0.0</v>
      </c>
      <c r="AD490" s="30">
        <v>0.0</v>
      </c>
      <c r="AE490" s="30">
        <v>0.0</v>
      </c>
      <c r="AF490" s="30">
        <v>0.0</v>
      </c>
      <c r="AG490" s="30">
        <v>0.0</v>
      </c>
      <c r="AH490" s="30">
        <v>0.0</v>
      </c>
      <c r="AI490" s="30">
        <v>0.0</v>
      </c>
      <c r="AJ490" s="60"/>
    </row>
    <row r="491">
      <c r="A491" s="30">
        <v>12931.2</v>
      </c>
      <c r="B491" s="40">
        <v>44274.0</v>
      </c>
      <c r="C491" s="40">
        <v>44274.0</v>
      </c>
      <c r="D491" s="32" t="s">
        <v>93</v>
      </c>
      <c r="E491" s="32" t="s">
        <v>94</v>
      </c>
      <c r="F491" s="32" t="s">
        <v>112</v>
      </c>
      <c r="G491" s="32" t="s">
        <v>38</v>
      </c>
      <c r="H491" s="30">
        <v>27610.0</v>
      </c>
      <c r="I491" s="35"/>
      <c r="J491" s="30">
        <v>0.0</v>
      </c>
      <c r="K491" s="30">
        <v>1.0</v>
      </c>
      <c r="L491" s="30">
        <v>0.0</v>
      </c>
      <c r="M491" s="32" t="s">
        <v>39</v>
      </c>
      <c r="N491" s="32" t="s">
        <v>39</v>
      </c>
      <c r="O491" s="30">
        <v>0.0</v>
      </c>
      <c r="P491" s="30">
        <v>1.0</v>
      </c>
      <c r="Q491" s="30">
        <v>0.0</v>
      </c>
      <c r="R491" s="30">
        <v>10.0</v>
      </c>
      <c r="S491" s="30">
        <v>0.0</v>
      </c>
      <c r="T491" s="30">
        <v>0.0</v>
      </c>
      <c r="U491" s="30">
        <v>0.0</v>
      </c>
      <c r="V491" s="30">
        <v>0.0</v>
      </c>
      <c r="W491" s="30">
        <v>0.0</v>
      </c>
      <c r="X491" s="30">
        <v>0.0</v>
      </c>
      <c r="Y491" s="30">
        <v>0.0</v>
      </c>
      <c r="Z491" s="30">
        <v>0.0</v>
      </c>
      <c r="AA491" s="30">
        <v>0.0</v>
      </c>
      <c r="AB491" s="30">
        <v>0.0</v>
      </c>
      <c r="AC491" s="30">
        <v>0.0</v>
      </c>
      <c r="AD491" s="30">
        <v>0.0</v>
      </c>
      <c r="AE491" s="30">
        <v>0.0</v>
      </c>
      <c r="AF491" s="30">
        <v>0.0</v>
      </c>
      <c r="AG491" s="30">
        <v>0.0</v>
      </c>
      <c r="AH491" s="30">
        <v>0.0</v>
      </c>
      <c r="AI491" s="30">
        <v>0.0</v>
      </c>
      <c r="AJ491" s="60"/>
    </row>
    <row r="492">
      <c r="A492" s="30">
        <v>12931.3</v>
      </c>
      <c r="B492" s="40">
        <v>44274.0</v>
      </c>
      <c r="C492" s="40">
        <v>44274.0</v>
      </c>
      <c r="D492" s="32" t="s">
        <v>93</v>
      </c>
      <c r="E492" s="32" t="s">
        <v>94</v>
      </c>
      <c r="F492" s="32" t="s">
        <v>112</v>
      </c>
      <c r="G492" s="32" t="s">
        <v>38</v>
      </c>
      <c r="H492" s="30">
        <v>27610.0</v>
      </c>
      <c r="I492" s="35"/>
      <c r="J492" s="30">
        <v>0.0</v>
      </c>
      <c r="K492" s="30">
        <v>1.0</v>
      </c>
      <c r="L492" s="30">
        <v>0.0</v>
      </c>
      <c r="M492" s="32" t="s">
        <v>39</v>
      </c>
      <c r="N492" s="32" t="s">
        <v>39</v>
      </c>
      <c r="O492" s="30">
        <v>0.0</v>
      </c>
      <c r="P492" s="30">
        <v>1.0</v>
      </c>
      <c r="Q492" s="30">
        <v>3.0</v>
      </c>
      <c r="R492" s="30">
        <v>10.0</v>
      </c>
      <c r="S492" s="30">
        <v>0.0</v>
      </c>
      <c r="T492" s="30">
        <v>0.0</v>
      </c>
      <c r="U492" s="30">
        <v>0.0</v>
      </c>
      <c r="V492" s="30">
        <v>0.0</v>
      </c>
      <c r="W492" s="30">
        <v>0.0</v>
      </c>
      <c r="X492" s="30">
        <v>0.0</v>
      </c>
      <c r="Y492" s="30">
        <v>0.0</v>
      </c>
      <c r="Z492" s="30">
        <v>0.0</v>
      </c>
      <c r="AA492" s="30">
        <v>0.0</v>
      </c>
      <c r="AB492" s="30">
        <v>0.0</v>
      </c>
      <c r="AC492" s="30">
        <v>0.0</v>
      </c>
      <c r="AD492" s="30">
        <v>0.0</v>
      </c>
      <c r="AE492" s="30">
        <v>0.0</v>
      </c>
      <c r="AF492" s="30">
        <v>0.0</v>
      </c>
      <c r="AG492" s="30">
        <v>0.0</v>
      </c>
      <c r="AH492" s="30">
        <v>0.0</v>
      </c>
      <c r="AI492" s="30">
        <v>0.0</v>
      </c>
      <c r="AJ492" s="60"/>
    </row>
    <row r="493">
      <c r="A493" s="30">
        <v>12931.4</v>
      </c>
      <c r="B493" s="40">
        <v>44274.0</v>
      </c>
      <c r="C493" s="40">
        <v>44274.0</v>
      </c>
      <c r="D493" s="32" t="s">
        <v>93</v>
      </c>
      <c r="E493" s="32" t="s">
        <v>94</v>
      </c>
      <c r="J493" s="30">
        <v>0.0</v>
      </c>
      <c r="K493" s="30">
        <v>0.0</v>
      </c>
      <c r="L493" s="30">
        <v>1.0</v>
      </c>
      <c r="M493" s="32" t="s">
        <v>39</v>
      </c>
      <c r="N493" s="32" t="s">
        <v>39</v>
      </c>
      <c r="O493" s="30">
        <v>0.0</v>
      </c>
      <c r="P493" s="30">
        <v>0.0</v>
      </c>
      <c r="Q493" s="30">
        <v>0.0</v>
      </c>
      <c r="R493" s="30">
        <v>10.0</v>
      </c>
      <c r="S493" s="30">
        <v>0.0</v>
      </c>
      <c r="T493" s="30">
        <v>0.0</v>
      </c>
      <c r="U493" s="30">
        <v>0.0</v>
      </c>
      <c r="V493" s="30">
        <v>0.0</v>
      </c>
      <c r="W493" s="30">
        <v>0.0</v>
      </c>
      <c r="X493" s="30">
        <v>0.0</v>
      </c>
      <c r="Y493" s="30">
        <v>0.0</v>
      </c>
      <c r="Z493" s="30">
        <v>0.0</v>
      </c>
      <c r="AA493" s="30">
        <v>0.0</v>
      </c>
      <c r="AB493" s="30">
        <v>0.0</v>
      </c>
      <c r="AC493" s="30">
        <v>0.0</v>
      </c>
      <c r="AD493" s="30">
        <v>0.0</v>
      </c>
      <c r="AE493" s="30">
        <v>0.0</v>
      </c>
      <c r="AF493" s="30">
        <v>0.0</v>
      </c>
      <c r="AG493" s="30">
        <v>0.0</v>
      </c>
      <c r="AH493" s="30">
        <v>0.0</v>
      </c>
      <c r="AI493" s="30">
        <v>0.0</v>
      </c>
      <c r="AJ493" s="60"/>
    </row>
    <row r="494">
      <c r="A494" s="30">
        <v>12931.5</v>
      </c>
      <c r="B494" s="40">
        <v>44274.0</v>
      </c>
      <c r="C494" s="40">
        <v>44274.0</v>
      </c>
      <c r="D494" s="32" t="s">
        <v>93</v>
      </c>
      <c r="E494" s="32" t="s">
        <v>94</v>
      </c>
      <c r="F494" s="32" t="s">
        <v>112</v>
      </c>
      <c r="G494" s="32" t="s">
        <v>38</v>
      </c>
      <c r="H494" s="30">
        <v>27610.0</v>
      </c>
      <c r="I494" s="35"/>
      <c r="J494" s="30">
        <v>0.0</v>
      </c>
      <c r="K494" s="30">
        <v>1.0</v>
      </c>
      <c r="L494" s="30">
        <v>0.0</v>
      </c>
      <c r="M494" s="32" t="s">
        <v>39</v>
      </c>
      <c r="N494" s="32" t="s">
        <v>39</v>
      </c>
      <c r="O494" s="30">
        <v>0.0</v>
      </c>
      <c r="P494" s="30">
        <v>4.0</v>
      </c>
      <c r="Q494" s="30">
        <v>5.0</v>
      </c>
      <c r="R494" s="30">
        <v>10.0</v>
      </c>
      <c r="S494" s="30">
        <v>0.0</v>
      </c>
      <c r="T494" s="30">
        <v>0.0</v>
      </c>
      <c r="U494" s="30">
        <v>0.0</v>
      </c>
      <c r="V494" s="30">
        <v>0.0</v>
      </c>
      <c r="W494" s="30">
        <v>0.0</v>
      </c>
      <c r="X494" s="30">
        <v>0.0</v>
      </c>
      <c r="Y494" s="30">
        <v>0.0</v>
      </c>
      <c r="Z494" s="30">
        <v>0.0</v>
      </c>
      <c r="AA494" s="30">
        <v>0.0</v>
      </c>
      <c r="AB494" s="30">
        <v>0.0</v>
      </c>
      <c r="AC494" s="30">
        <v>0.0</v>
      </c>
      <c r="AD494" s="30">
        <v>0.0</v>
      </c>
      <c r="AE494" s="30">
        <v>0.0</v>
      </c>
      <c r="AF494" s="30">
        <v>0.0</v>
      </c>
      <c r="AG494" s="30">
        <v>0.0</v>
      </c>
      <c r="AH494" s="30">
        <v>0.0</v>
      </c>
      <c r="AI494" s="30">
        <v>0.0</v>
      </c>
      <c r="AJ494" s="60"/>
    </row>
    <row r="495">
      <c r="A495" s="30">
        <v>12931.6</v>
      </c>
      <c r="B495" s="40">
        <v>44274.0</v>
      </c>
      <c r="C495" s="40">
        <v>44274.0</v>
      </c>
      <c r="D495" s="32" t="s">
        <v>93</v>
      </c>
      <c r="E495" s="32" t="s">
        <v>94</v>
      </c>
      <c r="F495" s="32" t="s">
        <v>112</v>
      </c>
      <c r="G495" s="32" t="s">
        <v>38</v>
      </c>
      <c r="H495" s="30">
        <v>27610.0</v>
      </c>
      <c r="I495" s="35"/>
      <c r="J495" s="30">
        <v>0.0</v>
      </c>
      <c r="K495" s="30">
        <v>1.0</v>
      </c>
      <c r="L495" s="30">
        <v>0.0</v>
      </c>
      <c r="M495" s="32" t="s">
        <v>39</v>
      </c>
      <c r="N495" s="32" t="s">
        <v>39</v>
      </c>
      <c r="O495" s="30">
        <v>0.0</v>
      </c>
      <c r="P495" s="30">
        <v>4.0</v>
      </c>
      <c r="Q495" s="30">
        <v>5.0</v>
      </c>
      <c r="R495" s="30">
        <v>10.0</v>
      </c>
      <c r="S495" s="30">
        <v>0.0</v>
      </c>
      <c r="T495" s="30">
        <v>0.0</v>
      </c>
      <c r="U495" s="30">
        <v>0.0</v>
      </c>
      <c r="V495" s="30">
        <v>0.0</v>
      </c>
      <c r="W495" s="30">
        <v>0.0</v>
      </c>
      <c r="X495" s="30">
        <v>0.0</v>
      </c>
      <c r="Y495" s="30">
        <v>0.0</v>
      </c>
      <c r="Z495" s="30">
        <v>0.0</v>
      </c>
      <c r="AA495" s="30">
        <v>0.0</v>
      </c>
      <c r="AB495" s="30">
        <v>0.0</v>
      </c>
      <c r="AC495" s="30">
        <v>0.0</v>
      </c>
      <c r="AD495" s="30">
        <v>0.0</v>
      </c>
      <c r="AE495" s="30">
        <v>0.0</v>
      </c>
      <c r="AF495" s="30">
        <v>0.0</v>
      </c>
      <c r="AG495" s="30">
        <v>0.0</v>
      </c>
      <c r="AH495" s="30">
        <v>0.0</v>
      </c>
      <c r="AI495" s="30">
        <v>0.0</v>
      </c>
      <c r="AJ495" s="60"/>
    </row>
    <row r="496">
      <c r="A496" s="30">
        <v>12932.1</v>
      </c>
      <c r="B496" s="40">
        <v>44274.0</v>
      </c>
      <c r="C496" s="40">
        <v>44274.0</v>
      </c>
      <c r="D496" s="32" t="s">
        <v>93</v>
      </c>
      <c r="E496" s="32" t="s">
        <v>94</v>
      </c>
      <c r="F496" s="32" t="s">
        <v>112</v>
      </c>
      <c r="G496" s="32" t="s">
        <v>38</v>
      </c>
      <c r="H496" s="30">
        <v>27610.0</v>
      </c>
      <c r="I496" s="35"/>
      <c r="J496" s="30">
        <v>0.0</v>
      </c>
      <c r="K496" s="30">
        <v>1.0</v>
      </c>
      <c r="L496" s="30">
        <v>0.0</v>
      </c>
      <c r="M496" s="32" t="s">
        <v>39</v>
      </c>
      <c r="N496" s="32" t="s">
        <v>39</v>
      </c>
      <c r="O496" s="30">
        <v>0.0</v>
      </c>
      <c r="P496" s="30">
        <v>1.0</v>
      </c>
      <c r="Q496" s="30">
        <v>3.0</v>
      </c>
      <c r="R496" s="30">
        <v>10.0</v>
      </c>
      <c r="S496" s="30">
        <v>0.0</v>
      </c>
      <c r="T496" s="30">
        <v>0.0</v>
      </c>
      <c r="U496" s="30">
        <v>0.0</v>
      </c>
      <c r="V496" s="30">
        <v>0.0</v>
      </c>
      <c r="W496" s="30">
        <v>0.0</v>
      </c>
      <c r="X496" s="30">
        <v>0.0</v>
      </c>
      <c r="Y496" s="30">
        <v>0.0</v>
      </c>
      <c r="Z496" s="30">
        <v>0.0</v>
      </c>
      <c r="AA496" s="30">
        <v>0.0</v>
      </c>
      <c r="AB496" s="30">
        <v>0.0</v>
      </c>
      <c r="AC496" s="30">
        <v>0.0</v>
      </c>
      <c r="AD496" s="30">
        <v>0.0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60"/>
    </row>
    <row r="497">
      <c r="A497" s="30">
        <v>12932.2</v>
      </c>
      <c r="B497" s="40">
        <v>44274.0</v>
      </c>
      <c r="C497" s="40">
        <v>44274.0</v>
      </c>
      <c r="D497" s="32" t="s">
        <v>93</v>
      </c>
      <c r="E497" s="32" t="s">
        <v>94</v>
      </c>
      <c r="F497" s="32" t="s">
        <v>112</v>
      </c>
      <c r="G497" s="32" t="s">
        <v>38</v>
      </c>
      <c r="H497" s="30">
        <v>27610.0</v>
      </c>
      <c r="I497" s="35"/>
      <c r="J497" s="30">
        <v>0.0</v>
      </c>
      <c r="K497" s="30">
        <v>1.0</v>
      </c>
      <c r="L497" s="30">
        <v>0.0</v>
      </c>
      <c r="M497" s="32" t="s">
        <v>39</v>
      </c>
      <c r="N497" s="32" t="s">
        <v>39</v>
      </c>
      <c r="O497" s="30">
        <v>0.0</v>
      </c>
      <c r="P497" s="30">
        <v>1.0</v>
      </c>
      <c r="Q497" s="30">
        <v>0.0</v>
      </c>
      <c r="R497" s="30">
        <v>10.0</v>
      </c>
      <c r="S497" s="30">
        <v>0.0</v>
      </c>
      <c r="T497" s="30">
        <v>0.0</v>
      </c>
      <c r="U497" s="30">
        <v>0.0</v>
      </c>
      <c r="V497" s="30">
        <v>0.0</v>
      </c>
      <c r="W497" s="30">
        <v>0.0</v>
      </c>
      <c r="X497" s="30">
        <v>0.0</v>
      </c>
      <c r="Y497" s="30">
        <v>0.0</v>
      </c>
      <c r="Z497" s="30">
        <v>0.0</v>
      </c>
      <c r="AA497" s="30">
        <v>0.0</v>
      </c>
      <c r="AB497" s="30">
        <v>0.0</v>
      </c>
      <c r="AC497" s="30">
        <v>0.0</v>
      </c>
      <c r="AD497" s="30">
        <v>0.0</v>
      </c>
      <c r="AE497" s="30">
        <v>0.0</v>
      </c>
      <c r="AF497" s="30">
        <v>0.0</v>
      </c>
      <c r="AG497" s="30">
        <v>0.0</v>
      </c>
      <c r="AH497" s="30">
        <v>0.0</v>
      </c>
      <c r="AI497" s="30">
        <v>0.0</v>
      </c>
      <c r="AJ497" s="60"/>
    </row>
    <row r="498">
      <c r="A498" s="30">
        <v>12932.3</v>
      </c>
      <c r="B498" s="40">
        <v>44274.0</v>
      </c>
      <c r="C498" s="40">
        <v>44274.0</v>
      </c>
      <c r="D498" s="32" t="s">
        <v>93</v>
      </c>
      <c r="E498" s="32" t="s">
        <v>94</v>
      </c>
      <c r="F498" s="32" t="s">
        <v>112</v>
      </c>
      <c r="G498" s="32" t="s">
        <v>38</v>
      </c>
      <c r="H498" s="30">
        <v>27610.0</v>
      </c>
      <c r="I498" s="35"/>
      <c r="J498" s="30">
        <v>0.0</v>
      </c>
      <c r="K498" s="30">
        <v>1.0</v>
      </c>
      <c r="L498" s="30">
        <v>0.0</v>
      </c>
      <c r="M498" s="32" t="s">
        <v>39</v>
      </c>
      <c r="N498" s="32" t="s">
        <v>39</v>
      </c>
      <c r="O498" s="30">
        <v>0.0</v>
      </c>
      <c r="P498" s="30">
        <v>3.0</v>
      </c>
      <c r="Q498" s="30">
        <v>4.0</v>
      </c>
      <c r="R498" s="30">
        <v>10.0</v>
      </c>
      <c r="S498" s="30">
        <v>0.0</v>
      </c>
      <c r="T498" s="30">
        <v>0.0</v>
      </c>
      <c r="U498" s="30">
        <v>0.0</v>
      </c>
      <c r="V498" s="30">
        <v>0.0</v>
      </c>
      <c r="W498" s="30">
        <v>0.0</v>
      </c>
      <c r="X498" s="30">
        <v>0.0</v>
      </c>
      <c r="Y498" s="30">
        <v>0.0</v>
      </c>
      <c r="Z498" s="30">
        <v>0.0</v>
      </c>
      <c r="AA498" s="30">
        <v>0.0</v>
      </c>
      <c r="AB498" s="30">
        <v>0.0</v>
      </c>
      <c r="AC498" s="30">
        <v>0.0</v>
      </c>
      <c r="AD498" s="30">
        <v>0.0</v>
      </c>
      <c r="AE498" s="30">
        <v>0.0</v>
      </c>
      <c r="AF498" s="30">
        <v>0.0</v>
      </c>
      <c r="AG498" s="30">
        <v>0.0</v>
      </c>
      <c r="AH498" s="30">
        <v>0.0</v>
      </c>
      <c r="AI498" s="30">
        <v>0.0</v>
      </c>
      <c r="AJ498" s="60"/>
    </row>
    <row r="499">
      <c r="A499" s="30">
        <v>12932.4</v>
      </c>
      <c r="B499" s="40">
        <v>44274.0</v>
      </c>
      <c r="C499" s="40">
        <v>44274.0</v>
      </c>
      <c r="D499" s="32" t="s">
        <v>93</v>
      </c>
      <c r="E499" s="32" t="s">
        <v>94</v>
      </c>
      <c r="F499" s="32" t="s">
        <v>112</v>
      </c>
      <c r="G499" s="32" t="s">
        <v>38</v>
      </c>
      <c r="H499" s="30">
        <v>27610.0</v>
      </c>
      <c r="I499" s="35"/>
      <c r="J499" s="30">
        <v>0.0</v>
      </c>
      <c r="K499" s="30">
        <v>1.0</v>
      </c>
      <c r="L499" s="30">
        <v>0.0</v>
      </c>
      <c r="M499" s="32" t="s">
        <v>39</v>
      </c>
      <c r="N499" s="32" t="s">
        <v>39</v>
      </c>
      <c r="O499" s="30">
        <v>0.0</v>
      </c>
      <c r="P499" s="30">
        <v>0.0</v>
      </c>
      <c r="Q499" s="30">
        <v>3.0</v>
      </c>
      <c r="R499" s="30">
        <v>10.0</v>
      </c>
      <c r="S499" s="30">
        <v>0.0</v>
      </c>
      <c r="T499" s="30">
        <v>0.0</v>
      </c>
      <c r="U499" s="30">
        <v>0.0</v>
      </c>
      <c r="V499" s="30">
        <v>0.0</v>
      </c>
      <c r="W499" s="30">
        <v>0.0</v>
      </c>
      <c r="X499" s="30">
        <v>0.0</v>
      </c>
      <c r="Y499" s="30">
        <v>0.0</v>
      </c>
      <c r="Z499" s="30">
        <v>0.0</v>
      </c>
      <c r="AA499" s="30">
        <v>0.0</v>
      </c>
      <c r="AB499" s="30">
        <v>0.0</v>
      </c>
      <c r="AC499" s="30">
        <v>0.0</v>
      </c>
      <c r="AD499" s="30">
        <v>0.0</v>
      </c>
      <c r="AE499" s="30">
        <v>0.0</v>
      </c>
      <c r="AF499" s="30">
        <v>0.0</v>
      </c>
      <c r="AG499" s="30">
        <v>0.0</v>
      </c>
      <c r="AH499" s="30">
        <v>0.0</v>
      </c>
      <c r="AI499" s="30">
        <v>0.0</v>
      </c>
      <c r="AJ499" s="60"/>
    </row>
    <row r="500">
      <c r="A500" s="30">
        <v>12932.5</v>
      </c>
      <c r="B500" s="40">
        <v>44274.0</v>
      </c>
      <c r="C500" s="40">
        <v>44274.0</v>
      </c>
      <c r="D500" s="32" t="s">
        <v>93</v>
      </c>
      <c r="E500" s="32" t="s">
        <v>94</v>
      </c>
      <c r="F500" s="32" t="s">
        <v>112</v>
      </c>
      <c r="G500" s="32" t="s">
        <v>38</v>
      </c>
      <c r="H500" s="30">
        <v>27610.0</v>
      </c>
      <c r="I500" s="35"/>
      <c r="J500" s="30">
        <v>0.0</v>
      </c>
      <c r="K500" s="30">
        <v>1.0</v>
      </c>
      <c r="L500" s="30">
        <v>0.0</v>
      </c>
      <c r="M500" s="32" t="s">
        <v>39</v>
      </c>
      <c r="N500" s="32" t="s">
        <v>39</v>
      </c>
      <c r="O500" s="30">
        <v>0.0</v>
      </c>
      <c r="P500" s="30">
        <v>1.0</v>
      </c>
      <c r="Q500" s="30">
        <v>2.0</v>
      </c>
      <c r="R500" s="30">
        <v>10.0</v>
      </c>
      <c r="S500" s="30">
        <v>0.0</v>
      </c>
      <c r="T500" s="30">
        <v>0.0</v>
      </c>
      <c r="U500" s="30">
        <v>0.0</v>
      </c>
      <c r="V500" s="30">
        <v>0.0</v>
      </c>
      <c r="W500" s="30">
        <v>0.0</v>
      </c>
      <c r="X500" s="30">
        <v>0.0</v>
      </c>
      <c r="Y500" s="30">
        <v>0.0</v>
      </c>
      <c r="Z500" s="30">
        <v>0.0</v>
      </c>
      <c r="AA500" s="30">
        <v>0.0</v>
      </c>
      <c r="AB500" s="30">
        <v>0.0</v>
      </c>
      <c r="AC500" s="30">
        <v>0.0</v>
      </c>
      <c r="AD500" s="30">
        <v>0.0</v>
      </c>
      <c r="AE500" s="30">
        <v>0.0</v>
      </c>
      <c r="AF500" s="30">
        <v>0.0</v>
      </c>
      <c r="AG500" s="30">
        <v>0.0</v>
      </c>
      <c r="AH500" s="30">
        <v>0.0</v>
      </c>
      <c r="AI500" s="30">
        <v>0.0</v>
      </c>
      <c r="AJ500" s="60"/>
    </row>
    <row r="501">
      <c r="A501" s="30">
        <v>12932.6</v>
      </c>
      <c r="B501" s="40">
        <v>44274.0</v>
      </c>
      <c r="C501" s="40">
        <v>44274.0</v>
      </c>
      <c r="D501" s="32" t="s">
        <v>93</v>
      </c>
      <c r="E501" s="32" t="s">
        <v>94</v>
      </c>
      <c r="F501" s="32" t="s">
        <v>112</v>
      </c>
      <c r="G501" s="32" t="s">
        <v>38</v>
      </c>
      <c r="H501" s="30">
        <v>27610.0</v>
      </c>
      <c r="I501" s="35"/>
      <c r="J501" s="30">
        <v>0.0</v>
      </c>
      <c r="K501" s="30">
        <v>1.0</v>
      </c>
      <c r="L501" s="30">
        <v>0.0</v>
      </c>
      <c r="M501" s="32" t="s">
        <v>39</v>
      </c>
      <c r="N501" s="32" t="s">
        <v>39</v>
      </c>
      <c r="O501" s="30">
        <v>0.0</v>
      </c>
      <c r="P501" s="30">
        <v>3.0</v>
      </c>
      <c r="Q501" s="30">
        <v>4.0</v>
      </c>
      <c r="R501" s="30">
        <v>10.0</v>
      </c>
      <c r="S501" s="30">
        <v>0.0</v>
      </c>
      <c r="T501" s="30">
        <v>0.0</v>
      </c>
      <c r="U501" s="30">
        <v>0.0</v>
      </c>
      <c r="V501" s="30">
        <v>0.0</v>
      </c>
      <c r="W501" s="30">
        <v>0.0</v>
      </c>
      <c r="X501" s="30">
        <v>0.0</v>
      </c>
      <c r="Y501" s="30">
        <v>0.0</v>
      </c>
      <c r="Z501" s="30">
        <v>0.0</v>
      </c>
      <c r="AA501" s="30">
        <v>0.0</v>
      </c>
      <c r="AB501" s="30">
        <v>0.0</v>
      </c>
      <c r="AC501" s="30">
        <v>0.0</v>
      </c>
      <c r="AD501" s="30">
        <v>0.0</v>
      </c>
      <c r="AE501" s="30">
        <v>0.0</v>
      </c>
      <c r="AF501" s="30">
        <v>0.0</v>
      </c>
      <c r="AG501" s="30">
        <v>0.0</v>
      </c>
      <c r="AH501" s="30">
        <v>0.0</v>
      </c>
      <c r="AI501" s="30">
        <v>0.0</v>
      </c>
      <c r="AJ501" s="60"/>
    </row>
    <row r="502">
      <c r="A502" s="30">
        <v>12933.1</v>
      </c>
      <c r="B502" s="40">
        <v>44274.0</v>
      </c>
      <c r="C502" s="40">
        <v>44279.0</v>
      </c>
      <c r="D502" s="32" t="s">
        <v>276</v>
      </c>
      <c r="E502" s="32" t="s">
        <v>218</v>
      </c>
      <c r="F502" s="32" t="s">
        <v>206</v>
      </c>
      <c r="G502" s="32" t="s">
        <v>38</v>
      </c>
      <c r="H502" s="30">
        <v>27612.0</v>
      </c>
      <c r="I502" s="35"/>
      <c r="J502" s="30">
        <v>0.0</v>
      </c>
      <c r="K502" s="30">
        <v>1.0</v>
      </c>
      <c r="L502" s="30">
        <v>0.0</v>
      </c>
      <c r="M502" s="32" t="s">
        <v>39</v>
      </c>
      <c r="N502" s="32" t="s">
        <v>39</v>
      </c>
      <c r="O502" s="30">
        <v>4.0</v>
      </c>
      <c r="P502" s="30">
        <v>11.0</v>
      </c>
      <c r="Q502" s="30">
        <v>7.0</v>
      </c>
      <c r="R502" s="30">
        <v>10.0</v>
      </c>
      <c r="S502" s="30">
        <v>1.0</v>
      </c>
      <c r="T502" s="30">
        <v>0.0</v>
      </c>
      <c r="U502" s="30">
        <v>0.0</v>
      </c>
      <c r="V502" s="30">
        <v>0.0</v>
      </c>
      <c r="W502" s="30">
        <v>0.0</v>
      </c>
      <c r="X502" s="30">
        <v>0.0</v>
      </c>
      <c r="Y502" s="30">
        <v>0.0</v>
      </c>
      <c r="Z502" s="30">
        <v>0.0</v>
      </c>
      <c r="AA502" s="30">
        <v>0.0</v>
      </c>
      <c r="AB502" s="30">
        <v>0.0</v>
      </c>
      <c r="AC502" s="30">
        <v>0.0</v>
      </c>
      <c r="AD502" s="30">
        <v>0.0</v>
      </c>
      <c r="AE502" s="30">
        <v>0.0</v>
      </c>
      <c r="AF502" s="30">
        <v>0.0</v>
      </c>
      <c r="AG502" s="30">
        <v>0.0</v>
      </c>
      <c r="AH502" s="30">
        <v>0.0</v>
      </c>
      <c r="AI502" s="30">
        <v>0.0</v>
      </c>
      <c r="AJ502" s="60"/>
    </row>
    <row r="503">
      <c r="A503" s="30">
        <v>12933.2</v>
      </c>
      <c r="B503" s="40">
        <v>44274.0</v>
      </c>
      <c r="C503" s="40">
        <v>44279.0</v>
      </c>
      <c r="D503" s="32" t="s">
        <v>276</v>
      </c>
      <c r="E503" s="32" t="s">
        <v>218</v>
      </c>
      <c r="G503" s="38"/>
      <c r="H503" s="38"/>
      <c r="I503" s="35"/>
      <c r="J503" s="30">
        <v>0.0</v>
      </c>
      <c r="K503" s="30">
        <v>0.0</v>
      </c>
      <c r="L503" s="30">
        <v>1.0</v>
      </c>
      <c r="M503" s="32" t="s">
        <v>39</v>
      </c>
      <c r="N503" s="32" t="s">
        <v>39</v>
      </c>
      <c r="O503" s="30">
        <v>2.0</v>
      </c>
      <c r="P503" s="30">
        <v>8.0</v>
      </c>
      <c r="Q503" s="30">
        <v>5.0</v>
      </c>
      <c r="R503" s="30">
        <v>10.0</v>
      </c>
      <c r="S503" s="30">
        <v>1.0</v>
      </c>
      <c r="T503" s="30">
        <v>0.0</v>
      </c>
      <c r="U503" s="30">
        <v>0.0</v>
      </c>
      <c r="V503" s="30">
        <v>0.0</v>
      </c>
      <c r="W503" s="30">
        <v>0.0</v>
      </c>
      <c r="X503" s="30">
        <v>0.0</v>
      </c>
      <c r="Y503" s="30">
        <v>0.0</v>
      </c>
      <c r="Z503" s="30">
        <v>0.0</v>
      </c>
      <c r="AA503" s="30">
        <v>0.0</v>
      </c>
      <c r="AB503" s="30">
        <v>0.0</v>
      </c>
      <c r="AC503" s="30">
        <v>0.0</v>
      </c>
      <c r="AD503" s="30">
        <v>0.0</v>
      </c>
      <c r="AE503" s="30">
        <v>0.0</v>
      </c>
      <c r="AF503" s="30">
        <v>0.0</v>
      </c>
      <c r="AG503" s="30">
        <v>0.0</v>
      </c>
      <c r="AH503" s="30">
        <v>0.0</v>
      </c>
      <c r="AI503" s="30">
        <v>0.0</v>
      </c>
      <c r="AJ503" s="60"/>
    </row>
    <row r="504">
      <c r="A504" s="30">
        <v>12933.3</v>
      </c>
      <c r="B504" s="40">
        <v>44274.0</v>
      </c>
      <c r="C504" s="40">
        <v>44279.0</v>
      </c>
      <c r="D504" s="32" t="s">
        <v>276</v>
      </c>
      <c r="E504" s="32" t="s">
        <v>218</v>
      </c>
      <c r="G504" s="38"/>
      <c r="H504" s="38"/>
      <c r="I504" s="35"/>
      <c r="J504" s="30">
        <v>0.0</v>
      </c>
      <c r="K504" s="30">
        <v>0.0</v>
      </c>
      <c r="L504" s="30">
        <v>1.0</v>
      </c>
      <c r="M504" s="32" t="s">
        <v>39</v>
      </c>
      <c r="N504" s="32" t="s">
        <v>39</v>
      </c>
      <c r="O504" s="30">
        <v>0.0</v>
      </c>
      <c r="P504" s="30">
        <v>8.0</v>
      </c>
      <c r="Q504" s="30">
        <v>6.0</v>
      </c>
      <c r="R504" s="30">
        <v>5.0</v>
      </c>
      <c r="S504" s="30">
        <v>1.0</v>
      </c>
      <c r="T504" s="30">
        <v>0.0</v>
      </c>
      <c r="U504" s="30">
        <v>0.0</v>
      </c>
      <c r="V504" s="30">
        <v>0.0</v>
      </c>
      <c r="W504" s="30">
        <v>0.0</v>
      </c>
      <c r="X504" s="30">
        <v>0.0</v>
      </c>
      <c r="Y504" s="30">
        <v>0.0</v>
      </c>
      <c r="Z504" s="30">
        <v>0.0</v>
      </c>
      <c r="AA504" s="30">
        <v>0.0</v>
      </c>
      <c r="AB504" s="30">
        <v>0.0</v>
      </c>
      <c r="AC504" s="30">
        <v>0.0</v>
      </c>
      <c r="AD504" s="30">
        <v>0.0</v>
      </c>
      <c r="AE504" s="30">
        <v>0.0</v>
      </c>
      <c r="AF504" s="30">
        <v>0.0</v>
      </c>
      <c r="AG504" s="30">
        <v>0.0</v>
      </c>
      <c r="AH504" s="30">
        <v>0.0</v>
      </c>
      <c r="AI504" s="30">
        <v>0.0</v>
      </c>
      <c r="AJ504" s="60"/>
    </row>
    <row r="505">
      <c r="A505" s="30">
        <v>12934.1</v>
      </c>
      <c r="B505" s="40">
        <v>44277.0</v>
      </c>
      <c r="C505" s="40">
        <v>44281.0</v>
      </c>
      <c r="D505" s="32" t="s">
        <v>146</v>
      </c>
      <c r="E505" s="32" t="s">
        <v>36</v>
      </c>
      <c r="F505" s="32" t="s">
        <v>147</v>
      </c>
      <c r="G505" s="32" t="s">
        <v>38</v>
      </c>
      <c r="H505" s="30">
        <v>27612.0</v>
      </c>
      <c r="I505" s="35"/>
      <c r="J505" s="30">
        <v>0.0</v>
      </c>
      <c r="K505" s="30">
        <v>1.0</v>
      </c>
      <c r="L505" s="30">
        <v>0.0</v>
      </c>
      <c r="M505" s="32" t="s">
        <v>49</v>
      </c>
      <c r="N505" s="32" t="s">
        <v>39</v>
      </c>
      <c r="O505" s="30">
        <v>1.0</v>
      </c>
      <c r="P505" s="30">
        <v>0.0</v>
      </c>
      <c r="Q505" s="30">
        <v>0.0</v>
      </c>
      <c r="R505" s="30">
        <v>0.0</v>
      </c>
      <c r="S505" s="30">
        <v>0.0</v>
      </c>
      <c r="T505" s="30">
        <v>0.0</v>
      </c>
      <c r="U505" s="30">
        <v>0.0</v>
      </c>
      <c r="V505" s="30">
        <v>0.0</v>
      </c>
      <c r="W505" s="30">
        <v>0.0</v>
      </c>
      <c r="X505" s="30">
        <v>0.0</v>
      </c>
      <c r="Y505" s="30">
        <v>0.0</v>
      </c>
      <c r="Z505" s="30">
        <v>0.0</v>
      </c>
      <c r="AA505" s="30">
        <v>0.0</v>
      </c>
      <c r="AB505" s="30">
        <v>0.0</v>
      </c>
      <c r="AC505" s="30">
        <v>0.0</v>
      </c>
      <c r="AD505" s="30">
        <v>0.0</v>
      </c>
      <c r="AE505" s="30">
        <v>10.0</v>
      </c>
      <c r="AF505" s="30">
        <v>5.0</v>
      </c>
      <c r="AG505" s="30">
        <v>10.0</v>
      </c>
      <c r="AH505" s="30">
        <v>2.0</v>
      </c>
      <c r="AI505" s="30">
        <v>0.0</v>
      </c>
      <c r="AJ505" s="60"/>
    </row>
    <row r="506">
      <c r="A506" s="30">
        <v>12935.1</v>
      </c>
      <c r="B506" s="40">
        <v>44277.0</v>
      </c>
      <c r="C506" s="40">
        <v>44277.0</v>
      </c>
      <c r="D506" s="32" t="s">
        <v>82</v>
      </c>
      <c r="E506" s="32" t="s">
        <v>36</v>
      </c>
      <c r="F506" s="32" t="s">
        <v>83</v>
      </c>
      <c r="G506" s="32" t="s">
        <v>38</v>
      </c>
      <c r="H506" s="30">
        <v>27609.0</v>
      </c>
      <c r="I506" s="35"/>
      <c r="J506" s="30">
        <v>0.0</v>
      </c>
      <c r="K506" s="30">
        <v>1.0</v>
      </c>
      <c r="L506" s="30">
        <v>0.0</v>
      </c>
      <c r="M506" s="32" t="s">
        <v>39</v>
      </c>
      <c r="N506" s="32" t="s">
        <v>39</v>
      </c>
      <c r="O506" s="30">
        <v>0.0</v>
      </c>
      <c r="P506" s="30">
        <v>0.0</v>
      </c>
      <c r="Q506" s="30">
        <v>0.0</v>
      </c>
      <c r="R506" s="30">
        <v>0.0</v>
      </c>
      <c r="S506" s="30">
        <v>0.0</v>
      </c>
      <c r="T506" s="30">
        <v>0.0</v>
      </c>
      <c r="U506" s="30">
        <v>0.0</v>
      </c>
      <c r="V506" s="30">
        <v>0.0</v>
      </c>
      <c r="W506" s="30">
        <v>5.0</v>
      </c>
      <c r="X506" s="30">
        <v>2.0</v>
      </c>
      <c r="Y506" s="30">
        <v>0.0</v>
      </c>
      <c r="Z506" s="30">
        <v>0.0</v>
      </c>
      <c r="AA506" s="30">
        <v>0.0</v>
      </c>
      <c r="AB506" s="30">
        <v>0.0</v>
      </c>
      <c r="AC506" s="30">
        <v>0.0</v>
      </c>
      <c r="AD506" s="30">
        <v>0.0</v>
      </c>
      <c r="AE506" s="30">
        <v>0.0</v>
      </c>
      <c r="AF506" s="30">
        <v>0.0</v>
      </c>
      <c r="AG506" s="30">
        <v>0.0</v>
      </c>
      <c r="AH506" s="30">
        <v>0.0</v>
      </c>
      <c r="AI506" s="30">
        <v>0.0</v>
      </c>
      <c r="AJ506" s="60"/>
    </row>
    <row r="507">
      <c r="A507" s="30">
        <v>12936.1</v>
      </c>
      <c r="B507" s="40">
        <v>44277.0</v>
      </c>
      <c r="C507" s="40">
        <v>44277.0</v>
      </c>
      <c r="D507" s="32" t="s">
        <v>93</v>
      </c>
      <c r="E507" s="32" t="s">
        <v>94</v>
      </c>
      <c r="J507" s="30">
        <v>1.0</v>
      </c>
      <c r="K507" s="30">
        <v>0.0</v>
      </c>
      <c r="L507" s="30">
        <v>0.0</v>
      </c>
      <c r="M507" s="32" t="s">
        <v>39</v>
      </c>
      <c r="N507" s="32" t="s">
        <v>39</v>
      </c>
      <c r="O507" s="30">
        <v>0.0</v>
      </c>
      <c r="P507" s="30">
        <v>0.0</v>
      </c>
      <c r="Q507" s="30">
        <v>0.0</v>
      </c>
      <c r="R507" s="30">
        <v>0.0</v>
      </c>
      <c r="S507" s="30">
        <v>0.0</v>
      </c>
      <c r="T507" s="30">
        <v>0.0</v>
      </c>
      <c r="U507" s="30">
        <v>0.0</v>
      </c>
      <c r="V507" s="30">
        <v>0.0</v>
      </c>
      <c r="W507" s="30">
        <v>0.0</v>
      </c>
      <c r="X507" s="30">
        <v>0.0</v>
      </c>
      <c r="Y507" s="30">
        <v>0.0</v>
      </c>
      <c r="Z507" s="30">
        <v>0.0</v>
      </c>
      <c r="AA507" s="30">
        <v>0.0</v>
      </c>
      <c r="AB507" s="30">
        <v>0.0</v>
      </c>
      <c r="AC507" s="30">
        <v>0.0</v>
      </c>
      <c r="AD507" s="30">
        <v>0.0</v>
      </c>
      <c r="AE507" s="30">
        <v>4.0</v>
      </c>
      <c r="AF507" s="30">
        <v>0.0</v>
      </c>
      <c r="AG507" s="30">
        <v>0.0</v>
      </c>
      <c r="AH507" s="30">
        <v>0.0</v>
      </c>
      <c r="AI507" s="30">
        <v>0.0</v>
      </c>
      <c r="AJ507" s="60"/>
    </row>
    <row r="508">
      <c r="A508" s="30">
        <v>12936.2</v>
      </c>
      <c r="B508" s="40">
        <v>44277.0</v>
      </c>
      <c r="C508" s="40">
        <v>44277.0</v>
      </c>
      <c r="D508" s="32" t="s">
        <v>93</v>
      </c>
      <c r="E508" s="32" t="s">
        <v>94</v>
      </c>
      <c r="J508" s="30">
        <v>1.0</v>
      </c>
      <c r="K508" s="30">
        <v>0.0</v>
      </c>
      <c r="L508" s="30">
        <v>0.0</v>
      </c>
      <c r="M508" s="32" t="s">
        <v>39</v>
      </c>
      <c r="N508" s="32" t="s">
        <v>39</v>
      </c>
      <c r="O508" s="30">
        <v>0.0</v>
      </c>
      <c r="P508" s="30">
        <v>0.0</v>
      </c>
      <c r="Q508" s="30">
        <v>0.0</v>
      </c>
      <c r="R508" s="30">
        <v>0.0</v>
      </c>
      <c r="S508" s="30">
        <v>0.0</v>
      </c>
      <c r="T508" s="30">
        <v>0.0</v>
      </c>
      <c r="U508" s="30">
        <v>0.0</v>
      </c>
      <c r="V508" s="30">
        <v>0.0</v>
      </c>
      <c r="W508" s="30">
        <v>0.0</v>
      </c>
      <c r="X508" s="30">
        <v>0.0</v>
      </c>
      <c r="Y508" s="30">
        <v>0.0</v>
      </c>
      <c r="Z508" s="30">
        <v>0.0</v>
      </c>
      <c r="AA508" s="30">
        <v>0.0</v>
      </c>
      <c r="AB508" s="30">
        <v>0.0</v>
      </c>
      <c r="AC508" s="30">
        <v>0.0</v>
      </c>
      <c r="AD508" s="30">
        <v>0.0</v>
      </c>
      <c r="AE508" s="30">
        <v>1.0</v>
      </c>
      <c r="AF508" s="30">
        <v>0.0</v>
      </c>
      <c r="AG508" s="30">
        <v>0.0</v>
      </c>
      <c r="AH508" s="30">
        <v>0.0</v>
      </c>
      <c r="AI508" s="30">
        <v>0.0</v>
      </c>
      <c r="AJ508" s="60"/>
    </row>
    <row r="509">
      <c r="A509" s="30">
        <v>12936.3</v>
      </c>
      <c r="B509" s="40">
        <v>44277.0</v>
      </c>
      <c r="C509" s="40">
        <v>44277.0</v>
      </c>
      <c r="D509" s="32" t="s">
        <v>93</v>
      </c>
      <c r="E509" s="32" t="s">
        <v>94</v>
      </c>
      <c r="J509" s="30">
        <v>1.0</v>
      </c>
      <c r="K509" s="30">
        <v>0.0</v>
      </c>
      <c r="L509" s="30">
        <v>0.0</v>
      </c>
      <c r="M509" s="32" t="s">
        <v>39</v>
      </c>
      <c r="N509" s="32" t="s">
        <v>39</v>
      </c>
      <c r="O509" s="30">
        <v>0.0</v>
      </c>
      <c r="P509" s="30">
        <v>0.0</v>
      </c>
      <c r="Q509" s="30">
        <v>0.0</v>
      </c>
      <c r="R509" s="30">
        <v>0.0</v>
      </c>
      <c r="S509" s="30">
        <v>0.0</v>
      </c>
      <c r="T509" s="30">
        <v>0.0</v>
      </c>
      <c r="U509" s="30">
        <v>0.0</v>
      </c>
      <c r="V509" s="30">
        <v>0.0</v>
      </c>
      <c r="W509" s="30">
        <v>0.0</v>
      </c>
      <c r="X509" s="30">
        <v>0.0</v>
      </c>
      <c r="Y509" s="30">
        <v>0.0</v>
      </c>
      <c r="Z509" s="30">
        <v>0.0</v>
      </c>
      <c r="AA509" s="30">
        <v>0.0</v>
      </c>
      <c r="AB509" s="30">
        <v>0.0</v>
      </c>
      <c r="AC509" s="30">
        <v>0.0</v>
      </c>
      <c r="AD509" s="30">
        <v>0.0</v>
      </c>
      <c r="AE509" s="30">
        <v>4.0</v>
      </c>
      <c r="AF509" s="30">
        <v>0.0</v>
      </c>
      <c r="AG509" s="30">
        <v>0.0</v>
      </c>
      <c r="AH509" s="30">
        <v>0.0</v>
      </c>
      <c r="AI509" s="30">
        <v>0.0</v>
      </c>
      <c r="AJ509" s="60"/>
    </row>
    <row r="510">
      <c r="A510" s="30">
        <v>12936.4</v>
      </c>
      <c r="B510" s="40">
        <v>44277.0</v>
      </c>
      <c r="C510" s="40">
        <v>44277.0</v>
      </c>
      <c r="D510" s="32" t="s">
        <v>93</v>
      </c>
      <c r="E510" s="32" t="s">
        <v>94</v>
      </c>
      <c r="J510" s="30">
        <v>1.0</v>
      </c>
      <c r="K510" s="30">
        <v>0.0</v>
      </c>
      <c r="L510" s="30">
        <v>0.0</v>
      </c>
      <c r="M510" s="32" t="s">
        <v>39</v>
      </c>
      <c r="N510" s="32" t="s">
        <v>39</v>
      </c>
      <c r="O510" s="30">
        <v>0.0</v>
      </c>
      <c r="P510" s="30">
        <v>0.0</v>
      </c>
      <c r="Q510" s="30">
        <v>0.0</v>
      </c>
      <c r="R510" s="30">
        <v>0.0</v>
      </c>
      <c r="S510" s="30">
        <v>0.0</v>
      </c>
      <c r="T510" s="30">
        <v>0.0</v>
      </c>
      <c r="U510" s="30">
        <v>0.0</v>
      </c>
      <c r="V510" s="30">
        <v>0.0</v>
      </c>
      <c r="W510" s="30">
        <v>0.0</v>
      </c>
      <c r="X510" s="30">
        <v>0.0</v>
      </c>
      <c r="Y510" s="30">
        <v>0.0</v>
      </c>
      <c r="Z510" s="30">
        <v>0.0</v>
      </c>
      <c r="AA510" s="30">
        <v>0.0</v>
      </c>
      <c r="AB510" s="30">
        <v>0.0</v>
      </c>
      <c r="AC510" s="30">
        <v>0.0</v>
      </c>
      <c r="AD510" s="30">
        <v>0.0</v>
      </c>
      <c r="AE510" s="30">
        <v>2.0</v>
      </c>
      <c r="AF510" s="30">
        <v>2.0</v>
      </c>
      <c r="AG510" s="30">
        <v>0.0</v>
      </c>
      <c r="AH510" s="30">
        <v>0.0</v>
      </c>
      <c r="AI510" s="30">
        <v>0.0</v>
      </c>
      <c r="AJ510" s="60"/>
    </row>
    <row r="511">
      <c r="A511" s="30">
        <v>12936.5</v>
      </c>
      <c r="B511" s="40">
        <v>44277.0</v>
      </c>
      <c r="C511" s="40">
        <v>44277.0</v>
      </c>
      <c r="D511" s="32" t="s">
        <v>93</v>
      </c>
      <c r="E511" s="32" t="s">
        <v>94</v>
      </c>
      <c r="J511" s="30">
        <v>1.0</v>
      </c>
      <c r="K511" s="30">
        <v>0.0</v>
      </c>
      <c r="L511" s="30">
        <v>0.0</v>
      </c>
      <c r="M511" s="32" t="s">
        <v>39</v>
      </c>
      <c r="N511" s="32" t="s">
        <v>39</v>
      </c>
      <c r="O511" s="30">
        <v>0.0</v>
      </c>
      <c r="P511" s="30">
        <v>0.0</v>
      </c>
      <c r="Q511" s="30">
        <v>0.0</v>
      </c>
      <c r="R511" s="30">
        <v>0.0</v>
      </c>
      <c r="S511" s="30">
        <v>0.0</v>
      </c>
      <c r="T511" s="30">
        <v>0.0</v>
      </c>
      <c r="U511" s="30">
        <v>0.0</v>
      </c>
      <c r="V511" s="30">
        <v>0.0</v>
      </c>
      <c r="W511" s="30">
        <v>0.0</v>
      </c>
      <c r="X511" s="30">
        <v>0.0</v>
      </c>
      <c r="Y511" s="30">
        <v>0.0</v>
      </c>
      <c r="Z511" s="30">
        <v>0.0</v>
      </c>
      <c r="AA511" s="30">
        <v>0.0</v>
      </c>
      <c r="AB511" s="30">
        <v>0.0</v>
      </c>
      <c r="AC511" s="30">
        <v>0.0</v>
      </c>
      <c r="AD511" s="30">
        <v>0.0</v>
      </c>
      <c r="AE511" s="30">
        <v>4.0</v>
      </c>
      <c r="AF511" s="30">
        <v>3.0</v>
      </c>
      <c r="AG511" s="30">
        <v>0.0</v>
      </c>
      <c r="AH511" s="30">
        <v>0.0</v>
      </c>
      <c r="AI511" s="30">
        <v>0.0</v>
      </c>
      <c r="AJ511" s="60"/>
    </row>
    <row r="512">
      <c r="A512" s="30">
        <v>12936.6</v>
      </c>
      <c r="B512" s="40">
        <v>44277.0</v>
      </c>
      <c r="C512" s="40">
        <v>44277.0</v>
      </c>
      <c r="D512" s="32" t="s">
        <v>93</v>
      </c>
      <c r="E512" s="32" t="s">
        <v>94</v>
      </c>
      <c r="J512" s="30">
        <v>1.0</v>
      </c>
      <c r="K512" s="30">
        <v>0.0</v>
      </c>
      <c r="L512" s="30">
        <v>0.0</v>
      </c>
      <c r="M512" s="32" t="s">
        <v>39</v>
      </c>
      <c r="N512" s="32" t="s">
        <v>39</v>
      </c>
      <c r="O512" s="30">
        <v>0.0</v>
      </c>
      <c r="P512" s="30">
        <v>0.0</v>
      </c>
      <c r="Q512" s="30">
        <v>0.0</v>
      </c>
      <c r="R512" s="30">
        <v>0.0</v>
      </c>
      <c r="S512" s="30">
        <v>0.0</v>
      </c>
      <c r="T512" s="30">
        <v>0.0</v>
      </c>
      <c r="U512" s="30">
        <v>0.0</v>
      </c>
      <c r="V512" s="30">
        <v>0.0</v>
      </c>
      <c r="W512" s="30">
        <v>0.0</v>
      </c>
      <c r="X512" s="30">
        <v>0.0</v>
      </c>
      <c r="Y512" s="30">
        <v>0.0</v>
      </c>
      <c r="Z512" s="30">
        <v>0.0</v>
      </c>
      <c r="AA512" s="30">
        <v>0.0</v>
      </c>
      <c r="AB512" s="30">
        <v>0.0</v>
      </c>
      <c r="AC512" s="30">
        <v>0.0</v>
      </c>
      <c r="AD512" s="30">
        <v>0.0</v>
      </c>
      <c r="AE512" s="30">
        <v>4.0</v>
      </c>
      <c r="AF512" s="30">
        <v>2.0</v>
      </c>
      <c r="AG512" s="30">
        <v>0.0</v>
      </c>
      <c r="AH512" s="30">
        <v>0.0</v>
      </c>
      <c r="AI512" s="30">
        <v>0.0</v>
      </c>
      <c r="AJ512" s="60"/>
    </row>
    <row r="513">
      <c r="A513" s="30">
        <v>12937.1</v>
      </c>
      <c r="B513" s="40">
        <v>44277.0</v>
      </c>
      <c r="C513" s="40">
        <v>44277.0</v>
      </c>
      <c r="D513" s="32" t="s">
        <v>93</v>
      </c>
      <c r="E513" s="32" t="s">
        <v>94</v>
      </c>
      <c r="J513" s="30">
        <v>1.0</v>
      </c>
      <c r="K513" s="30">
        <v>0.0</v>
      </c>
      <c r="L513" s="30">
        <v>0.0</v>
      </c>
      <c r="M513" s="32" t="s">
        <v>39</v>
      </c>
      <c r="N513" s="32" t="s">
        <v>39</v>
      </c>
      <c r="O513" s="30">
        <v>0.0</v>
      </c>
      <c r="P513" s="30">
        <v>0.0</v>
      </c>
      <c r="Q513" s="30">
        <v>0.0</v>
      </c>
      <c r="R513" s="30">
        <v>0.0</v>
      </c>
      <c r="S513" s="30">
        <v>0.0</v>
      </c>
      <c r="T513" s="30">
        <v>0.0</v>
      </c>
      <c r="U513" s="30">
        <v>0.0</v>
      </c>
      <c r="V513" s="30">
        <v>0.0</v>
      </c>
      <c r="W513" s="30">
        <v>0.0</v>
      </c>
      <c r="X513" s="30">
        <v>0.0</v>
      </c>
      <c r="Y513" s="30">
        <v>0.0</v>
      </c>
      <c r="Z513" s="30">
        <v>0.0</v>
      </c>
      <c r="AA513" s="30">
        <v>0.0</v>
      </c>
      <c r="AB513" s="30">
        <v>0.0</v>
      </c>
      <c r="AC513" s="30">
        <v>0.0</v>
      </c>
      <c r="AD513" s="30">
        <v>0.0</v>
      </c>
      <c r="AE513" s="30">
        <v>2.0</v>
      </c>
      <c r="AF513" s="30">
        <v>2.0</v>
      </c>
      <c r="AG513" s="30">
        <v>0.0</v>
      </c>
      <c r="AH513" s="30">
        <v>0.0</v>
      </c>
      <c r="AI513" s="30">
        <v>0.0</v>
      </c>
      <c r="AJ513" s="60"/>
    </row>
    <row r="514">
      <c r="A514" s="30">
        <v>12937.2</v>
      </c>
      <c r="B514" s="40">
        <v>44277.0</v>
      </c>
      <c r="C514" s="40">
        <v>44277.0</v>
      </c>
      <c r="D514" s="32" t="s">
        <v>93</v>
      </c>
      <c r="E514" s="32" t="s">
        <v>94</v>
      </c>
      <c r="J514" s="30">
        <v>1.0</v>
      </c>
      <c r="K514" s="30">
        <v>0.0</v>
      </c>
      <c r="L514" s="30">
        <v>0.0</v>
      </c>
      <c r="M514" s="32" t="s">
        <v>39</v>
      </c>
      <c r="N514" s="32" t="s">
        <v>39</v>
      </c>
      <c r="O514" s="30">
        <v>0.0</v>
      </c>
      <c r="P514" s="30">
        <v>0.0</v>
      </c>
      <c r="Q514" s="30">
        <v>0.0</v>
      </c>
      <c r="R514" s="30">
        <v>0.0</v>
      </c>
      <c r="S514" s="30">
        <v>0.0</v>
      </c>
      <c r="T514" s="30">
        <v>0.0</v>
      </c>
      <c r="U514" s="30">
        <v>0.0</v>
      </c>
      <c r="V514" s="30">
        <v>0.0</v>
      </c>
      <c r="W514" s="30">
        <v>0.0</v>
      </c>
      <c r="X514" s="30">
        <v>0.0</v>
      </c>
      <c r="Y514" s="30">
        <v>0.0</v>
      </c>
      <c r="Z514" s="30">
        <v>0.0</v>
      </c>
      <c r="AA514" s="30">
        <v>0.0</v>
      </c>
      <c r="AB514" s="30">
        <v>0.0</v>
      </c>
      <c r="AC514" s="30">
        <v>0.0</v>
      </c>
      <c r="AD514" s="30">
        <v>0.0</v>
      </c>
      <c r="AE514" s="30">
        <v>1.0</v>
      </c>
      <c r="AF514" s="30">
        <v>2.0</v>
      </c>
      <c r="AG514" s="30">
        <v>0.0</v>
      </c>
      <c r="AH514" s="30">
        <v>0.0</v>
      </c>
      <c r="AI514" s="30">
        <v>0.0</v>
      </c>
      <c r="AJ514" s="60"/>
    </row>
    <row r="515">
      <c r="A515" s="30">
        <v>12937.3</v>
      </c>
      <c r="B515" s="40">
        <v>44277.0</v>
      </c>
      <c r="C515" s="40">
        <v>44277.0</v>
      </c>
      <c r="D515" s="32" t="s">
        <v>93</v>
      </c>
      <c r="E515" s="32" t="s">
        <v>94</v>
      </c>
      <c r="J515" s="30">
        <v>1.0</v>
      </c>
      <c r="K515" s="30">
        <v>0.0</v>
      </c>
      <c r="L515" s="30">
        <v>0.0</v>
      </c>
      <c r="M515" s="32" t="s">
        <v>39</v>
      </c>
      <c r="N515" s="32" t="s">
        <v>39</v>
      </c>
      <c r="O515" s="30">
        <v>0.0</v>
      </c>
      <c r="P515" s="30">
        <v>0.0</v>
      </c>
      <c r="Q515" s="30">
        <v>0.0</v>
      </c>
      <c r="R515" s="30">
        <v>0.0</v>
      </c>
      <c r="S515" s="30">
        <v>0.0</v>
      </c>
      <c r="T515" s="30">
        <v>0.0</v>
      </c>
      <c r="U515" s="30">
        <v>0.0</v>
      </c>
      <c r="V515" s="30">
        <v>0.0</v>
      </c>
      <c r="W515" s="30">
        <v>0.0</v>
      </c>
      <c r="X515" s="30">
        <v>0.0</v>
      </c>
      <c r="Y515" s="30">
        <v>0.0</v>
      </c>
      <c r="Z515" s="30">
        <v>0.0</v>
      </c>
      <c r="AA515" s="30">
        <v>0.0</v>
      </c>
      <c r="AB515" s="30">
        <v>0.0</v>
      </c>
      <c r="AC515" s="30">
        <v>0.0</v>
      </c>
      <c r="AD515" s="30">
        <v>0.0</v>
      </c>
      <c r="AE515" s="30">
        <v>0.0</v>
      </c>
      <c r="AF515" s="30">
        <v>1.0</v>
      </c>
      <c r="AG515" s="30">
        <v>0.0</v>
      </c>
      <c r="AH515" s="30">
        <v>0.0</v>
      </c>
      <c r="AI515" s="30">
        <v>0.0</v>
      </c>
      <c r="AJ515" s="60"/>
    </row>
    <row r="516">
      <c r="A516" s="30">
        <v>12937.4</v>
      </c>
      <c r="B516" s="40">
        <v>44277.0</v>
      </c>
      <c r="C516" s="40">
        <v>44277.0</v>
      </c>
      <c r="D516" s="32" t="s">
        <v>93</v>
      </c>
      <c r="E516" s="32" t="s">
        <v>94</v>
      </c>
      <c r="J516" s="30">
        <v>1.0</v>
      </c>
      <c r="K516" s="30">
        <v>0.0</v>
      </c>
      <c r="L516" s="30">
        <v>0.0</v>
      </c>
      <c r="M516" s="32" t="s">
        <v>39</v>
      </c>
      <c r="N516" s="32" t="s">
        <v>39</v>
      </c>
      <c r="O516" s="30">
        <v>0.0</v>
      </c>
      <c r="P516" s="30">
        <v>0.0</v>
      </c>
      <c r="Q516" s="30">
        <v>0.0</v>
      </c>
      <c r="R516" s="30">
        <v>0.0</v>
      </c>
      <c r="S516" s="30">
        <v>0.0</v>
      </c>
      <c r="T516" s="30">
        <v>0.0</v>
      </c>
      <c r="U516" s="30">
        <v>0.0</v>
      </c>
      <c r="V516" s="30">
        <v>0.0</v>
      </c>
      <c r="W516" s="30">
        <v>0.0</v>
      </c>
      <c r="X516" s="30">
        <v>0.0</v>
      </c>
      <c r="Y516" s="30">
        <v>0.0</v>
      </c>
      <c r="Z516" s="30">
        <v>0.0</v>
      </c>
      <c r="AA516" s="30">
        <v>0.0</v>
      </c>
      <c r="AB516" s="30">
        <v>0.0</v>
      </c>
      <c r="AC516" s="30">
        <v>0.0</v>
      </c>
      <c r="AD516" s="30">
        <v>0.0</v>
      </c>
      <c r="AE516" s="30">
        <v>0.0</v>
      </c>
      <c r="AF516" s="30">
        <v>1.0</v>
      </c>
      <c r="AG516" s="30">
        <v>0.0</v>
      </c>
      <c r="AH516" s="30">
        <v>0.0</v>
      </c>
      <c r="AI516" s="30">
        <v>0.0</v>
      </c>
      <c r="AJ516" s="60"/>
    </row>
    <row r="517">
      <c r="A517" s="30">
        <v>12937.5</v>
      </c>
      <c r="B517" s="40">
        <v>44277.0</v>
      </c>
      <c r="C517" s="40">
        <v>44277.0</v>
      </c>
      <c r="D517" s="32" t="s">
        <v>93</v>
      </c>
      <c r="E517" s="32" t="s">
        <v>94</v>
      </c>
      <c r="J517" s="30">
        <v>1.0</v>
      </c>
      <c r="K517" s="30">
        <v>0.0</v>
      </c>
      <c r="L517" s="30">
        <v>0.0</v>
      </c>
      <c r="M517" s="32" t="s">
        <v>39</v>
      </c>
      <c r="N517" s="32" t="s">
        <v>39</v>
      </c>
      <c r="O517" s="30">
        <v>0.0</v>
      </c>
      <c r="P517" s="30">
        <v>0.0</v>
      </c>
      <c r="Q517" s="30">
        <v>0.0</v>
      </c>
      <c r="R517" s="30">
        <v>0.0</v>
      </c>
      <c r="S517" s="30">
        <v>0.0</v>
      </c>
      <c r="T517" s="30">
        <v>0.0</v>
      </c>
      <c r="U517" s="30">
        <v>0.0</v>
      </c>
      <c r="V517" s="30">
        <v>0.0</v>
      </c>
      <c r="W517" s="30">
        <v>0.0</v>
      </c>
      <c r="X517" s="30">
        <v>0.0</v>
      </c>
      <c r="Y517" s="30">
        <v>0.0</v>
      </c>
      <c r="Z517" s="30">
        <v>0.0</v>
      </c>
      <c r="AA517" s="30">
        <v>0.0</v>
      </c>
      <c r="AB517" s="30">
        <v>0.0</v>
      </c>
      <c r="AC517" s="30">
        <v>0.0</v>
      </c>
      <c r="AD517" s="30">
        <v>0.0</v>
      </c>
      <c r="AE517" s="30">
        <v>1.0</v>
      </c>
      <c r="AF517" s="30">
        <v>0.0</v>
      </c>
      <c r="AG517" s="30">
        <v>0.0</v>
      </c>
      <c r="AH517" s="30">
        <v>0.0</v>
      </c>
      <c r="AI517" s="30">
        <v>0.0</v>
      </c>
      <c r="AJ517" s="60"/>
    </row>
    <row r="518">
      <c r="A518" s="30">
        <v>12937.6</v>
      </c>
      <c r="B518" s="40">
        <v>44277.0</v>
      </c>
      <c r="C518" s="40">
        <v>44277.0</v>
      </c>
      <c r="D518" s="32" t="s">
        <v>93</v>
      </c>
      <c r="E518" s="32" t="s">
        <v>94</v>
      </c>
      <c r="J518" s="30">
        <v>1.0</v>
      </c>
      <c r="K518" s="30">
        <v>0.0</v>
      </c>
      <c r="L518" s="30">
        <v>0.0</v>
      </c>
      <c r="M518" s="32" t="s">
        <v>39</v>
      </c>
      <c r="N518" s="32" t="s">
        <v>39</v>
      </c>
      <c r="O518" s="30">
        <v>0.0</v>
      </c>
      <c r="P518" s="30">
        <v>0.0</v>
      </c>
      <c r="Q518" s="30">
        <v>0.0</v>
      </c>
      <c r="R518" s="30">
        <v>0.0</v>
      </c>
      <c r="S518" s="30">
        <v>0.0</v>
      </c>
      <c r="T518" s="30">
        <v>0.0</v>
      </c>
      <c r="U518" s="30">
        <v>0.0</v>
      </c>
      <c r="V518" s="30">
        <v>0.0</v>
      </c>
      <c r="W518" s="30">
        <v>0.0</v>
      </c>
      <c r="X518" s="30">
        <v>0.0</v>
      </c>
      <c r="Y518" s="30">
        <v>0.0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2.0</v>
      </c>
      <c r="AF518" s="30">
        <v>0.0</v>
      </c>
      <c r="AG518" s="30">
        <v>0.0</v>
      </c>
      <c r="AH518" s="30">
        <v>0.0</v>
      </c>
      <c r="AI518" s="30">
        <v>0.0</v>
      </c>
      <c r="AJ518" s="60"/>
    </row>
    <row r="519">
      <c r="A519" s="30">
        <v>12938.1</v>
      </c>
      <c r="B519" s="40">
        <v>44277.0</v>
      </c>
      <c r="C519" s="40">
        <v>44277.0</v>
      </c>
      <c r="D519" s="32" t="s">
        <v>93</v>
      </c>
      <c r="E519" s="32" t="s">
        <v>94</v>
      </c>
      <c r="J519" s="30">
        <v>1.0</v>
      </c>
      <c r="K519" s="30">
        <v>0.0</v>
      </c>
      <c r="L519" s="30">
        <v>0.0</v>
      </c>
      <c r="M519" s="32" t="s">
        <v>39</v>
      </c>
      <c r="N519" s="32" t="s">
        <v>39</v>
      </c>
      <c r="O519" s="30">
        <v>0.0</v>
      </c>
      <c r="P519" s="30">
        <v>0.0</v>
      </c>
      <c r="Q519" s="30">
        <v>0.0</v>
      </c>
      <c r="R519" s="30">
        <v>0.0</v>
      </c>
      <c r="S519" s="30">
        <v>0.0</v>
      </c>
      <c r="T519" s="30">
        <v>0.0</v>
      </c>
      <c r="U519" s="30">
        <v>0.0</v>
      </c>
      <c r="V519" s="30">
        <v>0.0</v>
      </c>
      <c r="W519" s="30">
        <v>0.0</v>
      </c>
      <c r="X519" s="30">
        <v>0.0</v>
      </c>
      <c r="Y519" s="30">
        <v>0.0</v>
      </c>
      <c r="Z519" s="30">
        <v>0.0</v>
      </c>
      <c r="AA519" s="30">
        <v>0.0</v>
      </c>
      <c r="AB519" s="30">
        <v>0.0</v>
      </c>
      <c r="AC519" s="30">
        <v>0.0</v>
      </c>
      <c r="AD519" s="30">
        <v>0.0</v>
      </c>
      <c r="AE519" s="30">
        <v>3.0</v>
      </c>
      <c r="AF519" s="30">
        <v>0.0</v>
      </c>
      <c r="AG519" s="30">
        <v>5.0</v>
      </c>
      <c r="AH519" s="30">
        <v>0.0</v>
      </c>
      <c r="AI519" s="30">
        <v>0.0</v>
      </c>
      <c r="AJ519" s="60"/>
    </row>
    <row r="520">
      <c r="A520" s="30">
        <v>12938.2</v>
      </c>
      <c r="B520" s="40">
        <v>44277.0</v>
      </c>
      <c r="C520" s="40">
        <v>44277.0</v>
      </c>
      <c r="D520" s="32" t="s">
        <v>93</v>
      </c>
      <c r="E520" s="32" t="s">
        <v>94</v>
      </c>
      <c r="J520" s="30">
        <v>1.0</v>
      </c>
      <c r="K520" s="30">
        <v>0.0</v>
      </c>
      <c r="L520" s="30">
        <v>0.0</v>
      </c>
      <c r="M520" s="32" t="s">
        <v>39</v>
      </c>
      <c r="N520" s="32" t="s">
        <v>39</v>
      </c>
      <c r="O520" s="30">
        <v>0.0</v>
      </c>
      <c r="P520" s="30">
        <v>0.0</v>
      </c>
      <c r="Q520" s="30">
        <v>0.0</v>
      </c>
      <c r="R520" s="30">
        <v>0.0</v>
      </c>
      <c r="S520" s="30">
        <v>0.0</v>
      </c>
      <c r="T520" s="30">
        <v>0.0</v>
      </c>
      <c r="U520" s="30">
        <v>0.0</v>
      </c>
      <c r="V520" s="30">
        <v>0.0</v>
      </c>
      <c r="W520" s="30">
        <v>0.0</v>
      </c>
      <c r="X520" s="30">
        <v>0.0</v>
      </c>
      <c r="Y520" s="30">
        <v>0.0</v>
      </c>
      <c r="Z520" s="30">
        <v>0.0</v>
      </c>
      <c r="AA520" s="30">
        <v>0.0</v>
      </c>
      <c r="AB520" s="30">
        <v>0.0</v>
      </c>
      <c r="AC520" s="30">
        <v>0.0</v>
      </c>
      <c r="AD520" s="30">
        <v>0.0</v>
      </c>
      <c r="AE520" s="30">
        <v>4.0</v>
      </c>
      <c r="AF520" s="30">
        <v>2.0</v>
      </c>
      <c r="AG520" s="30">
        <v>0.0</v>
      </c>
      <c r="AH520" s="30">
        <v>0.0</v>
      </c>
      <c r="AI520" s="30">
        <v>0.0</v>
      </c>
      <c r="AJ520" s="60"/>
    </row>
    <row r="521">
      <c r="A521" s="30">
        <v>12938.3</v>
      </c>
      <c r="B521" s="40">
        <v>44277.0</v>
      </c>
      <c r="C521" s="40">
        <v>44277.0</v>
      </c>
      <c r="D521" s="32" t="s">
        <v>93</v>
      </c>
      <c r="E521" s="32" t="s">
        <v>94</v>
      </c>
      <c r="J521" s="30">
        <v>1.0</v>
      </c>
      <c r="K521" s="30">
        <v>0.0</v>
      </c>
      <c r="L521" s="30">
        <v>0.0</v>
      </c>
      <c r="M521" s="32" t="s">
        <v>39</v>
      </c>
      <c r="N521" s="32" t="s">
        <v>39</v>
      </c>
      <c r="O521" s="30">
        <v>0.0</v>
      </c>
      <c r="P521" s="30">
        <v>0.0</v>
      </c>
      <c r="Q521" s="30">
        <v>0.0</v>
      </c>
      <c r="R521" s="30">
        <v>0.0</v>
      </c>
      <c r="S521" s="30">
        <v>0.0</v>
      </c>
      <c r="T521" s="30">
        <v>0.0</v>
      </c>
      <c r="U521" s="30">
        <v>0.0</v>
      </c>
      <c r="V521" s="30">
        <v>0.0</v>
      </c>
      <c r="W521" s="30">
        <v>0.0</v>
      </c>
      <c r="X521" s="30">
        <v>0.0</v>
      </c>
      <c r="Y521" s="30">
        <v>0.0</v>
      </c>
      <c r="Z521" s="30">
        <v>0.0</v>
      </c>
      <c r="AA521" s="30">
        <v>0.0</v>
      </c>
      <c r="AB521" s="30">
        <v>0.0</v>
      </c>
      <c r="AC521" s="30">
        <v>0.0</v>
      </c>
      <c r="AD521" s="30">
        <v>0.0</v>
      </c>
      <c r="AE521" s="30">
        <v>4.0</v>
      </c>
      <c r="AF521" s="30">
        <v>3.0</v>
      </c>
      <c r="AG521" s="30">
        <v>0.0</v>
      </c>
      <c r="AH521" s="30">
        <v>0.0</v>
      </c>
      <c r="AI521" s="30">
        <v>0.0</v>
      </c>
      <c r="AJ521" s="60"/>
    </row>
    <row r="522">
      <c r="A522" s="30">
        <v>12938.4</v>
      </c>
      <c r="B522" s="40">
        <v>44277.0</v>
      </c>
      <c r="C522" s="40">
        <v>44277.0</v>
      </c>
      <c r="D522" s="32" t="s">
        <v>93</v>
      </c>
      <c r="E522" s="32" t="s">
        <v>94</v>
      </c>
      <c r="J522" s="30">
        <v>1.0</v>
      </c>
      <c r="K522" s="30">
        <v>0.0</v>
      </c>
      <c r="L522" s="30">
        <v>0.0</v>
      </c>
      <c r="M522" s="32" t="s">
        <v>39</v>
      </c>
      <c r="N522" s="32" t="s">
        <v>39</v>
      </c>
      <c r="O522" s="30">
        <v>0.0</v>
      </c>
      <c r="P522" s="30">
        <v>0.0</v>
      </c>
      <c r="Q522" s="30">
        <v>0.0</v>
      </c>
      <c r="R522" s="30">
        <v>0.0</v>
      </c>
      <c r="S522" s="30">
        <v>0.0</v>
      </c>
      <c r="T522" s="30">
        <v>0.0</v>
      </c>
      <c r="U522" s="30">
        <v>0.0</v>
      </c>
      <c r="V522" s="30">
        <v>0.0</v>
      </c>
      <c r="W522" s="30">
        <v>0.0</v>
      </c>
      <c r="X522" s="30">
        <v>0.0</v>
      </c>
      <c r="Y522" s="30">
        <v>0.0</v>
      </c>
      <c r="Z522" s="30">
        <v>0.0</v>
      </c>
      <c r="AA522" s="30">
        <v>0.0</v>
      </c>
      <c r="AB522" s="30">
        <v>0.0</v>
      </c>
      <c r="AC522" s="30">
        <v>0.0</v>
      </c>
      <c r="AD522" s="30">
        <v>0.0</v>
      </c>
      <c r="AE522" s="30">
        <v>1.0</v>
      </c>
      <c r="AF522" s="30">
        <v>2.0</v>
      </c>
      <c r="AG522" s="30">
        <v>0.0</v>
      </c>
      <c r="AH522" s="30">
        <v>0.0</v>
      </c>
      <c r="AI522" s="30">
        <v>0.0</v>
      </c>
      <c r="AJ522" s="60"/>
    </row>
    <row r="523">
      <c r="A523" s="30">
        <v>12938.5</v>
      </c>
      <c r="B523" s="40">
        <v>44277.0</v>
      </c>
      <c r="C523" s="40">
        <v>44277.0</v>
      </c>
      <c r="D523" s="32" t="s">
        <v>93</v>
      </c>
      <c r="E523" s="32" t="s">
        <v>94</v>
      </c>
      <c r="J523" s="30">
        <v>1.0</v>
      </c>
      <c r="K523" s="30">
        <v>0.0</v>
      </c>
      <c r="L523" s="30">
        <v>0.0</v>
      </c>
      <c r="M523" s="32" t="s">
        <v>39</v>
      </c>
      <c r="N523" s="32" t="s">
        <v>39</v>
      </c>
      <c r="O523" s="30">
        <v>0.0</v>
      </c>
      <c r="P523" s="30">
        <v>0.0</v>
      </c>
      <c r="Q523" s="30">
        <v>0.0</v>
      </c>
      <c r="R523" s="30">
        <v>0.0</v>
      </c>
      <c r="S523" s="30">
        <v>0.0</v>
      </c>
      <c r="T523" s="30">
        <v>0.0</v>
      </c>
      <c r="U523" s="30">
        <v>0.0</v>
      </c>
      <c r="V523" s="30">
        <v>0.0</v>
      </c>
      <c r="W523" s="30">
        <v>0.0</v>
      </c>
      <c r="X523" s="30">
        <v>0.0</v>
      </c>
      <c r="Y523" s="30">
        <v>0.0</v>
      </c>
      <c r="Z523" s="30">
        <v>0.0</v>
      </c>
      <c r="AA523" s="30">
        <v>0.0</v>
      </c>
      <c r="AB523" s="30">
        <v>0.0</v>
      </c>
      <c r="AC523" s="30">
        <v>0.0</v>
      </c>
      <c r="AD523" s="30">
        <v>0.0</v>
      </c>
      <c r="AE523" s="30">
        <v>3.0</v>
      </c>
      <c r="AF523" s="30">
        <v>0.0</v>
      </c>
      <c r="AG523" s="30">
        <v>0.0</v>
      </c>
      <c r="AH523" s="30">
        <v>0.0</v>
      </c>
      <c r="AI523" s="30">
        <v>0.0</v>
      </c>
      <c r="AJ523" s="60"/>
    </row>
    <row r="524">
      <c r="A524" s="30">
        <v>12938.6</v>
      </c>
      <c r="B524" s="40">
        <v>44277.0</v>
      </c>
      <c r="C524" s="40">
        <v>44277.0</v>
      </c>
      <c r="D524" s="32" t="s">
        <v>93</v>
      </c>
      <c r="E524" s="32" t="s">
        <v>94</v>
      </c>
      <c r="J524" s="30">
        <v>1.0</v>
      </c>
      <c r="K524" s="30">
        <v>0.0</v>
      </c>
      <c r="L524" s="30">
        <v>0.0</v>
      </c>
      <c r="M524" s="32" t="s">
        <v>39</v>
      </c>
      <c r="N524" s="32" t="s">
        <v>39</v>
      </c>
      <c r="O524" s="30">
        <v>0.0</v>
      </c>
      <c r="P524" s="30">
        <v>0.0</v>
      </c>
      <c r="Q524" s="30">
        <v>0.0</v>
      </c>
      <c r="R524" s="30">
        <v>0.0</v>
      </c>
      <c r="S524" s="30">
        <v>0.0</v>
      </c>
      <c r="T524" s="30">
        <v>0.0</v>
      </c>
      <c r="U524" s="30">
        <v>0.0</v>
      </c>
      <c r="V524" s="30">
        <v>0.0</v>
      </c>
      <c r="W524" s="30">
        <v>0.0</v>
      </c>
      <c r="X524" s="30">
        <v>0.0</v>
      </c>
      <c r="Y524" s="30">
        <v>0.0</v>
      </c>
      <c r="Z524" s="30">
        <v>0.0</v>
      </c>
      <c r="AA524" s="30">
        <v>0.0</v>
      </c>
      <c r="AB524" s="30">
        <v>0.0</v>
      </c>
      <c r="AC524" s="30">
        <v>0.0</v>
      </c>
      <c r="AD524" s="30">
        <v>0.0</v>
      </c>
      <c r="AE524" s="30">
        <v>3.0</v>
      </c>
      <c r="AF524" s="30">
        <v>1.0</v>
      </c>
      <c r="AG524" s="30">
        <v>5.0</v>
      </c>
      <c r="AH524" s="30">
        <v>0.0</v>
      </c>
      <c r="AI524" s="30">
        <v>0.0</v>
      </c>
      <c r="AJ524" s="60"/>
    </row>
    <row r="525">
      <c r="A525" s="30">
        <v>12939.1</v>
      </c>
      <c r="B525" s="40">
        <v>44277.0</v>
      </c>
      <c r="C525" s="40">
        <v>44277.0</v>
      </c>
      <c r="D525" s="32" t="s">
        <v>93</v>
      </c>
      <c r="E525" s="32" t="s">
        <v>94</v>
      </c>
      <c r="J525" s="30">
        <v>1.0</v>
      </c>
      <c r="K525" s="30">
        <v>0.0</v>
      </c>
      <c r="L525" s="30">
        <v>0.0</v>
      </c>
      <c r="M525" s="32" t="s">
        <v>39</v>
      </c>
      <c r="N525" s="32" t="s">
        <v>39</v>
      </c>
      <c r="O525" s="30">
        <v>0.0</v>
      </c>
      <c r="P525" s="30">
        <v>0.0</v>
      </c>
      <c r="Q525" s="30">
        <v>0.0</v>
      </c>
      <c r="R525" s="30">
        <v>0.0</v>
      </c>
      <c r="S525" s="30">
        <v>0.0</v>
      </c>
      <c r="T525" s="30">
        <v>0.0</v>
      </c>
      <c r="U525" s="30">
        <v>0.0</v>
      </c>
      <c r="V525" s="30">
        <v>0.0</v>
      </c>
      <c r="W525" s="30">
        <v>0.0</v>
      </c>
      <c r="X525" s="30">
        <v>0.0</v>
      </c>
      <c r="Y525" s="30">
        <v>0.0</v>
      </c>
      <c r="Z525" s="30">
        <v>0.0</v>
      </c>
      <c r="AA525" s="30">
        <v>0.0</v>
      </c>
      <c r="AB525" s="30">
        <v>0.0</v>
      </c>
      <c r="AC525" s="30">
        <v>0.0</v>
      </c>
      <c r="AD525" s="30">
        <v>0.0</v>
      </c>
      <c r="AE525" s="30">
        <v>2.0</v>
      </c>
      <c r="AF525" s="30">
        <v>0.0</v>
      </c>
      <c r="AG525" s="30">
        <v>5.0</v>
      </c>
      <c r="AH525" s="30">
        <v>0.0</v>
      </c>
      <c r="AI525" s="30">
        <v>0.0</v>
      </c>
      <c r="AJ525" s="60"/>
    </row>
    <row r="526">
      <c r="A526" s="30">
        <v>12939.2</v>
      </c>
      <c r="B526" s="40">
        <v>44277.0</v>
      </c>
      <c r="C526" s="40">
        <v>44277.0</v>
      </c>
      <c r="D526" s="32" t="s">
        <v>93</v>
      </c>
      <c r="E526" s="32" t="s">
        <v>94</v>
      </c>
      <c r="F526" s="32" t="s">
        <v>112</v>
      </c>
      <c r="G526" s="32" t="s">
        <v>38</v>
      </c>
      <c r="H526" s="30">
        <v>27610.0</v>
      </c>
      <c r="I526" s="35"/>
      <c r="J526" s="30">
        <v>0.0</v>
      </c>
      <c r="K526" s="30">
        <v>1.0</v>
      </c>
      <c r="L526" s="30">
        <v>0.0</v>
      </c>
      <c r="M526" s="32" t="s">
        <v>39</v>
      </c>
      <c r="N526" s="32" t="s">
        <v>39</v>
      </c>
      <c r="O526" s="30">
        <v>0.0</v>
      </c>
      <c r="P526" s="30">
        <v>0.0</v>
      </c>
      <c r="Q526" s="30">
        <v>0.0</v>
      </c>
      <c r="R526" s="30">
        <v>0.0</v>
      </c>
      <c r="S526" s="30">
        <v>0.0</v>
      </c>
      <c r="T526" s="30">
        <v>0.0</v>
      </c>
      <c r="U526" s="30">
        <v>1.0</v>
      </c>
      <c r="V526" s="30">
        <v>4.0</v>
      </c>
      <c r="W526" s="30">
        <v>10.0</v>
      </c>
      <c r="X526" s="30">
        <v>0.0</v>
      </c>
      <c r="Y526" s="30">
        <v>0.0</v>
      </c>
      <c r="Z526" s="30">
        <v>0.0</v>
      </c>
      <c r="AA526" s="30">
        <v>0.0</v>
      </c>
      <c r="AB526" s="30">
        <v>0.0</v>
      </c>
      <c r="AC526" s="30">
        <v>0.0</v>
      </c>
      <c r="AD526" s="30">
        <v>0.0</v>
      </c>
      <c r="AE526" s="30">
        <v>0.0</v>
      </c>
      <c r="AF526" s="30">
        <v>0.0</v>
      </c>
      <c r="AG526" s="30">
        <v>0.0</v>
      </c>
      <c r="AH526" s="30">
        <v>0.0</v>
      </c>
      <c r="AI526" s="30">
        <v>0.0</v>
      </c>
      <c r="AJ526" s="60"/>
    </row>
    <row r="527">
      <c r="A527" s="30">
        <v>12939.3</v>
      </c>
      <c r="B527" s="40">
        <v>44277.0</v>
      </c>
      <c r="C527" s="40">
        <v>44277.0</v>
      </c>
      <c r="D527" s="32" t="s">
        <v>93</v>
      </c>
      <c r="E527" s="32" t="s">
        <v>94</v>
      </c>
      <c r="J527" s="30">
        <v>1.0</v>
      </c>
      <c r="K527" s="30">
        <v>0.0</v>
      </c>
      <c r="L527" s="30">
        <v>0.0</v>
      </c>
      <c r="M527" s="32" t="s">
        <v>39</v>
      </c>
      <c r="N527" s="32" t="s">
        <v>39</v>
      </c>
      <c r="O527" s="30">
        <v>0.0</v>
      </c>
      <c r="P527" s="30">
        <v>0.0</v>
      </c>
      <c r="Q527" s="30">
        <v>0.0</v>
      </c>
      <c r="R527" s="30">
        <v>0.0</v>
      </c>
      <c r="S527" s="30">
        <v>0.0</v>
      </c>
      <c r="T527" s="30">
        <v>0.0</v>
      </c>
      <c r="U527" s="30">
        <v>0.0</v>
      </c>
      <c r="V527" s="30">
        <v>0.0</v>
      </c>
      <c r="W527" s="30">
        <v>0.0</v>
      </c>
      <c r="X527" s="30">
        <v>0.0</v>
      </c>
      <c r="Y527" s="30">
        <v>0.0</v>
      </c>
      <c r="Z527" s="30">
        <v>0.0</v>
      </c>
      <c r="AA527" s="30">
        <v>0.0</v>
      </c>
      <c r="AB527" s="30">
        <v>0.0</v>
      </c>
      <c r="AC527" s="30">
        <v>0.0</v>
      </c>
      <c r="AD527" s="30">
        <v>0.0</v>
      </c>
      <c r="AE527" s="30">
        <v>2.0</v>
      </c>
      <c r="AF527" s="30">
        <v>4.0</v>
      </c>
      <c r="AG527" s="30">
        <v>0.0</v>
      </c>
      <c r="AH527" s="30">
        <v>0.0</v>
      </c>
      <c r="AI527" s="30">
        <v>0.0</v>
      </c>
      <c r="AJ527" s="60"/>
    </row>
    <row r="528">
      <c r="A528" s="30">
        <v>12939.4</v>
      </c>
      <c r="B528" s="40">
        <v>44277.0</v>
      </c>
      <c r="C528" s="40">
        <v>44277.0</v>
      </c>
      <c r="D528" s="32" t="s">
        <v>93</v>
      </c>
      <c r="E528" s="32" t="s">
        <v>94</v>
      </c>
      <c r="J528" s="30">
        <v>1.0</v>
      </c>
      <c r="K528" s="30">
        <v>0.0</v>
      </c>
      <c r="L528" s="30">
        <v>0.0</v>
      </c>
      <c r="M528" s="32" t="s">
        <v>39</v>
      </c>
      <c r="N528" s="32" t="s">
        <v>39</v>
      </c>
      <c r="O528" s="30">
        <v>0.0</v>
      </c>
      <c r="P528" s="30">
        <v>0.0</v>
      </c>
      <c r="Q528" s="30">
        <v>0.0</v>
      </c>
      <c r="R528" s="30">
        <v>0.0</v>
      </c>
      <c r="S528" s="30">
        <v>0.0</v>
      </c>
      <c r="T528" s="30">
        <v>0.0</v>
      </c>
      <c r="U528" s="30">
        <v>0.0</v>
      </c>
      <c r="V528" s="30">
        <v>0.0</v>
      </c>
      <c r="W528" s="30">
        <v>0.0</v>
      </c>
      <c r="X528" s="30">
        <v>0.0</v>
      </c>
      <c r="Y528" s="30">
        <v>0.0</v>
      </c>
      <c r="Z528" s="30">
        <v>0.0</v>
      </c>
      <c r="AA528" s="30">
        <v>0.0</v>
      </c>
      <c r="AB528" s="30">
        <v>0.0</v>
      </c>
      <c r="AC528" s="30">
        <v>0.0</v>
      </c>
      <c r="AD528" s="30">
        <v>0.0</v>
      </c>
      <c r="AE528" s="30">
        <v>5.0</v>
      </c>
      <c r="AF528" s="30">
        <v>1.0</v>
      </c>
      <c r="AG528" s="30">
        <v>0.0</v>
      </c>
      <c r="AH528" s="30">
        <v>0.0</v>
      </c>
      <c r="AI528" s="30">
        <v>0.0</v>
      </c>
      <c r="AJ528" s="60"/>
    </row>
    <row r="529">
      <c r="A529" s="30">
        <v>12939.5</v>
      </c>
      <c r="B529" s="40">
        <v>44277.0</v>
      </c>
      <c r="C529" s="40">
        <v>44277.0</v>
      </c>
      <c r="D529" s="32" t="s">
        <v>93</v>
      </c>
      <c r="E529" s="32" t="s">
        <v>94</v>
      </c>
      <c r="J529" s="30">
        <v>1.0</v>
      </c>
      <c r="K529" s="30">
        <v>0.0</v>
      </c>
      <c r="L529" s="30">
        <v>0.0</v>
      </c>
      <c r="M529" s="32" t="s">
        <v>39</v>
      </c>
      <c r="N529" s="32" t="s">
        <v>39</v>
      </c>
      <c r="O529" s="30">
        <v>0.0</v>
      </c>
      <c r="P529" s="30">
        <v>0.0</v>
      </c>
      <c r="Q529" s="30">
        <v>0.0</v>
      </c>
      <c r="R529" s="30">
        <v>0.0</v>
      </c>
      <c r="S529" s="30">
        <v>0.0</v>
      </c>
      <c r="T529" s="30">
        <v>0.0</v>
      </c>
      <c r="U529" s="30">
        <v>0.0</v>
      </c>
      <c r="V529" s="30">
        <v>0.0</v>
      </c>
      <c r="W529" s="30">
        <v>0.0</v>
      </c>
      <c r="X529" s="30">
        <v>0.0</v>
      </c>
      <c r="Y529" s="30">
        <v>0.0</v>
      </c>
      <c r="Z529" s="30">
        <v>0.0</v>
      </c>
      <c r="AA529" s="30">
        <v>0.0</v>
      </c>
      <c r="AB529" s="30">
        <v>0.0</v>
      </c>
      <c r="AC529" s="30">
        <v>0.0</v>
      </c>
      <c r="AD529" s="30">
        <v>0.0</v>
      </c>
      <c r="AE529" s="30">
        <v>5.0</v>
      </c>
      <c r="AF529" s="30">
        <v>2.0</v>
      </c>
      <c r="AG529" s="30">
        <v>0.0</v>
      </c>
      <c r="AH529" s="30">
        <v>0.0</v>
      </c>
      <c r="AI529" s="30">
        <v>0.0</v>
      </c>
      <c r="AJ529" s="60"/>
    </row>
    <row r="530">
      <c r="A530" s="30">
        <v>12939.6</v>
      </c>
      <c r="B530" s="40">
        <v>44277.0</v>
      </c>
      <c r="C530" s="40">
        <v>44277.0</v>
      </c>
      <c r="D530" s="32" t="s">
        <v>93</v>
      </c>
      <c r="E530" s="32" t="s">
        <v>94</v>
      </c>
      <c r="J530" s="30">
        <v>1.0</v>
      </c>
      <c r="K530" s="30">
        <v>0.0</v>
      </c>
      <c r="L530" s="30">
        <v>0.0</v>
      </c>
      <c r="M530" s="32" t="s">
        <v>39</v>
      </c>
      <c r="N530" s="32" t="s">
        <v>39</v>
      </c>
      <c r="O530" s="30">
        <v>0.0</v>
      </c>
      <c r="P530" s="30">
        <v>0.0</v>
      </c>
      <c r="Q530" s="30">
        <v>0.0</v>
      </c>
      <c r="R530" s="30">
        <v>0.0</v>
      </c>
      <c r="S530" s="30">
        <v>0.0</v>
      </c>
      <c r="T530" s="30">
        <v>0.0</v>
      </c>
      <c r="U530" s="30">
        <v>0.0</v>
      </c>
      <c r="V530" s="30">
        <v>0.0</v>
      </c>
      <c r="W530" s="30">
        <v>0.0</v>
      </c>
      <c r="X530" s="30">
        <v>0.0</v>
      </c>
      <c r="Y530" s="30">
        <v>0.0</v>
      </c>
      <c r="Z530" s="30">
        <v>0.0</v>
      </c>
      <c r="AA530" s="30">
        <v>0.0</v>
      </c>
      <c r="AB530" s="30">
        <v>0.0</v>
      </c>
      <c r="AC530" s="30">
        <v>0.0</v>
      </c>
      <c r="AD530" s="30">
        <v>0.0</v>
      </c>
      <c r="AE530" s="30">
        <v>3.0</v>
      </c>
      <c r="AF530" s="30">
        <v>0.0</v>
      </c>
      <c r="AG530" s="30">
        <v>0.0</v>
      </c>
      <c r="AH530" s="30">
        <v>0.0</v>
      </c>
      <c r="AI530" s="30">
        <v>0.0</v>
      </c>
      <c r="AJ530" s="60"/>
    </row>
    <row r="531">
      <c r="A531" s="30">
        <v>12940.1</v>
      </c>
      <c r="B531" s="40">
        <v>44277.0</v>
      </c>
      <c r="C531" s="40">
        <v>44277.0</v>
      </c>
      <c r="D531" s="32" t="s">
        <v>93</v>
      </c>
      <c r="E531" s="32" t="s">
        <v>94</v>
      </c>
      <c r="F531" s="32" t="s">
        <v>112</v>
      </c>
      <c r="G531" s="32" t="s">
        <v>38</v>
      </c>
      <c r="H531" s="30">
        <v>27610.0</v>
      </c>
      <c r="I531" s="35"/>
      <c r="J531" s="30">
        <v>0.0</v>
      </c>
      <c r="K531" s="30">
        <v>1.0</v>
      </c>
      <c r="L531" s="30">
        <v>0.0</v>
      </c>
      <c r="M531" s="32" t="s">
        <v>39</v>
      </c>
      <c r="N531" s="32" t="s">
        <v>39</v>
      </c>
      <c r="O531" s="30">
        <v>0.0</v>
      </c>
      <c r="P531" s="30">
        <v>0.0</v>
      </c>
      <c r="Q531" s="30">
        <v>0.0</v>
      </c>
      <c r="R531" s="30">
        <v>0.0</v>
      </c>
      <c r="S531" s="30">
        <v>0.0</v>
      </c>
      <c r="T531" s="30">
        <v>0.0</v>
      </c>
      <c r="U531" s="30">
        <v>7.0</v>
      </c>
      <c r="V531" s="30">
        <v>0.0</v>
      </c>
      <c r="W531" s="30">
        <v>0.0</v>
      </c>
      <c r="X531" s="30">
        <v>0.0</v>
      </c>
      <c r="Y531" s="30">
        <v>0.0</v>
      </c>
      <c r="Z531" s="30">
        <v>0.0</v>
      </c>
      <c r="AA531" s="30">
        <v>0.0</v>
      </c>
      <c r="AB531" s="30">
        <v>0.0</v>
      </c>
      <c r="AC531" s="30">
        <v>0.0</v>
      </c>
      <c r="AD531" s="30">
        <v>0.0</v>
      </c>
      <c r="AE531" s="30">
        <v>0.0</v>
      </c>
      <c r="AF531" s="30">
        <v>0.0</v>
      </c>
      <c r="AG531" s="30">
        <v>0.0</v>
      </c>
      <c r="AH531" s="30">
        <v>0.0</v>
      </c>
      <c r="AI531" s="30">
        <v>0.0</v>
      </c>
      <c r="AJ531" s="60"/>
    </row>
    <row r="532">
      <c r="A532" s="30">
        <v>12940.2</v>
      </c>
      <c r="B532" s="40">
        <v>44277.0</v>
      </c>
      <c r="C532" s="40">
        <v>44277.0</v>
      </c>
      <c r="D532" s="32" t="s">
        <v>93</v>
      </c>
      <c r="E532" s="32" t="s">
        <v>94</v>
      </c>
      <c r="J532" s="30">
        <v>1.0</v>
      </c>
      <c r="K532" s="30">
        <v>0.0</v>
      </c>
      <c r="L532" s="30">
        <v>0.0</v>
      </c>
      <c r="M532" s="32" t="s">
        <v>39</v>
      </c>
      <c r="N532" s="32" t="s">
        <v>39</v>
      </c>
      <c r="O532" s="30">
        <v>0.0</v>
      </c>
      <c r="P532" s="30">
        <v>0.0</v>
      </c>
      <c r="Q532" s="30">
        <v>0.0</v>
      </c>
      <c r="R532" s="30">
        <v>0.0</v>
      </c>
      <c r="S532" s="30">
        <v>0.0</v>
      </c>
      <c r="T532" s="30">
        <v>0.0</v>
      </c>
      <c r="U532" s="30">
        <v>0.0</v>
      </c>
      <c r="V532" s="30">
        <v>0.0</v>
      </c>
      <c r="W532" s="30">
        <v>0.0</v>
      </c>
      <c r="X532" s="30">
        <v>0.0</v>
      </c>
      <c r="Y532" s="30">
        <v>0.0</v>
      </c>
      <c r="Z532" s="30">
        <v>0.0</v>
      </c>
      <c r="AA532" s="30">
        <v>0.0</v>
      </c>
      <c r="AB532" s="30">
        <v>0.0</v>
      </c>
      <c r="AC532" s="30">
        <v>0.0</v>
      </c>
      <c r="AD532" s="30">
        <v>0.0</v>
      </c>
      <c r="AE532" s="30">
        <v>6.0</v>
      </c>
      <c r="AF532" s="30">
        <v>0.0</v>
      </c>
      <c r="AG532" s="30">
        <v>0.0</v>
      </c>
      <c r="AH532" s="30">
        <v>0.0</v>
      </c>
      <c r="AI532" s="30">
        <v>0.0</v>
      </c>
      <c r="AJ532" s="60"/>
    </row>
    <row r="533">
      <c r="A533" s="30">
        <v>12940.3</v>
      </c>
      <c r="B533" s="40">
        <v>44277.0</v>
      </c>
      <c r="C533" s="40">
        <v>44277.0</v>
      </c>
      <c r="D533" s="32" t="s">
        <v>93</v>
      </c>
      <c r="E533" s="32" t="s">
        <v>94</v>
      </c>
      <c r="J533" s="30">
        <v>1.0</v>
      </c>
      <c r="K533" s="30">
        <v>0.0</v>
      </c>
      <c r="L533" s="30">
        <v>0.0</v>
      </c>
      <c r="M533" s="32" t="s">
        <v>39</v>
      </c>
      <c r="N533" s="32" t="s">
        <v>39</v>
      </c>
      <c r="O533" s="30">
        <v>0.0</v>
      </c>
      <c r="P533" s="30">
        <v>0.0</v>
      </c>
      <c r="Q533" s="30">
        <v>0.0</v>
      </c>
      <c r="R533" s="30">
        <v>0.0</v>
      </c>
      <c r="S533" s="30">
        <v>0.0</v>
      </c>
      <c r="T533" s="30">
        <v>0.0</v>
      </c>
      <c r="U533" s="30">
        <v>0.0</v>
      </c>
      <c r="V533" s="30">
        <v>0.0</v>
      </c>
      <c r="W533" s="30">
        <v>0.0</v>
      </c>
      <c r="X533" s="30">
        <v>0.0</v>
      </c>
      <c r="Y533" s="30">
        <v>0.0</v>
      </c>
      <c r="Z533" s="30">
        <v>0.0</v>
      </c>
      <c r="AA533" s="30">
        <v>0.0</v>
      </c>
      <c r="AB533" s="30">
        <v>0.0</v>
      </c>
      <c r="AC533" s="30">
        <v>0.0</v>
      </c>
      <c r="AD533" s="30">
        <v>0.0</v>
      </c>
      <c r="AE533" s="30">
        <v>0.0</v>
      </c>
      <c r="AF533" s="30">
        <v>0.0</v>
      </c>
      <c r="AG533" s="30">
        <v>5.0</v>
      </c>
      <c r="AH533" s="30">
        <v>0.0</v>
      </c>
      <c r="AI533" s="30">
        <v>0.0</v>
      </c>
      <c r="AJ533" s="60"/>
    </row>
    <row r="534">
      <c r="A534" s="30">
        <v>12940.4</v>
      </c>
      <c r="B534" s="40">
        <v>44277.0</v>
      </c>
      <c r="C534" s="40">
        <v>44277.0</v>
      </c>
      <c r="D534" s="32" t="s">
        <v>93</v>
      </c>
      <c r="E534" s="32" t="s">
        <v>94</v>
      </c>
      <c r="J534" s="30">
        <v>1.0</v>
      </c>
      <c r="K534" s="30">
        <v>0.0</v>
      </c>
      <c r="L534" s="30">
        <v>0.0</v>
      </c>
      <c r="M534" s="32" t="s">
        <v>39</v>
      </c>
      <c r="N534" s="32" t="s">
        <v>39</v>
      </c>
      <c r="O534" s="30">
        <v>0.0</v>
      </c>
      <c r="P534" s="30">
        <v>0.0</v>
      </c>
      <c r="Q534" s="30">
        <v>0.0</v>
      </c>
      <c r="R534" s="30">
        <v>0.0</v>
      </c>
      <c r="S534" s="30">
        <v>0.0</v>
      </c>
      <c r="T534" s="30">
        <v>0.0</v>
      </c>
      <c r="U534" s="30">
        <v>0.0</v>
      </c>
      <c r="V534" s="30">
        <v>0.0</v>
      </c>
      <c r="W534" s="30">
        <v>0.0</v>
      </c>
      <c r="X534" s="30">
        <v>0.0</v>
      </c>
      <c r="Y534" s="30">
        <v>0.0</v>
      </c>
      <c r="Z534" s="30">
        <v>0.0</v>
      </c>
      <c r="AA534" s="30">
        <v>0.0</v>
      </c>
      <c r="AB534" s="30">
        <v>0.0</v>
      </c>
      <c r="AC534" s="30">
        <v>0.0</v>
      </c>
      <c r="AD534" s="30">
        <v>0.0</v>
      </c>
      <c r="AE534" s="30">
        <v>0.0</v>
      </c>
      <c r="AF534" s="30">
        <v>1.0</v>
      </c>
      <c r="AG534" s="30">
        <v>0.0</v>
      </c>
      <c r="AH534" s="30">
        <v>0.0</v>
      </c>
      <c r="AI534" s="30">
        <v>0.0</v>
      </c>
      <c r="AJ534" s="60"/>
    </row>
    <row r="535">
      <c r="A535" s="30">
        <v>12940.5</v>
      </c>
      <c r="B535" s="40">
        <v>44277.0</v>
      </c>
      <c r="C535" s="40">
        <v>44277.0</v>
      </c>
      <c r="D535" s="32" t="s">
        <v>93</v>
      </c>
      <c r="E535" s="32" t="s">
        <v>94</v>
      </c>
      <c r="J535" s="30">
        <v>1.0</v>
      </c>
      <c r="K535" s="30">
        <v>0.0</v>
      </c>
      <c r="L535" s="30">
        <v>0.0</v>
      </c>
      <c r="M535" s="32" t="s">
        <v>39</v>
      </c>
      <c r="N535" s="32" t="s">
        <v>39</v>
      </c>
      <c r="O535" s="30">
        <v>0.0</v>
      </c>
      <c r="P535" s="30">
        <v>0.0</v>
      </c>
      <c r="Q535" s="30">
        <v>0.0</v>
      </c>
      <c r="R535" s="30">
        <v>0.0</v>
      </c>
      <c r="S535" s="30">
        <v>0.0</v>
      </c>
      <c r="T535" s="30">
        <v>0.0</v>
      </c>
      <c r="U535" s="30">
        <v>0.0</v>
      </c>
      <c r="V535" s="30">
        <v>0.0</v>
      </c>
      <c r="W535" s="30">
        <v>0.0</v>
      </c>
      <c r="X535" s="30">
        <v>0.0</v>
      </c>
      <c r="Y535" s="30">
        <v>0.0</v>
      </c>
      <c r="Z535" s="30">
        <v>0.0</v>
      </c>
      <c r="AA535" s="30">
        <v>0.0</v>
      </c>
      <c r="AB535" s="30">
        <v>0.0</v>
      </c>
      <c r="AC535" s="30">
        <v>0.0</v>
      </c>
      <c r="AD535" s="30">
        <v>0.0</v>
      </c>
      <c r="AE535" s="30">
        <v>1.0</v>
      </c>
      <c r="AF535" s="30">
        <v>4.0</v>
      </c>
      <c r="AG535" s="30">
        <v>0.0</v>
      </c>
      <c r="AH535" s="30">
        <v>0.0</v>
      </c>
      <c r="AI535" s="30">
        <v>0.0</v>
      </c>
      <c r="AJ535" s="60"/>
    </row>
    <row r="536">
      <c r="A536" s="30">
        <v>12940.6</v>
      </c>
      <c r="B536" s="40">
        <v>44277.0</v>
      </c>
      <c r="C536" s="40">
        <v>44277.0</v>
      </c>
      <c r="D536" s="32" t="s">
        <v>93</v>
      </c>
      <c r="E536" s="32" t="s">
        <v>94</v>
      </c>
      <c r="J536" s="30">
        <v>1.0</v>
      </c>
      <c r="K536" s="30">
        <v>0.0</v>
      </c>
      <c r="L536" s="30">
        <v>0.0</v>
      </c>
      <c r="M536" s="32" t="s">
        <v>39</v>
      </c>
      <c r="N536" s="32" t="s">
        <v>39</v>
      </c>
      <c r="O536" s="30">
        <v>0.0</v>
      </c>
      <c r="P536" s="30">
        <v>0.0</v>
      </c>
      <c r="Q536" s="30">
        <v>0.0</v>
      </c>
      <c r="R536" s="30">
        <v>0.0</v>
      </c>
      <c r="S536" s="30">
        <v>0.0</v>
      </c>
      <c r="T536" s="30">
        <v>0.0</v>
      </c>
      <c r="U536" s="30">
        <v>0.0</v>
      </c>
      <c r="V536" s="30">
        <v>0.0</v>
      </c>
      <c r="W536" s="30">
        <v>0.0</v>
      </c>
      <c r="X536" s="30">
        <v>0.0</v>
      </c>
      <c r="Y536" s="30">
        <v>0.0</v>
      </c>
      <c r="Z536" s="30">
        <v>0.0</v>
      </c>
      <c r="AA536" s="30">
        <v>0.0</v>
      </c>
      <c r="AB536" s="30">
        <v>0.0</v>
      </c>
      <c r="AC536" s="30">
        <v>0.0</v>
      </c>
      <c r="AD536" s="30">
        <v>0.0</v>
      </c>
      <c r="AE536" s="30">
        <v>4.0</v>
      </c>
      <c r="AF536" s="30">
        <v>2.0</v>
      </c>
      <c r="AG536" s="30">
        <v>0.0</v>
      </c>
      <c r="AH536" s="30">
        <v>0.0</v>
      </c>
      <c r="AI536" s="30">
        <v>0.0</v>
      </c>
      <c r="AJ536" s="60"/>
    </row>
    <row r="537">
      <c r="A537" s="30">
        <v>12941.1</v>
      </c>
      <c r="B537" s="40">
        <v>44277.0</v>
      </c>
      <c r="C537" s="40">
        <v>44277.0</v>
      </c>
      <c r="D537" s="32" t="s">
        <v>93</v>
      </c>
      <c r="E537" s="32" t="s">
        <v>94</v>
      </c>
      <c r="J537" s="30">
        <v>1.0</v>
      </c>
      <c r="K537" s="30">
        <v>0.0</v>
      </c>
      <c r="L537" s="30">
        <v>0.0</v>
      </c>
      <c r="M537" s="32" t="s">
        <v>39</v>
      </c>
      <c r="N537" s="32" t="s">
        <v>39</v>
      </c>
      <c r="O537" s="30">
        <v>0.0</v>
      </c>
      <c r="P537" s="30">
        <v>0.0</v>
      </c>
      <c r="Q537" s="30">
        <v>0.0</v>
      </c>
      <c r="R537" s="30">
        <v>0.0</v>
      </c>
      <c r="S537" s="30">
        <v>0.0</v>
      </c>
      <c r="T537" s="30">
        <v>0.0</v>
      </c>
      <c r="U537" s="30">
        <v>0.0</v>
      </c>
      <c r="V537" s="30">
        <v>0.0</v>
      </c>
      <c r="W537" s="30">
        <v>0.0</v>
      </c>
      <c r="X537" s="30">
        <v>0.0</v>
      </c>
      <c r="Y537" s="30">
        <v>0.0</v>
      </c>
      <c r="Z537" s="30">
        <v>0.0</v>
      </c>
      <c r="AA537" s="30">
        <v>0.0</v>
      </c>
      <c r="AB537" s="30">
        <v>0.0</v>
      </c>
      <c r="AC537" s="30">
        <v>0.0</v>
      </c>
      <c r="AD537" s="30">
        <v>0.0</v>
      </c>
      <c r="AE537" s="30">
        <v>4.0</v>
      </c>
      <c r="AF537" s="30">
        <v>3.0</v>
      </c>
      <c r="AG537" s="30">
        <v>5.0</v>
      </c>
      <c r="AH537" s="30">
        <v>0.0</v>
      </c>
      <c r="AI537" s="30">
        <v>0.0</v>
      </c>
      <c r="AJ537" s="60"/>
    </row>
    <row r="538">
      <c r="A538" s="30">
        <v>12941.2</v>
      </c>
      <c r="B538" s="40">
        <v>44277.0</v>
      </c>
      <c r="C538" s="40">
        <v>44277.0</v>
      </c>
      <c r="D538" s="32" t="s">
        <v>93</v>
      </c>
      <c r="E538" s="32" t="s">
        <v>94</v>
      </c>
      <c r="F538" s="32" t="s">
        <v>112</v>
      </c>
      <c r="G538" s="32" t="s">
        <v>38</v>
      </c>
      <c r="H538" s="30">
        <v>27610.0</v>
      </c>
      <c r="I538" s="35"/>
      <c r="J538" s="30">
        <v>0.0</v>
      </c>
      <c r="K538" s="30">
        <v>1.0</v>
      </c>
      <c r="L538" s="30">
        <v>0.0</v>
      </c>
      <c r="M538" s="32" t="s">
        <v>39</v>
      </c>
      <c r="N538" s="32" t="s">
        <v>39</v>
      </c>
      <c r="O538" s="30">
        <v>0.0</v>
      </c>
      <c r="P538" s="30">
        <v>0.0</v>
      </c>
      <c r="Q538" s="30">
        <v>0.0</v>
      </c>
      <c r="R538" s="30">
        <v>0.0</v>
      </c>
      <c r="S538" s="30">
        <v>0.0</v>
      </c>
      <c r="T538" s="30">
        <v>0.0</v>
      </c>
      <c r="U538" s="30">
        <v>10.0</v>
      </c>
      <c r="V538" s="30">
        <v>0.0</v>
      </c>
      <c r="W538" s="30">
        <v>5.0</v>
      </c>
      <c r="X538" s="30">
        <v>0.0</v>
      </c>
      <c r="Y538" s="30">
        <v>0.0</v>
      </c>
      <c r="Z538" s="30">
        <v>0.0</v>
      </c>
      <c r="AA538" s="30">
        <v>0.0</v>
      </c>
      <c r="AB538" s="30">
        <v>0.0</v>
      </c>
      <c r="AC538" s="30">
        <v>0.0</v>
      </c>
      <c r="AD538" s="30">
        <v>0.0</v>
      </c>
      <c r="AE538" s="30">
        <v>0.0</v>
      </c>
      <c r="AF538" s="30">
        <v>0.0</v>
      </c>
      <c r="AG538" s="30">
        <v>0.0</v>
      </c>
      <c r="AH538" s="30">
        <v>0.0</v>
      </c>
      <c r="AI538" s="30">
        <v>0.0</v>
      </c>
      <c r="AJ538" s="60"/>
    </row>
    <row r="539">
      <c r="A539" s="30">
        <v>12941.3</v>
      </c>
      <c r="B539" s="40">
        <v>44277.0</v>
      </c>
      <c r="C539" s="40">
        <v>44277.0</v>
      </c>
      <c r="D539" s="32" t="s">
        <v>93</v>
      </c>
      <c r="E539" s="32" t="s">
        <v>94</v>
      </c>
      <c r="F539" s="32" t="s">
        <v>112</v>
      </c>
      <c r="G539" s="32" t="s">
        <v>38</v>
      </c>
      <c r="H539" s="30">
        <v>27610.0</v>
      </c>
      <c r="I539" s="35"/>
      <c r="J539" s="30">
        <v>0.0</v>
      </c>
      <c r="K539" s="30">
        <v>1.0</v>
      </c>
      <c r="L539" s="30">
        <v>0.0</v>
      </c>
      <c r="M539" s="32" t="s">
        <v>39</v>
      </c>
      <c r="N539" s="32" t="s">
        <v>39</v>
      </c>
      <c r="O539" s="30">
        <v>0.0</v>
      </c>
      <c r="P539" s="30">
        <v>0.0</v>
      </c>
      <c r="Q539" s="30">
        <v>0.0</v>
      </c>
      <c r="R539" s="30">
        <v>0.0</v>
      </c>
      <c r="S539" s="30">
        <v>0.0</v>
      </c>
      <c r="T539" s="30">
        <v>0.0</v>
      </c>
      <c r="U539" s="30">
        <v>2.0</v>
      </c>
      <c r="V539" s="30">
        <v>3.0</v>
      </c>
      <c r="W539" s="30">
        <v>5.0</v>
      </c>
      <c r="X539" s="30">
        <v>0.0</v>
      </c>
      <c r="Y539" s="30">
        <v>0.0</v>
      </c>
      <c r="Z539" s="30">
        <v>0.0</v>
      </c>
      <c r="AA539" s="30">
        <v>0.0</v>
      </c>
      <c r="AB539" s="30">
        <v>0.0</v>
      </c>
      <c r="AC539" s="30">
        <v>0.0</v>
      </c>
      <c r="AD539" s="30">
        <v>0.0</v>
      </c>
      <c r="AE539" s="30">
        <v>0.0</v>
      </c>
      <c r="AF539" s="30">
        <v>0.0</v>
      </c>
      <c r="AG539" s="30">
        <v>0.0</v>
      </c>
      <c r="AH539" s="30">
        <v>0.0</v>
      </c>
      <c r="AI539" s="30">
        <v>0.0</v>
      </c>
      <c r="AJ539" s="60"/>
    </row>
    <row r="540">
      <c r="A540" s="30">
        <v>12941.4</v>
      </c>
      <c r="B540" s="40">
        <v>44277.0</v>
      </c>
      <c r="C540" s="40">
        <v>44277.0</v>
      </c>
      <c r="D540" s="32" t="s">
        <v>93</v>
      </c>
      <c r="E540" s="32" t="s">
        <v>94</v>
      </c>
      <c r="F540" s="32" t="s">
        <v>112</v>
      </c>
      <c r="G540" s="32" t="s">
        <v>38</v>
      </c>
      <c r="H540" s="30">
        <v>27610.0</v>
      </c>
      <c r="I540" s="35"/>
      <c r="J540" s="30">
        <v>0.0</v>
      </c>
      <c r="K540" s="30">
        <v>1.0</v>
      </c>
      <c r="L540" s="30">
        <v>0.0</v>
      </c>
      <c r="M540" s="32" t="s">
        <v>39</v>
      </c>
      <c r="N540" s="32" t="s">
        <v>39</v>
      </c>
      <c r="O540" s="30">
        <v>0.0</v>
      </c>
      <c r="P540" s="30">
        <v>0.0</v>
      </c>
      <c r="Q540" s="30">
        <v>0.0</v>
      </c>
      <c r="R540" s="30">
        <v>0.0</v>
      </c>
      <c r="S540" s="30">
        <v>0.0</v>
      </c>
      <c r="T540" s="30">
        <v>0.0</v>
      </c>
      <c r="U540" s="30">
        <v>2.0</v>
      </c>
      <c r="V540" s="30">
        <v>2.0</v>
      </c>
      <c r="W540" s="30">
        <v>5.0</v>
      </c>
      <c r="X540" s="30">
        <v>0.0</v>
      </c>
      <c r="Y540" s="30">
        <v>0.0</v>
      </c>
      <c r="Z540" s="30">
        <v>0.0</v>
      </c>
      <c r="AA540" s="30">
        <v>0.0</v>
      </c>
      <c r="AB540" s="30">
        <v>0.0</v>
      </c>
      <c r="AC540" s="30">
        <v>0.0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60"/>
    </row>
    <row r="541">
      <c r="A541" s="30">
        <v>12941.5</v>
      </c>
      <c r="B541" s="40">
        <v>44277.0</v>
      </c>
      <c r="C541" s="40">
        <v>44277.0</v>
      </c>
      <c r="D541" s="32" t="s">
        <v>93</v>
      </c>
      <c r="E541" s="32" t="s">
        <v>94</v>
      </c>
      <c r="F541" s="32" t="s">
        <v>112</v>
      </c>
      <c r="G541" s="32" t="s">
        <v>38</v>
      </c>
      <c r="H541" s="30">
        <v>27610.0</v>
      </c>
      <c r="I541" s="35"/>
      <c r="J541" s="30">
        <v>0.0</v>
      </c>
      <c r="K541" s="30">
        <v>1.0</v>
      </c>
      <c r="L541" s="30">
        <v>0.0</v>
      </c>
      <c r="M541" s="32" t="s">
        <v>39</v>
      </c>
      <c r="N541" s="32" t="s">
        <v>39</v>
      </c>
      <c r="O541" s="30">
        <v>0.0</v>
      </c>
      <c r="P541" s="30">
        <v>0.0</v>
      </c>
      <c r="Q541" s="30">
        <v>0.0</v>
      </c>
      <c r="R541" s="30">
        <v>0.0</v>
      </c>
      <c r="S541" s="30">
        <v>0.0</v>
      </c>
      <c r="T541" s="30">
        <v>0.0</v>
      </c>
      <c r="U541" s="30">
        <v>1.0</v>
      </c>
      <c r="V541" s="30">
        <v>3.0</v>
      </c>
      <c r="W541" s="30">
        <v>5.0</v>
      </c>
      <c r="X541" s="30">
        <v>0.0</v>
      </c>
      <c r="Y541" s="30">
        <v>0.0</v>
      </c>
      <c r="Z541" s="30">
        <v>0.0</v>
      </c>
      <c r="AA541" s="30">
        <v>0.0</v>
      </c>
      <c r="AB541" s="30">
        <v>0.0</v>
      </c>
      <c r="AC541" s="30">
        <v>0.0</v>
      </c>
      <c r="AD541" s="30">
        <v>0.0</v>
      </c>
      <c r="AE541" s="30">
        <v>0.0</v>
      </c>
      <c r="AF541" s="30">
        <v>0.0</v>
      </c>
      <c r="AG541" s="30">
        <v>0.0</v>
      </c>
      <c r="AH541" s="30">
        <v>0.0</v>
      </c>
      <c r="AI541" s="30">
        <v>0.0</v>
      </c>
      <c r="AJ541" s="60"/>
    </row>
    <row r="542">
      <c r="A542" s="30">
        <v>12941.6</v>
      </c>
      <c r="B542" s="40">
        <v>44277.0</v>
      </c>
      <c r="C542" s="40">
        <v>44277.0</v>
      </c>
      <c r="D542" s="32" t="s">
        <v>93</v>
      </c>
      <c r="E542" s="32" t="s">
        <v>94</v>
      </c>
      <c r="F542" s="32" t="s">
        <v>112</v>
      </c>
      <c r="G542" s="32" t="s">
        <v>38</v>
      </c>
      <c r="H542" s="30">
        <v>27610.0</v>
      </c>
      <c r="I542" s="35"/>
      <c r="J542" s="30">
        <v>0.0</v>
      </c>
      <c r="K542" s="30">
        <v>1.0</v>
      </c>
      <c r="L542" s="30">
        <v>0.0</v>
      </c>
      <c r="M542" s="32" t="s">
        <v>39</v>
      </c>
      <c r="N542" s="32" t="s">
        <v>39</v>
      </c>
      <c r="O542" s="30">
        <v>0.0</v>
      </c>
      <c r="P542" s="30">
        <v>0.0</v>
      </c>
      <c r="Q542" s="30">
        <v>0.0</v>
      </c>
      <c r="R542" s="30">
        <v>0.0</v>
      </c>
      <c r="S542" s="30">
        <v>0.0</v>
      </c>
      <c r="T542" s="30">
        <v>0.0</v>
      </c>
      <c r="U542" s="30">
        <v>15.0</v>
      </c>
      <c r="V542" s="30">
        <v>6.0</v>
      </c>
      <c r="W542" s="30">
        <v>5.0</v>
      </c>
      <c r="X542" s="30">
        <v>0.0</v>
      </c>
      <c r="Y542" s="30">
        <v>0.0</v>
      </c>
      <c r="Z542" s="30">
        <v>0.0</v>
      </c>
      <c r="AA542" s="30">
        <v>0.0</v>
      </c>
      <c r="AB542" s="30">
        <v>0.0</v>
      </c>
      <c r="AC542" s="30">
        <v>0.0</v>
      </c>
      <c r="AD542" s="30">
        <v>0.0</v>
      </c>
      <c r="AE542" s="30">
        <v>0.0</v>
      </c>
      <c r="AF542" s="30">
        <v>0.0</v>
      </c>
      <c r="AG542" s="30">
        <v>0.0</v>
      </c>
      <c r="AH542" s="30">
        <v>0.0</v>
      </c>
      <c r="AI542" s="30">
        <v>0.0</v>
      </c>
      <c r="AJ542" s="60"/>
    </row>
    <row r="543">
      <c r="A543" s="30">
        <v>12942.1</v>
      </c>
      <c r="B543" s="40">
        <v>44277.0</v>
      </c>
      <c r="C543" s="40">
        <v>44277.0</v>
      </c>
      <c r="D543" s="32" t="s">
        <v>93</v>
      </c>
      <c r="E543" s="32" t="s">
        <v>94</v>
      </c>
      <c r="F543" s="32" t="s">
        <v>112</v>
      </c>
      <c r="G543" s="32" t="s">
        <v>38</v>
      </c>
      <c r="H543" s="30">
        <v>27610.0</v>
      </c>
      <c r="I543" s="35"/>
      <c r="J543" s="30">
        <v>0.0</v>
      </c>
      <c r="K543" s="30">
        <v>1.0</v>
      </c>
      <c r="L543" s="30">
        <v>0.0</v>
      </c>
      <c r="M543" s="32" t="s">
        <v>39</v>
      </c>
      <c r="N543" s="32" t="s">
        <v>39</v>
      </c>
      <c r="O543" s="30">
        <v>0.0</v>
      </c>
      <c r="P543" s="30">
        <v>0.0</v>
      </c>
      <c r="Q543" s="30">
        <v>0.0</v>
      </c>
      <c r="R543" s="30">
        <v>0.0</v>
      </c>
      <c r="S543" s="30">
        <v>0.0</v>
      </c>
      <c r="T543" s="30">
        <v>0.0</v>
      </c>
      <c r="U543" s="30">
        <v>10.0</v>
      </c>
      <c r="V543" s="30">
        <v>2.0</v>
      </c>
      <c r="W543" s="30">
        <v>5.0</v>
      </c>
      <c r="X543" s="30">
        <v>0.0</v>
      </c>
      <c r="Y543" s="30">
        <v>0.0</v>
      </c>
      <c r="Z543" s="30">
        <v>0.0</v>
      </c>
      <c r="AA543" s="30">
        <v>0.0</v>
      </c>
      <c r="AB543" s="30">
        <v>0.0</v>
      </c>
      <c r="AC543" s="30">
        <v>0.0</v>
      </c>
      <c r="AD543" s="30">
        <v>0.0</v>
      </c>
      <c r="AE543" s="30">
        <v>0.0</v>
      </c>
      <c r="AF543" s="30">
        <v>0.0</v>
      </c>
      <c r="AG543" s="30">
        <v>0.0</v>
      </c>
      <c r="AH543" s="30">
        <v>0.0</v>
      </c>
      <c r="AI543" s="30">
        <v>0.0</v>
      </c>
      <c r="AJ543" s="60"/>
    </row>
    <row r="544">
      <c r="A544" s="30">
        <v>12942.2</v>
      </c>
      <c r="B544" s="40">
        <v>44277.0</v>
      </c>
      <c r="C544" s="40">
        <v>44277.0</v>
      </c>
      <c r="D544" s="32" t="s">
        <v>93</v>
      </c>
      <c r="E544" s="32" t="s">
        <v>94</v>
      </c>
      <c r="F544" s="32" t="s">
        <v>112</v>
      </c>
      <c r="G544" s="32" t="s">
        <v>38</v>
      </c>
      <c r="H544" s="30">
        <v>27610.0</v>
      </c>
      <c r="I544" s="35"/>
      <c r="J544" s="30">
        <v>0.0</v>
      </c>
      <c r="K544" s="30">
        <v>1.0</v>
      </c>
      <c r="L544" s="30">
        <v>0.0</v>
      </c>
      <c r="M544" s="32" t="s">
        <v>39</v>
      </c>
      <c r="N544" s="32" t="s">
        <v>39</v>
      </c>
      <c r="O544" s="30">
        <v>0.0</v>
      </c>
      <c r="P544" s="30">
        <v>0.0</v>
      </c>
      <c r="Q544" s="30">
        <v>0.0</v>
      </c>
      <c r="R544" s="30">
        <v>0.0</v>
      </c>
      <c r="S544" s="30">
        <v>0.0</v>
      </c>
      <c r="T544" s="30">
        <v>0.0</v>
      </c>
      <c r="U544" s="30">
        <v>9.0</v>
      </c>
      <c r="V544" s="30">
        <v>5.0</v>
      </c>
      <c r="W544" s="30">
        <v>5.0</v>
      </c>
      <c r="X544" s="30">
        <v>0.0</v>
      </c>
      <c r="Y544" s="30">
        <v>0.0</v>
      </c>
      <c r="Z544" s="30">
        <v>0.0</v>
      </c>
      <c r="AA544" s="30">
        <v>0.0</v>
      </c>
      <c r="AB544" s="30">
        <v>0.0</v>
      </c>
      <c r="AC544" s="30">
        <v>0.0</v>
      </c>
      <c r="AD544" s="30">
        <v>0.0</v>
      </c>
      <c r="AE544" s="30">
        <v>0.0</v>
      </c>
      <c r="AF544" s="30">
        <v>0.0</v>
      </c>
      <c r="AG544" s="30">
        <v>0.0</v>
      </c>
      <c r="AH544" s="30">
        <v>0.0</v>
      </c>
      <c r="AI544" s="30">
        <v>0.0</v>
      </c>
      <c r="AJ544" s="60"/>
    </row>
    <row r="545">
      <c r="A545" s="30">
        <v>12942.3</v>
      </c>
      <c r="B545" s="40">
        <v>44277.0</v>
      </c>
      <c r="C545" s="40">
        <v>44277.0</v>
      </c>
      <c r="D545" s="32" t="s">
        <v>93</v>
      </c>
      <c r="E545" s="32" t="s">
        <v>94</v>
      </c>
      <c r="J545" s="30">
        <v>0.0</v>
      </c>
      <c r="K545" s="30">
        <v>0.0</v>
      </c>
      <c r="L545" s="30">
        <v>1.0</v>
      </c>
      <c r="M545" s="32" t="s">
        <v>39</v>
      </c>
      <c r="N545" s="32" t="s">
        <v>39</v>
      </c>
      <c r="O545" s="30">
        <v>0.0</v>
      </c>
      <c r="P545" s="30">
        <v>0.0</v>
      </c>
      <c r="Q545" s="30">
        <v>0.0</v>
      </c>
      <c r="R545" s="30">
        <v>0.0</v>
      </c>
      <c r="S545" s="30">
        <v>0.0</v>
      </c>
      <c r="T545" s="30">
        <v>0.0</v>
      </c>
      <c r="U545" s="30">
        <v>5.0</v>
      </c>
      <c r="V545" s="30">
        <v>1.0</v>
      </c>
      <c r="W545" s="30">
        <v>0.0</v>
      </c>
      <c r="X545" s="30">
        <v>0.0</v>
      </c>
      <c r="Y545" s="30">
        <v>0.0</v>
      </c>
      <c r="Z545" s="30">
        <v>0.0</v>
      </c>
      <c r="AA545" s="30">
        <v>0.0</v>
      </c>
      <c r="AB545" s="30">
        <v>0.0</v>
      </c>
      <c r="AC545" s="30">
        <v>0.0</v>
      </c>
      <c r="AD545" s="30">
        <v>0.0</v>
      </c>
      <c r="AE545" s="30">
        <v>0.0</v>
      </c>
      <c r="AF545" s="30">
        <v>0.0</v>
      </c>
      <c r="AG545" s="30">
        <v>0.0</v>
      </c>
      <c r="AH545" s="30">
        <v>0.0</v>
      </c>
      <c r="AI545" s="30">
        <v>0.0</v>
      </c>
      <c r="AJ545" s="60"/>
    </row>
    <row r="546">
      <c r="A546" s="30">
        <v>12942.4</v>
      </c>
      <c r="B546" s="40">
        <v>44277.0</v>
      </c>
      <c r="C546" s="40">
        <v>44277.0</v>
      </c>
      <c r="D546" s="32" t="s">
        <v>93</v>
      </c>
      <c r="E546" s="32" t="s">
        <v>94</v>
      </c>
      <c r="F546" s="32" t="s">
        <v>112</v>
      </c>
      <c r="G546" s="32" t="s">
        <v>38</v>
      </c>
      <c r="H546" s="30">
        <v>27610.0</v>
      </c>
      <c r="I546" s="35"/>
      <c r="J546" s="30">
        <v>0.0</v>
      </c>
      <c r="K546" s="30">
        <v>1.0</v>
      </c>
      <c r="L546" s="30">
        <v>0.0</v>
      </c>
      <c r="M546" s="32" t="s">
        <v>39</v>
      </c>
      <c r="N546" s="32" t="s">
        <v>39</v>
      </c>
      <c r="O546" s="30">
        <v>0.0</v>
      </c>
      <c r="P546" s="30">
        <v>0.0</v>
      </c>
      <c r="Q546" s="30">
        <v>0.0</v>
      </c>
      <c r="R546" s="30">
        <v>0.0</v>
      </c>
      <c r="S546" s="30">
        <v>0.0</v>
      </c>
      <c r="T546" s="30">
        <v>0.0</v>
      </c>
      <c r="U546" s="30">
        <v>1.0</v>
      </c>
      <c r="V546" s="30">
        <v>2.0</v>
      </c>
      <c r="W546" s="30">
        <v>5.0</v>
      </c>
      <c r="X546" s="30">
        <v>0.0</v>
      </c>
      <c r="Y546" s="30">
        <v>0.0</v>
      </c>
      <c r="Z546" s="30">
        <v>0.0</v>
      </c>
      <c r="AA546" s="30">
        <v>0.0</v>
      </c>
      <c r="AB546" s="30">
        <v>0.0</v>
      </c>
      <c r="AC546" s="30">
        <v>0.0</v>
      </c>
      <c r="AD546" s="30">
        <v>0.0</v>
      </c>
      <c r="AE546" s="30">
        <v>0.0</v>
      </c>
      <c r="AF546" s="30">
        <v>0.0</v>
      </c>
      <c r="AG546" s="30">
        <v>0.0</v>
      </c>
      <c r="AH546" s="30">
        <v>0.0</v>
      </c>
      <c r="AI546" s="30">
        <v>0.0</v>
      </c>
      <c r="AJ546" s="60"/>
    </row>
    <row r="547">
      <c r="A547" s="30">
        <v>12942.5</v>
      </c>
      <c r="B547" s="40">
        <v>44277.0</v>
      </c>
      <c r="C547" s="40">
        <v>44277.0</v>
      </c>
      <c r="D547" s="32" t="s">
        <v>93</v>
      </c>
      <c r="E547" s="32" t="s">
        <v>94</v>
      </c>
      <c r="F547" s="32" t="s">
        <v>112</v>
      </c>
      <c r="G547" s="32" t="s">
        <v>38</v>
      </c>
      <c r="H547" s="30">
        <v>27610.0</v>
      </c>
      <c r="I547" s="35"/>
      <c r="J547" s="30">
        <v>0.0</v>
      </c>
      <c r="K547" s="30">
        <v>1.0</v>
      </c>
      <c r="L547" s="30">
        <v>0.0</v>
      </c>
      <c r="M547" s="32" t="s">
        <v>39</v>
      </c>
      <c r="N547" s="32" t="s">
        <v>39</v>
      </c>
      <c r="O547" s="30">
        <v>0.0</v>
      </c>
      <c r="P547" s="30">
        <v>0.0</v>
      </c>
      <c r="Q547" s="30">
        <v>0.0</v>
      </c>
      <c r="R547" s="30">
        <v>0.0</v>
      </c>
      <c r="S547" s="30">
        <v>0.0</v>
      </c>
      <c r="T547" s="30">
        <v>0.0</v>
      </c>
      <c r="U547" s="30">
        <v>3.0</v>
      </c>
      <c r="V547" s="30">
        <v>1.0</v>
      </c>
      <c r="W547" s="30">
        <v>5.0</v>
      </c>
      <c r="X547" s="30">
        <v>0.0</v>
      </c>
      <c r="Y547" s="30">
        <v>0.0</v>
      </c>
      <c r="Z547" s="30">
        <v>0.0</v>
      </c>
      <c r="AA547" s="30">
        <v>0.0</v>
      </c>
      <c r="AB547" s="30">
        <v>0.0</v>
      </c>
      <c r="AC547" s="30">
        <v>0.0</v>
      </c>
      <c r="AD547" s="30">
        <v>0.0</v>
      </c>
      <c r="AE547" s="30">
        <v>0.0</v>
      </c>
      <c r="AF547" s="30">
        <v>0.0</v>
      </c>
      <c r="AG547" s="30">
        <v>0.0</v>
      </c>
      <c r="AH547" s="30">
        <v>0.0</v>
      </c>
      <c r="AI547" s="30">
        <v>0.0</v>
      </c>
      <c r="AJ547" s="60"/>
    </row>
    <row r="548">
      <c r="A548" s="30">
        <v>12942.6</v>
      </c>
      <c r="B548" s="40">
        <v>44277.0</v>
      </c>
      <c r="C548" s="40">
        <v>44277.0</v>
      </c>
      <c r="D548" s="32" t="s">
        <v>93</v>
      </c>
      <c r="E548" s="32" t="s">
        <v>94</v>
      </c>
      <c r="F548" s="32" t="s">
        <v>112</v>
      </c>
      <c r="G548" s="32" t="s">
        <v>38</v>
      </c>
      <c r="H548" s="30">
        <v>27610.0</v>
      </c>
      <c r="I548" s="35"/>
      <c r="J548" s="30">
        <v>0.0</v>
      </c>
      <c r="K548" s="30">
        <v>1.0</v>
      </c>
      <c r="L548" s="30">
        <v>0.0</v>
      </c>
      <c r="M548" s="32" t="s">
        <v>39</v>
      </c>
      <c r="N548" s="32" t="s">
        <v>39</v>
      </c>
      <c r="O548" s="30">
        <v>0.0</v>
      </c>
      <c r="P548" s="30">
        <v>0.0</v>
      </c>
      <c r="Q548" s="30">
        <v>0.0</v>
      </c>
      <c r="R548" s="30">
        <v>0.0</v>
      </c>
      <c r="S548" s="30">
        <v>0.0</v>
      </c>
      <c r="T548" s="30">
        <v>0.0</v>
      </c>
      <c r="U548" s="30">
        <v>4.0</v>
      </c>
      <c r="V548" s="30">
        <v>2.0</v>
      </c>
      <c r="W548" s="30">
        <v>10.0</v>
      </c>
      <c r="X548" s="30">
        <v>0.0</v>
      </c>
      <c r="Y548" s="30">
        <v>0.0</v>
      </c>
      <c r="Z548" s="30">
        <v>0.0</v>
      </c>
      <c r="AA548" s="30">
        <v>0.0</v>
      </c>
      <c r="AB548" s="30">
        <v>0.0</v>
      </c>
      <c r="AC548" s="30">
        <v>0.0</v>
      </c>
      <c r="AD548" s="30">
        <v>0.0</v>
      </c>
      <c r="AE548" s="30">
        <v>0.0</v>
      </c>
      <c r="AF548" s="30">
        <v>0.0</v>
      </c>
      <c r="AG548" s="30">
        <v>0.0</v>
      </c>
      <c r="AH548" s="30">
        <v>0.0</v>
      </c>
      <c r="AI548" s="30">
        <v>0.0</v>
      </c>
      <c r="AJ548" s="60"/>
    </row>
    <row r="549">
      <c r="A549" s="30">
        <v>12943.1</v>
      </c>
      <c r="B549" s="40">
        <v>44277.0</v>
      </c>
      <c r="C549" s="40">
        <v>44277.0</v>
      </c>
      <c r="D549" s="32" t="s">
        <v>93</v>
      </c>
      <c r="E549" s="32" t="s">
        <v>94</v>
      </c>
      <c r="F549" s="32" t="s">
        <v>112</v>
      </c>
      <c r="G549" s="32" t="s">
        <v>38</v>
      </c>
      <c r="H549" s="30">
        <v>27610.0</v>
      </c>
      <c r="I549" s="35"/>
      <c r="J549" s="30">
        <v>0.0</v>
      </c>
      <c r="K549" s="30">
        <v>1.0</v>
      </c>
      <c r="L549" s="30">
        <v>0.0</v>
      </c>
      <c r="M549" s="32" t="s">
        <v>39</v>
      </c>
      <c r="N549" s="32" t="s">
        <v>39</v>
      </c>
      <c r="O549" s="30">
        <v>0.0</v>
      </c>
      <c r="P549" s="30">
        <v>0.0</v>
      </c>
      <c r="Q549" s="30">
        <v>0.0</v>
      </c>
      <c r="R549" s="30">
        <v>0.0</v>
      </c>
      <c r="S549" s="30">
        <v>0.0</v>
      </c>
      <c r="T549" s="30">
        <v>0.0</v>
      </c>
      <c r="U549" s="30">
        <v>4.0</v>
      </c>
      <c r="V549" s="30">
        <v>0.0</v>
      </c>
      <c r="W549" s="30">
        <v>10.0</v>
      </c>
      <c r="X549" s="30">
        <v>0.0</v>
      </c>
      <c r="Y549" s="30">
        <v>0.0</v>
      </c>
      <c r="Z549" s="30">
        <v>0.0</v>
      </c>
      <c r="AA549" s="30">
        <v>0.0</v>
      </c>
      <c r="AB549" s="30">
        <v>0.0</v>
      </c>
      <c r="AC549" s="30">
        <v>0.0</v>
      </c>
      <c r="AD549" s="30">
        <v>0.0</v>
      </c>
      <c r="AE549" s="30">
        <v>0.0</v>
      </c>
      <c r="AF549" s="30">
        <v>0.0</v>
      </c>
      <c r="AG549" s="30">
        <v>0.0</v>
      </c>
      <c r="AH549" s="30">
        <v>0.0</v>
      </c>
      <c r="AI549" s="30">
        <v>0.0</v>
      </c>
      <c r="AJ549" s="60"/>
    </row>
    <row r="550">
      <c r="A550" s="30">
        <v>12943.2</v>
      </c>
      <c r="B550" s="40">
        <v>44277.0</v>
      </c>
      <c r="C550" s="40">
        <v>44277.0</v>
      </c>
      <c r="D550" s="32" t="s">
        <v>93</v>
      </c>
      <c r="E550" s="32" t="s">
        <v>94</v>
      </c>
      <c r="F550" s="32" t="s">
        <v>112</v>
      </c>
      <c r="G550" s="32" t="s">
        <v>38</v>
      </c>
      <c r="H550" s="30">
        <v>27610.0</v>
      </c>
      <c r="I550" s="35"/>
      <c r="J550" s="30">
        <v>0.0</v>
      </c>
      <c r="K550" s="30">
        <v>1.0</v>
      </c>
      <c r="L550" s="30">
        <v>0.0</v>
      </c>
      <c r="M550" s="32" t="s">
        <v>39</v>
      </c>
      <c r="N550" s="32" t="s">
        <v>39</v>
      </c>
      <c r="O550" s="30">
        <v>0.0</v>
      </c>
      <c r="P550" s="30">
        <v>0.0</v>
      </c>
      <c r="Q550" s="30">
        <v>0.0</v>
      </c>
      <c r="R550" s="30">
        <v>0.0</v>
      </c>
      <c r="S550" s="30">
        <v>0.0</v>
      </c>
      <c r="T550" s="30">
        <v>0.0</v>
      </c>
      <c r="U550" s="30">
        <v>6.0</v>
      </c>
      <c r="V550" s="30">
        <v>3.0</v>
      </c>
      <c r="W550" s="30">
        <v>5.0</v>
      </c>
      <c r="X550" s="30">
        <v>0.0</v>
      </c>
      <c r="Y550" s="30">
        <v>0.0</v>
      </c>
      <c r="Z550" s="30">
        <v>0.0</v>
      </c>
      <c r="AA550" s="30">
        <v>0.0</v>
      </c>
      <c r="AB550" s="30">
        <v>0.0</v>
      </c>
      <c r="AC550" s="30">
        <v>0.0</v>
      </c>
      <c r="AD550" s="30">
        <v>0.0</v>
      </c>
      <c r="AE550" s="30">
        <v>0.0</v>
      </c>
      <c r="AF550" s="30">
        <v>0.0</v>
      </c>
      <c r="AG550" s="30">
        <v>0.0</v>
      </c>
      <c r="AH550" s="30">
        <v>0.0</v>
      </c>
      <c r="AI550" s="30">
        <v>0.0</v>
      </c>
      <c r="AJ550" s="60"/>
    </row>
    <row r="551">
      <c r="A551" s="30">
        <v>12943.3</v>
      </c>
      <c r="B551" s="40">
        <v>44277.0</v>
      </c>
      <c r="C551" s="40">
        <v>44277.0</v>
      </c>
      <c r="D551" s="32" t="s">
        <v>93</v>
      </c>
      <c r="E551" s="32" t="s">
        <v>94</v>
      </c>
      <c r="F551" s="32" t="s">
        <v>112</v>
      </c>
      <c r="G551" s="32" t="s">
        <v>38</v>
      </c>
      <c r="H551" s="30">
        <v>27610.0</v>
      </c>
      <c r="I551" s="35"/>
      <c r="J551" s="30">
        <v>0.0</v>
      </c>
      <c r="K551" s="30">
        <v>1.0</v>
      </c>
      <c r="L551" s="30">
        <v>0.0</v>
      </c>
      <c r="M551" s="32" t="s">
        <v>39</v>
      </c>
      <c r="N551" s="32" t="s">
        <v>39</v>
      </c>
      <c r="O551" s="30">
        <v>0.0</v>
      </c>
      <c r="P551" s="30">
        <v>0.0</v>
      </c>
      <c r="Q551" s="30">
        <v>0.0</v>
      </c>
      <c r="R551" s="30">
        <v>0.0</v>
      </c>
      <c r="S551" s="30">
        <v>0.0</v>
      </c>
      <c r="T551" s="30">
        <v>0.0</v>
      </c>
      <c r="U551" s="30">
        <v>1.0</v>
      </c>
      <c r="V551" s="30">
        <v>3.0</v>
      </c>
      <c r="W551" s="30">
        <v>5.0</v>
      </c>
      <c r="X551" s="30">
        <v>0.0</v>
      </c>
      <c r="Y551" s="30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0.0</v>
      </c>
      <c r="AF551" s="30">
        <v>0.0</v>
      </c>
      <c r="AG551" s="30">
        <v>0.0</v>
      </c>
      <c r="AH551" s="30">
        <v>0.0</v>
      </c>
      <c r="AI551" s="30">
        <v>0.0</v>
      </c>
      <c r="AJ551" s="60"/>
    </row>
    <row r="552">
      <c r="A552" s="30">
        <v>12943.4</v>
      </c>
      <c r="B552" s="40">
        <v>44277.0</v>
      </c>
      <c r="C552" s="40">
        <v>44277.0</v>
      </c>
      <c r="D552" s="32" t="s">
        <v>93</v>
      </c>
      <c r="E552" s="32" t="s">
        <v>94</v>
      </c>
      <c r="F552" s="32" t="s">
        <v>112</v>
      </c>
      <c r="G552" s="32" t="s">
        <v>38</v>
      </c>
      <c r="H552" s="30">
        <v>27610.0</v>
      </c>
      <c r="I552" s="35"/>
      <c r="J552" s="30">
        <v>0.0</v>
      </c>
      <c r="K552" s="30">
        <v>1.0</v>
      </c>
      <c r="L552" s="30">
        <v>0.0</v>
      </c>
      <c r="M552" s="32" t="s">
        <v>39</v>
      </c>
      <c r="N552" s="32" t="s">
        <v>39</v>
      </c>
      <c r="O552" s="30">
        <v>0.0</v>
      </c>
      <c r="P552" s="30">
        <v>0.0</v>
      </c>
      <c r="Q552" s="30">
        <v>0.0</v>
      </c>
      <c r="R552" s="30">
        <v>0.0</v>
      </c>
      <c r="S552" s="30">
        <v>0.0</v>
      </c>
      <c r="T552" s="30">
        <v>0.0</v>
      </c>
      <c r="U552" s="30">
        <v>6.0</v>
      </c>
      <c r="V552" s="30">
        <v>4.0</v>
      </c>
      <c r="W552" s="30">
        <v>5.0</v>
      </c>
      <c r="X552" s="30">
        <v>0.0</v>
      </c>
      <c r="Y552" s="30">
        <v>0.0</v>
      </c>
      <c r="Z552" s="30">
        <v>0.0</v>
      </c>
      <c r="AA552" s="30">
        <v>0.0</v>
      </c>
      <c r="AB552" s="30">
        <v>0.0</v>
      </c>
      <c r="AC552" s="30">
        <v>0.0</v>
      </c>
      <c r="AD552" s="30">
        <v>0.0</v>
      </c>
      <c r="AE552" s="30">
        <v>0.0</v>
      </c>
      <c r="AF552" s="30">
        <v>0.0</v>
      </c>
      <c r="AG552" s="30">
        <v>0.0</v>
      </c>
      <c r="AH552" s="30">
        <v>0.0</v>
      </c>
      <c r="AI552" s="30">
        <v>0.0</v>
      </c>
      <c r="AJ552" s="60"/>
    </row>
    <row r="553">
      <c r="A553" s="30">
        <v>12943.5</v>
      </c>
      <c r="B553" s="40">
        <v>44277.0</v>
      </c>
      <c r="C553" s="40">
        <v>44277.0</v>
      </c>
      <c r="D553" s="32" t="s">
        <v>93</v>
      </c>
      <c r="E553" s="32" t="s">
        <v>94</v>
      </c>
      <c r="F553" s="32" t="s">
        <v>112</v>
      </c>
      <c r="G553" s="32" t="s">
        <v>38</v>
      </c>
      <c r="H553" s="30">
        <v>27610.0</v>
      </c>
      <c r="I553" s="35"/>
      <c r="J553" s="30">
        <v>0.0</v>
      </c>
      <c r="K553" s="30">
        <v>1.0</v>
      </c>
      <c r="L553" s="30">
        <v>0.0</v>
      </c>
      <c r="M553" s="32" t="s">
        <v>39</v>
      </c>
      <c r="N553" s="32" t="s">
        <v>39</v>
      </c>
      <c r="O553" s="30">
        <v>0.0</v>
      </c>
      <c r="P553" s="30">
        <v>0.0</v>
      </c>
      <c r="Q553" s="30">
        <v>0.0</v>
      </c>
      <c r="R553" s="30">
        <v>0.0</v>
      </c>
      <c r="S553" s="30">
        <v>0.0</v>
      </c>
      <c r="T553" s="30">
        <v>0.0</v>
      </c>
      <c r="U553" s="30">
        <v>2.0</v>
      </c>
      <c r="V553" s="30">
        <v>0.0</v>
      </c>
      <c r="W553" s="30">
        <v>0.0</v>
      </c>
      <c r="X553" s="30">
        <v>0.0</v>
      </c>
      <c r="Y553" s="30">
        <v>0.0</v>
      </c>
      <c r="Z553" s="30">
        <v>0.0</v>
      </c>
      <c r="AA553" s="30">
        <v>0.0</v>
      </c>
      <c r="AB553" s="30">
        <v>0.0</v>
      </c>
      <c r="AC553" s="30">
        <v>0.0</v>
      </c>
      <c r="AD553" s="30">
        <v>0.0</v>
      </c>
      <c r="AE553" s="30">
        <v>0.0</v>
      </c>
      <c r="AF553" s="30">
        <v>0.0</v>
      </c>
      <c r="AG553" s="30">
        <v>0.0</v>
      </c>
      <c r="AH553" s="30">
        <v>0.0</v>
      </c>
      <c r="AI553" s="30">
        <v>0.0</v>
      </c>
      <c r="AJ553" s="60"/>
    </row>
    <row r="554">
      <c r="A554" s="30">
        <v>12943.6</v>
      </c>
      <c r="B554" s="40">
        <v>44277.0</v>
      </c>
      <c r="C554" s="40">
        <v>44277.0</v>
      </c>
      <c r="D554" s="32" t="s">
        <v>93</v>
      </c>
      <c r="E554" s="32" t="s">
        <v>94</v>
      </c>
      <c r="F554" s="32" t="s">
        <v>112</v>
      </c>
      <c r="G554" s="32" t="s">
        <v>38</v>
      </c>
      <c r="H554" s="30">
        <v>27610.0</v>
      </c>
      <c r="I554" s="35"/>
      <c r="J554" s="30">
        <v>0.0</v>
      </c>
      <c r="K554" s="30">
        <v>1.0</v>
      </c>
      <c r="L554" s="30">
        <v>0.0</v>
      </c>
      <c r="M554" s="32" t="s">
        <v>39</v>
      </c>
      <c r="N554" s="32" t="s">
        <v>39</v>
      </c>
      <c r="O554" s="30">
        <v>0.0</v>
      </c>
      <c r="P554" s="30">
        <v>0.0</v>
      </c>
      <c r="Q554" s="30">
        <v>0.0</v>
      </c>
      <c r="R554" s="30">
        <v>0.0</v>
      </c>
      <c r="S554" s="30">
        <v>0.0</v>
      </c>
      <c r="T554" s="30">
        <v>0.0</v>
      </c>
      <c r="U554" s="30">
        <v>4.0</v>
      </c>
      <c r="V554" s="30">
        <v>2.0</v>
      </c>
      <c r="W554" s="30">
        <v>5.0</v>
      </c>
      <c r="X554" s="30">
        <v>0.0</v>
      </c>
      <c r="Y554" s="30">
        <v>0.0</v>
      </c>
      <c r="Z554" s="30">
        <v>0.0</v>
      </c>
      <c r="AA554" s="30">
        <v>0.0</v>
      </c>
      <c r="AB554" s="30">
        <v>0.0</v>
      </c>
      <c r="AC554" s="30">
        <v>0.0</v>
      </c>
      <c r="AD554" s="30">
        <v>0.0</v>
      </c>
      <c r="AE554" s="30">
        <v>0.0</v>
      </c>
      <c r="AF554" s="30">
        <v>0.0</v>
      </c>
      <c r="AG554" s="30">
        <v>0.0</v>
      </c>
      <c r="AH554" s="30">
        <v>0.0</v>
      </c>
      <c r="AI554" s="30">
        <v>0.0</v>
      </c>
      <c r="AJ554" s="60"/>
    </row>
    <row r="555">
      <c r="A555" s="30">
        <v>12944.1</v>
      </c>
      <c r="B555" s="40">
        <v>44277.0</v>
      </c>
      <c r="C555" s="40">
        <v>44277.0</v>
      </c>
      <c r="D555" s="32" t="s">
        <v>93</v>
      </c>
      <c r="E555" s="32" t="s">
        <v>94</v>
      </c>
      <c r="F555" s="32" t="s">
        <v>112</v>
      </c>
      <c r="G555" s="32" t="s">
        <v>38</v>
      </c>
      <c r="H555" s="30">
        <v>27610.0</v>
      </c>
      <c r="I555" s="35"/>
      <c r="J555" s="30">
        <v>0.0</v>
      </c>
      <c r="K555" s="30">
        <v>1.0</v>
      </c>
      <c r="L555" s="30">
        <v>0.0</v>
      </c>
      <c r="M555" s="32" t="s">
        <v>39</v>
      </c>
      <c r="N555" s="32" t="s">
        <v>39</v>
      </c>
      <c r="O555" s="30">
        <v>0.0</v>
      </c>
      <c r="P555" s="30">
        <v>0.0</v>
      </c>
      <c r="Q555" s="30">
        <v>0.0</v>
      </c>
      <c r="R555" s="30">
        <v>0.0</v>
      </c>
      <c r="S555" s="30">
        <v>0.0</v>
      </c>
      <c r="T555" s="30">
        <v>0.0</v>
      </c>
      <c r="U555" s="30">
        <v>6.0</v>
      </c>
      <c r="V555" s="30">
        <v>8.0</v>
      </c>
      <c r="W555" s="30">
        <v>5.0</v>
      </c>
      <c r="X555" s="30">
        <v>0.0</v>
      </c>
      <c r="Y555" s="30">
        <v>0.0</v>
      </c>
      <c r="Z555" s="30">
        <v>0.0</v>
      </c>
      <c r="AA555" s="30">
        <v>0.0</v>
      </c>
      <c r="AB555" s="30">
        <v>0.0</v>
      </c>
      <c r="AC555" s="30">
        <v>0.0</v>
      </c>
      <c r="AD555" s="30">
        <v>0.0</v>
      </c>
      <c r="AE555" s="30">
        <v>0.0</v>
      </c>
      <c r="AF555" s="30">
        <v>0.0</v>
      </c>
      <c r="AG555" s="30">
        <v>0.0</v>
      </c>
      <c r="AH555" s="30">
        <v>0.0</v>
      </c>
      <c r="AI555" s="30">
        <v>0.0</v>
      </c>
      <c r="AJ555" s="60"/>
    </row>
    <row r="556">
      <c r="A556" s="30">
        <v>12944.2</v>
      </c>
      <c r="B556" s="40">
        <v>44277.0</v>
      </c>
      <c r="C556" s="40">
        <v>44277.0</v>
      </c>
      <c r="D556" s="32" t="s">
        <v>93</v>
      </c>
      <c r="E556" s="32" t="s">
        <v>94</v>
      </c>
      <c r="F556" s="32" t="s">
        <v>112</v>
      </c>
      <c r="G556" s="32" t="s">
        <v>38</v>
      </c>
      <c r="H556" s="30">
        <v>27610.0</v>
      </c>
      <c r="I556" s="35"/>
      <c r="J556" s="30">
        <v>0.0</v>
      </c>
      <c r="K556" s="30">
        <v>1.0</v>
      </c>
      <c r="L556" s="30">
        <v>0.0</v>
      </c>
      <c r="M556" s="32" t="s">
        <v>39</v>
      </c>
      <c r="N556" s="32" t="s">
        <v>39</v>
      </c>
      <c r="O556" s="30">
        <v>0.0</v>
      </c>
      <c r="P556" s="30">
        <v>0.0</v>
      </c>
      <c r="Q556" s="30">
        <v>0.0</v>
      </c>
      <c r="R556" s="30">
        <v>0.0</v>
      </c>
      <c r="S556" s="30">
        <v>0.0</v>
      </c>
      <c r="T556" s="30">
        <v>0.0</v>
      </c>
      <c r="U556" s="30">
        <v>7.0</v>
      </c>
      <c r="V556" s="30">
        <v>14.0</v>
      </c>
      <c r="W556" s="30">
        <v>5.0</v>
      </c>
      <c r="X556" s="30">
        <v>0.0</v>
      </c>
      <c r="Y556" s="30">
        <v>0.0</v>
      </c>
      <c r="Z556" s="30">
        <v>0.0</v>
      </c>
      <c r="AA556" s="30">
        <v>0.0</v>
      </c>
      <c r="AB556" s="30">
        <v>0.0</v>
      </c>
      <c r="AC556" s="30">
        <v>0.0</v>
      </c>
      <c r="AD556" s="30">
        <v>0.0</v>
      </c>
      <c r="AE556" s="30">
        <v>0.0</v>
      </c>
      <c r="AF556" s="30">
        <v>0.0</v>
      </c>
      <c r="AG556" s="30">
        <v>0.0</v>
      </c>
      <c r="AH556" s="30">
        <v>0.0</v>
      </c>
      <c r="AI556" s="30">
        <v>0.0</v>
      </c>
      <c r="AJ556" s="60"/>
    </row>
    <row r="557">
      <c r="A557" s="30">
        <v>12944.3</v>
      </c>
      <c r="B557" s="40">
        <v>44277.0</v>
      </c>
      <c r="C557" s="40">
        <v>44277.0</v>
      </c>
      <c r="D557" s="32" t="s">
        <v>93</v>
      </c>
      <c r="E557" s="32" t="s">
        <v>94</v>
      </c>
      <c r="J557" s="30">
        <v>0.0</v>
      </c>
      <c r="K557" s="30">
        <v>0.0</v>
      </c>
      <c r="L557" s="30">
        <v>1.0</v>
      </c>
      <c r="M557" s="32" t="s">
        <v>39</v>
      </c>
      <c r="N557" s="32" t="s">
        <v>39</v>
      </c>
      <c r="O557" s="30">
        <v>0.0</v>
      </c>
      <c r="P557" s="30">
        <v>0.0</v>
      </c>
      <c r="Q557" s="30">
        <v>0.0</v>
      </c>
      <c r="R557" s="30">
        <v>0.0</v>
      </c>
      <c r="S557" s="30">
        <v>0.0</v>
      </c>
      <c r="T557" s="30">
        <v>0.0</v>
      </c>
      <c r="U557" s="30">
        <v>2.0</v>
      </c>
      <c r="V557" s="30">
        <v>3.0</v>
      </c>
      <c r="W557" s="30">
        <v>0.0</v>
      </c>
      <c r="X557" s="30">
        <v>0.0</v>
      </c>
      <c r="Y557" s="30">
        <v>0.0</v>
      </c>
      <c r="Z557" s="30">
        <v>0.0</v>
      </c>
      <c r="AA557" s="30">
        <v>0.0</v>
      </c>
      <c r="AB557" s="30">
        <v>0.0</v>
      </c>
      <c r="AC557" s="30">
        <v>0.0</v>
      </c>
      <c r="AD557" s="30">
        <v>0.0</v>
      </c>
      <c r="AE557" s="30">
        <v>0.0</v>
      </c>
      <c r="AF557" s="30">
        <v>0.0</v>
      </c>
      <c r="AG557" s="30">
        <v>0.0</v>
      </c>
      <c r="AH557" s="30">
        <v>0.0</v>
      </c>
      <c r="AI557" s="30">
        <v>0.0</v>
      </c>
      <c r="AJ557" s="60"/>
    </row>
    <row r="558">
      <c r="A558" s="30">
        <v>12944.4</v>
      </c>
      <c r="B558" s="40">
        <v>44277.0</v>
      </c>
      <c r="C558" s="40">
        <v>44277.0</v>
      </c>
      <c r="D558" s="32" t="s">
        <v>93</v>
      </c>
      <c r="E558" s="32" t="s">
        <v>94</v>
      </c>
      <c r="F558" s="32" t="s">
        <v>112</v>
      </c>
      <c r="G558" s="32" t="s">
        <v>38</v>
      </c>
      <c r="H558" s="30">
        <v>27610.0</v>
      </c>
      <c r="I558" s="35"/>
      <c r="J558" s="30">
        <v>0.0</v>
      </c>
      <c r="K558" s="30">
        <v>1.0</v>
      </c>
      <c r="L558" s="30">
        <v>0.0</v>
      </c>
      <c r="M558" s="32" t="s">
        <v>39</v>
      </c>
      <c r="N558" s="32" t="s">
        <v>39</v>
      </c>
      <c r="O558" s="30">
        <v>0.0</v>
      </c>
      <c r="P558" s="30">
        <v>1.0</v>
      </c>
      <c r="Q558" s="30">
        <v>3.0</v>
      </c>
      <c r="R558" s="30">
        <v>10.0</v>
      </c>
      <c r="S558" s="30">
        <v>0.0</v>
      </c>
      <c r="T558" s="30">
        <v>0.0</v>
      </c>
      <c r="U558" s="30">
        <v>0.0</v>
      </c>
      <c r="V558" s="30">
        <v>0.0</v>
      </c>
      <c r="W558" s="30">
        <v>0.0</v>
      </c>
      <c r="X558" s="30">
        <v>0.0</v>
      </c>
      <c r="Y558" s="30">
        <v>0.0</v>
      </c>
      <c r="Z558" s="30">
        <v>0.0</v>
      </c>
      <c r="AA558" s="30">
        <v>0.0</v>
      </c>
      <c r="AB558" s="30">
        <v>0.0</v>
      </c>
      <c r="AC558" s="30">
        <v>0.0</v>
      </c>
      <c r="AD558" s="30">
        <v>0.0</v>
      </c>
      <c r="AE558" s="30">
        <v>0.0</v>
      </c>
      <c r="AF558" s="30">
        <v>0.0</v>
      </c>
      <c r="AG558" s="30">
        <v>0.0</v>
      </c>
      <c r="AH558" s="30">
        <v>0.0</v>
      </c>
      <c r="AI558" s="30">
        <v>0.0</v>
      </c>
      <c r="AJ558" s="60"/>
    </row>
    <row r="559">
      <c r="A559" s="30">
        <v>12944.5</v>
      </c>
      <c r="B559" s="40">
        <v>44277.0</v>
      </c>
      <c r="C559" s="40">
        <v>44277.0</v>
      </c>
      <c r="D559" s="32" t="s">
        <v>93</v>
      </c>
      <c r="E559" s="32" t="s">
        <v>94</v>
      </c>
      <c r="F559" s="32" t="s">
        <v>112</v>
      </c>
      <c r="G559" s="32" t="s">
        <v>38</v>
      </c>
      <c r="H559" s="30">
        <v>27610.0</v>
      </c>
      <c r="I559" s="35"/>
      <c r="J559" s="30">
        <v>0.0</v>
      </c>
      <c r="K559" s="30">
        <v>1.0</v>
      </c>
      <c r="L559" s="30">
        <v>0.0</v>
      </c>
      <c r="M559" s="32" t="s">
        <v>39</v>
      </c>
      <c r="N559" s="32" t="s">
        <v>39</v>
      </c>
      <c r="O559" s="30">
        <v>0.0</v>
      </c>
      <c r="P559" s="30">
        <v>3.0</v>
      </c>
      <c r="Q559" s="30">
        <v>2.0</v>
      </c>
      <c r="R559" s="30">
        <v>10.0</v>
      </c>
      <c r="S559" s="30">
        <v>0.0</v>
      </c>
      <c r="T559" s="30">
        <v>0.0</v>
      </c>
      <c r="U559" s="30">
        <v>0.0</v>
      </c>
      <c r="V559" s="30">
        <v>0.0</v>
      </c>
      <c r="W559" s="30">
        <v>0.0</v>
      </c>
      <c r="X559" s="30">
        <v>0.0</v>
      </c>
      <c r="Y559" s="30">
        <v>0.0</v>
      </c>
      <c r="Z559" s="30">
        <v>0.0</v>
      </c>
      <c r="AA559" s="30">
        <v>0.0</v>
      </c>
      <c r="AB559" s="30">
        <v>0.0</v>
      </c>
      <c r="AC559" s="30">
        <v>0.0</v>
      </c>
      <c r="AD559" s="30">
        <v>0.0</v>
      </c>
      <c r="AE559" s="30">
        <v>0.0</v>
      </c>
      <c r="AF559" s="30">
        <v>0.0</v>
      </c>
      <c r="AG559" s="30">
        <v>0.0</v>
      </c>
      <c r="AH559" s="30">
        <v>0.0</v>
      </c>
      <c r="AI559" s="30">
        <v>0.0</v>
      </c>
      <c r="AJ559" s="60"/>
    </row>
    <row r="560">
      <c r="A560" s="30">
        <v>12944.6</v>
      </c>
      <c r="B560" s="40">
        <v>44277.0</v>
      </c>
      <c r="C560" s="40">
        <v>44277.0</v>
      </c>
      <c r="D560" s="32" t="s">
        <v>93</v>
      </c>
      <c r="E560" s="32" t="s">
        <v>94</v>
      </c>
      <c r="F560" s="32" t="s">
        <v>112</v>
      </c>
      <c r="G560" s="32" t="s">
        <v>38</v>
      </c>
      <c r="H560" s="30">
        <v>27610.0</v>
      </c>
      <c r="I560" s="35"/>
      <c r="J560" s="30">
        <v>0.0</v>
      </c>
      <c r="K560" s="30">
        <v>1.0</v>
      </c>
      <c r="L560" s="30">
        <v>0.0</v>
      </c>
      <c r="M560" s="32" t="s">
        <v>39</v>
      </c>
      <c r="N560" s="32" t="s">
        <v>39</v>
      </c>
      <c r="O560" s="30">
        <v>0.0</v>
      </c>
      <c r="P560" s="30">
        <v>3.0</v>
      </c>
      <c r="Q560" s="30">
        <v>3.0</v>
      </c>
      <c r="R560" s="30">
        <v>10.0</v>
      </c>
      <c r="S560" s="30">
        <v>0.0</v>
      </c>
      <c r="T560" s="30">
        <v>0.0</v>
      </c>
      <c r="U560" s="30">
        <v>0.0</v>
      </c>
      <c r="V560" s="30">
        <v>0.0</v>
      </c>
      <c r="W560" s="30">
        <v>0.0</v>
      </c>
      <c r="X560" s="30">
        <v>0.0</v>
      </c>
      <c r="Y560" s="30">
        <v>0.0</v>
      </c>
      <c r="Z560" s="30">
        <v>0.0</v>
      </c>
      <c r="AA560" s="30">
        <v>0.0</v>
      </c>
      <c r="AB560" s="30">
        <v>0.0</v>
      </c>
      <c r="AC560" s="30">
        <v>0.0</v>
      </c>
      <c r="AD560" s="30">
        <v>0.0</v>
      </c>
      <c r="AE560" s="30">
        <v>0.0</v>
      </c>
      <c r="AF560" s="30">
        <v>0.0</v>
      </c>
      <c r="AG560" s="30">
        <v>0.0</v>
      </c>
      <c r="AH560" s="30">
        <v>0.0</v>
      </c>
      <c r="AI560" s="30">
        <v>0.0</v>
      </c>
      <c r="AJ560" s="60"/>
    </row>
    <row r="561">
      <c r="A561" s="30">
        <v>12945.1</v>
      </c>
      <c r="B561" s="40">
        <v>44277.0</v>
      </c>
      <c r="C561" s="40">
        <v>44277.0</v>
      </c>
      <c r="D561" s="32" t="s">
        <v>93</v>
      </c>
      <c r="E561" s="32" t="s">
        <v>94</v>
      </c>
      <c r="F561" s="32" t="s">
        <v>112</v>
      </c>
      <c r="G561" s="32" t="s">
        <v>38</v>
      </c>
      <c r="H561" s="30">
        <v>27610.0</v>
      </c>
      <c r="I561" s="35"/>
      <c r="J561" s="30">
        <v>0.0</v>
      </c>
      <c r="K561" s="30">
        <v>1.0</v>
      </c>
      <c r="L561" s="30">
        <v>0.0</v>
      </c>
      <c r="M561" s="32" t="s">
        <v>39</v>
      </c>
      <c r="N561" s="32" t="s">
        <v>39</v>
      </c>
      <c r="O561" s="30">
        <v>0.0</v>
      </c>
      <c r="P561" s="30">
        <v>1.0</v>
      </c>
      <c r="Q561" s="30">
        <v>2.0</v>
      </c>
      <c r="R561" s="30">
        <v>10.0</v>
      </c>
      <c r="S561" s="30">
        <v>0.0</v>
      </c>
      <c r="T561" s="30">
        <v>0.0</v>
      </c>
      <c r="U561" s="30">
        <v>0.0</v>
      </c>
      <c r="V561" s="30">
        <v>0.0</v>
      </c>
      <c r="W561" s="30">
        <v>0.0</v>
      </c>
      <c r="X561" s="30">
        <v>0.0</v>
      </c>
      <c r="Y561" s="30">
        <v>0.0</v>
      </c>
      <c r="Z561" s="30">
        <v>0.0</v>
      </c>
      <c r="AA561" s="30">
        <v>0.0</v>
      </c>
      <c r="AB561" s="30">
        <v>0.0</v>
      </c>
      <c r="AC561" s="30">
        <v>0.0</v>
      </c>
      <c r="AD561" s="30">
        <v>0.0</v>
      </c>
      <c r="AE561" s="30">
        <v>0.0</v>
      </c>
      <c r="AF561" s="30">
        <v>0.0</v>
      </c>
      <c r="AG561" s="30">
        <v>0.0</v>
      </c>
      <c r="AH561" s="30">
        <v>0.0</v>
      </c>
      <c r="AI561" s="30">
        <v>0.0</v>
      </c>
      <c r="AJ561" s="60"/>
    </row>
    <row r="562">
      <c r="A562" s="30">
        <v>12946.1</v>
      </c>
      <c r="B562" s="40">
        <v>44278.0</v>
      </c>
      <c r="C562" s="40">
        <v>44279.0</v>
      </c>
      <c r="D562" s="32" t="s">
        <v>277</v>
      </c>
      <c r="E562" s="32" t="s">
        <v>36</v>
      </c>
      <c r="F562" s="32" t="s">
        <v>222</v>
      </c>
      <c r="G562" s="32" t="s">
        <v>38</v>
      </c>
      <c r="H562" s="30">
        <v>27609.0</v>
      </c>
      <c r="I562" s="35"/>
      <c r="J562" s="30">
        <v>0.0</v>
      </c>
      <c r="K562" s="30">
        <v>1.0</v>
      </c>
      <c r="L562" s="30">
        <v>0.0</v>
      </c>
      <c r="M562" s="32" t="s">
        <v>39</v>
      </c>
      <c r="N562" s="32" t="s">
        <v>39</v>
      </c>
      <c r="O562" s="30">
        <v>3.0</v>
      </c>
      <c r="P562" s="30">
        <v>8.0</v>
      </c>
      <c r="Q562" s="30">
        <v>5.0</v>
      </c>
      <c r="R562" s="30">
        <v>10.0</v>
      </c>
      <c r="S562" s="30">
        <v>1.0</v>
      </c>
      <c r="T562" s="30">
        <v>1.0</v>
      </c>
      <c r="U562" s="30">
        <v>0.0</v>
      </c>
      <c r="V562" s="30">
        <v>0.0</v>
      </c>
      <c r="W562" s="30">
        <v>0.0</v>
      </c>
      <c r="X562" s="30">
        <v>0.0</v>
      </c>
      <c r="Y562" s="30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60"/>
    </row>
    <row r="563">
      <c r="A563" s="30">
        <v>12947.1</v>
      </c>
      <c r="B563" s="40">
        <v>44278.0</v>
      </c>
      <c r="C563" s="40">
        <v>44280.0</v>
      </c>
      <c r="D563" s="32" t="s">
        <v>277</v>
      </c>
      <c r="E563" s="32" t="s">
        <v>36</v>
      </c>
      <c r="F563" s="32" t="s">
        <v>117</v>
      </c>
      <c r="G563" s="32" t="s">
        <v>38</v>
      </c>
      <c r="H563" s="30">
        <v>27601.0</v>
      </c>
      <c r="I563" s="35"/>
      <c r="J563" s="30">
        <v>0.0</v>
      </c>
      <c r="K563" s="30">
        <v>1.0</v>
      </c>
      <c r="L563" s="30">
        <v>0.0</v>
      </c>
      <c r="M563" s="32" t="s">
        <v>39</v>
      </c>
      <c r="N563" s="32" t="s">
        <v>39</v>
      </c>
      <c r="O563" s="30">
        <v>4.0</v>
      </c>
      <c r="P563" s="30">
        <v>0.0</v>
      </c>
      <c r="Q563" s="30">
        <v>0.0</v>
      </c>
      <c r="R563" s="30">
        <v>0.0</v>
      </c>
      <c r="S563" s="30">
        <v>0.0</v>
      </c>
      <c r="T563" s="30">
        <v>0.0</v>
      </c>
      <c r="U563" s="30">
        <v>0.0</v>
      </c>
      <c r="V563" s="30">
        <v>0.0</v>
      </c>
      <c r="W563" s="30">
        <v>0.0</v>
      </c>
      <c r="X563" s="30">
        <v>0.0</v>
      </c>
      <c r="Y563" s="30">
        <v>0.0</v>
      </c>
      <c r="Z563" s="30">
        <v>8.0</v>
      </c>
      <c r="AA563" s="30">
        <v>4.0</v>
      </c>
      <c r="AB563" s="30">
        <v>12.0</v>
      </c>
      <c r="AC563" s="30">
        <v>0.0</v>
      </c>
      <c r="AD563" s="30">
        <v>0.0</v>
      </c>
      <c r="AE563" s="30">
        <v>0.0</v>
      </c>
      <c r="AF563" s="30">
        <v>0.0</v>
      </c>
      <c r="AG563" s="30">
        <v>0.0</v>
      </c>
      <c r="AH563" s="30">
        <v>0.0</v>
      </c>
      <c r="AI563" s="30">
        <v>0.0</v>
      </c>
      <c r="AJ563" s="60"/>
    </row>
    <row r="564">
      <c r="A564" s="30">
        <v>12947.2</v>
      </c>
      <c r="B564" s="40">
        <v>44278.0</v>
      </c>
      <c r="C564" s="40">
        <v>44280.0</v>
      </c>
      <c r="D564" s="32" t="s">
        <v>277</v>
      </c>
      <c r="E564" s="32" t="s">
        <v>36</v>
      </c>
      <c r="F564" s="32" t="s">
        <v>278</v>
      </c>
      <c r="G564" s="32" t="s">
        <v>38</v>
      </c>
      <c r="H564" s="30">
        <v>27610.0</v>
      </c>
      <c r="I564" s="35"/>
      <c r="J564" s="30">
        <v>0.0</v>
      </c>
      <c r="K564" s="30">
        <v>1.0</v>
      </c>
      <c r="L564" s="30">
        <v>0.0</v>
      </c>
      <c r="M564" s="32" t="s">
        <v>39</v>
      </c>
      <c r="N564" s="32" t="s">
        <v>39</v>
      </c>
      <c r="O564" s="30">
        <v>4.0</v>
      </c>
      <c r="P564" s="30">
        <v>9.0</v>
      </c>
      <c r="Q564" s="30">
        <v>6.0</v>
      </c>
      <c r="R564" s="30">
        <v>12.0</v>
      </c>
      <c r="S564" s="30">
        <v>1.0</v>
      </c>
      <c r="T564" s="30">
        <v>0.0</v>
      </c>
      <c r="U564" s="30">
        <v>0.0</v>
      </c>
      <c r="V564" s="30">
        <v>0.0</v>
      </c>
      <c r="W564" s="30">
        <v>0.0</v>
      </c>
      <c r="X564" s="30">
        <v>0.0</v>
      </c>
      <c r="Y564" s="30">
        <v>0.0</v>
      </c>
      <c r="Z564" s="30">
        <v>0.0</v>
      </c>
      <c r="AA564" s="30">
        <v>0.0</v>
      </c>
      <c r="AB564" s="30">
        <v>0.0</v>
      </c>
      <c r="AC564" s="30">
        <v>0.0</v>
      </c>
      <c r="AD564" s="30">
        <v>0.0</v>
      </c>
      <c r="AE564" s="30">
        <v>0.0</v>
      </c>
      <c r="AF564" s="30">
        <v>0.0</v>
      </c>
      <c r="AG564" s="30">
        <v>0.0</v>
      </c>
      <c r="AH564" s="30">
        <v>0.0</v>
      </c>
      <c r="AI564" s="30">
        <v>0.0</v>
      </c>
      <c r="AJ564" s="60"/>
    </row>
    <row r="565">
      <c r="A565" s="30">
        <v>12947.3</v>
      </c>
      <c r="B565" s="40">
        <v>44278.0</v>
      </c>
      <c r="C565" s="40">
        <v>44280.0</v>
      </c>
      <c r="D565" s="32" t="s">
        <v>277</v>
      </c>
      <c r="E565" s="32" t="s">
        <v>36</v>
      </c>
      <c r="F565" s="32" t="s">
        <v>278</v>
      </c>
      <c r="G565" s="32" t="s">
        <v>38</v>
      </c>
      <c r="H565" s="30">
        <v>27610.0</v>
      </c>
      <c r="I565" s="35"/>
      <c r="J565" s="30">
        <v>0.0</v>
      </c>
      <c r="K565" s="30">
        <v>1.0</v>
      </c>
      <c r="L565" s="30">
        <v>0.0</v>
      </c>
      <c r="M565" s="32" t="s">
        <v>39</v>
      </c>
      <c r="N565" s="32" t="s">
        <v>39</v>
      </c>
      <c r="O565" s="30">
        <v>3.0</v>
      </c>
      <c r="P565" s="30">
        <v>0.0</v>
      </c>
      <c r="Q565" s="30">
        <v>0.0</v>
      </c>
      <c r="R565" s="30">
        <v>0.0</v>
      </c>
      <c r="S565" s="30">
        <v>0.0</v>
      </c>
      <c r="T565" s="30">
        <v>0.0</v>
      </c>
      <c r="U565" s="30">
        <v>10.0</v>
      </c>
      <c r="V565" s="30">
        <v>5.0</v>
      </c>
      <c r="W565" s="30">
        <v>10.0</v>
      </c>
      <c r="X565" s="30">
        <v>1.0</v>
      </c>
      <c r="Y565" s="30">
        <v>0.0</v>
      </c>
      <c r="Z565" s="30">
        <v>0.0</v>
      </c>
      <c r="AA565" s="30">
        <v>0.0</v>
      </c>
      <c r="AB565" s="30">
        <v>0.0</v>
      </c>
      <c r="AC565" s="30">
        <v>0.0</v>
      </c>
      <c r="AD565" s="30">
        <v>0.0</v>
      </c>
      <c r="AE565" s="30">
        <v>0.0</v>
      </c>
      <c r="AF565" s="30">
        <v>0.0</v>
      </c>
      <c r="AG565" s="30">
        <v>0.0</v>
      </c>
      <c r="AH565" s="30">
        <v>0.0</v>
      </c>
      <c r="AI565" s="30">
        <v>0.0</v>
      </c>
      <c r="AJ565" s="60"/>
    </row>
    <row r="566">
      <c r="A566" s="30">
        <v>12947.4</v>
      </c>
      <c r="B566" s="40">
        <v>44278.0</v>
      </c>
      <c r="C566" s="40">
        <v>44280.0</v>
      </c>
      <c r="D566" s="32" t="s">
        <v>277</v>
      </c>
      <c r="E566" s="32" t="s">
        <v>36</v>
      </c>
      <c r="H566" s="37"/>
      <c r="I566" s="37"/>
      <c r="J566" s="30">
        <v>0.0</v>
      </c>
      <c r="K566" s="30">
        <v>0.0</v>
      </c>
      <c r="L566" s="30">
        <v>1.0</v>
      </c>
      <c r="M566" s="32" t="s">
        <v>39</v>
      </c>
      <c r="N566" s="32" t="s">
        <v>39</v>
      </c>
      <c r="O566" s="30">
        <v>3.0</v>
      </c>
      <c r="P566" s="30">
        <v>9.0</v>
      </c>
      <c r="Q566" s="30">
        <v>6.0</v>
      </c>
      <c r="R566" s="30">
        <v>10.0</v>
      </c>
      <c r="S566" s="30">
        <v>1.0</v>
      </c>
      <c r="T566" s="30">
        <v>0.0</v>
      </c>
      <c r="U566" s="30">
        <v>0.0</v>
      </c>
      <c r="V566" s="30">
        <v>0.0</v>
      </c>
      <c r="W566" s="30">
        <v>0.0</v>
      </c>
      <c r="X566" s="30">
        <v>0.0</v>
      </c>
      <c r="Y566" s="30">
        <v>0.0</v>
      </c>
      <c r="Z566" s="30">
        <v>0.0</v>
      </c>
      <c r="AA566" s="30">
        <v>0.0</v>
      </c>
      <c r="AB566" s="30">
        <v>0.0</v>
      </c>
      <c r="AC566" s="30">
        <v>0.0</v>
      </c>
      <c r="AD566" s="30">
        <v>0.0</v>
      </c>
      <c r="AE566" s="30">
        <v>0.0</v>
      </c>
      <c r="AF566" s="30">
        <v>0.0</v>
      </c>
      <c r="AG566" s="30">
        <v>0.0</v>
      </c>
      <c r="AH566" s="30">
        <v>0.0</v>
      </c>
      <c r="AI566" s="30">
        <v>0.0</v>
      </c>
      <c r="AJ566" s="60"/>
    </row>
    <row r="567">
      <c r="A567" s="30">
        <v>12947.5</v>
      </c>
      <c r="B567" s="40">
        <v>44278.0</v>
      </c>
      <c r="C567" s="40">
        <v>44280.0</v>
      </c>
      <c r="D567" s="32" t="s">
        <v>277</v>
      </c>
      <c r="E567" s="32" t="s">
        <v>36</v>
      </c>
      <c r="H567" s="37"/>
      <c r="I567" s="37"/>
      <c r="J567" s="30">
        <v>0.0</v>
      </c>
      <c r="K567" s="30">
        <v>0.0</v>
      </c>
      <c r="L567" s="30">
        <v>1.0</v>
      </c>
      <c r="M567" s="32" t="s">
        <v>39</v>
      </c>
      <c r="N567" s="32" t="s">
        <v>39</v>
      </c>
      <c r="O567" s="30">
        <v>0.0</v>
      </c>
      <c r="P567" s="30">
        <v>8.0</v>
      </c>
      <c r="Q567" s="30">
        <v>6.0</v>
      </c>
      <c r="R567" s="30">
        <v>10.0</v>
      </c>
      <c r="S567" s="30">
        <v>1.0</v>
      </c>
      <c r="T567" s="30">
        <v>1.0</v>
      </c>
      <c r="U567" s="30">
        <v>0.0</v>
      </c>
      <c r="V567" s="30">
        <v>0.0</v>
      </c>
      <c r="W567" s="30">
        <v>0.0</v>
      </c>
      <c r="X567" s="30">
        <v>0.0</v>
      </c>
      <c r="Y567" s="30">
        <v>0.0</v>
      </c>
      <c r="Z567" s="30">
        <v>0.0</v>
      </c>
      <c r="AA567" s="30">
        <v>0.0</v>
      </c>
      <c r="AB567" s="30">
        <v>0.0</v>
      </c>
      <c r="AC567" s="30">
        <v>0.0</v>
      </c>
      <c r="AD567" s="30">
        <v>0.0</v>
      </c>
      <c r="AE567" s="30">
        <v>0.0</v>
      </c>
      <c r="AF567" s="30">
        <v>0.0</v>
      </c>
      <c r="AG567" s="30">
        <v>0.0</v>
      </c>
      <c r="AH567" s="30">
        <v>0.0</v>
      </c>
      <c r="AI567" s="30">
        <v>0.0</v>
      </c>
      <c r="AJ567" s="60"/>
    </row>
    <row r="568">
      <c r="A568" s="30">
        <v>12947.6</v>
      </c>
      <c r="B568" s="40">
        <v>44278.0</v>
      </c>
      <c r="C568" s="40">
        <v>44280.0</v>
      </c>
      <c r="D568" s="32" t="s">
        <v>277</v>
      </c>
      <c r="E568" s="32" t="s">
        <v>36</v>
      </c>
      <c r="H568" s="37"/>
      <c r="I568" s="37"/>
      <c r="J568" s="30">
        <v>1.0</v>
      </c>
      <c r="K568" s="30">
        <v>0.0</v>
      </c>
      <c r="L568" s="30">
        <v>0.0</v>
      </c>
      <c r="M568" s="32" t="s">
        <v>39</v>
      </c>
      <c r="N568" s="32" t="s">
        <v>39</v>
      </c>
      <c r="O568" s="30">
        <v>1.0</v>
      </c>
      <c r="P568" s="30">
        <v>0.0</v>
      </c>
      <c r="Q568" s="30">
        <v>0.0</v>
      </c>
      <c r="R568" s="30">
        <v>0.0</v>
      </c>
      <c r="S568" s="30">
        <v>0.0</v>
      </c>
      <c r="T568" s="30">
        <v>0.0</v>
      </c>
      <c r="U568" s="30">
        <v>0.0</v>
      </c>
      <c r="V568" s="30">
        <v>0.0</v>
      </c>
      <c r="W568" s="30">
        <v>0.0</v>
      </c>
      <c r="X568" s="30">
        <v>0.0</v>
      </c>
      <c r="Y568" s="30">
        <v>0.0</v>
      </c>
      <c r="Z568" s="30">
        <v>6.0</v>
      </c>
      <c r="AA568" s="30">
        <v>4.0</v>
      </c>
      <c r="AB568" s="30">
        <v>11.0</v>
      </c>
      <c r="AC568" s="30">
        <v>1.0</v>
      </c>
      <c r="AD568" s="30">
        <v>0.0</v>
      </c>
      <c r="AE568" s="30">
        <v>0.0</v>
      </c>
      <c r="AF568" s="30">
        <v>0.0</v>
      </c>
      <c r="AG568" s="30">
        <v>0.0</v>
      </c>
      <c r="AH568" s="30">
        <v>0.0</v>
      </c>
      <c r="AI568" s="30">
        <v>0.0</v>
      </c>
      <c r="AJ568" s="60"/>
    </row>
    <row r="569">
      <c r="A569" s="30">
        <v>12948.1</v>
      </c>
      <c r="B569" s="40">
        <v>44278.0</v>
      </c>
      <c r="C569" s="40">
        <v>44279.0</v>
      </c>
      <c r="D569" s="32" t="s">
        <v>82</v>
      </c>
      <c r="E569" s="32" t="s">
        <v>36</v>
      </c>
      <c r="F569" s="32" t="s">
        <v>206</v>
      </c>
      <c r="G569" s="32" t="s">
        <v>38</v>
      </c>
      <c r="H569" s="30">
        <v>27612.0</v>
      </c>
      <c r="I569" s="35"/>
      <c r="J569" s="30">
        <v>0.0</v>
      </c>
      <c r="K569" s="30">
        <v>1.0</v>
      </c>
      <c r="L569" s="30">
        <v>0.0</v>
      </c>
      <c r="M569" s="32" t="s">
        <v>39</v>
      </c>
      <c r="N569" s="32" t="s">
        <v>39</v>
      </c>
      <c r="O569" s="30">
        <v>3.0</v>
      </c>
      <c r="P569" s="30">
        <v>10.0</v>
      </c>
      <c r="Q569" s="30">
        <v>7.0</v>
      </c>
      <c r="R569" s="30">
        <v>10.0</v>
      </c>
      <c r="S569" s="30">
        <v>2.0</v>
      </c>
      <c r="T569" s="30">
        <v>0.0</v>
      </c>
      <c r="U569" s="30">
        <v>0.0</v>
      </c>
      <c r="V569" s="30">
        <v>0.0</v>
      </c>
      <c r="W569" s="30">
        <v>0.0</v>
      </c>
      <c r="X569" s="30">
        <v>0.0</v>
      </c>
      <c r="Y569" s="30">
        <v>0.0</v>
      </c>
      <c r="Z569" s="30">
        <v>0.0</v>
      </c>
      <c r="AA569" s="30">
        <v>0.0</v>
      </c>
      <c r="AB569" s="30">
        <v>0.0</v>
      </c>
      <c r="AC569" s="30">
        <v>0.0</v>
      </c>
      <c r="AD569" s="30">
        <v>0.0</v>
      </c>
      <c r="AE569" s="30">
        <v>0.0</v>
      </c>
      <c r="AF569" s="30">
        <v>0.0</v>
      </c>
      <c r="AG569" s="30">
        <v>0.0</v>
      </c>
      <c r="AH569" s="30">
        <v>0.0</v>
      </c>
      <c r="AI569" s="30">
        <v>0.0</v>
      </c>
      <c r="AJ569" s="60"/>
    </row>
    <row r="570">
      <c r="A570" s="30">
        <v>12949.1</v>
      </c>
      <c r="B570" s="40">
        <v>44279.0</v>
      </c>
      <c r="C570" s="40">
        <v>44280.0</v>
      </c>
      <c r="D570" s="32" t="s">
        <v>251</v>
      </c>
      <c r="E570" s="32" t="s">
        <v>252</v>
      </c>
      <c r="H570" s="37"/>
      <c r="I570" s="37"/>
      <c r="J570" s="30">
        <v>1.0</v>
      </c>
      <c r="K570" s="30">
        <v>0.0</v>
      </c>
      <c r="L570" s="30">
        <v>0.0</v>
      </c>
      <c r="M570" s="32" t="s">
        <v>39</v>
      </c>
      <c r="N570" s="32" t="s">
        <v>39</v>
      </c>
      <c r="O570" s="30">
        <v>0.0</v>
      </c>
      <c r="P570" s="30">
        <v>0.0</v>
      </c>
      <c r="Q570" s="30">
        <v>0.0</v>
      </c>
      <c r="R570" s="30">
        <v>0.0</v>
      </c>
      <c r="S570" s="30">
        <v>0.0</v>
      </c>
      <c r="T570" s="30">
        <v>0.0</v>
      </c>
      <c r="U570" s="30">
        <v>0.0</v>
      </c>
      <c r="V570" s="30">
        <v>0.0</v>
      </c>
      <c r="W570" s="30">
        <v>0.0</v>
      </c>
      <c r="X570" s="30">
        <v>0.0</v>
      </c>
      <c r="Y570" s="30">
        <v>0.0</v>
      </c>
      <c r="Z570" s="30">
        <v>0.0</v>
      </c>
      <c r="AA570" s="30">
        <v>0.0</v>
      </c>
      <c r="AB570" s="30">
        <v>0.0</v>
      </c>
      <c r="AC570" s="30">
        <v>0.0</v>
      </c>
      <c r="AD570" s="30">
        <v>0.0</v>
      </c>
      <c r="AE570" s="30">
        <v>6.0</v>
      </c>
      <c r="AF570" s="30">
        <v>3.0</v>
      </c>
      <c r="AG570" s="30">
        <v>10.0</v>
      </c>
      <c r="AH570" s="30">
        <v>1.0</v>
      </c>
      <c r="AI570" s="30">
        <v>0.0</v>
      </c>
      <c r="AJ570" s="60"/>
    </row>
    <row r="571">
      <c r="A571" s="30">
        <v>12949.2</v>
      </c>
      <c r="B571" s="40">
        <v>44279.0</v>
      </c>
      <c r="C571" s="40">
        <v>44280.0</v>
      </c>
      <c r="D571" s="32" t="s">
        <v>251</v>
      </c>
      <c r="E571" s="32" t="s">
        <v>252</v>
      </c>
      <c r="H571" s="37"/>
      <c r="I571" s="37"/>
      <c r="J571" s="30">
        <v>1.0</v>
      </c>
      <c r="K571" s="30">
        <v>0.0</v>
      </c>
      <c r="L571" s="30">
        <v>0.0</v>
      </c>
      <c r="M571" s="32" t="s">
        <v>39</v>
      </c>
      <c r="N571" s="32" t="s">
        <v>39</v>
      </c>
      <c r="O571" s="30">
        <v>0.0</v>
      </c>
      <c r="P571" s="30">
        <v>0.0</v>
      </c>
      <c r="Q571" s="30">
        <v>0.0</v>
      </c>
      <c r="R571" s="30">
        <v>0.0</v>
      </c>
      <c r="S571" s="30">
        <v>0.0</v>
      </c>
      <c r="T571" s="30">
        <v>0.0</v>
      </c>
      <c r="U571" s="30">
        <v>0.0</v>
      </c>
      <c r="V571" s="30">
        <v>0.0</v>
      </c>
      <c r="W571" s="30">
        <v>0.0</v>
      </c>
      <c r="X571" s="30">
        <v>0.0</v>
      </c>
      <c r="Y571" s="30">
        <v>0.0</v>
      </c>
      <c r="Z571" s="30">
        <v>0.0</v>
      </c>
      <c r="AA571" s="30">
        <v>0.0</v>
      </c>
      <c r="AB571" s="30">
        <v>0.0</v>
      </c>
      <c r="AC571" s="30">
        <v>0.0</v>
      </c>
      <c r="AD571" s="30">
        <v>0.0</v>
      </c>
      <c r="AE571" s="30">
        <v>6.0</v>
      </c>
      <c r="AF571" s="30">
        <v>3.0</v>
      </c>
      <c r="AG571" s="30">
        <v>10.0</v>
      </c>
      <c r="AH571" s="30">
        <v>1.0</v>
      </c>
      <c r="AI571" s="30">
        <v>0.0</v>
      </c>
      <c r="AJ571" s="60"/>
    </row>
    <row r="572">
      <c r="A572" s="30">
        <v>12949.3</v>
      </c>
      <c r="B572" s="40">
        <v>44279.0</v>
      </c>
      <c r="C572" s="40">
        <v>44280.0</v>
      </c>
      <c r="D572" s="32" t="s">
        <v>251</v>
      </c>
      <c r="E572" s="32" t="s">
        <v>252</v>
      </c>
      <c r="F572" s="32" t="s">
        <v>145</v>
      </c>
      <c r="G572" s="32" t="s">
        <v>107</v>
      </c>
      <c r="H572" s="30">
        <v>27511.0</v>
      </c>
      <c r="I572" s="37"/>
      <c r="J572" s="30">
        <v>0.0</v>
      </c>
      <c r="K572" s="30">
        <v>1.0</v>
      </c>
      <c r="L572" s="30">
        <v>0.0</v>
      </c>
      <c r="M572" s="32" t="s">
        <v>39</v>
      </c>
      <c r="N572" s="32" t="s">
        <v>39</v>
      </c>
      <c r="O572" s="30">
        <v>3.0</v>
      </c>
      <c r="P572" s="30">
        <v>0.0</v>
      </c>
      <c r="Q572" s="30">
        <v>0.0</v>
      </c>
      <c r="R572" s="30">
        <v>0.0</v>
      </c>
      <c r="S572" s="30">
        <v>0.0</v>
      </c>
      <c r="T572" s="30">
        <v>0.0</v>
      </c>
      <c r="U572" s="30">
        <v>0.0</v>
      </c>
      <c r="V572" s="30">
        <v>0.0</v>
      </c>
      <c r="W572" s="30">
        <v>0.0</v>
      </c>
      <c r="X572" s="30">
        <v>0.0</v>
      </c>
      <c r="Y572" s="30">
        <v>0.0</v>
      </c>
      <c r="Z572" s="30">
        <v>9.0</v>
      </c>
      <c r="AA572" s="30">
        <v>5.0</v>
      </c>
      <c r="AB572" s="30">
        <v>11.0</v>
      </c>
      <c r="AC572" s="30">
        <v>1.0</v>
      </c>
      <c r="AD572" s="30">
        <v>0.0</v>
      </c>
      <c r="AE572" s="30">
        <v>0.0</v>
      </c>
      <c r="AF572" s="30">
        <v>0.0</v>
      </c>
      <c r="AG572" s="30">
        <v>0.0</v>
      </c>
      <c r="AH572" s="30">
        <v>0.0</v>
      </c>
      <c r="AI572" s="30">
        <v>0.0</v>
      </c>
      <c r="AJ572" s="60"/>
    </row>
    <row r="573">
      <c r="A573" s="30">
        <v>12949.4</v>
      </c>
      <c r="B573" s="40">
        <v>44279.0</v>
      </c>
      <c r="C573" s="40">
        <v>44280.0</v>
      </c>
      <c r="D573" s="32" t="s">
        <v>251</v>
      </c>
      <c r="E573" s="32" t="s">
        <v>252</v>
      </c>
      <c r="F573" s="32" t="s">
        <v>145</v>
      </c>
      <c r="G573" s="32" t="s">
        <v>107</v>
      </c>
      <c r="H573" s="30">
        <v>27511.0</v>
      </c>
      <c r="I573" s="35"/>
      <c r="J573" s="30">
        <v>0.0</v>
      </c>
      <c r="K573" s="30">
        <v>1.0</v>
      </c>
      <c r="L573" s="30">
        <v>0.0</v>
      </c>
      <c r="M573" s="32" t="s">
        <v>39</v>
      </c>
      <c r="N573" s="32" t="s">
        <v>39</v>
      </c>
      <c r="O573" s="30">
        <v>2.0</v>
      </c>
      <c r="P573" s="30">
        <v>8.0</v>
      </c>
      <c r="Q573" s="30">
        <v>6.0</v>
      </c>
      <c r="R573" s="30">
        <v>10.0</v>
      </c>
      <c r="S573" s="30">
        <v>1.0</v>
      </c>
      <c r="T573" s="30">
        <v>0.0</v>
      </c>
      <c r="U573" s="30">
        <v>0.0</v>
      </c>
      <c r="V573" s="30">
        <v>0.0</v>
      </c>
      <c r="W573" s="30">
        <v>0.0</v>
      </c>
      <c r="X573" s="30">
        <v>0.0</v>
      </c>
      <c r="Y573" s="30">
        <v>0.0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60"/>
    </row>
    <row r="574">
      <c r="A574" s="30">
        <v>12949.5</v>
      </c>
      <c r="B574" s="40">
        <v>44279.0</v>
      </c>
      <c r="C574" s="40">
        <v>44280.0</v>
      </c>
      <c r="D574" s="32" t="s">
        <v>251</v>
      </c>
      <c r="E574" s="32" t="s">
        <v>252</v>
      </c>
      <c r="F574" s="32" t="s">
        <v>145</v>
      </c>
      <c r="G574" s="32" t="s">
        <v>107</v>
      </c>
      <c r="H574" s="30">
        <v>27511.0</v>
      </c>
      <c r="I574" s="35"/>
      <c r="J574" s="30">
        <v>0.0</v>
      </c>
      <c r="K574" s="30">
        <v>1.0</v>
      </c>
      <c r="L574" s="30">
        <v>0.0</v>
      </c>
      <c r="M574" s="32" t="s">
        <v>39</v>
      </c>
      <c r="N574" s="32" t="s">
        <v>39</v>
      </c>
      <c r="O574" s="30">
        <v>3.0</v>
      </c>
      <c r="P574" s="30">
        <v>9.0</v>
      </c>
      <c r="Q574" s="30">
        <v>6.0</v>
      </c>
      <c r="R574" s="30">
        <v>10.0</v>
      </c>
      <c r="S574" s="30">
        <v>1.0</v>
      </c>
      <c r="T574" s="30">
        <v>0.0</v>
      </c>
      <c r="U574" s="30">
        <v>0.0</v>
      </c>
      <c r="V574" s="30">
        <v>0.0</v>
      </c>
      <c r="W574" s="30">
        <v>0.0</v>
      </c>
      <c r="X574" s="30">
        <v>0.0</v>
      </c>
      <c r="Y574" s="30">
        <v>0.0</v>
      </c>
      <c r="Z574" s="30">
        <v>0.0</v>
      </c>
      <c r="AA574" s="30">
        <v>0.0</v>
      </c>
      <c r="AB574" s="30">
        <v>0.0</v>
      </c>
      <c r="AC574" s="30">
        <v>0.0</v>
      </c>
      <c r="AD574" s="30">
        <v>0.0</v>
      </c>
      <c r="AE574" s="30">
        <v>0.0</v>
      </c>
      <c r="AF574" s="30">
        <v>0.0</v>
      </c>
      <c r="AG574" s="30">
        <v>0.0</v>
      </c>
      <c r="AH574" s="30">
        <v>0.0</v>
      </c>
      <c r="AI574" s="30">
        <v>0.0</v>
      </c>
      <c r="AJ574" s="60"/>
    </row>
    <row r="575">
      <c r="A575" s="30">
        <v>12949.6</v>
      </c>
      <c r="B575" s="40">
        <v>44279.0</v>
      </c>
      <c r="C575" s="40">
        <v>44280.0</v>
      </c>
      <c r="D575" s="32" t="s">
        <v>251</v>
      </c>
      <c r="E575" s="32" t="s">
        <v>252</v>
      </c>
      <c r="F575" s="32" t="s">
        <v>253</v>
      </c>
      <c r="G575" s="32" t="s">
        <v>107</v>
      </c>
      <c r="H575" s="30">
        <v>27511.0</v>
      </c>
      <c r="I575" s="35"/>
      <c r="J575" s="30">
        <v>0.0</v>
      </c>
      <c r="K575" s="30">
        <v>1.0</v>
      </c>
      <c r="L575" s="30">
        <v>0.0</v>
      </c>
      <c r="M575" s="32" t="s">
        <v>39</v>
      </c>
      <c r="N575" s="32" t="s">
        <v>39</v>
      </c>
      <c r="O575" s="30">
        <v>3.0</v>
      </c>
      <c r="P575" s="30">
        <v>0.0</v>
      </c>
      <c r="Q575" s="30">
        <v>0.0</v>
      </c>
      <c r="R575" s="30">
        <v>0.0</v>
      </c>
      <c r="S575" s="30">
        <v>0.0</v>
      </c>
      <c r="T575" s="30">
        <v>0.0</v>
      </c>
      <c r="U575" s="30">
        <v>0.0</v>
      </c>
      <c r="V575" s="30">
        <v>0.0</v>
      </c>
      <c r="W575" s="30">
        <v>0.0</v>
      </c>
      <c r="X575" s="30">
        <v>0.0</v>
      </c>
      <c r="Y575" s="30">
        <v>0.0</v>
      </c>
      <c r="Z575" s="30">
        <v>9.0</v>
      </c>
      <c r="AA575" s="30">
        <v>5.0</v>
      </c>
      <c r="AB575" s="30">
        <v>11.0</v>
      </c>
      <c r="AC575" s="30">
        <v>1.0</v>
      </c>
      <c r="AD575" s="30">
        <v>0.0</v>
      </c>
      <c r="AE575" s="30">
        <v>0.0</v>
      </c>
      <c r="AF575" s="30">
        <v>0.0</v>
      </c>
      <c r="AG575" s="30">
        <v>0.0</v>
      </c>
      <c r="AH575" s="30">
        <v>0.0</v>
      </c>
      <c r="AI575" s="30">
        <v>0.0</v>
      </c>
      <c r="AJ575" s="60"/>
    </row>
    <row r="576">
      <c r="A576" s="30">
        <v>12950.1</v>
      </c>
      <c r="B576" s="40">
        <v>44279.0</v>
      </c>
      <c r="C576" s="40">
        <v>44281.0</v>
      </c>
      <c r="D576" s="32" t="s">
        <v>251</v>
      </c>
      <c r="E576" s="32" t="s">
        <v>252</v>
      </c>
      <c r="H576" s="37"/>
      <c r="I576" s="37"/>
      <c r="J576" s="30">
        <v>1.0</v>
      </c>
      <c r="K576" s="30">
        <v>0.0</v>
      </c>
      <c r="L576" s="30">
        <v>0.0</v>
      </c>
      <c r="M576" s="32" t="s">
        <v>39</v>
      </c>
      <c r="N576" s="32" t="s">
        <v>39</v>
      </c>
      <c r="O576" s="30">
        <v>3.0</v>
      </c>
      <c r="P576" s="30">
        <v>0.0</v>
      </c>
      <c r="Q576" s="30">
        <v>0.0</v>
      </c>
      <c r="R576" s="30">
        <v>0.0</v>
      </c>
      <c r="S576" s="30">
        <v>0.0</v>
      </c>
      <c r="T576" s="30">
        <v>0.0</v>
      </c>
      <c r="U576" s="30">
        <v>0.0</v>
      </c>
      <c r="V576" s="30">
        <v>0.0</v>
      </c>
      <c r="W576" s="30">
        <v>0.0</v>
      </c>
      <c r="X576" s="30">
        <v>0.0</v>
      </c>
      <c r="Y576" s="30">
        <v>0.0</v>
      </c>
      <c r="Z576" s="30">
        <v>0.0</v>
      </c>
      <c r="AA576" s="30">
        <v>0.0</v>
      </c>
      <c r="AB576" s="30">
        <v>0.0</v>
      </c>
      <c r="AC576" s="30">
        <v>0.0</v>
      </c>
      <c r="AD576" s="30">
        <v>0.0</v>
      </c>
      <c r="AE576" s="30">
        <v>4.0</v>
      </c>
      <c r="AF576" s="30">
        <v>3.0</v>
      </c>
      <c r="AG576" s="30">
        <v>10.0</v>
      </c>
      <c r="AH576" s="30">
        <v>1.0</v>
      </c>
      <c r="AI576" s="30">
        <v>0.0</v>
      </c>
      <c r="AJ576" s="60"/>
    </row>
    <row r="577">
      <c r="A577" s="30">
        <v>12950.2</v>
      </c>
      <c r="B577" s="40">
        <v>44279.0</v>
      </c>
      <c r="C577" s="40">
        <v>44281.0</v>
      </c>
      <c r="D577" s="32" t="s">
        <v>251</v>
      </c>
      <c r="E577" s="32" t="s">
        <v>252</v>
      </c>
      <c r="H577" s="37"/>
      <c r="I577" s="37"/>
      <c r="J577" s="30">
        <v>1.0</v>
      </c>
      <c r="K577" s="30">
        <v>0.0</v>
      </c>
      <c r="L577" s="30">
        <v>0.0</v>
      </c>
      <c r="M577" s="32" t="s">
        <v>39</v>
      </c>
      <c r="N577" s="32" t="s">
        <v>39</v>
      </c>
      <c r="O577" s="30">
        <v>4.0</v>
      </c>
      <c r="P577" s="30">
        <v>0.0</v>
      </c>
      <c r="Q577" s="30">
        <v>0.0</v>
      </c>
      <c r="R577" s="30">
        <v>0.0</v>
      </c>
      <c r="S577" s="30">
        <v>0.0</v>
      </c>
      <c r="T577" s="30">
        <v>0.0</v>
      </c>
      <c r="U577" s="30">
        <v>0.0</v>
      </c>
      <c r="V577" s="30">
        <v>0.0</v>
      </c>
      <c r="W577" s="30">
        <v>0.0</v>
      </c>
      <c r="X577" s="30">
        <v>0.0</v>
      </c>
      <c r="Y577" s="30">
        <v>0.0</v>
      </c>
      <c r="Z577" s="30">
        <v>5.0</v>
      </c>
      <c r="AA577" s="30">
        <v>3.0</v>
      </c>
      <c r="AB577" s="30">
        <v>11.0</v>
      </c>
      <c r="AC577" s="30">
        <v>1.0</v>
      </c>
      <c r="AD577" s="30">
        <v>0.0</v>
      </c>
      <c r="AE577" s="30">
        <v>0.0</v>
      </c>
      <c r="AF577" s="30">
        <v>0.0</v>
      </c>
      <c r="AG577" s="30">
        <v>0.0</v>
      </c>
      <c r="AH577" s="30">
        <v>0.0</v>
      </c>
      <c r="AI577" s="30">
        <v>0.0</v>
      </c>
      <c r="AJ577" s="60"/>
    </row>
    <row r="578">
      <c r="A578" s="30">
        <v>12950.3</v>
      </c>
      <c r="B578" s="40">
        <v>44279.0</v>
      </c>
      <c r="C578" s="40">
        <v>44284.0</v>
      </c>
      <c r="D578" s="32" t="s">
        <v>251</v>
      </c>
      <c r="E578" s="32" t="s">
        <v>252</v>
      </c>
      <c r="F578" s="32" t="s">
        <v>279</v>
      </c>
      <c r="G578" s="32" t="s">
        <v>107</v>
      </c>
      <c r="H578" s="30">
        <v>27519.0</v>
      </c>
      <c r="I578" s="35"/>
      <c r="J578" s="30">
        <v>0.0</v>
      </c>
      <c r="K578" s="30">
        <v>1.0</v>
      </c>
      <c r="L578" s="30">
        <v>0.0</v>
      </c>
      <c r="M578" s="32" t="s">
        <v>39</v>
      </c>
      <c r="N578" s="32" t="s">
        <v>39</v>
      </c>
      <c r="O578" s="30">
        <v>4.0</v>
      </c>
      <c r="P578" s="30">
        <v>0.0</v>
      </c>
      <c r="Q578" s="30">
        <v>0.0</v>
      </c>
      <c r="R578" s="30">
        <v>0.0</v>
      </c>
      <c r="S578" s="30">
        <v>0.0</v>
      </c>
      <c r="T578" s="30">
        <v>0.0</v>
      </c>
      <c r="U578" s="30">
        <v>0.0</v>
      </c>
      <c r="V578" s="30">
        <v>0.0</v>
      </c>
      <c r="W578" s="30">
        <v>0.0</v>
      </c>
      <c r="X578" s="30">
        <v>0.0</v>
      </c>
      <c r="Y578" s="30">
        <v>0.0</v>
      </c>
      <c r="Z578" s="30">
        <v>10.0</v>
      </c>
      <c r="AA578" s="30">
        <v>5.0</v>
      </c>
      <c r="AB578" s="30">
        <v>12.0</v>
      </c>
      <c r="AC578" s="30">
        <v>1.0</v>
      </c>
      <c r="AD578" s="30">
        <v>0.0</v>
      </c>
      <c r="AE578" s="30">
        <v>0.0</v>
      </c>
      <c r="AF578" s="30">
        <v>0.0</v>
      </c>
      <c r="AG578" s="30">
        <v>0.0</v>
      </c>
      <c r="AH578" s="30">
        <v>0.0</v>
      </c>
      <c r="AI578" s="30">
        <v>0.0</v>
      </c>
      <c r="AJ578" s="60"/>
    </row>
    <row r="579">
      <c r="A579" s="30">
        <v>12950.4</v>
      </c>
      <c r="B579" s="40">
        <v>44279.0</v>
      </c>
      <c r="C579" s="40">
        <v>44284.0</v>
      </c>
      <c r="D579" s="32" t="s">
        <v>251</v>
      </c>
      <c r="E579" s="32" t="s">
        <v>252</v>
      </c>
      <c r="F579" s="32" t="s">
        <v>256</v>
      </c>
      <c r="G579" s="32" t="s">
        <v>107</v>
      </c>
      <c r="H579" s="30">
        <v>27519.0</v>
      </c>
      <c r="I579" s="35"/>
      <c r="J579" s="30">
        <v>0.0</v>
      </c>
      <c r="K579" s="30">
        <v>1.0</v>
      </c>
      <c r="L579" s="30">
        <v>0.0</v>
      </c>
      <c r="M579" s="32" t="s">
        <v>39</v>
      </c>
      <c r="N579" s="32" t="s">
        <v>39</v>
      </c>
      <c r="O579" s="30">
        <v>3.0</v>
      </c>
      <c r="P579" s="30">
        <v>0.0</v>
      </c>
      <c r="Q579" s="30">
        <v>0.0</v>
      </c>
      <c r="R579" s="30">
        <v>0.0</v>
      </c>
      <c r="S579" s="30">
        <v>0.0</v>
      </c>
      <c r="T579" s="30">
        <v>0.0</v>
      </c>
      <c r="U579" s="30">
        <v>10.0</v>
      </c>
      <c r="V579" s="30">
        <v>5.0</v>
      </c>
      <c r="W579" s="30">
        <v>10.0</v>
      </c>
      <c r="X579" s="30">
        <v>1.0</v>
      </c>
      <c r="Y579" s="30">
        <v>0.0</v>
      </c>
      <c r="Z579" s="30">
        <v>0.0</v>
      </c>
      <c r="AA579" s="30">
        <v>0.0</v>
      </c>
      <c r="AB579" s="30">
        <v>0.0</v>
      </c>
      <c r="AC579" s="30">
        <v>0.0</v>
      </c>
      <c r="AD579" s="30">
        <v>0.0</v>
      </c>
      <c r="AE579" s="30">
        <v>0.0</v>
      </c>
      <c r="AF579" s="30">
        <v>0.0</v>
      </c>
      <c r="AG579" s="30">
        <v>0.0</v>
      </c>
      <c r="AH579" s="30">
        <v>0.0</v>
      </c>
      <c r="AI579" s="30">
        <v>0.0</v>
      </c>
      <c r="AJ579" s="60"/>
    </row>
    <row r="580">
      <c r="A580" s="30">
        <v>12950.5</v>
      </c>
      <c r="B580" s="40">
        <v>44279.0</v>
      </c>
      <c r="C580" s="40">
        <v>44284.0</v>
      </c>
      <c r="D580" s="32" t="s">
        <v>251</v>
      </c>
      <c r="E580" s="32" t="s">
        <v>252</v>
      </c>
      <c r="H580" s="37"/>
      <c r="I580" s="37"/>
      <c r="J580" s="30">
        <v>1.0</v>
      </c>
      <c r="K580" s="30">
        <v>0.0</v>
      </c>
      <c r="L580" s="30">
        <v>0.0</v>
      </c>
      <c r="M580" s="32" t="s">
        <v>39</v>
      </c>
      <c r="N580" s="32" t="s">
        <v>39</v>
      </c>
      <c r="O580" s="30">
        <v>3.0</v>
      </c>
      <c r="P580" s="30">
        <v>0.0</v>
      </c>
      <c r="Q580" s="30">
        <v>0.0</v>
      </c>
      <c r="R580" s="30">
        <v>0.0</v>
      </c>
      <c r="S580" s="30">
        <v>0.0</v>
      </c>
      <c r="T580" s="30">
        <v>0.0</v>
      </c>
      <c r="U580" s="30">
        <v>0.0</v>
      </c>
      <c r="V580" s="30">
        <v>0.0</v>
      </c>
      <c r="W580" s="30">
        <v>0.0</v>
      </c>
      <c r="X580" s="30">
        <v>0.0</v>
      </c>
      <c r="Y580" s="30">
        <v>0.0</v>
      </c>
      <c r="Z580" s="30">
        <v>5.0</v>
      </c>
      <c r="AA580" s="30">
        <v>3.0</v>
      </c>
      <c r="AB580" s="30">
        <v>12.0</v>
      </c>
      <c r="AC580" s="30">
        <v>1.0</v>
      </c>
      <c r="AD580" s="30">
        <v>0.0</v>
      </c>
      <c r="AE580" s="30">
        <v>0.0</v>
      </c>
      <c r="AF580" s="30">
        <v>0.0</v>
      </c>
      <c r="AG580" s="30">
        <v>0.0</v>
      </c>
      <c r="AH580" s="30">
        <v>0.0</v>
      </c>
      <c r="AI580" s="30">
        <v>0.0</v>
      </c>
      <c r="AJ580" s="60"/>
    </row>
    <row r="581">
      <c r="A581" s="30">
        <v>12950.6</v>
      </c>
      <c r="B581" s="40">
        <v>44279.0</v>
      </c>
      <c r="C581" s="40">
        <v>44284.0</v>
      </c>
      <c r="D581" s="32" t="s">
        <v>251</v>
      </c>
      <c r="E581" s="32" t="s">
        <v>252</v>
      </c>
      <c r="F581" s="32" t="s">
        <v>145</v>
      </c>
      <c r="G581" s="32" t="s">
        <v>107</v>
      </c>
      <c r="H581" s="30">
        <v>27511.0</v>
      </c>
      <c r="I581" s="35"/>
      <c r="J581" s="30">
        <v>0.0</v>
      </c>
      <c r="K581" s="30">
        <v>1.0</v>
      </c>
      <c r="L581" s="30">
        <v>0.0</v>
      </c>
      <c r="M581" s="32" t="s">
        <v>39</v>
      </c>
      <c r="N581" s="32" t="s">
        <v>39</v>
      </c>
      <c r="O581" s="30">
        <v>4.0</v>
      </c>
      <c r="P581" s="30">
        <v>10.0</v>
      </c>
      <c r="Q581" s="30">
        <v>6.0</v>
      </c>
      <c r="R581" s="30">
        <v>10.0</v>
      </c>
      <c r="S581" s="30">
        <v>1.0</v>
      </c>
      <c r="T581" s="30">
        <v>0.0</v>
      </c>
      <c r="U581" s="30">
        <v>0.0</v>
      </c>
      <c r="V581" s="30">
        <v>0.0</v>
      </c>
      <c r="W581" s="30">
        <v>0.0</v>
      </c>
      <c r="X581" s="30">
        <v>0.0</v>
      </c>
      <c r="Y581" s="30">
        <v>0.0</v>
      </c>
      <c r="Z581" s="30">
        <v>0.0</v>
      </c>
      <c r="AA581" s="30">
        <v>0.0</v>
      </c>
      <c r="AB581" s="30">
        <v>0.0</v>
      </c>
      <c r="AC581" s="30">
        <v>0.0</v>
      </c>
      <c r="AD581" s="30">
        <v>0.0</v>
      </c>
      <c r="AE581" s="30">
        <v>0.0</v>
      </c>
      <c r="AF581" s="30">
        <v>0.0</v>
      </c>
      <c r="AG581" s="30">
        <v>0.0</v>
      </c>
      <c r="AH581" s="30">
        <v>0.0</v>
      </c>
      <c r="AI581" s="30">
        <v>0.0</v>
      </c>
      <c r="AJ581" s="60"/>
    </row>
    <row r="582">
      <c r="A582" s="30">
        <v>12951.1</v>
      </c>
      <c r="B582" s="40">
        <v>44279.0</v>
      </c>
      <c r="C582" s="40">
        <v>44284.0</v>
      </c>
      <c r="D582" s="32" t="s">
        <v>251</v>
      </c>
      <c r="E582" s="32" t="s">
        <v>252</v>
      </c>
      <c r="H582" s="37"/>
      <c r="I582" s="37"/>
      <c r="J582" s="30">
        <v>1.0</v>
      </c>
      <c r="K582" s="30">
        <v>0.0</v>
      </c>
      <c r="L582" s="30">
        <v>0.0</v>
      </c>
      <c r="M582" s="32" t="s">
        <v>39</v>
      </c>
      <c r="N582" s="32" t="s">
        <v>39</v>
      </c>
      <c r="O582" s="30">
        <v>1.0</v>
      </c>
      <c r="P582" s="30">
        <v>0.0</v>
      </c>
      <c r="Q582" s="30">
        <v>0.0</v>
      </c>
      <c r="R582" s="30">
        <v>0.0</v>
      </c>
      <c r="S582" s="30">
        <v>0.0</v>
      </c>
      <c r="T582" s="30">
        <v>0.0</v>
      </c>
      <c r="U582" s="30">
        <v>0.0</v>
      </c>
      <c r="V582" s="30">
        <v>0.0</v>
      </c>
      <c r="W582" s="30">
        <v>0.0</v>
      </c>
      <c r="X582" s="30">
        <v>0.0</v>
      </c>
      <c r="Y582" s="30">
        <v>0.0</v>
      </c>
      <c r="Z582" s="30">
        <v>0.0</v>
      </c>
      <c r="AA582" s="30">
        <v>0.0</v>
      </c>
      <c r="AB582" s="30">
        <v>0.0</v>
      </c>
      <c r="AC582" s="30">
        <v>0.0</v>
      </c>
      <c r="AD582" s="30">
        <v>0.0</v>
      </c>
      <c r="AE582" s="30">
        <v>5.0</v>
      </c>
      <c r="AF582" s="30">
        <v>4.0</v>
      </c>
      <c r="AG582" s="30">
        <v>10.0</v>
      </c>
      <c r="AH582" s="30">
        <v>2.0</v>
      </c>
      <c r="AI582" s="30">
        <v>0.0</v>
      </c>
      <c r="AJ582" s="60"/>
    </row>
    <row r="583">
      <c r="A583" s="30">
        <v>12951.2</v>
      </c>
      <c r="B583" s="40">
        <v>44279.0</v>
      </c>
      <c r="C583" s="40">
        <v>44284.0</v>
      </c>
      <c r="D583" s="32" t="s">
        <v>251</v>
      </c>
      <c r="E583" s="32" t="s">
        <v>252</v>
      </c>
      <c r="H583" s="37"/>
      <c r="I583" s="37"/>
      <c r="J583" s="30">
        <v>1.0</v>
      </c>
      <c r="K583" s="30">
        <v>0.0</v>
      </c>
      <c r="L583" s="30">
        <v>0.0</v>
      </c>
      <c r="M583" s="32" t="s">
        <v>39</v>
      </c>
      <c r="N583" s="32" t="s">
        <v>39</v>
      </c>
      <c r="O583" s="30">
        <v>1.0</v>
      </c>
      <c r="P583" s="30">
        <v>0.0</v>
      </c>
      <c r="Q583" s="30">
        <v>0.0</v>
      </c>
      <c r="R583" s="30">
        <v>0.0</v>
      </c>
      <c r="S583" s="30">
        <v>0.0</v>
      </c>
      <c r="T583" s="30">
        <v>0.0</v>
      </c>
      <c r="U583" s="30">
        <v>0.0</v>
      </c>
      <c r="V583" s="30">
        <v>0.0</v>
      </c>
      <c r="W583" s="30">
        <v>0.0</v>
      </c>
      <c r="X583" s="30">
        <v>0.0</v>
      </c>
      <c r="Y583" s="30">
        <v>0.0</v>
      </c>
      <c r="Z583" s="30">
        <v>5.0</v>
      </c>
      <c r="AA583" s="30">
        <v>4.0</v>
      </c>
      <c r="AB583" s="30">
        <v>12.0</v>
      </c>
      <c r="AC583" s="30">
        <v>2.0</v>
      </c>
      <c r="AD583" s="30">
        <v>0.0</v>
      </c>
      <c r="AE583" s="30">
        <v>0.0</v>
      </c>
      <c r="AF583" s="30">
        <v>0.0</v>
      </c>
      <c r="AG583" s="30">
        <v>0.0</v>
      </c>
      <c r="AH583" s="30">
        <v>0.0</v>
      </c>
      <c r="AI583" s="30">
        <v>0.0</v>
      </c>
      <c r="AJ583" s="60"/>
    </row>
    <row r="584">
      <c r="A584" s="30">
        <v>12951.3</v>
      </c>
      <c r="B584" s="40">
        <v>44279.0</v>
      </c>
      <c r="C584" s="40">
        <v>44284.0</v>
      </c>
      <c r="D584" s="32" t="s">
        <v>251</v>
      </c>
      <c r="E584" s="32" t="s">
        <v>252</v>
      </c>
      <c r="F584" s="32" t="s">
        <v>280</v>
      </c>
      <c r="G584" s="32" t="s">
        <v>107</v>
      </c>
      <c r="H584" s="30">
        <v>27511.0</v>
      </c>
      <c r="I584" s="35"/>
      <c r="J584" s="30">
        <v>0.0</v>
      </c>
      <c r="K584" s="30">
        <v>1.0</v>
      </c>
      <c r="L584" s="30">
        <v>0.0</v>
      </c>
      <c r="M584" s="32" t="s">
        <v>39</v>
      </c>
      <c r="N584" s="32" t="s">
        <v>39</v>
      </c>
      <c r="O584" s="30">
        <v>1.0</v>
      </c>
      <c r="P584" s="30">
        <v>0.0</v>
      </c>
      <c r="Q584" s="30">
        <v>0.0</v>
      </c>
      <c r="R584" s="30">
        <v>0.0</v>
      </c>
      <c r="S584" s="30">
        <v>0.0</v>
      </c>
      <c r="T584" s="30">
        <v>0.0</v>
      </c>
      <c r="U584" s="30">
        <v>0.0</v>
      </c>
      <c r="V584" s="30">
        <v>0.0</v>
      </c>
      <c r="W584" s="30">
        <v>0.0</v>
      </c>
      <c r="X584" s="30">
        <v>0.0</v>
      </c>
      <c r="Y584" s="30">
        <v>0.0</v>
      </c>
      <c r="Z584" s="30">
        <v>0.0</v>
      </c>
      <c r="AA584" s="30">
        <v>0.0</v>
      </c>
      <c r="AB584" s="30">
        <v>0.0</v>
      </c>
      <c r="AC584" s="30">
        <v>0.0</v>
      </c>
      <c r="AD584" s="30">
        <v>0.0</v>
      </c>
      <c r="AE584" s="30">
        <v>8.0</v>
      </c>
      <c r="AF584" s="30">
        <v>5.0</v>
      </c>
      <c r="AG584" s="30">
        <v>13.0</v>
      </c>
      <c r="AH584" s="30">
        <v>1.0</v>
      </c>
      <c r="AI584" s="30">
        <v>0.0</v>
      </c>
      <c r="AJ584" s="60"/>
    </row>
    <row r="585">
      <c r="A585" s="30">
        <v>12951.4</v>
      </c>
      <c r="B585" s="40">
        <v>44279.0</v>
      </c>
      <c r="C585" s="40">
        <v>44284.0</v>
      </c>
      <c r="D585" s="32" t="s">
        <v>251</v>
      </c>
      <c r="E585" s="32" t="s">
        <v>252</v>
      </c>
      <c r="F585" s="32" t="s">
        <v>253</v>
      </c>
      <c r="G585" s="32" t="s">
        <v>107</v>
      </c>
      <c r="H585" s="30">
        <v>27511.0</v>
      </c>
      <c r="I585" s="35"/>
      <c r="J585" s="30">
        <v>0.0</v>
      </c>
      <c r="K585" s="30">
        <v>1.0</v>
      </c>
      <c r="L585" s="30">
        <v>0.0</v>
      </c>
      <c r="M585" s="32" t="s">
        <v>39</v>
      </c>
      <c r="N585" s="32" t="s">
        <v>39</v>
      </c>
      <c r="O585" s="30">
        <v>3.0</v>
      </c>
      <c r="P585" s="30">
        <v>0.0</v>
      </c>
      <c r="Q585" s="30">
        <v>0.0</v>
      </c>
      <c r="R585" s="30">
        <v>0.0</v>
      </c>
      <c r="S585" s="30">
        <v>0.0</v>
      </c>
      <c r="T585" s="30">
        <v>0.0</v>
      </c>
      <c r="U585" s="30">
        <v>0.0</v>
      </c>
      <c r="V585" s="30">
        <v>0.0</v>
      </c>
      <c r="W585" s="30">
        <v>0.0</v>
      </c>
      <c r="X585" s="30">
        <v>0.0</v>
      </c>
      <c r="Y585" s="30">
        <v>0.0</v>
      </c>
      <c r="Z585" s="30">
        <v>9.0</v>
      </c>
      <c r="AA585" s="30">
        <v>6.0</v>
      </c>
      <c r="AB585" s="30">
        <v>12.0</v>
      </c>
      <c r="AC585" s="30">
        <v>2.0</v>
      </c>
      <c r="AD585" s="30">
        <v>0.0</v>
      </c>
      <c r="AE585" s="30">
        <v>0.0</v>
      </c>
      <c r="AF585" s="30">
        <v>0.0</v>
      </c>
      <c r="AG585" s="30">
        <v>0.0</v>
      </c>
      <c r="AH585" s="30">
        <v>0.0</v>
      </c>
      <c r="AI585" s="30">
        <v>0.0</v>
      </c>
      <c r="AJ585" s="60"/>
    </row>
    <row r="586">
      <c r="A586" s="30">
        <v>12951.5</v>
      </c>
      <c r="B586" s="40">
        <v>44279.0</v>
      </c>
      <c r="C586" s="40">
        <v>44284.0</v>
      </c>
      <c r="D586" s="32" t="s">
        <v>251</v>
      </c>
      <c r="E586" s="32" t="s">
        <v>252</v>
      </c>
      <c r="F586" s="32" t="s">
        <v>145</v>
      </c>
      <c r="G586" s="32" t="s">
        <v>107</v>
      </c>
      <c r="H586" s="30">
        <v>27511.0</v>
      </c>
      <c r="I586" s="35"/>
      <c r="J586" s="30">
        <v>0.0</v>
      </c>
      <c r="K586" s="30">
        <v>1.0</v>
      </c>
      <c r="L586" s="30">
        <v>0.0</v>
      </c>
      <c r="M586" s="32" t="s">
        <v>39</v>
      </c>
      <c r="N586" s="32" t="s">
        <v>39</v>
      </c>
      <c r="O586" s="30">
        <v>3.0</v>
      </c>
      <c r="P586" s="30">
        <v>8.0</v>
      </c>
      <c r="Q586" s="30">
        <v>7.0</v>
      </c>
      <c r="R586" s="30">
        <v>12.0</v>
      </c>
      <c r="S586" s="30">
        <v>2.0</v>
      </c>
      <c r="T586" s="30">
        <v>0.0</v>
      </c>
      <c r="U586" s="30">
        <v>0.0</v>
      </c>
      <c r="V586" s="30">
        <v>0.0</v>
      </c>
      <c r="W586" s="30">
        <v>0.0</v>
      </c>
      <c r="X586" s="30">
        <v>0.0</v>
      </c>
      <c r="Y586" s="30">
        <v>0.0</v>
      </c>
      <c r="Z586" s="30">
        <v>0.0</v>
      </c>
      <c r="AA586" s="30">
        <v>0.0</v>
      </c>
      <c r="AB586" s="30">
        <v>0.0</v>
      </c>
      <c r="AC586" s="30">
        <v>0.0</v>
      </c>
      <c r="AD586" s="30">
        <v>0.0</v>
      </c>
      <c r="AE586" s="30">
        <v>0.0</v>
      </c>
      <c r="AF586" s="30">
        <v>0.0</v>
      </c>
      <c r="AG586" s="30">
        <v>0.0</v>
      </c>
      <c r="AH586" s="30">
        <v>0.0</v>
      </c>
      <c r="AI586" s="30">
        <v>0.0</v>
      </c>
      <c r="AJ586" s="60"/>
    </row>
    <row r="587">
      <c r="A587" s="30">
        <v>12951.6</v>
      </c>
      <c r="B587" s="40">
        <v>44279.0</v>
      </c>
      <c r="C587" s="40">
        <v>44284.0</v>
      </c>
      <c r="D587" s="32" t="s">
        <v>251</v>
      </c>
      <c r="E587" s="32" t="s">
        <v>252</v>
      </c>
      <c r="H587" s="37"/>
      <c r="I587" s="37"/>
      <c r="J587" s="30">
        <v>0.0</v>
      </c>
      <c r="K587" s="30">
        <v>0.0</v>
      </c>
      <c r="L587" s="30">
        <v>1.0</v>
      </c>
      <c r="M587" s="32" t="s">
        <v>39</v>
      </c>
      <c r="N587" s="32" t="s">
        <v>39</v>
      </c>
      <c r="O587" s="30">
        <v>1.0</v>
      </c>
      <c r="P587" s="30">
        <v>0.0</v>
      </c>
      <c r="Q587" s="30">
        <v>0.0</v>
      </c>
      <c r="R587" s="30">
        <v>0.0</v>
      </c>
      <c r="S587" s="30">
        <v>0.0</v>
      </c>
      <c r="T587" s="30">
        <v>0.0</v>
      </c>
      <c r="U587" s="30">
        <v>8.0</v>
      </c>
      <c r="V587" s="30">
        <v>7.0</v>
      </c>
      <c r="W587" s="30">
        <v>5.0</v>
      </c>
      <c r="X587" s="30">
        <v>2.0</v>
      </c>
      <c r="Y587" s="30">
        <v>0.0</v>
      </c>
      <c r="Z587" s="30">
        <v>0.0</v>
      </c>
      <c r="AA587" s="30">
        <v>0.0</v>
      </c>
      <c r="AB587" s="30">
        <v>0.0</v>
      </c>
      <c r="AC587" s="30">
        <v>0.0</v>
      </c>
      <c r="AD587" s="30">
        <v>0.0</v>
      </c>
      <c r="AE587" s="30">
        <v>0.0</v>
      </c>
      <c r="AF587" s="30">
        <v>0.0</v>
      </c>
      <c r="AG587" s="30">
        <v>0.0</v>
      </c>
      <c r="AH587" s="30">
        <v>0.0</v>
      </c>
      <c r="AI587" s="30">
        <v>0.0</v>
      </c>
      <c r="AJ587" s="60"/>
    </row>
    <row r="588">
      <c r="A588" s="30">
        <v>12952.1</v>
      </c>
      <c r="B588" s="40">
        <v>44279.0</v>
      </c>
      <c r="C588" s="40">
        <v>44284.0</v>
      </c>
      <c r="D588" s="32" t="s">
        <v>251</v>
      </c>
      <c r="E588" s="32" t="s">
        <v>252</v>
      </c>
      <c r="F588" s="32" t="s">
        <v>145</v>
      </c>
      <c r="G588" s="32" t="s">
        <v>107</v>
      </c>
      <c r="H588" s="30">
        <v>27511.0</v>
      </c>
      <c r="I588" s="35"/>
      <c r="J588" s="30">
        <v>0.0</v>
      </c>
      <c r="K588" s="30">
        <v>1.0</v>
      </c>
      <c r="L588" s="30">
        <v>0.0</v>
      </c>
      <c r="M588" s="32" t="s">
        <v>39</v>
      </c>
      <c r="N588" s="32" t="s">
        <v>39</v>
      </c>
      <c r="O588" s="30">
        <v>3.0</v>
      </c>
      <c r="P588" s="30">
        <v>0.0</v>
      </c>
      <c r="Q588" s="30">
        <v>0.0</v>
      </c>
      <c r="R588" s="30">
        <v>0.0</v>
      </c>
      <c r="S588" s="30">
        <v>0.0</v>
      </c>
      <c r="T588" s="30">
        <v>0.0</v>
      </c>
      <c r="U588" s="30">
        <v>9.0</v>
      </c>
      <c r="V588" s="30">
        <v>5.0</v>
      </c>
      <c r="W588" s="30">
        <v>10.0</v>
      </c>
      <c r="X588" s="30">
        <v>1.0</v>
      </c>
      <c r="Y588" s="30">
        <v>0.0</v>
      </c>
      <c r="Z588" s="30">
        <v>0.0</v>
      </c>
      <c r="AA588" s="30">
        <v>0.0</v>
      </c>
      <c r="AB588" s="30">
        <v>0.0</v>
      </c>
      <c r="AC588" s="30">
        <v>0.0</v>
      </c>
      <c r="AD588" s="30">
        <v>0.0</v>
      </c>
      <c r="AE588" s="30">
        <v>0.0</v>
      </c>
      <c r="AF588" s="30">
        <v>0.0</v>
      </c>
      <c r="AG588" s="30">
        <v>0.0</v>
      </c>
      <c r="AH588" s="30">
        <v>0.0</v>
      </c>
      <c r="AI588" s="30">
        <v>0.0</v>
      </c>
      <c r="AJ588" s="60"/>
    </row>
    <row r="589">
      <c r="A589" s="30">
        <v>12952.2</v>
      </c>
      <c r="B589" s="40">
        <v>44279.0</v>
      </c>
      <c r="C589" s="40">
        <v>44284.0</v>
      </c>
      <c r="D589" s="32" t="s">
        <v>251</v>
      </c>
      <c r="E589" s="32" t="s">
        <v>252</v>
      </c>
      <c r="F589" s="32" t="s">
        <v>145</v>
      </c>
      <c r="G589" s="32" t="s">
        <v>107</v>
      </c>
      <c r="H589" s="30">
        <v>27511.0</v>
      </c>
      <c r="I589" s="35"/>
      <c r="J589" s="30">
        <v>0.0</v>
      </c>
      <c r="K589" s="30">
        <v>1.0</v>
      </c>
      <c r="L589" s="30">
        <v>0.0</v>
      </c>
      <c r="M589" s="32" t="s">
        <v>49</v>
      </c>
      <c r="N589" s="32" t="s">
        <v>49</v>
      </c>
      <c r="O589" s="30">
        <v>3.0</v>
      </c>
      <c r="P589" s="30">
        <v>9.0</v>
      </c>
      <c r="Q589" s="30">
        <v>6.0</v>
      </c>
      <c r="R589" s="30">
        <v>10.0</v>
      </c>
      <c r="S589" s="30">
        <v>1.0</v>
      </c>
      <c r="T589" s="30">
        <v>0.0</v>
      </c>
      <c r="U589" s="30">
        <v>0.0</v>
      </c>
      <c r="V589" s="30">
        <v>0.0</v>
      </c>
      <c r="W589" s="30">
        <v>0.0</v>
      </c>
      <c r="X589" s="30">
        <v>0.0</v>
      </c>
      <c r="Y589" s="30">
        <v>0.0</v>
      </c>
      <c r="Z589" s="30">
        <v>0.0</v>
      </c>
      <c r="AA589" s="30">
        <v>0.0</v>
      </c>
      <c r="AB589" s="30">
        <v>0.0</v>
      </c>
      <c r="AC589" s="30">
        <v>0.0</v>
      </c>
      <c r="AD589" s="30">
        <v>0.0</v>
      </c>
      <c r="AE589" s="30">
        <v>0.0</v>
      </c>
      <c r="AF589" s="30">
        <v>0.0</v>
      </c>
      <c r="AG589" s="30">
        <v>0.0</v>
      </c>
      <c r="AH589" s="30">
        <v>0.0</v>
      </c>
      <c r="AI589" s="30">
        <v>0.0</v>
      </c>
      <c r="AJ589" s="60"/>
    </row>
    <row r="590">
      <c r="A590" s="30">
        <v>12952.3</v>
      </c>
      <c r="B590" s="40">
        <v>44279.0</v>
      </c>
      <c r="C590" s="40">
        <v>44284.0</v>
      </c>
      <c r="D590" s="32" t="s">
        <v>251</v>
      </c>
      <c r="E590" s="32" t="s">
        <v>252</v>
      </c>
      <c r="H590" s="37"/>
      <c r="I590" s="37"/>
      <c r="J590" s="30">
        <v>1.0</v>
      </c>
      <c r="K590" s="30">
        <v>0.0</v>
      </c>
      <c r="L590" s="30">
        <v>0.0</v>
      </c>
      <c r="M590" s="32" t="s">
        <v>39</v>
      </c>
      <c r="N590" s="32" t="s">
        <v>39</v>
      </c>
      <c r="O590" s="30">
        <v>1.0</v>
      </c>
      <c r="P590" s="30">
        <v>0.0</v>
      </c>
      <c r="Q590" s="30">
        <v>0.0</v>
      </c>
      <c r="R590" s="30">
        <v>0.0</v>
      </c>
      <c r="S590" s="30">
        <v>0.0</v>
      </c>
      <c r="T590" s="30">
        <v>0.0</v>
      </c>
      <c r="U590" s="30">
        <v>0.0</v>
      </c>
      <c r="V590" s="30">
        <v>0.0</v>
      </c>
      <c r="W590" s="30">
        <v>5.0</v>
      </c>
      <c r="X590" s="30">
        <v>1.0</v>
      </c>
      <c r="Y590" s="30">
        <v>0.0</v>
      </c>
      <c r="Z590" s="30">
        <v>0.0</v>
      </c>
      <c r="AA590" s="30">
        <v>0.0</v>
      </c>
      <c r="AB590" s="30">
        <v>0.0</v>
      </c>
      <c r="AC590" s="30">
        <v>0.0</v>
      </c>
      <c r="AD590" s="30">
        <v>0.0</v>
      </c>
      <c r="AE590" s="30">
        <v>6.0</v>
      </c>
      <c r="AF590" s="30">
        <v>4.0</v>
      </c>
      <c r="AG590" s="30">
        <v>5.0</v>
      </c>
      <c r="AH590" s="30">
        <v>0.0</v>
      </c>
      <c r="AI590" s="30">
        <v>0.0</v>
      </c>
      <c r="AJ590" s="60"/>
    </row>
    <row r="591">
      <c r="A591" s="30">
        <v>12952.4</v>
      </c>
      <c r="B591" s="40">
        <v>44279.0</v>
      </c>
      <c r="C591" s="40">
        <v>44284.0</v>
      </c>
      <c r="D591" s="32" t="s">
        <v>251</v>
      </c>
      <c r="E591" s="32" t="s">
        <v>252</v>
      </c>
      <c r="H591" s="37"/>
      <c r="I591" s="37"/>
      <c r="J591" s="30">
        <v>1.0</v>
      </c>
      <c r="K591" s="30">
        <v>0.0</v>
      </c>
      <c r="L591" s="30">
        <v>0.0</v>
      </c>
      <c r="M591" s="32" t="s">
        <v>39</v>
      </c>
      <c r="N591" s="32" t="s">
        <v>39</v>
      </c>
      <c r="O591" s="30">
        <v>1.0</v>
      </c>
      <c r="P591" s="30">
        <v>0.0</v>
      </c>
      <c r="Q591" s="30">
        <v>0.0</v>
      </c>
      <c r="R591" s="30">
        <v>0.0</v>
      </c>
      <c r="S591" s="30">
        <v>0.0</v>
      </c>
      <c r="T591" s="30">
        <v>0.0</v>
      </c>
      <c r="U591" s="30">
        <v>0.0</v>
      </c>
      <c r="V591" s="30">
        <v>0.0</v>
      </c>
      <c r="W591" s="30">
        <v>0.0</v>
      </c>
      <c r="X591" s="30">
        <v>0.0</v>
      </c>
      <c r="Y591" s="30">
        <v>0.0</v>
      </c>
      <c r="Z591" s="30">
        <v>6.0</v>
      </c>
      <c r="AA591" s="30">
        <v>3.0</v>
      </c>
      <c r="AB591" s="30">
        <v>12.0</v>
      </c>
      <c r="AC591" s="30">
        <v>1.0</v>
      </c>
      <c r="AD591" s="30">
        <v>0.0</v>
      </c>
      <c r="AE591" s="30">
        <v>0.0</v>
      </c>
      <c r="AF591" s="30">
        <v>0.0</v>
      </c>
      <c r="AG591" s="30">
        <v>0.0</v>
      </c>
      <c r="AH591" s="30">
        <v>0.0</v>
      </c>
      <c r="AI591" s="30">
        <v>0.0</v>
      </c>
      <c r="AJ591" s="60"/>
    </row>
    <row r="592">
      <c r="A592" s="30">
        <v>12952.5</v>
      </c>
      <c r="B592" s="40">
        <v>44279.0</v>
      </c>
      <c r="C592" s="40">
        <v>44284.0</v>
      </c>
      <c r="D592" s="32" t="s">
        <v>251</v>
      </c>
      <c r="E592" s="32" t="s">
        <v>252</v>
      </c>
      <c r="F592" s="32" t="s">
        <v>280</v>
      </c>
      <c r="G592" s="32" t="s">
        <v>107</v>
      </c>
      <c r="H592" s="30">
        <v>27511.0</v>
      </c>
      <c r="I592" s="35"/>
      <c r="J592" s="30">
        <v>0.0</v>
      </c>
      <c r="K592" s="30">
        <v>1.0</v>
      </c>
      <c r="L592" s="30">
        <v>0.0</v>
      </c>
      <c r="M592" s="32" t="s">
        <v>39</v>
      </c>
      <c r="N592" s="32" t="s">
        <v>39</v>
      </c>
      <c r="O592" s="30">
        <v>3.0</v>
      </c>
      <c r="P592" s="30">
        <v>0.0</v>
      </c>
      <c r="Q592" s="30">
        <v>0.0</v>
      </c>
      <c r="R592" s="30">
        <v>5.0</v>
      </c>
      <c r="S592" s="30">
        <v>1.0</v>
      </c>
      <c r="T592" s="30">
        <v>0.0</v>
      </c>
      <c r="U592" s="30">
        <v>0.0</v>
      </c>
      <c r="V592" s="30">
        <v>0.0</v>
      </c>
      <c r="W592" s="30">
        <v>0.0</v>
      </c>
      <c r="X592" s="30">
        <v>0.0</v>
      </c>
      <c r="Y592" s="30">
        <v>0.0</v>
      </c>
      <c r="Z592" s="30">
        <v>10.0</v>
      </c>
      <c r="AA592" s="30">
        <v>5.0</v>
      </c>
      <c r="AB592" s="30">
        <v>7.0</v>
      </c>
      <c r="AC592" s="30">
        <v>0.0</v>
      </c>
      <c r="AD592" s="30">
        <v>0.0</v>
      </c>
      <c r="AE592" s="30">
        <v>0.0</v>
      </c>
      <c r="AF592" s="30">
        <v>0.0</v>
      </c>
      <c r="AG592" s="30">
        <v>0.0</v>
      </c>
      <c r="AH592" s="30">
        <v>0.0</v>
      </c>
      <c r="AI592" s="30">
        <v>0.0</v>
      </c>
      <c r="AJ592" s="60"/>
    </row>
    <row r="593">
      <c r="A593" s="30">
        <v>12952.6</v>
      </c>
      <c r="B593" s="40">
        <v>44279.0</v>
      </c>
      <c r="C593" s="40">
        <v>44284.0</v>
      </c>
      <c r="D593" s="32" t="s">
        <v>251</v>
      </c>
      <c r="E593" s="32" t="s">
        <v>252</v>
      </c>
      <c r="F593" s="32" t="s">
        <v>145</v>
      </c>
      <c r="G593" s="32" t="s">
        <v>107</v>
      </c>
      <c r="H593" s="30">
        <v>27511.0</v>
      </c>
      <c r="I593" s="35"/>
      <c r="J593" s="30">
        <v>0.0</v>
      </c>
      <c r="K593" s="30">
        <v>1.0</v>
      </c>
      <c r="L593" s="30">
        <v>0.0</v>
      </c>
      <c r="M593" s="32" t="s">
        <v>39</v>
      </c>
      <c r="N593" s="32" t="s">
        <v>39</v>
      </c>
      <c r="O593" s="30">
        <v>3.0</v>
      </c>
      <c r="P593" s="30">
        <v>0.0</v>
      </c>
      <c r="Q593" s="30">
        <v>0.0</v>
      </c>
      <c r="R593" s="30">
        <v>0.0</v>
      </c>
      <c r="S593" s="30">
        <v>0.0</v>
      </c>
      <c r="T593" s="30">
        <v>0.0</v>
      </c>
      <c r="U593" s="30">
        <v>9.0</v>
      </c>
      <c r="V593" s="30">
        <v>5.0</v>
      </c>
      <c r="W593" s="30">
        <v>10.0</v>
      </c>
      <c r="X593" s="30">
        <v>1.0</v>
      </c>
      <c r="Y593" s="30">
        <v>0.0</v>
      </c>
      <c r="Z593" s="30">
        <v>0.0</v>
      </c>
      <c r="AA593" s="30">
        <v>0.0</v>
      </c>
      <c r="AB593" s="30">
        <v>0.0</v>
      </c>
      <c r="AC593" s="30">
        <v>0.0</v>
      </c>
      <c r="AD593" s="30">
        <v>0.0</v>
      </c>
      <c r="AE593" s="30">
        <v>0.0</v>
      </c>
      <c r="AF593" s="30">
        <v>0.0</v>
      </c>
      <c r="AG593" s="30">
        <v>0.0</v>
      </c>
      <c r="AH593" s="30">
        <v>0.0</v>
      </c>
      <c r="AI593" s="30">
        <v>0.0</v>
      </c>
      <c r="AJ593" s="60"/>
    </row>
    <row r="594">
      <c r="A594" s="30">
        <v>12953.1</v>
      </c>
      <c r="B594" s="40">
        <v>44279.0</v>
      </c>
      <c r="C594" s="40">
        <v>44284.0</v>
      </c>
      <c r="D594" s="32" t="s">
        <v>251</v>
      </c>
      <c r="E594" s="32" t="s">
        <v>252</v>
      </c>
      <c r="F594" s="32" t="s">
        <v>145</v>
      </c>
      <c r="G594" s="32" t="s">
        <v>107</v>
      </c>
      <c r="H594" s="30">
        <v>27511.0</v>
      </c>
      <c r="I594" s="35"/>
      <c r="J594" s="30">
        <v>0.0</v>
      </c>
      <c r="K594" s="30">
        <v>1.0</v>
      </c>
      <c r="L594" s="30">
        <v>0.0</v>
      </c>
      <c r="M594" s="32" t="s">
        <v>39</v>
      </c>
      <c r="N594" s="32" t="s">
        <v>39</v>
      </c>
      <c r="O594" s="30">
        <v>0.0</v>
      </c>
      <c r="P594" s="30">
        <v>9.0</v>
      </c>
      <c r="Q594" s="30">
        <v>7.0</v>
      </c>
      <c r="R594" s="30">
        <v>10.0</v>
      </c>
      <c r="S594" s="30">
        <v>2.0</v>
      </c>
      <c r="T594" s="30">
        <v>0.0</v>
      </c>
      <c r="U594" s="30">
        <v>0.0</v>
      </c>
      <c r="V594" s="30">
        <v>0.0</v>
      </c>
      <c r="W594" s="30">
        <v>0.0</v>
      </c>
      <c r="X594" s="30">
        <v>0.0</v>
      </c>
      <c r="Y594" s="30">
        <v>0.0</v>
      </c>
      <c r="Z594" s="30">
        <v>0.0</v>
      </c>
      <c r="AA594" s="30">
        <v>0.0</v>
      </c>
      <c r="AB594" s="30">
        <v>0.0</v>
      </c>
      <c r="AC594" s="30">
        <v>0.0</v>
      </c>
      <c r="AD594" s="30">
        <v>0.0</v>
      </c>
      <c r="AE594" s="30">
        <v>0.0</v>
      </c>
      <c r="AF594" s="30">
        <v>0.0</v>
      </c>
      <c r="AG594" s="30">
        <v>0.0</v>
      </c>
      <c r="AH594" s="30">
        <v>0.0</v>
      </c>
      <c r="AI594" s="30">
        <v>0.0</v>
      </c>
      <c r="AJ594" s="60"/>
    </row>
    <row r="595">
      <c r="A595" s="30">
        <v>12953.2</v>
      </c>
      <c r="B595" s="40">
        <v>44279.0</v>
      </c>
      <c r="C595" s="40">
        <v>44284.0</v>
      </c>
      <c r="D595" s="32" t="s">
        <v>251</v>
      </c>
      <c r="E595" s="32" t="s">
        <v>252</v>
      </c>
      <c r="H595" s="37"/>
      <c r="I595" s="37"/>
      <c r="J595" s="30">
        <v>1.0</v>
      </c>
      <c r="K595" s="30">
        <v>0.0</v>
      </c>
      <c r="L595" s="30">
        <v>0.0</v>
      </c>
      <c r="M595" s="32" t="s">
        <v>39</v>
      </c>
      <c r="N595" s="32" t="s">
        <v>39</v>
      </c>
      <c r="O595" s="30">
        <v>3.0</v>
      </c>
      <c r="P595" s="30">
        <v>0.0</v>
      </c>
      <c r="Q595" s="30">
        <v>0.0</v>
      </c>
      <c r="R595" s="30">
        <v>0.0</v>
      </c>
      <c r="S595" s="30">
        <v>0.0</v>
      </c>
      <c r="T595" s="30">
        <v>0.0</v>
      </c>
      <c r="U595" s="30">
        <v>0.0</v>
      </c>
      <c r="V595" s="30">
        <v>0.0</v>
      </c>
      <c r="W595" s="30">
        <v>0.0</v>
      </c>
      <c r="X595" s="30">
        <v>0.0</v>
      </c>
      <c r="Y595" s="30">
        <v>0.0</v>
      </c>
      <c r="Z595" s="30">
        <v>4.0</v>
      </c>
      <c r="AA595" s="30">
        <v>4.0</v>
      </c>
      <c r="AB595" s="30">
        <v>12.0</v>
      </c>
      <c r="AC595" s="30">
        <v>2.0</v>
      </c>
      <c r="AD595" s="30">
        <v>0.0</v>
      </c>
      <c r="AE595" s="30">
        <v>0.0</v>
      </c>
      <c r="AF595" s="30">
        <v>0.0</v>
      </c>
      <c r="AG595" s="30">
        <v>0.0</v>
      </c>
      <c r="AH595" s="30">
        <v>0.0</v>
      </c>
      <c r="AI595" s="30">
        <v>0.0</v>
      </c>
      <c r="AJ595" s="60"/>
    </row>
    <row r="596">
      <c r="A596" s="30">
        <v>12953.3</v>
      </c>
      <c r="B596" s="40">
        <v>44279.0</v>
      </c>
      <c r="C596" s="40">
        <v>44284.0</v>
      </c>
      <c r="D596" s="32" t="s">
        <v>251</v>
      </c>
      <c r="E596" s="32" t="s">
        <v>252</v>
      </c>
      <c r="H596" s="37"/>
      <c r="I596" s="37"/>
      <c r="J596" s="30">
        <v>1.0</v>
      </c>
      <c r="K596" s="30">
        <v>0.0</v>
      </c>
      <c r="L596" s="30">
        <v>0.0</v>
      </c>
      <c r="M596" s="32" t="s">
        <v>39</v>
      </c>
      <c r="N596" s="32" t="s">
        <v>39</v>
      </c>
      <c r="O596" s="30">
        <v>1.0</v>
      </c>
      <c r="P596" s="30">
        <v>0.0</v>
      </c>
      <c r="Q596" s="30">
        <v>0.0</v>
      </c>
      <c r="R596" s="30">
        <v>0.0</v>
      </c>
      <c r="S596" s="30">
        <v>0.0</v>
      </c>
      <c r="T596" s="30">
        <v>0.0</v>
      </c>
      <c r="U596" s="30">
        <v>0.0</v>
      </c>
      <c r="V596" s="30">
        <v>0.0</v>
      </c>
      <c r="W596" s="30">
        <v>5.0</v>
      </c>
      <c r="X596" s="30">
        <v>2.0</v>
      </c>
      <c r="Y596" s="30">
        <v>0.0</v>
      </c>
      <c r="Z596" s="30">
        <v>0.0</v>
      </c>
      <c r="AA596" s="30">
        <v>0.0</v>
      </c>
      <c r="AB596" s="30">
        <v>0.0</v>
      </c>
      <c r="AC596" s="30">
        <v>0.0</v>
      </c>
      <c r="AD596" s="30">
        <v>0.0</v>
      </c>
      <c r="AE596" s="30">
        <v>5.0</v>
      </c>
      <c r="AF596" s="30">
        <v>3.0</v>
      </c>
      <c r="AG596" s="30">
        <v>5.0</v>
      </c>
      <c r="AH596" s="30">
        <v>0.0</v>
      </c>
      <c r="AI596" s="30">
        <v>0.0</v>
      </c>
      <c r="AJ596" s="60"/>
    </row>
    <row r="597">
      <c r="A597" s="30">
        <v>12953.4</v>
      </c>
      <c r="B597" s="40">
        <v>44279.0</v>
      </c>
      <c r="C597" s="40">
        <v>44284.0</v>
      </c>
      <c r="D597" s="32" t="s">
        <v>251</v>
      </c>
      <c r="E597" s="32" t="s">
        <v>252</v>
      </c>
      <c r="F597" s="32" t="s">
        <v>145</v>
      </c>
      <c r="G597" s="32" t="s">
        <v>107</v>
      </c>
      <c r="H597" s="30">
        <v>27511.0</v>
      </c>
      <c r="I597" s="35"/>
      <c r="J597" s="30">
        <v>0.0</v>
      </c>
      <c r="K597" s="30">
        <v>1.0</v>
      </c>
      <c r="L597" s="30">
        <v>0.0</v>
      </c>
      <c r="M597" s="32" t="s">
        <v>39</v>
      </c>
      <c r="N597" s="32" t="s">
        <v>39</v>
      </c>
      <c r="O597" s="30">
        <v>3.0</v>
      </c>
      <c r="P597" s="30">
        <v>9.0</v>
      </c>
      <c r="Q597" s="30">
        <v>7.0</v>
      </c>
      <c r="R597" s="30">
        <v>10.0</v>
      </c>
      <c r="S597" s="30">
        <v>2.0</v>
      </c>
      <c r="T597" s="30">
        <v>0.0</v>
      </c>
      <c r="U597" s="30">
        <v>0.0</v>
      </c>
      <c r="V597" s="30">
        <v>0.0</v>
      </c>
      <c r="W597" s="30">
        <v>0.0</v>
      </c>
      <c r="X597" s="30">
        <v>0.0</v>
      </c>
      <c r="Y597" s="30">
        <v>0.0</v>
      </c>
      <c r="Z597" s="30">
        <v>0.0</v>
      </c>
      <c r="AA597" s="30">
        <v>0.0</v>
      </c>
      <c r="AB597" s="30">
        <v>0.0</v>
      </c>
      <c r="AC597" s="30">
        <v>0.0</v>
      </c>
      <c r="AD597" s="30">
        <v>0.0</v>
      </c>
      <c r="AE597" s="30">
        <v>0.0</v>
      </c>
      <c r="AF597" s="30">
        <v>0.0</v>
      </c>
      <c r="AG597" s="30">
        <v>0.0</v>
      </c>
      <c r="AH597" s="30">
        <v>0.0</v>
      </c>
      <c r="AI597" s="30">
        <v>0.0</v>
      </c>
      <c r="AJ597" s="60"/>
    </row>
    <row r="598">
      <c r="A598" s="30">
        <v>12953.5</v>
      </c>
      <c r="B598" s="40">
        <v>44279.0</v>
      </c>
      <c r="C598" s="40">
        <v>44284.0</v>
      </c>
      <c r="D598" s="32" t="s">
        <v>251</v>
      </c>
      <c r="E598" s="32" t="s">
        <v>252</v>
      </c>
      <c r="F598" s="32" t="s">
        <v>253</v>
      </c>
      <c r="G598" s="32" t="s">
        <v>107</v>
      </c>
      <c r="H598" s="30">
        <v>27511.0</v>
      </c>
      <c r="I598" s="35"/>
      <c r="J598" s="30">
        <v>0.0</v>
      </c>
      <c r="K598" s="30">
        <v>1.0</v>
      </c>
      <c r="L598" s="30">
        <v>0.0</v>
      </c>
      <c r="M598" s="32" t="s">
        <v>39</v>
      </c>
      <c r="N598" s="32" t="s">
        <v>39</v>
      </c>
      <c r="O598" s="30">
        <v>1.0</v>
      </c>
      <c r="P598" s="30">
        <v>0.0</v>
      </c>
      <c r="Q598" s="30">
        <v>0.0</v>
      </c>
      <c r="R598" s="30">
        <v>0.0</v>
      </c>
      <c r="S598" s="30">
        <v>0.0</v>
      </c>
      <c r="T598" s="30">
        <v>0.0</v>
      </c>
      <c r="U598" s="30">
        <v>0.0</v>
      </c>
      <c r="V598" s="30">
        <v>0.0</v>
      </c>
      <c r="W598" s="30">
        <v>0.0</v>
      </c>
      <c r="X598" s="30">
        <v>0.0</v>
      </c>
      <c r="Y598" s="30">
        <v>0.0</v>
      </c>
      <c r="Z598" s="30">
        <v>0.0</v>
      </c>
      <c r="AA598" s="30">
        <v>0.0</v>
      </c>
      <c r="AB598" s="30">
        <v>0.0</v>
      </c>
      <c r="AC598" s="30">
        <v>0.0</v>
      </c>
      <c r="AD598" s="30">
        <v>0.0</v>
      </c>
      <c r="AE598" s="30">
        <v>8.0</v>
      </c>
      <c r="AF598" s="30">
        <v>5.0</v>
      </c>
      <c r="AG598" s="30">
        <v>10.0</v>
      </c>
      <c r="AH598" s="30">
        <v>2.0</v>
      </c>
      <c r="AI598" s="30">
        <v>0.0</v>
      </c>
      <c r="AJ598" s="60"/>
    </row>
    <row r="599">
      <c r="A599" s="30">
        <v>12953.6</v>
      </c>
      <c r="B599" s="40">
        <v>44279.0</v>
      </c>
      <c r="C599" s="40">
        <v>44284.0</v>
      </c>
      <c r="D599" s="32" t="s">
        <v>251</v>
      </c>
      <c r="E599" s="32" t="s">
        <v>252</v>
      </c>
      <c r="F599" s="32" t="s">
        <v>253</v>
      </c>
      <c r="G599" s="32" t="s">
        <v>107</v>
      </c>
      <c r="H599" s="30">
        <v>27511.0</v>
      </c>
      <c r="I599" s="35"/>
      <c r="J599" s="30">
        <v>0.0</v>
      </c>
      <c r="K599" s="30">
        <v>1.0</v>
      </c>
      <c r="L599" s="30">
        <v>0.0</v>
      </c>
      <c r="M599" s="32" t="s">
        <v>39</v>
      </c>
      <c r="N599" s="32" t="s">
        <v>39</v>
      </c>
      <c r="O599" s="30">
        <v>3.0</v>
      </c>
      <c r="P599" s="30">
        <v>0.0</v>
      </c>
      <c r="Q599" s="30">
        <v>0.0</v>
      </c>
      <c r="R599" s="30">
        <v>0.0</v>
      </c>
      <c r="S599" s="30">
        <v>0.0</v>
      </c>
      <c r="T599" s="30">
        <v>0.0</v>
      </c>
      <c r="U599" s="30">
        <v>0.0</v>
      </c>
      <c r="V599" s="30">
        <v>0.0</v>
      </c>
      <c r="W599" s="30">
        <v>5.0</v>
      </c>
      <c r="X599" s="30">
        <v>2.0</v>
      </c>
      <c r="Y599" s="30">
        <v>0.0</v>
      </c>
      <c r="Z599" s="30">
        <v>0.0</v>
      </c>
      <c r="AA599" s="30">
        <v>0.0</v>
      </c>
      <c r="AB599" s="30">
        <v>0.0</v>
      </c>
      <c r="AC599" s="30">
        <v>0.0</v>
      </c>
      <c r="AD599" s="30">
        <v>0.0</v>
      </c>
      <c r="AE599" s="30">
        <v>8.0</v>
      </c>
      <c r="AF599" s="30">
        <v>5.0</v>
      </c>
      <c r="AG599" s="30">
        <v>5.0</v>
      </c>
      <c r="AH599" s="30">
        <v>0.0</v>
      </c>
      <c r="AI599" s="30">
        <v>0.0</v>
      </c>
      <c r="AJ599" s="60"/>
    </row>
    <row r="600">
      <c r="A600" s="30">
        <v>12954.1</v>
      </c>
      <c r="B600" s="40">
        <v>44279.0</v>
      </c>
      <c r="C600" s="40">
        <v>44284.0</v>
      </c>
      <c r="D600" s="32" t="s">
        <v>80</v>
      </c>
      <c r="E600" s="32" t="s">
        <v>36</v>
      </c>
      <c r="F600" s="32" t="s">
        <v>81</v>
      </c>
      <c r="G600" s="32" t="s">
        <v>38</v>
      </c>
      <c r="H600" s="30">
        <v>27614.0</v>
      </c>
      <c r="I600" s="35"/>
      <c r="J600" s="30">
        <v>0.0</v>
      </c>
      <c r="K600" s="30">
        <v>1.0</v>
      </c>
      <c r="L600" s="30">
        <v>0.0</v>
      </c>
      <c r="M600" s="32" t="s">
        <v>49</v>
      </c>
      <c r="N600" s="32" t="s">
        <v>39</v>
      </c>
      <c r="O600" s="30">
        <v>2.0</v>
      </c>
      <c r="P600" s="30">
        <v>0.0</v>
      </c>
      <c r="Q600" s="30">
        <v>0.0</v>
      </c>
      <c r="R600" s="30">
        <v>0.0</v>
      </c>
      <c r="S600" s="30">
        <v>0.0</v>
      </c>
      <c r="T600" s="30">
        <v>0.0</v>
      </c>
      <c r="U600" s="30">
        <v>9.0</v>
      </c>
      <c r="V600" s="30">
        <v>5.0</v>
      </c>
      <c r="W600" s="30">
        <v>10.0</v>
      </c>
      <c r="X600" s="30">
        <v>1.0</v>
      </c>
      <c r="Y600" s="30">
        <v>0.0</v>
      </c>
      <c r="Z600" s="30">
        <v>0.0</v>
      </c>
      <c r="AA600" s="30">
        <v>0.0</v>
      </c>
      <c r="AB600" s="30">
        <v>0.0</v>
      </c>
      <c r="AC600" s="30">
        <v>0.0</v>
      </c>
      <c r="AD600" s="30">
        <v>0.0</v>
      </c>
      <c r="AE600" s="30">
        <v>0.0</v>
      </c>
      <c r="AF600" s="30">
        <v>0.0</v>
      </c>
      <c r="AG600" s="30">
        <v>0.0</v>
      </c>
      <c r="AH600" s="30">
        <v>0.0</v>
      </c>
      <c r="AI600" s="30">
        <v>0.0</v>
      </c>
      <c r="AJ600" s="60"/>
    </row>
    <row r="601">
      <c r="A601" s="30">
        <v>12954.2</v>
      </c>
      <c r="B601" s="40">
        <v>44279.0</v>
      </c>
      <c r="C601" s="40">
        <v>44284.0</v>
      </c>
      <c r="D601" s="32" t="s">
        <v>80</v>
      </c>
      <c r="E601" s="32" t="s">
        <v>36</v>
      </c>
      <c r="F601" s="32" t="s">
        <v>81</v>
      </c>
      <c r="G601" s="32" t="s">
        <v>38</v>
      </c>
      <c r="H601" s="30">
        <v>27614.0</v>
      </c>
      <c r="I601" s="35"/>
      <c r="J601" s="30">
        <v>0.0</v>
      </c>
      <c r="K601" s="30">
        <v>1.0</v>
      </c>
      <c r="L601" s="30">
        <v>0.0</v>
      </c>
      <c r="M601" s="32" t="s">
        <v>49</v>
      </c>
      <c r="N601" s="32" t="s">
        <v>39</v>
      </c>
      <c r="O601" s="30">
        <v>2.0</v>
      </c>
      <c r="P601" s="30">
        <v>0.0</v>
      </c>
      <c r="Q601" s="30">
        <v>0.0</v>
      </c>
      <c r="R601" s="30">
        <v>0.0</v>
      </c>
      <c r="S601" s="30">
        <v>0.0</v>
      </c>
      <c r="T601" s="30">
        <v>0.0</v>
      </c>
      <c r="U601" s="30">
        <v>9.0</v>
      </c>
      <c r="V601" s="30">
        <v>5.0</v>
      </c>
      <c r="W601" s="30">
        <v>10.0</v>
      </c>
      <c r="X601" s="30">
        <v>1.0</v>
      </c>
      <c r="Y601" s="30">
        <v>0.0</v>
      </c>
      <c r="Z601" s="30">
        <v>0.0</v>
      </c>
      <c r="AA601" s="30">
        <v>0.0</v>
      </c>
      <c r="AB601" s="30">
        <v>0.0</v>
      </c>
      <c r="AC601" s="30">
        <v>0.0</v>
      </c>
      <c r="AD601" s="30">
        <v>0.0</v>
      </c>
      <c r="AE601" s="30">
        <v>0.0</v>
      </c>
      <c r="AF601" s="30">
        <v>0.0</v>
      </c>
      <c r="AG601" s="30">
        <v>0.0</v>
      </c>
      <c r="AH601" s="30">
        <v>0.0</v>
      </c>
      <c r="AI601" s="30">
        <v>0.0</v>
      </c>
      <c r="AJ601" s="60"/>
    </row>
    <row r="602">
      <c r="A602" s="30">
        <v>12954.3</v>
      </c>
      <c r="B602" s="40">
        <v>44279.0</v>
      </c>
      <c r="C602" s="40">
        <v>44284.0</v>
      </c>
      <c r="D602" s="32" t="s">
        <v>80</v>
      </c>
      <c r="E602" s="32" t="s">
        <v>36</v>
      </c>
      <c r="H602" s="37"/>
      <c r="I602" s="37"/>
      <c r="J602" s="30">
        <v>0.0</v>
      </c>
      <c r="K602" s="30">
        <v>0.0</v>
      </c>
      <c r="L602" s="30">
        <v>1.0</v>
      </c>
      <c r="M602" s="32" t="s">
        <v>39</v>
      </c>
      <c r="N602" s="32" t="s">
        <v>39</v>
      </c>
      <c r="O602" s="30">
        <v>0.0</v>
      </c>
      <c r="P602" s="30">
        <v>0.0</v>
      </c>
      <c r="Q602" s="30">
        <v>0.0</v>
      </c>
      <c r="R602" s="30">
        <v>0.0</v>
      </c>
      <c r="S602" s="30">
        <v>0.0</v>
      </c>
      <c r="T602" s="30">
        <v>0.0</v>
      </c>
      <c r="U602" s="30">
        <v>8.0</v>
      </c>
      <c r="V602" s="30">
        <v>5.0</v>
      </c>
      <c r="W602" s="30">
        <v>5.0</v>
      </c>
      <c r="X602" s="30">
        <v>1.0</v>
      </c>
      <c r="Y602" s="30">
        <v>0.0</v>
      </c>
      <c r="Z602" s="30">
        <v>0.0</v>
      </c>
      <c r="AA602" s="30">
        <v>0.0</v>
      </c>
      <c r="AB602" s="30">
        <v>0.0</v>
      </c>
      <c r="AC602" s="30">
        <v>0.0</v>
      </c>
      <c r="AD602" s="30">
        <v>0.0</v>
      </c>
      <c r="AE602" s="30">
        <v>0.0</v>
      </c>
      <c r="AF602" s="30">
        <v>0.0</v>
      </c>
      <c r="AG602" s="30">
        <v>0.0</v>
      </c>
      <c r="AH602" s="30">
        <v>0.0</v>
      </c>
      <c r="AI602" s="30">
        <v>0.0</v>
      </c>
      <c r="AJ602" s="60"/>
    </row>
    <row r="603">
      <c r="A603" s="30">
        <v>12954.4</v>
      </c>
      <c r="B603" s="40">
        <v>44279.0</v>
      </c>
      <c r="C603" s="40">
        <v>44284.0</v>
      </c>
      <c r="D603" s="32" t="s">
        <v>80</v>
      </c>
      <c r="E603" s="32" t="s">
        <v>36</v>
      </c>
      <c r="H603" s="37"/>
      <c r="I603" s="37"/>
      <c r="J603" s="30">
        <v>1.0</v>
      </c>
      <c r="K603" s="30">
        <v>0.0</v>
      </c>
      <c r="L603" s="30">
        <v>0.0</v>
      </c>
      <c r="M603" s="32" t="s">
        <v>39</v>
      </c>
      <c r="N603" s="32" t="s">
        <v>39</v>
      </c>
      <c r="O603" s="30">
        <v>3.0</v>
      </c>
      <c r="P603" s="30">
        <v>0.0</v>
      </c>
      <c r="Q603" s="30">
        <v>0.0</v>
      </c>
      <c r="R603" s="30">
        <v>0.0</v>
      </c>
      <c r="S603" s="30">
        <v>0.0</v>
      </c>
      <c r="T603" s="30">
        <v>0.0</v>
      </c>
      <c r="U603" s="30">
        <v>0.0</v>
      </c>
      <c r="V603" s="30">
        <v>0.0</v>
      </c>
      <c r="W603" s="30">
        <v>0.0</v>
      </c>
      <c r="X603" s="30">
        <v>0.0</v>
      </c>
      <c r="Y603" s="30">
        <v>0.0</v>
      </c>
      <c r="Z603" s="30">
        <v>6.0</v>
      </c>
      <c r="AA603" s="30">
        <v>4.0</v>
      </c>
      <c r="AB603" s="30">
        <v>10.0</v>
      </c>
      <c r="AC603" s="30">
        <v>1.0</v>
      </c>
      <c r="AD603" s="30">
        <v>0.0</v>
      </c>
      <c r="AE603" s="30">
        <v>0.0</v>
      </c>
      <c r="AF603" s="30">
        <v>0.0</v>
      </c>
      <c r="AG603" s="30">
        <v>0.0</v>
      </c>
      <c r="AH603" s="30">
        <v>0.0</v>
      </c>
      <c r="AI603" s="30">
        <v>0.0</v>
      </c>
      <c r="AJ603" s="60"/>
    </row>
    <row r="604">
      <c r="A604" s="30">
        <v>12955.1</v>
      </c>
      <c r="B604" s="40">
        <v>44279.0</v>
      </c>
      <c r="C604" s="40">
        <v>44279.0</v>
      </c>
      <c r="D604" s="32" t="s">
        <v>71</v>
      </c>
      <c r="E604" s="32" t="s">
        <v>72</v>
      </c>
      <c r="F604" s="32" t="s">
        <v>179</v>
      </c>
      <c r="G604" s="32" t="s">
        <v>38</v>
      </c>
      <c r="H604" s="30">
        <v>27616.0</v>
      </c>
      <c r="I604" s="37"/>
      <c r="J604" s="30">
        <v>0.0</v>
      </c>
      <c r="K604" s="30">
        <v>1.0</v>
      </c>
      <c r="L604" s="30">
        <v>0.0</v>
      </c>
      <c r="M604" s="32" t="s">
        <v>39</v>
      </c>
      <c r="N604" s="32" t="s">
        <v>39</v>
      </c>
      <c r="O604" s="30">
        <v>1.0</v>
      </c>
      <c r="P604" s="30">
        <v>0.0</v>
      </c>
      <c r="Q604" s="30">
        <v>0.0</v>
      </c>
      <c r="R604" s="30">
        <v>0.0</v>
      </c>
      <c r="S604" s="30">
        <v>0.0</v>
      </c>
      <c r="T604" s="30">
        <v>0.0</v>
      </c>
      <c r="U604" s="30">
        <v>0.0</v>
      </c>
      <c r="V604" s="30">
        <v>5.0</v>
      </c>
      <c r="W604" s="30">
        <v>5.0</v>
      </c>
      <c r="X604" s="30">
        <v>0.0</v>
      </c>
      <c r="Y604" s="30">
        <v>0.0</v>
      </c>
      <c r="Z604" s="30">
        <v>0.0</v>
      </c>
      <c r="AA604" s="30">
        <v>0.0</v>
      </c>
      <c r="AB604" s="30">
        <v>0.0</v>
      </c>
      <c r="AC604" s="30">
        <v>0.0</v>
      </c>
      <c r="AD604" s="30">
        <v>0.0</v>
      </c>
      <c r="AE604" s="30">
        <v>11.0</v>
      </c>
      <c r="AF604" s="30">
        <v>0.0</v>
      </c>
      <c r="AG604" s="30">
        <v>5.0</v>
      </c>
      <c r="AH604" s="30">
        <v>1.0</v>
      </c>
      <c r="AI604" s="30">
        <v>1.0</v>
      </c>
      <c r="AJ604" s="60"/>
    </row>
    <row r="605">
      <c r="A605" s="30">
        <v>12956.1</v>
      </c>
      <c r="B605" s="40">
        <v>44279.0</v>
      </c>
      <c r="C605" s="40">
        <v>44281.0</v>
      </c>
      <c r="D605" s="32" t="s">
        <v>71</v>
      </c>
      <c r="E605" s="32" t="s">
        <v>72</v>
      </c>
      <c r="H605" s="37"/>
      <c r="I605" s="37"/>
      <c r="J605" s="30">
        <v>0.0</v>
      </c>
      <c r="K605" s="30">
        <v>0.0</v>
      </c>
      <c r="L605" s="30">
        <v>1.0</v>
      </c>
      <c r="M605" s="32" t="s">
        <v>39</v>
      </c>
      <c r="N605" s="32" t="s">
        <v>39</v>
      </c>
      <c r="O605" s="30">
        <v>0.0</v>
      </c>
      <c r="P605" s="30">
        <v>8.0</v>
      </c>
      <c r="Q605" s="30">
        <v>5.0</v>
      </c>
      <c r="R605" s="30">
        <v>10.0</v>
      </c>
      <c r="S605" s="30">
        <v>1.0</v>
      </c>
      <c r="T605" s="30">
        <v>1.0</v>
      </c>
      <c r="U605" s="30">
        <v>0.0</v>
      </c>
      <c r="V605" s="30">
        <v>0.0</v>
      </c>
      <c r="W605" s="30">
        <v>0.0</v>
      </c>
      <c r="X605" s="30">
        <v>0.0</v>
      </c>
      <c r="Y605" s="30">
        <v>0.0</v>
      </c>
      <c r="Z605" s="30">
        <v>0.0</v>
      </c>
      <c r="AA605" s="30">
        <v>0.0</v>
      </c>
      <c r="AB605" s="30">
        <v>0.0</v>
      </c>
      <c r="AC605" s="30">
        <v>0.0</v>
      </c>
      <c r="AD605" s="30">
        <v>0.0</v>
      </c>
      <c r="AE605" s="30">
        <v>0.0</v>
      </c>
      <c r="AF605" s="30">
        <v>0.0</v>
      </c>
      <c r="AG605" s="30">
        <v>0.0</v>
      </c>
      <c r="AH605" s="30">
        <v>0.0</v>
      </c>
      <c r="AI605" s="30">
        <v>0.0</v>
      </c>
      <c r="AJ605" s="60"/>
    </row>
    <row r="606">
      <c r="A606" s="30">
        <v>12956.2</v>
      </c>
      <c r="B606" s="40">
        <v>44279.0</v>
      </c>
      <c r="C606" s="40">
        <v>44281.0</v>
      </c>
      <c r="D606" s="32" t="s">
        <v>71</v>
      </c>
      <c r="E606" s="32" t="s">
        <v>72</v>
      </c>
      <c r="H606" s="37"/>
      <c r="I606" s="37"/>
      <c r="J606" s="30">
        <v>0.0</v>
      </c>
      <c r="K606" s="30">
        <v>0.0</v>
      </c>
      <c r="L606" s="30">
        <v>1.0</v>
      </c>
      <c r="M606" s="32" t="s">
        <v>39</v>
      </c>
      <c r="N606" s="32" t="s">
        <v>39</v>
      </c>
      <c r="O606" s="30">
        <v>0.0</v>
      </c>
      <c r="P606" s="30">
        <v>8.0</v>
      </c>
      <c r="Q606" s="30">
        <v>5.0</v>
      </c>
      <c r="R606" s="30">
        <v>5.0</v>
      </c>
      <c r="S606" s="30">
        <v>1.0</v>
      </c>
      <c r="T606" s="30">
        <v>1.0</v>
      </c>
      <c r="U606" s="30">
        <v>0.0</v>
      </c>
      <c r="V606" s="30">
        <v>0.0</v>
      </c>
      <c r="W606" s="30">
        <v>0.0</v>
      </c>
      <c r="X606" s="30">
        <v>0.0</v>
      </c>
      <c r="Y606" s="30">
        <v>0.0</v>
      </c>
      <c r="Z606" s="30">
        <v>0.0</v>
      </c>
      <c r="AA606" s="30">
        <v>0.0</v>
      </c>
      <c r="AB606" s="30">
        <v>0.0</v>
      </c>
      <c r="AC606" s="30">
        <v>0.0</v>
      </c>
      <c r="AD606" s="30">
        <v>0.0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60"/>
    </row>
    <row r="607">
      <c r="A607" s="30">
        <v>12957.1</v>
      </c>
      <c r="B607" s="40">
        <v>44279.0</v>
      </c>
      <c r="C607" s="40">
        <v>44279.0</v>
      </c>
      <c r="D607" s="32" t="s">
        <v>71</v>
      </c>
      <c r="E607" s="32" t="s">
        <v>72</v>
      </c>
      <c r="F607" s="32" t="s">
        <v>73</v>
      </c>
      <c r="G607" s="32" t="s">
        <v>74</v>
      </c>
      <c r="H607" s="30">
        <v>27587.0</v>
      </c>
      <c r="I607" s="37"/>
      <c r="J607" s="30">
        <v>0.0</v>
      </c>
      <c r="K607" s="30">
        <v>1.0</v>
      </c>
      <c r="L607" s="30">
        <v>0.0</v>
      </c>
      <c r="M607" s="32" t="s">
        <v>39</v>
      </c>
      <c r="N607" s="32" t="s">
        <v>39</v>
      </c>
      <c r="O607" s="30">
        <v>1.0</v>
      </c>
      <c r="P607" s="30">
        <v>0.0</v>
      </c>
      <c r="Q607" s="30">
        <v>0.0</v>
      </c>
      <c r="R607" s="30">
        <v>0.0</v>
      </c>
      <c r="S607" s="30">
        <v>0.0</v>
      </c>
      <c r="T607" s="30">
        <v>0.0</v>
      </c>
      <c r="U607" s="30">
        <v>8.0</v>
      </c>
      <c r="V607" s="30">
        <v>4.0</v>
      </c>
      <c r="W607" s="30">
        <v>10.0</v>
      </c>
      <c r="X607" s="30">
        <v>1.0</v>
      </c>
      <c r="Y607" s="30">
        <v>1.0</v>
      </c>
      <c r="Z607" s="30">
        <v>0.0</v>
      </c>
      <c r="AA607" s="30">
        <v>0.0</v>
      </c>
      <c r="AB607" s="30">
        <v>0.0</v>
      </c>
      <c r="AC607" s="30">
        <v>0.0</v>
      </c>
      <c r="AD607" s="30">
        <v>0.0</v>
      </c>
      <c r="AE607" s="30">
        <v>0.0</v>
      </c>
      <c r="AF607" s="30">
        <v>0.0</v>
      </c>
      <c r="AG607" s="30">
        <v>0.0</v>
      </c>
      <c r="AH607" s="30">
        <v>0.0</v>
      </c>
      <c r="AI607" s="30">
        <v>0.0</v>
      </c>
      <c r="AJ607" s="60"/>
    </row>
    <row r="608">
      <c r="A608" s="30">
        <v>12957.2</v>
      </c>
      <c r="B608" s="40">
        <v>44279.0</v>
      </c>
      <c r="C608" s="40">
        <v>44279.0</v>
      </c>
      <c r="D608" s="32" t="s">
        <v>71</v>
      </c>
      <c r="E608" s="32" t="s">
        <v>72</v>
      </c>
      <c r="F608" s="32" t="s">
        <v>73</v>
      </c>
      <c r="G608" s="32" t="s">
        <v>74</v>
      </c>
      <c r="H608" s="30">
        <v>27587.0</v>
      </c>
      <c r="I608" s="37"/>
      <c r="J608" s="30">
        <v>0.0</v>
      </c>
      <c r="K608" s="30">
        <v>1.0</v>
      </c>
      <c r="L608" s="30">
        <v>0.0</v>
      </c>
      <c r="M608" s="32" t="s">
        <v>39</v>
      </c>
      <c r="N608" s="32" t="s">
        <v>39</v>
      </c>
      <c r="O608" s="30">
        <v>3.0</v>
      </c>
      <c r="P608" s="30">
        <v>10.0</v>
      </c>
      <c r="Q608" s="30">
        <v>6.0</v>
      </c>
      <c r="R608" s="30">
        <v>10.0</v>
      </c>
      <c r="S608" s="30">
        <v>1.0</v>
      </c>
      <c r="T608" s="30">
        <v>1.0</v>
      </c>
      <c r="U608" s="30">
        <v>0.0</v>
      </c>
      <c r="V608" s="30">
        <v>0.0</v>
      </c>
      <c r="W608" s="30">
        <v>0.0</v>
      </c>
      <c r="X608" s="30">
        <v>0.0</v>
      </c>
      <c r="Y608" s="30">
        <v>0.0</v>
      </c>
      <c r="Z608" s="30">
        <v>0.0</v>
      </c>
      <c r="AA608" s="30">
        <v>0.0</v>
      </c>
      <c r="AB608" s="30">
        <v>0.0</v>
      </c>
      <c r="AC608" s="30">
        <v>0.0</v>
      </c>
      <c r="AD608" s="30">
        <v>0.0</v>
      </c>
      <c r="AE608" s="30">
        <v>0.0</v>
      </c>
      <c r="AF608" s="30">
        <v>0.0</v>
      </c>
      <c r="AG608" s="30">
        <v>0.0</v>
      </c>
      <c r="AH608" s="30">
        <v>0.0</v>
      </c>
      <c r="AI608" s="30">
        <v>0.0</v>
      </c>
      <c r="AJ608" s="60"/>
    </row>
    <row r="609">
      <c r="A609" s="30">
        <v>12957.3</v>
      </c>
      <c r="B609" s="40">
        <v>44279.0</v>
      </c>
      <c r="C609" s="40">
        <v>44279.0</v>
      </c>
      <c r="D609" s="32" t="s">
        <v>71</v>
      </c>
      <c r="E609" s="32" t="s">
        <v>72</v>
      </c>
      <c r="H609" s="37"/>
      <c r="I609" s="37"/>
      <c r="J609" s="30">
        <v>0.0</v>
      </c>
      <c r="K609" s="30">
        <v>0.0</v>
      </c>
      <c r="L609" s="30">
        <v>1.0</v>
      </c>
      <c r="M609" s="32" t="s">
        <v>39</v>
      </c>
      <c r="N609" s="32" t="s">
        <v>39</v>
      </c>
      <c r="O609" s="30">
        <v>1.0</v>
      </c>
      <c r="P609" s="30">
        <v>0.0</v>
      </c>
      <c r="Q609" s="30">
        <v>0.0</v>
      </c>
      <c r="R609" s="30">
        <v>0.0</v>
      </c>
      <c r="S609" s="30">
        <v>0.0</v>
      </c>
      <c r="T609" s="30">
        <v>0.0</v>
      </c>
      <c r="U609" s="30">
        <v>9.0</v>
      </c>
      <c r="V609" s="30">
        <v>5.0</v>
      </c>
      <c r="W609" s="30">
        <v>5.0</v>
      </c>
      <c r="X609" s="30">
        <v>1.0</v>
      </c>
      <c r="Y609" s="30">
        <v>1.0</v>
      </c>
      <c r="Z609" s="30">
        <v>0.0</v>
      </c>
      <c r="AA609" s="30">
        <v>0.0</v>
      </c>
      <c r="AB609" s="30">
        <v>0.0</v>
      </c>
      <c r="AC609" s="30">
        <v>0.0</v>
      </c>
      <c r="AD609" s="30">
        <v>0.0</v>
      </c>
      <c r="AE609" s="30">
        <v>0.0</v>
      </c>
      <c r="AF609" s="30">
        <v>0.0</v>
      </c>
      <c r="AG609" s="30">
        <v>0.0</v>
      </c>
      <c r="AH609" s="30">
        <v>0.0</v>
      </c>
      <c r="AI609" s="30">
        <v>0.0</v>
      </c>
      <c r="AJ609" s="60"/>
    </row>
    <row r="610">
      <c r="A610" s="30">
        <v>12958.1</v>
      </c>
      <c r="B610" s="40">
        <v>44279.0</v>
      </c>
      <c r="C610" s="40">
        <v>44279.0</v>
      </c>
      <c r="D610" s="32" t="s">
        <v>175</v>
      </c>
      <c r="E610" s="32" t="s">
        <v>36</v>
      </c>
      <c r="F610" s="32" t="s">
        <v>281</v>
      </c>
      <c r="G610" s="32" t="s">
        <v>38</v>
      </c>
      <c r="H610" s="30">
        <v>27610.0</v>
      </c>
      <c r="I610" s="37"/>
      <c r="J610" s="30">
        <v>0.0</v>
      </c>
      <c r="K610" s="30">
        <v>1.0</v>
      </c>
      <c r="L610" s="30">
        <v>0.0</v>
      </c>
      <c r="M610" s="32" t="s">
        <v>39</v>
      </c>
      <c r="N610" s="32" t="s">
        <v>39</v>
      </c>
      <c r="O610" s="30">
        <v>0.0</v>
      </c>
      <c r="P610" s="30">
        <v>0.0</v>
      </c>
      <c r="Q610" s="30">
        <v>0.0</v>
      </c>
      <c r="R610" s="30">
        <v>0.0</v>
      </c>
      <c r="S610" s="30">
        <v>0.0</v>
      </c>
      <c r="T610" s="30">
        <v>0.0</v>
      </c>
      <c r="U610" s="30">
        <v>11.0</v>
      </c>
      <c r="V610" s="30">
        <v>9.0</v>
      </c>
      <c r="W610" s="30">
        <v>10.0</v>
      </c>
      <c r="X610" s="30">
        <v>2.0</v>
      </c>
      <c r="Y610" s="30">
        <v>0.0</v>
      </c>
      <c r="Z610" s="30">
        <v>0.0</v>
      </c>
      <c r="AA610" s="30">
        <v>0.0</v>
      </c>
      <c r="AB610" s="30">
        <v>0.0</v>
      </c>
      <c r="AC610" s="30">
        <v>0.0</v>
      </c>
      <c r="AD610" s="30">
        <v>0.0</v>
      </c>
      <c r="AE610" s="30">
        <v>0.0</v>
      </c>
      <c r="AF610" s="30">
        <v>0.0</v>
      </c>
      <c r="AG610" s="30">
        <v>0.0</v>
      </c>
      <c r="AH610" s="30">
        <v>0.0</v>
      </c>
      <c r="AI610" s="30">
        <v>0.0</v>
      </c>
      <c r="AJ610" s="60"/>
    </row>
    <row r="611">
      <c r="A611" s="30">
        <v>12958.2</v>
      </c>
      <c r="B611" s="40">
        <v>44279.0</v>
      </c>
      <c r="C611" s="40">
        <v>44279.0</v>
      </c>
      <c r="D611" s="32" t="s">
        <v>175</v>
      </c>
      <c r="E611" s="32" t="s">
        <v>36</v>
      </c>
      <c r="H611" s="37"/>
      <c r="I611" s="37"/>
      <c r="J611" s="30">
        <v>1.0</v>
      </c>
      <c r="K611" s="30">
        <v>0.0</v>
      </c>
      <c r="L611" s="30">
        <v>0.0</v>
      </c>
      <c r="M611" s="32" t="s">
        <v>39</v>
      </c>
      <c r="N611" s="32" t="s">
        <v>39</v>
      </c>
      <c r="O611" s="30">
        <v>3.0</v>
      </c>
      <c r="P611" s="30">
        <v>0.0</v>
      </c>
      <c r="Q611" s="30">
        <v>0.0</v>
      </c>
      <c r="R611" s="30">
        <v>0.0</v>
      </c>
      <c r="S611" s="30">
        <v>0.0</v>
      </c>
      <c r="T611" s="30">
        <v>0.0</v>
      </c>
      <c r="U611" s="30">
        <v>0.0</v>
      </c>
      <c r="V611" s="30">
        <v>0.0</v>
      </c>
      <c r="W611" s="30">
        <v>5.0</v>
      </c>
      <c r="X611" s="30">
        <v>2.0</v>
      </c>
      <c r="Y611" s="30">
        <v>0.0</v>
      </c>
      <c r="Z611" s="30">
        <v>0.0</v>
      </c>
      <c r="AA611" s="30">
        <v>0.0</v>
      </c>
      <c r="AB611" s="30">
        <v>0.0</v>
      </c>
      <c r="AC611" s="30">
        <v>0.0</v>
      </c>
      <c r="AD611" s="30">
        <v>0.0</v>
      </c>
      <c r="AE611" s="30">
        <v>12.0</v>
      </c>
      <c r="AF611" s="30">
        <v>8.0</v>
      </c>
      <c r="AG611" s="30">
        <v>5.0</v>
      </c>
      <c r="AH611" s="30">
        <v>0.0</v>
      </c>
      <c r="AI611" s="30">
        <v>0.0</v>
      </c>
      <c r="AJ611" s="60"/>
    </row>
    <row r="612">
      <c r="A612" s="30">
        <v>12958.3</v>
      </c>
      <c r="B612" s="40">
        <v>44279.0</v>
      </c>
      <c r="C612" s="40">
        <v>44279.0</v>
      </c>
      <c r="D612" s="32" t="s">
        <v>175</v>
      </c>
      <c r="E612" s="32" t="s">
        <v>36</v>
      </c>
      <c r="H612" s="37"/>
      <c r="I612" s="37"/>
      <c r="J612" s="30">
        <v>1.0</v>
      </c>
      <c r="K612" s="30">
        <v>0.0</v>
      </c>
      <c r="L612" s="30">
        <v>0.0</v>
      </c>
      <c r="M612" s="32" t="s">
        <v>39</v>
      </c>
      <c r="N612" s="32" t="s">
        <v>39</v>
      </c>
      <c r="O612" s="30">
        <v>3.0</v>
      </c>
      <c r="P612" s="30">
        <v>0.0</v>
      </c>
      <c r="Q612" s="30">
        <v>0.0</v>
      </c>
      <c r="R612" s="30">
        <v>5.0</v>
      </c>
      <c r="S612" s="30">
        <v>2.0</v>
      </c>
      <c r="T612" s="30">
        <v>0.0</v>
      </c>
      <c r="U612" s="30">
        <v>0.0</v>
      </c>
      <c r="V612" s="30">
        <v>0.0</v>
      </c>
      <c r="W612" s="30">
        <v>0.0</v>
      </c>
      <c r="X612" s="30">
        <v>0.0</v>
      </c>
      <c r="Y612" s="30">
        <v>0.0</v>
      </c>
      <c r="Z612" s="30">
        <v>12.0</v>
      </c>
      <c r="AA612" s="30">
        <v>10.0</v>
      </c>
      <c r="AB612" s="30">
        <v>5.0</v>
      </c>
      <c r="AC612" s="30">
        <v>0.0</v>
      </c>
      <c r="AD612" s="30">
        <v>0.0</v>
      </c>
      <c r="AE612" s="30">
        <v>0.0</v>
      </c>
      <c r="AF612" s="30">
        <v>0.0</v>
      </c>
      <c r="AG612" s="30">
        <v>0.0</v>
      </c>
      <c r="AH612" s="30">
        <v>0.0</v>
      </c>
      <c r="AI612" s="30">
        <v>0.0</v>
      </c>
      <c r="AJ612" s="60"/>
    </row>
    <row r="613">
      <c r="A613" s="30">
        <v>12958.4</v>
      </c>
      <c r="B613" s="40">
        <v>44279.0</v>
      </c>
      <c r="C613" s="40">
        <v>44279.0</v>
      </c>
      <c r="D613" s="32" t="s">
        <v>175</v>
      </c>
      <c r="E613" s="32" t="s">
        <v>36</v>
      </c>
      <c r="H613" s="37"/>
      <c r="I613" s="37"/>
      <c r="J613" s="30">
        <v>1.0</v>
      </c>
      <c r="K613" s="30">
        <v>0.0</v>
      </c>
      <c r="L613" s="30">
        <v>0.0</v>
      </c>
      <c r="M613" s="32" t="s">
        <v>39</v>
      </c>
      <c r="N613" s="32" t="s">
        <v>39</v>
      </c>
      <c r="O613" s="30">
        <v>3.0</v>
      </c>
      <c r="P613" s="30">
        <v>0.0</v>
      </c>
      <c r="Q613" s="30">
        <v>0.0</v>
      </c>
      <c r="R613" s="30">
        <v>0.0</v>
      </c>
      <c r="S613" s="30">
        <v>0.0</v>
      </c>
      <c r="T613" s="30">
        <v>0.0</v>
      </c>
      <c r="U613" s="30">
        <v>12.0</v>
      </c>
      <c r="V613" s="30">
        <v>10.0</v>
      </c>
      <c r="W613" s="30">
        <v>10.0</v>
      </c>
      <c r="X613" s="30">
        <v>2.0</v>
      </c>
      <c r="Y613" s="30">
        <v>0.0</v>
      </c>
      <c r="Z613" s="30">
        <v>0.0</v>
      </c>
      <c r="AA613" s="30">
        <v>0.0</v>
      </c>
      <c r="AB613" s="30">
        <v>0.0</v>
      </c>
      <c r="AC613" s="30">
        <v>0.0</v>
      </c>
      <c r="AD613" s="30">
        <v>0.0</v>
      </c>
      <c r="AE613" s="30">
        <v>0.0</v>
      </c>
      <c r="AF613" s="30">
        <v>0.0</v>
      </c>
      <c r="AG613" s="30">
        <v>0.0</v>
      </c>
      <c r="AH613" s="30">
        <v>0.0</v>
      </c>
      <c r="AI613" s="30">
        <v>0.0</v>
      </c>
      <c r="AJ613" s="60"/>
    </row>
    <row r="614">
      <c r="A614" s="30">
        <v>12958.5</v>
      </c>
      <c r="B614" s="40">
        <v>44279.0</v>
      </c>
      <c r="C614" s="40">
        <v>44279.0</v>
      </c>
      <c r="D614" s="32" t="s">
        <v>175</v>
      </c>
      <c r="E614" s="32" t="s">
        <v>36</v>
      </c>
      <c r="H614" s="37"/>
      <c r="I614" s="37"/>
      <c r="J614" s="30">
        <v>0.0</v>
      </c>
      <c r="K614" s="30">
        <v>0.0</v>
      </c>
      <c r="L614" s="30">
        <v>1.0</v>
      </c>
      <c r="M614" s="32" t="s">
        <v>39</v>
      </c>
      <c r="N614" s="32" t="s">
        <v>39</v>
      </c>
      <c r="O614" s="30">
        <v>3.0</v>
      </c>
      <c r="P614" s="30">
        <v>13.0</v>
      </c>
      <c r="Q614" s="30">
        <v>10.0</v>
      </c>
      <c r="R614" s="30">
        <v>10.0</v>
      </c>
      <c r="S614" s="30">
        <v>2.0</v>
      </c>
      <c r="T614" s="30">
        <v>0.0</v>
      </c>
      <c r="U614" s="30">
        <v>0.0</v>
      </c>
      <c r="V614" s="30">
        <v>0.0</v>
      </c>
      <c r="W614" s="30">
        <v>0.0</v>
      </c>
      <c r="X614" s="30">
        <v>0.0</v>
      </c>
      <c r="Y614" s="30">
        <v>0.0</v>
      </c>
      <c r="Z614" s="30">
        <v>0.0</v>
      </c>
      <c r="AA614" s="30">
        <v>0.0</v>
      </c>
      <c r="AB614" s="30">
        <v>0.0</v>
      </c>
      <c r="AC614" s="30">
        <v>0.0</v>
      </c>
      <c r="AD614" s="30">
        <v>0.0</v>
      </c>
      <c r="AE614" s="30">
        <v>0.0</v>
      </c>
      <c r="AF614" s="30">
        <v>0.0</v>
      </c>
      <c r="AG614" s="30">
        <v>0.0</v>
      </c>
      <c r="AH614" s="30">
        <v>0.0</v>
      </c>
      <c r="AI614" s="30">
        <v>0.0</v>
      </c>
      <c r="AJ614" s="60"/>
    </row>
    <row r="615">
      <c r="A615" s="30">
        <v>12959.1</v>
      </c>
      <c r="B615" s="40">
        <v>44279.0</v>
      </c>
      <c r="C615" s="40">
        <v>44287.0</v>
      </c>
      <c r="D615" s="32" t="s">
        <v>217</v>
      </c>
      <c r="E615" s="32" t="s">
        <v>218</v>
      </c>
      <c r="F615" s="32" t="s">
        <v>95</v>
      </c>
      <c r="G615" s="32" t="s">
        <v>38</v>
      </c>
      <c r="H615" s="30">
        <v>27610.0</v>
      </c>
      <c r="I615" s="37"/>
      <c r="J615" s="30">
        <v>0.0</v>
      </c>
      <c r="K615" s="30">
        <v>1.0</v>
      </c>
      <c r="L615" s="30">
        <v>0.0</v>
      </c>
      <c r="M615" s="32" t="s">
        <v>39</v>
      </c>
      <c r="N615" s="32" t="s">
        <v>39</v>
      </c>
      <c r="O615" s="30">
        <v>5.0</v>
      </c>
      <c r="P615" s="30">
        <v>11.0</v>
      </c>
      <c r="Q615" s="30">
        <v>9.0</v>
      </c>
      <c r="R615" s="30">
        <v>10.0</v>
      </c>
      <c r="S615" s="30">
        <v>2.0</v>
      </c>
      <c r="T615" s="30">
        <v>0.0</v>
      </c>
      <c r="U615" s="30">
        <v>0.0</v>
      </c>
      <c r="V615" s="30">
        <v>0.0</v>
      </c>
      <c r="W615" s="30">
        <v>0.0</v>
      </c>
      <c r="X615" s="30">
        <v>0.0</v>
      </c>
      <c r="Y615" s="30">
        <v>0.0</v>
      </c>
      <c r="Z615" s="30">
        <v>0.0</v>
      </c>
      <c r="AA615" s="30">
        <v>0.0</v>
      </c>
      <c r="AB615" s="30">
        <v>0.0</v>
      </c>
      <c r="AC615" s="30">
        <v>0.0</v>
      </c>
      <c r="AD615" s="30">
        <v>0.0</v>
      </c>
      <c r="AE615" s="30">
        <v>0.0</v>
      </c>
      <c r="AF615" s="30">
        <v>0.0</v>
      </c>
      <c r="AG615" s="30">
        <v>0.0</v>
      </c>
      <c r="AH615" s="30">
        <v>0.0</v>
      </c>
      <c r="AI615" s="30">
        <v>0.0</v>
      </c>
      <c r="AJ615" s="60"/>
    </row>
    <row r="616">
      <c r="A616" s="30">
        <v>12959.2</v>
      </c>
      <c r="B616" s="40">
        <v>44279.0</v>
      </c>
      <c r="C616" s="40">
        <v>44285.0</v>
      </c>
      <c r="D616" s="32" t="s">
        <v>217</v>
      </c>
      <c r="E616" s="32" t="s">
        <v>218</v>
      </c>
      <c r="F616" s="32" t="s">
        <v>95</v>
      </c>
      <c r="G616" s="32" t="s">
        <v>38</v>
      </c>
      <c r="H616" s="30">
        <v>27610.0</v>
      </c>
      <c r="I616" s="37"/>
      <c r="J616" s="30">
        <v>0.0</v>
      </c>
      <c r="K616" s="30">
        <v>1.0</v>
      </c>
      <c r="L616" s="30">
        <v>0.0</v>
      </c>
      <c r="M616" s="32" t="s">
        <v>39</v>
      </c>
      <c r="N616" s="32" t="s">
        <v>39</v>
      </c>
      <c r="O616" s="30">
        <v>2.0</v>
      </c>
      <c r="P616" s="30">
        <v>0.0</v>
      </c>
      <c r="Q616" s="30">
        <v>0.0</v>
      </c>
      <c r="R616" s="30">
        <v>0.0</v>
      </c>
      <c r="S616" s="30">
        <v>0.0</v>
      </c>
      <c r="T616" s="30">
        <v>0.0</v>
      </c>
      <c r="U616" s="30">
        <v>11.0</v>
      </c>
      <c r="V616" s="30">
        <v>5.0</v>
      </c>
      <c r="W616" s="30">
        <v>10.0</v>
      </c>
      <c r="X616" s="30">
        <v>1.0</v>
      </c>
      <c r="Y616" s="30">
        <v>0.0</v>
      </c>
      <c r="Z616" s="30">
        <v>0.0</v>
      </c>
      <c r="AA616" s="30">
        <v>0.0</v>
      </c>
      <c r="AB616" s="30">
        <v>0.0</v>
      </c>
      <c r="AC616" s="30">
        <v>0.0</v>
      </c>
      <c r="AD616" s="30">
        <v>0.0</v>
      </c>
      <c r="AE616" s="30">
        <v>0.0</v>
      </c>
      <c r="AF616" s="30">
        <v>0.0</v>
      </c>
      <c r="AG616" s="30">
        <v>0.0</v>
      </c>
      <c r="AH616" s="30">
        <v>0.0</v>
      </c>
      <c r="AI616" s="30">
        <v>0.0</v>
      </c>
      <c r="AJ616" s="60"/>
    </row>
    <row r="617">
      <c r="A617" s="30">
        <v>12959.3</v>
      </c>
      <c r="B617" s="40">
        <v>44279.0</v>
      </c>
      <c r="C617" s="40">
        <v>44285.0</v>
      </c>
      <c r="D617" s="32" t="s">
        <v>217</v>
      </c>
      <c r="E617" s="32" t="s">
        <v>218</v>
      </c>
      <c r="G617" s="37"/>
      <c r="H617" s="37"/>
      <c r="I617" s="37"/>
      <c r="J617" s="30">
        <v>1.0</v>
      </c>
      <c r="K617" s="30">
        <v>0.0</v>
      </c>
      <c r="L617" s="30">
        <v>0.0</v>
      </c>
      <c r="M617" s="32" t="s">
        <v>39</v>
      </c>
      <c r="N617" s="32" t="s">
        <v>39</v>
      </c>
      <c r="O617" s="30">
        <v>2.0</v>
      </c>
      <c r="P617" s="30">
        <v>0.0</v>
      </c>
      <c r="Q617" s="30">
        <v>0.0</v>
      </c>
      <c r="R617" s="30">
        <v>0.0</v>
      </c>
      <c r="S617" s="30">
        <v>0.0</v>
      </c>
      <c r="T617" s="30">
        <v>0.0</v>
      </c>
      <c r="U617" s="30">
        <v>0.0</v>
      </c>
      <c r="V617" s="30">
        <v>0.0</v>
      </c>
      <c r="W617" s="30">
        <v>0.0</v>
      </c>
      <c r="X617" s="30">
        <v>0.0</v>
      </c>
      <c r="Y617" s="30">
        <v>0.0</v>
      </c>
      <c r="Z617" s="30">
        <v>4.0</v>
      </c>
      <c r="AA617" s="30">
        <v>2.0</v>
      </c>
      <c r="AB617" s="30">
        <v>5.0</v>
      </c>
      <c r="AC617" s="30">
        <v>1.0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60"/>
    </row>
    <row r="618">
      <c r="A618" s="30">
        <v>12960.1</v>
      </c>
      <c r="B618" s="40">
        <v>44279.0</v>
      </c>
      <c r="C618" s="40">
        <v>44285.0</v>
      </c>
      <c r="D618" s="32" t="s">
        <v>148</v>
      </c>
      <c r="E618" s="32" t="s">
        <v>46</v>
      </c>
      <c r="F618" s="32" t="s">
        <v>236</v>
      </c>
      <c r="G618" s="32" t="s">
        <v>38</v>
      </c>
      <c r="H618" s="30">
        <v>27601.0</v>
      </c>
      <c r="I618" s="37"/>
      <c r="J618" s="30">
        <v>0.0</v>
      </c>
      <c r="K618" s="30">
        <v>1.0</v>
      </c>
      <c r="L618" s="30">
        <v>0.0</v>
      </c>
      <c r="M618" s="32" t="s">
        <v>49</v>
      </c>
      <c r="N618" s="32" t="s">
        <v>39</v>
      </c>
      <c r="O618" s="30">
        <v>1.0</v>
      </c>
      <c r="P618" s="30">
        <v>0.0</v>
      </c>
      <c r="Q618" s="30">
        <v>0.0</v>
      </c>
      <c r="R618" s="30">
        <v>0.0</v>
      </c>
      <c r="S618" s="30">
        <v>0.0</v>
      </c>
      <c r="T618" s="30">
        <v>0.0</v>
      </c>
      <c r="U618" s="30">
        <v>0.0</v>
      </c>
      <c r="V618" s="30">
        <v>0.0</v>
      </c>
      <c r="W618" s="30">
        <v>0.0</v>
      </c>
      <c r="X618" s="30">
        <v>0.0</v>
      </c>
      <c r="Y618" s="30">
        <v>0.0</v>
      </c>
      <c r="Z618" s="30">
        <v>0.0</v>
      </c>
      <c r="AA618" s="30">
        <v>0.0</v>
      </c>
      <c r="AB618" s="30">
        <v>0.0</v>
      </c>
      <c r="AC618" s="30">
        <v>0.0</v>
      </c>
      <c r="AD618" s="30">
        <v>0.0</v>
      </c>
      <c r="AE618" s="30">
        <v>11.0</v>
      </c>
      <c r="AF618" s="30">
        <v>5.0</v>
      </c>
      <c r="AG618" s="30">
        <v>10.0</v>
      </c>
      <c r="AH618" s="30">
        <v>1.0</v>
      </c>
      <c r="AI618" s="30">
        <v>0.0</v>
      </c>
      <c r="AJ618" s="60"/>
    </row>
    <row r="619">
      <c r="A619" s="30">
        <v>12960.2</v>
      </c>
      <c r="B619" s="40">
        <v>44279.0</v>
      </c>
      <c r="C619" s="40">
        <v>44285.0</v>
      </c>
      <c r="D619" s="32" t="s">
        <v>148</v>
      </c>
      <c r="E619" s="32" t="s">
        <v>46</v>
      </c>
      <c r="F619" s="32" t="s">
        <v>236</v>
      </c>
      <c r="G619" s="32" t="s">
        <v>38</v>
      </c>
      <c r="H619" s="30">
        <v>27601.0</v>
      </c>
      <c r="I619" s="37"/>
      <c r="J619" s="30">
        <v>0.0</v>
      </c>
      <c r="K619" s="30">
        <v>1.0</v>
      </c>
      <c r="L619" s="30">
        <v>0.0</v>
      </c>
      <c r="M619" s="32" t="s">
        <v>49</v>
      </c>
      <c r="N619" s="32" t="s">
        <v>39</v>
      </c>
      <c r="O619" s="30">
        <v>1.0</v>
      </c>
      <c r="P619" s="30">
        <v>0.0</v>
      </c>
      <c r="Q619" s="30">
        <v>5.0</v>
      </c>
      <c r="R619" s="30">
        <v>5.0</v>
      </c>
      <c r="S619" s="30">
        <v>0.0</v>
      </c>
      <c r="T619" s="30">
        <v>0.0</v>
      </c>
      <c r="U619" s="30">
        <v>0.0</v>
      </c>
      <c r="V619" s="30">
        <v>0.0</v>
      </c>
      <c r="W619" s="30">
        <v>0.0</v>
      </c>
      <c r="X619" s="30">
        <v>0.0</v>
      </c>
      <c r="Y619" s="30">
        <v>0.0</v>
      </c>
      <c r="Z619" s="30">
        <v>14.0</v>
      </c>
      <c r="AA619" s="30">
        <v>0.0</v>
      </c>
      <c r="AB619" s="30">
        <v>5.0</v>
      </c>
      <c r="AC619" s="30">
        <v>1.0</v>
      </c>
      <c r="AD619" s="30">
        <v>0.0</v>
      </c>
      <c r="AE619" s="30">
        <v>0.0</v>
      </c>
      <c r="AF619" s="30">
        <v>0.0</v>
      </c>
      <c r="AG619" s="30">
        <v>0.0</v>
      </c>
      <c r="AH619" s="30">
        <v>0.0</v>
      </c>
      <c r="AI619" s="30">
        <v>0.0</v>
      </c>
      <c r="AJ619" s="60"/>
    </row>
    <row r="620">
      <c r="A620" s="30">
        <v>12960.3</v>
      </c>
      <c r="B620" s="40">
        <v>44279.0</v>
      </c>
      <c r="C620" s="40">
        <v>44285.0</v>
      </c>
      <c r="D620" s="32" t="s">
        <v>148</v>
      </c>
      <c r="E620" s="32" t="s">
        <v>46</v>
      </c>
      <c r="F620" s="32" t="s">
        <v>248</v>
      </c>
      <c r="G620" s="32" t="s">
        <v>38</v>
      </c>
      <c r="H620" s="30">
        <v>27604.0</v>
      </c>
      <c r="I620" s="37"/>
      <c r="J620" s="30">
        <v>0.0</v>
      </c>
      <c r="K620" s="30">
        <v>1.0</v>
      </c>
      <c r="L620" s="30">
        <v>0.0</v>
      </c>
      <c r="M620" s="32" t="s">
        <v>49</v>
      </c>
      <c r="N620" s="32" t="s">
        <v>39</v>
      </c>
      <c r="O620" s="30">
        <v>1.0</v>
      </c>
      <c r="P620" s="30">
        <v>12.0</v>
      </c>
      <c r="Q620" s="30">
        <v>6.0</v>
      </c>
      <c r="R620" s="30">
        <v>10.0</v>
      </c>
      <c r="S620" s="30">
        <v>2.0</v>
      </c>
      <c r="T620" s="30">
        <v>0.0</v>
      </c>
      <c r="U620" s="30">
        <v>0.0</v>
      </c>
      <c r="V620" s="30">
        <v>0.0</v>
      </c>
      <c r="W620" s="30">
        <v>0.0</v>
      </c>
      <c r="X620" s="30">
        <v>0.0</v>
      </c>
      <c r="Y620" s="30">
        <v>0.0</v>
      </c>
      <c r="Z620" s="30">
        <v>0.0</v>
      </c>
      <c r="AA620" s="30">
        <v>0.0</v>
      </c>
      <c r="AB620" s="30">
        <v>0.0</v>
      </c>
      <c r="AC620" s="30">
        <v>0.0</v>
      </c>
      <c r="AD620" s="30">
        <v>0.0</v>
      </c>
      <c r="AE620" s="30">
        <v>0.0</v>
      </c>
      <c r="AF620" s="30">
        <v>0.0</v>
      </c>
      <c r="AG620" s="30">
        <v>0.0</v>
      </c>
      <c r="AH620" s="30">
        <v>0.0</v>
      </c>
      <c r="AI620" s="30">
        <v>0.0</v>
      </c>
      <c r="AJ620" s="60"/>
    </row>
    <row r="621">
      <c r="A621" s="30">
        <v>12960.4</v>
      </c>
      <c r="B621" s="40">
        <v>44279.0</v>
      </c>
      <c r="C621" s="40">
        <v>44285.0</v>
      </c>
      <c r="D621" s="32" t="s">
        <v>148</v>
      </c>
      <c r="E621" s="32" t="s">
        <v>46</v>
      </c>
      <c r="F621" s="32" t="s">
        <v>248</v>
      </c>
      <c r="G621" s="32" t="s">
        <v>38</v>
      </c>
      <c r="H621" s="30">
        <v>27604.0</v>
      </c>
      <c r="I621" s="37"/>
      <c r="J621" s="30">
        <v>0.0</v>
      </c>
      <c r="K621" s="30">
        <v>0.0</v>
      </c>
      <c r="L621" s="30">
        <v>1.0</v>
      </c>
      <c r="M621" s="32" t="s">
        <v>49</v>
      </c>
      <c r="N621" s="32" t="s">
        <v>39</v>
      </c>
      <c r="O621" s="30">
        <v>0.0</v>
      </c>
      <c r="P621" s="30">
        <v>0.0</v>
      </c>
      <c r="Q621" s="30">
        <v>0.0</v>
      </c>
      <c r="R621" s="30">
        <v>0.0</v>
      </c>
      <c r="S621" s="30">
        <v>0.0</v>
      </c>
      <c r="T621" s="30">
        <v>0.0</v>
      </c>
      <c r="U621" s="30">
        <v>9.0</v>
      </c>
      <c r="V621" s="30">
        <v>4.0</v>
      </c>
      <c r="W621" s="30">
        <v>5.0</v>
      </c>
      <c r="X621" s="30">
        <v>1.0</v>
      </c>
      <c r="Y621" s="30">
        <v>0.0</v>
      </c>
      <c r="Z621" s="30">
        <v>0.0</v>
      </c>
      <c r="AA621" s="30">
        <v>0.0</v>
      </c>
      <c r="AB621" s="30">
        <v>0.0</v>
      </c>
      <c r="AC621" s="30">
        <v>0.0</v>
      </c>
      <c r="AD621" s="30">
        <v>0.0</v>
      </c>
      <c r="AE621" s="30">
        <v>0.0</v>
      </c>
      <c r="AF621" s="30">
        <v>0.0</v>
      </c>
      <c r="AG621" s="30">
        <v>0.0</v>
      </c>
      <c r="AH621" s="30">
        <v>0.0</v>
      </c>
      <c r="AI621" s="30">
        <v>0.0</v>
      </c>
      <c r="AJ621" s="60"/>
    </row>
    <row r="622">
      <c r="A622" s="30">
        <v>12960.5</v>
      </c>
      <c r="B622" s="40">
        <v>44279.0</v>
      </c>
      <c r="C622" s="40">
        <v>44285.0</v>
      </c>
      <c r="D622" s="32" t="s">
        <v>148</v>
      </c>
      <c r="E622" s="32" t="s">
        <v>46</v>
      </c>
      <c r="H622" s="37"/>
      <c r="I622" s="37"/>
      <c r="J622" s="30">
        <v>0.0</v>
      </c>
      <c r="K622" s="30">
        <v>0.0</v>
      </c>
      <c r="L622" s="30">
        <v>1.0</v>
      </c>
      <c r="M622" s="32" t="s">
        <v>49</v>
      </c>
      <c r="N622" s="32" t="s">
        <v>39</v>
      </c>
      <c r="O622" s="30">
        <v>1.0</v>
      </c>
      <c r="P622" s="30">
        <v>10.0</v>
      </c>
      <c r="Q622" s="30">
        <v>5.0</v>
      </c>
      <c r="R622" s="30">
        <v>10.0</v>
      </c>
      <c r="S622" s="30">
        <v>2.0</v>
      </c>
      <c r="T622" s="30">
        <v>0.0</v>
      </c>
      <c r="U622" s="30">
        <v>0.0</v>
      </c>
      <c r="V622" s="30">
        <v>0.0</v>
      </c>
      <c r="W622" s="30">
        <v>0.0</v>
      </c>
      <c r="X622" s="30">
        <v>0.0</v>
      </c>
      <c r="Y622" s="30">
        <v>0.0</v>
      </c>
      <c r="Z622" s="30">
        <v>0.0</v>
      </c>
      <c r="AA622" s="30">
        <v>0.0</v>
      </c>
      <c r="AB622" s="30">
        <v>0.0</v>
      </c>
      <c r="AC622" s="30">
        <v>0.0</v>
      </c>
      <c r="AD622" s="30">
        <v>0.0</v>
      </c>
      <c r="AE622" s="30">
        <v>0.0</v>
      </c>
      <c r="AF622" s="30">
        <v>0.0</v>
      </c>
      <c r="AG622" s="30">
        <v>0.0</v>
      </c>
      <c r="AH622" s="30">
        <v>0.0</v>
      </c>
      <c r="AI622" s="30">
        <v>0.0</v>
      </c>
      <c r="AJ622" s="60"/>
    </row>
    <row r="623">
      <c r="A623" s="30">
        <v>12961.1</v>
      </c>
      <c r="B623" s="40">
        <v>44279.0</v>
      </c>
      <c r="C623" s="40">
        <v>44285.0</v>
      </c>
      <c r="D623" s="32" t="s">
        <v>237</v>
      </c>
      <c r="E623" s="32" t="s">
        <v>36</v>
      </c>
      <c r="F623" s="32" t="s">
        <v>139</v>
      </c>
      <c r="G623" s="32" t="s">
        <v>38</v>
      </c>
      <c r="H623" s="30">
        <v>27609.0</v>
      </c>
      <c r="I623" s="37"/>
      <c r="J623" s="30">
        <v>0.0</v>
      </c>
      <c r="K623" s="30">
        <v>1.0</v>
      </c>
      <c r="L623" s="30">
        <v>0.0</v>
      </c>
      <c r="M623" s="32" t="s">
        <v>49</v>
      </c>
      <c r="N623" s="32" t="s">
        <v>39</v>
      </c>
      <c r="O623" s="30">
        <v>3.0</v>
      </c>
      <c r="P623" s="30">
        <v>9.0</v>
      </c>
      <c r="Q623" s="30">
        <v>5.0</v>
      </c>
      <c r="R623" s="30">
        <v>6.0</v>
      </c>
      <c r="S623" s="30">
        <v>0.0</v>
      </c>
      <c r="T623" s="30">
        <v>0.0</v>
      </c>
      <c r="U623" s="30">
        <v>0.0</v>
      </c>
      <c r="V623" s="30">
        <v>0.0</v>
      </c>
      <c r="W623" s="30">
        <v>0.0</v>
      </c>
      <c r="X623" s="30">
        <v>0.0</v>
      </c>
      <c r="Y623" s="30">
        <v>0.0</v>
      </c>
      <c r="Z623" s="30">
        <v>0.0</v>
      </c>
      <c r="AA623" s="30">
        <v>0.0</v>
      </c>
      <c r="AB623" s="30">
        <v>5.0</v>
      </c>
      <c r="AC623" s="30">
        <v>1.0</v>
      </c>
      <c r="AD623" s="30">
        <v>0.0</v>
      </c>
      <c r="AE623" s="30">
        <v>0.0</v>
      </c>
      <c r="AF623" s="30">
        <v>0.0</v>
      </c>
      <c r="AG623" s="30">
        <v>0.0</v>
      </c>
      <c r="AH623" s="30">
        <v>0.0</v>
      </c>
      <c r="AI623" s="30">
        <v>0.0</v>
      </c>
      <c r="AJ623" s="60"/>
    </row>
    <row r="624">
      <c r="A624" s="30">
        <v>12961.2</v>
      </c>
      <c r="B624" s="40">
        <v>44279.0</v>
      </c>
      <c r="C624" s="40">
        <v>44285.0</v>
      </c>
      <c r="D624" s="32" t="s">
        <v>237</v>
      </c>
      <c r="E624" s="32" t="s">
        <v>36</v>
      </c>
      <c r="F624" s="32" t="s">
        <v>139</v>
      </c>
      <c r="G624" s="32" t="s">
        <v>38</v>
      </c>
      <c r="H624" s="30">
        <v>27609.0</v>
      </c>
      <c r="I624" s="37"/>
      <c r="J624" s="30">
        <v>0.0</v>
      </c>
      <c r="K624" s="30">
        <v>1.0</v>
      </c>
      <c r="L624" s="30">
        <v>0.0</v>
      </c>
      <c r="M624" s="32" t="s">
        <v>49</v>
      </c>
      <c r="N624" s="32" t="s">
        <v>39</v>
      </c>
      <c r="O624" s="30">
        <v>1.0</v>
      </c>
      <c r="P624" s="30">
        <v>0.0</v>
      </c>
      <c r="Q624" s="30">
        <v>0.0</v>
      </c>
      <c r="R624" s="30">
        <v>0.0</v>
      </c>
      <c r="S624" s="30">
        <v>0.0</v>
      </c>
      <c r="T624" s="30">
        <v>0.0</v>
      </c>
      <c r="U624" s="30">
        <v>9.0</v>
      </c>
      <c r="V624" s="30">
        <v>5.0</v>
      </c>
      <c r="W624" s="30">
        <v>5.0</v>
      </c>
      <c r="X624" s="30">
        <v>0.0</v>
      </c>
      <c r="Y624" s="30">
        <v>0.0</v>
      </c>
      <c r="Z624" s="30">
        <v>0.0</v>
      </c>
      <c r="AA624" s="30">
        <v>0.0</v>
      </c>
      <c r="AB624" s="30">
        <v>0.0</v>
      </c>
      <c r="AC624" s="30">
        <v>0.0</v>
      </c>
      <c r="AD624" s="30">
        <v>0.0</v>
      </c>
      <c r="AE624" s="30">
        <v>0.0</v>
      </c>
      <c r="AF624" s="30">
        <v>0.0</v>
      </c>
      <c r="AG624" s="30">
        <v>5.0</v>
      </c>
      <c r="AH624" s="30">
        <v>1.0</v>
      </c>
      <c r="AI624" s="30">
        <v>0.0</v>
      </c>
      <c r="AJ624" s="60"/>
    </row>
    <row r="625">
      <c r="A625" s="30">
        <v>12962.1</v>
      </c>
      <c r="B625" s="40">
        <v>44280.0</v>
      </c>
      <c r="C625" s="40">
        <v>44285.0</v>
      </c>
      <c r="D625" s="32" t="s">
        <v>282</v>
      </c>
      <c r="E625" s="32" t="s">
        <v>36</v>
      </c>
      <c r="F625" s="32" t="s">
        <v>73</v>
      </c>
      <c r="G625" s="32" t="s">
        <v>74</v>
      </c>
      <c r="H625" s="30">
        <v>27587.0</v>
      </c>
      <c r="I625" s="37"/>
      <c r="J625" s="30">
        <v>0.0</v>
      </c>
      <c r="K625" s="30">
        <v>1.0</v>
      </c>
      <c r="L625" s="30">
        <v>0.0</v>
      </c>
      <c r="M625" s="32" t="s">
        <v>39</v>
      </c>
      <c r="N625" s="32" t="s">
        <v>39</v>
      </c>
      <c r="O625" s="30">
        <v>4.0</v>
      </c>
      <c r="P625" s="30">
        <v>0.0</v>
      </c>
      <c r="Q625" s="30">
        <v>0.0</v>
      </c>
      <c r="R625" s="30">
        <v>0.0</v>
      </c>
      <c r="S625" s="30">
        <v>0.0</v>
      </c>
      <c r="T625" s="30">
        <v>0.0</v>
      </c>
      <c r="U625" s="30">
        <v>0.0</v>
      </c>
      <c r="V625" s="30">
        <v>0.0</v>
      </c>
      <c r="W625" s="30">
        <v>0.0</v>
      </c>
      <c r="X625" s="30">
        <v>0.0</v>
      </c>
      <c r="Y625" s="30">
        <v>0.0</v>
      </c>
      <c r="Z625" s="30">
        <v>9.0</v>
      </c>
      <c r="AA625" s="30">
        <v>5.0</v>
      </c>
      <c r="AB625" s="30">
        <v>10.0</v>
      </c>
      <c r="AC625" s="30">
        <v>1.0</v>
      </c>
      <c r="AD625" s="30">
        <v>0.0</v>
      </c>
      <c r="AE625" s="30">
        <v>0.0</v>
      </c>
      <c r="AF625" s="30">
        <v>0.0</v>
      </c>
      <c r="AG625" s="30">
        <v>0.0</v>
      </c>
      <c r="AH625" s="30">
        <v>0.0</v>
      </c>
      <c r="AI625" s="30">
        <v>0.0</v>
      </c>
      <c r="AJ625" s="60"/>
    </row>
    <row r="626">
      <c r="A626" s="30">
        <v>12962.2</v>
      </c>
      <c r="B626" s="40">
        <v>44280.0</v>
      </c>
      <c r="C626" s="40">
        <v>44285.0</v>
      </c>
      <c r="D626" s="32" t="s">
        <v>282</v>
      </c>
      <c r="E626" s="32" t="s">
        <v>36</v>
      </c>
      <c r="F626" s="32" t="s">
        <v>283</v>
      </c>
      <c r="G626" s="32" t="s">
        <v>38</v>
      </c>
      <c r="H626" s="30">
        <v>27610.0</v>
      </c>
      <c r="I626" s="37"/>
      <c r="J626" s="30">
        <v>0.0</v>
      </c>
      <c r="K626" s="30">
        <v>1.0</v>
      </c>
      <c r="L626" s="30">
        <v>0.0</v>
      </c>
      <c r="M626" s="32" t="s">
        <v>39</v>
      </c>
      <c r="N626" s="32" t="s">
        <v>39</v>
      </c>
      <c r="O626" s="30">
        <v>1.0</v>
      </c>
      <c r="P626" s="30">
        <v>0.0</v>
      </c>
      <c r="Q626" s="30">
        <v>0.0</v>
      </c>
      <c r="R626" s="30">
        <v>0.0</v>
      </c>
      <c r="S626" s="30">
        <v>0.0</v>
      </c>
      <c r="T626" s="30">
        <v>0.0</v>
      </c>
      <c r="U626" s="30">
        <v>0.0</v>
      </c>
      <c r="V626" s="30">
        <v>0.0</v>
      </c>
      <c r="W626" s="30">
        <v>0.0</v>
      </c>
      <c r="X626" s="30">
        <v>0.0</v>
      </c>
      <c r="Y626" s="30">
        <v>0.0</v>
      </c>
      <c r="Z626" s="30">
        <v>0.0</v>
      </c>
      <c r="AA626" s="30">
        <v>0.0</v>
      </c>
      <c r="AB626" s="30">
        <v>0.0</v>
      </c>
      <c r="AC626" s="30">
        <v>0.0</v>
      </c>
      <c r="AD626" s="30">
        <v>0.0</v>
      </c>
      <c r="AE626" s="30">
        <v>9.0</v>
      </c>
      <c r="AF626" s="30">
        <v>5.0</v>
      </c>
      <c r="AG626" s="30">
        <v>10.0</v>
      </c>
      <c r="AH626" s="30">
        <v>5.0</v>
      </c>
      <c r="AI626" s="30">
        <v>0.0</v>
      </c>
      <c r="AJ626" s="60"/>
    </row>
    <row r="627">
      <c r="A627" s="30">
        <v>12962.3</v>
      </c>
      <c r="B627" s="40">
        <v>44280.0</v>
      </c>
      <c r="C627" s="40">
        <v>44285.0</v>
      </c>
      <c r="D627" s="32" t="s">
        <v>282</v>
      </c>
      <c r="E627" s="32" t="s">
        <v>36</v>
      </c>
      <c r="F627" s="32" t="s">
        <v>100</v>
      </c>
      <c r="G627" s="32" t="s">
        <v>74</v>
      </c>
      <c r="H627" s="30">
        <v>27587.0</v>
      </c>
      <c r="I627" s="37"/>
      <c r="J627" s="30">
        <v>0.0</v>
      </c>
      <c r="K627" s="30">
        <v>1.0</v>
      </c>
      <c r="L627" s="30">
        <v>0.0</v>
      </c>
      <c r="M627" s="32" t="s">
        <v>39</v>
      </c>
      <c r="N627" s="32" t="s">
        <v>39</v>
      </c>
      <c r="O627" s="30">
        <v>4.0</v>
      </c>
      <c r="P627" s="30">
        <v>0.0</v>
      </c>
      <c r="Q627" s="30">
        <v>0.0</v>
      </c>
      <c r="R627" s="30">
        <v>0.0</v>
      </c>
      <c r="S627" s="30">
        <v>0.0</v>
      </c>
      <c r="T627" s="30">
        <v>0.0</v>
      </c>
      <c r="U627" s="30">
        <v>0.0</v>
      </c>
      <c r="V627" s="30">
        <v>0.0</v>
      </c>
      <c r="W627" s="30">
        <v>0.0</v>
      </c>
      <c r="X627" s="30">
        <v>0.0</v>
      </c>
      <c r="Y627" s="30">
        <v>0.0</v>
      </c>
      <c r="Z627" s="30">
        <v>10.0</v>
      </c>
      <c r="AA627" s="30">
        <v>6.0</v>
      </c>
      <c r="AB627" s="30">
        <v>10.0</v>
      </c>
      <c r="AC627" s="30">
        <v>1.0</v>
      </c>
      <c r="AD627" s="30">
        <v>0.0</v>
      </c>
      <c r="AE627" s="30">
        <v>0.0</v>
      </c>
      <c r="AF627" s="30">
        <v>0.0</v>
      </c>
      <c r="AG627" s="30">
        <v>0.0</v>
      </c>
      <c r="AH627" s="30">
        <v>0.0</v>
      </c>
      <c r="AI627" s="30">
        <v>0.0</v>
      </c>
      <c r="AJ627" s="60"/>
    </row>
    <row r="628">
      <c r="A628" s="30">
        <v>12962.4</v>
      </c>
      <c r="B628" s="40">
        <v>44280.0</v>
      </c>
      <c r="C628" s="40">
        <v>44286.0</v>
      </c>
      <c r="D628" s="32" t="s">
        <v>282</v>
      </c>
      <c r="E628" s="32" t="s">
        <v>36</v>
      </c>
      <c r="H628" s="37"/>
      <c r="I628" s="37"/>
      <c r="J628" s="30">
        <v>0.0</v>
      </c>
      <c r="K628" s="30">
        <v>0.0</v>
      </c>
      <c r="L628" s="30">
        <v>1.0</v>
      </c>
      <c r="M628" s="32" t="s">
        <v>39</v>
      </c>
      <c r="N628" s="32" t="s">
        <v>39</v>
      </c>
      <c r="O628" s="30">
        <v>1.0</v>
      </c>
      <c r="P628" s="30">
        <v>0.0</v>
      </c>
      <c r="Q628" s="30">
        <v>0.0</v>
      </c>
      <c r="R628" s="30">
        <v>0.0</v>
      </c>
      <c r="S628" s="30">
        <v>0.0</v>
      </c>
      <c r="T628" s="30">
        <v>0.0</v>
      </c>
      <c r="U628" s="30">
        <v>7.0</v>
      </c>
      <c r="V628" s="30">
        <v>4.0</v>
      </c>
      <c r="W628" s="30">
        <v>10.0</v>
      </c>
      <c r="X628" s="30">
        <v>1.0</v>
      </c>
      <c r="Y628" s="30">
        <v>0.0</v>
      </c>
      <c r="Z628" s="30">
        <v>0.0</v>
      </c>
      <c r="AA628" s="30">
        <v>0.0</v>
      </c>
      <c r="AB628" s="30">
        <v>0.0</v>
      </c>
      <c r="AC628" s="30">
        <v>0.0</v>
      </c>
      <c r="AD628" s="30">
        <v>0.0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60"/>
    </row>
    <row r="629">
      <c r="A629" s="30">
        <v>12963.1</v>
      </c>
      <c r="B629" s="40">
        <v>44280.0</v>
      </c>
      <c r="C629" s="40">
        <v>44285.0</v>
      </c>
      <c r="D629" s="32" t="s">
        <v>148</v>
      </c>
      <c r="E629" s="32" t="s">
        <v>46</v>
      </c>
      <c r="F629" s="32" t="s">
        <v>248</v>
      </c>
      <c r="G629" s="32" t="s">
        <v>38</v>
      </c>
      <c r="H629" s="30">
        <v>27604.0</v>
      </c>
      <c r="I629" s="37"/>
      <c r="J629" s="30">
        <v>0.0</v>
      </c>
      <c r="K629" s="30">
        <v>1.0</v>
      </c>
      <c r="L629" s="30">
        <v>0.0</v>
      </c>
      <c r="M629" s="32" t="s">
        <v>49</v>
      </c>
      <c r="N629" s="32" t="s">
        <v>39</v>
      </c>
      <c r="O629" s="30">
        <v>1.0</v>
      </c>
      <c r="P629" s="30">
        <v>11.0</v>
      </c>
      <c r="Q629" s="30">
        <v>5.0</v>
      </c>
      <c r="R629" s="30">
        <v>11.0</v>
      </c>
      <c r="S629" s="30">
        <v>1.0</v>
      </c>
      <c r="T629" s="30">
        <v>0.0</v>
      </c>
      <c r="U629" s="30">
        <v>0.0</v>
      </c>
      <c r="V629" s="30">
        <v>0.0</v>
      </c>
      <c r="W629" s="30">
        <v>0.0</v>
      </c>
      <c r="X629" s="30">
        <v>0.0</v>
      </c>
      <c r="Y629" s="30">
        <v>0.0</v>
      </c>
      <c r="Z629" s="30">
        <v>0.0</v>
      </c>
      <c r="AA629" s="30">
        <v>0.0</v>
      </c>
      <c r="AB629" s="30">
        <v>0.0</v>
      </c>
      <c r="AC629" s="30">
        <v>0.0</v>
      </c>
      <c r="AD629" s="30">
        <v>0.0</v>
      </c>
      <c r="AE629" s="30">
        <v>0.0</v>
      </c>
      <c r="AF629" s="30">
        <v>0.0</v>
      </c>
      <c r="AG629" s="30">
        <v>0.0</v>
      </c>
      <c r="AH629" s="30">
        <v>0.0</v>
      </c>
      <c r="AI629" s="30">
        <v>0.0</v>
      </c>
      <c r="AJ629" s="60"/>
    </row>
    <row r="630">
      <c r="A630" s="30">
        <v>12963.2</v>
      </c>
      <c r="B630" s="40">
        <v>44280.0</v>
      </c>
      <c r="C630" s="40">
        <v>44285.0</v>
      </c>
      <c r="D630" s="32" t="s">
        <v>148</v>
      </c>
      <c r="E630" s="32" t="s">
        <v>46</v>
      </c>
      <c r="H630" s="37"/>
      <c r="I630" s="37"/>
      <c r="J630" s="30">
        <v>1.0</v>
      </c>
      <c r="K630" s="30">
        <v>0.0</v>
      </c>
      <c r="L630" s="30">
        <v>0.0</v>
      </c>
      <c r="M630" s="32" t="s">
        <v>39</v>
      </c>
      <c r="N630" s="32" t="s">
        <v>39</v>
      </c>
      <c r="O630" s="30">
        <v>1.0</v>
      </c>
      <c r="P630" s="30">
        <v>0.0</v>
      </c>
      <c r="Q630" s="30">
        <v>0.0</v>
      </c>
      <c r="R630" s="30">
        <v>0.0</v>
      </c>
      <c r="S630" s="30">
        <v>0.0</v>
      </c>
      <c r="T630" s="30">
        <v>0.0</v>
      </c>
      <c r="U630" s="30">
        <v>0.0</v>
      </c>
      <c r="V630" s="30">
        <v>0.0</v>
      </c>
      <c r="W630" s="30">
        <v>0.0</v>
      </c>
      <c r="X630" s="30">
        <v>0.0</v>
      </c>
      <c r="Y630" s="30">
        <v>0.0</v>
      </c>
      <c r="Z630" s="30">
        <v>5.0</v>
      </c>
      <c r="AA630" s="30">
        <v>2.0</v>
      </c>
      <c r="AB630" s="30">
        <v>10.0</v>
      </c>
      <c r="AC630" s="30">
        <v>1.0</v>
      </c>
      <c r="AD630" s="30">
        <v>0.0</v>
      </c>
      <c r="AE630" s="30">
        <v>0.0</v>
      </c>
      <c r="AF630" s="30">
        <v>0.0</v>
      </c>
      <c r="AG630" s="30">
        <v>0.0</v>
      </c>
      <c r="AH630" s="30">
        <v>0.0</v>
      </c>
      <c r="AI630" s="30">
        <v>0.0</v>
      </c>
      <c r="AJ630" s="60"/>
    </row>
    <row r="631">
      <c r="A631" s="30">
        <v>12964.1</v>
      </c>
      <c r="B631" s="40">
        <v>44280.0</v>
      </c>
      <c r="C631" s="40">
        <v>44284.0</v>
      </c>
      <c r="D631" s="32" t="s">
        <v>80</v>
      </c>
      <c r="E631" s="32" t="s">
        <v>36</v>
      </c>
      <c r="F631" s="32" t="s">
        <v>75</v>
      </c>
      <c r="G631" s="32" t="s">
        <v>74</v>
      </c>
      <c r="H631" s="30">
        <v>27587.0</v>
      </c>
      <c r="I631" s="37"/>
      <c r="J631" s="30">
        <v>0.0</v>
      </c>
      <c r="K631" s="30">
        <v>1.0</v>
      </c>
      <c r="L631" s="30">
        <v>0.0</v>
      </c>
      <c r="M631" s="32" t="s">
        <v>49</v>
      </c>
      <c r="N631" s="32" t="s">
        <v>39</v>
      </c>
      <c r="O631" s="30">
        <v>2.0</v>
      </c>
      <c r="P631" s="30">
        <v>9.0</v>
      </c>
      <c r="Q631" s="30">
        <v>5.0</v>
      </c>
      <c r="R631" s="30">
        <v>10.0</v>
      </c>
      <c r="S631" s="30">
        <v>1.0</v>
      </c>
      <c r="T631" s="30">
        <v>0.0</v>
      </c>
      <c r="U631" s="30">
        <v>0.0</v>
      </c>
      <c r="V631" s="30">
        <v>0.0</v>
      </c>
      <c r="W631" s="30">
        <v>0.0</v>
      </c>
      <c r="X631" s="30">
        <v>0.0</v>
      </c>
      <c r="Y631" s="30">
        <v>0.0</v>
      </c>
      <c r="Z631" s="30">
        <v>0.0</v>
      </c>
      <c r="AA631" s="30">
        <v>0.0</v>
      </c>
      <c r="AB631" s="30">
        <v>0.0</v>
      </c>
      <c r="AC631" s="30">
        <v>0.0</v>
      </c>
      <c r="AD631" s="30">
        <v>0.0</v>
      </c>
      <c r="AE631" s="30">
        <v>0.0</v>
      </c>
      <c r="AF631" s="30">
        <v>0.0</v>
      </c>
      <c r="AG631" s="30">
        <v>0.0</v>
      </c>
      <c r="AH631" s="30">
        <v>0.0</v>
      </c>
      <c r="AI631" s="30">
        <v>0.0</v>
      </c>
      <c r="AJ631" s="60"/>
    </row>
    <row r="632">
      <c r="A632" s="30">
        <v>12965.1</v>
      </c>
      <c r="B632" s="40">
        <v>44281.0</v>
      </c>
      <c r="C632" s="40">
        <v>44281.0</v>
      </c>
      <c r="D632" s="32" t="s">
        <v>137</v>
      </c>
      <c r="E632" s="32" t="s">
        <v>138</v>
      </c>
      <c r="F632" s="32" t="s">
        <v>248</v>
      </c>
      <c r="G632" s="32" t="s">
        <v>38</v>
      </c>
      <c r="H632" s="30">
        <v>27604.0</v>
      </c>
      <c r="I632" s="37"/>
      <c r="J632" s="30">
        <v>0.0</v>
      </c>
      <c r="K632" s="30">
        <v>1.0</v>
      </c>
      <c r="L632" s="30">
        <v>0.0</v>
      </c>
      <c r="M632" s="32" t="s">
        <v>39</v>
      </c>
      <c r="N632" s="32" t="s">
        <v>39</v>
      </c>
      <c r="O632" s="30">
        <v>5.0</v>
      </c>
      <c r="P632" s="30">
        <v>8.0</v>
      </c>
      <c r="Q632" s="30">
        <v>5.0</v>
      </c>
      <c r="R632" s="30">
        <v>7.0</v>
      </c>
      <c r="S632" s="30">
        <v>0.0</v>
      </c>
      <c r="T632" s="30">
        <v>0.0</v>
      </c>
      <c r="U632" s="30">
        <v>0.0</v>
      </c>
      <c r="V632" s="30">
        <v>0.0</v>
      </c>
      <c r="W632" s="30">
        <v>0.0</v>
      </c>
      <c r="X632" s="30">
        <v>0.0</v>
      </c>
      <c r="Y632" s="30">
        <v>0.0</v>
      </c>
      <c r="Z632" s="30">
        <v>0.0</v>
      </c>
      <c r="AA632" s="30">
        <v>0.0</v>
      </c>
      <c r="AB632" s="30">
        <v>0.0</v>
      </c>
      <c r="AC632" s="30">
        <v>0.0</v>
      </c>
      <c r="AD632" s="30">
        <v>0.0</v>
      </c>
      <c r="AE632" s="30">
        <v>0.0</v>
      </c>
      <c r="AF632" s="30">
        <v>0.0</v>
      </c>
      <c r="AG632" s="30">
        <v>0.0</v>
      </c>
      <c r="AH632" s="30">
        <v>0.0</v>
      </c>
      <c r="AI632" s="30">
        <v>0.0</v>
      </c>
      <c r="AJ632" s="60"/>
    </row>
    <row r="633">
      <c r="A633" s="30">
        <v>12965.2</v>
      </c>
      <c r="B633" s="40">
        <v>44281.0</v>
      </c>
      <c r="C633" s="40">
        <v>44281.0</v>
      </c>
      <c r="D633" s="32" t="s">
        <v>137</v>
      </c>
      <c r="E633" s="32" t="s">
        <v>138</v>
      </c>
      <c r="F633" s="32" t="s">
        <v>248</v>
      </c>
      <c r="G633" s="32" t="s">
        <v>38</v>
      </c>
      <c r="H633" s="30">
        <v>27604.0</v>
      </c>
      <c r="I633" s="37"/>
      <c r="J633" s="30">
        <v>0.0</v>
      </c>
      <c r="K633" s="30">
        <v>1.0</v>
      </c>
      <c r="L633" s="30">
        <v>0.0</v>
      </c>
      <c r="M633" s="32" t="s">
        <v>39</v>
      </c>
      <c r="N633" s="32" t="s">
        <v>39</v>
      </c>
      <c r="O633" s="30">
        <v>3.0</v>
      </c>
      <c r="P633" s="30">
        <v>0.0</v>
      </c>
      <c r="Q633" s="30">
        <v>0.0</v>
      </c>
      <c r="R633" s="30">
        <v>0.0</v>
      </c>
      <c r="S633" s="30">
        <v>0.0</v>
      </c>
      <c r="T633" s="30">
        <v>0.0</v>
      </c>
      <c r="U633" s="30">
        <v>8.0</v>
      </c>
      <c r="V633" s="30">
        <v>5.0</v>
      </c>
      <c r="W633" s="30">
        <v>5.0</v>
      </c>
      <c r="X633" s="30">
        <v>0.0</v>
      </c>
      <c r="Y633" s="30">
        <v>0.0</v>
      </c>
      <c r="Z633" s="30">
        <v>0.0</v>
      </c>
      <c r="AA633" s="30">
        <v>0.0</v>
      </c>
      <c r="AB633" s="30">
        <v>0.0</v>
      </c>
      <c r="AC633" s="30">
        <v>0.0</v>
      </c>
      <c r="AD633" s="30">
        <v>0.0</v>
      </c>
      <c r="AE633" s="30">
        <v>0.0</v>
      </c>
      <c r="AF633" s="30">
        <v>0.0</v>
      </c>
      <c r="AG633" s="30">
        <v>0.0</v>
      </c>
      <c r="AH633" s="30">
        <v>0.0</v>
      </c>
      <c r="AI633" s="30">
        <v>0.0</v>
      </c>
      <c r="AJ633" s="60"/>
    </row>
    <row r="634">
      <c r="A634" s="30">
        <v>12965.3</v>
      </c>
      <c r="B634" s="40">
        <v>44281.0</v>
      </c>
      <c r="C634" s="40">
        <v>44281.0</v>
      </c>
      <c r="D634" s="32" t="s">
        <v>137</v>
      </c>
      <c r="E634" s="32" t="s">
        <v>138</v>
      </c>
      <c r="F634" s="32" t="s">
        <v>248</v>
      </c>
      <c r="G634" s="32" t="s">
        <v>38</v>
      </c>
      <c r="H634" s="30">
        <v>27604.0</v>
      </c>
      <c r="I634" s="37"/>
      <c r="J634" s="30">
        <v>0.0</v>
      </c>
      <c r="K634" s="30">
        <v>1.0</v>
      </c>
      <c r="L634" s="30">
        <v>0.0</v>
      </c>
      <c r="M634" s="32" t="s">
        <v>39</v>
      </c>
      <c r="N634" s="32" t="s">
        <v>39</v>
      </c>
      <c r="O634" s="30">
        <v>2.0</v>
      </c>
      <c r="P634" s="30">
        <v>0.0</v>
      </c>
      <c r="Q634" s="30">
        <v>0.0</v>
      </c>
      <c r="R634" s="30">
        <v>0.0</v>
      </c>
      <c r="S634" s="30">
        <v>0.0</v>
      </c>
      <c r="T634" s="30">
        <v>0.0</v>
      </c>
      <c r="U634" s="30">
        <v>8.0</v>
      </c>
      <c r="V634" s="30">
        <v>5.0</v>
      </c>
      <c r="W634" s="30">
        <v>5.0</v>
      </c>
      <c r="X634" s="30">
        <v>0.0</v>
      </c>
      <c r="Y634" s="30">
        <v>0.0</v>
      </c>
      <c r="Z634" s="30">
        <v>0.0</v>
      </c>
      <c r="AA634" s="30">
        <v>0.0</v>
      </c>
      <c r="AB634" s="30">
        <v>0.0</v>
      </c>
      <c r="AC634" s="30">
        <v>0.0</v>
      </c>
      <c r="AD634" s="30">
        <v>0.0</v>
      </c>
      <c r="AE634" s="30">
        <v>0.0</v>
      </c>
      <c r="AF634" s="30">
        <v>0.0</v>
      </c>
      <c r="AG634" s="30">
        <v>0.0</v>
      </c>
      <c r="AH634" s="30">
        <v>0.0</v>
      </c>
      <c r="AI634" s="30">
        <v>0.0</v>
      </c>
      <c r="AJ634" s="60"/>
    </row>
    <row r="635">
      <c r="A635" s="30">
        <v>12965.4</v>
      </c>
      <c r="B635" s="40">
        <v>44281.0</v>
      </c>
      <c r="C635" s="40">
        <v>44281.0</v>
      </c>
      <c r="D635" s="32" t="s">
        <v>137</v>
      </c>
      <c r="E635" s="32" t="s">
        <v>138</v>
      </c>
      <c r="G635" s="37"/>
      <c r="H635" s="37"/>
      <c r="I635" s="37"/>
      <c r="J635" s="30">
        <v>1.0</v>
      </c>
      <c r="K635" s="30">
        <v>0.0</v>
      </c>
      <c r="L635" s="30">
        <v>0.0</v>
      </c>
      <c r="M635" s="32" t="s">
        <v>39</v>
      </c>
      <c r="N635" s="32" t="s">
        <v>39</v>
      </c>
      <c r="O635" s="30">
        <v>3.0</v>
      </c>
      <c r="P635" s="30">
        <v>0.0</v>
      </c>
      <c r="Q635" s="30">
        <v>0.0</v>
      </c>
      <c r="R635" s="30">
        <v>0.0</v>
      </c>
      <c r="S635" s="30">
        <v>0.0</v>
      </c>
      <c r="T635" s="30">
        <v>0.0</v>
      </c>
      <c r="U635" s="30">
        <v>0.0</v>
      </c>
      <c r="V635" s="30">
        <v>0.0</v>
      </c>
      <c r="W635" s="30">
        <v>0.0</v>
      </c>
      <c r="X635" s="30">
        <v>0.0</v>
      </c>
      <c r="Y635" s="30">
        <v>0.0</v>
      </c>
      <c r="Z635" s="30">
        <v>8.0</v>
      </c>
      <c r="AA635" s="30">
        <v>3.0</v>
      </c>
      <c r="AB635" s="30">
        <v>5.0</v>
      </c>
      <c r="AC635" s="30">
        <v>0.0</v>
      </c>
      <c r="AD635" s="30">
        <v>0.0</v>
      </c>
      <c r="AE635" s="30">
        <v>0.0</v>
      </c>
      <c r="AF635" s="30">
        <v>0.0</v>
      </c>
      <c r="AG635" s="30">
        <v>0.0</v>
      </c>
      <c r="AH635" s="30">
        <v>0.0</v>
      </c>
      <c r="AI635" s="30">
        <v>0.0</v>
      </c>
      <c r="AJ635" s="60"/>
    </row>
    <row r="636">
      <c r="A636" s="30">
        <v>12966.1</v>
      </c>
      <c r="B636" s="40">
        <v>44281.0</v>
      </c>
      <c r="C636" s="40">
        <v>44285.0</v>
      </c>
      <c r="D636" s="32" t="s">
        <v>251</v>
      </c>
      <c r="E636" s="32" t="s">
        <v>252</v>
      </c>
      <c r="H636" s="37"/>
      <c r="I636" s="37"/>
      <c r="J636" s="30">
        <v>1.0</v>
      </c>
      <c r="K636" s="30">
        <v>0.0</v>
      </c>
      <c r="L636" s="30">
        <v>0.0</v>
      </c>
      <c r="M636" s="32" t="s">
        <v>39</v>
      </c>
      <c r="N636" s="32" t="s">
        <v>39</v>
      </c>
      <c r="O636" s="30">
        <v>3.0</v>
      </c>
      <c r="P636" s="30">
        <v>0.0</v>
      </c>
      <c r="Q636" s="30">
        <v>0.0</v>
      </c>
      <c r="R636" s="30">
        <v>0.0</v>
      </c>
      <c r="S636" s="30">
        <v>0.0</v>
      </c>
      <c r="T636" s="30">
        <v>0.0</v>
      </c>
      <c r="U636" s="30">
        <v>0.0</v>
      </c>
      <c r="V636" s="30">
        <v>0.0</v>
      </c>
      <c r="W636" s="30">
        <v>0.0</v>
      </c>
      <c r="X636" s="30">
        <v>0.0</v>
      </c>
      <c r="Y636" s="30">
        <v>0.0</v>
      </c>
      <c r="Z636" s="30">
        <v>10.0</v>
      </c>
      <c r="AA636" s="30">
        <v>5.0</v>
      </c>
      <c r="AB636" s="30">
        <v>11.0</v>
      </c>
      <c r="AC636" s="30">
        <v>2.0</v>
      </c>
      <c r="AD636" s="30">
        <v>0.0</v>
      </c>
      <c r="AE636" s="30">
        <v>0.0</v>
      </c>
      <c r="AF636" s="30">
        <v>0.0</v>
      </c>
      <c r="AG636" s="30">
        <v>0.0</v>
      </c>
      <c r="AH636" s="30">
        <v>0.0</v>
      </c>
      <c r="AI636" s="30">
        <v>0.0</v>
      </c>
      <c r="AJ636" s="60"/>
    </row>
    <row r="637">
      <c r="A637" s="30">
        <v>12966.2</v>
      </c>
      <c r="B637" s="40">
        <v>44281.0</v>
      </c>
      <c r="C637" s="40">
        <v>44285.0</v>
      </c>
      <c r="D637" s="32" t="s">
        <v>251</v>
      </c>
      <c r="E637" s="32" t="s">
        <v>252</v>
      </c>
      <c r="F637" s="32" t="s">
        <v>284</v>
      </c>
      <c r="G637" s="32" t="s">
        <v>107</v>
      </c>
      <c r="H637" s="30">
        <v>27513.0</v>
      </c>
      <c r="I637" s="37"/>
      <c r="J637" s="30">
        <v>0.0</v>
      </c>
      <c r="K637" s="30">
        <v>1.0</v>
      </c>
      <c r="L637" s="30">
        <v>0.0</v>
      </c>
      <c r="M637" s="32" t="s">
        <v>39</v>
      </c>
      <c r="N637" s="32" t="s">
        <v>39</v>
      </c>
      <c r="O637" s="30">
        <v>4.0</v>
      </c>
      <c r="P637" s="30">
        <v>0.0</v>
      </c>
      <c r="Q637" s="30">
        <v>0.0</v>
      </c>
      <c r="R637" s="30">
        <v>0.0</v>
      </c>
      <c r="S637" s="30">
        <v>0.0</v>
      </c>
      <c r="T637" s="30">
        <v>0.0</v>
      </c>
      <c r="U637" s="30">
        <v>9.0</v>
      </c>
      <c r="V637" s="30">
        <v>7.0</v>
      </c>
      <c r="W637" s="30">
        <v>10.0</v>
      </c>
      <c r="X637" s="30">
        <v>1.0</v>
      </c>
      <c r="Y637" s="30">
        <v>0.0</v>
      </c>
      <c r="Z637" s="30">
        <v>0.0</v>
      </c>
      <c r="AA637" s="30">
        <v>0.0</v>
      </c>
      <c r="AB637" s="30">
        <v>0.0</v>
      </c>
      <c r="AC637" s="30">
        <v>0.0</v>
      </c>
      <c r="AD637" s="30">
        <v>0.0</v>
      </c>
      <c r="AE637" s="30">
        <v>0.0</v>
      </c>
      <c r="AF637" s="30">
        <v>0.0</v>
      </c>
      <c r="AG637" s="30">
        <v>0.0</v>
      </c>
      <c r="AH637" s="30">
        <v>0.0</v>
      </c>
      <c r="AI637" s="30">
        <v>0.0</v>
      </c>
      <c r="AJ637" s="60"/>
    </row>
    <row r="638">
      <c r="A638" s="30">
        <v>12967.1</v>
      </c>
      <c r="B638" s="40">
        <v>44281.0</v>
      </c>
      <c r="C638" s="40">
        <v>44285.0</v>
      </c>
      <c r="D638" s="32" t="s">
        <v>251</v>
      </c>
      <c r="E638" s="32" t="s">
        <v>252</v>
      </c>
      <c r="F638" s="32" t="s">
        <v>280</v>
      </c>
      <c r="G638" s="32" t="s">
        <v>107</v>
      </c>
      <c r="H638" s="30">
        <v>27511.0</v>
      </c>
      <c r="I638" s="37"/>
      <c r="J638" s="30">
        <v>0.0</v>
      </c>
      <c r="K638" s="30">
        <v>1.0</v>
      </c>
      <c r="L638" s="30">
        <v>0.0</v>
      </c>
      <c r="M638" s="32" t="s">
        <v>39</v>
      </c>
      <c r="N638" s="32" t="s">
        <v>39</v>
      </c>
      <c r="O638" s="30">
        <v>2.0</v>
      </c>
      <c r="P638" s="30">
        <v>0.0</v>
      </c>
      <c r="Q638" s="30">
        <v>0.0</v>
      </c>
      <c r="R638" s="30">
        <v>0.0</v>
      </c>
      <c r="S638" s="30">
        <v>0.0</v>
      </c>
      <c r="T638" s="30">
        <v>0.0</v>
      </c>
      <c r="U638" s="30">
        <v>0.0</v>
      </c>
      <c r="V638" s="30">
        <v>0.0</v>
      </c>
      <c r="W638" s="30">
        <v>0.0</v>
      </c>
      <c r="X638" s="30">
        <v>0.0</v>
      </c>
      <c r="Y638" s="30">
        <v>0.0</v>
      </c>
      <c r="Z638" s="30">
        <v>0.0</v>
      </c>
      <c r="AA638" s="30">
        <v>0.0</v>
      </c>
      <c r="AB638" s="30">
        <v>0.0</v>
      </c>
      <c r="AC638" s="30">
        <v>0.0</v>
      </c>
      <c r="AD638" s="30">
        <v>0.0</v>
      </c>
      <c r="AE638" s="30">
        <v>8.0</v>
      </c>
      <c r="AF638" s="30">
        <v>5.0</v>
      </c>
      <c r="AG638" s="30">
        <v>10.0</v>
      </c>
      <c r="AH638" s="30">
        <v>2.0</v>
      </c>
      <c r="AI638" s="30">
        <v>0.0</v>
      </c>
      <c r="AJ638" s="60"/>
    </row>
    <row r="639">
      <c r="A639" s="30">
        <v>12967.2</v>
      </c>
      <c r="B639" s="40">
        <v>44281.0</v>
      </c>
      <c r="C639" s="40">
        <v>44285.0</v>
      </c>
      <c r="D639" s="32" t="s">
        <v>251</v>
      </c>
      <c r="E639" s="32" t="s">
        <v>252</v>
      </c>
      <c r="F639" s="32" t="s">
        <v>253</v>
      </c>
      <c r="G639" s="32" t="s">
        <v>107</v>
      </c>
      <c r="H639" s="30">
        <v>27511.0</v>
      </c>
      <c r="I639" s="37"/>
      <c r="J639" s="30">
        <v>0.0</v>
      </c>
      <c r="K639" s="30">
        <v>1.0</v>
      </c>
      <c r="L639" s="30">
        <v>0.0</v>
      </c>
      <c r="M639" s="32" t="s">
        <v>39</v>
      </c>
      <c r="N639" s="32" t="s">
        <v>39</v>
      </c>
      <c r="O639" s="30">
        <v>4.0</v>
      </c>
      <c r="P639" s="30">
        <v>0.0</v>
      </c>
      <c r="Q639" s="30">
        <v>0.0</v>
      </c>
      <c r="R639" s="30">
        <v>0.0</v>
      </c>
      <c r="S639" s="30">
        <v>0.0</v>
      </c>
      <c r="T639" s="30">
        <v>0.0</v>
      </c>
      <c r="U639" s="30">
        <v>9.0</v>
      </c>
      <c r="V639" s="30">
        <v>6.0</v>
      </c>
      <c r="W639" s="30">
        <v>5.0</v>
      </c>
      <c r="X639" s="30">
        <v>0.0</v>
      </c>
      <c r="Y639" s="30">
        <v>0.0</v>
      </c>
      <c r="Z639" s="30">
        <v>0.0</v>
      </c>
      <c r="AA639" s="30">
        <v>0.0</v>
      </c>
      <c r="AB639" s="30">
        <v>0.0</v>
      </c>
      <c r="AC639" s="30">
        <v>0.0</v>
      </c>
      <c r="AD639" s="30">
        <v>0.0</v>
      </c>
      <c r="AE639" s="30">
        <v>0.0</v>
      </c>
      <c r="AF639" s="30">
        <v>0.0</v>
      </c>
      <c r="AG639" s="30">
        <v>5.0</v>
      </c>
      <c r="AH639" s="30">
        <v>2.0</v>
      </c>
      <c r="AI639" s="30">
        <v>0.0</v>
      </c>
      <c r="AJ639" s="60"/>
    </row>
    <row r="640">
      <c r="A640" s="30">
        <v>12968.1</v>
      </c>
      <c r="B640" s="40">
        <v>44281.0</v>
      </c>
      <c r="C640" s="40">
        <v>44286.0</v>
      </c>
      <c r="D640" s="32" t="s">
        <v>251</v>
      </c>
      <c r="E640" s="32" t="s">
        <v>252</v>
      </c>
      <c r="F640" s="32" t="s">
        <v>145</v>
      </c>
      <c r="G640" s="32" t="s">
        <v>107</v>
      </c>
      <c r="H640" s="30">
        <v>27511.0</v>
      </c>
      <c r="I640" s="37"/>
      <c r="J640" s="30">
        <v>0.0</v>
      </c>
      <c r="K640" s="30">
        <v>1.0</v>
      </c>
      <c r="L640" s="30">
        <v>0.0</v>
      </c>
      <c r="M640" s="32" t="s">
        <v>39</v>
      </c>
      <c r="N640" s="32" t="s">
        <v>39</v>
      </c>
      <c r="O640" s="30">
        <v>3.0</v>
      </c>
      <c r="P640" s="30">
        <v>0.0</v>
      </c>
      <c r="Q640" s="30">
        <v>0.0</v>
      </c>
      <c r="R640" s="30">
        <v>0.0</v>
      </c>
      <c r="S640" s="30">
        <v>0.0</v>
      </c>
      <c r="T640" s="30">
        <v>0.0</v>
      </c>
      <c r="U640" s="30">
        <v>10.0</v>
      </c>
      <c r="V640" s="30">
        <v>6.0</v>
      </c>
      <c r="W640" s="30">
        <v>10.0</v>
      </c>
      <c r="X640" s="30">
        <v>2.0</v>
      </c>
      <c r="Y640" s="30">
        <v>0.0</v>
      </c>
      <c r="Z640" s="30">
        <v>0.0</v>
      </c>
      <c r="AA640" s="30">
        <v>0.0</v>
      </c>
      <c r="AB640" s="30">
        <v>0.0</v>
      </c>
      <c r="AC640" s="30">
        <v>0.0</v>
      </c>
      <c r="AD640" s="30">
        <v>0.0</v>
      </c>
      <c r="AE640" s="30">
        <v>0.0</v>
      </c>
      <c r="AF640" s="30">
        <v>0.0</v>
      </c>
      <c r="AG640" s="30">
        <v>0.0</v>
      </c>
      <c r="AH640" s="30">
        <v>0.0</v>
      </c>
      <c r="AI640" s="30">
        <v>0.0</v>
      </c>
      <c r="AJ640" s="60"/>
    </row>
    <row r="641">
      <c r="A641" s="30">
        <v>12968.2</v>
      </c>
      <c r="B641" s="40">
        <v>44281.0</v>
      </c>
      <c r="C641" s="40">
        <v>44286.0</v>
      </c>
      <c r="D641" s="32" t="s">
        <v>251</v>
      </c>
      <c r="E641" s="32" t="s">
        <v>252</v>
      </c>
      <c r="F641" s="32" t="s">
        <v>145</v>
      </c>
      <c r="G641" s="32" t="s">
        <v>107</v>
      </c>
      <c r="H641" s="30">
        <v>27511.0</v>
      </c>
      <c r="I641" s="37"/>
      <c r="J641" s="30">
        <v>0.0</v>
      </c>
      <c r="K641" s="30">
        <v>1.0</v>
      </c>
      <c r="L641" s="30">
        <v>0.0</v>
      </c>
      <c r="M641" s="32" t="s">
        <v>39</v>
      </c>
      <c r="N641" s="32" t="s">
        <v>39</v>
      </c>
      <c r="O641" s="30">
        <v>3.0</v>
      </c>
      <c r="P641" s="30">
        <v>0.0</v>
      </c>
      <c r="Q641" s="30">
        <v>0.0</v>
      </c>
      <c r="R641" s="30">
        <v>0.0</v>
      </c>
      <c r="S641" s="30">
        <v>0.0</v>
      </c>
      <c r="T641" s="30">
        <v>0.0</v>
      </c>
      <c r="U641" s="30">
        <v>10.0</v>
      </c>
      <c r="V641" s="30">
        <v>7.0</v>
      </c>
      <c r="W641" s="30">
        <v>10.0</v>
      </c>
      <c r="X641" s="30">
        <v>2.0</v>
      </c>
      <c r="Y641" s="30">
        <v>0.0</v>
      </c>
      <c r="Z641" s="30">
        <v>0.0</v>
      </c>
      <c r="AA641" s="30">
        <v>0.0</v>
      </c>
      <c r="AB641" s="30">
        <v>0.0</v>
      </c>
      <c r="AC641" s="30">
        <v>0.0</v>
      </c>
      <c r="AD641" s="30">
        <v>0.0</v>
      </c>
      <c r="AE641" s="30">
        <v>0.0</v>
      </c>
      <c r="AF641" s="30">
        <v>0.0</v>
      </c>
      <c r="AG641" s="30">
        <v>0.0</v>
      </c>
      <c r="AH641" s="30">
        <v>0.0</v>
      </c>
      <c r="AI641" s="30">
        <v>0.0</v>
      </c>
      <c r="AJ641" s="60"/>
    </row>
    <row r="642">
      <c r="A642" s="30">
        <v>12968.3</v>
      </c>
      <c r="B642" s="40">
        <v>44281.0</v>
      </c>
      <c r="C642" s="40">
        <v>44286.0</v>
      </c>
      <c r="D642" s="32" t="s">
        <v>251</v>
      </c>
      <c r="E642" s="32" t="s">
        <v>252</v>
      </c>
      <c r="H642" s="37"/>
      <c r="I642" s="37"/>
      <c r="J642" s="30">
        <v>1.0</v>
      </c>
      <c r="K642" s="30">
        <v>0.0</v>
      </c>
      <c r="L642" s="30">
        <v>0.0</v>
      </c>
      <c r="M642" s="32" t="s">
        <v>39</v>
      </c>
      <c r="N642" s="32" t="s">
        <v>39</v>
      </c>
      <c r="O642" s="30">
        <v>1.0</v>
      </c>
      <c r="P642" s="30">
        <v>0.0</v>
      </c>
      <c r="Q642" s="30">
        <v>0.0</v>
      </c>
      <c r="R642" s="30">
        <v>0.0</v>
      </c>
      <c r="S642" s="30">
        <v>0.0</v>
      </c>
      <c r="T642" s="30">
        <v>0.0</v>
      </c>
      <c r="U642" s="30">
        <v>0.0</v>
      </c>
      <c r="V642" s="30">
        <v>0.0</v>
      </c>
      <c r="W642" s="30">
        <v>0.0</v>
      </c>
      <c r="X642" s="30">
        <v>0.0</v>
      </c>
      <c r="Y642" s="30">
        <v>0.0</v>
      </c>
      <c r="Z642" s="30">
        <v>6.0</v>
      </c>
      <c r="AA642" s="30">
        <v>4.0</v>
      </c>
      <c r="AB642" s="30">
        <v>12.0</v>
      </c>
      <c r="AC642" s="30">
        <v>2.0</v>
      </c>
      <c r="AD642" s="30">
        <v>0.0</v>
      </c>
      <c r="AE642" s="30">
        <v>0.0</v>
      </c>
      <c r="AF642" s="30">
        <v>0.0</v>
      </c>
      <c r="AG642" s="30">
        <v>0.0</v>
      </c>
      <c r="AH642" s="30">
        <v>0.0</v>
      </c>
      <c r="AI642" s="30">
        <v>0.0</v>
      </c>
      <c r="AJ642" s="60"/>
    </row>
    <row r="643">
      <c r="A643" s="30">
        <v>12968.4</v>
      </c>
      <c r="B643" s="40">
        <v>44281.0</v>
      </c>
      <c r="C643" s="40">
        <v>44286.0</v>
      </c>
      <c r="D643" s="32" t="s">
        <v>251</v>
      </c>
      <c r="E643" s="32" t="s">
        <v>252</v>
      </c>
      <c r="H643" s="37"/>
      <c r="I643" s="37"/>
      <c r="J643" s="30">
        <v>0.0</v>
      </c>
      <c r="K643" s="30">
        <v>0.0</v>
      </c>
      <c r="L643" s="30">
        <v>1.0</v>
      </c>
      <c r="M643" s="32" t="s">
        <v>39</v>
      </c>
      <c r="N643" s="32" t="s">
        <v>39</v>
      </c>
      <c r="O643" s="30">
        <v>1.0</v>
      </c>
      <c r="P643" s="30">
        <v>0.0</v>
      </c>
      <c r="Q643" s="30">
        <v>0.0</v>
      </c>
      <c r="R643" s="30">
        <v>0.0</v>
      </c>
      <c r="S643" s="30">
        <v>0.0</v>
      </c>
      <c r="T643" s="30">
        <v>0.0</v>
      </c>
      <c r="U643" s="30">
        <v>7.0</v>
      </c>
      <c r="V643" s="30">
        <v>5.0</v>
      </c>
      <c r="W643" s="30">
        <v>5.0</v>
      </c>
      <c r="X643" s="30">
        <v>1.0</v>
      </c>
      <c r="Y643" s="30">
        <v>0.0</v>
      </c>
      <c r="Z643" s="30">
        <v>0.0</v>
      </c>
      <c r="AA643" s="30">
        <v>0.0</v>
      </c>
      <c r="AB643" s="30">
        <v>0.0</v>
      </c>
      <c r="AC643" s="30">
        <v>0.0</v>
      </c>
      <c r="AD643" s="30">
        <v>0.0</v>
      </c>
      <c r="AE643" s="30">
        <v>0.0</v>
      </c>
      <c r="AF643" s="30">
        <v>0.0</v>
      </c>
      <c r="AG643" s="30">
        <v>0.0</v>
      </c>
      <c r="AH643" s="30">
        <v>0.0</v>
      </c>
      <c r="AI643" s="30">
        <v>0.0</v>
      </c>
      <c r="AJ643" s="60"/>
    </row>
    <row r="644">
      <c r="A644" s="30">
        <v>12969.1</v>
      </c>
      <c r="B644" s="40">
        <v>44281.0</v>
      </c>
      <c r="C644" s="40">
        <v>44285.0</v>
      </c>
      <c r="D644" s="32" t="s">
        <v>285</v>
      </c>
      <c r="E644" s="32" t="s">
        <v>36</v>
      </c>
      <c r="F644" s="32" t="s">
        <v>286</v>
      </c>
      <c r="G644" s="32" t="s">
        <v>54</v>
      </c>
      <c r="H644" s="30">
        <v>27540.0</v>
      </c>
      <c r="I644" s="37"/>
      <c r="J644" s="30">
        <v>0.0</v>
      </c>
      <c r="K644" s="30">
        <v>1.0</v>
      </c>
      <c r="L644" s="30">
        <v>0.0</v>
      </c>
      <c r="M644" s="32" t="s">
        <v>39</v>
      </c>
      <c r="N644" s="32" t="s">
        <v>39</v>
      </c>
      <c r="O644" s="30">
        <v>7.0</v>
      </c>
      <c r="P644" s="30">
        <v>11.0</v>
      </c>
      <c r="Q644" s="30">
        <v>6.0</v>
      </c>
      <c r="R644" s="30">
        <v>13.0</v>
      </c>
      <c r="S644" s="30">
        <v>2.0</v>
      </c>
      <c r="T644" s="30">
        <v>1.0</v>
      </c>
      <c r="U644" s="30">
        <v>0.0</v>
      </c>
      <c r="V644" s="30">
        <v>0.0</v>
      </c>
      <c r="W644" s="30">
        <v>0.0</v>
      </c>
      <c r="X644" s="30">
        <v>0.0</v>
      </c>
      <c r="Y644" s="30">
        <v>0.0</v>
      </c>
      <c r="Z644" s="30">
        <v>0.0</v>
      </c>
      <c r="AA644" s="30">
        <v>0.0</v>
      </c>
      <c r="AB644" s="30">
        <v>0.0</v>
      </c>
      <c r="AC644" s="30">
        <v>0.0</v>
      </c>
      <c r="AD644" s="30">
        <v>0.0</v>
      </c>
      <c r="AE644" s="30">
        <v>0.0</v>
      </c>
      <c r="AF644" s="30">
        <v>0.0</v>
      </c>
      <c r="AG644" s="30">
        <v>0.0</v>
      </c>
      <c r="AH644" s="30">
        <v>0.0</v>
      </c>
      <c r="AI644" s="30">
        <v>0.0</v>
      </c>
      <c r="AJ644" s="60"/>
    </row>
    <row r="645">
      <c r="A645" s="30">
        <v>12970.1</v>
      </c>
      <c r="B645" s="40">
        <v>44281.0</v>
      </c>
      <c r="C645" s="40">
        <v>44285.0</v>
      </c>
      <c r="D645" s="32" t="s">
        <v>287</v>
      </c>
      <c r="E645" s="32" t="s">
        <v>36</v>
      </c>
      <c r="F645" s="32" t="s">
        <v>288</v>
      </c>
      <c r="G645" s="32" t="s">
        <v>38</v>
      </c>
      <c r="H645" s="30">
        <v>27610.0</v>
      </c>
      <c r="I645" s="37"/>
      <c r="J645" s="30">
        <v>0.0</v>
      </c>
      <c r="K645" s="30">
        <v>1.0</v>
      </c>
      <c r="L645" s="30">
        <v>0.0</v>
      </c>
      <c r="M645" s="32" t="s">
        <v>39</v>
      </c>
      <c r="N645" s="32" t="s">
        <v>39</v>
      </c>
      <c r="O645" s="30">
        <v>4.0</v>
      </c>
      <c r="P645" s="30">
        <v>0.0</v>
      </c>
      <c r="Q645" s="30">
        <v>0.0</v>
      </c>
      <c r="R645" s="30">
        <v>0.0</v>
      </c>
      <c r="S645" s="30">
        <v>0.0</v>
      </c>
      <c r="T645" s="30">
        <v>0.0</v>
      </c>
      <c r="U645" s="30">
        <v>0.0</v>
      </c>
      <c r="V645" s="30">
        <v>0.0</v>
      </c>
      <c r="W645" s="30">
        <v>0.0</v>
      </c>
      <c r="X645" s="30">
        <v>0.0</v>
      </c>
      <c r="Y645" s="30">
        <v>0.0</v>
      </c>
      <c r="Z645" s="30">
        <v>10.0</v>
      </c>
      <c r="AA645" s="30">
        <v>6.0</v>
      </c>
      <c r="AB645" s="30">
        <v>10.0</v>
      </c>
      <c r="AC645" s="30">
        <v>2.0</v>
      </c>
      <c r="AD645" s="30">
        <v>0.0</v>
      </c>
      <c r="AE645" s="30">
        <v>0.0</v>
      </c>
      <c r="AF645" s="30">
        <v>0.0</v>
      </c>
      <c r="AG645" s="30">
        <v>0.0</v>
      </c>
      <c r="AH645" s="30">
        <v>0.0</v>
      </c>
      <c r="AI645" s="30">
        <v>0.0</v>
      </c>
      <c r="AJ645" s="60"/>
    </row>
    <row r="646">
      <c r="A646" s="30">
        <v>12971.1</v>
      </c>
      <c r="B646" s="40">
        <v>44281.0</v>
      </c>
      <c r="C646" s="40">
        <v>44287.0</v>
      </c>
      <c r="D646" s="32" t="s">
        <v>150</v>
      </c>
      <c r="E646" s="32" t="s">
        <v>36</v>
      </c>
      <c r="F646" s="32" t="s">
        <v>248</v>
      </c>
      <c r="G646" s="32" t="s">
        <v>38</v>
      </c>
      <c r="H646" s="30">
        <v>27604.0</v>
      </c>
      <c r="I646" s="37"/>
      <c r="J646" s="30">
        <v>0.0</v>
      </c>
      <c r="K646" s="30">
        <v>1.0</v>
      </c>
      <c r="L646" s="30">
        <v>0.0</v>
      </c>
      <c r="M646" s="32" t="s">
        <v>49</v>
      </c>
      <c r="N646" s="32" t="s">
        <v>39</v>
      </c>
      <c r="O646" s="30">
        <v>4.0</v>
      </c>
      <c r="P646" s="30">
        <v>10.0</v>
      </c>
      <c r="Q646" s="30">
        <v>5.0</v>
      </c>
      <c r="R646" s="30">
        <v>12.0</v>
      </c>
      <c r="S646" s="30">
        <v>1.0</v>
      </c>
      <c r="T646" s="30">
        <v>1.0</v>
      </c>
      <c r="U646" s="30">
        <v>0.0</v>
      </c>
      <c r="V646" s="30">
        <v>0.0</v>
      </c>
      <c r="W646" s="30">
        <v>0.0</v>
      </c>
      <c r="X646" s="30">
        <v>0.0</v>
      </c>
      <c r="Y646" s="30">
        <v>0.0</v>
      </c>
      <c r="Z646" s="30">
        <v>0.0</v>
      </c>
      <c r="AA646" s="30">
        <v>0.0</v>
      </c>
      <c r="AB646" s="30">
        <v>0.0</v>
      </c>
      <c r="AC646" s="30">
        <v>0.0</v>
      </c>
      <c r="AD646" s="30">
        <v>0.0</v>
      </c>
      <c r="AE646" s="30">
        <v>0.0</v>
      </c>
      <c r="AF646" s="30">
        <v>0.0</v>
      </c>
      <c r="AG646" s="30">
        <v>0.0</v>
      </c>
      <c r="AH646" s="30">
        <v>0.0</v>
      </c>
      <c r="AI646" s="30">
        <v>0.0</v>
      </c>
      <c r="AJ646" s="60"/>
    </row>
    <row r="647">
      <c r="A647" s="30">
        <v>12971.2</v>
      </c>
      <c r="B647" s="40">
        <v>44281.0</v>
      </c>
      <c r="C647" s="40">
        <v>44287.0</v>
      </c>
      <c r="D647" s="32" t="s">
        <v>150</v>
      </c>
      <c r="E647" s="32" t="s">
        <v>36</v>
      </c>
      <c r="F647" s="32" t="s">
        <v>248</v>
      </c>
      <c r="G647" s="32" t="s">
        <v>38</v>
      </c>
      <c r="H647" s="30">
        <v>27604.0</v>
      </c>
      <c r="I647" s="37"/>
      <c r="J647" s="30">
        <v>0.0</v>
      </c>
      <c r="K647" s="30">
        <v>1.0</v>
      </c>
      <c r="L647" s="30">
        <v>0.0</v>
      </c>
      <c r="M647" s="32" t="s">
        <v>49</v>
      </c>
      <c r="N647" s="32" t="s">
        <v>39</v>
      </c>
      <c r="O647" s="30">
        <v>3.0</v>
      </c>
      <c r="P647" s="30">
        <v>10.0</v>
      </c>
      <c r="Q647" s="30">
        <v>5.0</v>
      </c>
      <c r="R647" s="30">
        <v>10.0</v>
      </c>
      <c r="S647" s="30">
        <v>1.0</v>
      </c>
      <c r="T647" s="30">
        <v>1.0</v>
      </c>
      <c r="U647" s="30">
        <v>0.0</v>
      </c>
      <c r="V647" s="30">
        <v>0.0</v>
      </c>
      <c r="W647" s="30">
        <v>0.0</v>
      </c>
      <c r="X647" s="30">
        <v>0.0</v>
      </c>
      <c r="Y647" s="30">
        <v>0.0</v>
      </c>
      <c r="Z647" s="30">
        <v>0.0</v>
      </c>
      <c r="AA647" s="30">
        <v>0.0</v>
      </c>
      <c r="AB647" s="30">
        <v>0.0</v>
      </c>
      <c r="AC647" s="30">
        <v>0.0</v>
      </c>
      <c r="AD647" s="30">
        <v>0.0</v>
      </c>
      <c r="AE647" s="30">
        <v>0.0</v>
      </c>
      <c r="AF647" s="30">
        <v>0.0</v>
      </c>
      <c r="AG647" s="30">
        <v>0.0</v>
      </c>
      <c r="AH647" s="30">
        <v>0.0</v>
      </c>
      <c r="AI647" s="30">
        <v>0.0</v>
      </c>
      <c r="AJ647" s="60"/>
    </row>
    <row r="648">
      <c r="A648" s="30">
        <v>12971.3</v>
      </c>
      <c r="B648" s="40">
        <v>44281.0</v>
      </c>
      <c r="C648" s="40">
        <v>44286.0</v>
      </c>
      <c r="D648" s="32" t="s">
        <v>150</v>
      </c>
      <c r="E648" s="32" t="s">
        <v>36</v>
      </c>
      <c r="H648" s="37"/>
      <c r="I648" s="37"/>
      <c r="J648" s="30">
        <v>1.0</v>
      </c>
      <c r="K648" s="30">
        <v>0.0</v>
      </c>
      <c r="L648" s="30">
        <v>0.0</v>
      </c>
      <c r="M648" s="32" t="s">
        <v>49</v>
      </c>
      <c r="N648" s="32" t="s">
        <v>39</v>
      </c>
      <c r="O648" s="30">
        <v>4.0</v>
      </c>
      <c r="P648" s="30">
        <v>0.0</v>
      </c>
      <c r="Q648" s="30">
        <v>0.0</v>
      </c>
      <c r="R648" s="30">
        <v>0.0</v>
      </c>
      <c r="S648" s="30">
        <v>0.0</v>
      </c>
      <c r="T648" s="30">
        <v>0.0</v>
      </c>
      <c r="U648" s="30">
        <v>0.0</v>
      </c>
      <c r="V648" s="30">
        <v>0.0</v>
      </c>
      <c r="W648" s="30">
        <v>0.0</v>
      </c>
      <c r="X648" s="30">
        <v>0.0</v>
      </c>
      <c r="Y648" s="30">
        <v>0.0</v>
      </c>
      <c r="Z648" s="30">
        <v>6.0</v>
      </c>
      <c r="AA648" s="30">
        <v>3.0</v>
      </c>
      <c r="AB648" s="30">
        <v>11.0</v>
      </c>
      <c r="AC648" s="30">
        <v>2.0</v>
      </c>
      <c r="AD648" s="30">
        <v>1.0</v>
      </c>
      <c r="AE648" s="30">
        <v>0.0</v>
      </c>
      <c r="AF648" s="30">
        <v>0.0</v>
      </c>
      <c r="AG648" s="30">
        <v>0.0</v>
      </c>
      <c r="AH648" s="30">
        <v>0.0</v>
      </c>
      <c r="AI648" s="30">
        <v>0.0</v>
      </c>
      <c r="AJ648" s="60"/>
    </row>
    <row r="649">
      <c r="A649" s="30">
        <v>12972.1</v>
      </c>
      <c r="B649" s="40">
        <v>44281.0</v>
      </c>
      <c r="C649" s="40">
        <v>44287.0</v>
      </c>
      <c r="D649" s="32" t="s">
        <v>251</v>
      </c>
      <c r="E649" s="32" t="s">
        <v>252</v>
      </c>
      <c r="H649" s="37"/>
      <c r="I649" s="37"/>
      <c r="J649" s="30">
        <v>1.0</v>
      </c>
      <c r="K649" s="30">
        <v>0.0</v>
      </c>
      <c r="L649" s="30">
        <v>0.0</v>
      </c>
      <c r="M649" s="32" t="s">
        <v>39</v>
      </c>
      <c r="N649" s="32" t="s">
        <v>39</v>
      </c>
      <c r="O649" s="30">
        <v>1.0</v>
      </c>
      <c r="P649" s="30">
        <v>0.0</v>
      </c>
      <c r="Q649" s="30">
        <v>0.0</v>
      </c>
      <c r="R649" s="30">
        <v>0.0</v>
      </c>
      <c r="S649" s="30">
        <v>0.0</v>
      </c>
      <c r="T649" s="30">
        <v>0.0</v>
      </c>
      <c r="U649" s="30">
        <v>0.0</v>
      </c>
      <c r="V649" s="30">
        <v>0.0</v>
      </c>
      <c r="W649" s="30">
        <v>0.0</v>
      </c>
      <c r="X649" s="30">
        <v>0.0</v>
      </c>
      <c r="Y649" s="30">
        <v>0.0</v>
      </c>
      <c r="Z649" s="30">
        <v>7.0</v>
      </c>
      <c r="AA649" s="30">
        <v>4.0</v>
      </c>
      <c r="AB649" s="30">
        <v>11.0</v>
      </c>
      <c r="AC649" s="30">
        <v>1.0</v>
      </c>
      <c r="AD649" s="30">
        <v>0.0</v>
      </c>
      <c r="AE649" s="30">
        <v>0.0</v>
      </c>
      <c r="AF649" s="30">
        <v>0.0</v>
      </c>
      <c r="AG649" s="30">
        <v>0.0</v>
      </c>
      <c r="AH649" s="30">
        <v>0.0</v>
      </c>
      <c r="AI649" s="30">
        <v>0.0</v>
      </c>
      <c r="AJ649" s="60"/>
    </row>
    <row r="650">
      <c r="A650" s="30">
        <v>12972.2</v>
      </c>
      <c r="B650" s="40">
        <v>44281.0</v>
      </c>
      <c r="C650" s="40">
        <v>44287.0</v>
      </c>
      <c r="D650" s="32" t="s">
        <v>251</v>
      </c>
      <c r="E650" s="32" t="s">
        <v>252</v>
      </c>
      <c r="H650" s="37"/>
      <c r="I650" s="37"/>
      <c r="J650" s="30">
        <v>1.0</v>
      </c>
      <c r="K650" s="30">
        <v>0.0</v>
      </c>
      <c r="L650" s="30">
        <v>0.0</v>
      </c>
      <c r="M650" s="32" t="s">
        <v>39</v>
      </c>
      <c r="N650" s="32" t="s">
        <v>39</v>
      </c>
      <c r="O650" s="30">
        <v>1.0</v>
      </c>
      <c r="P650" s="30">
        <v>0.0</v>
      </c>
      <c r="Q650" s="30">
        <v>0.0</v>
      </c>
      <c r="R650" s="30">
        <v>0.0</v>
      </c>
      <c r="S650" s="30">
        <v>0.0</v>
      </c>
      <c r="T650" s="30">
        <v>0.0</v>
      </c>
      <c r="U650" s="30">
        <v>0.0</v>
      </c>
      <c r="V650" s="30">
        <v>0.0</v>
      </c>
      <c r="W650" s="30">
        <v>0.0</v>
      </c>
      <c r="X650" s="30">
        <v>0.0</v>
      </c>
      <c r="Y650" s="30">
        <v>0.0</v>
      </c>
      <c r="Z650" s="30">
        <v>7.0</v>
      </c>
      <c r="AA650" s="30">
        <v>5.0</v>
      </c>
      <c r="AB650" s="30">
        <v>11.0</v>
      </c>
      <c r="AC650" s="30">
        <v>0.0</v>
      </c>
      <c r="AD650" s="30">
        <v>0.0</v>
      </c>
      <c r="AE650" s="30">
        <v>0.0</v>
      </c>
      <c r="AF650" s="30">
        <v>0.0</v>
      </c>
      <c r="AG650" s="30">
        <v>0.0</v>
      </c>
      <c r="AH650" s="30">
        <v>0.0</v>
      </c>
      <c r="AI650" s="30">
        <v>0.0</v>
      </c>
      <c r="AJ650" s="60"/>
    </row>
    <row r="651">
      <c r="A651" s="30">
        <v>12972.3</v>
      </c>
      <c r="B651" s="40">
        <v>44281.0</v>
      </c>
      <c r="C651" s="40">
        <v>44287.0</v>
      </c>
      <c r="D651" s="32" t="s">
        <v>251</v>
      </c>
      <c r="E651" s="32" t="s">
        <v>252</v>
      </c>
      <c r="F651" s="32" t="s">
        <v>176</v>
      </c>
      <c r="G651" s="32" t="s">
        <v>107</v>
      </c>
      <c r="H651" s="30">
        <v>27513.0</v>
      </c>
      <c r="I651" s="37"/>
      <c r="J651" s="30">
        <v>0.0</v>
      </c>
      <c r="K651" s="30">
        <v>1.0</v>
      </c>
      <c r="L651" s="30">
        <v>0.0</v>
      </c>
      <c r="M651" s="32" t="s">
        <v>39</v>
      </c>
      <c r="N651" s="32" t="s">
        <v>39</v>
      </c>
      <c r="O651" s="30">
        <v>0.0</v>
      </c>
      <c r="P651" s="30">
        <v>12.0</v>
      </c>
      <c r="Q651" s="30">
        <v>8.0</v>
      </c>
      <c r="R651" s="30">
        <v>11.0</v>
      </c>
      <c r="S651" s="30">
        <v>1.0</v>
      </c>
      <c r="T651" s="30">
        <v>0.0</v>
      </c>
      <c r="U651" s="30">
        <v>0.0</v>
      </c>
      <c r="V651" s="30">
        <v>0.0</v>
      </c>
      <c r="W651" s="30">
        <v>0.0</v>
      </c>
      <c r="X651" s="30">
        <v>0.0</v>
      </c>
      <c r="Y651" s="30">
        <v>0.0</v>
      </c>
      <c r="Z651" s="30">
        <v>0.0</v>
      </c>
      <c r="AA651" s="30">
        <v>0.0</v>
      </c>
      <c r="AB651" s="30">
        <v>0.0</v>
      </c>
      <c r="AC651" s="30">
        <v>0.0</v>
      </c>
      <c r="AD651" s="30">
        <v>0.0</v>
      </c>
      <c r="AE651" s="30">
        <v>0.0</v>
      </c>
      <c r="AF651" s="30">
        <v>0.0</v>
      </c>
      <c r="AG651" s="30">
        <v>0.0</v>
      </c>
      <c r="AH651" s="30">
        <v>0.0</v>
      </c>
      <c r="AI651" s="30">
        <v>0.0</v>
      </c>
      <c r="AJ651" s="60"/>
    </row>
    <row r="652">
      <c r="A652" s="30">
        <v>12972.4</v>
      </c>
      <c r="B652" s="40">
        <v>44281.0</v>
      </c>
      <c r="C652" s="40">
        <v>44287.0</v>
      </c>
      <c r="D652" s="32" t="s">
        <v>251</v>
      </c>
      <c r="E652" s="32" t="s">
        <v>252</v>
      </c>
      <c r="F652" s="32" t="s">
        <v>176</v>
      </c>
      <c r="G652" s="32" t="s">
        <v>107</v>
      </c>
      <c r="H652" s="30">
        <v>27513.0</v>
      </c>
      <c r="I652" s="37"/>
      <c r="J652" s="30">
        <v>0.0</v>
      </c>
      <c r="K652" s="30">
        <v>1.0</v>
      </c>
      <c r="L652" s="30">
        <v>0.0</v>
      </c>
      <c r="M652" s="32" t="s">
        <v>39</v>
      </c>
      <c r="N652" s="32" t="s">
        <v>39</v>
      </c>
      <c r="O652" s="30">
        <v>1.0</v>
      </c>
      <c r="P652" s="30">
        <v>0.0</v>
      </c>
      <c r="Q652" s="30">
        <v>0.0</v>
      </c>
      <c r="R652" s="30">
        <v>0.0</v>
      </c>
      <c r="S652" s="30">
        <v>0.0</v>
      </c>
      <c r="T652" s="30">
        <v>0.0</v>
      </c>
      <c r="U652" s="30">
        <v>12.0</v>
      </c>
      <c r="V652" s="30">
        <v>8.0</v>
      </c>
      <c r="W652" s="30">
        <v>10.0</v>
      </c>
      <c r="X652" s="30">
        <v>1.0</v>
      </c>
      <c r="Y652" s="30">
        <v>0.0</v>
      </c>
      <c r="Z652" s="30">
        <v>0.0</v>
      </c>
      <c r="AA652" s="30">
        <v>0.0</v>
      </c>
      <c r="AB652" s="30">
        <v>0.0</v>
      </c>
      <c r="AC652" s="30">
        <v>0.0</v>
      </c>
      <c r="AD652" s="30">
        <v>0.0</v>
      </c>
      <c r="AE652" s="30">
        <v>0.0</v>
      </c>
      <c r="AF652" s="30">
        <v>0.0</v>
      </c>
      <c r="AG652" s="30">
        <v>0.0</v>
      </c>
      <c r="AH652" s="30">
        <v>0.0</v>
      </c>
      <c r="AI652" s="30">
        <v>0.0</v>
      </c>
      <c r="AJ652" s="60"/>
    </row>
    <row r="653">
      <c r="A653" s="30">
        <v>12973.1</v>
      </c>
      <c r="B653" s="40">
        <v>44281.0</v>
      </c>
      <c r="C653" s="40">
        <v>44287.0</v>
      </c>
      <c r="D653" s="32" t="s">
        <v>251</v>
      </c>
      <c r="E653" s="32" t="s">
        <v>252</v>
      </c>
      <c r="H653" s="37"/>
      <c r="I653" s="37"/>
      <c r="J653" s="30">
        <v>1.0</v>
      </c>
      <c r="K653" s="30">
        <v>0.0</v>
      </c>
      <c r="L653" s="30">
        <v>0.0</v>
      </c>
      <c r="M653" s="32" t="s">
        <v>39</v>
      </c>
      <c r="N653" s="32" t="s">
        <v>39</v>
      </c>
      <c r="O653" s="30">
        <v>2.0</v>
      </c>
      <c r="P653" s="30">
        <v>0.0</v>
      </c>
      <c r="Q653" s="30">
        <v>0.0</v>
      </c>
      <c r="R653" s="30">
        <v>0.0</v>
      </c>
      <c r="S653" s="30">
        <v>0.0</v>
      </c>
      <c r="T653" s="30">
        <v>0.0</v>
      </c>
      <c r="U653" s="30">
        <v>0.0</v>
      </c>
      <c r="V653" s="30">
        <v>0.0</v>
      </c>
      <c r="W653" s="30">
        <v>0.0</v>
      </c>
      <c r="X653" s="30">
        <v>0.0</v>
      </c>
      <c r="Y653" s="30">
        <v>0.0</v>
      </c>
      <c r="Z653" s="30">
        <v>7.0</v>
      </c>
      <c r="AA653" s="30">
        <v>5.0</v>
      </c>
      <c r="AB653" s="30">
        <v>12.0</v>
      </c>
      <c r="AC653" s="30">
        <v>1.0</v>
      </c>
      <c r="AD653" s="30">
        <v>0.0</v>
      </c>
      <c r="AE653" s="30">
        <v>0.0</v>
      </c>
      <c r="AF653" s="30">
        <v>0.0</v>
      </c>
      <c r="AG653" s="30">
        <v>0.0</v>
      </c>
      <c r="AH653" s="30">
        <v>0.0</v>
      </c>
      <c r="AI653" s="30">
        <v>0.0</v>
      </c>
      <c r="AJ653" s="60"/>
    </row>
    <row r="654">
      <c r="A654" s="30">
        <v>12973.2</v>
      </c>
      <c r="B654" s="40">
        <v>44281.0</v>
      </c>
      <c r="C654" s="40">
        <v>44287.0</v>
      </c>
      <c r="D654" s="32" t="s">
        <v>251</v>
      </c>
      <c r="E654" s="32" t="s">
        <v>252</v>
      </c>
      <c r="H654" s="37"/>
      <c r="I654" s="37"/>
      <c r="J654" s="30">
        <v>1.0</v>
      </c>
      <c r="K654" s="30">
        <v>0.0</v>
      </c>
      <c r="L654" s="30">
        <v>0.0</v>
      </c>
      <c r="M654" s="32" t="s">
        <v>39</v>
      </c>
      <c r="N654" s="32" t="s">
        <v>39</v>
      </c>
      <c r="O654" s="30">
        <v>2.0</v>
      </c>
      <c r="P654" s="30">
        <v>0.0</v>
      </c>
      <c r="Q654" s="30">
        <v>0.0</v>
      </c>
      <c r="R654" s="30">
        <v>0.0</v>
      </c>
      <c r="S654" s="30">
        <v>0.0</v>
      </c>
      <c r="T654" s="30">
        <v>0.0</v>
      </c>
      <c r="U654" s="30">
        <v>0.0</v>
      </c>
      <c r="V654" s="30">
        <v>0.0</v>
      </c>
      <c r="W654" s="30">
        <v>0.0</v>
      </c>
      <c r="X654" s="30">
        <v>0.0</v>
      </c>
      <c r="Y654" s="30">
        <v>0.0</v>
      </c>
      <c r="Z654" s="30">
        <v>0.0</v>
      </c>
      <c r="AA654" s="30">
        <v>0.0</v>
      </c>
      <c r="AB654" s="30">
        <v>0.0</v>
      </c>
      <c r="AC654" s="30">
        <v>0.0</v>
      </c>
      <c r="AD654" s="30">
        <v>0.0</v>
      </c>
      <c r="AE654" s="30">
        <v>8.0</v>
      </c>
      <c r="AF654" s="30">
        <v>5.0</v>
      </c>
      <c r="AG654" s="30">
        <v>10.0</v>
      </c>
      <c r="AH654" s="30">
        <v>1.0</v>
      </c>
      <c r="AI654" s="30">
        <v>0.0</v>
      </c>
      <c r="AJ654" s="60"/>
    </row>
    <row r="655">
      <c r="A655" s="30">
        <v>12973.3</v>
      </c>
      <c r="B655" s="40">
        <v>44281.0</v>
      </c>
      <c r="C655" s="40">
        <v>44287.0</v>
      </c>
      <c r="D655" s="32" t="s">
        <v>251</v>
      </c>
      <c r="E655" s="32" t="s">
        <v>252</v>
      </c>
      <c r="F655" s="32" t="s">
        <v>176</v>
      </c>
      <c r="G655" s="32" t="s">
        <v>107</v>
      </c>
      <c r="H655" s="30">
        <v>27513.0</v>
      </c>
      <c r="I655" s="37"/>
      <c r="J655" s="30">
        <v>0.0</v>
      </c>
      <c r="K655" s="30">
        <v>1.0</v>
      </c>
      <c r="L655" s="30">
        <v>0.0</v>
      </c>
      <c r="M655" s="32" t="s">
        <v>39</v>
      </c>
      <c r="N655" s="32" t="s">
        <v>39</v>
      </c>
      <c r="O655" s="30">
        <v>4.0</v>
      </c>
      <c r="P655" s="30">
        <v>0.0</v>
      </c>
      <c r="Q655" s="30">
        <v>0.0</v>
      </c>
      <c r="R655" s="30">
        <v>0.0</v>
      </c>
      <c r="S655" s="30">
        <v>0.0</v>
      </c>
      <c r="T655" s="30">
        <v>0.0</v>
      </c>
      <c r="U655" s="30">
        <v>8.0</v>
      </c>
      <c r="V655" s="30">
        <v>6.0</v>
      </c>
      <c r="W655" s="30">
        <v>10.0</v>
      </c>
      <c r="X655" s="30">
        <v>2.0</v>
      </c>
      <c r="Y655" s="30">
        <v>0.0</v>
      </c>
      <c r="Z655" s="30">
        <v>0.0</v>
      </c>
      <c r="AA655" s="30">
        <v>0.0</v>
      </c>
      <c r="AB655" s="30">
        <v>0.0</v>
      </c>
      <c r="AC655" s="30">
        <v>0.0</v>
      </c>
      <c r="AD655" s="30">
        <v>0.0</v>
      </c>
      <c r="AE655" s="30">
        <v>0.0</v>
      </c>
      <c r="AF655" s="30">
        <v>0.0</v>
      </c>
      <c r="AG655" s="30">
        <v>0.0</v>
      </c>
      <c r="AH655" s="30">
        <v>0.0</v>
      </c>
      <c r="AI655" s="30">
        <v>0.0</v>
      </c>
      <c r="AJ655" s="60"/>
    </row>
    <row r="656">
      <c r="A656" s="30">
        <v>12973.4</v>
      </c>
      <c r="B656" s="40">
        <v>44281.0</v>
      </c>
      <c r="C656" s="40">
        <v>44287.0</v>
      </c>
      <c r="D656" s="32" t="s">
        <v>251</v>
      </c>
      <c r="E656" s="32" t="s">
        <v>252</v>
      </c>
      <c r="H656" s="37"/>
      <c r="I656" s="37"/>
      <c r="J656" s="30">
        <v>0.0</v>
      </c>
      <c r="K656" s="30">
        <v>0.0</v>
      </c>
      <c r="L656" s="30">
        <v>1.0</v>
      </c>
      <c r="M656" s="32" t="s">
        <v>39</v>
      </c>
      <c r="N656" s="32" t="s">
        <v>39</v>
      </c>
      <c r="O656" s="30">
        <v>1.0</v>
      </c>
      <c r="P656" s="30">
        <v>9.0</v>
      </c>
      <c r="Q656" s="30">
        <v>6.0</v>
      </c>
      <c r="R656" s="30">
        <v>5.0</v>
      </c>
      <c r="S656" s="30">
        <v>2.0</v>
      </c>
      <c r="T656" s="30">
        <v>0.0</v>
      </c>
      <c r="U656" s="30">
        <v>0.0</v>
      </c>
      <c r="V656" s="30">
        <v>0.0</v>
      </c>
      <c r="W656" s="30">
        <v>0.0</v>
      </c>
      <c r="X656" s="30">
        <v>0.0</v>
      </c>
      <c r="Y656" s="30">
        <v>0.0</v>
      </c>
      <c r="Z656" s="30">
        <v>0.0</v>
      </c>
      <c r="AA656" s="30">
        <v>0.0</v>
      </c>
      <c r="AB656" s="30">
        <v>0.0</v>
      </c>
      <c r="AC656" s="30">
        <v>0.0</v>
      </c>
      <c r="AD656" s="30">
        <v>0.0</v>
      </c>
      <c r="AE656" s="30">
        <v>0.0</v>
      </c>
      <c r="AF656" s="30">
        <v>0.0</v>
      </c>
      <c r="AG656" s="30">
        <v>0.0</v>
      </c>
      <c r="AH656" s="30">
        <v>0.0</v>
      </c>
      <c r="AI656" s="30">
        <v>0.0</v>
      </c>
      <c r="AJ656" s="60"/>
    </row>
    <row r="657">
      <c r="A657" s="30">
        <v>12973.5</v>
      </c>
      <c r="B657" s="40">
        <v>44281.0</v>
      </c>
      <c r="C657" s="40">
        <v>44287.0</v>
      </c>
      <c r="D657" s="32" t="s">
        <v>251</v>
      </c>
      <c r="E657" s="32" t="s">
        <v>252</v>
      </c>
      <c r="F657" s="32" t="s">
        <v>176</v>
      </c>
      <c r="G657" s="32" t="s">
        <v>107</v>
      </c>
      <c r="H657" s="30">
        <v>27513.0</v>
      </c>
      <c r="I657" s="37"/>
      <c r="J657" s="30">
        <v>0.0</v>
      </c>
      <c r="K657" s="30">
        <v>1.0</v>
      </c>
      <c r="L657" s="30">
        <v>0.0</v>
      </c>
      <c r="M657" s="32" t="s">
        <v>39</v>
      </c>
      <c r="N657" s="32" t="s">
        <v>39</v>
      </c>
      <c r="O657" s="30">
        <v>4.0</v>
      </c>
      <c r="P657" s="30">
        <v>0.0</v>
      </c>
      <c r="Q657" s="30">
        <v>0.0</v>
      </c>
      <c r="R657" s="30">
        <v>0.0</v>
      </c>
      <c r="S657" s="30">
        <v>0.0</v>
      </c>
      <c r="T657" s="30">
        <v>0.0</v>
      </c>
      <c r="U657" s="30">
        <v>0.0</v>
      </c>
      <c r="V657" s="30">
        <v>0.0</v>
      </c>
      <c r="W657" s="30">
        <v>5.0</v>
      </c>
      <c r="X657" s="30">
        <v>2.0</v>
      </c>
      <c r="Y657" s="30">
        <v>0.0</v>
      </c>
      <c r="Z657" s="30">
        <v>0.0</v>
      </c>
      <c r="AA657" s="30">
        <v>0.0</v>
      </c>
      <c r="AB657" s="30">
        <v>0.0</v>
      </c>
      <c r="AC657" s="30">
        <v>0.0</v>
      </c>
      <c r="AD657" s="30">
        <v>0.0</v>
      </c>
      <c r="AE657" s="30">
        <v>10.0</v>
      </c>
      <c r="AF657" s="30">
        <v>6.0</v>
      </c>
      <c r="AG657" s="30">
        <v>5.0</v>
      </c>
      <c r="AH657" s="30">
        <v>0.0</v>
      </c>
      <c r="AI657" s="30">
        <v>0.0</v>
      </c>
      <c r="AJ657" s="60"/>
    </row>
    <row r="658">
      <c r="A658" s="30">
        <v>12973.6</v>
      </c>
      <c r="B658" s="40">
        <v>44281.0</v>
      </c>
      <c r="C658" s="40">
        <v>44287.0</v>
      </c>
      <c r="D658" s="32" t="s">
        <v>251</v>
      </c>
      <c r="E658" s="32" t="s">
        <v>252</v>
      </c>
      <c r="F658" s="32" t="s">
        <v>176</v>
      </c>
      <c r="G658" s="32" t="s">
        <v>107</v>
      </c>
      <c r="H658" s="30">
        <v>27513.0</v>
      </c>
      <c r="I658" s="37"/>
      <c r="J658" s="30">
        <v>0.0</v>
      </c>
      <c r="K658" s="30">
        <v>1.0</v>
      </c>
      <c r="L658" s="30">
        <v>0.0</v>
      </c>
      <c r="M658" s="32" t="s">
        <v>39</v>
      </c>
      <c r="N658" s="32" t="s">
        <v>39</v>
      </c>
      <c r="O658" s="30">
        <v>4.0</v>
      </c>
      <c r="P658" s="30">
        <v>0.0</v>
      </c>
      <c r="Q658" s="30">
        <v>0.0</v>
      </c>
      <c r="R658" s="30">
        <v>0.0</v>
      </c>
      <c r="S658" s="30">
        <v>0.0</v>
      </c>
      <c r="T658" s="30">
        <v>0.0</v>
      </c>
      <c r="U658" s="30">
        <v>11.0</v>
      </c>
      <c r="V658" s="30">
        <v>7.0</v>
      </c>
      <c r="W658" s="30">
        <v>10.0</v>
      </c>
      <c r="X658" s="30">
        <v>2.0</v>
      </c>
      <c r="Y658" s="30">
        <v>0.0</v>
      </c>
      <c r="Z658" s="30">
        <v>0.0</v>
      </c>
      <c r="AA658" s="30">
        <v>0.0</v>
      </c>
      <c r="AB658" s="30">
        <v>0.0</v>
      </c>
      <c r="AC658" s="30">
        <v>0.0</v>
      </c>
      <c r="AD658" s="30">
        <v>0.0</v>
      </c>
      <c r="AE658" s="30">
        <v>0.0</v>
      </c>
      <c r="AF658" s="30">
        <v>0.0</v>
      </c>
      <c r="AG658" s="30">
        <v>0.0</v>
      </c>
      <c r="AH658" s="30">
        <v>0.0</v>
      </c>
      <c r="AI658" s="30">
        <v>0.0</v>
      </c>
      <c r="AJ658" s="60"/>
    </row>
    <row r="659">
      <c r="A659" s="30">
        <v>12974.1</v>
      </c>
      <c r="B659" s="40">
        <v>44284.0</v>
      </c>
      <c r="C659" s="40">
        <v>44285.0</v>
      </c>
      <c r="D659" s="32" t="s">
        <v>221</v>
      </c>
      <c r="E659" s="32" t="s">
        <v>218</v>
      </c>
      <c r="F659" s="32" t="s">
        <v>265</v>
      </c>
      <c r="G659" s="32" t="s">
        <v>38</v>
      </c>
      <c r="H659" s="30">
        <v>27608.0</v>
      </c>
      <c r="I659" s="37"/>
      <c r="J659" s="30">
        <v>0.0</v>
      </c>
      <c r="K659" s="30">
        <v>1.0</v>
      </c>
      <c r="L659" s="30">
        <v>0.0</v>
      </c>
      <c r="M659" s="32" t="s">
        <v>49</v>
      </c>
      <c r="N659" s="32" t="s">
        <v>39</v>
      </c>
      <c r="O659" s="30">
        <v>4.0</v>
      </c>
      <c r="P659" s="30">
        <v>7.0</v>
      </c>
      <c r="Q659" s="30">
        <v>0.0</v>
      </c>
      <c r="R659" s="30">
        <v>0.0</v>
      </c>
      <c r="S659" s="30">
        <v>0.0</v>
      </c>
      <c r="T659" s="30">
        <v>0.0</v>
      </c>
      <c r="U659" s="30">
        <v>0.0</v>
      </c>
      <c r="V659" s="30">
        <v>0.0</v>
      </c>
      <c r="W659" s="30">
        <v>0.0</v>
      </c>
      <c r="X659" s="30">
        <v>0.0</v>
      </c>
      <c r="Y659" s="30">
        <v>0.0</v>
      </c>
      <c r="Z659" s="30">
        <v>0.0</v>
      </c>
      <c r="AA659" s="30">
        <v>0.0</v>
      </c>
      <c r="AB659" s="30">
        <v>0.0</v>
      </c>
      <c r="AC659" s="30">
        <v>0.0</v>
      </c>
      <c r="AD659" s="30">
        <v>0.0</v>
      </c>
      <c r="AE659" s="30">
        <v>0.0</v>
      </c>
      <c r="AF659" s="30">
        <v>0.0</v>
      </c>
      <c r="AG659" s="30">
        <v>0.0</v>
      </c>
      <c r="AH659" s="30">
        <v>0.0</v>
      </c>
      <c r="AI659" s="30">
        <v>0.0</v>
      </c>
      <c r="AJ659" s="60"/>
    </row>
    <row r="660">
      <c r="A660" s="30">
        <v>12974.2</v>
      </c>
      <c r="B660" s="40">
        <v>44284.0</v>
      </c>
      <c r="C660" s="40">
        <v>44285.0</v>
      </c>
      <c r="D660" s="32" t="s">
        <v>221</v>
      </c>
      <c r="E660" s="32" t="s">
        <v>218</v>
      </c>
      <c r="G660" s="37"/>
      <c r="H660" s="37"/>
      <c r="I660" s="37"/>
      <c r="J660" s="30">
        <v>1.0</v>
      </c>
      <c r="K660" s="30">
        <v>0.0</v>
      </c>
      <c r="L660" s="30">
        <v>0.0</v>
      </c>
      <c r="M660" s="32" t="s">
        <v>49</v>
      </c>
      <c r="N660" s="32" t="s">
        <v>39</v>
      </c>
      <c r="O660" s="30">
        <v>3.0</v>
      </c>
      <c r="P660" s="30">
        <v>0.0</v>
      </c>
      <c r="Q660" s="30">
        <v>0.0</v>
      </c>
      <c r="R660" s="30">
        <v>0.0</v>
      </c>
      <c r="S660" s="30">
        <v>0.0</v>
      </c>
      <c r="T660" s="30">
        <v>0.0</v>
      </c>
      <c r="U660" s="30">
        <v>0.0</v>
      </c>
      <c r="V660" s="30">
        <v>0.0</v>
      </c>
      <c r="W660" s="30">
        <v>0.0</v>
      </c>
      <c r="X660" s="30">
        <v>0.0</v>
      </c>
      <c r="Y660" s="30">
        <v>0.0</v>
      </c>
      <c r="Z660" s="30">
        <v>5.0</v>
      </c>
      <c r="AA660" s="30">
        <v>3.0</v>
      </c>
      <c r="AB660" s="30">
        <v>0.0</v>
      </c>
      <c r="AC660" s="30">
        <v>0.0</v>
      </c>
      <c r="AD660" s="30">
        <v>0.0</v>
      </c>
      <c r="AE660" s="30">
        <v>0.0</v>
      </c>
      <c r="AF660" s="30">
        <v>0.0</v>
      </c>
      <c r="AG660" s="30">
        <v>0.0</v>
      </c>
      <c r="AH660" s="30">
        <v>0.0</v>
      </c>
      <c r="AI660" s="30">
        <v>0.0</v>
      </c>
      <c r="AJ660" s="60"/>
    </row>
    <row r="661">
      <c r="A661" s="30"/>
      <c r="B661" s="40"/>
      <c r="C661" s="35"/>
      <c r="D661" s="32"/>
      <c r="E661" s="32"/>
      <c r="F661" s="32"/>
      <c r="G661" s="32"/>
      <c r="H661" s="32"/>
      <c r="I661" s="32"/>
      <c r="J661" s="30"/>
      <c r="K661" s="30"/>
      <c r="L661" s="30"/>
      <c r="M661" s="32"/>
      <c r="N661" s="32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60"/>
    </row>
    <row r="662">
      <c r="A662" s="41" t="s">
        <v>133</v>
      </c>
      <c r="B662" s="52"/>
      <c r="C662" s="52"/>
      <c r="D662" s="42">
        <f>COUNTIF(D3:D660,"Emergency Clothing Events")</f>
        <v>362</v>
      </c>
      <c r="E662" s="32"/>
      <c r="F662" s="32"/>
      <c r="G662" s="32"/>
      <c r="H662" s="32"/>
      <c r="I662" s="32"/>
      <c r="J662" s="30"/>
      <c r="K662" s="30"/>
      <c r="L662" s="30"/>
      <c r="M662" s="32"/>
      <c r="N662" s="32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60"/>
    </row>
    <row r="663">
      <c r="A663" s="41" t="s">
        <v>134</v>
      </c>
      <c r="B663" s="52"/>
      <c r="C663" s="52"/>
      <c r="D663" s="43">
        <f>A2-D662</f>
        <v>296</v>
      </c>
      <c r="E663" s="32"/>
      <c r="F663" s="32"/>
      <c r="G663" s="32"/>
      <c r="H663" s="32"/>
      <c r="I663" s="32"/>
      <c r="J663" s="30"/>
      <c r="K663" s="30"/>
      <c r="L663" s="30"/>
      <c r="M663" s="32"/>
      <c r="N663" s="32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60"/>
    </row>
    <row r="664">
      <c r="A664" s="30" t="s">
        <v>135</v>
      </c>
      <c r="B664" s="52"/>
      <c r="C664" s="52"/>
      <c r="D664" s="33">
        <f>D663+D662</f>
        <v>658</v>
      </c>
      <c r="E664" s="32"/>
      <c r="F664" s="32"/>
      <c r="G664" s="32"/>
      <c r="H664" s="32"/>
      <c r="I664" s="32"/>
      <c r="J664" s="30"/>
      <c r="K664" s="30"/>
      <c r="L664" s="30"/>
      <c r="M664" s="32"/>
      <c r="N664" s="32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60"/>
    </row>
    <row r="665">
      <c r="A665" s="30"/>
      <c r="B665" s="40"/>
      <c r="C665" s="35"/>
      <c r="D665" s="32"/>
      <c r="E665" s="32"/>
      <c r="F665" s="32"/>
      <c r="G665" s="32"/>
      <c r="H665" s="32"/>
      <c r="I665" s="32"/>
      <c r="J665" s="30"/>
      <c r="K665" s="30"/>
      <c r="L665" s="30"/>
      <c r="M665" s="32"/>
      <c r="N665" s="32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60"/>
    </row>
    <row r="666">
      <c r="A666" s="30"/>
      <c r="B666" s="40"/>
      <c r="C666" s="35"/>
      <c r="D666" s="32"/>
      <c r="E666" s="32"/>
      <c r="F666" s="32"/>
      <c r="G666" s="32"/>
      <c r="H666" s="32"/>
      <c r="I666" s="32"/>
      <c r="J666" s="30"/>
      <c r="K666" s="30"/>
      <c r="L666" s="30"/>
      <c r="M666" s="32"/>
      <c r="N666" s="32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60"/>
    </row>
    <row r="667">
      <c r="A667" s="30"/>
      <c r="B667" s="40"/>
      <c r="C667" s="35"/>
      <c r="D667" s="32"/>
      <c r="E667" s="32"/>
      <c r="F667" s="32"/>
      <c r="G667" s="32"/>
      <c r="H667" s="32"/>
      <c r="I667" s="32"/>
      <c r="J667" s="30"/>
      <c r="K667" s="30"/>
      <c r="L667" s="30"/>
      <c r="M667" s="32"/>
      <c r="N667" s="32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60"/>
    </row>
    <row r="668">
      <c r="A668" s="30"/>
      <c r="B668" s="40"/>
      <c r="C668" s="35"/>
      <c r="D668" s="32"/>
      <c r="E668" s="32"/>
      <c r="F668" s="32"/>
      <c r="G668" s="32"/>
      <c r="H668" s="32"/>
      <c r="I668" s="32"/>
      <c r="J668" s="30"/>
      <c r="K668" s="30"/>
      <c r="L668" s="30"/>
      <c r="M668" s="32"/>
      <c r="N668" s="32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60"/>
    </row>
    <row r="669">
      <c r="A669" s="30"/>
      <c r="B669" s="40"/>
      <c r="C669" s="35"/>
      <c r="D669" s="32"/>
      <c r="E669" s="32"/>
      <c r="F669" s="32"/>
      <c r="G669" s="32"/>
      <c r="H669" s="32"/>
      <c r="I669" s="32"/>
      <c r="J669" s="30"/>
      <c r="K669" s="30"/>
      <c r="L669" s="30"/>
      <c r="M669" s="32"/>
      <c r="N669" s="32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60"/>
    </row>
    <row r="670">
      <c r="A670" s="30"/>
      <c r="B670" s="40"/>
      <c r="C670" s="35"/>
      <c r="D670" s="32"/>
      <c r="E670" s="32"/>
      <c r="F670" s="32"/>
      <c r="G670" s="32"/>
      <c r="H670" s="32"/>
      <c r="I670" s="32"/>
      <c r="J670" s="30"/>
      <c r="K670" s="30"/>
      <c r="L670" s="30"/>
      <c r="M670" s="32"/>
      <c r="N670" s="32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60"/>
    </row>
    <row r="671">
      <c r="A671" s="30"/>
      <c r="B671" s="40"/>
      <c r="C671" s="35"/>
      <c r="D671" s="32"/>
      <c r="E671" s="32"/>
      <c r="F671" s="32"/>
      <c r="G671" s="32"/>
      <c r="H671" s="32"/>
      <c r="I671" s="32"/>
      <c r="J671" s="30"/>
      <c r="K671" s="30"/>
      <c r="L671" s="30"/>
      <c r="M671" s="32"/>
      <c r="N671" s="32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60"/>
    </row>
    <row r="672">
      <c r="A672" s="30"/>
      <c r="B672" s="40"/>
      <c r="C672" s="35"/>
      <c r="D672" s="32"/>
      <c r="E672" s="32"/>
      <c r="F672" s="32"/>
      <c r="G672" s="32"/>
      <c r="H672" s="32"/>
      <c r="I672" s="32"/>
      <c r="J672" s="30"/>
      <c r="K672" s="30"/>
      <c r="L672" s="30"/>
      <c r="M672" s="32"/>
      <c r="N672" s="32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60"/>
    </row>
    <row r="673">
      <c r="A673" s="30"/>
      <c r="B673" s="40"/>
      <c r="C673" s="35"/>
      <c r="D673" s="32"/>
      <c r="E673" s="32"/>
      <c r="F673" s="32"/>
      <c r="G673" s="32"/>
      <c r="H673" s="32"/>
      <c r="I673" s="32"/>
      <c r="J673" s="30"/>
      <c r="K673" s="30"/>
      <c r="L673" s="30"/>
      <c r="M673" s="32"/>
      <c r="N673" s="32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60"/>
    </row>
    <row r="674">
      <c r="A674" s="30"/>
      <c r="B674" s="40"/>
      <c r="C674" s="35"/>
      <c r="D674" s="32"/>
      <c r="E674" s="32"/>
      <c r="F674" s="32"/>
      <c r="G674" s="32"/>
      <c r="H674" s="32"/>
      <c r="I674" s="32"/>
      <c r="J674" s="30"/>
      <c r="K674" s="30"/>
      <c r="L674" s="30"/>
      <c r="M674" s="32"/>
      <c r="N674" s="32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60"/>
    </row>
    <row r="675">
      <c r="A675" s="30"/>
      <c r="B675" s="40"/>
      <c r="C675" s="35"/>
      <c r="D675" s="32"/>
      <c r="E675" s="32"/>
      <c r="F675" s="32"/>
      <c r="G675" s="32"/>
      <c r="H675" s="32"/>
      <c r="I675" s="32"/>
      <c r="J675" s="30"/>
      <c r="K675" s="30"/>
      <c r="L675" s="30"/>
      <c r="M675" s="32"/>
      <c r="N675" s="32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60"/>
    </row>
    <row r="676">
      <c r="A676" s="30"/>
      <c r="B676" s="40"/>
      <c r="C676" s="35"/>
      <c r="D676" s="32"/>
      <c r="E676" s="32"/>
      <c r="F676" s="32"/>
      <c r="G676" s="32"/>
      <c r="H676" s="32"/>
      <c r="I676" s="32"/>
      <c r="J676" s="30"/>
      <c r="K676" s="30"/>
      <c r="L676" s="30"/>
      <c r="M676" s="32"/>
      <c r="N676" s="32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60"/>
    </row>
    <row r="677">
      <c r="A677" s="30"/>
      <c r="B677" s="40"/>
      <c r="C677" s="35"/>
      <c r="D677" s="32"/>
      <c r="E677" s="32"/>
      <c r="F677" s="32"/>
      <c r="G677" s="32"/>
      <c r="H677" s="32"/>
      <c r="I677" s="32"/>
      <c r="J677" s="30"/>
      <c r="K677" s="30"/>
      <c r="L677" s="30"/>
      <c r="M677" s="32"/>
      <c r="N677" s="32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60"/>
    </row>
    <row r="678">
      <c r="A678" s="30"/>
      <c r="B678" s="40"/>
      <c r="C678" s="35"/>
      <c r="D678" s="32"/>
      <c r="E678" s="32"/>
      <c r="F678" s="32"/>
      <c r="G678" s="32"/>
      <c r="H678" s="32"/>
      <c r="I678" s="32"/>
      <c r="J678" s="30"/>
      <c r="K678" s="30"/>
      <c r="L678" s="30"/>
      <c r="M678" s="32"/>
      <c r="N678" s="32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60"/>
    </row>
    <row r="679">
      <c r="A679" s="30"/>
      <c r="B679" s="40"/>
      <c r="C679" s="35"/>
      <c r="D679" s="32"/>
      <c r="E679" s="32"/>
      <c r="F679" s="32"/>
      <c r="G679" s="32"/>
      <c r="H679" s="32"/>
      <c r="I679" s="32"/>
      <c r="J679" s="30"/>
      <c r="K679" s="30"/>
      <c r="L679" s="30"/>
      <c r="M679" s="32"/>
      <c r="N679" s="32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60"/>
    </row>
    <row r="680">
      <c r="A680" s="30"/>
      <c r="B680" s="40"/>
      <c r="C680" s="35"/>
      <c r="D680" s="32"/>
      <c r="E680" s="32"/>
      <c r="F680" s="32"/>
      <c r="G680" s="32"/>
      <c r="H680" s="32"/>
      <c r="I680" s="32"/>
      <c r="J680" s="30"/>
      <c r="K680" s="30"/>
      <c r="L680" s="30"/>
      <c r="M680" s="32"/>
      <c r="N680" s="32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60"/>
    </row>
    <row r="681">
      <c r="A681" s="30"/>
      <c r="B681" s="40"/>
      <c r="C681" s="35"/>
      <c r="D681" s="32"/>
      <c r="E681" s="32"/>
      <c r="F681" s="32"/>
      <c r="G681" s="32"/>
      <c r="H681" s="32"/>
      <c r="I681" s="32"/>
      <c r="J681" s="30"/>
      <c r="K681" s="30"/>
      <c r="L681" s="30"/>
      <c r="M681" s="32"/>
      <c r="N681" s="32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60"/>
    </row>
    <row r="682">
      <c r="A682" s="30"/>
      <c r="B682" s="40"/>
      <c r="C682" s="35"/>
      <c r="D682" s="32"/>
      <c r="E682" s="32"/>
      <c r="F682" s="32"/>
      <c r="G682" s="32"/>
      <c r="H682" s="32"/>
      <c r="I682" s="32"/>
      <c r="J682" s="30"/>
      <c r="K682" s="30"/>
      <c r="L682" s="30"/>
      <c r="M682" s="32"/>
      <c r="N682" s="32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60"/>
    </row>
    <row r="683">
      <c r="A683" s="30"/>
      <c r="B683" s="40"/>
      <c r="C683" s="35"/>
      <c r="D683" s="32"/>
      <c r="E683" s="32"/>
      <c r="F683" s="32"/>
      <c r="G683" s="32"/>
      <c r="H683" s="32"/>
      <c r="I683" s="32"/>
      <c r="J683" s="30"/>
      <c r="K683" s="30"/>
      <c r="L683" s="30"/>
      <c r="M683" s="32"/>
      <c r="N683" s="32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60"/>
    </row>
    <row r="684">
      <c r="A684" s="30"/>
      <c r="B684" s="40"/>
      <c r="C684" s="35"/>
      <c r="D684" s="32"/>
      <c r="E684" s="32"/>
      <c r="F684" s="32"/>
      <c r="G684" s="32"/>
      <c r="H684" s="32"/>
      <c r="I684" s="32"/>
      <c r="J684" s="30"/>
      <c r="K684" s="30"/>
      <c r="L684" s="30"/>
      <c r="M684" s="32"/>
      <c r="N684" s="32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60"/>
    </row>
    <row r="685">
      <c r="A685" s="30"/>
      <c r="B685" s="40"/>
      <c r="C685" s="35"/>
      <c r="D685" s="32"/>
      <c r="E685" s="32"/>
      <c r="F685" s="32"/>
      <c r="G685" s="32"/>
      <c r="H685" s="32"/>
      <c r="I685" s="32"/>
      <c r="J685" s="30"/>
      <c r="K685" s="30"/>
      <c r="L685" s="30"/>
      <c r="M685" s="32"/>
      <c r="N685" s="32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60"/>
    </row>
    <row r="686">
      <c r="A686" s="30"/>
      <c r="B686" s="40"/>
      <c r="C686" s="35"/>
      <c r="D686" s="32"/>
      <c r="E686" s="32"/>
      <c r="F686" s="32"/>
      <c r="G686" s="32"/>
      <c r="H686" s="32"/>
      <c r="I686" s="32"/>
      <c r="J686" s="30"/>
      <c r="K686" s="30"/>
      <c r="L686" s="30"/>
      <c r="M686" s="32"/>
      <c r="N686" s="32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60"/>
    </row>
    <row r="687">
      <c r="A687" s="30"/>
      <c r="B687" s="40"/>
      <c r="C687" s="35"/>
      <c r="D687" s="32"/>
      <c r="E687" s="32"/>
      <c r="F687" s="32"/>
      <c r="G687" s="32"/>
      <c r="H687" s="32"/>
      <c r="I687" s="32"/>
      <c r="J687" s="30"/>
      <c r="K687" s="30"/>
      <c r="L687" s="30"/>
      <c r="M687" s="32"/>
      <c r="N687" s="32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60"/>
    </row>
    <row r="688">
      <c r="A688" s="30"/>
      <c r="B688" s="40"/>
      <c r="C688" s="35"/>
      <c r="D688" s="32"/>
      <c r="E688" s="32"/>
      <c r="F688" s="32"/>
      <c r="G688" s="32"/>
      <c r="H688" s="32"/>
      <c r="I688" s="32"/>
      <c r="J688" s="30"/>
      <c r="K688" s="30"/>
      <c r="L688" s="30"/>
      <c r="M688" s="32"/>
      <c r="N688" s="32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60"/>
    </row>
    <row r="689">
      <c r="A689" s="30"/>
      <c r="B689" s="40"/>
      <c r="C689" s="35"/>
      <c r="D689" s="32"/>
      <c r="E689" s="32"/>
      <c r="F689" s="32"/>
      <c r="G689" s="32"/>
      <c r="H689" s="32"/>
      <c r="I689" s="32"/>
      <c r="J689" s="30"/>
      <c r="K689" s="30"/>
      <c r="L689" s="30"/>
      <c r="M689" s="32"/>
      <c r="N689" s="32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60"/>
    </row>
    <row r="690">
      <c r="A690" s="30"/>
      <c r="B690" s="40"/>
      <c r="C690" s="35"/>
      <c r="D690" s="32"/>
      <c r="E690" s="32"/>
      <c r="F690" s="32"/>
      <c r="G690" s="32"/>
      <c r="H690" s="32"/>
      <c r="I690" s="32"/>
      <c r="J690" s="30"/>
      <c r="K690" s="30"/>
      <c r="L690" s="30"/>
      <c r="M690" s="32"/>
      <c r="N690" s="32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60"/>
    </row>
    <row r="691">
      <c r="A691" s="30"/>
      <c r="B691" s="40"/>
      <c r="C691" s="35"/>
      <c r="D691" s="32"/>
      <c r="E691" s="32"/>
      <c r="F691" s="32"/>
      <c r="G691" s="32"/>
      <c r="H691" s="32"/>
      <c r="I691" s="32"/>
      <c r="J691" s="30"/>
      <c r="K691" s="30"/>
      <c r="L691" s="30"/>
      <c r="M691" s="32"/>
      <c r="N691" s="32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60"/>
    </row>
    <row r="692">
      <c r="A692" s="30"/>
      <c r="B692" s="40"/>
      <c r="C692" s="35"/>
      <c r="D692" s="32"/>
      <c r="E692" s="32"/>
      <c r="F692" s="32"/>
      <c r="G692" s="32"/>
      <c r="H692" s="32"/>
      <c r="I692" s="32"/>
      <c r="J692" s="30"/>
      <c r="K692" s="30"/>
      <c r="L692" s="30"/>
      <c r="M692" s="32"/>
      <c r="N692" s="32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60"/>
    </row>
    <row r="693">
      <c r="A693" s="30"/>
      <c r="B693" s="40"/>
      <c r="C693" s="35"/>
      <c r="D693" s="32"/>
      <c r="E693" s="32"/>
      <c r="F693" s="32"/>
      <c r="G693" s="32"/>
      <c r="H693" s="32"/>
      <c r="I693" s="32"/>
      <c r="J693" s="30"/>
      <c r="K693" s="30"/>
      <c r="L693" s="30"/>
      <c r="M693" s="32"/>
      <c r="N693" s="32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60"/>
    </row>
    <row r="694">
      <c r="A694" s="30"/>
      <c r="B694" s="40"/>
      <c r="C694" s="35"/>
      <c r="D694" s="32"/>
      <c r="E694" s="32"/>
      <c r="F694" s="32"/>
      <c r="G694" s="32"/>
      <c r="H694" s="32"/>
      <c r="I694" s="32"/>
      <c r="J694" s="30"/>
      <c r="K694" s="30"/>
      <c r="L694" s="30"/>
      <c r="M694" s="32"/>
      <c r="N694" s="32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60"/>
    </row>
    <row r="695">
      <c r="A695" s="30"/>
      <c r="B695" s="40"/>
      <c r="C695" s="35"/>
      <c r="D695" s="32"/>
      <c r="E695" s="32"/>
      <c r="F695" s="32"/>
      <c r="G695" s="32"/>
      <c r="H695" s="32"/>
      <c r="I695" s="32"/>
      <c r="J695" s="30"/>
      <c r="K695" s="30"/>
      <c r="L695" s="30"/>
      <c r="M695" s="32"/>
      <c r="N695" s="32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60"/>
    </row>
    <row r="696">
      <c r="A696" s="30"/>
      <c r="B696" s="40"/>
      <c r="C696" s="35"/>
      <c r="D696" s="32"/>
      <c r="E696" s="32"/>
      <c r="F696" s="32"/>
      <c r="G696" s="32"/>
      <c r="H696" s="32"/>
      <c r="I696" s="32"/>
      <c r="J696" s="30"/>
      <c r="K696" s="30"/>
      <c r="L696" s="30"/>
      <c r="M696" s="32"/>
      <c r="N696" s="32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60"/>
    </row>
    <row r="697">
      <c r="A697" s="30"/>
      <c r="B697" s="40"/>
      <c r="C697" s="35"/>
      <c r="D697" s="32"/>
      <c r="E697" s="32"/>
      <c r="F697" s="32"/>
      <c r="G697" s="32"/>
      <c r="H697" s="32"/>
      <c r="I697" s="32"/>
      <c r="J697" s="30"/>
      <c r="K697" s="30"/>
      <c r="L697" s="30"/>
      <c r="M697" s="32"/>
      <c r="N697" s="32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60"/>
    </row>
    <row r="698">
      <c r="A698" s="30"/>
      <c r="B698" s="40"/>
      <c r="C698" s="35"/>
      <c r="D698" s="32"/>
      <c r="E698" s="32"/>
      <c r="F698" s="32"/>
      <c r="G698" s="32"/>
      <c r="H698" s="32"/>
      <c r="I698" s="32"/>
      <c r="J698" s="30"/>
      <c r="K698" s="30"/>
      <c r="L698" s="30"/>
      <c r="M698" s="32"/>
      <c r="N698" s="32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60"/>
    </row>
    <row r="699">
      <c r="A699" s="30"/>
      <c r="B699" s="40"/>
      <c r="C699" s="35"/>
      <c r="D699" s="32"/>
      <c r="E699" s="32"/>
      <c r="F699" s="32"/>
      <c r="G699" s="32"/>
      <c r="H699" s="32"/>
      <c r="I699" s="32"/>
      <c r="J699" s="30"/>
      <c r="K699" s="30"/>
      <c r="L699" s="30"/>
      <c r="M699" s="32"/>
      <c r="N699" s="32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60"/>
    </row>
    <row r="700">
      <c r="A700" s="30"/>
      <c r="B700" s="40"/>
      <c r="C700" s="35"/>
      <c r="D700" s="32"/>
      <c r="E700" s="32"/>
      <c r="F700" s="32"/>
      <c r="G700" s="32"/>
      <c r="H700" s="32"/>
      <c r="I700" s="32"/>
      <c r="J700" s="30"/>
      <c r="K700" s="30"/>
      <c r="L700" s="30"/>
      <c r="M700" s="32"/>
      <c r="N700" s="32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60"/>
    </row>
    <row r="701">
      <c r="A701" s="30"/>
      <c r="B701" s="40"/>
      <c r="C701" s="35"/>
      <c r="D701" s="32"/>
      <c r="E701" s="32"/>
      <c r="F701" s="32"/>
      <c r="G701" s="32"/>
      <c r="H701" s="32"/>
      <c r="I701" s="32"/>
      <c r="J701" s="30"/>
      <c r="K701" s="30"/>
      <c r="L701" s="30"/>
      <c r="M701" s="32"/>
      <c r="N701" s="32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60"/>
    </row>
    <row r="702">
      <c r="A702" s="30"/>
      <c r="B702" s="40"/>
      <c r="C702" s="35"/>
      <c r="D702" s="32"/>
      <c r="E702" s="32"/>
      <c r="F702" s="32"/>
      <c r="G702" s="32"/>
      <c r="H702" s="32"/>
      <c r="I702" s="32"/>
      <c r="J702" s="30"/>
      <c r="K702" s="30"/>
      <c r="L702" s="30"/>
      <c r="M702" s="32"/>
      <c r="N702" s="32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60"/>
    </row>
    <row r="703">
      <c r="A703" s="30"/>
      <c r="B703" s="40"/>
      <c r="C703" s="35"/>
      <c r="D703" s="32"/>
      <c r="E703" s="32"/>
      <c r="F703" s="32"/>
      <c r="G703" s="32"/>
      <c r="H703" s="32"/>
      <c r="I703" s="32"/>
      <c r="J703" s="30"/>
      <c r="K703" s="30"/>
      <c r="L703" s="30"/>
      <c r="M703" s="32"/>
      <c r="N703" s="32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60"/>
    </row>
  </sheetData>
  <mergeCells count="296">
    <mergeCell ref="E6:G6"/>
    <mergeCell ref="E10:G10"/>
    <mergeCell ref="E11:G11"/>
    <mergeCell ref="E12:G12"/>
    <mergeCell ref="E21:G21"/>
    <mergeCell ref="E22:G22"/>
    <mergeCell ref="E33:G33"/>
    <mergeCell ref="E37:G37"/>
    <mergeCell ref="E38:G38"/>
    <mergeCell ref="E41:F41"/>
    <mergeCell ref="E57:G57"/>
    <mergeCell ref="E58:G58"/>
    <mergeCell ref="E61:G61"/>
    <mergeCell ref="E62:G62"/>
    <mergeCell ref="E66:G66"/>
    <mergeCell ref="E79:I79"/>
    <mergeCell ref="E81:I81"/>
    <mergeCell ref="E82:I82"/>
    <mergeCell ref="E83:I83"/>
    <mergeCell ref="E84:I84"/>
    <mergeCell ref="E85:I85"/>
    <mergeCell ref="E87:I87"/>
    <mergeCell ref="E88:I88"/>
    <mergeCell ref="E89:I89"/>
    <mergeCell ref="E90:I90"/>
    <mergeCell ref="E92:I92"/>
    <mergeCell ref="E93:I93"/>
    <mergeCell ref="E94:I94"/>
    <mergeCell ref="E95:I95"/>
    <mergeCell ref="E97:I97"/>
    <mergeCell ref="E98:I98"/>
    <mergeCell ref="E99:I99"/>
    <mergeCell ref="E100:I100"/>
    <mergeCell ref="E111:G111"/>
    <mergeCell ref="E112:G112"/>
    <mergeCell ref="E117:G117"/>
    <mergeCell ref="E120:I120"/>
    <mergeCell ref="E121:I121"/>
    <mergeCell ref="E122:I122"/>
    <mergeCell ref="E123:I123"/>
    <mergeCell ref="E124:I124"/>
    <mergeCell ref="E125:I125"/>
    <mergeCell ref="E126:I126"/>
    <mergeCell ref="E127:I127"/>
    <mergeCell ref="E128:I128"/>
    <mergeCell ref="E129:I129"/>
    <mergeCell ref="E130:I130"/>
    <mergeCell ref="E131:I131"/>
    <mergeCell ref="E132:I132"/>
    <mergeCell ref="E133:I133"/>
    <mergeCell ref="E134:I134"/>
    <mergeCell ref="E135:I135"/>
    <mergeCell ref="E136:I136"/>
    <mergeCell ref="E137:I137"/>
    <mergeCell ref="E138:I138"/>
    <mergeCell ref="E139:I139"/>
    <mergeCell ref="E140:I140"/>
    <mergeCell ref="E141:I141"/>
    <mergeCell ref="E142:I142"/>
    <mergeCell ref="E143:I143"/>
    <mergeCell ref="E145:I145"/>
    <mergeCell ref="E146:I146"/>
    <mergeCell ref="E147:I147"/>
    <mergeCell ref="E149:I149"/>
    <mergeCell ref="E150:I150"/>
    <mergeCell ref="E151:I151"/>
    <mergeCell ref="E152:I152"/>
    <mergeCell ref="E153:I153"/>
    <mergeCell ref="E154:I154"/>
    <mergeCell ref="E155:I155"/>
    <mergeCell ref="E156:I156"/>
    <mergeCell ref="E158:I158"/>
    <mergeCell ref="E159:I159"/>
    <mergeCell ref="E160:I160"/>
    <mergeCell ref="E161:I161"/>
    <mergeCell ref="E162:I162"/>
    <mergeCell ref="E163:I163"/>
    <mergeCell ref="E164:I164"/>
    <mergeCell ref="E165:I165"/>
    <mergeCell ref="E166:I166"/>
    <mergeCell ref="E173:G173"/>
    <mergeCell ref="E175:G175"/>
    <mergeCell ref="E178:G178"/>
    <mergeCell ref="E179:G179"/>
    <mergeCell ref="E180:I180"/>
    <mergeCell ref="E181:I181"/>
    <mergeCell ref="E182:I182"/>
    <mergeCell ref="E183:I183"/>
    <mergeCell ref="E184:I184"/>
    <mergeCell ref="E185:I185"/>
    <mergeCell ref="E186:I186"/>
    <mergeCell ref="E187:I187"/>
    <mergeCell ref="E188:I188"/>
    <mergeCell ref="E189:I189"/>
    <mergeCell ref="E197:G197"/>
    <mergeCell ref="E214:I214"/>
    <mergeCell ref="E225:I225"/>
    <mergeCell ref="E226:I226"/>
    <mergeCell ref="E227:I227"/>
    <mergeCell ref="E228:I228"/>
    <mergeCell ref="E229:I229"/>
    <mergeCell ref="E237:I237"/>
    <mergeCell ref="E246:I246"/>
    <mergeCell ref="E247:I247"/>
    <mergeCell ref="E248:I248"/>
    <mergeCell ref="E249:I249"/>
    <mergeCell ref="E250:I250"/>
    <mergeCell ref="E251:I251"/>
    <mergeCell ref="E252:I252"/>
    <mergeCell ref="E253:I253"/>
    <mergeCell ref="E254:I254"/>
    <mergeCell ref="E255:I255"/>
    <mergeCell ref="E256:I256"/>
    <mergeCell ref="E257:I257"/>
    <mergeCell ref="E260:G260"/>
    <mergeCell ref="E261:G261"/>
    <mergeCell ref="E264:G264"/>
    <mergeCell ref="E265:G265"/>
    <mergeCell ref="E266:G266"/>
    <mergeCell ref="E271:I271"/>
    <mergeCell ref="E272:I272"/>
    <mergeCell ref="E273:I273"/>
    <mergeCell ref="E274:I274"/>
    <mergeCell ref="E275:I275"/>
    <mergeCell ref="E276:I276"/>
    <mergeCell ref="E277:I277"/>
    <mergeCell ref="E267:G267"/>
    <mergeCell ref="E294:G294"/>
    <mergeCell ref="E295:G295"/>
    <mergeCell ref="E312:G312"/>
    <mergeCell ref="E313:G313"/>
    <mergeCell ref="E316:G316"/>
    <mergeCell ref="E324:F324"/>
    <mergeCell ref="E325:I325"/>
    <mergeCell ref="E326:I326"/>
    <mergeCell ref="E328:I328"/>
    <mergeCell ref="E329:I329"/>
    <mergeCell ref="E330:I330"/>
    <mergeCell ref="E331:I331"/>
    <mergeCell ref="E332:I332"/>
    <mergeCell ref="E333:I333"/>
    <mergeCell ref="E334:I334"/>
    <mergeCell ref="E335:I335"/>
    <mergeCell ref="E336:I336"/>
    <mergeCell ref="E337:I337"/>
    <mergeCell ref="E338:I338"/>
    <mergeCell ref="E339:I339"/>
    <mergeCell ref="E389:I389"/>
    <mergeCell ref="E390:I390"/>
    <mergeCell ref="E391:I391"/>
    <mergeCell ref="E392:I392"/>
    <mergeCell ref="E393:I393"/>
    <mergeCell ref="E394:I394"/>
    <mergeCell ref="E395:I395"/>
    <mergeCell ref="E396:I396"/>
    <mergeCell ref="E397:I397"/>
    <mergeCell ref="E398:I398"/>
    <mergeCell ref="E399:I399"/>
    <mergeCell ref="E400:I400"/>
    <mergeCell ref="E401:I401"/>
    <mergeCell ref="E422:G422"/>
    <mergeCell ref="E340:I340"/>
    <mergeCell ref="E341:I341"/>
    <mergeCell ref="E342:I342"/>
    <mergeCell ref="E344:G344"/>
    <mergeCell ref="E345:I345"/>
    <mergeCell ref="E346:I346"/>
    <mergeCell ref="E347:I347"/>
    <mergeCell ref="E348:I348"/>
    <mergeCell ref="E349:I349"/>
    <mergeCell ref="E350:I350"/>
    <mergeCell ref="E351:I351"/>
    <mergeCell ref="E352:I352"/>
    <mergeCell ref="E353:I353"/>
    <mergeCell ref="E354:I354"/>
    <mergeCell ref="E355:I355"/>
    <mergeCell ref="E356:I356"/>
    <mergeCell ref="E357:I357"/>
    <mergeCell ref="E358:I358"/>
    <mergeCell ref="E359:I359"/>
    <mergeCell ref="E360:I360"/>
    <mergeCell ref="E362:I362"/>
    <mergeCell ref="E363:I363"/>
    <mergeCell ref="E364:I364"/>
    <mergeCell ref="E365:I365"/>
    <mergeCell ref="E366:I366"/>
    <mergeCell ref="E367:I367"/>
    <mergeCell ref="E368:I368"/>
    <mergeCell ref="E369:I369"/>
    <mergeCell ref="E370:I370"/>
    <mergeCell ref="E371:I371"/>
    <mergeCell ref="E372:I372"/>
    <mergeCell ref="E373:I373"/>
    <mergeCell ref="E374:I374"/>
    <mergeCell ref="E377:G377"/>
    <mergeCell ref="E378:G378"/>
    <mergeCell ref="E382:I382"/>
    <mergeCell ref="E383:I383"/>
    <mergeCell ref="E384:I384"/>
    <mergeCell ref="E385:I385"/>
    <mergeCell ref="E386:I386"/>
    <mergeCell ref="E387:I387"/>
    <mergeCell ref="E388:I388"/>
    <mergeCell ref="E425:G425"/>
    <mergeCell ref="E426:G426"/>
    <mergeCell ref="E427:G427"/>
    <mergeCell ref="E434:I434"/>
    <mergeCell ref="E435:I435"/>
    <mergeCell ref="E436:I436"/>
    <mergeCell ref="E440:G440"/>
    <mergeCell ref="E568:G568"/>
    <mergeCell ref="E570:G570"/>
    <mergeCell ref="E571:G571"/>
    <mergeCell ref="E576:G576"/>
    <mergeCell ref="E577:G577"/>
    <mergeCell ref="E580:G580"/>
    <mergeCell ref="E582:G582"/>
    <mergeCell ref="E583:G583"/>
    <mergeCell ref="E587:G587"/>
    <mergeCell ref="E590:G590"/>
    <mergeCell ref="E591:G591"/>
    <mergeCell ref="E595:G595"/>
    <mergeCell ref="E596:G596"/>
    <mergeCell ref="E602:G602"/>
    <mergeCell ref="E603:G603"/>
    <mergeCell ref="E605:G605"/>
    <mergeCell ref="E606:G606"/>
    <mergeCell ref="E609:G609"/>
    <mergeCell ref="E611:G611"/>
    <mergeCell ref="E612:G612"/>
    <mergeCell ref="E613:G613"/>
    <mergeCell ref="E614:G614"/>
    <mergeCell ref="E617:F617"/>
    <mergeCell ref="E622:G622"/>
    <mergeCell ref="E628:G628"/>
    <mergeCell ref="E630:G630"/>
    <mergeCell ref="E635:F635"/>
    <mergeCell ref="E636:G636"/>
    <mergeCell ref="E656:G656"/>
    <mergeCell ref="E660:F660"/>
    <mergeCell ref="E642:G642"/>
    <mergeCell ref="E643:G643"/>
    <mergeCell ref="E648:G648"/>
    <mergeCell ref="E649:G649"/>
    <mergeCell ref="E650:G650"/>
    <mergeCell ref="E653:G653"/>
    <mergeCell ref="E654:G654"/>
    <mergeCell ref="E441:G441"/>
    <mergeCell ref="E447:G447"/>
    <mergeCell ref="E452:G452"/>
    <mergeCell ref="E453:G453"/>
    <mergeCell ref="E454:G454"/>
    <mergeCell ref="E468:I468"/>
    <mergeCell ref="E469:I469"/>
    <mergeCell ref="E470:I470"/>
    <mergeCell ref="E473:I473"/>
    <mergeCell ref="E483:I483"/>
    <mergeCell ref="E485:I485"/>
    <mergeCell ref="E486:I486"/>
    <mergeCell ref="E490:I490"/>
    <mergeCell ref="E493:I493"/>
    <mergeCell ref="E503:F503"/>
    <mergeCell ref="E504:F504"/>
    <mergeCell ref="E507:I507"/>
    <mergeCell ref="E508:I508"/>
    <mergeCell ref="E509:I509"/>
    <mergeCell ref="E510:I510"/>
    <mergeCell ref="E511:I511"/>
    <mergeCell ref="E512:I512"/>
    <mergeCell ref="E513:I513"/>
    <mergeCell ref="E514:I514"/>
    <mergeCell ref="E515:I515"/>
    <mergeCell ref="E516:I516"/>
    <mergeCell ref="E517:I517"/>
    <mergeCell ref="E518:I518"/>
    <mergeCell ref="E519:I519"/>
    <mergeCell ref="E520:I520"/>
    <mergeCell ref="E521:I521"/>
    <mergeCell ref="E522:I522"/>
    <mergeCell ref="E523:I523"/>
    <mergeCell ref="E524:I524"/>
    <mergeCell ref="E525:I525"/>
    <mergeCell ref="E527:I527"/>
    <mergeCell ref="E528:I528"/>
    <mergeCell ref="E529:I529"/>
    <mergeCell ref="E530:I530"/>
    <mergeCell ref="E532:I532"/>
    <mergeCell ref="E533:I533"/>
    <mergeCell ref="E534:I534"/>
    <mergeCell ref="E535:I535"/>
    <mergeCell ref="E536:I536"/>
    <mergeCell ref="E537:I537"/>
    <mergeCell ref="E545:I545"/>
    <mergeCell ref="E557:I557"/>
    <mergeCell ref="E566:G566"/>
    <mergeCell ref="E567:G567"/>
  </mergeCells>
  <dataValidations>
    <dataValidation type="list" allowBlank="1" showErrorMessage="1" sqref="M3:N703">
      <formula1>"yes,no"</formula1>
    </dataValidation>
    <dataValidation type="list" allowBlank="1" sqref="F3 F13 E14:F15 F18:F20 F24 E41 F42:F43 F47:F49 F52:F55 F59:F60 F63 F65 F70:F71 F77:F78 F91 F96 F101:F110 F113:F116 F118:F119 F144 F148 F157 F167:F172 F174 F176:F177 F190:F196 F198:F213 F215:F224 F230:F236 F238:F245 F258:F259 F262:F263 F268:F270 F278:F293 F296:F311 F314:F315 F317:F323 E324 F327 F343 F361 F375:F376 F379:F381 F402:F406 E407:F408 F409:F421 F423:F424 F428:F433 F437:F439 F442:F446 F448:F451 F455:F467 F471:F472 F474:F482 F484 F487:F489 F491:F492 F494:F502 E503:E504 F505:F506 F526 F531 F538:F544 F546:F556 F558:F565 F569 F573:F575 F578:F579 F581 F584:F586 F588:F589 F592:F594 F597:F601">
      <formula1>'Schools Table'!$A$3:$A$235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86"/>
    <col customWidth="1" min="2" max="2" width="11.71"/>
    <col customWidth="1" min="3" max="3" width="9.71"/>
    <col customWidth="1" min="4" max="4" width="20.86"/>
    <col customWidth="1" min="5" max="5" width="17.29"/>
    <col customWidth="1" min="6" max="6" width="30.43"/>
    <col customWidth="1" min="7" max="7" width="14.29"/>
    <col customWidth="1" min="8" max="8" width="9.57"/>
    <col customWidth="1" min="9" max="9" width="9.86"/>
    <col customWidth="1" min="10" max="10" width="6.43"/>
    <col customWidth="1" min="11" max="11" width="6.57"/>
    <col customWidth="1" min="12" max="12" width="6.71"/>
    <col customWidth="1" min="13" max="13" width="8.57"/>
    <col customWidth="1" min="14" max="14" width="12.71"/>
    <col customWidth="1" min="15" max="15" width="4.71"/>
    <col customWidth="1" min="16" max="35" width="5.29"/>
    <col customWidth="1" min="36" max="36" width="13.43"/>
  </cols>
  <sheetData>
    <row r="1">
      <c r="A1" s="3"/>
      <c r="B1" s="6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65" t="s">
        <v>9</v>
      </c>
      <c r="L1" s="8" t="s">
        <v>136</v>
      </c>
      <c r="M1" s="8" t="s">
        <v>11</v>
      </c>
      <c r="N1" s="9" t="s">
        <v>12</v>
      </c>
      <c r="O1" s="3" t="s">
        <v>13</v>
      </c>
      <c r="P1" s="45" t="s">
        <v>14</v>
      </c>
      <c r="Q1" s="45" t="s">
        <v>15</v>
      </c>
      <c r="R1" s="45" t="s">
        <v>16</v>
      </c>
      <c r="S1" s="45" t="s">
        <v>17</v>
      </c>
      <c r="T1" s="45" t="s">
        <v>18</v>
      </c>
      <c r="U1" s="46" t="s">
        <v>19</v>
      </c>
      <c r="V1" s="46" t="s">
        <v>20</v>
      </c>
      <c r="W1" s="46" t="s">
        <v>21</v>
      </c>
      <c r="X1" s="46" t="s">
        <v>22</v>
      </c>
      <c r="Y1" s="46" t="s">
        <v>23</v>
      </c>
      <c r="Z1" s="47" t="s">
        <v>24</v>
      </c>
      <c r="AA1" s="47" t="s">
        <v>25</v>
      </c>
      <c r="AB1" s="47" t="s">
        <v>26</v>
      </c>
      <c r="AC1" s="47" t="s">
        <v>27</v>
      </c>
      <c r="AD1" s="47" t="s">
        <v>28</v>
      </c>
      <c r="AE1" s="48" t="s">
        <v>29</v>
      </c>
      <c r="AF1" s="48" t="s">
        <v>30</v>
      </c>
      <c r="AG1" s="48" t="s">
        <v>31</v>
      </c>
      <c r="AH1" s="48" t="s">
        <v>32</v>
      </c>
      <c r="AI1" s="48" t="s">
        <v>33</v>
      </c>
      <c r="AJ1" s="64" t="s">
        <v>34</v>
      </c>
    </row>
    <row r="2" ht="16.5" customHeight="1">
      <c r="A2" s="28">
        <f>COUNT($A$3:$A$842)</f>
        <v>802</v>
      </c>
      <c r="B2" s="25"/>
      <c r="C2" s="25"/>
      <c r="D2" s="25"/>
      <c r="E2" s="25"/>
      <c r="F2" s="25"/>
      <c r="G2" s="25"/>
      <c r="H2" s="25"/>
      <c r="I2" s="25"/>
      <c r="J2" s="28">
        <f>SUM($J$3:$J$900)</f>
        <v>220</v>
      </c>
      <c r="K2" s="28">
        <f>SUM($K$3:$K$900)</f>
        <v>445</v>
      </c>
      <c r="L2" s="28">
        <f>SUM($L$3:$L$900)</f>
        <v>137</v>
      </c>
      <c r="M2" s="28">
        <f t="shared" ref="M2:N2" si="1">COUNTIF(M3:M900,"yes")</f>
        <v>147</v>
      </c>
      <c r="N2" s="26">
        <f t="shared" si="1"/>
        <v>4</v>
      </c>
      <c r="O2" s="28">
        <f>SUM($O$3:$O$900)</f>
        <v>934</v>
      </c>
      <c r="P2" s="28">
        <f>SUM($P$3:$P$900)</f>
        <v>1438</v>
      </c>
      <c r="Q2" s="28">
        <f>SUM($Q$3:$Q$900)</f>
        <v>1047</v>
      </c>
      <c r="R2" s="28">
        <f>SUM($R$3:$R$900)</f>
        <v>1679</v>
      </c>
      <c r="S2" s="28">
        <f>SUM($S$3:$S$900)</f>
        <v>180</v>
      </c>
      <c r="T2" s="28">
        <f>SUM($T$3:$T$900)</f>
        <v>5</v>
      </c>
      <c r="U2" s="28">
        <f>SUM($U$3:$U$900)</f>
        <v>1588</v>
      </c>
      <c r="V2" s="28">
        <f>SUM($V$3:$V$900)</f>
        <v>974</v>
      </c>
      <c r="W2" s="28">
        <f>SUM($W$3:$W$900)</f>
        <v>1747</v>
      </c>
      <c r="X2" s="28">
        <f>SUM($X$3:$X$900)</f>
        <v>202</v>
      </c>
      <c r="Y2" s="28">
        <f>SUM($Y$3:$Y$900)</f>
        <v>17</v>
      </c>
      <c r="Z2" s="28">
        <f>SUM($Z$3:$Z$900)</f>
        <v>711</v>
      </c>
      <c r="AA2" s="28">
        <f>SUM($AA$3:$AA$900)</f>
        <v>410</v>
      </c>
      <c r="AB2" s="28">
        <f>SUM($AB$3:$AB$900)</f>
        <v>1203</v>
      </c>
      <c r="AC2" s="28">
        <f>SUM($AC$3:$AC$900)</f>
        <v>176</v>
      </c>
      <c r="AD2" s="28">
        <f>SUM($AD$3:$AD$900)</f>
        <v>10</v>
      </c>
      <c r="AE2" s="28">
        <f>SUM($AE$3:$AE$900)</f>
        <v>548</v>
      </c>
      <c r="AF2" s="28">
        <f>SUM($AF$3:$AF$900)</f>
        <v>335</v>
      </c>
      <c r="AG2" s="28">
        <f>SUM($AG$3:$AG$900)</f>
        <v>692</v>
      </c>
      <c r="AH2" s="28">
        <f>SUM($AH$3:$AH$900)</f>
        <v>80</v>
      </c>
      <c r="AI2" s="28">
        <f>SUM($AI$3:$AI$900)</f>
        <v>5</v>
      </c>
      <c r="AJ2" s="29">
        <f>SUM(O2:AI2)</f>
        <v>13981</v>
      </c>
    </row>
    <row r="3">
      <c r="A3" s="30">
        <v>12975.1</v>
      </c>
      <c r="B3" s="40">
        <v>44287.0</v>
      </c>
      <c r="C3" s="40">
        <v>44292.0</v>
      </c>
      <c r="D3" s="32" t="s">
        <v>267</v>
      </c>
      <c r="E3" s="32" t="s">
        <v>104</v>
      </c>
      <c r="F3" s="32" t="s">
        <v>266</v>
      </c>
      <c r="G3" s="32" t="s">
        <v>38</v>
      </c>
      <c r="H3" s="30">
        <v>27604.0</v>
      </c>
      <c r="I3" s="37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3.0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7.0</v>
      </c>
      <c r="AF3" s="30">
        <v>4.0</v>
      </c>
      <c r="AG3" s="30">
        <v>5.0</v>
      </c>
      <c r="AH3" s="30">
        <v>2.0</v>
      </c>
      <c r="AI3" s="30">
        <v>0.0</v>
      </c>
      <c r="AJ3" s="39"/>
    </row>
    <row r="4">
      <c r="A4" s="30">
        <v>12975.2</v>
      </c>
      <c r="B4" s="40">
        <v>44287.0</v>
      </c>
      <c r="C4" s="40">
        <v>44292.0</v>
      </c>
      <c r="D4" s="32" t="s">
        <v>267</v>
      </c>
      <c r="E4" s="32" t="s">
        <v>104</v>
      </c>
      <c r="F4" s="32" t="s">
        <v>289</v>
      </c>
      <c r="G4" s="33" t="s">
        <v>38</v>
      </c>
      <c r="H4" s="34">
        <v>27614.0</v>
      </c>
      <c r="I4" s="35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3.0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10.0</v>
      </c>
      <c r="AF4" s="30">
        <v>4.0</v>
      </c>
      <c r="AG4" s="30">
        <v>10.0</v>
      </c>
      <c r="AH4" s="30">
        <v>2.0</v>
      </c>
      <c r="AI4" s="30">
        <v>0.0</v>
      </c>
      <c r="AJ4" s="39"/>
    </row>
    <row r="5">
      <c r="A5" s="30">
        <v>12976.1</v>
      </c>
      <c r="B5" s="40">
        <v>44287.0</v>
      </c>
      <c r="C5" s="40">
        <v>44291.0</v>
      </c>
      <c r="D5" s="32" t="s">
        <v>194</v>
      </c>
      <c r="E5" s="32" t="s">
        <v>36</v>
      </c>
      <c r="F5" s="32" t="s">
        <v>195</v>
      </c>
      <c r="G5" s="33" t="s">
        <v>107</v>
      </c>
      <c r="H5" s="34">
        <v>27511.0</v>
      </c>
      <c r="I5" s="35"/>
      <c r="J5" s="30">
        <v>0.0</v>
      </c>
      <c r="K5" s="30">
        <v>1.0</v>
      </c>
      <c r="L5" s="30">
        <v>0.0</v>
      </c>
      <c r="M5" s="32" t="s">
        <v>39</v>
      </c>
      <c r="N5" s="32" t="s">
        <v>39</v>
      </c>
      <c r="O5" s="30">
        <v>2.0</v>
      </c>
      <c r="P5" s="30">
        <v>10.0</v>
      </c>
      <c r="Q5" s="30">
        <v>6.0</v>
      </c>
      <c r="R5" s="30">
        <v>10.0</v>
      </c>
      <c r="S5" s="30">
        <v>1.0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9"/>
    </row>
    <row r="6">
      <c r="A6" s="30">
        <v>12976.2</v>
      </c>
      <c r="B6" s="40">
        <v>44287.0</v>
      </c>
      <c r="C6" s="40">
        <v>44291.0</v>
      </c>
      <c r="D6" s="32" t="s">
        <v>194</v>
      </c>
      <c r="E6" s="32" t="s">
        <v>36</v>
      </c>
      <c r="F6" s="32" t="s">
        <v>290</v>
      </c>
      <c r="G6" s="33" t="s">
        <v>107</v>
      </c>
      <c r="H6" s="34">
        <v>27513.0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2.0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8.0</v>
      </c>
      <c r="V6" s="30">
        <v>0.0</v>
      </c>
      <c r="W6" s="30">
        <v>5.0</v>
      </c>
      <c r="X6" s="30">
        <v>1.0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5.0</v>
      </c>
      <c r="AG6" s="30">
        <v>5.0</v>
      </c>
      <c r="AH6" s="30">
        <v>0.0</v>
      </c>
      <c r="AI6" s="30">
        <v>0.0</v>
      </c>
      <c r="AJ6" s="39"/>
    </row>
    <row r="7">
      <c r="A7" s="30">
        <v>12976.3</v>
      </c>
      <c r="B7" s="40">
        <v>44287.0</v>
      </c>
      <c r="C7" s="40">
        <v>44291.0</v>
      </c>
      <c r="D7" s="32" t="s">
        <v>194</v>
      </c>
      <c r="E7" s="32" t="s">
        <v>36</v>
      </c>
      <c r="J7" s="30">
        <v>1.0</v>
      </c>
      <c r="K7" s="30">
        <v>0.0</v>
      </c>
      <c r="L7" s="30">
        <v>0.0</v>
      </c>
      <c r="M7" s="32" t="s">
        <v>39</v>
      </c>
      <c r="N7" s="32" t="s">
        <v>39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6.0</v>
      </c>
      <c r="AA7" s="30">
        <v>4.0</v>
      </c>
      <c r="AB7" s="30">
        <v>5.0</v>
      </c>
      <c r="AC7" s="30">
        <v>1.0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39"/>
    </row>
    <row r="8">
      <c r="A8" s="30">
        <v>12976.4</v>
      </c>
      <c r="B8" s="40">
        <v>44287.0</v>
      </c>
      <c r="C8" s="40">
        <v>44291.0</v>
      </c>
      <c r="D8" s="32" t="s">
        <v>194</v>
      </c>
      <c r="E8" s="32" t="s">
        <v>36</v>
      </c>
      <c r="J8" s="30">
        <v>1.0</v>
      </c>
      <c r="K8" s="30">
        <v>0.0</v>
      </c>
      <c r="L8" s="30">
        <v>0.0</v>
      </c>
      <c r="M8" s="32" t="s">
        <v>39</v>
      </c>
      <c r="N8" s="32" t="s">
        <v>39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6.0</v>
      </c>
      <c r="AF8" s="30">
        <v>3.0</v>
      </c>
      <c r="AG8" s="30">
        <v>10.0</v>
      </c>
      <c r="AH8" s="30">
        <v>1.0</v>
      </c>
      <c r="AI8" s="30">
        <v>0.0</v>
      </c>
      <c r="AJ8" s="39"/>
    </row>
    <row r="9">
      <c r="A9" s="30">
        <v>12976.5</v>
      </c>
      <c r="B9" s="40">
        <v>44287.0</v>
      </c>
      <c r="C9" s="40">
        <v>44291.0</v>
      </c>
      <c r="D9" s="32" t="s">
        <v>194</v>
      </c>
      <c r="E9" s="32" t="s">
        <v>36</v>
      </c>
      <c r="J9" s="30">
        <v>1.0</v>
      </c>
      <c r="K9" s="30">
        <v>0.0</v>
      </c>
      <c r="L9" s="30">
        <v>0.0</v>
      </c>
      <c r="M9" s="32" t="s">
        <v>39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5.0</v>
      </c>
      <c r="AF9" s="30">
        <v>3.0</v>
      </c>
      <c r="AG9" s="30">
        <v>10.0</v>
      </c>
      <c r="AH9" s="30">
        <v>1.0</v>
      </c>
      <c r="AI9" s="30">
        <v>0.0</v>
      </c>
      <c r="AJ9" s="39"/>
    </row>
    <row r="10">
      <c r="A10" s="30">
        <v>12976.6</v>
      </c>
      <c r="B10" s="40">
        <v>44287.0</v>
      </c>
      <c r="C10" s="40">
        <v>44291.0</v>
      </c>
      <c r="D10" s="32" t="s">
        <v>194</v>
      </c>
      <c r="E10" s="32" t="s">
        <v>36</v>
      </c>
      <c r="J10" s="30">
        <v>1.0</v>
      </c>
      <c r="K10" s="30">
        <v>0.0</v>
      </c>
      <c r="L10" s="30">
        <v>0.0</v>
      </c>
      <c r="M10" s="32" t="s">
        <v>39</v>
      </c>
      <c r="N10" s="32" t="s">
        <v>39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5.0</v>
      </c>
      <c r="AF10" s="30">
        <v>3.0</v>
      </c>
      <c r="AG10" s="30">
        <v>10.0</v>
      </c>
      <c r="AH10" s="30">
        <v>1.0</v>
      </c>
      <c r="AI10" s="30">
        <v>0.0</v>
      </c>
      <c r="AJ10" s="39"/>
    </row>
    <row r="11">
      <c r="A11" s="30">
        <v>12977.1</v>
      </c>
      <c r="B11" s="40">
        <v>44287.0</v>
      </c>
      <c r="C11" s="40">
        <v>44292.0</v>
      </c>
      <c r="D11" s="32" t="s">
        <v>150</v>
      </c>
      <c r="E11" s="32" t="s">
        <v>36</v>
      </c>
      <c r="F11" s="32" t="s">
        <v>67</v>
      </c>
      <c r="G11" s="33" t="s">
        <v>38</v>
      </c>
      <c r="H11" s="34">
        <v>27610.0</v>
      </c>
      <c r="I11" s="35"/>
      <c r="J11" s="30">
        <v>0.0</v>
      </c>
      <c r="K11" s="30">
        <v>1.0</v>
      </c>
      <c r="L11" s="30">
        <v>0.0</v>
      </c>
      <c r="M11" s="32" t="s">
        <v>39</v>
      </c>
      <c r="N11" s="32" t="s">
        <v>39</v>
      </c>
      <c r="O11" s="30">
        <v>3.0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10.0</v>
      </c>
      <c r="V11" s="30">
        <v>6.0</v>
      </c>
      <c r="W11" s="30">
        <v>10.0</v>
      </c>
      <c r="X11" s="30">
        <v>1.0</v>
      </c>
      <c r="Y11" s="30">
        <v>1.0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39"/>
    </row>
    <row r="12">
      <c r="A12" s="30">
        <v>12977.2</v>
      </c>
      <c r="B12" s="40">
        <v>44287.0</v>
      </c>
      <c r="C12" s="40">
        <v>44292.0</v>
      </c>
      <c r="D12" s="32" t="s">
        <v>150</v>
      </c>
      <c r="E12" s="32" t="s">
        <v>36</v>
      </c>
      <c r="F12" s="32" t="s">
        <v>291</v>
      </c>
      <c r="G12" s="33" t="s">
        <v>109</v>
      </c>
      <c r="H12" s="34">
        <v>27529.0</v>
      </c>
      <c r="I12" s="35"/>
      <c r="J12" s="30">
        <v>0.0</v>
      </c>
      <c r="K12" s="30">
        <v>1.0</v>
      </c>
      <c r="L12" s="30">
        <v>0.0</v>
      </c>
      <c r="M12" s="32" t="s">
        <v>39</v>
      </c>
      <c r="N12" s="32" t="s">
        <v>39</v>
      </c>
      <c r="O12" s="30">
        <v>3.0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10.0</v>
      </c>
      <c r="V12" s="30">
        <v>6.0</v>
      </c>
      <c r="W12" s="30">
        <v>10.0</v>
      </c>
      <c r="X12" s="30">
        <v>1.0</v>
      </c>
      <c r="Y12" s="30">
        <v>1.0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39"/>
    </row>
    <row r="13">
      <c r="A13" s="30">
        <v>12977.3</v>
      </c>
      <c r="B13" s="40">
        <v>44287.0</v>
      </c>
      <c r="C13" s="40">
        <v>44292.0</v>
      </c>
      <c r="D13" s="32" t="s">
        <v>150</v>
      </c>
      <c r="E13" s="32" t="s">
        <v>36</v>
      </c>
      <c r="F13" s="32" t="s">
        <v>67</v>
      </c>
      <c r="G13" s="33" t="s">
        <v>38</v>
      </c>
      <c r="H13" s="34">
        <v>27610.0</v>
      </c>
      <c r="I13" s="35"/>
      <c r="J13" s="30">
        <v>0.0</v>
      </c>
      <c r="K13" s="30">
        <v>1.0</v>
      </c>
      <c r="L13" s="30">
        <v>0.0</v>
      </c>
      <c r="M13" s="32" t="s">
        <v>39</v>
      </c>
      <c r="N13" s="32" t="s">
        <v>39</v>
      </c>
      <c r="O13" s="30">
        <v>4.0</v>
      </c>
      <c r="P13" s="30">
        <v>10.0</v>
      </c>
      <c r="Q13" s="30">
        <v>6.0</v>
      </c>
      <c r="R13" s="30">
        <v>7.0</v>
      </c>
      <c r="S13" s="30">
        <v>0.0</v>
      </c>
      <c r="T13" s="30">
        <v>1.0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5.0</v>
      </c>
      <c r="AC13" s="30">
        <v>1.0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39"/>
    </row>
    <row r="14">
      <c r="A14" s="30">
        <v>12977.4</v>
      </c>
      <c r="B14" s="40">
        <v>44287.0</v>
      </c>
      <c r="C14" s="40">
        <v>44293.0</v>
      </c>
      <c r="D14" s="32" t="s">
        <v>150</v>
      </c>
      <c r="E14" s="32" t="s">
        <v>36</v>
      </c>
      <c r="F14" s="32" t="s">
        <v>124</v>
      </c>
      <c r="G14" s="33" t="s">
        <v>38</v>
      </c>
      <c r="H14" s="34">
        <v>27610.0</v>
      </c>
      <c r="I14" s="35"/>
      <c r="J14" s="30">
        <v>0.0</v>
      </c>
      <c r="K14" s="30">
        <v>1.0</v>
      </c>
      <c r="L14" s="30">
        <v>0.0</v>
      </c>
      <c r="M14" s="32" t="s">
        <v>39</v>
      </c>
      <c r="N14" s="32" t="s">
        <v>39</v>
      </c>
      <c r="O14" s="30">
        <v>1.0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10.0</v>
      </c>
      <c r="AF14" s="30">
        <v>5.0</v>
      </c>
      <c r="AG14" s="30">
        <v>10.0</v>
      </c>
      <c r="AH14" s="30">
        <v>1.0</v>
      </c>
      <c r="AI14" s="30">
        <v>1.0</v>
      </c>
      <c r="AJ14" s="39"/>
    </row>
    <row r="15">
      <c r="A15" s="30">
        <v>12977.5</v>
      </c>
      <c r="B15" s="40">
        <v>44287.0</v>
      </c>
      <c r="C15" s="40">
        <v>44292.0</v>
      </c>
      <c r="D15" s="32" t="s">
        <v>150</v>
      </c>
      <c r="E15" s="32" t="s">
        <v>36</v>
      </c>
      <c r="J15" s="30">
        <v>0.0</v>
      </c>
      <c r="K15" s="30">
        <v>0.0</v>
      </c>
      <c r="L15" s="30">
        <v>1.0</v>
      </c>
      <c r="M15" s="32" t="s">
        <v>39</v>
      </c>
      <c r="N15" s="32" t="s">
        <v>39</v>
      </c>
      <c r="O15" s="30">
        <v>0.0</v>
      </c>
      <c r="P15" s="30">
        <v>8.0</v>
      </c>
      <c r="Q15" s="30">
        <v>9.0</v>
      </c>
      <c r="R15" s="30">
        <v>5.0</v>
      </c>
      <c r="S15" s="30">
        <v>1.0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39"/>
    </row>
    <row r="16">
      <c r="A16" s="30">
        <v>12977.6</v>
      </c>
      <c r="B16" s="40">
        <v>44287.0</v>
      </c>
      <c r="C16" s="40">
        <v>44292.0</v>
      </c>
      <c r="D16" s="32" t="s">
        <v>150</v>
      </c>
      <c r="E16" s="32" t="s">
        <v>36</v>
      </c>
      <c r="J16" s="30">
        <v>0.0</v>
      </c>
      <c r="K16" s="30">
        <v>0.0</v>
      </c>
      <c r="L16" s="30">
        <v>1.0</v>
      </c>
      <c r="M16" s="32" t="s">
        <v>39</v>
      </c>
      <c r="N16" s="32" t="s">
        <v>39</v>
      </c>
      <c r="O16" s="30">
        <v>3.0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7.0</v>
      </c>
      <c r="V16" s="30">
        <v>4.0</v>
      </c>
      <c r="W16" s="30">
        <v>10.0</v>
      </c>
      <c r="X16" s="30">
        <v>1.0</v>
      </c>
      <c r="Y16" s="30">
        <v>1.0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39"/>
    </row>
    <row r="17">
      <c r="A17" s="30">
        <v>12978.1</v>
      </c>
      <c r="B17" s="40">
        <v>44287.0</v>
      </c>
      <c r="C17" s="40">
        <v>44292.0</v>
      </c>
      <c r="D17" s="32" t="s">
        <v>150</v>
      </c>
      <c r="E17" s="32" t="s">
        <v>36</v>
      </c>
      <c r="J17" s="30">
        <v>0.0</v>
      </c>
      <c r="K17" s="30">
        <v>0.0</v>
      </c>
      <c r="L17" s="30">
        <v>1.0</v>
      </c>
      <c r="M17" s="32" t="s">
        <v>39</v>
      </c>
      <c r="N17" s="32" t="s">
        <v>39</v>
      </c>
      <c r="O17" s="30">
        <v>4.0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10.0</v>
      </c>
      <c r="V17" s="30">
        <v>6.0</v>
      </c>
      <c r="W17" s="30">
        <v>10.0</v>
      </c>
      <c r="X17" s="30">
        <v>1.0</v>
      </c>
      <c r="Y17" s="30">
        <v>1.0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39"/>
    </row>
    <row r="18">
      <c r="A18" s="30">
        <v>12979.1</v>
      </c>
      <c r="B18" s="40">
        <v>44287.0</v>
      </c>
      <c r="C18" s="40">
        <v>44292.0</v>
      </c>
      <c r="D18" s="32" t="s">
        <v>292</v>
      </c>
      <c r="E18" s="32" t="s">
        <v>79</v>
      </c>
      <c r="H18" s="38"/>
      <c r="I18" s="35"/>
      <c r="J18" s="30">
        <v>1.0</v>
      </c>
      <c r="K18" s="30">
        <v>0.0</v>
      </c>
      <c r="L18" s="30">
        <v>0.0</v>
      </c>
      <c r="M18" s="32" t="s">
        <v>39</v>
      </c>
      <c r="N18" s="32" t="s">
        <v>39</v>
      </c>
      <c r="O18" s="30">
        <v>1.0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8.0</v>
      </c>
      <c r="AA18" s="30">
        <v>6.0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39"/>
    </row>
    <row r="19">
      <c r="A19" s="30">
        <v>12980.1</v>
      </c>
      <c r="B19" s="40">
        <v>44288.0</v>
      </c>
      <c r="C19" s="40">
        <v>44292.0</v>
      </c>
      <c r="D19" s="32" t="s">
        <v>57</v>
      </c>
      <c r="E19" s="32" t="s">
        <v>58</v>
      </c>
      <c r="F19" s="32" t="s">
        <v>123</v>
      </c>
      <c r="G19" s="33" t="s">
        <v>109</v>
      </c>
      <c r="H19" s="34">
        <v>27529.0</v>
      </c>
      <c r="I19" s="35"/>
      <c r="J19" s="30">
        <v>0.0</v>
      </c>
      <c r="K19" s="30">
        <v>1.0</v>
      </c>
      <c r="L19" s="30">
        <v>0.0</v>
      </c>
      <c r="M19" s="32" t="s">
        <v>39</v>
      </c>
      <c r="N19" s="32" t="s">
        <v>39</v>
      </c>
      <c r="O19" s="30">
        <v>1.0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8.0</v>
      </c>
      <c r="AF19" s="30">
        <v>6.0</v>
      </c>
      <c r="AG19" s="30">
        <v>5.0</v>
      </c>
      <c r="AH19" s="30">
        <v>1.0</v>
      </c>
      <c r="AI19" s="30">
        <v>0.0</v>
      </c>
      <c r="AJ19" s="39"/>
    </row>
    <row r="20">
      <c r="A20" s="30">
        <v>12981.1</v>
      </c>
      <c r="B20" s="40">
        <v>44292.0</v>
      </c>
      <c r="C20" s="40">
        <v>44292.0</v>
      </c>
      <c r="D20" s="32" t="s">
        <v>35</v>
      </c>
      <c r="E20" s="32" t="s">
        <v>36</v>
      </c>
      <c r="F20" s="32" t="s">
        <v>50</v>
      </c>
      <c r="G20" s="33" t="s">
        <v>51</v>
      </c>
      <c r="H20" s="34">
        <v>27539.0</v>
      </c>
      <c r="I20" s="35"/>
      <c r="J20" s="30">
        <v>0.0</v>
      </c>
      <c r="K20" s="30">
        <v>1.0</v>
      </c>
      <c r="L20" s="30">
        <v>0.0</v>
      </c>
      <c r="M20" s="32" t="s">
        <v>49</v>
      </c>
      <c r="N20" s="32" t="s">
        <v>39</v>
      </c>
      <c r="O20" s="30">
        <v>6.0</v>
      </c>
      <c r="P20" s="30">
        <v>12.0</v>
      </c>
      <c r="Q20" s="30">
        <v>7.0</v>
      </c>
      <c r="R20" s="30">
        <v>10.0</v>
      </c>
      <c r="S20" s="30">
        <v>2.0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39"/>
    </row>
    <row r="21">
      <c r="A21" s="30">
        <v>12981.2</v>
      </c>
      <c r="B21" s="40">
        <v>44292.0</v>
      </c>
      <c r="C21" s="40">
        <v>44292.0</v>
      </c>
      <c r="D21" s="32" t="s">
        <v>35</v>
      </c>
      <c r="E21" s="32" t="s">
        <v>36</v>
      </c>
      <c r="F21" s="32" t="s">
        <v>40</v>
      </c>
      <c r="G21" s="38"/>
      <c r="H21" s="38"/>
      <c r="I21" s="35"/>
      <c r="J21" s="30">
        <v>0.0</v>
      </c>
      <c r="K21" s="30">
        <v>1.0</v>
      </c>
      <c r="L21" s="30">
        <v>0.0</v>
      </c>
      <c r="M21" s="32" t="s">
        <v>49</v>
      </c>
      <c r="N21" s="32" t="s">
        <v>39</v>
      </c>
      <c r="O21" s="30">
        <v>3.0</v>
      </c>
      <c r="P21" s="30">
        <v>12.0</v>
      </c>
      <c r="Q21" s="30">
        <v>8.0</v>
      </c>
      <c r="R21" s="30">
        <v>10.0</v>
      </c>
      <c r="S21" s="30">
        <v>2.0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39"/>
    </row>
    <row r="22">
      <c r="A22" s="30">
        <v>12981.3</v>
      </c>
      <c r="B22" s="40">
        <v>44292.0</v>
      </c>
      <c r="C22" s="40">
        <v>44293.0</v>
      </c>
      <c r="D22" s="32" t="s">
        <v>35</v>
      </c>
      <c r="E22" s="32" t="s">
        <v>36</v>
      </c>
      <c r="J22" s="30">
        <v>0.0</v>
      </c>
      <c r="K22" s="30">
        <v>0.0</v>
      </c>
      <c r="L22" s="30">
        <v>1.0</v>
      </c>
      <c r="M22" s="32" t="s">
        <v>49</v>
      </c>
      <c r="N22" s="32" t="s">
        <v>39</v>
      </c>
      <c r="O22" s="30">
        <v>2.0</v>
      </c>
      <c r="P22" s="30">
        <v>10.0</v>
      </c>
      <c r="Q22" s="30">
        <v>6.0</v>
      </c>
      <c r="R22" s="30">
        <v>10.0</v>
      </c>
      <c r="S22" s="30">
        <v>1.0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39"/>
    </row>
    <row r="23">
      <c r="A23" s="30">
        <v>12982.1</v>
      </c>
      <c r="B23" s="40">
        <v>44292.0</v>
      </c>
      <c r="C23" s="40">
        <v>44293.0</v>
      </c>
      <c r="D23" s="32" t="s">
        <v>116</v>
      </c>
      <c r="E23" s="32" t="s">
        <v>46</v>
      </c>
      <c r="F23" s="32" t="s">
        <v>176</v>
      </c>
      <c r="G23" s="33" t="s">
        <v>107</v>
      </c>
      <c r="H23" s="34">
        <v>27513.0</v>
      </c>
      <c r="I23" s="35"/>
      <c r="J23" s="30">
        <v>0.0</v>
      </c>
      <c r="K23" s="30">
        <v>1.0</v>
      </c>
      <c r="L23" s="30">
        <v>0.0</v>
      </c>
      <c r="M23" s="32" t="s">
        <v>49</v>
      </c>
      <c r="N23" s="32" t="s">
        <v>39</v>
      </c>
      <c r="O23" s="30">
        <v>5.0</v>
      </c>
      <c r="P23" s="30">
        <v>11.0</v>
      </c>
      <c r="Q23" s="30">
        <v>5.0</v>
      </c>
      <c r="R23" s="30">
        <v>12.0</v>
      </c>
      <c r="S23" s="30">
        <v>2.0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39"/>
    </row>
    <row r="24">
      <c r="A24" s="30">
        <v>12982.2</v>
      </c>
      <c r="B24" s="40">
        <v>44292.0</v>
      </c>
      <c r="C24" s="40">
        <v>44293.0</v>
      </c>
      <c r="D24" s="32" t="s">
        <v>116</v>
      </c>
      <c r="E24" s="32" t="s">
        <v>46</v>
      </c>
      <c r="I24" s="35"/>
      <c r="J24" s="30">
        <v>1.0</v>
      </c>
      <c r="K24" s="30">
        <v>0.0</v>
      </c>
      <c r="L24" s="30">
        <v>0.0</v>
      </c>
      <c r="M24" s="32" t="s">
        <v>39</v>
      </c>
      <c r="N24" s="32" t="s">
        <v>39</v>
      </c>
      <c r="O24" s="30">
        <v>4.0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7.0</v>
      </c>
      <c r="AA24" s="30">
        <v>4.0</v>
      </c>
      <c r="AB24" s="30">
        <v>12.0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39"/>
    </row>
    <row r="25">
      <c r="A25" s="30">
        <v>12983.1</v>
      </c>
      <c r="B25" s="40">
        <v>44293.0</v>
      </c>
      <c r="C25" s="40">
        <v>44294.0</v>
      </c>
      <c r="D25" s="32" t="s">
        <v>293</v>
      </c>
      <c r="E25" s="32" t="s">
        <v>36</v>
      </c>
      <c r="F25" s="32" t="s">
        <v>117</v>
      </c>
      <c r="G25" s="33" t="s">
        <v>38</v>
      </c>
      <c r="H25" s="34">
        <v>27601.0</v>
      </c>
      <c r="I25" s="35"/>
      <c r="J25" s="30">
        <v>0.0</v>
      </c>
      <c r="K25" s="30">
        <v>1.0</v>
      </c>
      <c r="L25" s="30">
        <v>0.0</v>
      </c>
      <c r="M25" s="32" t="s">
        <v>49</v>
      </c>
      <c r="N25" s="32" t="s">
        <v>39</v>
      </c>
      <c r="O25" s="30">
        <v>2.0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9.0</v>
      </c>
      <c r="AA25" s="30">
        <v>5.0</v>
      </c>
      <c r="AB25" s="30">
        <v>10.0</v>
      </c>
      <c r="AC25" s="30">
        <v>1.0</v>
      </c>
      <c r="AD25" s="30">
        <v>1.0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39"/>
    </row>
    <row r="26">
      <c r="A26" s="30">
        <v>12983.2</v>
      </c>
      <c r="B26" s="40">
        <v>44293.0</v>
      </c>
      <c r="C26" s="40">
        <v>44294.0</v>
      </c>
      <c r="D26" s="32" t="s">
        <v>293</v>
      </c>
      <c r="E26" s="32" t="s">
        <v>36</v>
      </c>
      <c r="F26" s="32" t="s">
        <v>117</v>
      </c>
      <c r="G26" s="33" t="s">
        <v>38</v>
      </c>
      <c r="H26" s="34">
        <v>27601.0</v>
      </c>
      <c r="I26" s="35"/>
      <c r="J26" s="30">
        <v>0.0</v>
      </c>
      <c r="K26" s="30">
        <v>1.0</v>
      </c>
      <c r="L26" s="30">
        <v>0.0</v>
      </c>
      <c r="M26" s="32" t="s">
        <v>49</v>
      </c>
      <c r="N26" s="32" t="s">
        <v>39</v>
      </c>
      <c r="O26" s="30">
        <v>2.0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9.0</v>
      </c>
      <c r="AA26" s="30">
        <v>5.0</v>
      </c>
      <c r="AB26" s="30">
        <v>10.0</v>
      </c>
      <c r="AC26" s="30">
        <v>1.0</v>
      </c>
      <c r="AD26" s="30">
        <v>1.0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39"/>
    </row>
    <row r="27">
      <c r="A27" s="30">
        <v>12984.1</v>
      </c>
      <c r="B27" s="40">
        <v>44293.0</v>
      </c>
      <c r="C27" s="40">
        <v>44294.0</v>
      </c>
      <c r="D27" s="32" t="s">
        <v>294</v>
      </c>
      <c r="E27" s="32" t="s">
        <v>36</v>
      </c>
      <c r="F27" s="66" t="s">
        <v>59</v>
      </c>
      <c r="G27" s="33" t="s">
        <v>38</v>
      </c>
      <c r="H27" s="34">
        <v>27610.0</v>
      </c>
      <c r="I27" s="35"/>
      <c r="J27" s="30">
        <v>0.0</v>
      </c>
      <c r="K27" s="30">
        <v>1.0</v>
      </c>
      <c r="L27" s="30">
        <v>0.0</v>
      </c>
      <c r="M27" s="32" t="s">
        <v>39</v>
      </c>
      <c r="N27" s="32" t="s">
        <v>39</v>
      </c>
      <c r="O27" s="30">
        <v>1.0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9.0</v>
      </c>
      <c r="AF27" s="30">
        <v>5.0</v>
      </c>
      <c r="AG27" s="30">
        <v>5.0</v>
      </c>
      <c r="AH27" s="30">
        <v>1.0</v>
      </c>
      <c r="AI27" s="30">
        <v>0.0</v>
      </c>
      <c r="AJ27" s="39"/>
    </row>
    <row r="28">
      <c r="A28" s="30">
        <v>12985.1</v>
      </c>
      <c r="B28" s="40">
        <v>44293.0</v>
      </c>
      <c r="C28" s="40">
        <v>44294.0</v>
      </c>
      <c r="D28" s="32" t="s">
        <v>68</v>
      </c>
      <c r="E28" s="32" t="s">
        <v>36</v>
      </c>
      <c r="F28" s="32" t="s">
        <v>76</v>
      </c>
      <c r="G28" s="33" t="s">
        <v>38</v>
      </c>
      <c r="H28" s="34">
        <v>27614.0</v>
      </c>
      <c r="I28" s="35"/>
      <c r="J28" s="30">
        <v>0.0</v>
      </c>
      <c r="K28" s="30">
        <v>1.0</v>
      </c>
      <c r="L28" s="30">
        <v>0.0</v>
      </c>
      <c r="M28" s="32" t="s">
        <v>49</v>
      </c>
      <c r="N28" s="32" t="s">
        <v>39</v>
      </c>
      <c r="O28" s="30">
        <v>1.0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9.0</v>
      </c>
      <c r="V28" s="30">
        <v>5.0</v>
      </c>
      <c r="W28" s="30">
        <v>5.0</v>
      </c>
      <c r="X28" s="30">
        <v>0.0</v>
      </c>
      <c r="Y28" s="30">
        <v>0.0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5.0</v>
      </c>
      <c r="AH28" s="30">
        <v>1.0</v>
      </c>
      <c r="AI28" s="30">
        <v>0.0</v>
      </c>
      <c r="AJ28" s="39"/>
    </row>
    <row r="29">
      <c r="A29" s="30">
        <v>12985.2</v>
      </c>
      <c r="B29" s="40">
        <v>44293.0</v>
      </c>
      <c r="C29" s="40">
        <v>44294.0</v>
      </c>
      <c r="D29" s="32" t="s">
        <v>68</v>
      </c>
      <c r="E29" s="32" t="s">
        <v>36</v>
      </c>
      <c r="F29" s="32" t="s">
        <v>120</v>
      </c>
      <c r="G29" s="33" t="s">
        <v>38</v>
      </c>
      <c r="H29" s="34">
        <v>27616.0</v>
      </c>
      <c r="I29" s="35"/>
      <c r="J29" s="30">
        <v>0.0</v>
      </c>
      <c r="K29" s="30">
        <v>1.0</v>
      </c>
      <c r="L29" s="30">
        <v>0.0</v>
      </c>
      <c r="M29" s="32" t="s">
        <v>49</v>
      </c>
      <c r="N29" s="32" t="s">
        <v>39</v>
      </c>
      <c r="O29" s="30">
        <v>2.0</v>
      </c>
      <c r="P29" s="30">
        <v>9.0</v>
      </c>
      <c r="Q29" s="30">
        <v>5.0</v>
      </c>
      <c r="R29" s="30">
        <v>10.0</v>
      </c>
      <c r="S29" s="30">
        <v>1.0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39"/>
    </row>
    <row r="30">
      <c r="A30" s="30">
        <v>12985.3</v>
      </c>
      <c r="B30" s="40">
        <v>44293.0</v>
      </c>
      <c r="C30" s="40">
        <v>44294.0</v>
      </c>
      <c r="D30" s="32" t="s">
        <v>68</v>
      </c>
      <c r="E30" s="32" t="s">
        <v>36</v>
      </c>
      <c r="J30" s="30">
        <v>0.0</v>
      </c>
      <c r="K30" s="30">
        <v>0.0</v>
      </c>
      <c r="L30" s="30">
        <v>1.0</v>
      </c>
      <c r="M30" s="32" t="s">
        <v>49</v>
      </c>
      <c r="N30" s="32" t="s">
        <v>39</v>
      </c>
      <c r="O30" s="30">
        <v>0.0</v>
      </c>
      <c r="P30" s="30">
        <v>9.0</v>
      </c>
      <c r="Q30" s="30">
        <v>5.0</v>
      </c>
      <c r="R30" s="30">
        <v>5.0</v>
      </c>
      <c r="S30" s="30">
        <v>1.0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39"/>
    </row>
    <row r="31">
      <c r="A31" s="30">
        <v>12985.4</v>
      </c>
      <c r="B31" s="40">
        <v>44293.0</v>
      </c>
      <c r="C31" s="40">
        <v>44294.0</v>
      </c>
      <c r="D31" s="32" t="s">
        <v>68</v>
      </c>
      <c r="E31" s="32" t="s">
        <v>36</v>
      </c>
      <c r="J31" s="30">
        <v>0.0</v>
      </c>
      <c r="K31" s="30">
        <v>0.0</v>
      </c>
      <c r="L31" s="30">
        <v>1.0</v>
      </c>
      <c r="M31" s="32" t="s">
        <v>49</v>
      </c>
      <c r="N31" s="32" t="s">
        <v>39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9.0</v>
      </c>
      <c r="V31" s="30">
        <v>4.0</v>
      </c>
      <c r="W31" s="30">
        <v>10.0</v>
      </c>
      <c r="X31" s="30">
        <v>1.0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39"/>
    </row>
    <row r="32">
      <c r="A32" s="30">
        <v>12986.1</v>
      </c>
      <c r="B32" s="40">
        <v>44294.0</v>
      </c>
      <c r="C32" s="40">
        <v>44294.0</v>
      </c>
      <c r="D32" s="32" t="s">
        <v>52</v>
      </c>
      <c r="E32" s="32" t="s">
        <v>36</v>
      </c>
      <c r="F32" s="32" t="s">
        <v>53</v>
      </c>
      <c r="G32" s="33" t="s">
        <v>54</v>
      </c>
      <c r="H32" s="34">
        <v>27540.0</v>
      </c>
      <c r="I32" s="35"/>
      <c r="J32" s="30">
        <v>0.0</v>
      </c>
      <c r="K32" s="30">
        <v>1.0</v>
      </c>
      <c r="L32" s="30">
        <v>0.0</v>
      </c>
      <c r="M32" s="32" t="s">
        <v>49</v>
      </c>
      <c r="N32" s="32" t="s">
        <v>39</v>
      </c>
      <c r="O32" s="30">
        <v>2.0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8.0</v>
      </c>
      <c r="V32" s="30">
        <v>5.0</v>
      </c>
      <c r="W32" s="30">
        <v>5.0</v>
      </c>
      <c r="X32" s="30">
        <v>2.0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39"/>
    </row>
    <row r="33">
      <c r="A33" s="30">
        <v>12986.2</v>
      </c>
      <c r="B33" s="40">
        <v>44294.0</v>
      </c>
      <c r="C33" s="40">
        <v>44294.0</v>
      </c>
      <c r="D33" s="32" t="s">
        <v>52</v>
      </c>
      <c r="E33" s="32" t="s">
        <v>36</v>
      </c>
      <c r="J33" s="30">
        <v>0.0</v>
      </c>
      <c r="K33" s="30">
        <v>0.0</v>
      </c>
      <c r="L33" s="30">
        <v>1.0</v>
      </c>
      <c r="M33" s="32" t="s">
        <v>39</v>
      </c>
      <c r="N33" s="32" t="s">
        <v>39</v>
      </c>
      <c r="O33" s="30">
        <v>0.0</v>
      </c>
      <c r="P33" s="30">
        <v>9.0</v>
      </c>
      <c r="Q33" s="30">
        <v>6.0</v>
      </c>
      <c r="R33" s="30">
        <v>5.0</v>
      </c>
      <c r="S33" s="30">
        <v>1.0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39"/>
    </row>
    <row r="34">
      <c r="A34" s="30">
        <v>12987.1</v>
      </c>
      <c r="B34" s="40">
        <v>44294.0</v>
      </c>
      <c r="C34" s="40">
        <v>44294.0</v>
      </c>
      <c r="D34" s="32" t="s">
        <v>116</v>
      </c>
      <c r="E34" s="32" t="s">
        <v>46</v>
      </c>
      <c r="F34" s="32" t="s">
        <v>248</v>
      </c>
      <c r="G34" s="33" t="s">
        <v>38</v>
      </c>
      <c r="H34" s="34">
        <v>27604.0</v>
      </c>
      <c r="I34" s="35"/>
      <c r="J34" s="30">
        <v>0.0</v>
      </c>
      <c r="K34" s="30">
        <v>1.0</v>
      </c>
      <c r="L34" s="30">
        <v>0.0</v>
      </c>
      <c r="M34" s="32" t="s">
        <v>49</v>
      </c>
      <c r="N34" s="32" t="s">
        <v>39</v>
      </c>
      <c r="O34" s="30">
        <v>3.0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10.0</v>
      </c>
      <c r="V34" s="30">
        <v>7.0</v>
      </c>
      <c r="W34" s="30">
        <v>10.0</v>
      </c>
      <c r="X34" s="30">
        <v>1.0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39"/>
    </row>
    <row r="35">
      <c r="A35" s="30">
        <v>12987.2</v>
      </c>
      <c r="B35" s="40">
        <v>44294.0</v>
      </c>
      <c r="C35" s="40">
        <v>44294.0</v>
      </c>
      <c r="D35" s="32" t="s">
        <v>116</v>
      </c>
      <c r="E35" s="32" t="s">
        <v>46</v>
      </c>
      <c r="I35" s="35"/>
      <c r="J35" s="30">
        <v>0.0</v>
      </c>
      <c r="K35" s="30">
        <v>0.0</v>
      </c>
      <c r="L35" s="30">
        <v>1.0</v>
      </c>
      <c r="M35" s="32" t="s">
        <v>39</v>
      </c>
      <c r="N35" s="32" t="s">
        <v>39</v>
      </c>
      <c r="O35" s="30">
        <v>2.0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6.0</v>
      </c>
      <c r="V35" s="30">
        <v>5.0</v>
      </c>
      <c r="W35" s="30">
        <v>10.0</v>
      </c>
      <c r="X35" s="30">
        <v>1.0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39"/>
    </row>
    <row r="36">
      <c r="A36" s="30">
        <v>12987.3</v>
      </c>
      <c r="B36" s="40">
        <v>44294.0</v>
      </c>
      <c r="C36" s="40">
        <v>44294.0</v>
      </c>
      <c r="D36" s="32" t="s">
        <v>116</v>
      </c>
      <c r="E36" s="32" t="s">
        <v>46</v>
      </c>
      <c r="I36" s="35"/>
      <c r="J36" s="30">
        <v>0.0</v>
      </c>
      <c r="K36" s="30">
        <v>0.0</v>
      </c>
      <c r="L36" s="30">
        <v>1.0</v>
      </c>
      <c r="M36" s="32" t="s">
        <v>49</v>
      </c>
      <c r="N36" s="32" t="s">
        <v>39</v>
      </c>
      <c r="O36" s="30">
        <v>5.0</v>
      </c>
      <c r="P36" s="30">
        <v>10.0</v>
      </c>
      <c r="Q36" s="30">
        <v>6.0</v>
      </c>
      <c r="R36" s="30">
        <v>5.0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7.0</v>
      </c>
      <c r="AC36" s="30">
        <v>1.0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39"/>
    </row>
    <row r="37">
      <c r="A37" s="30">
        <v>12987.4</v>
      </c>
      <c r="B37" s="40">
        <v>44294.0</v>
      </c>
      <c r="C37" s="40">
        <v>44294.0</v>
      </c>
      <c r="D37" s="32" t="s">
        <v>116</v>
      </c>
      <c r="E37" s="32" t="s">
        <v>46</v>
      </c>
      <c r="I37" s="35"/>
      <c r="J37" s="30">
        <v>0.0</v>
      </c>
      <c r="K37" s="30">
        <v>0.0</v>
      </c>
      <c r="L37" s="30">
        <v>1.0</v>
      </c>
      <c r="M37" s="32" t="s">
        <v>39</v>
      </c>
      <c r="N37" s="32" t="s">
        <v>39</v>
      </c>
      <c r="O37" s="30">
        <v>0.0</v>
      </c>
      <c r="P37" s="30">
        <v>11.0</v>
      </c>
      <c r="Q37" s="30">
        <v>7.0</v>
      </c>
      <c r="R37" s="30">
        <v>6.0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39"/>
    </row>
    <row r="38">
      <c r="A38" s="30">
        <v>12987.5</v>
      </c>
      <c r="B38" s="40">
        <v>44294.0</v>
      </c>
      <c r="C38" s="40">
        <v>44294.0</v>
      </c>
      <c r="D38" s="32" t="s">
        <v>116</v>
      </c>
      <c r="E38" s="32" t="s">
        <v>46</v>
      </c>
      <c r="I38" s="35"/>
      <c r="J38" s="30">
        <v>1.0</v>
      </c>
      <c r="K38" s="30">
        <v>0.0</v>
      </c>
      <c r="L38" s="30">
        <v>0.0</v>
      </c>
      <c r="M38" s="32" t="s">
        <v>39</v>
      </c>
      <c r="N38" s="32" t="s">
        <v>39</v>
      </c>
      <c r="O38" s="30">
        <v>1.0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6.0</v>
      </c>
      <c r="AA38" s="30">
        <v>3.0</v>
      </c>
      <c r="AB38" s="30">
        <v>10.0</v>
      </c>
      <c r="AC38" s="30">
        <v>1.0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39"/>
    </row>
    <row r="39">
      <c r="A39" s="30">
        <v>12988.1</v>
      </c>
      <c r="B39" s="40">
        <v>44294.0</v>
      </c>
      <c r="C39" s="40">
        <v>44294.0</v>
      </c>
      <c r="D39" s="32" t="s">
        <v>71</v>
      </c>
      <c r="E39" s="32" t="s">
        <v>72</v>
      </c>
      <c r="F39" s="32" t="s">
        <v>75</v>
      </c>
      <c r="G39" s="33" t="s">
        <v>74</v>
      </c>
      <c r="H39" s="34">
        <v>27587.0</v>
      </c>
      <c r="I39" s="35"/>
      <c r="J39" s="30">
        <v>0.0</v>
      </c>
      <c r="K39" s="30">
        <v>1.0</v>
      </c>
      <c r="L39" s="30">
        <v>0.0</v>
      </c>
      <c r="M39" s="32" t="s">
        <v>39</v>
      </c>
      <c r="N39" s="32" t="s">
        <v>39</v>
      </c>
      <c r="O39" s="30">
        <v>3.0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10.0</v>
      </c>
      <c r="V39" s="30">
        <v>6.0</v>
      </c>
      <c r="W39" s="30">
        <v>10.0</v>
      </c>
      <c r="X39" s="30">
        <v>1.0</v>
      </c>
      <c r="Y39" s="30">
        <v>1.0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39"/>
    </row>
    <row r="40">
      <c r="A40" s="30">
        <v>12988.2</v>
      </c>
      <c r="B40" s="40">
        <v>44294.0</v>
      </c>
      <c r="C40" s="40">
        <v>44294.0</v>
      </c>
      <c r="D40" s="32" t="s">
        <v>71</v>
      </c>
      <c r="E40" s="32" t="s">
        <v>72</v>
      </c>
      <c r="F40" s="32" t="s">
        <v>75</v>
      </c>
      <c r="G40" s="33" t="s">
        <v>74</v>
      </c>
      <c r="H40" s="34">
        <v>27587.0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3.0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10.0</v>
      </c>
      <c r="V40" s="30">
        <v>6.0</v>
      </c>
      <c r="W40" s="30">
        <v>10.0</v>
      </c>
      <c r="X40" s="30">
        <v>1.0</v>
      </c>
      <c r="Y40" s="30">
        <v>1.0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39"/>
    </row>
    <row r="41">
      <c r="A41" s="30">
        <v>12988.3</v>
      </c>
      <c r="B41" s="40">
        <v>44294.0</v>
      </c>
      <c r="C41" s="40">
        <v>44294.0</v>
      </c>
      <c r="D41" s="32" t="s">
        <v>71</v>
      </c>
      <c r="E41" s="32" t="s">
        <v>72</v>
      </c>
      <c r="F41" s="32" t="s">
        <v>261</v>
      </c>
      <c r="G41" s="32" t="s">
        <v>74</v>
      </c>
      <c r="H41" s="30">
        <v>27587.0</v>
      </c>
      <c r="I41" s="37"/>
      <c r="J41" s="30">
        <v>0.0</v>
      </c>
      <c r="K41" s="30">
        <v>1.0</v>
      </c>
      <c r="L41" s="30">
        <v>0.0</v>
      </c>
      <c r="M41" s="32" t="s">
        <v>39</v>
      </c>
      <c r="N41" s="32" t="s">
        <v>39</v>
      </c>
      <c r="O41" s="30">
        <v>4.0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10.0</v>
      </c>
      <c r="V41" s="30">
        <v>6.0</v>
      </c>
      <c r="W41" s="30">
        <v>5.0</v>
      </c>
      <c r="X41" s="30">
        <v>0.0</v>
      </c>
      <c r="Y41" s="30">
        <v>1.0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5.0</v>
      </c>
      <c r="AH41" s="30">
        <v>1.0</v>
      </c>
      <c r="AI41" s="30">
        <v>0.0</v>
      </c>
      <c r="AJ41" s="39"/>
    </row>
    <row r="42">
      <c r="A42" s="30">
        <v>12988.4</v>
      </c>
      <c r="B42" s="40">
        <v>44294.0</v>
      </c>
      <c r="C42" s="40">
        <v>44294.0</v>
      </c>
      <c r="D42" s="32" t="s">
        <v>71</v>
      </c>
      <c r="E42" s="32" t="s">
        <v>72</v>
      </c>
      <c r="J42" s="30">
        <v>1.0</v>
      </c>
      <c r="K42" s="30">
        <v>0.0</v>
      </c>
      <c r="L42" s="30">
        <v>0.0</v>
      </c>
      <c r="M42" s="32" t="s">
        <v>39</v>
      </c>
      <c r="N42" s="32" t="s">
        <v>39</v>
      </c>
      <c r="O42" s="30">
        <v>2.0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7.0</v>
      </c>
      <c r="AA42" s="30">
        <v>3.0</v>
      </c>
      <c r="AB42" s="30">
        <v>10.0</v>
      </c>
      <c r="AC42" s="30">
        <v>1.0</v>
      </c>
      <c r="AD42" s="30">
        <v>1.0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39"/>
    </row>
    <row r="43">
      <c r="A43" s="30">
        <v>12989.1</v>
      </c>
      <c r="B43" s="31">
        <v>44294.0</v>
      </c>
      <c r="C43" s="40">
        <v>44294.0</v>
      </c>
      <c r="D43" s="32" t="s">
        <v>71</v>
      </c>
      <c r="E43" s="32" t="s">
        <v>72</v>
      </c>
      <c r="J43" s="30">
        <v>0.0</v>
      </c>
      <c r="K43" s="30">
        <v>0.0</v>
      </c>
      <c r="L43" s="30">
        <v>1.0</v>
      </c>
      <c r="M43" s="32" t="s">
        <v>39</v>
      </c>
      <c r="N43" s="32" t="s">
        <v>39</v>
      </c>
      <c r="O43" s="30">
        <v>0.0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10.0</v>
      </c>
      <c r="V43" s="30">
        <v>5.0</v>
      </c>
      <c r="W43" s="30">
        <v>5.0</v>
      </c>
      <c r="X43" s="30">
        <v>1.0</v>
      </c>
      <c r="Y43" s="30">
        <v>1.0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39"/>
    </row>
    <row r="44">
      <c r="A44" s="30">
        <v>12989.2</v>
      </c>
      <c r="B44" s="31">
        <v>44294.0</v>
      </c>
      <c r="C44" s="40">
        <v>44294.0</v>
      </c>
      <c r="D44" s="32" t="s">
        <v>71</v>
      </c>
      <c r="E44" s="32" t="s">
        <v>72</v>
      </c>
      <c r="J44" s="30">
        <v>1.0</v>
      </c>
      <c r="K44" s="30">
        <v>0.0</v>
      </c>
      <c r="L44" s="30">
        <v>0.0</v>
      </c>
      <c r="M44" s="32" t="s">
        <v>39</v>
      </c>
      <c r="N44" s="32" t="s">
        <v>39</v>
      </c>
      <c r="O44" s="30">
        <v>4.0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8.0</v>
      </c>
      <c r="AA44" s="30">
        <v>5.0</v>
      </c>
      <c r="AB44" s="30">
        <v>10.0</v>
      </c>
      <c r="AC44" s="30">
        <v>2.0</v>
      </c>
      <c r="AD44" s="30">
        <v>1.0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39"/>
    </row>
    <row r="45">
      <c r="A45" s="30">
        <v>12990.1</v>
      </c>
      <c r="B45" s="31">
        <v>44294.0</v>
      </c>
      <c r="C45" s="31">
        <v>44295.0</v>
      </c>
      <c r="D45" s="32" t="s">
        <v>148</v>
      </c>
      <c r="E45" s="32" t="s">
        <v>46</v>
      </c>
      <c r="F45" s="32" t="s">
        <v>81</v>
      </c>
      <c r="G45" s="33" t="s">
        <v>38</v>
      </c>
      <c r="H45" s="34">
        <v>27614.0</v>
      </c>
      <c r="I45" s="35"/>
      <c r="J45" s="30">
        <v>0.0</v>
      </c>
      <c r="K45" s="30">
        <v>1.0</v>
      </c>
      <c r="L45" s="30">
        <v>0.0</v>
      </c>
      <c r="M45" s="32" t="s">
        <v>49</v>
      </c>
      <c r="N45" s="32" t="s">
        <v>39</v>
      </c>
      <c r="O45" s="30">
        <v>1.0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9.0</v>
      </c>
      <c r="V45" s="30">
        <v>6.0</v>
      </c>
      <c r="W45" s="30">
        <v>10.0</v>
      </c>
      <c r="X45" s="30">
        <v>1.0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39"/>
    </row>
    <row r="46">
      <c r="A46" s="30">
        <v>12990.2</v>
      </c>
      <c r="B46" s="31">
        <v>44294.0</v>
      </c>
      <c r="C46" s="31">
        <v>44295.0</v>
      </c>
      <c r="D46" s="32" t="s">
        <v>148</v>
      </c>
      <c r="E46" s="32" t="s">
        <v>46</v>
      </c>
      <c r="F46" s="32" t="s">
        <v>81</v>
      </c>
      <c r="G46" s="33" t="s">
        <v>38</v>
      </c>
      <c r="H46" s="34">
        <v>27614.0</v>
      </c>
      <c r="I46" s="35"/>
      <c r="J46" s="30">
        <v>0.0</v>
      </c>
      <c r="K46" s="30">
        <v>1.0</v>
      </c>
      <c r="L46" s="30">
        <v>0.0</v>
      </c>
      <c r="M46" s="32" t="s">
        <v>49</v>
      </c>
      <c r="N46" s="32" t="s">
        <v>39</v>
      </c>
      <c r="O46" s="30">
        <v>3.0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9.0</v>
      </c>
      <c r="V46" s="30">
        <v>6.0</v>
      </c>
      <c r="W46" s="30">
        <v>10.0</v>
      </c>
      <c r="X46" s="30">
        <v>1.0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39"/>
    </row>
    <row r="47">
      <c r="A47" s="30">
        <v>12990.3</v>
      </c>
      <c r="B47" s="31">
        <v>44294.0</v>
      </c>
      <c r="C47" s="31">
        <v>44295.0</v>
      </c>
      <c r="D47" s="32" t="s">
        <v>148</v>
      </c>
      <c r="E47" s="32" t="s">
        <v>46</v>
      </c>
      <c r="I47" s="35"/>
      <c r="J47" s="30">
        <v>0.0</v>
      </c>
      <c r="K47" s="30">
        <v>0.0</v>
      </c>
      <c r="L47" s="30">
        <v>1.0</v>
      </c>
      <c r="M47" s="32" t="s">
        <v>39</v>
      </c>
      <c r="N47" s="32" t="s">
        <v>39</v>
      </c>
      <c r="O47" s="30">
        <v>1.0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6.0</v>
      </c>
      <c r="V47" s="30">
        <v>4.0</v>
      </c>
      <c r="W47" s="30">
        <v>5.0</v>
      </c>
      <c r="X47" s="30">
        <v>1.0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39"/>
    </row>
    <row r="48">
      <c r="A48" s="30">
        <v>12990.4</v>
      </c>
      <c r="B48" s="31">
        <v>44294.0</v>
      </c>
      <c r="C48" s="31">
        <v>44295.0</v>
      </c>
      <c r="D48" s="32" t="s">
        <v>148</v>
      </c>
      <c r="E48" s="32" t="s">
        <v>46</v>
      </c>
      <c r="I48" s="35"/>
      <c r="J48" s="30">
        <v>1.0</v>
      </c>
      <c r="K48" s="30">
        <v>0.0</v>
      </c>
      <c r="L48" s="30">
        <v>0.0</v>
      </c>
      <c r="M48" s="32" t="s">
        <v>39</v>
      </c>
      <c r="N48" s="32" t="s">
        <v>39</v>
      </c>
      <c r="O48" s="30">
        <v>1.0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6.0</v>
      </c>
      <c r="AA48" s="30">
        <v>4.0</v>
      </c>
      <c r="AB48" s="30">
        <v>12.0</v>
      </c>
      <c r="AC48" s="30">
        <v>1.0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39"/>
    </row>
    <row r="49">
      <c r="A49" s="30">
        <v>12991.1</v>
      </c>
      <c r="B49" s="31">
        <v>44294.0</v>
      </c>
      <c r="C49" s="31">
        <v>44295.0</v>
      </c>
      <c r="D49" s="32" t="s">
        <v>71</v>
      </c>
      <c r="E49" s="32" t="s">
        <v>72</v>
      </c>
      <c r="J49" s="30">
        <v>1.0</v>
      </c>
      <c r="K49" s="30">
        <v>0.0</v>
      </c>
      <c r="L49" s="30">
        <v>0.0</v>
      </c>
      <c r="M49" s="32" t="s">
        <v>39</v>
      </c>
      <c r="N49" s="32" t="s">
        <v>39</v>
      </c>
      <c r="O49" s="30">
        <v>4.0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4.0</v>
      </c>
      <c r="AA49" s="30">
        <v>3.0</v>
      </c>
      <c r="AB49" s="30">
        <v>10.0</v>
      </c>
      <c r="AC49" s="30">
        <v>1.0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39"/>
    </row>
    <row r="50">
      <c r="A50" s="30">
        <v>12991.2</v>
      </c>
      <c r="B50" s="31">
        <v>44294.0</v>
      </c>
      <c r="C50" s="31">
        <v>44295.0</v>
      </c>
      <c r="D50" s="32" t="s">
        <v>71</v>
      </c>
      <c r="E50" s="32" t="s">
        <v>72</v>
      </c>
      <c r="F50" s="32" t="s">
        <v>73</v>
      </c>
      <c r="G50" s="33" t="s">
        <v>74</v>
      </c>
      <c r="H50" s="34">
        <v>27587.0</v>
      </c>
      <c r="I50" s="35"/>
      <c r="J50" s="30">
        <v>0.0</v>
      </c>
      <c r="K50" s="30">
        <v>1.0</v>
      </c>
      <c r="L50" s="30">
        <v>0.0</v>
      </c>
      <c r="M50" s="32" t="s">
        <v>39</v>
      </c>
      <c r="N50" s="32" t="s">
        <v>39</v>
      </c>
      <c r="O50" s="30">
        <v>3.0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9.0</v>
      </c>
      <c r="V50" s="30">
        <v>6.0</v>
      </c>
      <c r="W50" s="30">
        <v>10.0</v>
      </c>
      <c r="X50" s="30">
        <v>2.0</v>
      </c>
      <c r="Y50" s="30">
        <v>1.0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39"/>
    </row>
    <row r="51">
      <c r="A51" s="30">
        <v>12991.3</v>
      </c>
      <c r="B51" s="31">
        <v>44294.0</v>
      </c>
      <c r="C51" s="31">
        <v>44295.0</v>
      </c>
      <c r="D51" s="32" t="s">
        <v>71</v>
      </c>
      <c r="E51" s="32" t="s">
        <v>72</v>
      </c>
      <c r="F51" s="32" t="s">
        <v>73</v>
      </c>
      <c r="G51" s="33" t="s">
        <v>74</v>
      </c>
      <c r="H51" s="34">
        <v>27587.0</v>
      </c>
      <c r="I51" s="35"/>
      <c r="J51" s="30">
        <v>0.0</v>
      </c>
      <c r="K51" s="30">
        <v>1.0</v>
      </c>
      <c r="L51" s="30">
        <v>0.0</v>
      </c>
      <c r="M51" s="32" t="s">
        <v>39</v>
      </c>
      <c r="N51" s="32" t="s">
        <v>39</v>
      </c>
      <c r="O51" s="30">
        <v>3.0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9.0</v>
      </c>
      <c r="V51" s="30">
        <v>6.0</v>
      </c>
      <c r="W51" s="30">
        <v>10.0</v>
      </c>
      <c r="X51" s="30">
        <v>2.0</v>
      </c>
      <c r="Y51" s="30">
        <v>1.0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39"/>
    </row>
    <row r="52">
      <c r="A52" s="30">
        <v>12991.4</v>
      </c>
      <c r="B52" s="31">
        <v>44294.0</v>
      </c>
      <c r="C52" s="31">
        <v>44295.0</v>
      </c>
      <c r="D52" s="32" t="s">
        <v>71</v>
      </c>
      <c r="E52" s="32" t="s">
        <v>72</v>
      </c>
      <c r="F52" s="32" t="s">
        <v>73</v>
      </c>
      <c r="G52" s="33" t="s">
        <v>74</v>
      </c>
      <c r="H52" s="34">
        <v>27587.0</v>
      </c>
      <c r="I52" s="35"/>
      <c r="J52" s="30">
        <v>0.0</v>
      </c>
      <c r="K52" s="30">
        <v>1.0</v>
      </c>
      <c r="L52" s="30">
        <v>0.0</v>
      </c>
      <c r="M52" s="32" t="s">
        <v>39</v>
      </c>
      <c r="N52" s="32" t="s">
        <v>39</v>
      </c>
      <c r="O52" s="30">
        <v>3.0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11.0</v>
      </c>
      <c r="AF52" s="30">
        <v>6.0</v>
      </c>
      <c r="AG52" s="30">
        <v>10.0</v>
      </c>
      <c r="AH52" s="30">
        <v>2.0</v>
      </c>
      <c r="AI52" s="30">
        <v>1.0</v>
      </c>
      <c r="AJ52" s="39"/>
    </row>
    <row r="53">
      <c r="A53" s="30">
        <v>12991.5</v>
      </c>
      <c r="B53" s="31">
        <v>44294.0</v>
      </c>
      <c r="C53" s="31">
        <v>44295.0</v>
      </c>
      <c r="D53" s="32" t="s">
        <v>71</v>
      </c>
      <c r="E53" s="32" t="s">
        <v>72</v>
      </c>
      <c r="J53" s="30">
        <v>1.0</v>
      </c>
      <c r="K53" s="30">
        <v>0.0</v>
      </c>
      <c r="L53" s="30">
        <v>0.0</v>
      </c>
      <c r="M53" s="32" t="s">
        <v>39</v>
      </c>
      <c r="N53" s="32" t="s">
        <v>39</v>
      </c>
      <c r="O53" s="30">
        <v>3.0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6.0</v>
      </c>
      <c r="AA53" s="30">
        <v>3.0</v>
      </c>
      <c r="AB53" s="30">
        <v>10.0</v>
      </c>
      <c r="AC53" s="30">
        <v>1.0</v>
      </c>
      <c r="AD53" s="30">
        <v>1.0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39"/>
    </row>
    <row r="54">
      <c r="A54" s="30">
        <v>12991.6</v>
      </c>
      <c r="B54" s="31">
        <v>44294.0</v>
      </c>
      <c r="C54" s="31">
        <v>44295.0</v>
      </c>
      <c r="D54" s="32" t="s">
        <v>71</v>
      </c>
      <c r="E54" s="32" t="s">
        <v>72</v>
      </c>
      <c r="J54" s="30">
        <v>0.0</v>
      </c>
      <c r="K54" s="30">
        <v>0.0</v>
      </c>
      <c r="L54" s="30">
        <v>1.0</v>
      </c>
      <c r="M54" s="32" t="s">
        <v>39</v>
      </c>
      <c r="N54" s="32" t="s">
        <v>39</v>
      </c>
      <c r="O54" s="30">
        <v>1.0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8.0</v>
      </c>
      <c r="V54" s="30">
        <v>6.0</v>
      </c>
      <c r="W54" s="30">
        <v>10.0</v>
      </c>
      <c r="X54" s="30">
        <v>1.0</v>
      </c>
      <c r="Y54" s="30">
        <v>1.0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39"/>
    </row>
    <row r="55">
      <c r="A55" s="30">
        <v>12992.1</v>
      </c>
      <c r="B55" s="31">
        <v>44295.0</v>
      </c>
      <c r="C55" s="40">
        <v>44298.0</v>
      </c>
      <c r="D55" s="32" t="s">
        <v>257</v>
      </c>
      <c r="E55" s="32" t="s">
        <v>258</v>
      </c>
      <c r="F55" s="32" t="s">
        <v>145</v>
      </c>
      <c r="G55" s="33" t="s">
        <v>107</v>
      </c>
      <c r="H55" s="34">
        <v>27511.0</v>
      </c>
      <c r="I55" s="35"/>
      <c r="J55" s="30">
        <v>0.0</v>
      </c>
      <c r="K55" s="30">
        <v>1.0</v>
      </c>
      <c r="L55" s="30">
        <v>0.0</v>
      </c>
      <c r="M55" s="32" t="s">
        <v>49</v>
      </c>
      <c r="N55" s="32" t="s">
        <v>39</v>
      </c>
      <c r="O55" s="30">
        <v>3.0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9.0</v>
      </c>
      <c r="V55" s="30">
        <v>8.0</v>
      </c>
      <c r="W55" s="30">
        <v>5.0</v>
      </c>
      <c r="X55" s="30">
        <v>0.0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39"/>
    </row>
    <row r="56">
      <c r="A56" s="30">
        <v>12992.2</v>
      </c>
      <c r="B56" s="31">
        <v>44295.0</v>
      </c>
      <c r="C56" s="40">
        <v>44298.0</v>
      </c>
      <c r="D56" s="32" t="s">
        <v>257</v>
      </c>
      <c r="E56" s="32" t="s">
        <v>258</v>
      </c>
      <c r="F56" s="32" t="s">
        <v>161</v>
      </c>
      <c r="G56" s="33" t="s">
        <v>51</v>
      </c>
      <c r="H56" s="34">
        <v>27502.0</v>
      </c>
      <c r="I56" s="35"/>
      <c r="J56" s="30">
        <v>0.0</v>
      </c>
      <c r="K56" s="30">
        <v>1.0</v>
      </c>
      <c r="L56" s="30">
        <v>0.0</v>
      </c>
      <c r="M56" s="32" t="s">
        <v>49</v>
      </c>
      <c r="N56" s="32" t="s">
        <v>39</v>
      </c>
      <c r="O56" s="30">
        <v>3.0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9.0</v>
      </c>
      <c r="V56" s="30">
        <v>8.0</v>
      </c>
      <c r="W56" s="30">
        <v>15.0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39"/>
    </row>
    <row r="57">
      <c r="A57" s="30">
        <v>12992.3</v>
      </c>
      <c r="B57" s="31">
        <v>44295.0</v>
      </c>
      <c r="C57" s="40">
        <v>44298.0</v>
      </c>
      <c r="D57" s="32" t="s">
        <v>257</v>
      </c>
      <c r="E57" s="32" t="s">
        <v>258</v>
      </c>
      <c r="G57" s="38"/>
      <c r="H57" s="38"/>
      <c r="I57" s="35"/>
      <c r="J57" s="30">
        <v>1.0</v>
      </c>
      <c r="K57" s="30">
        <v>0.0</v>
      </c>
      <c r="L57" s="30">
        <v>0.0</v>
      </c>
      <c r="M57" s="32" t="s">
        <v>39</v>
      </c>
      <c r="N57" s="32" t="s">
        <v>39</v>
      </c>
      <c r="O57" s="30">
        <v>0.0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4.0</v>
      </c>
      <c r="AA57" s="30">
        <v>4.0</v>
      </c>
      <c r="AB57" s="30">
        <v>10.0</v>
      </c>
      <c r="AC57" s="30">
        <v>2.0</v>
      </c>
      <c r="AD57" s="30">
        <v>1.0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39"/>
    </row>
    <row r="58">
      <c r="A58" s="30">
        <v>12993.1</v>
      </c>
      <c r="B58" s="31">
        <v>44295.0</v>
      </c>
      <c r="C58" s="40">
        <v>44298.0</v>
      </c>
      <c r="D58" s="32" t="s">
        <v>111</v>
      </c>
      <c r="E58" s="32" t="s">
        <v>36</v>
      </c>
      <c r="F58" s="32" t="s">
        <v>172</v>
      </c>
      <c r="G58" s="33" t="s">
        <v>43</v>
      </c>
      <c r="H58" s="34">
        <v>27545.0</v>
      </c>
      <c r="I58" s="35"/>
      <c r="J58" s="30">
        <v>0.0</v>
      </c>
      <c r="K58" s="30">
        <v>1.0</v>
      </c>
      <c r="L58" s="30">
        <v>0.0</v>
      </c>
      <c r="M58" s="32" t="s">
        <v>39</v>
      </c>
      <c r="N58" s="32" t="s">
        <v>39</v>
      </c>
      <c r="O58" s="30">
        <v>1.0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8.0</v>
      </c>
      <c r="AF58" s="30">
        <v>7.0</v>
      </c>
      <c r="AG58" s="30">
        <v>10.0</v>
      </c>
      <c r="AH58" s="30">
        <v>2.0</v>
      </c>
      <c r="AI58" s="30">
        <v>0.0</v>
      </c>
      <c r="AJ58" s="39"/>
    </row>
    <row r="59">
      <c r="A59" s="30">
        <v>12993.2</v>
      </c>
      <c r="B59" s="31">
        <v>44295.0</v>
      </c>
      <c r="C59" s="40">
        <v>44298.0</v>
      </c>
      <c r="D59" s="32" t="s">
        <v>111</v>
      </c>
      <c r="E59" s="32" t="s">
        <v>36</v>
      </c>
      <c r="F59" s="32" t="s">
        <v>172</v>
      </c>
      <c r="G59" s="33" t="s">
        <v>43</v>
      </c>
      <c r="H59" s="34">
        <v>27545.0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0.0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8.0</v>
      </c>
      <c r="AA59" s="30">
        <v>7.0</v>
      </c>
      <c r="AB59" s="30">
        <v>12.0</v>
      </c>
      <c r="AC59" s="30">
        <v>2.0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39"/>
    </row>
    <row r="60">
      <c r="A60" s="30">
        <v>12993.3</v>
      </c>
      <c r="B60" s="31">
        <v>44295.0</v>
      </c>
      <c r="C60" s="40">
        <v>44298.0</v>
      </c>
      <c r="D60" s="32" t="s">
        <v>111</v>
      </c>
      <c r="E60" s="32" t="s">
        <v>36</v>
      </c>
      <c r="F60" s="32" t="s">
        <v>47</v>
      </c>
      <c r="G60" s="33" t="s">
        <v>48</v>
      </c>
      <c r="H60" s="34">
        <v>27571.0</v>
      </c>
      <c r="I60" s="35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1.0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8.0</v>
      </c>
      <c r="AF60" s="30">
        <v>7.0</v>
      </c>
      <c r="AG60" s="30">
        <v>10.0</v>
      </c>
      <c r="AH60" s="30">
        <v>1.0</v>
      </c>
      <c r="AI60" s="30">
        <v>0.0</v>
      </c>
      <c r="AJ60" s="39"/>
    </row>
    <row r="61">
      <c r="A61" s="30">
        <v>12993.4</v>
      </c>
      <c r="B61" s="31">
        <v>44295.0</v>
      </c>
      <c r="C61" s="40">
        <v>44298.0</v>
      </c>
      <c r="D61" s="32" t="s">
        <v>111</v>
      </c>
      <c r="E61" s="32" t="s">
        <v>36</v>
      </c>
      <c r="F61" s="32" t="s">
        <v>131</v>
      </c>
      <c r="G61" s="33" t="s">
        <v>38</v>
      </c>
      <c r="H61" s="34">
        <v>27604.0</v>
      </c>
      <c r="I61" s="35"/>
      <c r="J61" s="30">
        <v>0.0</v>
      </c>
      <c r="K61" s="30">
        <v>1.0</v>
      </c>
      <c r="L61" s="30">
        <v>0.0</v>
      </c>
      <c r="M61" s="32" t="s">
        <v>39</v>
      </c>
      <c r="N61" s="32" t="s">
        <v>39</v>
      </c>
      <c r="O61" s="30">
        <v>3.0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9.0</v>
      </c>
      <c r="AA61" s="30">
        <v>7.0</v>
      </c>
      <c r="AB61" s="30">
        <v>12.0</v>
      </c>
      <c r="AC61" s="30">
        <v>2.0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39"/>
    </row>
    <row r="62">
      <c r="A62" s="30">
        <v>12994.1</v>
      </c>
      <c r="B62" s="31">
        <v>44295.0</v>
      </c>
      <c r="C62" s="40">
        <v>44299.0</v>
      </c>
      <c r="D62" s="32" t="s">
        <v>111</v>
      </c>
      <c r="E62" s="32" t="s">
        <v>36</v>
      </c>
      <c r="F62" s="32" t="s">
        <v>42</v>
      </c>
      <c r="G62" s="33" t="s">
        <v>43</v>
      </c>
      <c r="H62" s="34">
        <v>27545.0</v>
      </c>
      <c r="I62" s="35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4.0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11.0</v>
      </c>
      <c r="V62" s="30">
        <v>8.0</v>
      </c>
      <c r="W62" s="30">
        <v>10.0</v>
      </c>
      <c r="X62" s="30">
        <v>1.0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39"/>
    </row>
    <row r="63">
      <c r="A63" s="30">
        <v>12994.2</v>
      </c>
      <c r="B63" s="31">
        <v>44295.0</v>
      </c>
      <c r="C63" s="40">
        <v>44299.0</v>
      </c>
      <c r="D63" s="32" t="s">
        <v>111</v>
      </c>
      <c r="E63" s="32" t="s">
        <v>36</v>
      </c>
      <c r="J63" s="30">
        <v>1.0</v>
      </c>
      <c r="K63" s="30">
        <v>0.0</v>
      </c>
      <c r="L63" s="30">
        <v>0.0</v>
      </c>
      <c r="M63" s="32" t="s">
        <v>39</v>
      </c>
      <c r="N63" s="32" t="s">
        <v>39</v>
      </c>
      <c r="O63" s="30">
        <v>3.0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7.0</v>
      </c>
      <c r="AA63" s="30">
        <v>5.0</v>
      </c>
      <c r="AB63" s="30">
        <v>12.0</v>
      </c>
      <c r="AC63" s="30">
        <v>1.0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39"/>
    </row>
    <row r="64">
      <c r="A64" s="30">
        <v>12994.3</v>
      </c>
      <c r="B64" s="31">
        <v>44295.0</v>
      </c>
      <c r="C64" s="40">
        <v>44299.0</v>
      </c>
      <c r="D64" s="32" t="s">
        <v>111</v>
      </c>
      <c r="E64" s="32" t="s">
        <v>36</v>
      </c>
      <c r="J64" s="30">
        <v>1.0</v>
      </c>
      <c r="K64" s="30">
        <v>0.0</v>
      </c>
      <c r="L64" s="30">
        <v>0.0</v>
      </c>
      <c r="M64" s="32" t="s">
        <v>39</v>
      </c>
      <c r="N64" s="32" t="s">
        <v>39</v>
      </c>
      <c r="O64" s="30">
        <v>1.0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8.0</v>
      </c>
      <c r="AF64" s="30">
        <v>4.0</v>
      </c>
      <c r="AG64" s="30">
        <v>10.0</v>
      </c>
      <c r="AH64" s="30">
        <v>1.0</v>
      </c>
      <c r="AI64" s="30">
        <v>0.0</v>
      </c>
      <c r="AJ64" s="39"/>
    </row>
    <row r="65">
      <c r="A65" s="30">
        <v>12995.1</v>
      </c>
      <c r="B65" s="31">
        <v>44295.0</v>
      </c>
      <c r="C65" s="40">
        <v>44298.0</v>
      </c>
      <c r="D65" s="32" t="s">
        <v>82</v>
      </c>
      <c r="E65" s="32" t="s">
        <v>36</v>
      </c>
      <c r="F65" s="32" t="s">
        <v>83</v>
      </c>
      <c r="G65" s="33" t="s">
        <v>38</v>
      </c>
      <c r="H65" s="34">
        <v>27609.0</v>
      </c>
      <c r="I65" s="35"/>
      <c r="J65" s="30">
        <v>0.0</v>
      </c>
      <c r="K65" s="30">
        <v>1.0</v>
      </c>
      <c r="L65" s="30">
        <v>0.0</v>
      </c>
      <c r="M65" s="32" t="s">
        <v>49</v>
      </c>
      <c r="N65" s="32" t="s">
        <v>39</v>
      </c>
      <c r="O65" s="30">
        <v>3.0</v>
      </c>
      <c r="P65" s="30">
        <v>9.0</v>
      </c>
      <c r="Q65" s="30">
        <v>7.0</v>
      </c>
      <c r="R65" s="30">
        <v>10.0</v>
      </c>
      <c r="S65" s="30">
        <v>2.0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39"/>
    </row>
    <row r="66">
      <c r="A66" s="30">
        <v>12996.1</v>
      </c>
      <c r="B66" s="31">
        <v>44295.0</v>
      </c>
      <c r="C66" s="40">
        <v>44299.0</v>
      </c>
      <c r="D66" s="32" t="s">
        <v>87</v>
      </c>
      <c r="E66" s="32" t="s">
        <v>36</v>
      </c>
      <c r="F66" s="32" t="s">
        <v>295</v>
      </c>
      <c r="G66" s="33" t="s">
        <v>38</v>
      </c>
      <c r="H66" s="34">
        <v>27606.0</v>
      </c>
      <c r="I66" s="35"/>
      <c r="J66" s="30">
        <v>0.0</v>
      </c>
      <c r="K66" s="30">
        <v>1.0</v>
      </c>
      <c r="L66" s="30">
        <v>0.0</v>
      </c>
      <c r="M66" s="32" t="s">
        <v>49</v>
      </c>
      <c r="N66" s="32" t="s">
        <v>39</v>
      </c>
      <c r="O66" s="30">
        <v>1.0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8.0</v>
      </c>
      <c r="V66" s="30">
        <v>5.0</v>
      </c>
      <c r="W66" s="30">
        <v>10.0</v>
      </c>
      <c r="X66" s="30">
        <v>1.0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39"/>
    </row>
    <row r="67">
      <c r="A67" s="30">
        <v>12996.2</v>
      </c>
      <c r="B67" s="31">
        <v>44295.0</v>
      </c>
      <c r="C67" s="40">
        <v>44299.0</v>
      </c>
      <c r="D67" s="32" t="s">
        <v>87</v>
      </c>
      <c r="E67" s="32" t="s">
        <v>36</v>
      </c>
      <c r="F67" s="32" t="s">
        <v>253</v>
      </c>
      <c r="G67" s="33" t="s">
        <v>107</v>
      </c>
      <c r="H67" s="34">
        <v>27511.0</v>
      </c>
      <c r="I67" s="35"/>
      <c r="J67" s="30">
        <v>0.0</v>
      </c>
      <c r="K67" s="30">
        <v>1.0</v>
      </c>
      <c r="L67" s="30">
        <v>0.0</v>
      </c>
      <c r="M67" s="32" t="s">
        <v>39</v>
      </c>
      <c r="N67" s="32" t="s">
        <v>39</v>
      </c>
      <c r="O67" s="30">
        <v>4.0</v>
      </c>
      <c r="P67" s="30">
        <v>12.0</v>
      </c>
      <c r="Q67" s="30">
        <v>7.0</v>
      </c>
      <c r="R67" s="30">
        <v>5.0</v>
      </c>
      <c r="S67" s="30">
        <v>0.0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5.0</v>
      </c>
      <c r="AC67" s="30">
        <v>2.0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9"/>
    </row>
    <row r="68">
      <c r="A68" s="30">
        <v>12996.3</v>
      </c>
      <c r="B68" s="31">
        <v>44295.0</v>
      </c>
      <c r="C68" s="40">
        <v>44299.0</v>
      </c>
      <c r="D68" s="32" t="s">
        <v>87</v>
      </c>
      <c r="E68" s="32" t="s">
        <v>36</v>
      </c>
      <c r="J68" s="30">
        <v>1.0</v>
      </c>
      <c r="K68" s="30">
        <v>0.0</v>
      </c>
      <c r="L68" s="30">
        <v>0.0</v>
      </c>
      <c r="M68" s="32" t="s">
        <v>39</v>
      </c>
      <c r="N68" s="32" t="s">
        <v>39</v>
      </c>
      <c r="O68" s="30">
        <v>2.0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7.0</v>
      </c>
      <c r="AA68" s="30">
        <v>4.0</v>
      </c>
      <c r="AB68" s="30">
        <v>10.0</v>
      </c>
      <c r="AC68" s="30">
        <v>1.0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39"/>
    </row>
    <row r="69">
      <c r="A69" s="30">
        <v>12997.1</v>
      </c>
      <c r="B69" s="31">
        <v>44295.0</v>
      </c>
      <c r="C69" s="40">
        <v>44298.0</v>
      </c>
      <c r="D69" s="32" t="s">
        <v>68</v>
      </c>
      <c r="E69" s="32" t="s">
        <v>36</v>
      </c>
      <c r="F69" s="32" t="s">
        <v>69</v>
      </c>
      <c r="G69" s="33" t="s">
        <v>38</v>
      </c>
      <c r="H69" s="34">
        <v>27615.0</v>
      </c>
      <c r="I69" s="35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3.0</v>
      </c>
      <c r="P69" s="30">
        <v>8.0</v>
      </c>
      <c r="Q69" s="30">
        <v>7.0</v>
      </c>
      <c r="R69" s="30">
        <v>10.0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39"/>
    </row>
    <row r="70">
      <c r="A70" s="30">
        <v>12997.2</v>
      </c>
      <c r="B70" s="31">
        <v>44295.0</v>
      </c>
      <c r="C70" s="40">
        <v>44298.0</v>
      </c>
      <c r="D70" s="32" t="s">
        <v>68</v>
      </c>
      <c r="E70" s="32" t="s">
        <v>36</v>
      </c>
      <c r="F70" s="32" t="s">
        <v>69</v>
      </c>
      <c r="G70" s="33" t="s">
        <v>38</v>
      </c>
      <c r="H70" s="34">
        <v>27615.0</v>
      </c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0.0</v>
      </c>
      <c r="P70" s="30">
        <v>8.0</v>
      </c>
      <c r="Q70" s="30">
        <v>7.0</v>
      </c>
      <c r="R70" s="30">
        <v>10.0</v>
      </c>
      <c r="S70" s="30">
        <v>2.0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39"/>
    </row>
    <row r="71">
      <c r="A71" s="30">
        <v>12997.3</v>
      </c>
      <c r="B71" s="31">
        <v>44295.0</v>
      </c>
      <c r="C71" s="40">
        <v>44298.0</v>
      </c>
      <c r="D71" s="32" t="s">
        <v>68</v>
      </c>
      <c r="E71" s="32" t="s">
        <v>36</v>
      </c>
      <c r="F71" s="32" t="s">
        <v>69</v>
      </c>
      <c r="G71" s="33" t="s">
        <v>38</v>
      </c>
      <c r="H71" s="34">
        <v>27615.0</v>
      </c>
      <c r="I71" s="35"/>
      <c r="J71" s="30">
        <v>0.0</v>
      </c>
      <c r="K71" s="30">
        <v>1.0</v>
      </c>
      <c r="L71" s="30">
        <v>0.0</v>
      </c>
      <c r="M71" s="32" t="s">
        <v>49</v>
      </c>
      <c r="N71" s="32" t="s">
        <v>39</v>
      </c>
      <c r="O71" s="30">
        <v>3.0</v>
      </c>
      <c r="P71" s="30">
        <v>0.0</v>
      </c>
      <c r="Q71" s="30">
        <v>0.0</v>
      </c>
      <c r="R71" s="30">
        <v>0.0</v>
      </c>
      <c r="S71" s="30">
        <v>0.0</v>
      </c>
      <c r="T71" s="30">
        <v>0.0</v>
      </c>
      <c r="U71" s="30">
        <v>8.0</v>
      </c>
      <c r="V71" s="30">
        <v>7.0</v>
      </c>
      <c r="W71" s="30">
        <v>10.0</v>
      </c>
      <c r="X71" s="30">
        <v>2.0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39"/>
    </row>
    <row r="72">
      <c r="A72" s="30">
        <v>12997.4</v>
      </c>
      <c r="B72" s="31">
        <v>44295.0</v>
      </c>
      <c r="C72" s="40">
        <v>44298.0</v>
      </c>
      <c r="D72" s="32" t="s">
        <v>68</v>
      </c>
      <c r="E72" s="32" t="s">
        <v>36</v>
      </c>
      <c r="F72" s="32" t="s">
        <v>69</v>
      </c>
      <c r="G72" s="33" t="s">
        <v>38</v>
      </c>
      <c r="H72" s="34">
        <v>27615.0</v>
      </c>
      <c r="I72" s="35"/>
      <c r="J72" s="30">
        <v>0.0</v>
      </c>
      <c r="K72" s="30">
        <v>1.0</v>
      </c>
      <c r="L72" s="30">
        <v>0.0</v>
      </c>
      <c r="M72" s="32" t="s">
        <v>49</v>
      </c>
      <c r="N72" s="32" t="s">
        <v>39</v>
      </c>
      <c r="O72" s="30">
        <v>3.0</v>
      </c>
      <c r="P72" s="30">
        <v>10.0</v>
      </c>
      <c r="Q72" s="30">
        <v>8.0</v>
      </c>
      <c r="R72" s="30">
        <v>5.0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5.0</v>
      </c>
      <c r="AC72" s="30">
        <v>2.0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39"/>
    </row>
    <row r="73">
      <c r="A73" s="30">
        <v>12998.1</v>
      </c>
      <c r="B73" s="40">
        <v>44298.0</v>
      </c>
      <c r="C73" s="40">
        <v>44298.0</v>
      </c>
      <c r="D73" s="32" t="s">
        <v>251</v>
      </c>
      <c r="E73" s="32" t="s">
        <v>252</v>
      </c>
      <c r="F73" s="32" t="s">
        <v>176</v>
      </c>
      <c r="G73" s="33" t="s">
        <v>107</v>
      </c>
      <c r="H73" s="34">
        <v>27513.0</v>
      </c>
      <c r="I73" s="35"/>
      <c r="J73" s="30">
        <v>0.0</v>
      </c>
      <c r="K73" s="30">
        <v>1.0</v>
      </c>
      <c r="L73" s="30">
        <v>0.0</v>
      </c>
      <c r="M73" s="32" t="s">
        <v>39</v>
      </c>
      <c r="N73" s="32" t="s">
        <v>39</v>
      </c>
      <c r="O73" s="30">
        <v>0.0</v>
      </c>
      <c r="P73" s="30">
        <v>0.0</v>
      </c>
      <c r="Q73" s="30">
        <v>0.0</v>
      </c>
      <c r="R73" s="30">
        <v>2.0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7.0</v>
      </c>
      <c r="AA73" s="30">
        <v>6.0</v>
      </c>
      <c r="AB73" s="30">
        <v>10.0</v>
      </c>
      <c r="AC73" s="30">
        <v>2.0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39"/>
    </row>
    <row r="74">
      <c r="A74" s="30">
        <v>12998.2</v>
      </c>
      <c r="B74" s="40">
        <v>44298.0</v>
      </c>
      <c r="C74" s="40">
        <v>44298.0</v>
      </c>
      <c r="D74" s="32" t="s">
        <v>251</v>
      </c>
      <c r="E74" s="32" t="s">
        <v>252</v>
      </c>
      <c r="J74" s="30">
        <v>0.0</v>
      </c>
      <c r="K74" s="30">
        <v>0.0</v>
      </c>
      <c r="L74" s="30">
        <v>1.0</v>
      </c>
      <c r="M74" s="32" t="s">
        <v>39</v>
      </c>
      <c r="N74" s="32" t="s">
        <v>39</v>
      </c>
      <c r="O74" s="30">
        <v>0.0</v>
      </c>
      <c r="P74" s="30">
        <v>7.0</v>
      </c>
      <c r="Q74" s="30">
        <v>6.0</v>
      </c>
      <c r="R74" s="30">
        <v>5.0</v>
      </c>
      <c r="S74" s="30">
        <v>1.0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39"/>
    </row>
    <row r="75">
      <c r="A75" s="30">
        <v>12999.1</v>
      </c>
      <c r="B75" s="40">
        <v>44298.0</v>
      </c>
      <c r="C75" s="40">
        <v>44300.0</v>
      </c>
      <c r="D75" s="32" t="s">
        <v>251</v>
      </c>
      <c r="E75" s="32" t="s">
        <v>252</v>
      </c>
      <c r="F75" s="32" t="s">
        <v>145</v>
      </c>
      <c r="G75" s="33" t="s">
        <v>107</v>
      </c>
      <c r="H75" s="34">
        <v>27511.0</v>
      </c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3.0</v>
      </c>
      <c r="P75" s="30">
        <v>8.0</v>
      </c>
      <c r="Q75" s="30">
        <v>5.0</v>
      </c>
      <c r="R75" s="30">
        <v>10.0</v>
      </c>
      <c r="S75" s="30">
        <v>1.0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39"/>
    </row>
    <row r="76">
      <c r="A76" s="30">
        <v>12999.2</v>
      </c>
      <c r="B76" s="40">
        <v>44298.0</v>
      </c>
      <c r="C76" s="40">
        <v>44300.0</v>
      </c>
      <c r="D76" s="32" t="s">
        <v>251</v>
      </c>
      <c r="E76" s="32" t="s">
        <v>252</v>
      </c>
      <c r="F76" s="32" t="s">
        <v>253</v>
      </c>
      <c r="G76" s="33" t="s">
        <v>107</v>
      </c>
      <c r="H76" s="34">
        <v>27511.0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1.0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8.0</v>
      </c>
      <c r="V76" s="30">
        <v>5.0</v>
      </c>
      <c r="W76" s="30">
        <v>10.0</v>
      </c>
      <c r="X76" s="30">
        <v>1.0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39"/>
    </row>
    <row r="77">
      <c r="A77" s="30">
        <v>12999.3</v>
      </c>
      <c r="B77" s="40">
        <v>44298.0</v>
      </c>
      <c r="C77" s="40">
        <v>44300.0</v>
      </c>
      <c r="D77" s="32" t="s">
        <v>251</v>
      </c>
      <c r="E77" s="32" t="s">
        <v>252</v>
      </c>
      <c r="J77" s="30">
        <v>0.0</v>
      </c>
      <c r="K77" s="30">
        <v>0.0</v>
      </c>
      <c r="L77" s="30">
        <v>1.0</v>
      </c>
      <c r="M77" s="32" t="s">
        <v>39</v>
      </c>
      <c r="N77" s="32" t="s">
        <v>39</v>
      </c>
      <c r="O77" s="30">
        <v>2.0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8.0</v>
      </c>
      <c r="V77" s="30">
        <v>5.0</v>
      </c>
      <c r="W77" s="30">
        <v>5.0</v>
      </c>
      <c r="X77" s="30">
        <v>1.0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39"/>
    </row>
    <row r="78">
      <c r="A78" s="30">
        <v>12999.4</v>
      </c>
      <c r="B78" s="40">
        <v>44298.0</v>
      </c>
      <c r="C78" s="40">
        <v>44300.0</v>
      </c>
      <c r="D78" s="32" t="s">
        <v>251</v>
      </c>
      <c r="E78" s="32" t="s">
        <v>252</v>
      </c>
      <c r="J78" s="30">
        <v>1.0</v>
      </c>
      <c r="K78" s="30">
        <v>0.0</v>
      </c>
      <c r="L78" s="30">
        <v>0.0</v>
      </c>
      <c r="M78" s="32" t="s">
        <v>39</v>
      </c>
      <c r="N78" s="32" t="s">
        <v>39</v>
      </c>
      <c r="O78" s="30">
        <v>1.0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8.0</v>
      </c>
      <c r="AF78" s="30">
        <v>5.0</v>
      </c>
      <c r="AG78" s="30">
        <v>10.0</v>
      </c>
      <c r="AH78" s="30">
        <v>1.0</v>
      </c>
      <c r="AI78" s="30">
        <v>0.0</v>
      </c>
      <c r="AJ78" s="39"/>
    </row>
    <row r="79">
      <c r="A79" s="30">
        <v>12999.5</v>
      </c>
      <c r="B79" s="40">
        <v>44298.0</v>
      </c>
      <c r="C79" s="40">
        <v>44300.0</v>
      </c>
      <c r="D79" s="32" t="s">
        <v>251</v>
      </c>
      <c r="E79" s="32" t="s">
        <v>252</v>
      </c>
      <c r="J79" s="30">
        <v>1.0</v>
      </c>
      <c r="K79" s="30">
        <v>0.0</v>
      </c>
      <c r="L79" s="30">
        <v>0.0</v>
      </c>
      <c r="M79" s="32" t="s">
        <v>39</v>
      </c>
      <c r="N79" s="32" t="s">
        <v>39</v>
      </c>
      <c r="O79" s="30">
        <v>3.0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8.0</v>
      </c>
      <c r="AA79" s="30">
        <v>5.0</v>
      </c>
      <c r="AB79" s="30">
        <v>11.0</v>
      </c>
      <c r="AC79" s="30">
        <v>1.0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39"/>
    </row>
    <row r="80">
      <c r="A80" s="30">
        <v>13000.1</v>
      </c>
      <c r="B80" s="40">
        <v>44298.0</v>
      </c>
      <c r="C80" s="40">
        <v>44300.0</v>
      </c>
      <c r="D80" s="32" t="s">
        <v>262</v>
      </c>
      <c r="E80" s="32" t="s">
        <v>36</v>
      </c>
      <c r="F80" s="32" t="s">
        <v>263</v>
      </c>
      <c r="G80" s="33" t="s">
        <v>91</v>
      </c>
      <c r="H80" s="34">
        <v>27597.0</v>
      </c>
      <c r="I80" s="35"/>
      <c r="J80" s="30">
        <v>0.0</v>
      </c>
      <c r="K80" s="30">
        <v>1.0</v>
      </c>
      <c r="L80" s="30">
        <v>0.0</v>
      </c>
      <c r="M80" s="32" t="s">
        <v>39</v>
      </c>
      <c r="N80" s="32" t="s">
        <v>39</v>
      </c>
      <c r="O80" s="30">
        <v>2.0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11.0</v>
      </c>
      <c r="V80" s="30">
        <v>6.0</v>
      </c>
      <c r="W80" s="30">
        <v>10.0</v>
      </c>
      <c r="X80" s="30">
        <v>1.0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39"/>
    </row>
    <row r="81">
      <c r="A81" s="30">
        <v>13001.1</v>
      </c>
      <c r="B81" s="40">
        <v>44298.0</v>
      </c>
      <c r="C81" s="40">
        <v>44300.0</v>
      </c>
      <c r="D81" s="32" t="s">
        <v>262</v>
      </c>
      <c r="E81" s="32" t="s">
        <v>36</v>
      </c>
      <c r="F81" s="32" t="s">
        <v>263</v>
      </c>
      <c r="G81" s="33" t="s">
        <v>91</v>
      </c>
      <c r="H81" s="34">
        <v>27597.0</v>
      </c>
      <c r="I81" s="35"/>
      <c r="J81" s="30">
        <v>0.0</v>
      </c>
      <c r="K81" s="30">
        <v>1.0</v>
      </c>
      <c r="L81" s="30">
        <v>0.0</v>
      </c>
      <c r="M81" s="32" t="s">
        <v>39</v>
      </c>
      <c r="N81" s="32" t="s">
        <v>39</v>
      </c>
      <c r="O81" s="30">
        <v>2.0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10.0</v>
      </c>
      <c r="V81" s="30">
        <v>5.0</v>
      </c>
      <c r="W81" s="30">
        <v>10.0</v>
      </c>
      <c r="X81" s="30">
        <v>1.0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39"/>
    </row>
    <row r="82">
      <c r="A82" s="30">
        <v>13002.1</v>
      </c>
      <c r="B82" s="40">
        <v>44298.0</v>
      </c>
      <c r="C82" s="40">
        <v>44302.0</v>
      </c>
      <c r="D82" s="32" t="s">
        <v>262</v>
      </c>
      <c r="E82" s="32" t="s">
        <v>36</v>
      </c>
      <c r="F82" s="32" t="s">
        <v>263</v>
      </c>
      <c r="G82" s="33" t="s">
        <v>91</v>
      </c>
      <c r="H82" s="34">
        <v>27597.0</v>
      </c>
      <c r="I82" s="35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3.0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11.0</v>
      </c>
      <c r="AA82" s="30">
        <v>6.0</v>
      </c>
      <c r="AB82" s="30">
        <v>5.0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39"/>
    </row>
    <row r="83">
      <c r="A83" s="30">
        <v>13003.1</v>
      </c>
      <c r="B83" s="40">
        <v>44298.0</v>
      </c>
      <c r="C83" s="40">
        <v>44300.0</v>
      </c>
      <c r="D83" s="32" t="s">
        <v>296</v>
      </c>
      <c r="E83" s="32" t="s">
        <v>104</v>
      </c>
      <c r="F83" s="32" t="s">
        <v>274</v>
      </c>
      <c r="G83" s="33" t="s">
        <v>38</v>
      </c>
      <c r="H83" s="34">
        <v>27610.0</v>
      </c>
      <c r="I83" s="35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1.0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1.0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8.0</v>
      </c>
      <c r="AF83" s="30">
        <v>5.0</v>
      </c>
      <c r="AG83" s="30">
        <v>10.0</v>
      </c>
      <c r="AH83" s="30">
        <v>0.0</v>
      </c>
      <c r="AI83" s="30">
        <v>0.0</v>
      </c>
      <c r="AJ83" s="39"/>
    </row>
    <row r="84">
      <c r="A84" s="30">
        <v>13003.2</v>
      </c>
      <c r="B84" s="40">
        <v>44298.0</v>
      </c>
      <c r="C84" s="40">
        <v>44300.0</v>
      </c>
      <c r="D84" s="32" t="s">
        <v>296</v>
      </c>
      <c r="E84" s="32" t="s">
        <v>104</v>
      </c>
      <c r="F84" s="32" t="s">
        <v>274</v>
      </c>
      <c r="G84" s="33" t="s">
        <v>38</v>
      </c>
      <c r="H84" s="34">
        <v>27610.0</v>
      </c>
      <c r="I84" s="35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1.0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8.0</v>
      </c>
      <c r="AF84" s="30">
        <v>5.0</v>
      </c>
      <c r="AG84" s="30">
        <v>10.0</v>
      </c>
      <c r="AH84" s="30">
        <v>1.0</v>
      </c>
      <c r="AI84" s="30">
        <v>1.0</v>
      </c>
      <c r="AJ84" s="39"/>
    </row>
    <row r="85">
      <c r="A85" s="30">
        <v>13003.3</v>
      </c>
      <c r="B85" s="40">
        <v>44298.0</v>
      </c>
      <c r="C85" s="40">
        <v>44300.0</v>
      </c>
      <c r="D85" s="32" t="s">
        <v>296</v>
      </c>
      <c r="E85" s="32" t="s">
        <v>104</v>
      </c>
      <c r="F85" s="32" t="s">
        <v>158</v>
      </c>
      <c r="G85" s="33" t="s">
        <v>38</v>
      </c>
      <c r="H85" s="34">
        <v>27613.0</v>
      </c>
      <c r="I85" s="35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5.0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8.0</v>
      </c>
      <c r="AA85" s="30">
        <v>2.0</v>
      </c>
      <c r="AB85" s="30">
        <v>12.0</v>
      </c>
      <c r="AC85" s="30">
        <v>1.0</v>
      </c>
      <c r="AD85" s="30">
        <v>1.0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39"/>
    </row>
    <row r="86">
      <c r="A86" s="30">
        <v>13004.1</v>
      </c>
      <c r="B86" s="40">
        <v>44298.0</v>
      </c>
      <c r="C86" s="40">
        <v>44298.0</v>
      </c>
      <c r="D86" s="32" t="s">
        <v>93</v>
      </c>
      <c r="E86" s="32" t="s">
        <v>94</v>
      </c>
      <c r="J86" s="30">
        <v>1.0</v>
      </c>
      <c r="K86" s="30">
        <v>0.0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2.0</v>
      </c>
      <c r="AA86" s="30">
        <v>0.0</v>
      </c>
      <c r="AB86" s="30">
        <v>5.0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39"/>
    </row>
    <row r="87">
      <c r="A87" s="30">
        <v>13005.1</v>
      </c>
      <c r="B87" s="40">
        <v>44298.0</v>
      </c>
      <c r="C87" s="40">
        <v>44298.0</v>
      </c>
      <c r="D87" s="32" t="s">
        <v>93</v>
      </c>
      <c r="E87" s="32" t="s">
        <v>94</v>
      </c>
      <c r="J87" s="30">
        <v>1.0</v>
      </c>
      <c r="K87" s="30">
        <v>0.0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2.0</v>
      </c>
      <c r="AA87" s="30">
        <v>0.0</v>
      </c>
      <c r="AB87" s="30">
        <v>5.0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39"/>
    </row>
    <row r="88">
      <c r="A88" s="30">
        <v>13006.1</v>
      </c>
      <c r="B88" s="40">
        <v>44298.0</v>
      </c>
      <c r="C88" s="40">
        <v>44300.0</v>
      </c>
      <c r="D88" s="32" t="s">
        <v>41</v>
      </c>
      <c r="E88" s="32" t="s">
        <v>36</v>
      </c>
      <c r="F88" s="32" t="s">
        <v>42</v>
      </c>
      <c r="G88" s="33" t="s">
        <v>43</v>
      </c>
      <c r="H88" s="34">
        <v>27545.0</v>
      </c>
      <c r="I88" s="35"/>
      <c r="J88" s="30">
        <v>0.0</v>
      </c>
      <c r="K88" s="30">
        <v>1.0</v>
      </c>
      <c r="L88" s="30">
        <v>0.0</v>
      </c>
      <c r="M88" s="32" t="s">
        <v>39</v>
      </c>
      <c r="N88" s="32" t="s">
        <v>49</v>
      </c>
      <c r="O88" s="30">
        <v>3.0</v>
      </c>
      <c r="P88" s="30">
        <v>10.0</v>
      </c>
      <c r="Q88" s="30">
        <v>7.0</v>
      </c>
      <c r="R88" s="30">
        <v>10.0</v>
      </c>
      <c r="S88" s="30">
        <v>2.0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39"/>
    </row>
    <row r="89">
      <c r="A89" s="30">
        <v>13007.1</v>
      </c>
      <c r="B89" s="40">
        <v>44298.0</v>
      </c>
      <c r="C89" s="40">
        <v>44298.0</v>
      </c>
      <c r="D89" s="32" t="s">
        <v>93</v>
      </c>
      <c r="E89" s="32" t="s">
        <v>94</v>
      </c>
      <c r="J89" s="30">
        <v>1.0</v>
      </c>
      <c r="K89" s="30">
        <v>0.0</v>
      </c>
      <c r="L89" s="30">
        <v>0.0</v>
      </c>
      <c r="M89" s="32" t="s">
        <v>39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0.0</v>
      </c>
      <c r="V89" s="30">
        <v>0.0</v>
      </c>
      <c r="W89" s="30">
        <v>0.0</v>
      </c>
      <c r="X89" s="30">
        <v>0.0</v>
      </c>
      <c r="Y89" s="30">
        <v>0.0</v>
      </c>
      <c r="Z89" s="30">
        <v>1.0</v>
      </c>
      <c r="AA89" s="30">
        <v>0.0</v>
      </c>
      <c r="AB89" s="30">
        <v>10.0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39"/>
    </row>
    <row r="90">
      <c r="A90" s="30">
        <v>13007.2</v>
      </c>
      <c r="B90" s="40">
        <v>44298.0</v>
      </c>
      <c r="C90" s="40">
        <v>44298.0</v>
      </c>
      <c r="D90" s="32" t="s">
        <v>93</v>
      </c>
      <c r="E90" s="32" t="s">
        <v>94</v>
      </c>
      <c r="J90" s="30">
        <v>1.0</v>
      </c>
      <c r="K90" s="30">
        <v>0.0</v>
      </c>
      <c r="L90" s="30">
        <v>0.0</v>
      </c>
      <c r="M90" s="32" t="s">
        <v>39</v>
      </c>
      <c r="N90" s="32" t="s">
        <v>39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2.0</v>
      </c>
      <c r="AB90" s="30">
        <v>10.0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39"/>
    </row>
    <row r="91">
      <c r="A91" s="30">
        <v>13007.3</v>
      </c>
      <c r="B91" s="40">
        <v>44298.0</v>
      </c>
      <c r="C91" s="40">
        <v>44298.0</v>
      </c>
      <c r="D91" s="32" t="s">
        <v>93</v>
      </c>
      <c r="E91" s="32" t="s">
        <v>94</v>
      </c>
      <c r="J91" s="30">
        <v>1.0</v>
      </c>
      <c r="K91" s="30">
        <v>0.0</v>
      </c>
      <c r="L91" s="30">
        <v>0.0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2.0</v>
      </c>
      <c r="AA91" s="30">
        <v>0.0</v>
      </c>
      <c r="AB91" s="30">
        <v>5.0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39"/>
    </row>
    <row r="92">
      <c r="A92" s="30">
        <v>13007.4</v>
      </c>
      <c r="B92" s="40">
        <v>44298.0</v>
      </c>
      <c r="C92" s="40">
        <v>44298.0</v>
      </c>
      <c r="D92" s="32" t="s">
        <v>93</v>
      </c>
      <c r="E92" s="32" t="s">
        <v>94</v>
      </c>
      <c r="J92" s="30">
        <v>1.0</v>
      </c>
      <c r="K92" s="30">
        <v>0.0</v>
      </c>
      <c r="L92" s="30">
        <v>0.0</v>
      </c>
      <c r="M92" s="32" t="s">
        <v>39</v>
      </c>
      <c r="N92" s="32" t="s">
        <v>39</v>
      </c>
      <c r="O92" s="30">
        <v>0.0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3.0</v>
      </c>
      <c r="AA92" s="30">
        <v>1.0</v>
      </c>
      <c r="AB92" s="30">
        <v>10.0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39"/>
    </row>
    <row r="93">
      <c r="A93" s="30">
        <v>13007.5</v>
      </c>
      <c r="B93" s="40">
        <v>44298.0</v>
      </c>
      <c r="C93" s="40">
        <v>44298.0</v>
      </c>
      <c r="D93" s="32" t="s">
        <v>93</v>
      </c>
      <c r="E93" s="32" t="s">
        <v>94</v>
      </c>
      <c r="J93" s="30">
        <v>1.0</v>
      </c>
      <c r="K93" s="30">
        <v>0.0</v>
      </c>
      <c r="L93" s="30">
        <v>0.0</v>
      </c>
      <c r="M93" s="32" t="s">
        <v>39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1.0</v>
      </c>
      <c r="AA93" s="30">
        <v>1.0</v>
      </c>
      <c r="AB93" s="30">
        <v>10.0</v>
      </c>
      <c r="AC93" s="30">
        <v>0.0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39"/>
    </row>
    <row r="94">
      <c r="A94" s="30">
        <v>13007.6</v>
      </c>
      <c r="B94" s="40">
        <v>44298.0</v>
      </c>
      <c r="C94" s="40">
        <v>44298.0</v>
      </c>
      <c r="D94" s="32" t="s">
        <v>93</v>
      </c>
      <c r="E94" s="32" t="s">
        <v>94</v>
      </c>
      <c r="J94" s="30">
        <v>1.0</v>
      </c>
      <c r="K94" s="30">
        <v>0.0</v>
      </c>
      <c r="L94" s="30">
        <v>0.0</v>
      </c>
      <c r="M94" s="32" t="s">
        <v>39</v>
      </c>
      <c r="N94" s="32" t="s">
        <v>39</v>
      </c>
      <c r="O94" s="30">
        <v>0.0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2.0</v>
      </c>
      <c r="AA94" s="30">
        <v>0.0</v>
      </c>
      <c r="AB94" s="30">
        <v>5.0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39"/>
    </row>
    <row r="95">
      <c r="A95" s="30">
        <v>13008.1</v>
      </c>
      <c r="B95" s="40">
        <v>44298.0</v>
      </c>
      <c r="C95" s="40">
        <v>44298.0</v>
      </c>
      <c r="D95" s="32" t="s">
        <v>93</v>
      </c>
      <c r="E95" s="32" t="s">
        <v>94</v>
      </c>
      <c r="J95" s="30">
        <v>1.0</v>
      </c>
      <c r="K95" s="30">
        <v>0.0</v>
      </c>
      <c r="L95" s="30">
        <v>0.0</v>
      </c>
      <c r="M95" s="32" t="s">
        <v>39</v>
      </c>
      <c r="N95" s="32" t="s">
        <v>39</v>
      </c>
      <c r="O95" s="30">
        <v>0.0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2.0</v>
      </c>
      <c r="AA95" s="30">
        <v>1.0</v>
      </c>
      <c r="AB95" s="30">
        <v>5.0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39"/>
    </row>
    <row r="96">
      <c r="A96" s="30">
        <v>13008.2</v>
      </c>
      <c r="B96" s="40">
        <v>44298.0</v>
      </c>
      <c r="C96" s="40">
        <v>44298.0</v>
      </c>
      <c r="D96" s="32" t="s">
        <v>93</v>
      </c>
      <c r="E96" s="32" t="s">
        <v>94</v>
      </c>
      <c r="J96" s="30">
        <v>1.0</v>
      </c>
      <c r="K96" s="30">
        <v>0.0</v>
      </c>
      <c r="L96" s="30">
        <v>0.0</v>
      </c>
      <c r="M96" s="32" t="s">
        <v>39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10.0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39"/>
    </row>
    <row r="97">
      <c r="A97" s="30">
        <v>13008.3</v>
      </c>
      <c r="B97" s="40">
        <v>44298.0</v>
      </c>
      <c r="C97" s="40">
        <v>44298.0</v>
      </c>
      <c r="D97" s="32" t="s">
        <v>93</v>
      </c>
      <c r="E97" s="32" t="s">
        <v>94</v>
      </c>
      <c r="J97" s="30">
        <v>1.0</v>
      </c>
      <c r="K97" s="30">
        <v>0.0</v>
      </c>
      <c r="L97" s="30">
        <v>0.0</v>
      </c>
      <c r="M97" s="32" t="s">
        <v>39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10.0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39"/>
    </row>
    <row r="98">
      <c r="A98" s="30">
        <v>13008.4</v>
      </c>
      <c r="B98" s="40">
        <v>44298.0</v>
      </c>
      <c r="C98" s="40">
        <v>44298.0</v>
      </c>
      <c r="D98" s="32" t="s">
        <v>93</v>
      </c>
      <c r="E98" s="32" t="s">
        <v>94</v>
      </c>
      <c r="J98" s="30">
        <v>1.0</v>
      </c>
      <c r="K98" s="30">
        <v>0.0</v>
      </c>
      <c r="L98" s="30">
        <v>0.0</v>
      </c>
      <c r="M98" s="32" t="s">
        <v>39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1.0</v>
      </c>
      <c r="AA98" s="30">
        <v>2.0</v>
      </c>
      <c r="AB98" s="30">
        <v>5.0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39"/>
    </row>
    <row r="99">
      <c r="A99" s="30">
        <v>13008.5</v>
      </c>
      <c r="B99" s="40">
        <v>44298.0</v>
      </c>
      <c r="C99" s="40">
        <v>44298.0</v>
      </c>
      <c r="D99" s="32" t="s">
        <v>93</v>
      </c>
      <c r="E99" s="32" t="s">
        <v>94</v>
      </c>
      <c r="J99" s="30">
        <v>1.0</v>
      </c>
      <c r="K99" s="30">
        <v>0.0</v>
      </c>
      <c r="L99" s="30">
        <v>0.0</v>
      </c>
      <c r="M99" s="32" t="s">
        <v>39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3.0</v>
      </c>
      <c r="AA99" s="30">
        <v>0.0</v>
      </c>
      <c r="AB99" s="30">
        <v>5.0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39"/>
    </row>
    <row r="100">
      <c r="A100" s="30">
        <v>13008.6</v>
      </c>
      <c r="B100" s="40">
        <v>44298.0</v>
      </c>
      <c r="C100" s="40">
        <v>44298.0</v>
      </c>
      <c r="D100" s="32" t="s">
        <v>93</v>
      </c>
      <c r="E100" s="32" t="s">
        <v>94</v>
      </c>
      <c r="J100" s="30">
        <v>1.0</v>
      </c>
      <c r="K100" s="30">
        <v>0.0</v>
      </c>
      <c r="L100" s="30">
        <v>0.0</v>
      </c>
      <c r="M100" s="32" t="s">
        <v>39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3.0</v>
      </c>
      <c r="AA100" s="30">
        <v>0.0</v>
      </c>
      <c r="AB100" s="30">
        <v>1.0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39"/>
    </row>
    <row r="101">
      <c r="A101" s="30">
        <v>13009.1</v>
      </c>
      <c r="B101" s="40">
        <v>44298.0</v>
      </c>
      <c r="C101" s="40">
        <v>44300.0</v>
      </c>
      <c r="D101" s="32" t="s">
        <v>219</v>
      </c>
      <c r="E101" s="32" t="s">
        <v>36</v>
      </c>
      <c r="F101" s="32" t="s">
        <v>118</v>
      </c>
      <c r="G101" s="33" t="s">
        <v>38</v>
      </c>
      <c r="H101" s="34">
        <v>27601.0</v>
      </c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2.0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9.0</v>
      </c>
      <c r="V101" s="30">
        <v>5.0</v>
      </c>
      <c r="W101" s="30">
        <v>10.0</v>
      </c>
      <c r="X101" s="30">
        <v>1.0</v>
      </c>
      <c r="Y101" s="30">
        <v>1.0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39"/>
    </row>
    <row r="102">
      <c r="A102" s="30">
        <v>13009.2</v>
      </c>
      <c r="B102" s="40">
        <v>44298.0</v>
      </c>
      <c r="C102" s="40">
        <v>44300.0</v>
      </c>
      <c r="D102" s="32" t="s">
        <v>219</v>
      </c>
      <c r="E102" s="32" t="s">
        <v>36</v>
      </c>
      <c r="F102" s="32" t="s">
        <v>236</v>
      </c>
      <c r="G102" s="33" t="s">
        <v>38</v>
      </c>
      <c r="H102" s="34">
        <v>27601.0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1.0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9.0</v>
      </c>
      <c r="AF102" s="30">
        <v>5.0</v>
      </c>
      <c r="AG102" s="30">
        <v>10.0</v>
      </c>
      <c r="AH102" s="30">
        <v>1.0</v>
      </c>
      <c r="AI102" s="30">
        <v>1.0</v>
      </c>
      <c r="AJ102" s="39"/>
    </row>
    <row r="103">
      <c r="A103" s="30">
        <v>13010.1</v>
      </c>
      <c r="B103" s="40">
        <v>44298.0</v>
      </c>
      <c r="C103" s="40">
        <v>44298.0</v>
      </c>
      <c r="D103" s="32" t="s">
        <v>93</v>
      </c>
      <c r="E103" s="32" t="s">
        <v>94</v>
      </c>
      <c r="J103" s="30">
        <v>1.0</v>
      </c>
      <c r="K103" s="30">
        <v>0.0</v>
      </c>
      <c r="L103" s="30">
        <v>0.0</v>
      </c>
      <c r="M103" s="32" t="s">
        <v>39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2.0</v>
      </c>
      <c r="AA103" s="30">
        <v>0.0</v>
      </c>
      <c r="AB103" s="30">
        <v>5.0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39"/>
    </row>
    <row r="104">
      <c r="A104" s="30">
        <v>13010.2</v>
      </c>
      <c r="B104" s="40">
        <v>44298.0</v>
      </c>
      <c r="C104" s="40">
        <v>44298.0</v>
      </c>
      <c r="D104" s="32" t="s">
        <v>93</v>
      </c>
      <c r="E104" s="32" t="s">
        <v>94</v>
      </c>
      <c r="J104" s="30">
        <v>1.0</v>
      </c>
      <c r="K104" s="30">
        <v>0.0</v>
      </c>
      <c r="L104" s="30">
        <v>0.0</v>
      </c>
      <c r="M104" s="32" t="s">
        <v>39</v>
      </c>
      <c r="N104" s="32" t="s">
        <v>39</v>
      </c>
      <c r="O104" s="30">
        <v>0.0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2.0</v>
      </c>
      <c r="AA104" s="30">
        <v>0.0</v>
      </c>
      <c r="AB104" s="30">
        <v>5.0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39"/>
    </row>
    <row r="105">
      <c r="A105" s="30">
        <v>13010.3</v>
      </c>
      <c r="B105" s="40">
        <v>44298.0</v>
      </c>
      <c r="C105" s="40">
        <v>44298.0</v>
      </c>
      <c r="D105" s="32" t="s">
        <v>93</v>
      </c>
      <c r="E105" s="32" t="s">
        <v>94</v>
      </c>
      <c r="J105" s="30">
        <v>1.0</v>
      </c>
      <c r="K105" s="30">
        <v>0.0</v>
      </c>
      <c r="L105" s="30">
        <v>0.0</v>
      </c>
      <c r="M105" s="32" t="s">
        <v>39</v>
      </c>
      <c r="N105" s="32" t="s">
        <v>39</v>
      </c>
      <c r="O105" s="30">
        <v>0.0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1.0</v>
      </c>
      <c r="AA105" s="30">
        <v>0.0</v>
      </c>
      <c r="AB105" s="30">
        <v>5.0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39"/>
    </row>
    <row r="106">
      <c r="A106" s="30">
        <v>13010.4</v>
      </c>
      <c r="B106" s="40">
        <v>44298.0</v>
      </c>
      <c r="C106" s="40">
        <v>44298.0</v>
      </c>
      <c r="D106" s="32" t="s">
        <v>93</v>
      </c>
      <c r="E106" s="32" t="s">
        <v>94</v>
      </c>
      <c r="J106" s="30">
        <v>1.0</v>
      </c>
      <c r="K106" s="30">
        <v>0.0</v>
      </c>
      <c r="L106" s="30">
        <v>0.0</v>
      </c>
      <c r="M106" s="32" t="s">
        <v>39</v>
      </c>
      <c r="N106" s="32" t="s">
        <v>39</v>
      </c>
      <c r="O106" s="30">
        <v>0.0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2.0</v>
      </c>
      <c r="AA106" s="30">
        <v>1.0</v>
      </c>
      <c r="AB106" s="30">
        <v>5.0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39"/>
    </row>
    <row r="107">
      <c r="A107" s="30">
        <v>13010.5</v>
      </c>
      <c r="B107" s="40">
        <v>44298.0</v>
      </c>
      <c r="C107" s="40">
        <v>44298.0</v>
      </c>
      <c r="D107" s="32" t="s">
        <v>93</v>
      </c>
      <c r="E107" s="32" t="s">
        <v>94</v>
      </c>
      <c r="J107" s="30">
        <v>1.0</v>
      </c>
      <c r="K107" s="30">
        <v>0.0</v>
      </c>
      <c r="L107" s="30">
        <v>0.0</v>
      </c>
      <c r="M107" s="32" t="s">
        <v>39</v>
      </c>
      <c r="N107" s="32" t="s">
        <v>39</v>
      </c>
      <c r="O107" s="30">
        <v>0.0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2.0</v>
      </c>
      <c r="AA107" s="30">
        <v>1.0</v>
      </c>
      <c r="AB107" s="30">
        <v>5.0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39"/>
    </row>
    <row r="108">
      <c r="A108" s="30">
        <v>13010.6</v>
      </c>
      <c r="B108" s="40">
        <v>44298.0</v>
      </c>
      <c r="C108" s="40">
        <v>44298.0</v>
      </c>
      <c r="D108" s="32" t="s">
        <v>93</v>
      </c>
      <c r="E108" s="32" t="s">
        <v>94</v>
      </c>
      <c r="J108" s="30">
        <v>1.0</v>
      </c>
      <c r="K108" s="30">
        <v>0.0</v>
      </c>
      <c r="L108" s="30">
        <v>0.0</v>
      </c>
      <c r="M108" s="32" t="s">
        <v>39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3.0</v>
      </c>
      <c r="AA108" s="30">
        <v>0.0</v>
      </c>
      <c r="AB108" s="30">
        <v>5.0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39"/>
    </row>
    <row r="109">
      <c r="A109" s="30">
        <v>13011.1</v>
      </c>
      <c r="B109" s="40">
        <v>44298.0</v>
      </c>
      <c r="C109" s="40">
        <v>44298.0</v>
      </c>
      <c r="D109" s="32" t="s">
        <v>93</v>
      </c>
      <c r="E109" s="32" t="s">
        <v>94</v>
      </c>
      <c r="J109" s="30">
        <v>1.0</v>
      </c>
      <c r="K109" s="30">
        <v>0.0</v>
      </c>
      <c r="L109" s="30">
        <v>0.0</v>
      </c>
      <c r="M109" s="32" t="s">
        <v>39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4.0</v>
      </c>
      <c r="AA109" s="30">
        <v>3.0</v>
      </c>
      <c r="AB109" s="30">
        <v>5.0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39"/>
    </row>
    <row r="110">
      <c r="A110" s="30">
        <v>13011.2</v>
      </c>
      <c r="B110" s="40">
        <v>44298.0</v>
      </c>
      <c r="C110" s="40">
        <v>44298.0</v>
      </c>
      <c r="D110" s="32" t="s">
        <v>93</v>
      </c>
      <c r="E110" s="32" t="s">
        <v>94</v>
      </c>
      <c r="J110" s="30">
        <v>1.0</v>
      </c>
      <c r="K110" s="30">
        <v>0.0</v>
      </c>
      <c r="L110" s="30">
        <v>0.0</v>
      </c>
      <c r="M110" s="32" t="s">
        <v>39</v>
      </c>
      <c r="N110" s="32" t="s">
        <v>39</v>
      </c>
      <c r="O110" s="30">
        <v>0.0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2.0</v>
      </c>
      <c r="AA110" s="30">
        <v>3.0</v>
      </c>
      <c r="AB110" s="30">
        <v>10.0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39"/>
    </row>
    <row r="111">
      <c r="A111" s="30">
        <v>13011.3</v>
      </c>
      <c r="B111" s="40">
        <v>44298.0</v>
      </c>
      <c r="C111" s="40">
        <v>44298.0</v>
      </c>
      <c r="D111" s="32" t="s">
        <v>93</v>
      </c>
      <c r="E111" s="32" t="s">
        <v>94</v>
      </c>
      <c r="J111" s="30">
        <v>1.0</v>
      </c>
      <c r="K111" s="30">
        <v>0.0</v>
      </c>
      <c r="L111" s="30">
        <v>0.0</v>
      </c>
      <c r="M111" s="32" t="s">
        <v>39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4.0</v>
      </c>
      <c r="AA111" s="30">
        <v>3.0</v>
      </c>
      <c r="AB111" s="30">
        <v>5.0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9"/>
    </row>
    <row r="112">
      <c r="A112" s="30">
        <v>13011.4</v>
      </c>
      <c r="B112" s="40">
        <v>44298.0</v>
      </c>
      <c r="C112" s="40">
        <v>44298.0</v>
      </c>
      <c r="D112" s="32" t="s">
        <v>93</v>
      </c>
      <c r="E112" s="32" t="s">
        <v>94</v>
      </c>
      <c r="J112" s="30">
        <v>1.0</v>
      </c>
      <c r="K112" s="30">
        <v>0.0</v>
      </c>
      <c r="L112" s="30">
        <v>0.0</v>
      </c>
      <c r="M112" s="32" t="s">
        <v>39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4.0</v>
      </c>
      <c r="AA112" s="30">
        <v>4.0</v>
      </c>
      <c r="AB112" s="30">
        <v>10.0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39"/>
    </row>
    <row r="113">
      <c r="A113" s="30">
        <v>13011.5</v>
      </c>
      <c r="B113" s="40">
        <v>44298.0</v>
      </c>
      <c r="C113" s="40">
        <v>44298.0</v>
      </c>
      <c r="D113" s="32" t="s">
        <v>93</v>
      </c>
      <c r="E113" s="32" t="s">
        <v>94</v>
      </c>
      <c r="J113" s="30">
        <v>1.0</v>
      </c>
      <c r="K113" s="30">
        <v>0.0</v>
      </c>
      <c r="L113" s="30">
        <v>0.0</v>
      </c>
      <c r="M113" s="32" t="s">
        <v>39</v>
      </c>
      <c r="N113" s="32" t="s">
        <v>39</v>
      </c>
      <c r="O113" s="30">
        <v>0.0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1.0</v>
      </c>
      <c r="AA113" s="30">
        <v>2.0</v>
      </c>
      <c r="AB113" s="30">
        <v>10.0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39"/>
    </row>
    <row r="114">
      <c r="A114" s="30">
        <v>13011.6</v>
      </c>
      <c r="B114" s="40">
        <v>44298.0</v>
      </c>
      <c r="C114" s="40">
        <v>44298.0</v>
      </c>
      <c r="D114" s="32" t="s">
        <v>93</v>
      </c>
      <c r="E114" s="32" t="s">
        <v>94</v>
      </c>
      <c r="J114" s="30">
        <v>1.0</v>
      </c>
      <c r="K114" s="30">
        <v>0.0</v>
      </c>
      <c r="L114" s="30">
        <v>0.0</v>
      </c>
      <c r="M114" s="32" t="s">
        <v>39</v>
      </c>
      <c r="N114" s="32" t="s">
        <v>39</v>
      </c>
      <c r="O114" s="30">
        <v>0.0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1.0</v>
      </c>
      <c r="AA114" s="30">
        <v>2.0</v>
      </c>
      <c r="AB114" s="30">
        <v>10.0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39"/>
    </row>
    <row r="115">
      <c r="A115" s="30">
        <v>13012.1</v>
      </c>
      <c r="B115" s="40">
        <v>44298.0</v>
      </c>
      <c r="C115" s="40">
        <v>44298.0</v>
      </c>
      <c r="D115" s="32" t="s">
        <v>93</v>
      </c>
      <c r="E115" s="32" t="s">
        <v>94</v>
      </c>
      <c r="J115" s="30">
        <v>1.0</v>
      </c>
      <c r="K115" s="30">
        <v>0.0</v>
      </c>
      <c r="L115" s="30">
        <v>0.0</v>
      </c>
      <c r="M115" s="32" t="s">
        <v>39</v>
      </c>
      <c r="N115" s="32" t="s">
        <v>39</v>
      </c>
      <c r="O115" s="30">
        <v>0.0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2.0</v>
      </c>
      <c r="AA115" s="30">
        <v>0.0</v>
      </c>
      <c r="AB115" s="30">
        <v>5.0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39"/>
    </row>
    <row r="116">
      <c r="A116" s="30">
        <v>13012.2</v>
      </c>
      <c r="B116" s="40">
        <v>44298.0</v>
      </c>
      <c r="C116" s="40">
        <v>44298.0</v>
      </c>
      <c r="D116" s="32" t="s">
        <v>93</v>
      </c>
      <c r="E116" s="32" t="s">
        <v>94</v>
      </c>
      <c r="F116" s="32" t="s">
        <v>191</v>
      </c>
      <c r="G116" s="33" t="s">
        <v>107</v>
      </c>
      <c r="H116" s="34">
        <v>27511.0</v>
      </c>
      <c r="I116" s="35"/>
      <c r="J116" s="30">
        <v>0.0</v>
      </c>
      <c r="K116" s="30">
        <v>1.0</v>
      </c>
      <c r="L116" s="30">
        <v>0.0</v>
      </c>
      <c r="M116" s="32" t="s">
        <v>39</v>
      </c>
      <c r="N116" s="32" t="s">
        <v>39</v>
      </c>
      <c r="O116" s="30">
        <v>0.0</v>
      </c>
      <c r="P116" s="30">
        <v>2.0</v>
      </c>
      <c r="Q116" s="30">
        <v>2.0</v>
      </c>
      <c r="R116" s="30">
        <v>5.0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39"/>
    </row>
    <row r="117">
      <c r="A117" s="30">
        <v>13012.3</v>
      </c>
      <c r="B117" s="40">
        <v>44298.0</v>
      </c>
      <c r="C117" s="40">
        <v>44298.0</v>
      </c>
      <c r="D117" s="32" t="s">
        <v>93</v>
      </c>
      <c r="E117" s="32" t="s">
        <v>94</v>
      </c>
      <c r="J117" s="30">
        <v>1.0</v>
      </c>
      <c r="K117" s="30">
        <v>0.0</v>
      </c>
      <c r="L117" s="30">
        <v>0.0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3.0</v>
      </c>
      <c r="AB117" s="30">
        <v>10.0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39"/>
    </row>
    <row r="118">
      <c r="A118" s="30">
        <v>13012.4</v>
      </c>
      <c r="B118" s="40">
        <v>44298.0</v>
      </c>
      <c r="C118" s="40">
        <v>44298.0</v>
      </c>
      <c r="D118" s="32" t="s">
        <v>93</v>
      </c>
      <c r="E118" s="32" t="s">
        <v>94</v>
      </c>
      <c r="J118" s="30">
        <v>1.0</v>
      </c>
      <c r="K118" s="30">
        <v>0.0</v>
      </c>
      <c r="L118" s="30">
        <v>0.0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1.0</v>
      </c>
      <c r="AA118" s="30">
        <v>2.0</v>
      </c>
      <c r="AB118" s="30">
        <v>10.0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39"/>
    </row>
    <row r="119">
      <c r="A119" s="30">
        <v>13012.5</v>
      </c>
      <c r="B119" s="40">
        <v>44298.0</v>
      </c>
      <c r="C119" s="40">
        <v>44298.0</v>
      </c>
      <c r="D119" s="32" t="s">
        <v>93</v>
      </c>
      <c r="E119" s="32" t="s">
        <v>94</v>
      </c>
      <c r="J119" s="30">
        <v>1.0</v>
      </c>
      <c r="K119" s="30">
        <v>0.0</v>
      </c>
      <c r="L119" s="30">
        <v>0.0</v>
      </c>
      <c r="M119" s="32" t="s">
        <v>39</v>
      </c>
      <c r="N119" s="32" t="s">
        <v>39</v>
      </c>
      <c r="O119" s="30">
        <v>0.0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1.0</v>
      </c>
      <c r="AA119" s="30">
        <v>0.0</v>
      </c>
      <c r="AB119" s="30">
        <v>10.0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39"/>
    </row>
    <row r="120">
      <c r="A120" s="30">
        <v>13012.6</v>
      </c>
      <c r="B120" s="40">
        <v>44298.0</v>
      </c>
      <c r="C120" s="40">
        <v>44298.0</v>
      </c>
      <c r="D120" s="32" t="s">
        <v>93</v>
      </c>
      <c r="E120" s="32" t="s">
        <v>94</v>
      </c>
      <c r="J120" s="30">
        <v>1.0</v>
      </c>
      <c r="K120" s="30">
        <v>0.0</v>
      </c>
      <c r="L120" s="30">
        <v>0.0</v>
      </c>
      <c r="M120" s="32" t="s">
        <v>39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10.0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39"/>
    </row>
    <row r="121">
      <c r="A121" s="30">
        <v>13013.1</v>
      </c>
      <c r="B121" s="40">
        <v>44298.0</v>
      </c>
      <c r="C121" s="40">
        <v>44298.0</v>
      </c>
      <c r="D121" s="32" t="s">
        <v>93</v>
      </c>
      <c r="E121" s="32" t="s">
        <v>94</v>
      </c>
      <c r="J121" s="30">
        <v>1.0</v>
      </c>
      <c r="K121" s="30">
        <v>0.0</v>
      </c>
      <c r="L121" s="30">
        <v>0.0</v>
      </c>
      <c r="M121" s="32" t="s">
        <v>39</v>
      </c>
      <c r="N121" s="32" t="s">
        <v>39</v>
      </c>
      <c r="O121" s="30">
        <v>0.0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2.0</v>
      </c>
      <c r="AA121" s="30">
        <v>3.0</v>
      </c>
      <c r="AB121" s="30">
        <v>10.0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39"/>
    </row>
    <row r="122">
      <c r="A122" s="30">
        <v>13013.2</v>
      </c>
      <c r="B122" s="40">
        <v>44298.0</v>
      </c>
      <c r="C122" s="40">
        <v>44298.0</v>
      </c>
      <c r="D122" s="32" t="s">
        <v>93</v>
      </c>
      <c r="E122" s="32" t="s">
        <v>94</v>
      </c>
      <c r="J122" s="30">
        <v>1.0</v>
      </c>
      <c r="K122" s="30">
        <v>0.0</v>
      </c>
      <c r="L122" s="30">
        <v>0.0</v>
      </c>
      <c r="M122" s="32" t="s">
        <v>39</v>
      </c>
      <c r="N122" s="32" t="s">
        <v>39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2.0</v>
      </c>
      <c r="AA122" s="30">
        <v>3.0</v>
      </c>
      <c r="AB122" s="30">
        <v>10.0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9"/>
    </row>
    <row r="123">
      <c r="A123" s="30">
        <v>13013.3</v>
      </c>
      <c r="B123" s="40">
        <v>44298.0</v>
      </c>
      <c r="C123" s="40">
        <v>44298.0</v>
      </c>
      <c r="D123" s="32" t="s">
        <v>93</v>
      </c>
      <c r="E123" s="32" t="s">
        <v>94</v>
      </c>
      <c r="J123" s="30">
        <v>1.0</v>
      </c>
      <c r="K123" s="30">
        <v>0.0</v>
      </c>
      <c r="L123" s="30">
        <v>0.0</v>
      </c>
      <c r="M123" s="32" t="s">
        <v>39</v>
      </c>
      <c r="N123" s="32" t="s">
        <v>39</v>
      </c>
      <c r="O123" s="30">
        <v>0.0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0.0</v>
      </c>
      <c r="V123" s="30">
        <v>0.0</v>
      </c>
      <c r="W123" s="30">
        <v>0.0</v>
      </c>
      <c r="X123" s="30">
        <v>0.0</v>
      </c>
      <c r="Y123" s="30">
        <v>0.0</v>
      </c>
      <c r="Z123" s="30">
        <v>2.0</v>
      </c>
      <c r="AA123" s="30">
        <v>0.0</v>
      </c>
      <c r="AB123" s="30">
        <v>5.0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39"/>
    </row>
    <row r="124">
      <c r="A124" s="30">
        <v>13013.4</v>
      </c>
      <c r="B124" s="40">
        <v>44298.0</v>
      </c>
      <c r="C124" s="40">
        <v>44298.0</v>
      </c>
      <c r="D124" s="32" t="s">
        <v>93</v>
      </c>
      <c r="E124" s="32" t="s">
        <v>94</v>
      </c>
      <c r="J124" s="30">
        <v>1.0</v>
      </c>
      <c r="K124" s="30">
        <v>0.0</v>
      </c>
      <c r="L124" s="30">
        <v>0.0</v>
      </c>
      <c r="M124" s="32" t="s">
        <v>39</v>
      </c>
      <c r="N124" s="32" t="s">
        <v>39</v>
      </c>
      <c r="O124" s="30">
        <v>0.0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1.0</v>
      </c>
      <c r="AA124" s="30">
        <v>0.0</v>
      </c>
      <c r="AB124" s="30">
        <v>10.0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39"/>
    </row>
    <row r="125">
      <c r="A125" s="30">
        <v>13013.5</v>
      </c>
      <c r="B125" s="40">
        <v>44298.0</v>
      </c>
      <c r="C125" s="40">
        <v>44298.0</v>
      </c>
      <c r="D125" s="32" t="s">
        <v>93</v>
      </c>
      <c r="E125" s="32" t="s">
        <v>94</v>
      </c>
      <c r="J125" s="30">
        <v>1.0</v>
      </c>
      <c r="K125" s="30">
        <v>0.0</v>
      </c>
      <c r="L125" s="30">
        <v>0.0</v>
      </c>
      <c r="M125" s="32" t="s">
        <v>39</v>
      </c>
      <c r="N125" s="32" t="s">
        <v>39</v>
      </c>
      <c r="O125" s="30">
        <v>0.0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2.0</v>
      </c>
      <c r="AA125" s="30">
        <v>2.0</v>
      </c>
      <c r="AB125" s="30">
        <v>10.0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39"/>
    </row>
    <row r="126">
      <c r="A126" s="30">
        <v>13013.6</v>
      </c>
      <c r="B126" s="40">
        <v>44298.0</v>
      </c>
      <c r="C126" s="40">
        <v>44298.0</v>
      </c>
      <c r="D126" s="32" t="s">
        <v>93</v>
      </c>
      <c r="E126" s="32" t="s">
        <v>94</v>
      </c>
      <c r="J126" s="30">
        <v>1.0</v>
      </c>
      <c r="K126" s="30">
        <v>0.0</v>
      </c>
      <c r="L126" s="30">
        <v>0.0</v>
      </c>
      <c r="M126" s="32" t="s">
        <v>39</v>
      </c>
      <c r="N126" s="32" t="s">
        <v>39</v>
      </c>
      <c r="O126" s="30">
        <v>0.0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1.0</v>
      </c>
      <c r="AA126" s="30">
        <v>1.0</v>
      </c>
      <c r="AB126" s="30">
        <v>10.0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39"/>
    </row>
    <row r="127">
      <c r="A127" s="30">
        <v>13014.1</v>
      </c>
      <c r="B127" s="40">
        <v>44298.0</v>
      </c>
      <c r="C127" s="40">
        <v>44298.0</v>
      </c>
      <c r="D127" s="32" t="s">
        <v>93</v>
      </c>
      <c r="E127" s="32" t="s">
        <v>94</v>
      </c>
      <c r="J127" s="30">
        <v>1.0</v>
      </c>
      <c r="K127" s="30">
        <v>0.0</v>
      </c>
      <c r="L127" s="30">
        <v>0.0</v>
      </c>
      <c r="M127" s="32" t="s">
        <v>39</v>
      </c>
      <c r="N127" s="32" t="s">
        <v>39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1.0</v>
      </c>
      <c r="AA127" s="30">
        <v>1.0</v>
      </c>
      <c r="AB127" s="30">
        <v>10.0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39"/>
    </row>
    <row r="128">
      <c r="A128" s="30">
        <v>13014.2</v>
      </c>
      <c r="B128" s="40">
        <v>44298.0</v>
      </c>
      <c r="C128" s="40">
        <v>44298.0</v>
      </c>
      <c r="D128" s="32" t="s">
        <v>93</v>
      </c>
      <c r="E128" s="32" t="s">
        <v>94</v>
      </c>
      <c r="J128" s="30">
        <v>1.0</v>
      </c>
      <c r="K128" s="30">
        <v>0.0</v>
      </c>
      <c r="L128" s="30">
        <v>0.0</v>
      </c>
      <c r="M128" s="32" t="s">
        <v>39</v>
      </c>
      <c r="N128" s="32" t="s">
        <v>39</v>
      </c>
      <c r="O128" s="30">
        <v>0.0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2.0</v>
      </c>
      <c r="AA128" s="30">
        <v>2.0</v>
      </c>
      <c r="AB128" s="30">
        <v>10.0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39"/>
    </row>
    <row r="129">
      <c r="A129" s="30">
        <v>13014.3</v>
      </c>
      <c r="B129" s="40">
        <v>44298.0</v>
      </c>
      <c r="C129" s="40">
        <v>44298.0</v>
      </c>
      <c r="D129" s="32" t="s">
        <v>93</v>
      </c>
      <c r="E129" s="32" t="s">
        <v>94</v>
      </c>
      <c r="J129" s="30">
        <v>1.0</v>
      </c>
      <c r="K129" s="30">
        <v>0.0</v>
      </c>
      <c r="L129" s="30">
        <v>0.0</v>
      </c>
      <c r="M129" s="32" t="s">
        <v>39</v>
      </c>
      <c r="N129" s="32" t="s">
        <v>39</v>
      </c>
      <c r="O129" s="30">
        <v>0.0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1.0</v>
      </c>
      <c r="AA129" s="30">
        <v>4.0</v>
      </c>
      <c r="AB129" s="30">
        <v>5.0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39"/>
    </row>
    <row r="130">
      <c r="A130" s="30">
        <v>13014.4</v>
      </c>
      <c r="B130" s="40">
        <v>44298.0</v>
      </c>
      <c r="C130" s="40">
        <v>44298.0</v>
      </c>
      <c r="D130" s="32" t="s">
        <v>93</v>
      </c>
      <c r="E130" s="32" t="s">
        <v>94</v>
      </c>
      <c r="J130" s="30">
        <v>1.0</v>
      </c>
      <c r="K130" s="30">
        <v>0.0</v>
      </c>
      <c r="L130" s="30">
        <v>0.0</v>
      </c>
      <c r="M130" s="32" t="s">
        <v>39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2.0</v>
      </c>
      <c r="AA130" s="30">
        <v>1.0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39"/>
    </row>
    <row r="131">
      <c r="A131" s="30">
        <v>13014.5</v>
      </c>
      <c r="B131" s="40">
        <v>44298.0</v>
      </c>
      <c r="C131" s="40">
        <v>44298.0</v>
      </c>
      <c r="D131" s="32" t="s">
        <v>93</v>
      </c>
      <c r="E131" s="32" t="s">
        <v>94</v>
      </c>
      <c r="J131" s="30">
        <v>1.0</v>
      </c>
      <c r="K131" s="30">
        <v>0.0</v>
      </c>
      <c r="L131" s="30">
        <v>0.0</v>
      </c>
      <c r="M131" s="32" t="s">
        <v>39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1.0</v>
      </c>
      <c r="AA131" s="30">
        <v>0.0</v>
      </c>
      <c r="AB131" s="30">
        <v>5.0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39"/>
    </row>
    <row r="132">
      <c r="A132" s="30">
        <v>13014.6</v>
      </c>
      <c r="B132" s="40">
        <v>44298.0</v>
      </c>
      <c r="C132" s="40">
        <v>44298.0</v>
      </c>
      <c r="D132" s="32" t="s">
        <v>93</v>
      </c>
      <c r="E132" s="32" t="s">
        <v>94</v>
      </c>
      <c r="J132" s="30">
        <v>1.0</v>
      </c>
      <c r="K132" s="30">
        <v>0.0</v>
      </c>
      <c r="L132" s="30">
        <v>0.0</v>
      </c>
      <c r="M132" s="32" t="s">
        <v>39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2.0</v>
      </c>
      <c r="AA132" s="30">
        <v>1.0</v>
      </c>
      <c r="AB132" s="30">
        <v>5.0</v>
      </c>
      <c r="AC132" s="30">
        <v>0.0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39"/>
    </row>
    <row r="133">
      <c r="A133" s="30">
        <v>13015.1</v>
      </c>
      <c r="B133" s="40">
        <v>44298.0</v>
      </c>
      <c r="C133" s="40">
        <v>44298.0</v>
      </c>
      <c r="D133" s="32" t="s">
        <v>93</v>
      </c>
      <c r="E133" s="32" t="s">
        <v>94</v>
      </c>
      <c r="J133" s="30">
        <v>1.0</v>
      </c>
      <c r="K133" s="30">
        <v>0.0</v>
      </c>
      <c r="L133" s="30">
        <v>0.0</v>
      </c>
      <c r="M133" s="32" t="s">
        <v>39</v>
      </c>
      <c r="N133" s="32" t="s">
        <v>39</v>
      </c>
      <c r="O133" s="30">
        <v>0.0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4.0</v>
      </c>
      <c r="AA133" s="30">
        <v>2.0</v>
      </c>
      <c r="AB133" s="30">
        <v>5.0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39"/>
    </row>
    <row r="134">
      <c r="A134" s="30">
        <v>13015.2</v>
      </c>
      <c r="B134" s="40">
        <v>44298.0</v>
      </c>
      <c r="C134" s="40">
        <v>44298.0</v>
      </c>
      <c r="D134" s="32" t="s">
        <v>93</v>
      </c>
      <c r="E134" s="32" t="s">
        <v>94</v>
      </c>
      <c r="J134" s="30">
        <v>1.0</v>
      </c>
      <c r="K134" s="30">
        <v>0.0</v>
      </c>
      <c r="L134" s="30">
        <v>0.0</v>
      </c>
      <c r="M134" s="32" t="s">
        <v>39</v>
      </c>
      <c r="N134" s="32" t="s">
        <v>39</v>
      </c>
      <c r="O134" s="30">
        <v>0.0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1.0</v>
      </c>
      <c r="AA134" s="30">
        <v>2.0</v>
      </c>
      <c r="AB134" s="30">
        <v>5.0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39"/>
    </row>
    <row r="135">
      <c r="A135" s="30">
        <v>13015.3</v>
      </c>
      <c r="B135" s="40">
        <v>44298.0</v>
      </c>
      <c r="C135" s="40">
        <v>44298.0</v>
      </c>
      <c r="D135" s="32" t="s">
        <v>93</v>
      </c>
      <c r="E135" s="32" t="s">
        <v>94</v>
      </c>
      <c r="J135" s="30">
        <v>1.0</v>
      </c>
      <c r="K135" s="30">
        <v>0.0</v>
      </c>
      <c r="L135" s="30">
        <v>0.0</v>
      </c>
      <c r="M135" s="32" t="s">
        <v>39</v>
      </c>
      <c r="N135" s="32" t="s">
        <v>39</v>
      </c>
      <c r="O135" s="30">
        <v>0.0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1.0</v>
      </c>
      <c r="AA135" s="30">
        <v>2.0</v>
      </c>
      <c r="AB135" s="30">
        <v>10.0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39"/>
    </row>
    <row r="136">
      <c r="A136" s="30">
        <v>13015.4</v>
      </c>
      <c r="B136" s="40">
        <v>44298.0</v>
      </c>
      <c r="C136" s="40">
        <v>44298.0</v>
      </c>
      <c r="D136" s="32" t="s">
        <v>93</v>
      </c>
      <c r="E136" s="32" t="s">
        <v>94</v>
      </c>
      <c r="J136" s="30">
        <v>1.0</v>
      </c>
      <c r="K136" s="30">
        <v>0.0</v>
      </c>
      <c r="L136" s="30">
        <v>0.0</v>
      </c>
      <c r="M136" s="32" t="s">
        <v>39</v>
      </c>
      <c r="N136" s="32" t="s">
        <v>39</v>
      </c>
      <c r="O136" s="30">
        <v>0.0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1.0</v>
      </c>
      <c r="AA136" s="30">
        <v>1.0</v>
      </c>
      <c r="AB136" s="30">
        <v>5.0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39"/>
    </row>
    <row r="137">
      <c r="A137" s="30">
        <v>13015.5</v>
      </c>
      <c r="B137" s="40">
        <v>44298.0</v>
      </c>
      <c r="C137" s="40">
        <v>44298.0</v>
      </c>
      <c r="D137" s="32" t="s">
        <v>93</v>
      </c>
      <c r="E137" s="32" t="s">
        <v>94</v>
      </c>
      <c r="J137" s="30">
        <v>1.0</v>
      </c>
      <c r="K137" s="30">
        <v>0.0</v>
      </c>
      <c r="L137" s="30">
        <v>0.0</v>
      </c>
      <c r="M137" s="32" t="s">
        <v>39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1.0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39"/>
    </row>
    <row r="138">
      <c r="A138" s="30">
        <v>13015.6</v>
      </c>
      <c r="B138" s="40">
        <v>44298.0</v>
      </c>
      <c r="C138" s="40">
        <v>44298.0</v>
      </c>
      <c r="D138" s="32" t="s">
        <v>93</v>
      </c>
      <c r="E138" s="32" t="s">
        <v>94</v>
      </c>
      <c r="J138" s="30">
        <v>1.0</v>
      </c>
      <c r="K138" s="30">
        <v>0.0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1.0</v>
      </c>
      <c r="AA138" s="30">
        <v>2.0</v>
      </c>
      <c r="AB138" s="30">
        <v>0.0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39"/>
    </row>
    <row r="139">
      <c r="A139" s="30">
        <v>13016.1</v>
      </c>
      <c r="B139" s="40">
        <v>44298.0</v>
      </c>
      <c r="C139" s="40">
        <v>44300.0</v>
      </c>
      <c r="D139" s="32" t="s">
        <v>297</v>
      </c>
      <c r="E139" s="32" t="s">
        <v>36</v>
      </c>
      <c r="F139" s="32" t="s">
        <v>298</v>
      </c>
      <c r="G139" s="33" t="s">
        <v>48</v>
      </c>
      <c r="H139" s="34">
        <v>27571.0</v>
      </c>
      <c r="I139" s="35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4.0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10.0</v>
      </c>
      <c r="V139" s="30">
        <v>7.0</v>
      </c>
      <c r="W139" s="30">
        <v>10.0</v>
      </c>
      <c r="X139" s="30">
        <v>1.0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39"/>
    </row>
    <row r="140">
      <c r="A140" s="30">
        <v>13017.1</v>
      </c>
      <c r="B140" s="40">
        <v>44298.0</v>
      </c>
      <c r="C140" s="40">
        <v>44301.0</v>
      </c>
      <c r="D140" s="32" t="s">
        <v>80</v>
      </c>
      <c r="E140" s="32" t="s">
        <v>36</v>
      </c>
      <c r="F140" s="32" t="s">
        <v>75</v>
      </c>
      <c r="G140" s="33" t="s">
        <v>74</v>
      </c>
      <c r="H140" s="34">
        <v>27587.0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2.0</v>
      </c>
      <c r="P140" s="30">
        <v>11.0</v>
      </c>
      <c r="Q140" s="30">
        <v>7.0</v>
      </c>
      <c r="R140" s="30">
        <v>10.0</v>
      </c>
      <c r="S140" s="30">
        <v>2.0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39"/>
    </row>
    <row r="141">
      <c r="A141" s="30">
        <v>13017.2</v>
      </c>
      <c r="B141" s="40">
        <v>44298.0</v>
      </c>
      <c r="C141" s="40">
        <v>44301.0</v>
      </c>
      <c r="D141" s="32" t="s">
        <v>80</v>
      </c>
      <c r="E141" s="32" t="s">
        <v>36</v>
      </c>
      <c r="F141" s="32" t="s">
        <v>75</v>
      </c>
      <c r="G141" s="33" t="s">
        <v>74</v>
      </c>
      <c r="H141" s="34">
        <v>27587.0</v>
      </c>
      <c r="I141" s="35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2.0</v>
      </c>
      <c r="P141" s="30">
        <v>11.0</v>
      </c>
      <c r="Q141" s="30">
        <v>9.0</v>
      </c>
      <c r="R141" s="30">
        <v>10.0</v>
      </c>
      <c r="S141" s="30">
        <v>2.0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39"/>
    </row>
    <row r="142">
      <c r="A142" s="30">
        <v>13017.3</v>
      </c>
      <c r="B142" s="40">
        <v>44298.0</v>
      </c>
      <c r="C142" s="40">
        <v>44301.0</v>
      </c>
      <c r="D142" s="32" t="s">
        <v>80</v>
      </c>
      <c r="E142" s="32" t="s">
        <v>36</v>
      </c>
      <c r="J142" s="30">
        <v>0.0</v>
      </c>
      <c r="K142" s="30">
        <v>0.0</v>
      </c>
      <c r="L142" s="30">
        <v>1.0</v>
      </c>
      <c r="M142" s="32" t="s">
        <v>39</v>
      </c>
      <c r="N142" s="32" t="s">
        <v>39</v>
      </c>
      <c r="O142" s="30">
        <v>0.0</v>
      </c>
      <c r="P142" s="30">
        <v>5.0</v>
      </c>
      <c r="Q142" s="30">
        <v>6.0</v>
      </c>
      <c r="R142" s="30">
        <v>5.0</v>
      </c>
      <c r="S142" s="30">
        <v>1.0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39"/>
    </row>
    <row r="143">
      <c r="A143" s="30">
        <v>13017.4</v>
      </c>
      <c r="B143" s="40">
        <v>44298.0</v>
      </c>
      <c r="C143" s="40">
        <v>44301.0</v>
      </c>
      <c r="D143" s="32" t="s">
        <v>80</v>
      </c>
      <c r="E143" s="32" t="s">
        <v>36</v>
      </c>
      <c r="J143" s="30">
        <v>1.0</v>
      </c>
      <c r="K143" s="30">
        <v>0.0</v>
      </c>
      <c r="L143" s="30">
        <v>0.0</v>
      </c>
      <c r="M143" s="32" t="s">
        <v>39</v>
      </c>
      <c r="N143" s="32" t="s">
        <v>39</v>
      </c>
      <c r="O143" s="30">
        <v>3.0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6.0</v>
      </c>
      <c r="AA143" s="30">
        <v>3.0</v>
      </c>
      <c r="AB143" s="30">
        <v>12.0</v>
      </c>
      <c r="AC143" s="30">
        <v>1.0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39"/>
    </row>
    <row r="144">
      <c r="A144" s="30">
        <v>13017.5</v>
      </c>
      <c r="B144" s="40">
        <v>44298.0</v>
      </c>
      <c r="C144" s="40">
        <v>44301.0</v>
      </c>
      <c r="D144" s="32" t="s">
        <v>80</v>
      </c>
      <c r="E144" s="32" t="s">
        <v>36</v>
      </c>
      <c r="J144" s="30">
        <v>1.0</v>
      </c>
      <c r="K144" s="30">
        <v>0.0</v>
      </c>
      <c r="L144" s="30">
        <v>0.0</v>
      </c>
      <c r="M144" s="32" t="s">
        <v>39</v>
      </c>
      <c r="N144" s="32" t="s">
        <v>39</v>
      </c>
      <c r="O144" s="30">
        <v>1.0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6.0</v>
      </c>
      <c r="AF144" s="30">
        <v>2.0</v>
      </c>
      <c r="AG144" s="30">
        <v>10.0</v>
      </c>
      <c r="AH144" s="30">
        <v>1.0</v>
      </c>
      <c r="AI144" s="30">
        <v>0.0</v>
      </c>
      <c r="AJ144" s="39"/>
    </row>
    <row r="145">
      <c r="A145" s="30">
        <v>13018.1</v>
      </c>
      <c r="B145" s="40">
        <v>44298.0</v>
      </c>
      <c r="C145" s="40">
        <v>44301.0</v>
      </c>
      <c r="D145" s="32" t="s">
        <v>262</v>
      </c>
      <c r="E145" s="32" t="s">
        <v>36</v>
      </c>
      <c r="F145" s="32" t="s">
        <v>263</v>
      </c>
      <c r="G145" s="33" t="s">
        <v>91</v>
      </c>
      <c r="H145" s="34">
        <v>27597.0</v>
      </c>
      <c r="I145" s="35"/>
      <c r="J145" s="30">
        <v>0.0</v>
      </c>
      <c r="K145" s="30">
        <v>1.0</v>
      </c>
      <c r="L145" s="30">
        <v>0.0</v>
      </c>
      <c r="M145" s="32" t="s">
        <v>39</v>
      </c>
      <c r="N145" s="32" t="s">
        <v>39</v>
      </c>
      <c r="O145" s="30">
        <v>1.0</v>
      </c>
      <c r="P145" s="30">
        <v>10.0</v>
      </c>
      <c r="Q145" s="30">
        <v>7.0</v>
      </c>
      <c r="R145" s="30">
        <v>5.0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5.0</v>
      </c>
      <c r="AC145" s="30">
        <v>1.0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39"/>
    </row>
    <row r="146">
      <c r="A146" s="30">
        <v>13018.2</v>
      </c>
      <c r="B146" s="40">
        <v>44298.0</v>
      </c>
      <c r="C146" s="40">
        <v>44301.0</v>
      </c>
      <c r="D146" s="32" t="s">
        <v>262</v>
      </c>
      <c r="E146" s="32" t="s">
        <v>36</v>
      </c>
      <c r="F146" s="32" t="s">
        <v>263</v>
      </c>
      <c r="G146" s="33" t="s">
        <v>91</v>
      </c>
      <c r="H146" s="34">
        <v>27597.0</v>
      </c>
      <c r="I146" s="35"/>
      <c r="J146" s="30">
        <v>0.0</v>
      </c>
      <c r="K146" s="30">
        <v>1.0</v>
      </c>
      <c r="L146" s="30">
        <v>0.0</v>
      </c>
      <c r="M146" s="32" t="s">
        <v>39</v>
      </c>
      <c r="N146" s="32" t="s">
        <v>39</v>
      </c>
      <c r="O146" s="30">
        <v>1.0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10.0</v>
      </c>
      <c r="V146" s="30">
        <v>8.0</v>
      </c>
      <c r="W146" s="30">
        <v>10.0</v>
      </c>
      <c r="X146" s="30">
        <v>1.0</v>
      </c>
      <c r="Y146" s="30">
        <v>0.0</v>
      </c>
      <c r="Z146" s="30">
        <v>0.0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39"/>
    </row>
    <row r="147">
      <c r="A147" s="30">
        <v>13019.1</v>
      </c>
      <c r="B147" s="40">
        <v>44299.0</v>
      </c>
      <c r="C147" s="40">
        <v>44301.0</v>
      </c>
      <c r="D147" s="32" t="s">
        <v>297</v>
      </c>
      <c r="E147" s="32" t="s">
        <v>36</v>
      </c>
      <c r="F147" s="32" t="s">
        <v>100</v>
      </c>
      <c r="G147" s="33" t="s">
        <v>74</v>
      </c>
      <c r="H147" s="34">
        <v>27587.0</v>
      </c>
      <c r="I147" s="35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1.0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11.0</v>
      </c>
      <c r="AA147" s="30">
        <v>8.0</v>
      </c>
      <c r="AB147" s="30">
        <v>10.0</v>
      </c>
      <c r="AC147" s="30">
        <v>1.0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39"/>
    </row>
    <row r="148">
      <c r="A148" s="30">
        <v>13020.1</v>
      </c>
      <c r="B148" s="40">
        <v>44299.0</v>
      </c>
      <c r="C148" s="40">
        <v>44301.0</v>
      </c>
      <c r="D148" s="32" t="s">
        <v>297</v>
      </c>
      <c r="E148" s="32" t="s">
        <v>36</v>
      </c>
      <c r="F148" s="32" t="s">
        <v>100</v>
      </c>
      <c r="G148" s="33" t="s">
        <v>74</v>
      </c>
      <c r="H148" s="34">
        <v>27587.0</v>
      </c>
      <c r="I148" s="35"/>
      <c r="J148" s="30">
        <v>0.0</v>
      </c>
      <c r="K148" s="30">
        <v>1.0</v>
      </c>
      <c r="L148" s="30">
        <v>0.0</v>
      </c>
      <c r="M148" s="32" t="s">
        <v>39</v>
      </c>
      <c r="N148" s="32" t="s">
        <v>39</v>
      </c>
      <c r="O148" s="30">
        <v>4.0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10.0</v>
      </c>
      <c r="AA148" s="30">
        <v>7.0</v>
      </c>
      <c r="AB148" s="30">
        <v>10.0</v>
      </c>
      <c r="AC148" s="30">
        <v>1.0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39"/>
    </row>
    <row r="149">
      <c r="A149" s="30">
        <v>13020.2</v>
      </c>
      <c r="B149" s="40">
        <v>44299.0</v>
      </c>
      <c r="C149" s="40">
        <v>44301.0</v>
      </c>
      <c r="D149" s="32" t="s">
        <v>297</v>
      </c>
      <c r="E149" s="32" t="s">
        <v>36</v>
      </c>
      <c r="F149" s="32" t="s">
        <v>73</v>
      </c>
      <c r="G149" s="33" t="s">
        <v>74</v>
      </c>
      <c r="H149" s="34">
        <v>27587.0</v>
      </c>
      <c r="I149" s="35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4.0</v>
      </c>
      <c r="P149" s="30">
        <v>12.0</v>
      </c>
      <c r="Q149" s="30">
        <v>7.0</v>
      </c>
      <c r="R149" s="30">
        <v>5.0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5.0</v>
      </c>
      <c r="AC149" s="30">
        <v>1.0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39"/>
    </row>
    <row r="150">
      <c r="A150" s="30">
        <v>13021.1</v>
      </c>
      <c r="B150" s="40">
        <v>44299.0</v>
      </c>
      <c r="C150" s="40">
        <v>44299.0</v>
      </c>
      <c r="D150" s="32" t="s">
        <v>55</v>
      </c>
      <c r="E150" s="32" t="s">
        <v>36</v>
      </c>
      <c r="J150" s="30">
        <v>0.0</v>
      </c>
      <c r="K150" s="30">
        <v>0.0</v>
      </c>
      <c r="L150" s="30">
        <v>1.0</v>
      </c>
      <c r="M150" s="32" t="s">
        <v>49</v>
      </c>
      <c r="N150" s="32" t="s">
        <v>39</v>
      </c>
      <c r="O150" s="30">
        <v>3.0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10.0</v>
      </c>
      <c r="V150" s="30">
        <v>6.0</v>
      </c>
      <c r="W150" s="30">
        <v>10.0</v>
      </c>
      <c r="X150" s="30">
        <v>2.0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39"/>
    </row>
    <row r="151">
      <c r="A151" s="30">
        <v>13021.2</v>
      </c>
      <c r="B151" s="40">
        <v>44299.0</v>
      </c>
      <c r="C151" s="40">
        <v>44299.0</v>
      </c>
      <c r="D151" s="32" t="s">
        <v>55</v>
      </c>
      <c r="E151" s="32" t="s">
        <v>36</v>
      </c>
      <c r="F151" s="32" t="s">
        <v>56</v>
      </c>
      <c r="G151" s="33" t="s">
        <v>38</v>
      </c>
      <c r="H151" s="34">
        <v>27603.0</v>
      </c>
      <c r="I151" s="35"/>
      <c r="J151" s="30">
        <v>0.0</v>
      </c>
      <c r="K151" s="30">
        <v>1.0</v>
      </c>
      <c r="L151" s="30">
        <v>0.0</v>
      </c>
      <c r="M151" s="32" t="s">
        <v>49</v>
      </c>
      <c r="N151" s="32" t="s">
        <v>39</v>
      </c>
      <c r="O151" s="30">
        <v>3.0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10.0</v>
      </c>
      <c r="V151" s="30">
        <v>6.0</v>
      </c>
      <c r="W151" s="30">
        <v>10.0</v>
      </c>
      <c r="X151" s="30">
        <v>2.0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39"/>
    </row>
    <row r="152">
      <c r="A152" s="30">
        <v>13022.1</v>
      </c>
      <c r="B152" s="40">
        <v>44299.0</v>
      </c>
      <c r="C152" s="40">
        <v>44299.0</v>
      </c>
      <c r="D152" s="32" t="s">
        <v>55</v>
      </c>
      <c r="E152" s="32" t="s">
        <v>36</v>
      </c>
      <c r="F152" s="32" t="s">
        <v>56</v>
      </c>
      <c r="G152" s="33" t="s">
        <v>38</v>
      </c>
      <c r="H152" s="34">
        <v>27603.0</v>
      </c>
      <c r="I152" s="35"/>
      <c r="J152" s="30">
        <v>0.0</v>
      </c>
      <c r="K152" s="30">
        <v>1.0</v>
      </c>
      <c r="L152" s="30">
        <v>0.0</v>
      </c>
      <c r="M152" s="32" t="s">
        <v>49</v>
      </c>
      <c r="N152" s="32" t="s">
        <v>39</v>
      </c>
      <c r="O152" s="30">
        <v>3.0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10.0</v>
      </c>
      <c r="V152" s="30">
        <v>6.0</v>
      </c>
      <c r="W152" s="30">
        <v>10.0</v>
      </c>
      <c r="X152" s="30">
        <v>2.0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39"/>
    </row>
    <row r="153">
      <c r="A153" s="30">
        <v>13022.2</v>
      </c>
      <c r="B153" s="40">
        <v>44299.0</v>
      </c>
      <c r="C153" s="40">
        <v>44299.0</v>
      </c>
      <c r="D153" s="32" t="s">
        <v>55</v>
      </c>
      <c r="E153" s="32" t="s">
        <v>36</v>
      </c>
      <c r="F153" s="32" t="s">
        <v>212</v>
      </c>
      <c r="G153" s="33" t="s">
        <v>38</v>
      </c>
      <c r="H153" s="34">
        <v>27606.0</v>
      </c>
      <c r="I153" s="35"/>
      <c r="J153" s="30">
        <v>0.0</v>
      </c>
      <c r="K153" s="30">
        <v>1.0</v>
      </c>
      <c r="L153" s="30">
        <v>0.0</v>
      </c>
      <c r="M153" s="32" t="s">
        <v>49</v>
      </c>
      <c r="N153" s="32" t="s">
        <v>39</v>
      </c>
      <c r="O153" s="30">
        <v>3.0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11.0</v>
      </c>
      <c r="AA153" s="30">
        <v>6.0</v>
      </c>
      <c r="AB153" s="30">
        <v>12.0</v>
      </c>
      <c r="AC153" s="30">
        <v>2.0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39"/>
    </row>
    <row r="154">
      <c r="A154" s="30">
        <v>13022.3</v>
      </c>
      <c r="B154" s="40">
        <v>44299.0</v>
      </c>
      <c r="C154" s="40">
        <v>44299.0</v>
      </c>
      <c r="D154" s="32" t="s">
        <v>55</v>
      </c>
      <c r="E154" s="32" t="s">
        <v>36</v>
      </c>
      <c r="F154" s="32" t="s">
        <v>299</v>
      </c>
      <c r="G154" s="33" t="s">
        <v>109</v>
      </c>
      <c r="H154" s="34">
        <v>27529.0</v>
      </c>
      <c r="I154" s="35"/>
      <c r="J154" s="30">
        <v>0.0</v>
      </c>
      <c r="K154" s="30">
        <v>1.0</v>
      </c>
      <c r="L154" s="30">
        <v>0.0</v>
      </c>
      <c r="M154" s="32" t="s">
        <v>49</v>
      </c>
      <c r="N154" s="32" t="s">
        <v>39</v>
      </c>
      <c r="O154" s="30">
        <v>8.0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10.0</v>
      </c>
      <c r="AF154" s="30">
        <v>6.0</v>
      </c>
      <c r="AG154" s="30">
        <v>10.0</v>
      </c>
      <c r="AH154" s="30">
        <v>2.0</v>
      </c>
      <c r="AI154" s="30">
        <v>0.0</v>
      </c>
      <c r="AJ154" s="39"/>
    </row>
    <row r="155">
      <c r="A155" s="30">
        <v>13022.4</v>
      </c>
      <c r="B155" s="40">
        <v>44299.0</v>
      </c>
      <c r="C155" s="40">
        <v>44299.0</v>
      </c>
      <c r="D155" s="32" t="s">
        <v>55</v>
      </c>
      <c r="E155" s="32" t="s">
        <v>36</v>
      </c>
      <c r="F155" s="32" t="s">
        <v>154</v>
      </c>
      <c r="G155" s="33" t="s">
        <v>38</v>
      </c>
      <c r="H155" s="34">
        <v>27606.0</v>
      </c>
      <c r="I155" s="35"/>
      <c r="J155" s="30">
        <v>0.0</v>
      </c>
      <c r="K155" s="30">
        <v>1.0</v>
      </c>
      <c r="L155" s="30">
        <v>0.0</v>
      </c>
      <c r="M155" s="32" t="s">
        <v>49</v>
      </c>
      <c r="N155" s="32" t="s">
        <v>39</v>
      </c>
      <c r="O155" s="30">
        <v>3.0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11.0</v>
      </c>
      <c r="AF155" s="30">
        <v>6.0</v>
      </c>
      <c r="AG155" s="30">
        <v>10.0</v>
      </c>
      <c r="AH155" s="30">
        <v>2.0</v>
      </c>
      <c r="AI155" s="30">
        <v>0.0</v>
      </c>
      <c r="AJ155" s="39"/>
    </row>
    <row r="156">
      <c r="A156" s="30">
        <v>13022.5</v>
      </c>
      <c r="B156" s="40">
        <v>44299.0</v>
      </c>
      <c r="C156" s="40">
        <v>44299.0</v>
      </c>
      <c r="D156" s="32" t="s">
        <v>55</v>
      </c>
      <c r="E156" s="32" t="s">
        <v>36</v>
      </c>
      <c r="F156" s="32" t="s">
        <v>154</v>
      </c>
      <c r="G156" s="33" t="s">
        <v>38</v>
      </c>
      <c r="H156" s="34">
        <v>27606.0</v>
      </c>
      <c r="I156" s="35"/>
      <c r="J156" s="30">
        <v>0.0</v>
      </c>
      <c r="K156" s="30">
        <v>1.0</v>
      </c>
      <c r="L156" s="30">
        <v>0.0</v>
      </c>
      <c r="M156" s="32" t="s">
        <v>49</v>
      </c>
      <c r="N156" s="32" t="s">
        <v>39</v>
      </c>
      <c r="O156" s="30">
        <v>4.0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11.0</v>
      </c>
      <c r="AA156" s="30">
        <v>6.0</v>
      </c>
      <c r="AB156" s="30">
        <v>12.0</v>
      </c>
      <c r="AC156" s="30">
        <v>2.0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39"/>
    </row>
    <row r="157">
      <c r="A157" s="30">
        <v>13022.6</v>
      </c>
      <c r="B157" s="40">
        <v>44299.0</v>
      </c>
      <c r="C157" s="40">
        <v>44299.0</v>
      </c>
      <c r="D157" s="32" t="s">
        <v>55</v>
      </c>
      <c r="E157" s="32" t="s">
        <v>36</v>
      </c>
      <c r="J157" s="30">
        <v>1.0</v>
      </c>
      <c r="K157" s="30">
        <v>0.0</v>
      </c>
      <c r="L157" s="30">
        <v>0.0</v>
      </c>
      <c r="M157" s="32" t="s">
        <v>49</v>
      </c>
      <c r="N157" s="32" t="s">
        <v>39</v>
      </c>
      <c r="O157" s="30">
        <v>4.0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11.0</v>
      </c>
      <c r="AA157" s="30">
        <v>6.0</v>
      </c>
      <c r="AB157" s="30">
        <v>12.0</v>
      </c>
      <c r="AC157" s="30">
        <v>2.0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39"/>
    </row>
    <row r="158">
      <c r="A158" s="30">
        <v>13023.1</v>
      </c>
      <c r="B158" s="40">
        <v>44299.0</v>
      </c>
      <c r="C158" s="40">
        <v>44301.0</v>
      </c>
      <c r="D158" s="32" t="s">
        <v>221</v>
      </c>
      <c r="E158" s="32" t="s">
        <v>218</v>
      </c>
      <c r="F158" s="32" t="s">
        <v>266</v>
      </c>
      <c r="G158" s="33" t="s">
        <v>38</v>
      </c>
      <c r="H158" s="34">
        <v>27604.0</v>
      </c>
      <c r="I158" s="35"/>
      <c r="J158" s="30">
        <v>0.0</v>
      </c>
      <c r="K158" s="30">
        <v>1.0</v>
      </c>
      <c r="L158" s="30">
        <v>0.0</v>
      </c>
      <c r="M158" s="32" t="s">
        <v>49</v>
      </c>
      <c r="N158" s="32" t="s">
        <v>39</v>
      </c>
      <c r="O158" s="30">
        <v>6.0</v>
      </c>
      <c r="P158" s="30">
        <v>11.0</v>
      </c>
      <c r="Q158" s="30">
        <v>8.0</v>
      </c>
      <c r="R158" s="30">
        <v>10.0</v>
      </c>
      <c r="S158" s="30">
        <v>2.0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39"/>
    </row>
    <row r="159">
      <c r="A159" s="30">
        <v>13024.1</v>
      </c>
      <c r="B159" s="40">
        <v>44299.0</v>
      </c>
      <c r="C159" s="40">
        <v>44301.0</v>
      </c>
      <c r="D159" s="32" t="s">
        <v>52</v>
      </c>
      <c r="E159" s="32" t="s">
        <v>36</v>
      </c>
      <c r="F159" s="32" t="s">
        <v>53</v>
      </c>
      <c r="G159" s="33" t="s">
        <v>54</v>
      </c>
      <c r="H159" s="34">
        <v>27540.0</v>
      </c>
      <c r="I159" s="35"/>
      <c r="J159" s="30">
        <v>0.0</v>
      </c>
      <c r="K159" s="30">
        <v>1.0</v>
      </c>
      <c r="L159" s="30">
        <v>0.0</v>
      </c>
      <c r="M159" s="32" t="s">
        <v>49</v>
      </c>
      <c r="N159" s="32" t="s">
        <v>39</v>
      </c>
      <c r="O159" s="30">
        <v>4.0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8.0</v>
      </c>
      <c r="V159" s="30">
        <v>5.0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39"/>
    </row>
    <row r="160">
      <c r="A160" s="30">
        <v>13024.2</v>
      </c>
      <c r="B160" s="40">
        <v>44299.0</v>
      </c>
      <c r="C160" s="40">
        <v>44301.0</v>
      </c>
      <c r="D160" s="32" t="s">
        <v>52</v>
      </c>
      <c r="E160" s="32" t="s">
        <v>36</v>
      </c>
      <c r="J160" s="30">
        <v>0.0</v>
      </c>
      <c r="K160" s="30">
        <v>0.0</v>
      </c>
      <c r="L160" s="30">
        <v>1.0</v>
      </c>
      <c r="M160" s="32" t="s">
        <v>39</v>
      </c>
      <c r="N160" s="32" t="s">
        <v>39</v>
      </c>
      <c r="O160" s="30">
        <v>2.0</v>
      </c>
      <c r="P160" s="30">
        <v>7.0</v>
      </c>
      <c r="Q160" s="30">
        <v>5.0</v>
      </c>
      <c r="R160" s="30">
        <v>0.0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39"/>
    </row>
    <row r="161">
      <c r="A161" s="30">
        <v>13025.1</v>
      </c>
      <c r="B161" s="40">
        <v>44299.0</v>
      </c>
      <c r="C161" s="40">
        <v>44300.0</v>
      </c>
      <c r="D161" s="32" t="s">
        <v>166</v>
      </c>
      <c r="E161" s="32" t="s">
        <v>160</v>
      </c>
      <c r="F161" s="32" t="s">
        <v>161</v>
      </c>
      <c r="G161" s="33" t="s">
        <v>51</v>
      </c>
      <c r="H161" s="34">
        <v>27502.0</v>
      </c>
      <c r="I161" s="35"/>
      <c r="J161" s="30">
        <v>0.0</v>
      </c>
      <c r="K161" s="30">
        <v>1.0</v>
      </c>
      <c r="L161" s="30">
        <v>0.0</v>
      </c>
      <c r="M161" s="32" t="s">
        <v>49</v>
      </c>
      <c r="N161" s="32" t="s">
        <v>39</v>
      </c>
      <c r="O161" s="30">
        <v>3.0</v>
      </c>
      <c r="P161" s="30">
        <v>9.0</v>
      </c>
      <c r="Q161" s="30">
        <v>5.0</v>
      </c>
      <c r="R161" s="30">
        <v>10.0</v>
      </c>
      <c r="S161" s="30">
        <v>1.0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39"/>
    </row>
    <row r="162">
      <c r="A162" s="30">
        <v>13025.2</v>
      </c>
      <c r="B162" s="40">
        <v>44299.0</v>
      </c>
      <c r="C162" s="40">
        <v>44300.0</v>
      </c>
      <c r="D162" s="32" t="s">
        <v>166</v>
      </c>
      <c r="E162" s="32" t="s">
        <v>160</v>
      </c>
      <c r="F162" s="32" t="s">
        <v>161</v>
      </c>
      <c r="G162" s="33" t="s">
        <v>51</v>
      </c>
      <c r="H162" s="34">
        <v>27502.0</v>
      </c>
      <c r="I162" s="35"/>
      <c r="J162" s="30">
        <v>0.0</v>
      </c>
      <c r="K162" s="30">
        <v>1.0</v>
      </c>
      <c r="L162" s="30">
        <v>0.0</v>
      </c>
      <c r="M162" s="32" t="s">
        <v>49</v>
      </c>
      <c r="N162" s="32" t="s">
        <v>39</v>
      </c>
      <c r="O162" s="30">
        <v>3.0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9.0</v>
      </c>
      <c r="V162" s="30">
        <v>5.0</v>
      </c>
      <c r="W162" s="30">
        <v>10.0</v>
      </c>
      <c r="X162" s="30">
        <v>1.0</v>
      </c>
      <c r="Y162" s="30">
        <v>0.0</v>
      </c>
      <c r="Z162" s="30">
        <v>0.0</v>
      </c>
      <c r="AA162" s="30">
        <v>0.0</v>
      </c>
      <c r="AB162" s="30">
        <v>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39"/>
    </row>
    <row r="163">
      <c r="A163" s="30">
        <v>13025.3</v>
      </c>
      <c r="B163" s="40">
        <v>44299.0</v>
      </c>
      <c r="C163" s="40">
        <v>44300.0</v>
      </c>
      <c r="D163" s="32" t="s">
        <v>166</v>
      </c>
      <c r="E163" s="32" t="s">
        <v>160</v>
      </c>
      <c r="F163" s="32" t="s">
        <v>105</v>
      </c>
      <c r="G163" s="33" t="s">
        <v>51</v>
      </c>
      <c r="H163" s="34">
        <v>27502.0</v>
      </c>
      <c r="I163" s="35"/>
      <c r="J163" s="30">
        <v>0.0</v>
      </c>
      <c r="K163" s="30">
        <v>1.0</v>
      </c>
      <c r="L163" s="30">
        <v>0.0</v>
      </c>
      <c r="M163" s="32" t="s">
        <v>49</v>
      </c>
      <c r="N163" s="32" t="s">
        <v>39</v>
      </c>
      <c r="O163" s="30">
        <v>2.0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9.0</v>
      </c>
      <c r="AF163" s="30">
        <v>4.0</v>
      </c>
      <c r="AG163" s="30">
        <v>5.0</v>
      </c>
      <c r="AH163" s="30">
        <v>0.0</v>
      </c>
      <c r="AI163" s="30">
        <v>0.0</v>
      </c>
      <c r="AJ163" s="39"/>
    </row>
    <row r="164">
      <c r="A164" s="30">
        <v>13025.4</v>
      </c>
      <c r="B164" s="40">
        <v>44299.0</v>
      </c>
      <c r="C164" s="40">
        <v>44300.0</v>
      </c>
      <c r="D164" s="32" t="s">
        <v>166</v>
      </c>
      <c r="E164" s="32" t="s">
        <v>160</v>
      </c>
      <c r="F164" s="37"/>
      <c r="G164" s="38"/>
      <c r="H164" s="38"/>
      <c r="I164" s="35"/>
      <c r="J164" s="30">
        <v>1.0</v>
      </c>
      <c r="K164" s="30">
        <v>0.0</v>
      </c>
      <c r="L164" s="30">
        <v>0.0</v>
      </c>
      <c r="M164" s="32" t="s">
        <v>39</v>
      </c>
      <c r="N164" s="32" t="s">
        <v>39</v>
      </c>
      <c r="O164" s="30">
        <v>3.0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6.0</v>
      </c>
      <c r="AA164" s="30">
        <v>4.0</v>
      </c>
      <c r="AB164" s="30">
        <v>5.0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39"/>
    </row>
    <row r="165">
      <c r="A165" s="30">
        <v>13026.1</v>
      </c>
      <c r="B165" s="40">
        <v>44299.0</v>
      </c>
      <c r="C165" s="40">
        <v>44301.0</v>
      </c>
      <c r="D165" s="32" t="s">
        <v>80</v>
      </c>
      <c r="E165" s="32" t="s">
        <v>36</v>
      </c>
      <c r="F165" s="32" t="s">
        <v>81</v>
      </c>
      <c r="G165" s="33" t="s">
        <v>38</v>
      </c>
      <c r="H165" s="34">
        <v>27614.0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3.0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8.0</v>
      </c>
      <c r="V165" s="30">
        <v>5.0</v>
      </c>
      <c r="W165" s="30">
        <v>10.0</v>
      </c>
      <c r="X165" s="30">
        <v>2.0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39"/>
    </row>
    <row r="166">
      <c r="A166" s="30">
        <v>13026.2</v>
      </c>
      <c r="B166" s="40">
        <v>44299.0</v>
      </c>
      <c r="C166" s="40">
        <v>44301.0</v>
      </c>
      <c r="D166" s="32" t="s">
        <v>80</v>
      </c>
      <c r="E166" s="32" t="s">
        <v>36</v>
      </c>
      <c r="J166" s="30">
        <v>0.0</v>
      </c>
      <c r="K166" s="30">
        <v>0.0</v>
      </c>
      <c r="L166" s="30">
        <v>1.0</v>
      </c>
      <c r="M166" s="32" t="s">
        <v>39</v>
      </c>
      <c r="N166" s="32" t="s">
        <v>39</v>
      </c>
      <c r="O166" s="30">
        <v>3.0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9.0</v>
      </c>
      <c r="V166" s="30">
        <v>5.0</v>
      </c>
      <c r="W166" s="30">
        <v>10.0</v>
      </c>
      <c r="X166" s="30">
        <v>2.0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9"/>
    </row>
    <row r="167">
      <c r="A167" s="30">
        <v>13027.1</v>
      </c>
      <c r="B167" s="40">
        <v>44299.0</v>
      </c>
      <c r="C167" s="40">
        <v>44299.0</v>
      </c>
      <c r="D167" s="32" t="s">
        <v>93</v>
      </c>
      <c r="E167" s="32" t="s">
        <v>94</v>
      </c>
      <c r="J167" s="30">
        <v>1.0</v>
      </c>
      <c r="K167" s="30">
        <v>0.0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2.0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39"/>
    </row>
    <row r="168">
      <c r="A168" s="30">
        <v>13027.2</v>
      </c>
      <c r="B168" s="40">
        <v>44299.0</v>
      </c>
      <c r="C168" s="40">
        <v>44299.0</v>
      </c>
      <c r="D168" s="32" t="s">
        <v>93</v>
      </c>
      <c r="E168" s="32" t="s">
        <v>94</v>
      </c>
      <c r="J168" s="30">
        <v>1.0</v>
      </c>
      <c r="K168" s="30">
        <v>0.0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1.0</v>
      </c>
      <c r="AA168" s="30">
        <v>1.0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39"/>
    </row>
    <row r="169">
      <c r="A169" s="30">
        <v>13027.3</v>
      </c>
      <c r="B169" s="40">
        <v>44299.0</v>
      </c>
      <c r="C169" s="40">
        <v>44299.0</v>
      </c>
      <c r="D169" s="32" t="s">
        <v>93</v>
      </c>
      <c r="E169" s="32" t="s">
        <v>94</v>
      </c>
      <c r="J169" s="30">
        <v>1.0</v>
      </c>
      <c r="K169" s="30">
        <v>0.0</v>
      </c>
      <c r="L169" s="30">
        <v>0.0</v>
      </c>
      <c r="M169" s="32" t="s">
        <v>39</v>
      </c>
      <c r="N169" s="32" t="s">
        <v>39</v>
      </c>
      <c r="O169" s="30">
        <v>0.0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1.0</v>
      </c>
      <c r="AA169" s="30">
        <v>1.0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39"/>
    </row>
    <row r="170">
      <c r="A170" s="30">
        <v>13027.4</v>
      </c>
      <c r="B170" s="40">
        <v>44299.0</v>
      </c>
      <c r="C170" s="40">
        <v>44299.0</v>
      </c>
      <c r="D170" s="32" t="s">
        <v>93</v>
      </c>
      <c r="E170" s="32" t="s">
        <v>94</v>
      </c>
      <c r="J170" s="30">
        <v>1.0</v>
      </c>
      <c r="K170" s="30">
        <v>0.0</v>
      </c>
      <c r="L170" s="30">
        <v>0.0</v>
      </c>
      <c r="M170" s="32" t="s">
        <v>39</v>
      </c>
      <c r="N170" s="32" t="s">
        <v>39</v>
      </c>
      <c r="O170" s="30">
        <v>0.0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2.0</v>
      </c>
      <c r="AA170" s="30">
        <v>3.0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39"/>
    </row>
    <row r="171">
      <c r="A171" s="30">
        <v>13027.5</v>
      </c>
      <c r="B171" s="40">
        <v>44299.0</v>
      </c>
      <c r="C171" s="40">
        <v>44299.0</v>
      </c>
      <c r="D171" s="32" t="s">
        <v>93</v>
      </c>
      <c r="E171" s="32" t="s">
        <v>94</v>
      </c>
      <c r="J171" s="30">
        <v>1.0</v>
      </c>
      <c r="K171" s="30">
        <v>0.0</v>
      </c>
      <c r="L171" s="30">
        <v>0.0</v>
      </c>
      <c r="M171" s="32" t="s">
        <v>39</v>
      </c>
      <c r="N171" s="32" t="s">
        <v>39</v>
      </c>
      <c r="O171" s="30">
        <v>0.0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0.0</v>
      </c>
      <c r="V171" s="30">
        <v>0.0</v>
      </c>
      <c r="W171" s="30">
        <v>0.0</v>
      </c>
      <c r="X171" s="30">
        <v>0.0</v>
      </c>
      <c r="Y171" s="30">
        <v>0.0</v>
      </c>
      <c r="Z171" s="30">
        <v>2.0</v>
      </c>
      <c r="AA171" s="30">
        <v>0.0</v>
      </c>
      <c r="AB171" s="30">
        <v>5.0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39"/>
    </row>
    <row r="172">
      <c r="A172" s="30">
        <v>13027.6</v>
      </c>
      <c r="B172" s="40">
        <v>44299.0</v>
      </c>
      <c r="C172" s="40">
        <v>44299.0</v>
      </c>
      <c r="D172" s="32" t="s">
        <v>93</v>
      </c>
      <c r="E172" s="32" t="s">
        <v>94</v>
      </c>
      <c r="J172" s="30">
        <v>1.0</v>
      </c>
      <c r="K172" s="30">
        <v>0.0</v>
      </c>
      <c r="L172" s="30">
        <v>0.0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6.0</v>
      </c>
      <c r="AA172" s="30">
        <v>2.0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39"/>
    </row>
    <row r="173">
      <c r="A173" s="30">
        <v>13028.1</v>
      </c>
      <c r="B173" s="40">
        <v>44299.0</v>
      </c>
      <c r="C173" s="40">
        <v>44301.0</v>
      </c>
      <c r="D173" s="32" t="s">
        <v>208</v>
      </c>
      <c r="E173" s="32" t="s">
        <v>36</v>
      </c>
      <c r="F173" s="32" t="s">
        <v>44</v>
      </c>
      <c r="G173" s="33" t="s">
        <v>38</v>
      </c>
      <c r="H173" s="34">
        <v>27604.0</v>
      </c>
      <c r="I173" s="35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3.0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10.0</v>
      </c>
      <c r="AF173" s="30">
        <v>7.0</v>
      </c>
      <c r="AG173" s="30">
        <v>10.0</v>
      </c>
      <c r="AH173" s="30">
        <v>1.0</v>
      </c>
      <c r="AI173" s="30">
        <v>0.0</v>
      </c>
      <c r="AJ173" s="39"/>
    </row>
    <row r="174">
      <c r="A174" s="30">
        <v>13028.2</v>
      </c>
      <c r="B174" s="40">
        <v>44299.0</v>
      </c>
      <c r="C174" s="40">
        <v>44305.0</v>
      </c>
      <c r="D174" s="32" t="s">
        <v>208</v>
      </c>
      <c r="E174" s="32" t="s">
        <v>36</v>
      </c>
      <c r="F174" s="32" t="s">
        <v>300</v>
      </c>
      <c r="G174" s="33" t="s">
        <v>43</v>
      </c>
      <c r="H174" s="34">
        <v>27545.0</v>
      </c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3.0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10.0</v>
      </c>
      <c r="AF174" s="30">
        <v>7.0</v>
      </c>
      <c r="AG174" s="30">
        <v>10.0</v>
      </c>
      <c r="AH174" s="30">
        <v>1.0</v>
      </c>
      <c r="AI174" s="30">
        <v>0.0</v>
      </c>
      <c r="AJ174" s="39"/>
    </row>
    <row r="175">
      <c r="A175" s="30">
        <v>13028.3</v>
      </c>
      <c r="B175" s="40">
        <v>44299.0</v>
      </c>
      <c r="C175" s="40">
        <v>44302.0</v>
      </c>
      <c r="D175" s="32" t="s">
        <v>208</v>
      </c>
      <c r="E175" s="32" t="s">
        <v>36</v>
      </c>
      <c r="F175" s="32" t="s">
        <v>300</v>
      </c>
      <c r="G175" s="33" t="s">
        <v>43</v>
      </c>
      <c r="H175" s="34">
        <v>27545.0</v>
      </c>
      <c r="I175" s="35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3.0</v>
      </c>
      <c r="P175" s="30">
        <v>10.0</v>
      </c>
      <c r="Q175" s="30">
        <v>7.0</v>
      </c>
      <c r="R175" s="30">
        <v>10.0</v>
      </c>
      <c r="S175" s="30">
        <v>2.0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39"/>
    </row>
    <row r="176">
      <c r="A176" s="30">
        <v>13028.4</v>
      </c>
      <c r="B176" s="40">
        <v>44299.0</v>
      </c>
      <c r="C176" s="40">
        <v>44302.0</v>
      </c>
      <c r="D176" s="32" t="s">
        <v>208</v>
      </c>
      <c r="E176" s="32" t="s">
        <v>36</v>
      </c>
      <c r="J176" s="30">
        <v>0.0</v>
      </c>
      <c r="K176" s="30">
        <v>0.0</v>
      </c>
      <c r="L176" s="30">
        <v>1.0</v>
      </c>
      <c r="M176" s="32" t="s">
        <v>39</v>
      </c>
      <c r="N176" s="32" t="s">
        <v>39</v>
      </c>
      <c r="O176" s="30">
        <v>3.0</v>
      </c>
      <c r="P176" s="30">
        <v>10.0</v>
      </c>
      <c r="Q176" s="30">
        <v>7.0</v>
      </c>
      <c r="R176" s="30">
        <v>10.0</v>
      </c>
      <c r="S176" s="30">
        <v>2.0</v>
      </c>
      <c r="T176" s="30">
        <v>1.0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39"/>
    </row>
    <row r="177">
      <c r="A177" s="30">
        <v>13029.1</v>
      </c>
      <c r="B177" s="40">
        <v>44299.0</v>
      </c>
      <c r="C177" s="40">
        <v>44299.0</v>
      </c>
      <c r="D177" s="32" t="s">
        <v>93</v>
      </c>
      <c r="E177" s="32" t="s">
        <v>94</v>
      </c>
      <c r="J177" s="30">
        <v>1.0</v>
      </c>
      <c r="K177" s="30">
        <v>0.0</v>
      </c>
      <c r="L177" s="30">
        <v>0.0</v>
      </c>
      <c r="M177" s="32" t="s">
        <v>39</v>
      </c>
      <c r="N177" s="32" t="s">
        <v>39</v>
      </c>
      <c r="O177" s="30">
        <v>0.0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1.0</v>
      </c>
      <c r="AA177" s="30">
        <v>1.0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39"/>
    </row>
    <row r="178">
      <c r="A178" s="30">
        <v>13029.2</v>
      </c>
      <c r="B178" s="40">
        <v>44299.0</v>
      </c>
      <c r="C178" s="40">
        <v>44299.0</v>
      </c>
      <c r="D178" s="32" t="s">
        <v>93</v>
      </c>
      <c r="E178" s="32" t="s">
        <v>94</v>
      </c>
      <c r="J178" s="30">
        <v>1.0</v>
      </c>
      <c r="K178" s="30">
        <v>0.0</v>
      </c>
      <c r="L178" s="30">
        <v>0.0</v>
      </c>
      <c r="M178" s="32" t="s">
        <v>39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2.0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39"/>
    </row>
    <row r="179">
      <c r="A179" s="30">
        <v>13029.3</v>
      </c>
      <c r="B179" s="40">
        <v>44299.0</v>
      </c>
      <c r="C179" s="40">
        <v>44299.0</v>
      </c>
      <c r="D179" s="32" t="s">
        <v>93</v>
      </c>
      <c r="E179" s="32" t="s">
        <v>94</v>
      </c>
      <c r="J179" s="30">
        <v>1.0</v>
      </c>
      <c r="K179" s="30">
        <v>0.0</v>
      </c>
      <c r="L179" s="30">
        <v>0.0</v>
      </c>
      <c r="M179" s="32" t="s">
        <v>39</v>
      </c>
      <c r="N179" s="32" t="s">
        <v>39</v>
      </c>
      <c r="O179" s="30">
        <v>0.0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1.0</v>
      </c>
      <c r="AA179" s="30">
        <v>1.0</v>
      </c>
      <c r="AB179" s="30">
        <v>0.0</v>
      </c>
      <c r="AC179" s="30">
        <v>0.0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39"/>
    </row>
    <row r="180">
      <c r="A180" s="30">
        <v>13029.4</v>
      </c>
      <c r="B180" s="40">
        <v>44299.0</v>
      </c>
      <c r="C180" s="40">
        <v>44299.0</v>
      </c>
      <c r="D180" s="32" t="s">
        <v>93</v>
      </c>
      <c r="E180" s="32" t="s">
        <v>94</v>
      </c>
      <c r="J180" s="30">
        <v>1.0</v>
      </c>
      <c r="K180" s="30">
        <v>0.0</v>
      </c>
      <c r="L180" s="30">
        <v>0.0</v>
      </c>
      <c r="M180" s="32" t="s">
        <v>39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1.0</v>
      </c>
      <c r="AA180" s="30">
        <v>4.0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39"/>
    </row>
    <row r="181">
      <c r="A181" s="30">
        <v>13029.5</v>
      </c>
      <c r="B181" s="40">
        <v>44299.0</v>
      </c>
      <c r="C181" s="40">
        <v>44299.0</v>
      </c>
      <c r="D181" s="32" t="s">
        <v>93</v>
      </c>
      <c r="E181" s="32" t="s">
        <v>94</v>
      </c>
      <c r="J181" s="30">
        <v>1.0</v>
      </c>
      <c r="K181" s="30">
        <v>0.0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2.0</v>
      </c>
      <c r="AA181" s="30">
        <v>1.0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39"/>
    </row>
    <row r="182">
      <c r="A182" s="30">
        <v>13029.6</v>
      </c>
      <c r="B182" s="40">
        <v>44299.0</v>
      </c>
      <c r="C182" s="40">
        <v>44299.0</v>
      </c>
      <c r="D182" s="32" t="s">
        <v>93</v>
      </c>
      <c r="E182" s="32" t="s">
        <v>94</v>
      </c>
      <c r="J182" s="30">
        <v>1.0</v>
      </c>
      <c r="K182" s="30">
        <v>0.0</v>
      </c>
      <c r="L182" s="30">
        <v>0.0</v>
      </c>
      <c r="M182" s="32" t="s">
        <v>39</v>
      </c>
      <c r="N182" s="32" t="s">
        <v>39</v>
      </c>
      <c r="O182" s="30">
        <v>0.0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1.0</v>
      </c>
      <c r="AA182" s="30">
        <v>1.0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39"/>
    </row>
    <row r="183">
      <c r="A183" s="30">
        <v>13030.1</v>
      </c>
      <c r="B183" s="40">
        <v>44299.0</v>
      </c>
      <c r="C183" s="40">
        <v>44299.0</v>
      </c>
      <c r="D183" s="32" t="s">
        <v>93</v>
      </c>
      <c r="E183" s="32" t="s">
        <v>94</v>
      </c>
      <c r="J183" s="30">
        <v>1.0</v>
      </c>
      <c r="K183" s="30">
        <v>0.0</v>
      </c>
      <c r="L183" s="30">
        <v>0.0</v>
      </c>
      <c r="M183" s="32" t="s">
        <v>39</v>
      </c>
      <c r="N183" s="32" t="s">
        <v>39</v>
      </c>
      <c r="O183" s="30">
        <v>0.0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3.0</v>
      </c>
      <c r="AA183" s="30">
        <v>2.0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39"/>
    </row>
    <row r="184">
      <c r="A184" s="30">
        <v>13030.2</v>
      </c>
      <c r="B184" s="40">
        <v>44299.0</v>
      </c>
      <c r="C184" s="40">
        <v>44299.0</v>
      </c>
      <c r="D184" s="32" t="s">
        <v>93</v>
      </c>
      <c r="E184" s="32" t="s">
        <v>94</v>
      </c>
      <c r="F184" s="32" t="s">
        <v>191</v>
      </c>
      <c r="G184" s="33" t="s">
        <v>107</v>
      </c>
      <c r="H184" s="34">
        <v>27511.0</v>
      </c>
      <c r="I184" s="35"/>
      <c r="J184" s="30">
        <v>0.0</v>
      </c>
      <c r="K184" s="30">
        <v>1.0</v>
      </c>
      <c r="L184" s="30">
        <v>0.0</v>
      </c>
      <c r="M184" s="32" t="s">
        <v>39</v>
      </c>
      <c r="N184" s="32" t="s">
        <v>39</v>
      </c>
      <c r="O184" s="30">
        <v>0.0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0.0</v>
      </c>
      <c r="AA184" s="30">
        <v>1.0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39"/>
    </row>
    <row r="185">
      <c r="A185" s="30">
        <v>13030.3</v>
      </c>
      <c r="B185" s="40">
        <v>44299.0</v>
      </c>
      <c r="C185" s="40">
        <v>44299.0</v>
      </c>
      <c r="D185" s="32" t="s">
        <v>93</v>
      </c>
      <c r="E185" s="32" t="s">
        <v>94</v>
      </c>
      <c r="J185" s="30">
        <v>1.0</v>
      </c>
      <c r="K185" s="30">
        <v>0.0</v>
      </c>
      <c r="L185" s="30">
        <v>0.0</v>
      </c>
      <c r="M185" s="32" t="s">
        <v>39</v>
      </c>
      <c r="N185" s="32" t="s">
        <v>39</v>
      </c>
      <c r="O185" s="30">
        <v>0.0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1.0</v>
      </c>
      <c r="AF185" s="30">
        <v>0.0</v>
      </c>
      <c r="AG185" s="30">
        <v>0.0</v>
      </c>
      <c r="AH185" s="30">
        <v>0.0</v>
      </c>
      <c r="AI185" s="30">
        <v>0.0</v>
      </c>
      <c r="AJ185" s="39"/>
    </row>
    <row r="186">
      <c r="A186" s="30">
        <v>13030.4</v>
      </c>
      <c r="B186" s="40">
        <v>44299.0</v>
      </c>
      <c r="C186" s="40">
        <v>44299.0</v>
      </c>
      <c r="D186" s="32" t="s">
        <v>93</v>
      </c>
      <c r="E186" s="32" t="s">
        <v>94</v>
      </c>
      <c r="J186" s="30">
        <v>1.0</v>
      </c>
      <c r="K186" s="30">
        <v>0.0</v>
      </c>
      <c r="L186" s="30">
        <v>0.0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1.0</v>
      </c>
      <c r="AG186" s="30">
        <v>0.0</v>
      </c>
      <c r="AH186" s="30">
        <v>0.0</v>
      </c>
      <c r="AI186" s="30">
        <v>0.0</v>
      </c>
      <c r="AJ186" s="39"/>
    </row>
    <row r="187">
      <c r="A187" s="30">
        <v>13030.5</v>
      </c>
      <c r="B187" s="40">
        <v>44299.0</v>
      </c>
      <c r="C187" s="40">
        <v>44299.0</v>
      </c>
      <c r="D187" s="32" t="s">
        <v>93</v>
      </c>
      <c r="E187" s="32" t="s">
        <v>94</v>
      </c>
      <c r="J187" s="30">
        <v>1.0</v>
      </c>
      <c r="K187" s="30">
        <v>0.0</v>
      </c>
      <c r="L187" s="30">
        <v>0.0</v>
      </c>
      <c r="M187" s="32" t="s">
        <v>39</v>
      </c>
      <c r="N187" s="32" t="s">
        <v>39</v>
      </c>
      <c r="O187" s="30">
        <v>0.0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3.0</v>
      </c>
      <c r="AF187" s="30">
        <v>0.0</v>
      </c>
      <c r="AG187" s="30">
        <v>0.0</v>
      </c>
      <c r="AH187" s="30">
        <v>0.0</v>
      </c>
      <c r="AI187" s="30">
        <v>0.0</v>
      </c>
      <c r="AJ187" s="39"/>
    </row>
    <row r="188">
      <c r="A188" s="30">
        <v>13030.6</v>
      </c>
      <c r="B188" s="40">
        <v>44299.0</v>
      </c>
      <c r="C188" s="40">
        <v>44299.0</v>
      </c>
      <c r="D188" s="32" t="s">
        <v>93</v>
      </c>
      <c r="E188" s="32" t="s">
        <v>94</v>
      </c>
      <c r="J188" s="30">
        <v>1.0</v>
      </c>
      <c r="K188" s="30">
        <v>0.0</v>
      </c>
      <c r="L188" s="30">
        <v>0.0</v>
      </c>
      <c r="M188" s="32" t="s">
        <v>39</v>
      </c>
      <c r="N188" s="32" t="s">
        <v>39</v>
      </c>
      <c r="O188" s="30">
        <v>0.0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4.0</v>
      </c>
      <c r="AF188" s="30">
        <v>3.0</v>
      </c>
      <c r="AG188" s="30">
        <v>0.0</v>
      </c>
      <c r="AH188" s="30">
        <v>0.0</v>
      </c>
      <c r="AI188" s="30">
        <v>0.0</v>
      </c>
      <c r="AJ188" s="39"/>
    </row>
    <row r="189">
      <c r="A189" s="30">
        <v>13031.1</v>
      </c>
      <c r="B189" s="40">
        <v>44299.0</v>
      </c>
      <c r="C189" s="40">
        <v>44299.0</v>
      </c>
      <c r="D189" s="32" t="s">
        <v>93</v>
      </c>
      <c r="E189" s="32" t="s">
        <v>94</v>
      </c>
      <c r="J189" s="30">
        <v>1.0</v>
      </c>
      <c r="K189" s="30">
        <v>0.0</v>
      </c>
      <c r="L189" s="30">
        <v>0.0</v>
      </c>
      <c r="M189" s="32" t="s">
        <v>39</v>
      </c>
      <c r="N189" s="32" t="s">
        <v>39</v>
      </c>
      <c r="O189" s="30">
        <v>0.0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1.0</v>
      </c>
      <c r="AF189" s="30">
        <v>1.0</v>
      </c>
      <c r="AG189" s="30">
        <v>0.0</v>
      </c>
      <c r="AH189" s="30">
        <v>0.0</v>
      </c>
      <c r="AI189" s="30">
        <v>0.0</v>
      </c>
      <c r="AJ189" s="39"/>
    </row>
    <row r="190">
      <c r="A190" s="30">
        <v>13031.2</v>
      </c>
      <c r="B190" s="40">
        <v>44299.0</v>
      </c>
      <c r="C190" s="40">
        <v>44299.0</v>
      </c>
      <c r="D190" s="32" t="s">
        <v>93</v>
      </c>
      <c r="E190" s="32" t="s">
        <v>94</v>
      </c>
      <c r="J190" s="30">
        <v>1.0</v>
      </c>
      <c r="K190" s="30">
        <v>0.0</v>
      </c>
      <c r="L190" s="30">
        <v>0.0</v>
      </c>
      <c r="M190" s="32" t="s">
        <v>39</v>
      </c>
      <c r="N190" s="32" t="s">
        <v>39</v>
      </c>
      <c r="O190" s="30">
        <v>0.0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2.0</v>
      </c>
      <c r="AF190" s="30">
        <v>0.0</v>
      </c>
      <c r="AG190" s="30">
        <v>0.0</v>
      </c>
      <c r="AH190" s="30">
        <v>0.0</v>
      </c>
      <c r="AI190" s="30">
        <v>0.0</v>
      </c>
      <c r="AJ190" s="39"/>
    </row>
    <row r="191">
      <c r="A191" s="30">
        <v>13031.3</v>
      </c>
      <c r="B191" s="40">
        <v>44299.0</v>
      </c>
      <c r="C191" s="40">
        <v>44299.0</v>
      </c>
      <c r="D191" s="32" t="s">
        <v>93</v>
      </c>
      <c r="E191" s="32" t="s">
        <v>94</v>
      </c>
      <c r="J191" s="30">
        <v>1.0</v>
      </c>
      <c r="K191" s="30">
        <v>0.0</v>
      </c>
      <c r="L191" s="30">
        <v>0.0</v>
      </c>
      <c r="M191" s="32" t="s">
        <v>39</v>
      </c>
      <c r="N191" s="32" t="s">
        <v>39</v>
      </c>
      <c r="O191" s="30">
        <v>0.0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1.0</v>
      </c>
      <c r="AF191" s="30">
        <v>2.0</v>
      </c>
      <c r="AG191" s="30">
        <v>0.0</v>
      </c>
      <c r="AH191" s="30">
        <v>0.0</v>
      </c>
      <c r="AI191" s="30">
        <v>0.0</v>
      </c>
      <c r="AJ191" s="39"/>
    </row>
    <row r="192">
      <c r="A192" s="30">
        <v>13031.4</v>
      </c>
      <c r="B192" s="40">
        <v>44299.0</v>
      </c>
      <c r="C192" s="40">
        <v>44299.0</v>
      </c>
      <c r="D192" s="32" t="s">
        <v>93</v>
      </c>
      <c r="E192" s="32" t="s">
        <v>94</v>
      </c>
      <c r="J192" s="30">
        <v>1.0</v>
      </c>
      <c r="K192" s="30">
        <v>0.0</v>
      </c>
      <c r="L192" s="30">
        <v>0.0</v>
      </c>
      <c r="M192" s="32" t="s">
        <v>39</v>
      </c>
      <c r="N192" s="32" t="s">
        <v>39</v>
      </c>
      <c r="O192" s="30">
        <v>0.0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2.0</v>
      </c>
      <c r="AF192" s="30">
        <v>0.0</v>
      </c>
      <c r="AG192" s="30">
        <v>0.0</v>
      </c>
      <c r="AH192" s="30">
        <v>0.0</v>
      </c>
      <c r="AI192" s="30">
        <v>0.0</v>
      </c>
      <c r="AJ192" s="39"/>
    </row>
    <row r="193">
      <c r="A193" s="30">
        <v>13031.5</v>
      </c>
      <c r="B193" s="40">
        <v>44299.0</v>
      </c>
      <c r="C193" s="40">
        <v>44299.0</v>
      </c>
      <c r="D193" s="32" t="s">
        <v>93</v>
      </c>
      <c r="E193" s="32" t="s">
        <v>94</v>
      </c>
      <c r="J193" s="30">
        <v>1.0</v>
      </c>
      <c r="K193" s="30">
        <v>0.0</v>
      </c>
      <c r="L193" s="30">
        <v>0.0</v>
      </c>
      <c r="M193" s="32" t="s">
        <v>39</v>
      </c>
      <c r="N193" s="32" t="s">
        <v>39</v>
      </c>
      <c r="O193" s="30">
        <v>0.0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2.0</v>
      </c>
      <c r="AF193" s="30">
        <v>0.0</v>
      </c>
      <c r="AG193" s="30">
        <v>0.0</v>
      </c>
      <c r="AH193" s="30">
        <v>0.0</v>
      </c>
      <c r="AI193" s="30">
        <v>0.0</v>
      </c>
      <c r="AJ193" s="39"/>
    </row>
    <row r="194">
      <c r="A194" s="30">
        <v>13031.6</v>
      </c>
      <c r="B194" s="40">
        <v>44299.0</v>
      </c>
      <c r="C194" s="40">
        <v>44299.0</v>
      </c>
      <c r="D194" s="32" t="s">
        <v>93</v>
      </c>
      <c r="E194" s="32" t="s">
        <v>94</v>
      </c>
      <c r="J194" s="30">
        <v>1.0</v>
      </c>
      <c r="K194" s="30">
        <v>0.0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1.0</v>
      </c>
      <c r="AF194" s="30">
        <v>0.0</v>
      </c>
      <c r="AG194" s="30">
        <v>0.0</v>
      </c>
      <c r="AH194" s="30">
        <v>0.0</v>
      </c>
      <c r="AI194" s="30">
        <v>0.0</v>
      </c>
      <c r="AJ194" s="39"/>
    </row>
    <row r="195">
      <c r="A195" s="30">
        <v>13032.1</v>
      </c>
      <c r="B195" s="40">
        <v>44299.0</v>
      </c>
      <c r="C195" s="40">
        <v>44299.0</v>
      </c>
      <c r="D195" s="32" t="s">
        <v>93</v>
      </c>
      <c r="E195" s="32" t="s">
        <v>94</v>
      </c>
      <c r="J195" s="30">
        <v>1.0</v>
      </c>
      <c r="K195" s="30">
        <v>0.0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2.0</v>
      </c>
      <c r="AF195" s="30">
        <v>3.0</v>
      </c>
      <c r="AG195" s="30">
        <v>0.0</v>
      </c>
      <c r="AH195" s="30">
        <v>0.0</v>
      </c>
      <c r="AI195" s="30">
        <v>0.0</v>
      </c>
      <c r="AJ195" s="39"/>
    </row>
    <row r="196">
      <c r="A196" s="30">
        <v>13032.2</v>
      </c>
      <c r="B196" s="40">
        <v>44299.0</v>
      </c>
      <c r="C196" s="40">
        <v>44299.0</v>
      </c>
      <c r="D196" s="32" t="s">
        <v>93</v>
      </c>
      <c r="E196" s="32" t="s">
        <v>94</v>
      </c>
      <c r="J196" s="30">
        <v>1.0</v>
      </c>
      <c r="K196" s="30">
        <v>0.0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5.0</v>
      </c>
      <c r="AF196" s="30">
        <v>3.0</v>
      </c>
      <c r="AG196" s="30">
        <v>0.0</v>
      </c>
      <c r="AH196" s="30">
        <v>0.0</v>
      </c>
      <c r="AI196" s="30">
        <v>0.0</v>
      </c>
      <c r="AJ196" s="39"/>
    </row>
    <row r="197">
      <c r="A197" s="30">
        <v>13032.3</v>
      </c>
      <c r="B197" s="40">
        <v>44299.0</v>
      </c>
      <c r="C197" s="40">
        <v>44299.0</v>
      </c>
      <c r="D197" s="32" t="s">
        <v>93</v>
      </c>
      <c r="E197" s="32" t="s">
        <v>94</v>
      </c>
      <c r="J197" s="30">
        <v>1.0</v>
      </c>
      <c r="K197" s="30">
        <v>0.0</v>
      </c>
      <c r="L197" s="30">
        <v>0.0</v>
      </c>
      <c r="M197" s="32" t="s">
        <v>39</v>
      </c>
      <c r="N197" s="32" t="s">
        <v>39</v>
      </c>
      <c r="O197" s="30">
        <v>0.0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1.0</v>
      </c>
      <c r="AF197" s="30">
        <v>1.0</v>
      </c>
      <c r="AG197" s="30">
        <v>0.0</v>
      </c>
      <c r="AH197" s="30">
        <v>0.0</v>
      </c>
      <c r="AI197" s="30">
        <v>0.0</v>
      </c>
      <c r="AJ197" s="39"/>
    </row>
    <row r="198">
      <c r="A198" s="30">
        <v>13032.4</v>
      </c>
      <c r="B198" s="40">
        <v>44299.0</v>
      </c>
      <c r="C198" s="40">
        <v>44299.0</v>
      </c>
      <c r="D198" s="32" t="s">
        <v>93</v>
      </c>
      <c r="E198" s="32" t="s">
        <v>94</v>
      </c>
      <c r="J198" s="30">
        <v>1.0</v>
      </c>
      <c r="K198" s="30">
        <v>0.0</v>
      </c>
      <c r="L198" s="30">
        <v>0.0</v>
      </c>
      <c r="M198" s="32" t="s">
        <v>39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1.0</v>
      </c>
      <c r="AF198" s="30">
        <v>0.0</v>
      </c>
      <c r="AG198" s="30">
        <v>0.0</v>
      </c>
      <c r="AH198" s="30">
        <v>0.0</v>
      </c>
      <c r="AI198" s="30">
        <v>0.0</v>
      </c>
      <c r="AJ198" s="39"/>
    </row>
    <row r="199">
      <c r="A199" s="30">
        <v>13032.5</v>
      </c>
      <c r="B199" s="40">
        <v>44299.0</v>
      </c>
      <c r="C199" s="40">
        <v>44299.0</v>
      </c>
      <c r="D199" s="32" t="s">
        <v>93</v>
      </c>
      <c r="E199" s="32" t="s">
        <v>94</v>
      </c>
      <c r="J199" s="30">
        <v>1.0</v>
      </c>
      <c r="K199" s="30">
        <v>0.0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2.0</v>
      </c>
      <c r="AF199" s="30">
        <v>1.0</v>
      </c>
      <c r="AG199" s="30">
        <v>0.0</v>
      </c>
      <c r="AH199" s="30">
        <v>0.0</v>
      </c>
      <c r="AI199" s="30">
        <v>0.0</v>
      </c>
      <c r="AJ199" s="39"/>
    </row>
    <row r="200">
      <c r="A200" s="30">
        <v>13032.6</v>
      </c>
      <c r="B200" s="40">
        <v>44299.0</v>
      </c>
      <c r="C200" s="40">
        <v>44299.0</v>
      </c>
      <c r="D200" s="32" t="s">
        <v>93</v>
      </c>
      <c r="E200" s="32" t="s">
        <v>94</v>
      </c>
      <c r="J200" s="30">
        <v>1.0</v>
      </c>
      <c r="K200" s="30">
        <v>0.0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2.0</v>
      </c>
      <c r="AF200" s="30">
        <v>1.0</v>
      </c>
      <c r="AG200" s="30">
        <v>0.0</v>
      </c>
      <c r="AH200" s="30">
        <v>0.0</v>
      </c>
      <c r="AI200" s="30">
        <v>0.0</v>
      </c>
      <c r="AJ200" s="39"/>
    </row>
    <row r="201">
      <c r="A201" s="30">
        <v>13033.1</v>
      </c>
      <c r="B201" s="40">
        <v>44299.0</v>
      </c>
      <c r="C201" s="40">
        <v>44302.0</v>
      </c>
      <c r="D201" s="32" t="s">
        <v>301</v>
      </c>
      <c r="E201" s="32" t="s">
        <v>36</v>
      </c>
      <c r="F201" s="32" t="s">
        <v>203</v>
      </c>
      <c r="G201" s="33" t="s">
        <v>38</v>
      </c>
      <c r="H201" s="34">
        <v>27613.0</v>
      </c>
      <c r="I201" s="35"/>
      <c r="J201" s="30">
        <v>0.0</v>
      </c>
      <c r="K201" s="30">
        <v>1.0</v>
      </c>
      <c r="L201" s="30">
        <v>0.0</v>
      </c>
      <c r="M201" s="32" t="s">
        <v>49</v>
      </c>
      <c r="N201" s="32" t="s">
        <v>39</v>
      </c>
      <c r="O201" s="30">
        <v>1.0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9.0</v>
      </c>
      <c r="AF201" s="30">
        <v>4.0</v>
      </c>
      <c r="AG201" s="30">
        <v>10.0</v>
      </c>
      <c r="AH201" s="30">
        <v>0.0</v>
      </c>
      <c r="AI201" s="30">
        <v>0.0</v>
      </c>
      <c r="AJ201" s="39"/>
    </row>
    <row r="202">
      <c r="A202" s="30">
        <v>13033.2</v>
      </c>
      <c r="B202" s="40">
        <v>44299.0</v>
      </c>
      <c r="C202" s="40">
        <v>44302.0</v>
      </c>
      <c r="D202" s="32" t="s">
        <v>301</v>
      </c>
      <c r="E202" s="32" t="s">
        <v>36</v>
      </c>
      <c r="J202" s="30">
        <v>0.0</v>
      </c>
      <c r="K202" s="30">
        <v>0.0</v>
      </c>
      <c r="L202" s="30">
        <v>1.0</v>
      </c>
      <c r="M202" s="32" t="s">
        <v>49</v>
      </c>
      <c r="N202" s="32" t="s">
        <v>39</v>
      </c>
      <c r="O202" s="30">
        <v>2.0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9.0</v>
      </c>
      <c r="V202" s="30">
        <v>4.0</v>
      </c>
      <c r="W202" s="30">
        <v>10.0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39"/>
    </row>
    <row r="203">
      <c r="A203" s="30">
        <v>13033.3</v>
      </c>
      <c r="B203" s="40">
        <v>44299.0</v>
      </c>
      <c r="C203" s="40">
        <v>44302.0</v>
      </c>
      <c r="D203" s="32" t="s">
        <v>301</v>
      </c>
      <c r="E203" s="32" t="s">
        <v>36</v>
      </c>
      <c r="J203" s="30">
        <v>0.0</v>
      </c>
      <c r="K203" s="30">
        <v>0.0</v>
      </c>
      <c r="L203" s="30">
        <v>1.0</v>
      </c>
      <c r="M203" s="32" t="s">
        <v>49</v>
      </c>
      <c r="N203" s="32" t="s">
        <v>39</v>
      </c>
      <c r="O203" s="30">
        <v>2.0</v>
      </c>
      <c r="P203" s="30">
        <v>0.0</v>
      </c>
      <c r="Q203" s="30">
        <v>0.0</v>
      </c>
      <c r="R203" s="30">
        <v>0.0</v>
      </c>
      <c r="S203" s="30">
        <v>0.0</v>
      </c>
      <c r="T203" s="30">
        <v>0.0</v>
      </c>
      <c r="U203" s="30">
        <v>10.0</v>
      </c>
      <c r="V203" s="30">
        <v>5.0</v>
      </c>
      <c r="W203" s="30">
        <v>10.0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39"/>
    </row>
    <row r="204">
      <c r="A204" s="30">
        <v>13033.4</v>
      </c>
      <c r="B204" s="40">
        <v>44299.0</v>
      </c>
      <c r="C204" s="40">
        <v>44302.0</v>
      </c>
      <c r="D204" s="32" t="s">
        <v>301</v>
      </c>
      <c r="E204" s="32" t="s">
        <v>36</v>
      </c>
      <c r="J204" s="30">
        <v>0.0</v>
      </c>
      <c r="K204" s="30">
        <v>0.0</v>
      </c>
      <c r="L204" s="30">
        <v>1.0</v>
      </c>
      <c r="M204" s="32" t="s">
        <v>49</v>
      </c>
      <c r="N204" s="32" t="s">
        <v>39</v>
      </c>
      <c r="O204" s="30">
        <v>2.0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9.0</v>
      </c>
      <c r="V204" s="30">
        <v>5.0</v>
      </c>
      <c r="W204" s="30">
        <v>10.0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39"/>
    </row>
    <row r="205">
      <c r="A205" s="30">
        <v>13033.5</v>
      </c>
      <c r="B205" s="40">
        <v>44299.0</v>
      </c>
      <c r="C205" s="40">
        <v>44302.0</v>
      </c>
      <c r="D205" s="32" t="s">
        <v>301</v>
      </c>
      <c r="E205" s="32" t="s">
        <v>36</v>
      </c>
      <c r="J205" s="30">
        <v>0.0</v>
      </c>
      <c r="K205" s="30">
        <v>0.0</v>
      </c>
      <c r="L205" s="30">
        <v>1.0</v>
      </c>
      <c r="M205" s="32" t="s">
        <v>49</v>
      </c>
      <c r="N205" s="32" t="s">
        <v>39</v>
      </c>
      <c r="O205" s="30">
        <v>3.0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9.0</v>
      </c>
      <c r="V205" s="30">
        <v>5.0</v>
      </c>
      <c r="W205" s="30">
        <v>10.0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39"/>
    </row>
    <row r="206">
      <c r="A206" s="30">
        <v>13034.1</v>
      </c>
      <c r="B206" s="40">
        <v>44299.0</v>
      </c>
      <c r="C206" s="40">
        <v>44306.0</v>
      </c>
      <c r="D206" s="32" t="s">
        <v>35</v>
      </c>
      <c r="E206" s="32" t="s">
        <v>36</v>
      </c>
      <c r="F206" s="32" t="s">
        <v>126</v>
      </c>
      <c r="G206" s="33" t="s">
        <v>86</v>
      </c>
      <c r="H206" s="34">
        <v>27591.0</v>
      </c>
      <c r="I206" s="35"/>
      <c r="J206" s="30">
        <v>0.0</v>
      </c>
      <c r="K206" s="30">
        <v>1.0</v>
      </c>
      <c r="L206" s="30">
        <v>0.0</v>
      </c>
      <c r="M206" s="32" t="s">
        <v>49</v>
      </c>
      <c r="N206" s="32" t="s">
        <v>39</v>
      </c>
      <c r="O206" s="30">
        <v>3.0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9.0</v>
      </c>
      <c r="V206" s="30">
        <v>5.0</v>
      </c>
      <c r="W206" s="30">
        <v>9.0</v>
      </c>
      <c r="X206" s="30">
        <v>2.0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39"/>
    </row>
    <row r="207">
      <c r="A207" s="30">
        <v>13034.2</v>
      </c>
      <c r="B207" s="40">
        <v>44299.0</v>
      </c>
      <c r="C207" s="40">
        <v>44302.0</v>
      </c>
      <c r="D207" s="32" t="s">
        <v>35</v>
      </c>
      <c r="E207" s="32" t="s">
        <v>36</v>
      </c>
      <c r="F207" s="32" t="s">
        <v>85</v>
      </c>
      <c r="G207" s="33" t="s">
        <v>86</v>
      </c>
      <c r="H207" s="34">
        <v>27591.0</v>
      </c>
      <c r="I207" s="35"/>
      <c r="J207" s="30">
        <v>0.0</v>
      </c>
      <c r="K207" s="30">
        <v>1.0</v>
      </c>
      <c r="L207" s="30">
        <v>0.0</v>
      </c>
      <c r="M207" s="32" t="s">
        <v>49</v>
      </c>
      <c r="N207" s="32" t="s">
        <v>39</v>
      </c>
      <c r="O207" s="30">
        <v>1.0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9.0</v>
      </c>
      <c r="V207" s="30">
        <v>4.0</v>
      </c>
      <c r="W207" s="30">
        <v>10.0</v>
      </c>
      <c r="X207" s="30">
        <v>2.0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39"/>
    </row>
    <row r="208">
      <c r="A208" s="30">
        <v>13034.3</v>
      </c>
      <c r="B208" s="40">
        <v>44299.0</v>
      </c>
      <c r="C208" s="40">
        <v>44302.0</v>
      </c>
      <c r="D208" s="32" t="s">
        <v>35</v>
      </c>
      <c r="E208" s="32" t="s">
        <v>36</v>
      </c>
      <c r="F208" s="32" t="s">
        <v>85</v>
      </c>
      <c r="G208" s="33" t="s">
        <v>86</v>
      </c>
      <c r="H208" s="34">
        <v>27591.0</v>
      </c>
      <c r="I208" s="35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1.0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9.0</v>
      </c>
      <c r="V208" s="30">
        <v>5.0</v>
      </c>
      <c r="W208" s="30">
        <v>10.0</v>
      </c>
      <c r="X208" s="30">
        <v>2.0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39"/>
    </row>
    <row r="209">
      <c r="A209" s="30">
        <v>13034.4</v>
      </c>
      <c r="B209" s="40">
        <v>44299.0</v>
      </c>
      <c r="C209" s="40">
        <v>44302.0</v>
      </c>
      <c r="D209" s="32" t="s">
        <v>35</v>
      </c>
      <c r="E209" s="32" t="s">
        <v>36</v>
      </c>
      <c r="J209" s="30">
        <v>0.0</v>
      </c>
      <c r="K209" s="30">
        <v>0.0</v>
      </c>
      <c r="L209" s="30">
        <v>1.0</v>
      </c>
      <c r="M209" s="32" t="s">
        <v>49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8.0</v>
      </c>
      <c r="V209" s="30">
        <v>5.0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39"/>
    </row>
    <row r="210">
      <c r="A210" s="30">
        <v>13035.1</v>
      </c>
      <c r="B210" s="40">
        <v>44299.0</v>
      </c>
      <c r="C210" s="40">
        <v>44299.0</v>
      </c>
      <c r="D210" s="32" t="s">
        <v>93</v>
      </c>
      <c r="E210" s="32" t="s">
        <v>94</v>
      </c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1.0</v>
      </c>
      <c r="AF210" s="30">
        <v>0.0</v>
      </c>
      <c r="AG210" s="30">
        <v>0.0</v>
      </c>
      <c r="AH210" s="30">
        <v>0.0</v>
      </c>
      <c r="AI210" s="30">
        <v>0.0</v>
      </c>
      <c r="AJ210" s="39"/>
    </row>
    <row r="211">
      <c r="A211" s="30">
        <v>13035.2</v>
      </c>
      <c r="B211" s="40">
        <v>44299.0</v>
      </c>
      <c r="C211" s="40">
        <v>44299.0</v>
      </c>
      <c r="D211" s="32" t="s">
        <v>93</v>
      </c>
      <c r="E211" s="32" t="s">
        <v>94</v>
      </c>
      <c r="J211" s="30">
        <v>1.0</v>
      </c>
      <c r="K211" s="30">
        <v>0.0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3.0</v>
      </c>
      <c r="AF211" s="30">
        <v>0.0</v>
      </c>
      <c r="AG211" s="30">
        <v>0.0</v>
      </c>
      <c r="AH211" s="30">
        <v>0.0</v>
      </c>
      <c r="AI211" s="30">
        <v>0.0</v>
      </c>
      <c r="AJ211" s="39"/>
    </row>
    <row r="212">
      <c r="A212" s="30">
        <v>13035.3</v>
      </c>
      <c r="B212" s="40">
        <v>44299.0</v>
      </c>
      <c r="C212" s="40">
        <v>44299.0</v>
      </c>
      <c r="D212" s="32" t="s">
        <v>93</v>
      </c>
      <c r="E212" s="32" t="s">
        <v>94</v>
      </c>
      <c r="J212" s="30">
        <v>1.0</v>
      </c>
      <c r="K212" s="30">
        <v>0.0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39"/>
    </row>
    <row r="213">
      <c r="A213" s="30">
        <v>13035.4</v>
      </c>
      <c r="B213" s="40">
        <v>44299.0</v>
      </c>
      <c r="C213" s="40">
        <v>44299.0</v>
      </c>
      <c r="D213" s="32" t="s">
        <v>93</v>
      </c>
      <c r="E213" s="32" t="s">
        <v>94</v>
      </c>
      <c r="J213" s="30">
        <v>1.0</v>
      </c>
      <c r="K213" s="30">
        <v>0.0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5.0</v>
      </c>
      <c r="AF213" s="30">
        <v>8.0</v>
      </c>
      <c r="AG213" s="30">
        <v>0.0</v>
      </c>
      <c r="AH213" s="30">
        <v>0.0</v>
      </c>
      <c r="AI213" s="30">
        <v>0.0</v>
      </c>
      <c r="AJ213" s="39"/>
    </row>
    <row r="214">
      <c r="A214" s="30">
        <v>13035.5</v>
      </c>
      <c r="B214" s="40">
        <v>44299.0</v>
      </c>
      <c r="C214" s="40">
        <v>44299.0</v>
      </c>
      <c r="D214" s="32" t="s">
        <v>93</v>
      </c>
      <c r="E214" s="32" t="s">
        <v>94</v>
      </c>
      <c r="J214" s="30">
        <v>1.0</v>
      </c>
      <c r="K214" s="30">
        <v>0.0</v>
      </c>
      <c r="L214" s="30">
        <v>0.0</v>
      </c>
      <c r="M214" s="32" t="s">
        <v>39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1.0</v>
      </c>
      <c r="AG214" s="30">
        <v>0.0</v>
      </c>
      <c r="AH214" s="30">
        <v>0.0</v>
      </c>
      <c r="AI214" s="30">
        <v>0.0</v>
      </c>
      <c r="AJ214" s="39"/>
    </row>
    <row r="215">
      <c r="A215" s="30">
        <v>13035.6</v>
      </c>
      <c r="B215" s="40">
        <v>44299.0</v>
      </c>
      <c r="C215" s="40">
        <v>44299.0</v>
      </c>
      <c r="D215" s="32" t="s">
        <v>93</v>
      </c>
      <c r="E215" s="32" t="s">
        <v>94</v>
      </c>
      <c r="J215" s="30">
        <v>1.0</v>
      </c>
      <c r="K215" s="30">
        <v>0.0</v>
      </c>
      <c r="L215" s="30">
        <v>0.0</v>
      </c>
      <c r="M215" s="32" t="s">
        <v>39</v>
      </c>
      <c r="N215" s="32" t="s">
        <v>39</v>
      </c>
      <c r="O215" s="30">
        <v>0.0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1.0</v>
      </c>
      <c r="AF215" s="30">
        <v>0.0</v>
      </c>
      <c r="AG215" s="30">
        <v>0.0</v>
      </c>
      <c r="AH215" s="30">
        <v>0.0</v>
      </c>
      <c r="AI215" s="30">
        <v>0.0</v>
      </c>
      <c r="AJ215" s="39"/>
    </row>
    <row r="216">
      <c r="A216" s="30">
        <v>13036.1</v>
      </c>
      <c r="B216" s="40">
        <v>44300.0</v>
      </c>
      <c r="C216" s="40">
        <v>44300.0</v>
      </c>
      <c r="D216" s="32" t="s">
        <v>93</v>
      </c>
      <c r="E216" s="32" t="s">
        <v>94</v>
      </c>
      <c r="J216" s="30">
        <v>1.0</v>
      </c>
      <c r="K216" s="30">
        <v>0.0</v>
      </c>
      <c r="L216" s="30">
        <v>0.0</v>
      </c>
      <c r="M216" s="32" t="s">
        <v>39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3.0</v>
      </c>
      <c r="AF216" s="30">
        <v>2.0</v>
      </c>
      <c r="AG216" s="30">
        <v>0.0</v>
      </c>
      <c r="AH216" s="30">
        <v>0.0</v>
      </c>
      <c r="AI216" s="30">
        <v>0.0</v>
      </c>
      <c r="AJ216" s="39"/>
    </row>
    <row r="217">
      <c r="A217" s="30">
        <v>13036.2</v>
      </c>
      <c r="B217" s="40">
        <v>44300.0</v>
      </c>
      <c r="C217" s="40">
        <v>44300.0</v>
      </c>
      <c r="D217" s="32" t="s">
        <v>93</v>
      </c>
      <c r="E217" s="32" t="s">
        <v>94</v>
      </c>
      <c r="F217" s="32" t="s">
        <v>191</v>
      </c>
      <c r="G217" s="33" t="s">
        <v>107</v>
      </c>
      <c r="H217" s="34">
        <v>27511.0</v>
      </c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1.0</v>
      </c>
      <c r="AF217" s="30">
        <v>0.0</v>
      </c>
      <c r="AG217" s="30">
        <v>0.0</v>
      </c>
      <c r="AH217" s="30">
        <v>0.0</v>
      </c>
      <c r="AI217" s="30">
        <v>0.0</v>
      </c>
      <c r="AJ217" s="39"/>
    </row>
    <row r="218">
      <c r="A218" s="30">
        <v>13036.3</v>
      </c>
      <c r="B218" s="40">
        <v>44300.0</v>
      </c>
      <c r="C218" s="40">
        <v>44300.0</v>
      </c>
      <c r="D218" s="32" t="s">
        <v>93</v>
      </c>
      <c r="E218" s="32" t="s">
        <v>94</v>
      </c>
      <c r="J218" s="30">
        <v>1.0</v>
      </c>
      <c r="K218" s="30">
        <v>0.0</v>
      </c>
      <c r="L218" s="30">
        <v>0.0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6.0</v>
      </c>
      <c r="AF218" s="30">
        <v>11.0</v>
      </c>
      <c r="AG218" s="30">
        <v>1.0</v>
      </c>
      <c r="AH218" s="30">
        <v>0.0</v>
      </c>
      <c r="AI218" s="30">
        <v>0.0</v>
      </c>
      <c r="AJ218" s="39"/>
    </row>
    <row r="219">
      <c r="A219" s="30">
        <v>13036.4</v>
      </c>
      <c r="B219" s="40">
        <v>44300.0</v>
      </c>
      <c r="C219" s="40">
        <v>44300.0</v>
      </c>
      <c r="D219" s="32" t="s">
        <v>93</v>
      </c>
      <c r="E219" s="32" t="s">
        <v>94</v>
      </c>
      <c r="J219" s="30">
        <v>1.0</v>
      </c>
      <c r="K219" s="30">
        <v>0.0</v>
      </c>
      <c r="L219" s="30">
        <v>0.0</v>
      </c>
      <c r="M219" s="32" t="s">
        <v>39</v>
      </c>
      <c r="N219" s="32" t="s">
        <v>39</v>
      </c>
      <c r="O219" s="30">
        <v>0.0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3.0</v>
      </c>
      <c r="AF219" s="30">
        <v>0.0</v>
      </c>
      <c r="AG219" s="30">
        <v>0.0</v>
      </c>
      <c r="AH219" s="30">
        <v>0.0</v>
      </c>
      <c r="AI219" s="30">
        <v>0.0</v>
      </c>
      <c r="AJ219" s="39"/>
    </row>
    <row r="220">
      <c r="A220" s="30">
        <v>13036.5</v>
      </c>
      <c r="B220" s="40">
        <v>44300.0</v>
      </c>
      <c r="C220" s="40">
        <v>44300.0</v>
      </c>
      <c r="D220" s="32" t="s">
        <v>93</v>
      </c>
      <c r="E220" s="32" t="s">
        <v>94</v>
      </c>
      <c r="J220" s="30">
        <v>1.0</v>
      </c>
      <c r="K220" s="30">
        <v>0.0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1.0</v>
      </c>
      <c r="AG220" s="30">
        <v>1.0</v>
      </c>
      <c r="AH220" s="30">
        <v>0.0</v>
      </c>
      <c r="AI220" s="30">
        <v>0.0</v>
      </c>
      <c r="AJ220" s="39"/>
    </row>
    <row r="221">
      <c r="A221" s="30">
        <v>13036.6</v>
      </c>
      <c r="B221" s="40">
        <v>44300.0</v>
      </c>
      <c r="C221" s="40">
        <v>44300.0</v>
      </c>
      <c r="D221" s="32" t="s">
        <v>93</v>
      </c>
      <c r="E221" s="32" t="s">
        <v>94</v>
      </c>
      <c r="J221" s="30">
        <v>1.0</v>
      </c>
      <c r="K221" s="30">
        <v>0.0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1.0</v>
      </c>
      <c r="AG221" s="30">
        <v>0.0</v>
      </c>
      <c r="AH221" s="30">
        <v>0.0</v>
      </c>
      <c r="AI221" s="30">
        <v>0.0</v>
      </c>
      <c r="AJ221" s="39"/>
    </row>
    <row r="222">
      <c r="A222" s="30">
        <v>13037.1</v>
      </c>
      <c r="B222" s="40">
        <v>44300.0</v>
      </c>
      <c r="C222" s="40">
        <v>44300.0</v>
      </c>
      <c r="D222" s="32" t="s">
        <v>93</v>
      </c>
      <c r="E222" s="32" t="s">
        <v>94</v>
      </c>
      <c r="J222" s="30">
        <v>1.0</v>
      </c>
      <c r="K222" s="30">
        <v>0.0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0.0</v>
      </c>
      <c r="AA222" s="30">
        <v>0.0</v>
      </c>
      <c r="AB222" s="30">
        <v>0.0</v>
      </c>
      <c r="AC222" s="30">
        <v>0.0</v>
      </c>
      <c r="AD222" s="30">
        <v>0.0</v>
      </c>
      <c r="AE222" s="30">
        <v>1.0</v>
      </c>
      <c r="AF222" s="30">
        <v>0.0</v>
      </c>
      <c r="AG222" s="30">
        <v>0.0</v>
      </c>
      <c r="AH222" s="30">
        <v>0.0</v>
      </c>
      <c r="AI222" s="30">
        <v>0.0</v>
      </c>
      <c r="AJ222" s="39"/>
    </row>
    <row r="223">
      <c r="A223" s="30">
        <v>13037.2</v>
      </c>
      <c r="B223" s="40">
        <v>44300.0</v>
      </c>
      <c r="C223" s="40">
        <v>44300.0</v>
      </c>
      <c r="D223" s="32" t="s">
        <v>93</v>
      </c>
      <c r="E223" s="32" t="s">
        <v>94</v>
      </c>
      <c r="F223" s="32" t="s">
        <v>191</v>
      </c>
      <c r="G223" s="33" t="s">
        <v>107</v>
      </c>
      <c r="H223" s="34">
        <v>27511.0</v>
      </c>
      <c r="I223" s="35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0.0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1.0</v>
      </c>
      <c r="AF223" s="30">
        <v>0.0</v>
      </c>
      <c r="AG223" s="30">
        <v>5.0</v>
      </c>
      <c r="AH223" s="30">
        <v>0.0</v>
      </c>
      <c r="AI223" s="30">
        <v>0.0</v>
      </c>
      <c r="AJ223" s="39"/>
    </row>
    <row r="224">
      <c r="A224" s="30">
        <v>13037.3</v>
      </c>
      <c r="B224" s="40">
        <v>44300.0</v>
      </c>
      <c r="C224" s="40">
        <v>44300.0</v>
      </c>
      <c r="D224" s="32" t="s">
        <v>93</v>
      </c>
      <c r="E224" s="32" t="s">
        <v>94</v>
      </c>
      <c r="J224" s="30">
        <v>1.0</v>
      </c>
      <c r="K224" s="30">
        <v>0.0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1.0</v>
      </c>
      <c r="AF224" s="30">
        <v>0.0</v>
      </c>
      <c r="AG224" s="30">
        <v>0.0</v>
      </c>
      <c r="AH224" s="30">
        <v>0.0</v>
      </c>
      <c r="AI224" s="30">
        <v>0.0</v>
      </c>
      <c r="AJ224" s="39"/>
    </row>
    <row r="225">
      <c r="A225" s="30">
        <v>13037.4</v>
      </c>
      <c r="B225" s="40">
        <v>44300.0</v>
      </c>
      <c r="C225" s="40">
        <v>44300.0</v>
      </c>
      <c r="D225" s="32" t="s">
        <v>93</v>
      </c>
      <c r="E225" s="32" t="s">
        <v>94</v>
      </c>
      <c r="F225" s="32" t="s">
        <v>191</v>
      </c>
      <c r="G225" s="33" t="s">
        <v>107</v>
      </c>
      <c r="H225" s="34">
        <v>27511.0</v>
      </c>
      <c r="I225" s="35"/>
      <c r="J225" s="30">
        <v>0.0</v>
      </c>
      <c r="K225" s="30">
        <v>1.0</v>
      </c>
      <c r="L225" s="30">
        <v>0.0</v>
      </c>
      <c r="M225" s="32" t="s">
        <v>39</v>
      </c>
      <c r="N225" s="32" t="s">
        <v>39</v>
      </c>
      <c r="O225" s="30">
        <v>0.0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3.0</v>
      </c>
      <c r="AF225" s="30">
        <v>0.0</v>
      </c>
      <c r="AG225" s="30">
        <v>0.0</v>
      </c>
      <c r="AH225" s="30">
        <v>0.0</v>
      </c>
      <c r="AI225" s="30">
        <v>0.0</v>
      </c>
      <c r="AJ225" s="39"/>
    </row>
    <row r="226">
      <c r="A226" s="30">
        <v>13037.5</v>
      </c>
      <c r="B226" s="40">
        <v>44300.0</v>
      </c>
      <c r="C226" s="40">
        <v>44300.0</v>
      </c>
      <c r="D226" s="32" t="s">
        <v>93</v>
      </c>
      <c r="E226" s="32" t="s">
        <v>94</v>
      </c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2.0</v>
      </c>
      <c r="AF226" s="30">
        <v>2.0</v>
      </c>
      <c r="AG226" s="30">
        <v>5.0</v>
      </c>
      <c r="AH226" s="30">
        <v>0.0</v>
      </c>
      <c r="AI226" s="30">
        <v>0.0</v>
      </c>
      <c r="AJ226" s="39"/>
    </row>
    <row r="227">
      <c r="A227" s="30">
        <v>13037.6</v>
      </c>
      <c r="B227" s="40">
        <v>44300.0</v>
      </c>
      <c r="C227" s="40">
        <v>44300.0</v>
      </c>
      <c r="D227" s="32" t="s">
        <v>93</v>
      </c>
      <c r="E227" s="32" t="s">
        <v>94</v>
      </c>
      <c r="J227" s="30">
        <v>1.0</v>
      </c>
      <c r="K227" s="30">
        <v>0.0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3.0</v>
      </c>
      <c r="AF227" s="30">
        <v>3.0</v>
      </c>
      <c r="AG227" s="30">
        <v>5.0</v>
      </c>
      <c r="AH227" s="30">
        <v>0.0</v>
      </c>
      <c r="AI227" s="30">
        <v>0.0</v>
      </c>
      <c r="AJ227" s="39"/>
    </row>
    <row r="228">
      <c r="A228" s="30">
        <v>13038.1</v>
      </c>
      <c r="B228" s="40">
        <v>44300.0</v>
      </c>
      <c r="C228" s="40">
        <v>44300.0</v>
      </c>
      <c r="D228" s="32" t="s">
        <v>93</v>
      </c>
      <c r="E228" s="32" t="s">
        <v>94</v>
      </c>
      <c r="J228" s="30">
        <v>1.0</v>
      </c>
      <c r="K228" s="30">
        <v>0.0</v>
      </c>
      <c r="L228" s="30">
        <v>0.0</v>
      </c>
      <c r="M228" s="32" t="s">
        <v>39</v>
      </c>
      <c r="N228" s="32" t="s">
        <v>39</v>
      </c>
      <c r="O228" s="30">
        <v>0.0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3.0</v>
      </c>
      <c r="AF228" s="30">
        <v>0.0</v>
      </c>
      <c r="AG228" s="30">
        <v>5.0</v>
      </c>
      <c r="AH228" s="30">
        <v>0.0</v>
      </c>
      <c r="AI228" s="30">
        <v>0.0</v>
      </c>
      <c r="AJ228" s="39"/>
    </row>
    <row r="229">
      <c r="A229" s="30">
        <v>13038.2</v>
      </c>
      <c r="B229" s="40">
        <v>44300.0</v>
      </c>
      <c r="C229" s="40">
        <v>44300.0</v>
      </c>
      <c r="D229" s="32" t="s">
        <v>93</v>
      </c>
      <c r="E229" s="32" t="s">
        <v>94</v>
      </c>
      <c r="J229" s="30">
        <v>1.0</v>
      </c>
      <c r="K229" s="30">
        <v>0.0</v>
      </c>
      <c r="L229" s="30">
        <v>0.0</v>
      </c>
      <c r="M229" s="32" t="s">
        <v>39</v>
      </c>
      <c r="N229" s="32" t="s">
        <v>39</v>
      </c>
      <c r="O229" s="30">
        <v>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3.0</v>
      </c>
      <c r="AF229" s="30">
        <v>0.0</v>
      </c>
      <c r="AG229" s="30">
        <v>5.0</v>
      </c>
      <c r="AH229" s="30">
        <v>0.0</v>
      </c>
      <c r="AI229" s="30">
        <v>0.0</v>
      </c>
      <c r="AJ229" s="39"/>
    </row>
    <row r="230">
      <c r="A230" s="30">
        <v>13038.3</v>
      </c>
      <c r="B230" s="40">
        <v>44300.0</v>
      </c>
      <c r="C230" s="40">
        <v>44300.0</v>
      </c>
      <c r="D230" s="32" t="s">
        <v>93</v>
      </c>
      <c r="E230" s="32" t="s">
        <v>94</v>
      </c>
      <c r="J230" s="30">
        <v>1.0</v>
      </c>
      <c r="K230" s="30">
        <v>0.0</v>
      </c>
      <c r="L230" s="30">
        <v>0.0</v>
      </c>
      <c r="M230" s="32" t="s">
        <v>39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2.0</v>
      </c>
      <c r="AF230" s="30">
        <v>1.0</v>
      </c>
      <c r="AG230" s="30">
        <v>0.0</v>
      </c>
      <c r="AH230" s="30">
        <v>0.0</v>
      </c>
      <c r="AI230" s="30">
        <v>0.0</v>
      </c>
      <c r="AJ230" s="39"/>
    </row>
    <row r="231">
      <c r="A231" s="30">
        <v>13038.4</v>
      </c>
      <c r="B231" s="40">
        <v>44300.0</v>
      </c>
      <c r="C231" s="40">
        <v>44300.0</v>
      </c>
      <c r="D231" s="32" t="s">
        <v>93</v>
      </c>
      <c r="E231" s="32" t="s">
        <v>94</v>
      </c>
      <c r="J231" s="30">
        <v>1.0</v>
      </c>
      <c r="K231" s="30">
        <v>0.0</v>
      </c>
      <c r="L231" s="30">
        <v>0.0</v>
      </c>
      <c r="M231" s="32" t="s">
        <v>39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5.0</v>
      </c>
      <c r="AF231" s="30">
        <v>1.0</v>
      </c>
      <c r="AG231" s="30">
        <v>0.0</v>
      </c>
      <c r="AH231" s="30">
        <v>0.0</v>
      </c>
      <c r="AI231" s="30">
        <v>0.0</v>
      </c>
      <c r="AJ231" s="39"/>
    </row>
    <row r="232">
      <c r="A232" s="30">
        <v>13038.5</v>
      </c>
      <c r="B232" s="40">
        <v>44300.0</v>
      </c>
      <c r="C232" s="40">
        <v>44300.0</v>
      </c>
      <c r="D232" s="32" t="s">
        <v>93</v>
      </c>
      <c r="E232" s="32" t="s">
        <v>94</v>
      </c>
      <c r="J232" s="30">
        <v>1.0</v>
      </c>
      <c r="K232" s="30">
        <v>0.0</v>
      </c>
      <c r="L232" s="30">
        <v>0.0</v>
      </c>
      <c r="M232" s="32" t="s">
        <v>39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2.0</v>
      </c>
      <c r="AF232" s="30">
        <v>0.0</v>
      </c>
      <c r="AG232" s="30">
        <v>0.0</v>
      </c>
      <c r="AH232" s="30">
        <v>0.0</v>
      </c>
      <c r="AI232" s="30">
        <v>0.0</v>
      </c>
      <c r="AJ232" s="39"/>
    </row>
    <row r="233">
      <c r="A233" s="30">
        <v>13038.6</v>
      </c>
      <c r="B233" s="40">
        <v>44300.0</v>
      </c>
      <c r="C233" s="40">
        <v>44300.0</v>
      </c>
      <c r="D233" s="32" t="s">
        <v>93</v>
      </c>
      <c r="E233" s="32" t="s">
        <v>94</v>
      </c>
      <c r="J233" s="30">
        <v>1.0</v>
      </c>
      <c r="K233" s="30">
        <v>0.0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1.0</v>
      </c>
      <c r="AF233" s="30">
        <v>0.0</v>
      </c>
      <c r="AG233" s="30">
        <v>0.0</v>
      </c>
      <c r="AH233" s="30">
        <v>0.0</v>
      </c>
      <c r="AI233" s="30">
        <v>0.0</v>
      </c>
      <c r="AJ233" s="39"/>
    </row>
    <row r="234">
      <c r="A234" s="30">
        <v>13039.1</v>
      </c>
      <c r="B234" s="40">
        <v>44300.0</v>
      </c>
      <c r="C234" s="40">
        <v>44300.0</v>
      </c>
      <c r="D234" s="32" t="s">
        <v>93</v>
      </c>
      <c r="E234" s="32" t="s">
        <v>94</v>
      </c>
      <c r="J234" s="30">
        <v>1.0</v>
      </c>
      <c r="K234" s="30">
        <v>0.0</v>
      </c>
      <c r="L234" s="30">
        <v>0.0</v>
      </c>
      <c r="M234" s="32" t="s">
        <v>39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2.0</v>
      </c>
      <c r="AF234" s="30">
        <v>1.0</v>
      </c>
      <c r="AG234" s="30">
        <v>5.0</v>
      </c>
      <c r="AH234" s="30">
        <v>0.0</v>
      </c>
      <c r="AI234" s="30">
        <v>0.0</v>
      </c>
      <c r="AJ234" s="39"/>
    </row>
    <row r="235">
      <c r="A235" s="30">
        <v>13039.2</v>
      </c>
      <c r="B235" s="40">
        <v>44300.0</v>
      </c>
      <c r="C235" s="40">
        <v>44300.0</v>
      </c>
      <c r="D235" s="32" t="s">
        <v>93</v>
      </c>
      <c r="E235" s="32" t="s">
        <v>94</v>
      </c>
      <c r="J235" s="30">
        <v>1.0</v>
      </c>
      <c r="K235" s="30">
        <v>0.0</v>
      </c>
      <c r="L235" s="30">
        <v>0.0</v>
      </c>
      <c r="M235" s="32" t="s">
        <v>39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0.0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3.0</v>
      </c>
      <c r="AF235" s="30">
        <v>3.0</v>
      </c>
      <c r="AG235" s="30">
        <v>0.0</v>
      </c>
      <c r="AH235" s="30">
        <v>0.0</v>
      </c>
      <c r="AI235" s="30">
        <v>0.0</v>
      </c>
      <c r="AJ235" s="39"/>
    </row>
    <row r="236">
      <c r="A236" s="30">
        <v>13039.3</v>
      </c>
      <c r="B236" s="40">
        <v>44300.0</v>
      </c>
      <c r="C236" s="40">
        <v>44300.0</v>
      </c>
      <c r="D236" s="32" t="s">
        <v>93</v>
      </c>
      <c r="E236" s="32" t="s">
        <v>94</v>
      </c>
      <c r="J236" s="30">
        <v>1.0</v>
      </c>
      <c r="K236" s="30">
        <v>0.0</v>
      </c>
      <c r="L236" s="30">
        <v>0.0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1.0</v>
      </c>
      <c r="AF236" s="30">
        <v>1.0</v>
      </c>
      <c r="AG236" s="30">
        <v>0.0</v>
      </c>
      <c r="AH236" s="30">
        <v>0.0</v>
      </c>
      <c r="AI236" s="30">
        <v>0.0</v>
      </c>
      <c r="AJ236" s="39"/>
    </row>
    <row r="237">
      <c r="A237" s="30">
        <v>13039.4</v>
      </c>
      <c r="B237" s="40">
        <v>44300.0</v>
      </c>
      <c r="C237" s="40">
        <v>44300.0</v>
      </c>
      <c r="D237" s="32" t="s">
        <v>93</v>
      </c>
      <c r="E237" s="32" t="s">
        <v>94</v>
      </c>
      <c r="J237" s="30">
        <v>1.0</v>
      </c>
      <c r="K237" s="30">
        <v>0.0</v>
      </c>
      <c r="L237" s="30">
        <v>0.0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2.0</v>
      </c>
      <c r="AF237" s="30">
        <v>0.0</v>
      </c>
      <c r="AG237" s="30">
        <v>0.0</v>
      </c>
      <c r="AH237" s="30">
        <v>0.0</v>
      </c>
      <c r="AI237" s="30">
        <v>0.0</v>
      </c>
      <c r="AJ237" s="39"/>
    </row>
    <row r="238">
      <c r="A238" s="30">
        <v>13039.5</v>
      </c>
      <c r="B238" s="40">
        <v>44300.0</v>
      </c>
      <c r="C238" s="40">
        <v>44300.0</v>
      </c>
      <c r="D238" s="32" t="s">
        <v>93</v>
      </c>
      <c r="E238" s="32" t="s">
        <v>94</v>
      </c>
      <c r="F238" s="32" t="s">
        <v>191</v>
      </c>
      <c r="G238" s="33" t="s">
        <v>107</v>
      </c>
      <c r="H238" s="34">
        <v>27511.0</v>
      </c>
      <c r="I238" s="35"/>
      <c r="J238" s="30">
        <v>0.0</v>
      </c>
      <c r="K238" s="30">
        <v>1.0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1.0</v>
      </c>
      <c r="AF238" s="30">
        <v>0.0</v>
      </c>
      <c r="AG238" s="30">
        <v>5.0</v>
      </c>
      <c r="AH238" s="30">
        <v>0.0</v>
      </c>
      <c r="AI238" s="30">
        <v>0.0</v>
      </c>
      <c r="AJ238" s="39"/>
    </row>
    <row r="239">
      <c r="A239" s="30">
        <v>13039.6</v>
      </c>
      <c r="B239" s="40">
        <v>44300.0</v>
      </c>
      <c r="C239" s="40">
        <v>44300.0</v>
      </c>
      <c r="D239" s="32" t="s">
        <v>93</v>
      </c>
      <c r="E239" s="32" t="s">
        <v>94</v>
      </c>
      <c r="J239" s="30">
        <v>1.0</v>
      </c>
      <c r="K239" s="30">
        <v>0.0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2.0</v>
      </c>
      <c r="AF239" s="30">
        <v>0.0</v>
      </c>
      <c r="AG239" s="30">
        <v>10.0</v>
      </c>
      <c r="AH239" s="30">
        <v>0.0</v>
      </c>
      <c r="AI239" s="30">
        <v>0.0</v>
      </c>
      <c r="AJ239" s="39"/>
    </row>
    <row r="240">
      <c r="A240" s="30">
        <v>13040.1</v>
      </c>
      <c r="B240" s="40">
        <v>44300.0</v>
      </c>
      <c r="C240" s="40">
        <v>44305.0</v>
      </c>
      <c r="D240" s="32" t="s">
        <v>41</v>
      </c>
      <c r="E240" s="32" t="s">
        <v>36</v>
      </c>
      <c r="F240" s="32" t="s">
        <v>42</v>
      </c>
      <c r="G240" s="33" t="s">
        <v>43</v>
      </c>
      <c r="H240" s="34">
        <v>27545.0</v>
      </c>
      <c r="I240" s="35"/>
      <c r="J240" s="30">
        <v>0.0</v>
      </c>
      <c r="K240" s="30">
        <v>1.0</v>
      </c>
      <c r="L240" s="30">
        <v>0.0</v>
      </c>
      <c r="M240" s="32" t="s">
        <v>39</v>
      </c>
      <c r="N240" s="32" t="s">
        <v>39</v>
      </c>
      <c r="O240" s="30">
        <v>3.0</v>
      </c>
      <c r="P240" s="30">
        <v>10.0</v>
      </c>
      <c r="Q240" s="30">
        <v>8.0</v>
      </c>
      <c r="R240" s="30">
        <v>10.0</v>
      </c>
      <c r="S240" s="30">
        <v>2.0</v>
      </c>
      <c r="T240" s="30">
        <v>1.0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39"/>
    </row>
    <row r="241">
      <c r="A241" s="30">
        <v>13040.2</v>
      </c>
      <c r="B241" s="40">
        <v>44300.0</v>
      </c>
      <c r="C241" s="40">
        <v>44305.0</v>
      </c>
      <c r="D241" s="32" t="s">
        <v>41</v>
      </c>
      <c r="E241" s="32" t="s">
        <v>36</v>
      </c>
      <c r="F241" s="32" t="s">
        <v>42</v>
      </c>
      <c r="G241" s="33" t="s">
        <v>43</v>
      </c>
      <c r="H241" s="34">
        <v>27545.0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4.0</v>
      </c>
      <c r="P241" s="30">
        <v>10.0</v>
      </c>
      <c r="Q241" s="30">
        <v>7.0</v>
      </c>
      <c r="R241" s="30">
        <v>10.0</v>
      </c>
      <c r="S241" s="30">
        <v>2.0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39"/>
    </row>
    <row r="242">
      <c r="A242" s="30">
        <v>13040.3</v>
      </c>
      <c r="B242" s="40">
        <v>44300.0</v>
      </c>
      <c r="C242" s="40">
        <v>44305.0</v>
      </c>
      <c r="D242" s="32" t="s">
        <v>41</v>
      </c>
      <c r="E242" s="32" t="s">
        <v>36</v>
      </c>
      <c r="J242" s="30">
        <v>0.0</v>
      </c>
      <c r="K242" s="30">
        <v>0.0</v>
      </c>
      <c r="L242" s="30">
        <v>1.0</v>
      </c>
      <c r="M242" s="32" t="s">
        <v>39</v>
      </c>
      <c r="N242" s="32" t="s">
        <v>39</v>
      </c>
      <c r="O242" s="30">
        <v>3.0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6.0</v>
      </c>
      <c r="V242" s="30">
        <v>5.0</v>
      </c>
      <c r="W242" s="30">
        <v>11.0</v>
      </c>
      <c r="X242" s="30">
        <v>1.0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39"/>
    </row>
    <row r="243">
      <c r="A243" s="30">
        <v>13041.1</v>
      </c>
      <c r="B243" s="40">
        <v>44300.0</v>
      </c>
      <c r="C243" s="40">
        <v>44300.0</v>
      </c>
      <c r="D243" s="32" t="s">
        <v>93</v>
      </c>
      <c r="E243" s="32" t="s">
        <v>94</v>
      </c>
      <c r="J243" s="30">
        <v>1.0</v>
      </c>
      <c r="K243" s="30">
        <v>0.0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0.0</v>
      </c>
      <c r="V243" s="30">
        <v>0.0</v>
      </c>
      <c r="W243" s="30">
        <v>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1.0</v>
      </c>
      <c r="AF243" s="30">
        <v>0.0</v>
      </c>
      <c r="AG243" s="30">
        <v>5.0</v>
      </c>
      <c r="AH243" s="30">
        <v>0.0</v>
      </c>
      <c r="AI243" s="30">
        <v>0.0</v>
      </c>
      <c r="AJ243" s="39"/>
    </row>
    <row r="244">
      <c r="A244" s="30">
        <v>13041.2</v>
      </c>
      <c r="B244" s="40">
        <v>44300.0</v>
      </c>
      <c r="C244" s="40">
        <v>44300.0</v>
      </c>
      <c r="D244" s="32" t="s">
        <v>93</v>
      </c>
      <c r="E244" s="32" t="s">
        <v>94</v>
      </c>
      <c r="J244" s="30">
        <v>1.0</v>
      </c>
      <c r="K244" s="30">
        <v>0.0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-13.0</v>
      </c>
      <c r="AF244" s="30">
        <v>2.0</v>
      </c>
      <c r="AG244" s="30">
        <v>10.0</v>
      </c>
      <c r="AH244" s="30">
        <v>0.0</v>
      </c>
      <c r="AI244" s="30">
        <v>0.0</v>
      </c>
      <c r="AJ244" s="39"/>
    </row>
    <row r="245">
      <c r="A245" s="30">
        <v>13041.3</v>
      </c>
      <c r="B245" s="40">
        <v>44300.0</v>
      </c>
      <c r="C245" s="40">
        <v>44300.0</v>
      </c>
      <c r="D245" s="32" t="s">
        <v>93</v>
      </c>
      <c r="E245" s="32" t="s">
        <v>94</v>
      </c>
      <c r="J245" s="30">
        <v>1.0</v>
      </c>
      <c r="K245" s="30">
        <v>0.0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2.0</v>
      </c>
      <c r="AF245" s="30">
        <v>5.0</v>
      </c>
      <c r="AG245" s="30">
        <v>10.0</v>
      </c>
      <c r="AH245" s="30">
        <v>0.0</v>
      </c>
      <c r="AI245" s="30">
        <v>0.0</v>
      </c>
      <c r="AJ245" s="39"/>
    </row>
    <row r="246">
      <c r="A246" s="30">
        <v>13041.4</v>
      </c>
      <c r="B246" s="40">
        <v>44300.0</v>
      </c>
      <c r="C246" s="40">
        <v>44300.0</v>
      </c>
      <c r="D246" s="32" t="s">
        <v>93</v>
      </c>
      <c r="E246" s="32" t="s">
        <v>94</v>
      </c>
      <c r="J246" s="30">
        <v>1.0</v>
      </c>
      <c r="K246" s="30">
        <v>0.0</v>
      </c>
      <c r="L246" s="30">
        <v>0.0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2.0</v>
      </c>
      <c r="AF246" s="30">
        <v>2.0</v>
      </c>
      <c r="AG246" s="30">
        <v>10.0</v>
      </c>
      <c r="AH246" s="30">
        <v>0.0</v>
      </c>
      <c r="AI246" s="30">
        <v>0.0</v>
      </c>
      <c r="AJ246" s="39"/>
    </row>
    <row r="247">
      <c r="A247" s="30">
        <v>13041.5</v>
      </c>
      <c r="B247" s="40">
        <v>44300.0</v>
      </c>
      <c r="C247" s="40">
        <v>44300.0</v>
      </c>
      <c r="D247" s="32" t="s">
        <v>93</v>
      </c>
      <c r="E247" s="32" t="s">
        <v>94</v>
      </c>
      <c r="J247" s="30">
        <v>1.0</v>
      </c>
      <c r="K247" s="30">
        <v>0.0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0.0</v>
      </c>
      <c r="W247" s="30">
        <v>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1.0</v>
      </c>
      <c r="AF247" s="30">
        <v>0.0</v>
      </c>
      <c r="AG247" s="30">
        <v>10.0</v>
      </c>
      <c r="AH247" s="30">
        <v>0.0</v>
      </c>
      <c r="AI247" s="30">
        <v>0.0</v>
      </c>
      <c r="AJ247" s="39"/>
    </row>
    <row r="248">
      <c r="A248" s="30">
        <v>13041.6</v>
      </c>
      <c r="B248" s="40">
        <v>44300.0</v>
      </c>
      <c r="C248" s="40">
        <v>44300.0</v>
      </c>
      <c r="D248" s="32" t="s">
        <v>93</v>
      </c>
      <c r="E248" s="32" t="s">
        <v>94</v>
      </c>
      <c r="J248" s="30">
        <v>1.0</v>
      </c>
      <c r="K248" s="30">
        <v>0.0</v>
      </c>
      <c r="L248" s="30">
        <v>0.0</v>
      </c>
      <c r="M248" s="32" t="s">
        <v>39</v>
      </c>
      <c r="N248" s="32" t="s">
        <v>39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2.0</v>
      </c>
      <c r="AF248" s="30">
        <v>1.0</v>
      </c>
      <c r="AG248" s="30">
        <v>5.0</v>
      </c>
      <c r="AH248" s="30">
        <v>0.0</v>
      </c>
      <c r="AI248" s="30">
        <v>0.0</v>
      </c>
      <c r="AJ248" s="39"/>
    </row>
    <row r="249">
      <c r="A249" s="30">
        <v>13042.1</v>
      </c>
      <c r="B249" s="40">
        <v>44300.0</v>
      </c>
      <c r="C249" s="40">
        <v>44305.0</v>
      </c>
      <c r="D249" s="32" t="s">
        <v>110</v>
      </c>
      <c r="E249" s="32" t="s">
        <v>46</v>
      </c>
      <c r="I249" s="35"/>
      <c r="J249" s="30">
        <v>1.0</v>
      </c>
      <c r="K249" s="30">
        <v>0.0</v>
      </c>
      <c r="L249" s="30">
        <v>0.0</v>
      </c>
      <c r="M249" s="32" t="s">
        <v>49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8.0</v>
      </c>
      <c r="AF249" s="30">
        <v>5.0</v>
      </c>
      <c r="AG249" s="30">
        <v>10.0</v>
      </c>
      <c r="AH249" s="30">
        <v>1.0</v>
      </c>
      <c r="AI249" s="30">
        <v>0.0</v>
      </c>
      <c r="AJ249" s="39"/>
    </row>
    <row r="250">
      <c r="A250" s="30">
        <v>13042.2</v>
      </c>
      <c r="B250" s="40">
        <v>44300.0</v>
      </c>
      <c r="C250" s="40">
        <v>44305.0</v>
      </c>
      <c r="D250" s="32" t="s">
        <v>110</v>
      </c>
      <c r="E250" s="32" t="s">
        <v>46</v>
      </c>
      <c r="F250" s="32" t="s">
        <v>302</v>
      </c>
      <c r="G250" s="33" t="s">
        <v>38</v>
      </c>
      <c r="H250" s="34">
        <v>27610.0</v>
      </c>
      <c r="I250" s="35"/>
      <c r="J250" s="30">
        <v>0.0</v>
      </c>
      <c r="K250" s="30">
        <v>1.0</v>
      </c>
      <c r="L250" s="30">
        <v>0.0</v>
      </c>
      <c r="M250" s="32" t="s">
        <v>49</v>
      </c>
      <c r="N250" s="32" t="s">
        <v>39</v>
      </c>
      <c r="O250" s="30">
        <v>2.0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8.0</v>
      </c>
      <c r="AF250" s="30">
        <v>5.0</v>
      </c>
      <c r="AG250" s="30">
        <v>10.0</v>
      </c>
      <c r="AH250" s="30">
        <v>2.0</v>
      </c>
      <c r="AI250" s="30">
        <v>0.0</v>
      </c>
      <c r="AJ250" s="39"/>
    </row>
    <row r="251">
      <c r="A251" s="30">
        <v>13042.3</v>
      </c>
      <c r="B251" s="40">
        <v>44300.0</v>
      </c>
      <c r="C251" s="40">
        <v>44305.0</v>
      </c>
      <c r="D251" s="32" t="s">
        <v>110</v>
      </c>
      <c r="E251" s="32" t="s">
        <v>46</v>
      </c>
      <c r="F251" s="32" t="s">
        <v>151</v>
      </c>
      <c r="G251" s="33" t="s">
        <v>38</v>
      </c>
      <c r="H251" s="34">
        <v>27606.0</v>
      </c>
      <c r="I251" s="35"/>
      <c r="J251" s="30">
        <v>0.0</v>
      </c>
      <c r="K251" s="30">
        <v>1.0</v>
      </c>
      <c r="L251" s="30">
        <v>0.0</v>
      </c>
      <c r="M251" s="32" t="s">
        <v>49</v>
      </c>
      <c r="N251" s="32" t="s">
        <v>39</v>
      </c>
      <c r="O251" s="30">
        <v>0.0</v>
      </c>
      <c r="P251" s="30">
        <v>9.0</v>
      </c>
      <c r="Q251" s="30">
        <v>7.0</v>
      </c>
      <c r="R251" s="30">
        <v>7.0</v>
      </c>
      <c r="S251" s="30">
        <v>0.0</v>
      </c>
      <c r="T251" s="30">
        <v>0.0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5.0</v>
      </c>
      <c r="AC251" s="30">
        <v>2.0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39"/>
    </row>
    <row r="252">
      <c r="A252" s="30">
        <v>13042.4</v>
      </c>
      <c r="B252" s="40">
        <v>44300.0</v>
      </c>
      <c r="C252" s="40">
        <v>44305.0</v>
      </c>
      <c r="D252" s="32" t="s">
        <v>110</v>
      </c>
      <c r="E252" s="32" t="s">
        <v>46</v>
      </c>
      <c r="F252" s="32" t="s">
        <v>204</v>
      </c>
      <c r="G252" s="33" t="s">
        <v>38</v>
      </c>
      <c r="H252" s="34">
        <v>27617.0</v>
      </c>
      <c r="I252" s="35"/>
      <c r="J252" s="30">
        <v>0.0</v>
      </c>
      <c r="K252" s="30">
        <v>1.0</v>
      </c>
      <c r="L252" s="30">
        <v>0.0</v>
      </c>
      <c r="M252" s="32" t="s">
        <v>49</v>
      </c>
      <c r="N252" s="32" t="s">
        <v>39</v>
      </c>
      <c r="O252" s="30">
        <v>1.0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0.0</v>
      </c>
      <c r="V252" s="30">
        <v>0.0</v>
      </c>
      <c r="W252" s="30">
        <v>5.0</v>
      </c>
      <c r="X252" s="30">
        <v>2.0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8.0</v>
      </c>
      <c r="AF252" s="30">
        <v>6.0</v>
      </c>
      <c r="AG252" s="30">
        <v>5.0</v>
      </c>
      <c r="AH252" s="30">
        <v>0.0</v>
      </c>
      <c r="AI252" s="30">
        <v>0.0</v>
      </c>
      <c r="AJ252" s="39"/>
    </row>
    <row r="253">
      <c r="A253" s="30">
        <v>13042.5</v>
      </c>
      <c r="B253" s="40">
        <v>44300.0</v>
      </c>
      <c r="C253" s="40">
        <v>44305.0</v>
      </c>
      <c r="D253" s="32" t="s">
        <v>110</v>
      </c>
      <c r="E253" s="32" t="s">
        <v>46</v>
      </c>
      <c r="I253" s="35"/>
      <c r="J253" s="30">
        <v>0.0</v>
      </c>
      <c r="K253" s="30">
        <v>0.0</v>
      </c>
      <c r="L253" s="30">
        <v>1.0</v>
      </c>
      <c r="M253" s="32" t="s">
        <v>39</v>
      </c>
      <c r="N253" s="32" t="s">
        <v>39</v>
      </c>
      <c r="O253" s="30">
        <v>4.0</v>
      </c>
      <c r="P253" s="30">
        <v>7.0</v>
      </c>
      <c r="Q253" s="30">
        <v>6.0</v>
      </c>
      <c r="R253" s="30">
        <v>10.0</v>
      </c>
      <c r="S253" s="30">
        <v>2.0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39"/>
    </row>
    <row r="254">
      <c r="A254" s="30">
        <v>13042.6</v>
      </c>
      <c r="B254" s="40">
        <v>44300.0</v>
      </c>
      <c r="C254" s="40">
        <v>44306.0</v>
      </c>
      <c r="D254" s="32" t="s">
        <v>110</v>
      </c>
      <c r="E254" s="32" t="s">
        <v>46</v>
      </c>
      <c r="I254" s="35"/>
      <c r="J254" s="30">
        <v>0.0</v>
      </c>
      <c r="K254" s="30">
        <v>0.0</v>
      </c>
      <c r="L254" s="30">
        <v>1.0</v>
      </c>
      <c r="M254" s="32" t="s">
        <v>39</v>
      </c>
      <c r="N254" s="32" t="s">
        <v>39</v>
      </c>
      <c r="O254" s="30">
        <v>1.0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6.0</v>
      </c>
      <c r="V254" s="30">
        <v>5.0</v>
      </c>
      <c r="W254" s="30">
        <v>10.0</v>
      </c>
      <c r="X254" s="30">
        <v>1.0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39"/>
    </row>
    <row r="255">
      <c r="A255" s="30">
        <v>13043.1</v>
      </c>
      <c r="B255" s="40">
        <v>44300.0</v>
      </c>
      <c r="C255" s="40">
        <v>44305.0</v>
      </c>
      <c r="D255" s="32" t="s">
        <v>110</v>
      </c>
      <c r="E255" s="32" t="s">
        <v>46</v>
      </c>
      <c r="I255" s="35"/>
      <c r="J255" s="30">
        <v>0.0</v>
      </c>
      <c r="K255" s="30">
        <v>0.0</v>
      </c>
      <c r="L255" s="30">
        <v>1.0</v>
      </c>
      <c r="M255" s="32" t="s">
        <v>39</v>
      </c>
      <c r="N255" s="32" t="s">
        <v>39</v>
      </c>
      <c r="O255" s="30">
        <v>1.0</v>
      </c>
      <c r="P255" s="30">
        <v>7.0</v>
      </c>
      <c r="Q255" s="30">
        <v>6.0</v>
      </c>
      <c r="R255" s="30">
        <v>10.0</v>
      </c>
      <c r="S255" s="30">
        <v>2.0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39"/>
    </row>
    <row r="256">
      <c r="A256" s="30">
        <v>13043.2</v>
      </c>
      <c r="B256" s="40">
        <v>44300.0</v>
      </c>
      <c r="C256" s="40">
        <v>44305.0</v>
      </c>
      <c r="D256" s="32" t="s">
        <v>110</v>
      </c>
      <c r="E256" s="32" t="s">
        <v>46</v>
      </c>
      <c r="I256" s="35"/>
      <c r="J256" s="30">
        <v>0.0</v>
      </c>
      <c r="K256" s="30">
        <v>0.0</v>
      </c>
      <c r="L256" s="30">
        <v>1.0</v>
      </c>
      <c r="M256" s="32" t="s">
        <v>39</v>
      </c>
      <c r="N256" s="32" t="s">
        <v>39</v>
      </c>
      <c r="O256" s="30">
        <v>0.0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7.0</v>
      </c>
      <c r="V256" s="30">
        <v>6.0</v>
      </c>
      <c r="W256" s="30">
        <v>0.0</v>
      </c>
      <c r="X256" s="30">
        <v>2.0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39"/>
    </row>
    <row r="257">
      <c r="A257" s="30">
        <v>13043.3</v>
      </c>
      <c r="B257" s="40">
        <v>44300.0</v>
      </c>
      <c r="C257" s="40">
        <v>44305.0</v>
      </c>
      <c r="D257" s="32" t="s">
        <v>110</v>
      </c>
      <c r="E257" s="32" t="s">
        <v>46</v>
      </c>
      <c r="I257" s="35"/>
      <c r="J257" s="30">
        <v>1.0</v>
      </c>
      <c r="K257" s="30">
        <v>0.0</v>
      </c>
      <c r="L257" s="30">
        <v>0.0</v>
      </c>
      <c r="M257" s="32" t="s">
        <v>39</v>
      </c>
      <c r="N257" s="32" t="s">
        <v>39</v>
      </c>
      <c r="O257" s="30">
        <v>3.0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33.0</v>
      </c>
      <c r="AA257" s="30">
        <v>0.0</v>
      </c>
      <c r="AB257" s="30">
        <v>11.0</v>
      </c>
      <c r="AC257" s="30">
        <v>1.0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39"/>
    </row>
    <row r="258">
      <c r="A258" s="30">
        <v>13044.1</v>
      </c>
      <c r="B258" s="40">
        <v>44300.0</v>
      </c>
      <c r="C258" s="40">
        <v>44302.0</v>
      </c>
      <c r="D258" s="32" t="s">
        <v>113</v>
      </c>
      <c r="E258" s="32" t="s">
        <v>36</v>
      </c>
      <c r="F258" s="32" t="s">
        <v>303</v>
      </c>
      <c r="G258" s="33" t="s">
        <v>109</v>
      </c>
      <c r="H258" s="33" t="s">
        <v>304</v>
      </c>
      <c r="I258" s="35"/>
      <c r="J258" s="30">
        <v>0.0</v>
      </c>
      <c r="K258" s="30">
        <v>1.0</v>
      </c>
      <c r="L258" s="30">
        <v>0.0</v>
      </c>
      <c r="M258" s="32" t="s">
        <v>49</v>
      </c>
      <c r="N258" s="32" t="s">
        <v>39</v>
      </c>
      <c r="O258" s="30">
        <v>2.0</v>
      </c>
      <c r="P258" s="30">
        <v>8.0</v>
      </c>
      <c r="Q258" s="30">
        <v>9.0</v>
      </c>
      <c r="R258" s="30">
        <v>10.0</v>
      </c>
      <c r="S258" s="30">
        <v>2.0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39"/>
    </row>
    <row r="259">
      <c r="A259" s="30">
        <v>13044.2</v>
      </c>
      <c r="B259" s="40">
        <v>44300.0</v>
      </c>
      <c r="C259" s="40">
        <v>44305.0</v>
      </c>
      <c r="D259" s="32" t="s">
        <v>113</v>
      </c>
      <c r="E259" s="32" t="s">
        <v>36</v>
      </c>
      <c r="F259" s="32" t="s">
        <v>303</v>
      </c>
      <c r="G259" s="33" t="s">
        <v>109</v>
      </c>
      <c r="H259" s="33" t="s">
        <v>304</v>
      </c>
      <c r="I259" s="35"/>
      <c r="J259" s="30">
        <v>0.0</v>
      </c>
      <c r="K259" s="30">
        <v>1.0</v>
      </c>
      <c r="L259" s="30">
        <v>0.0</v>
      </c>
      <c r="M259" s="32" t="s">
        <v>49</v>
      </c>
      <c r="N259" s="32" t="s">
        <v>39</v>
      </c>
      <c r="O259" s="30">
        <v>3.0</v>
      </c>
      <c r="P259" s="30">
        <v>11.0</v>
      </c>
      <c r="Q259" s="30">
        <v>9.0</v>
      </c>
      <c r="R259" s="30">
        <v>10.0</v>
      </c>
      <c r="S259" s="30">
        <v>2.0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39"/>
    </row>
    <row r="260">
      <c r="A260" s="30">
        <v>13044.3</v>
      </c>
      <c r="B260" s="40">
        <v>44300.0</v>
      </c>
      <c r="C260" s="40">
        <v>44305.0</v>
      </c>
      <c r="D260" s="32" t="s">
        <v>113</v>
      </c>
      <c r="E260" s="32" t="s">
        <v>36</v>
      </c>
      <c r="F260" s="32" t="s">
        <v>303</v>
      </c>
      <c r="G260" s="33" t="s">
        <v>109</v>
      </c>
      <c r="H260" s="33" t="s">
        <v>304</v>
      </c>
      <c r="I260" s="35"/>
      <c r="J260" s="30">
        <v>0.0</v>
      </c>
      <c r="K260" s="30">
        <v>1.0</v>
      </c>
      <c r="L260" s="30">
        <v>0.0</v>
      </c>
      <c r="M260" s="32" t="s">
        <v>49</v>
      </c>
      <c r="N260" s="32" t="s">
        <v>39</v>
      </c>
      <c r="O260" s="30">
        <v>3.0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11.0</v>
      </c>
      <c r="V260" s="30">
        <v>8.0</v>
      </c>
      <c r="W260" s="30">
        <v>10.0</v>
      </c>
      <c r="X260" s="30">
        <v>1.0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39"/>
    </row>
    <row r="261">
      <c r="A261" s="30">
        <v>13045.1</v>
      </c>
      <c r="B261" s="40">
        <v>44301.0</v>
      </c>
      <c r="C261" s="40">
        <v>44301.0</v>
      </c>
      <c r="D261" s="32" t="s">
        <v>93</v>
      </c>
      <c r="E261" s="32" t="s">
        <v>94</v>
      </c>
      <c r="J261" s="30">
        <v>1.0</v>
      </c>
      <c r="K261" s="30">
        <v>0.0</v>
      </c>
      <c r="L261" s="30">
        <v>0.0</v>
      </c>
      <c r="M261" s="32" t="s">
        <v>39</v>
      </c>
      <c r="N261" s="32" t="s">
        <v>39</v>
      </c>
      <c r="O261" s="30">
        <v>0.0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3.0</v>
      </c>
      <c r="AG261" s="30">
        <v>5.0</v>
      </c>
      <c r="AH261" s="30">
        <v>0.0</v>
      </c>
      <c r="AI261" s="30">
        <v>0.0</v>
      </c>
      <c r="AJ261" s="39"/>
    </row>
    <row r="262">
      <c r="A262" s="30">
        <v>13045.2</v>
      </c>
      <c r="B262" s="40">
        <v>44301.0</v>
      </c>
      <c r="C262" s="40">
        <v>44301.0</v>
      </c>
      <c r="D262" s="32" t="s">
        <v>93</v>
      </c>
      <c r="E262" s="32" t="s">
        <v>94</v>
      </c>
      <c r="F262" s="32" t="s">
        <v>191</v>
      </c>
      <c r="G262" s="33" t="s">
        <v>107</v>
      </c>
      <c r="H262" s="34">
        <v>27511.0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7.0</v>
      </c>
      <c r="AF262" s="30">
        <v>3.0</v>
      </c>
      <c r="AG262" s="30">
        <v>10.0</v>
      </c>
      <c r="AH262" s="30">
        <v>0.0</v>
      </c>
      <c r="AI262" s="30">
        <v>0.0</v>
      </c>
      <c r="AJ262" s="39"/>
    </row>
    <row r="263">
      <c r="A263" s="30">
        <v>13045.3</v>
      </c>
      <c r="B263" s="40">
        <v>44301.0</v>
      </c>
      <c r="C263" s="40">
        <v>44301.0</v>
      </c>
      <c r="D263" s="32" t="s">
        <v>93</v>
      </c>
      <c r="E263" s="32" t="s">
        <v>94</v>
      </c>
      <c r="J263" s="30">
        <v>1.0</v>
      </c>
      <c r="K263" s="30">
        <v>0.0</v>
      </c>
      <c r="L263" s="30">
        <v>0.0</v>
      </c>
      <c r="M263" s="32" t="s">
        <v>39</v>
      </c>
      <c r="N263" s="32" t="s">
        <v>39</v>
      </c>
      <c r="O263" s="30">
        <v>0.0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0.0</v>
      </c>
      <c r="X263" s="30">
        <v>0.0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3.0</v>
      </c>
      <c r="AF263" s="30">
        <v>3.0</v>
      </c>
      <c r="AG263" s="30">
        <v>5.0</v>
      </c>
      <c r="AH263" s="30">
        <v>0.0</v>
      </c>
      <c r="AI263" s="30">
        <v>0.0</v>
      </c>
      <c r="AJ263" s="39"/>
    </row>
    <row r="264">
      <c r="A264" s="30">
        <v>13045.4</v>
      </c>
      <c r="B264" s="40">
        <v>44301.0</v>
      </c>
      <c r="C264" s="40">
        <v>44301.0</v>
      </c>
      <c r="D264" s="32" t="s">
        <v>93</v>
      </c>
      <c r="E264" s="32" t="s">
        <v>94</v>
      </c>
      <c r="J264" s="30">
        <v>1.0</v>
      </c>
      <c r="K264" s="30">
        <v>0.0</v>
      </c>
      <c r="L264" s="30">
        <v>0.0</v>
      </c>
      <c r="M264" s="32" t="s">
        <v>39</v>
      </c>
      <c r="N264" s="32" t="s">
        <v>39</v>
      </c>
      <c r="O264" s="30">
        <v>0.0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2.0</v>
      </c>
      <c r="AF264" s="30">
        <v>2.0</v>
      </c>
      <c r="AG264" s="30">
        <v>5.0</v>
      </c>
      <c r="AH264" s="30">
        <v>0.0</v>
      </c>
      <c r="AI264" s="30">
        <v>0.0</v>
      </c>
      <c r="AJ264" s="39"/>
    </row>
    <row r="265">
      <c r="A265" s="30">
        <v>13045.5</v>
      </c>
      <c r="B265" s="40">
        <v>44301.0</v>
      </c>
      <c r="C265" s="40">
        <v>44301.0</v>
      </c>
      <c r="D265" s="32" t="s">
        <v>93</v>
      </c>
      <c r="E265" s="32" t="s">
        <v>94</v>
      </c>
      <c r="J265" s="30">
        <v>1.0</v>
      </c>
      <c r="K265" s="30">
        <v>0.0</v>
      </c>
      <c r="L265" s="30">
        <v>0.0</v>
      </c>
      <c r="M265" s="32" t="s">
        <v>39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4.0</v>
      </c>
      <c r="AF265" s="30">
        <v>3.0</v>
      </c>
      <c r="AG265" s="30">
        <v>0.0</v>
      </c>
      <c r="AH265" s="30">
        <v>0.0</v>
      </c>
      <c r="AI265" s="30">
        <v>0.0</v>
      </c>
      <c r="AJ265" s="39"/>
    </row>
    <row r="266">
      <c r="A266" s="30">
        <v>13045.6</v>
      </c>
      <c r="B266" s="40">
        <v>44301.0</v>
      </c>
      <c r="C266" s="40">
        <v>44301.0</v>
      </c>
      <c r="D266" s="32" t="s">
        <v>93</v>
      </c>
      <c r="E266" s="32" t="s">
        <v>94</v>
      </c>
      <c r="J266" s="30">
        <v>1.0</v>
      </c>
      <c r="K266" s="30">
        <v>0.0</v>
      </c>
      <c r="L266" s="30">
        <v>0.0</v>
      </c>
      <c r="M266" s="32" t="s">
        <v>39</v>
      </c>
      <c r="N266" s="32" t="s">
        <v>39</v>
      </c>
      <c r="O266" s="30">
        <v>0.0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3.0</v>
      </c>
      <c r="AF266" s="30">
        <v>2.0</v>
      </c>
      <c r="AG266" s="30">
        <v>5.0</v>
      </c>
      <c r="AH266" s="30">
        <v>0.0</v>
      </c>
      <c r="AI266" s="30">
        <v>0.0</v>
      </c>
      <c r="AJ266" s="39"/>
    </row>
    <row r="267">
      <c r="A267" s="30">
        <v>13046.1</v>
      </c>
      <c r="B267" s="40">
        <v>44301.0</v>
      </c>
      <c r="C267" s="40">
        <v>44301.0</v>
      </c>
      <c r="D267" s="32" t="s">
        <v>93</v>
      </c>
      <c r="E267" s="32" t="s">
        <v>94</v>
      </c>
      <c r="J267" s="30">
        <v>1.0</v>
      </c>
      <c r="K267" s="30">
        <v>0.0</v>
      </c>
      <c r="L267" s="30">
        <v>0.0</v>
      </c>
      <c r="M267" s="32" t="s">
        <v>39</v>
      </c>
      <c r="N267" s="32" t="s">
        <v>39</v>
      </c>
      <c r="O267" s="30">
        <v>0.0</v>
      </c>
      <c r="P267" s="30">
        <v>0.0</v>
      </c>
      <c r="Q267" s="30">
        <v>0.0</v>
      </c>
      <c r="R267" s="30">
        <v>0.0</v>
      </c>
      <c r="S267" s="30">
        <v>0.0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2.0</v>
      </c>
      <c r="AF267" s="30">
        <v>2.0</v>
      </c>
      <c r="AG267" s="30">
        <v>0.0</v>
      </c>
      <c r="AH267" s="30">
        <v>0.0</v>
      </c>
      <c r="AI267" s="30">
        <v>0.0</v>
      </c>
      <c r="AJ267" s="39"/>
    </row>
    <row r="268">
      <c r="A268" s="30">
        <v>13046.2</v>
      </c>
      <c r="B268" s="40">
        <v>44301.0</v>
      </c>
      <c r="C268" s="40">
        <v>44301.0</v>
      </c>
      <c r="D268" s="32" t="s">
        <v>93</v>
      </c>
      <c r="E268" s="32" t="s">
        <v>94</v>
      </c>
      <c r="J268" s="30">
        <v>1.0</v>
      </c>
      <c r="K268" s="30">
        <v>0.0</v>
      </c>
      <c r="L268" s="30">
        <v>0.0</v>
      </c>
      <c r="M268" s="32" t="s">
        <v>39</v>
      </c>
      <c r="N268" s="32" t="s">
        <v>39</v>
      </c>
      <c r="O268" s="30">
        <v>0.0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0.0</v>
      </c>
      <c r="V268" s="30">
        <v>0.0</v>
      </c>
      <c r="W268" s="30">
        <v>0.0</v>
      </c>
      <c r="X268" s="30">
        <v>0.0</v>
      </c>
      <c r="Y268" s="30">
        <v>0.0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1.0</v>
      </c>
      <c r="AF268" s="30">
        <v>0.0</v>
      </c>
      <c r="AG268" s="30">
        <v>5.0</v>
      </c>
      <c r="AH268" s="30">
        <v>0.0</v>
      </c>
      <c r="AI268" s="30">
        <v>0.0</v>
      </c>
      <c r="AJ268" s="39"/>
    </row>
    <row r="269">
      <c r="A269" s="30">
        <v>13046.3</v>
      </c>
      <c r="B269" s="40">
        <v>44301.0</v>
      </c>
      <c r="C269" s="40">
        <v>44301.0</v>
      </c>
      <c r="D269" s="32" t="s">
        <v>93</v>
      </c>
      <c r="E269" s="32" t="s">
        <v>94</v>
      </c>
      <c r="F269" s="32" t="s">
        <v>191</v>
      </c>
      <c r="G269" s="33" t="s">
        <v>107</v>
      </c>
      <c r="H269" s="34">
        <v>27511.0</v>
      </c>
      <c r="I269" s="35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1.0</v>
      </c>
      <c r="AF269" s="30">
        <v>0.0</v>
      </c>
      <c r="AG269" s="30">
        <v>0.0</v>
      </c>
      <c r="AH269" s="30">
        <v>0.0</v>
      </c>
      <c r="AI269" s="30">
        <v>0.0</v>
      </c>
      <c r="AJ269" s="39"/>
    </row>
    <row r="270">
      <c r="A270" s="30">
        <v>13046.4</v>
      </c>
      <c r="B270" s="40">
        <v>44301.0</v>
      </c>
      <c r="C270" s="40">
        <v>44301.0</v>
      </c>
      <c r="D270" s="32" t="s">
        <v>93</v>
      </c>
      <c r="E270" s="32" t="s">
        <v>94</v>
      </c>
      <c r="F270" s="32" t="s">
        <v>191</v>
      </c>
      <c r="G270" s="33" t="s">
        <v>107</v>
      </c>
      <c r="H270" s="34">
        <v>27511.0</v>
      </c>
      <c r="I270" s="35"/>
      <c r="J270" s="30">
        <v>0.0</v>
      </c>
      <c r="K270" s="30">
        <v>1.0</v>
      </c>
      <c r="L270" s="30">
        <v>0.0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1.0</v>
      </c>
      <c r="AF270" s="30">
        <v>0.0</v>
      </c>
      <c r="AG270" s="30">
        <v>0.0</v>
      </c>
      <c r="AH270" s="30">
        <v>0.0</v>
      </c>
      <c r="AI270" s="30">
        <v>0.0</v>
      </c>
      <c r="AJ270" s="39"/>
    </row>
    <row r="271">
      <c r="A271" s="30">
        <v>13046.5</v>
      </c>
      <c r="B271" s="40">
        <v>44301.0</v>
      </c>
      <c r="C271" s="40">
        <v>44301.0</v>
      </c>
      <c r="D271" s="32" t="s">
        <v>93</v>
      </c>
      <c r="E271" s="32" t="s">
        <v>94</v>
      </c>
      <c r="J271" s="30">
        <v>1.0</v>
      </c>
      <c r="K271" s="30">
        <v>0.0</v>
      </c>
      <c r="L271" s="30">
        <v>0.0</v>
      </c>
      <c r="M271" s="32" t="s">
        <v>39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0.0</v>
      </c>
      <c r="AF271" s="30">
        <v>2.0</v>
      </c>
      <c r="AG271" s="30">
        <v>0.0</v>
      </c>
      <c r="AH271" s="30">
        <v>0.0</v>
      </c>
      <c r="AI271" s="30">
        <v>0.0</v>
      </c>
      <c r="AJ271" s="39"/>
    </row>
    <row r="272">
      <c r="A272" s="30">
        <v>13046.6</v>
      </c>
      <c r="B272" s="40">
        <v>44301.0</v>
      </c>
      <c r="C272" s="40">
        <v>44301.0</v>
      </c>
      <c r="D272" s="32" t="s">
        <v>93</v>
      </c>
      <c r="E272" s="32" t="s">
        <v>94</v>
      </c>
      <c r="J272" s="30">
        <v>1.0</v>
      </c>
      <c r="K272" s="30">
        <v>0.0</v>
      </c>
      <c r="L272" s="30">
        <v>0.0</v>
      </c>
      <c r="M272" s="32" t="s">
        <v>39</v>
      </c>
      <c r="N272" s="32" t="s">
        <v>39</v>
      </c>
      <c r="O272" s="30">
        <v>0.0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1.0</v>
      </c>
      <c r="AF272" s="30">
        <v>1.0</v>
      </c>
      <c r="AG272" s="30">
        <v>5.0</v>
      </c>
      <c r="AH272" s="30">
        <v>0.0</v>
      </c>
      <c r="AI272" s="30">
        <v>0.0</v>
      </c>
      <c r="AJ272" s="39"/>
    </row>
    <row r="273">
      <c r="A273" s="30">
        <v>13047.1</v>
      </c>
      <c r="B273" s="40">
        <v>44301.0</v>
      </c>
      <c r="C273" s="40">
        <v>44301.0</v>
      </c>
      <c r="D273" s="32" t="s">
        <v>93</v>
      </c>
      <c r="E273" s="32" t="s">
        <v>94</v>
      </c>
      <c r="J273" s="30">
        <v>1.0</v>
      </c>
      <c r="K273" s="30">
        <v>0.0</v>
      </c>
      <c r="L273" s="30">
        <v>0.0</v>
      </c>
      <c r="M273" s="32" t="s">
        <v>39</v>
      </c>
      <c r="N273" s="32" t="s">
        <v>39</v>
      </c>
      <c r="O273" s="30">
        <v>0.0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2.0</v>
      </c>
      <c r="AF273" s="30">
        <v>1.0</v>
      </c>
      <c r="AG273" s="30">
        <v>5.0</v>
      </c>
      <c r="AH273" s="30">
        <v>0.0</v>
      </c>
      <c r="AI273" s="30">
        <v>0.0</v>
      </c>
      <c r="AJ273" s="39"/>
    </row>
    <row r="274">
      <c r="A274" s="30">
        <v>13047.2</v>
      </c>
      <c r="B274" s="40">
        <v>44301.0</v>
      </c>
      <c r="C274" s="40">
        <v>44301.0</v>
      </c>
      <c r="D274" s="32" t="s">
        <v>93</v>
      </c>
      <c r="E274" s="32" t="s">
        <v>94</v>
      </c>
      <c r="J274" s="30">
        <v>1.0</v>
      </c>
      <c r="K274" s="30">
        <v>0.0</v>
      </c>
      <c r="L274" s="30">
        <v>0.0</v>
      </c>
      <c r="M274" s="32" t="s">
        <v>39</v>
      </c>
      <c r="N274" s="32" t="s">
        <v>39</v>
      </c>
      <c r="O274" s="30">
        <v>0.0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2.0</v>
      </c>
      <c r="AF274" s="30">
        <v>1.0</v>
      </c>
      <c r="AG274" s="30">
        <v>0.0</v>
      </c>
      <c r="AH274" s="30">
        <v>0.0</v>
      </c>
      <c r="AI274" s="30">
        <v>0.0</v>
      </c>
      <c r="AJ274" s="39"/>
    </row>
    <row r="275">
      <c r="A275" s="30">
        <v>13047.3</v>
      </c>
      <c r="B275" s="40">
        <v>44301.0</v>
      </c>
      <c r="C275" s="40">
        <v>44301.0</v>
      </c>
      <c r="D275" s="32" t="s">
        <v>93</v>
      </c>
      <c r="E275" s="32" t="s">
        <v>94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2.0</v>
      </c>
      <c r="AF275" s="30">
        <v>0.0</v>
      </c>
      <c r="AG275" s="30">
        <v>0.0</v>
      </c>
      <c r="AH275" s="30">
        <v>0.0</v>
      </c>
      <c r="AI275" s="30">
        <v>0.0</v>
      </c>
      <c r="AJ275" s="39"/>
    </row>
    <row r="276">
      <c r="A276" s="30">
        <v>13047.4</v>
      </c>
      <c r="B276" s="40">
        <v>44301.0</v>
      </c>
      <c r="C276" s="40">
        <v>44301.0</v>
      </c>
      <c r="D276" s="32" t="s">
        <v>93</v>
      </c>
      <c r="E276" s="32" t="s">
        <v>94</v>
      </c>
      <c r="J276" s="30">
        <v>1.0</v>
      </c>
      <c r="K276" s="30">
        <v>0.0</v>
      </c>
      <c r="L276" s="30">
        <v>0.0</v>
      </c>
      <c r="M276" s="32" t="s">
        <v>39</v>
      </c>
      <c r="N276" s="32" t="s">
        <v>39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3.0</v>
      </c>
      <c r="AF276" s="30">
        <v>0.0</v>
      </c>
      <c r="AG276" s="30">
        <v>0.0</v>
      </c>
      <c r="AH276" s="30">
        <v>0.0</v>
      </c>
      <c r="AI276" s="30">
        <v>0.0</v>
      </c>
      <c r="AJ276" s="39"/>
    </row>
    <row r="277">
      <c r="A277" s="30">
        <v>13047.5</v>
      </c>
      <c r="B277" s="40">
        <v>44301.0</v>
      </c>
      <c r="C277" s="40">
        <v>44301.0</v>
      </c>
      <c r="D277" s="32" t="s">
        <v>93</v>
      </c>
      <c r="E277" s="32" t="s">
        <v>94</v>
      </c>
      <c r="F277" s="32" t="s">
        <v>191</v>
      </c>
      <c r="G277" s="33" t="s">
        <v>107</v>
      </c>
      <c r="H277" s="34">
        <v>27511.0</v>
      </c>
      <c r="I277" s="35"/>
      <c r="J277" s="30">
        <v>0.0</v>
      </c>
      <c r="K277" s="30">
        <v>1.0</v>
      </c>
      <c r="L277" s="30">
        <v>0.0</v>
      </c>
      <c r="M277" s="32" t="s">
        <v>39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2.0</v>
      </c>
      <c r="AF277" s="30">
        <v>0.0</v>
      </c>
      <c r="AG277" s="30">
        <v>0.0</v>
      </c>
      <c r="AH277" s="30">
        <v>0.0</v>
      </c>
      <c r="AI277" s="30">
        <v>0.0</v>
      </c>
      <c r="AJ277" s="39"/>
    </row>
    <row r="278">
      <c r="A278" s="30">
        <v>13047.6</v>
      </c>
      <c r="B278" s="40">
        <v>44301.0</v>
      </c>
      <c r="C278" s="40">
        <v>44301.0</v>
      </c>
      <c r="D278" s="32" t="s">
        <v>93</v>
      </c>
      <c r="E278" s="32" t="s">
        <v>94</v>
      </c>
      <c r="F278" s="32" t="s">
        <v>191</v>
      </c>
      <c r="G278" s="33" t="s">
        <v>107</v>
      </c>
      <c r="H278" s="34">
        <v>27511.0</v>
      </c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2.0</v>
      </c>
      <c r="AF278" s="30">
        <v>0.0</v>
      </c>
      <c r="AG278" s="30">
        <v>0.0</v>
      </c>
      <c r="AH278" s="30">
        <v>0.0</v>
      </c>
      <c r="AI278" s="30">
        <v>0.0</v>
      </c>
      <c r="AJ278" s="39"/>
    </row>
    <row r="279">
      <c r="A279" s="30">
        <v>13048.1</v>
      </c>
      <c r="B279" s="40">
        <v>44301.0</v>
      </c>
      <c r="C279" s="40">
        <v>44301.0</v>
      </c>
      <c r="D279" s="32" t="s">
        <v>93</v>
      </c>
      <c r="E279" s="32" t="s">
        <v>94</v>
      </c>
      <c r="F279" s="32" t="s">
        <v>191</v>
      </c>
      <c r="G279" s="33" t="s">
        <v>107</v>
      </c>
      <c r="H279" s="34">
        <v>27511.0</v>
      </c>
      <c r="I279" s="35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0.0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10.0</v>
      </c>
      <c r="AH279" s="30">
        <v>0.0</v>
      </c>
      <c r="AI279" s="30">
        <v>0.0</v>
      </c>
      <c r="AJ279" s="39"/>
    </row>
    <row r="280">
      <c r="A280" s="30">
        <v>13048.2</v>
      </c>
      <c r="B280" s="40">
        <v>44301.0</v>
      </c>
      <c r="C280" s="40">
        <v>44301.0</v>
      </c>
      <c r="D280" s="32" t="s">
        <v>93</v>
      </c>
      <c r="E280" s="32" t="s">
        <v>94</v>
      </c>
      <c r="J280" s="30">
        <v>1.0</v>
      </c>
      <c r="K280" s="30">
        <v>0.0</v>
      </c>
      <c r="L280" s="30">
        <v>0.0</v>
      </c>
      <c r="M280" s="32" t="s">
        <v>39</v>
      </c>
      <c r="N280" s="32" t="s">
        <v>39</v>
      </c>
      <c r="O280" s="30">
        <v>0.0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1.0</v>
      </c>
      <c r="AF280" s="30">
        <v>0.0</v>
      </c>
      <c r="AG280" s="30">
        <v>5.0</v>
      </c>
      <c r="AH280" s="30">
        <v>0.0</v>
      </c>
      <c r="AI280" s="30">
        <v>0.0</v>
      </c>
      <c r="AJ280" s="39"/>
    </row>
    <row r="281">
      <c r="A281" s="30">
        <v>13048.3</v>
      </c>
      <c r="B281" s="40">
        <v>44301.0</v>
      </c>
      <c r="C281" s="40">
        <v>44301.0</v>
      </c>
      <c r="D281" s="32" t="s">
        <v>93</v>
      </c>
      <c r="E281" s="32" t="s">
        <v>94</v>
      </c>
      <c r="J281" s="30">
        <v>1.0</v>
      </c>
      <c r="K281" s="30">
        <v>0.0</v>
      </c>
      <c r="L281" s="30">
        <v>0.0</v>
      </c>
      <c r="M281" s="32" t="s">
        <v>39</v>
      </c>
      <c r="N281" s="32" t="s">
        <v>39</v>
      </c>
      <c r="O281" s="30">
        <v>0.0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0.0</v>
      </c>
      <c r="W281" s="30">
        <v>0.0</v>
      </c>
      <c r="X281" s="30">
        <v>0.0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2.0</v>
      </c>
      <c r="AF281" s="30">
        <v>1.0</v>
      </c>
      <c r="AG281" s="30">
        <v>5.0</v>
      </c>
      <c r="AH281" s="30">
        <v>0.0</v>
      </c>
      <c r="AI281" s="30">
        <v>0.0</v>
      </c>
      <c r="AJ281" s="39"/>
    </row>
    <row r="282">
      <c r="A282" s="30">
        <v>13048.4</v>
      </c>
      <c r="B282" s="40">
        <v>44301.0</v>
      </c>
      <c r="C282" s="40">
        <v>44301.0</v>
      </c>
      <c r="D282" s="32" t="s">
        <v>93</v>
      </c>
      <c r="E282" s="32" t="s">
        <v>94</v>
      </c>
      <c r="J282" s="30">
        <v>1.0</v>
      </c>
      <c r="K282" s="30">
        <v>0.0</v>
      </c>
      <c r="L282" s="30">
        <v>0.0</v>
      </c>
      <c r="M282" s="32" t="s">
        <v>39</v>
      </c>
      <c r="N282" s="32" t="s">
        <v>39</v>
      </c>
      <c r="O282" s="30">
        <v>0.0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4.0</v>
      </c>
      <c r="AF282" s="30">
        <v>0.0</v>
      </c>
      <c r="AG282" s="30">
        <v>10.0</v>
      </c>
      <c r="AH282" s="30">
        <v>0.0</v>
      </c>
      <c r="AI282" s="30">
        <v>0.0</v>
      </c>
      <c r="AJ282" s="39"/>
    </row>
    <row r="283">
      <c r="A283" s="30">
        <v>13048.5</v>
      </c>
      <c r="B283" s="40">
        <v>44301.0</v>
      </c>
      <c r="C283" s="40">
        <v>44301.0</v>
      </c>
      <c r="D283" s="32" t="s">
        <v>93</v>
      </c>
      <c r="E283" s="32" t="s">
        <v>94</v>
      </c>
      <c r="J283" s="30">
        <v>1.0</v>
      </c>
      <c r="K283" s="30">
        <v>0.0</v>
      </c>
      <c r="L283" s="30">
        <v>0.0</v>
      </c>
      <c r="M283" s="32" t="s">
        <v>39</v>
      </c>
      <c r="N283" s="32" t="s">
        <v>39</v>
      </c>
      <c r="O283" s="30">
        <v>0.0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1.0</v>
      </c>
      <c r="AF283" s="30">
        <v>0.0</v>
      </c>
      <c r="AG283" s="30">
        <v>10.0</v>
      </c>
      <c r="AH283" s="30">
        <v>0.0</v>
      </c>
      <c r="AI283" s="30">
        <v>0.0</v>
      </c>
      <c r="AJ283" s="39"/>
    </row>
    <row r="284">
      <c r="A284" s="30">
        <v>13048.6</v>
      </c>
      <c r="B284" s="40">
        <v>44301.0</v>
      </c>
      <c r="C284" s="40">
        <v>44301.0</v>
      </c>
      <c r="D284" s="32" t="s">
        <v>93</v>
      </c>
      <c r="E284" s="32" t="s">
        <v>94</v>
      </c>
      <c r="J284" s="30">
        <v>1.0</v>
      </c>
      <c r="K284" s="30">
        <v>0.0</v>
      </c>
      <c r="L284" s="30">
        <v>0.0</v>
      </c>
      <c r="M284" s="32" t="s">
        <v>39</v>
      </c>
      <c r="N284" s="32" t="s">
        <v>39</v>
      </c>
      <c r="O284" s="30">
        <v>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0.0</v>
      </c>
      <c r="V284" s="30">
        <v>0.0</v>
      </c>
      <c r="W284" s="30">
        <v>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3.0</v>
      </c>
      <c r="AF284" s="30">
        <v>4.0</v>
      </c>
      <c r="AG284" s="30">
        <v>10.0</v>
      </c>
      <c r="AH284" s="30">
        <v>0.0</v>
      </c>
      <c r="AI284" s="30">
        <v>0.0</v>
      </c>
      <c r="AJ284" s="39"/>
    </row>
    <row r="285">
      <c r="A285" s="30">
        <v>13049.1</v>
      </c>
      <c r="B285" s="40">
        <v>44301.0</v>
      </c>
      <c r="C285" s="40">
        <v>44301.0</v>
      </c>
      <c r="D285" s="32" t="s">
        <v>93</v>
      </c>
      <c r="E285" s="32" t="s">
        <v>94</v>
      </c>
      <c r="J285" s="30">
        <v>1.0</v>
      </c>
      <c r="K285" s="30">
        <v>0.0</v>
      </c>
      <c r="L285" s="30">
        <v>0.0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2.0</v>
      </c>
      <c r="AG285" s="30">
        <v>0.0</v>
      </c>
      <c r="AH285" s="30">
        <v>0.0</v>
      </c>
      <c r="AI285" s="30">
        <v>0.0</v>
      </c>
      <c r="AJ285" s="39"/>
    </row>
    <row r="286">
      <c r="A286" s="30">
        <v>13049.2</v>
      </c>
      <c r="B286" s="40">
        <v>44301.0</v>
      </c>
      <c r="C286" s="40">
        <v>44301.0</v>
      </c>
      <c r="D286" s="32" t="s">
        <v>93</v>
      </c>
      <c r="E286" s="32" t="s">
        <v>94</v>
      </c>
      <c r="J286" s="30">
        <v>1.0</v>
      </c>
      <c r="K286" s="30">
        <v>0.0</v>
      </c>
      <c r="L286" s="30">
        <v>0.0</v>
      </c>
      <c r="M286" s="32" t="s">
        <v>39</v>
      </c>
      <c r="N286" s="32" t="s">
        <v>39</v>
      </c>
      <c r="O286" s="30">
        <v>0.0</v>
      </c>
      <c r="P286" s="30">
        <v>0.0</v>
      </c>
      <c r="Q286" s="30">
        <v>0.0</v>
      </c>
      <c r="R286" s="30">
        <v>0.0</v>
      </c>
      <c r="S286" s="30">
        <v>0.0</v>
      </c>
      <c r="T286" s="30">
        <v>0.0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2.0</v>
      </c>
      <c r="AF286" s="30">
        <v>3.0</v>
      </c>
      <c r="AG286" s="30">
        <v>5.0</v>
      </c>
      <c r="AH286" s="30">
        <v>0.0</v>
      </c>
      <c r="AI286" s="30">
        <v>0.0</v>
      </c>
      <c r="AJ286" s="39"/>
    </row>
    <row r="287">
      <c r="A287" s="30">
        <v>13049.3</v>
      </c>
      <c r="B287" s="40">
        <v>44301.0</v>
      </c>
      <c r="C287" s="40">
        <v>44301.0</v>
      </c>
      <c r="D287" s="32" t="s">
        <v>93</v>
      </c>
      <c r="E287" s="32" t="s">
        <v>94</v>
      </c>
      <c r="J287" s="30">
        <v>1.0</v>
      </c>
      <c r="K287" s="30">
        <v>0.0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0.0</v>
      </c>
      <c r="V287" s="30">
        <v>0.0</v>
      </c>
      <c r="W287" s="30">
        <v>0.0</v>
      </c>
      <c r="X287" s="30">
        <v>0.0</v>
      </c>
      <c r="Y287" s="30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2.0</v>
      </c>
      <c r="AF287" s="30">
        <v>0.0</v>
      </c>
      <c r="AG287" s="30">
        <v>5.0</v>
      </c>
      <c r="AH287" s="30">
        <v>0.0</v>
      </c>
      <c r="AI287" s="30">
        <v>0.0</v>
      </c>
      <c r="AJ287" s="39"/>
    </row>
    <row r="288">
      <c r="A288" s="30">
        <v>13049.4</v>
      </c>
      <c r="B288" s="40">
        <v>44301.0</v>
      </c>
      <c r="C288" s="40">
        <v>44301.0</v>
      </c>
      <c r="D288" s="32" t="s">
        <v>93</v>
      </c>
      <c r="E288" s="32" t="s">
        <v>94</v>
      </c>
      <c r="J288" s="30">
        <v>1.0</v>
      </c>
      <c r="K288" s="30">
        <v>0.0</v>
      </c>
      <c r="L288" s="30">
        <v>0.0</v>
      </c>
      <c r="M288" s="32" t="s">
        <v>39</v>
      </c>
      <c r="N288" s="32" t="s">
        <v>39</v>
      </c>
      <c r="O288" s="30">
        <v>0.0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6.0</v>
      </c>
      <c r="AF288" s="30">
        <v>1.0</v>
      </c>
      <c r="AG288" s="30">
        <v>5.0</v>
      </c>
      <c r="AH288" s="30">
        <v>0.0</v>
      </c>
      <c r="AI288" s="30">
        <v>0.0</v>
      </c>
      <c r="AJ288" s="39"/>
    </row>
    <row r="289">
      <c r="A289" s="30">
        <v>13049.5</v>
      </c>
      <c r="B289" s="40">
        <v>44301.0</v>
      </c>
      <c r="C289" s="40">
        <v>44301.0</v>
      </c>
      <c r="D289" s="32" t="s">
        <v>93</v>
      </c>
      <c r="E289" s="32" t="s">
        <v>94</v>
      </c>
      <c r="F289" s="32" t="s">
        <v>191</v>
      </c>
      <c r="G289" s="33" t="s">
        <v>107</v>
      </c>
      <c r="H289" s="34">
        <v>27511.0</v>
      </c>
      <c r="I289" s="35"/>
      <c r="J289" s="30">
        <v>0.0</v>
      </c>
      <c r="K289" s="30">
        <v>1.0</v>
      </c>
      <c r="L289" s="30">
        <v>0.0</v>
      </c>
      <c r="M289" s="32" t="s">
        <v>39</v>
      </c>
      <c r="N289" s="32" t="s">
        <v>39</v>
      </c>
      <c r="O289" s="30">
        <v>0.0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0.0</v>
      </c>
      <c r="V289" s="30">
        <v>0.0</v>
      </c>
      <c r="W289" s="30">
        <v>0.0</v>
      </c>
      <c r="X289" s="30">
        <v>0.0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3.0</v>
      </c>
      <c r="AF289" s="30">
        <v>2.0</v>
      </c>
      <c r="AG289" s="30">
        <v>5.0</v>
      </c>
      <c r="AH289" s="30">
        <v>0.0</v>
      </c>
      <c r="AI289" s="30">
        <v>0.0</v>
      </c>
      <c r="AJ289" s="39"/>
    </row>
    <row r="290">
      <c r="A290" s="30">
        <v>13049.6</v>
      </c>
      <c r="B290" s="40">
        <v>44301.0</v>
      </c>
      <c r="C290" s="40">
        <v>44301.0</v>
      </c>
      <c r="D290" s="32" t="s">
        <v>93</v>
      </c>
      <c r="E290" s="32" t="s">
        <v>94</v>
      </c>
      <c r="J290" s="30">
        <v>1.0</v>
      </c>
      <c r="K290" s="30">
        <v>0.0</v>
      </c>
      <c r="L290" s="30">
        <v>0.0</v>
      </c>
      <c r="M290" s="32" t="s">
        <v>39</v>
      </c>
      <c r="N290" s="32" t="s">
        <v>39</v>
      </c>
      <c r="O290" s="30">
        <v>0.0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0.0</v>
      </c>
      <c r="V290" s="30">
        <v>0.0</v>
      </c>
      <c r="W290" s="30">
        <v>0.0</v>
      </c>
      <c r="X290" s="30">
        <v>0.0</v>
      </c>
      <c r="Y290" s="30">
        <v>0.0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4.0</v>
      </c>
      <c r="AF290" s="30">
        <v>0.0</v>
      </c>
      <c r="AG290" s="30">
        <v>15.0</v>
      </c>
      <c r="AH290" s="30">
        <v>0.0</v>
      </c>
      <c r="AI290" s="30">
        <v>0.0</v>
      </c>
      <c r="AJ290" s="39"/>
    </row>
    <row r="291">
      <c r="A291" s="30">
        <v>13050.1</v>
      </c>
      <c r="B291" s="40">
        <v>44301.0</v>
      </c>
      <c r="C291" s="40">
        <v>44301.0</v>
      </c>
      <c r="D291" s="32" t="s">
        <v>93</v>
      </c>
      <c r="E291" s="32" t="s">
        <v>94</v>
      </c>
      <c r="J291" s="30">
        <v>1.0</v>
      </c>
      <c r="K291" s="30">
        <v>0.0</v>
      </c>
      <c r="L291" s="30">
        <v>0.0</v>
      </c>
      <c r="M291" s="32" t="s">
        <v>39</v>
      </c>
      <c r="N291" s="32" t="s">
        <v>39</v>
      </c>
      <c r="O291" s="30">
        <v>0.0</v>
      </c>
      <c r="P291" s="30">
        <v>0.0</v>
      </c>
      <c r="Q291" s="30">
        <v>0.0</v>
      </c>
      <c r="R291" s="30">
        <v>0.0</v>
      </c>
      <c r="S291" s="30">
        <v>0.0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6.0</v>
      </c>
      <c r="AF291" s="30">
        <v>4.0</v>
      </c>
      <c r="AG291" s="30">
        <v>5.0</v>
      </c>
      <c r="AH291" s="30">
        <v>0.0</v>
      </c>
      <c r="AI291" s="30">
        <v>0.0</v>
      </c>
      <c r="AJ291" s="39"/>
    </row>
    <row r="292">
      <c r="A292" s="30">
        <v>13050.2</v>
      </c>
      <c r="B292" s="40">
        <v>44301.0</v>
      </c>
      <c r="C292" s="40">
        <v>44301.0</v>
      </c>
      <c r="D292" s="32" t="s">
        <v>93</v>
      </c>
      <c r="E292" s="32" t="s">
        <v>94</v>
      </c>
      <c r="J292" s="30">
        <v>1.0</v>
      </c>
      <c r="K292" s="30">
        <v>0.0</v>
      </c>
      <c r="L292" s="30">
        <v>0.0</v>
      </c>
      <c r="M292" s="32" t="s">
        <v>39</v>
      </c>
      <c r="N292" s="32" t="s">
        <v>39</v>
      </c>
      <c r="O292" s="30">
        <v>0.0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0.0</v>
      </c>
      <c r="V292" s="30">
        <v>0.0</v>
      </c>
      <c r="W292" s="30">
        <v>0.0</v>
      </c>
      <c r="X292" s="30">
        <v>0.0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1.0</v>
      </c>
      <c r="AF292" s="30">
        <v>3.0</v>
      </c>
      <c r="AG292" s="30">
        <v>0.0</v>
      </c>
      <c r="AH292" s="30">
        <v>0.0</v>
      </c>
      <c r="AI292" s="30">
        <v>0.0</v>
      </c>
      <c r="AJ292" s="39"/>
    </row>
    <row r="293">
      <c r="A293" s="30">
        <v>13050.3</v>
      </c>
      <c r="B293" s="40">
        <v>44301.0</v>
      </c>
      <c r="C293" s="40">
        <v>44301.0</v>
      </c>
      <c r="D293" s="32" t="s">
        <v>93</v>
      </c>
      <c r="E293" s="32" t="s">
        <v>94</v>
      </c>
      <c r="J293" s="30">
        <v>1.0</v>
      </c>
      <c r="K293" s="30">
        <v>0.0</v>
      </c>
      <c r="L293" s="30">
        <v>0.0</v>
      </c>
      <c r="M293" s="32" t="s">
        <v>39</v>
      </c>
      <c r="N293" s="32" t="s">
        <v>39</v>
      </c>
      <c r="O293" s="30">
        <v>0.0</v>
      </c>
      <c r="P293" s="30">
        <v>0.0</v>
      </c>
      <c r="Q293" s="30">
        <v>0.0</v>
      </c>
      <c r="R293" s="30">
        <v>0.0</v>
      </c>
      <c r="S293" s="30">
        <v>0.0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1.0</v>
      </c>
      <c r="AF293" s="30">
        <v>0.0</v>
      </c>
      <c r="AG293" s="30">
        <v>0.0</v>
      </c>
      <c r="AH293" s="30">
        <v>0.0</v>
      </c>
      <c r="AI293" s="30">
        <v>0.0</v>
      </c>
      <c r="AJ293" s="39"/>
    </row>
    <row r="294">
      <c r="A294" s="30">
        <v>13051.1</v>
      </c>
      <c r="B294" s="40">
        <v>44301.0</v>
      </c>
      <c r="C294" s="40">
        <v>44301.0</v>
      </c>
      <c r="D294" s="32" t="s">
        <v>93</v>
      </c>
      <c r="E294" s="32" t="s">
        <v>94</v>
      </c>
      <c r="J294" s="30">
        <v>1.0</v>
      </c>
      <c r="K294" s="30">
        <v>0.0</v>
      </c>
      <c r="L294" s="30">
        <v>0.0</v>
      </c>
      <c r="M294" s="32" t="s">
        <v>39</v>
      </c>
      <c r="N294" s="32" t="s">
        <v>39</v>
      </c>
      <c r="O294" s="30">
        <v>0.0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0.0</v>
      </c>
      <c r="V294" s="30">
        <v>0.0</v>
      </c>
      <c r="W294" s="30">
        <v>0.0</v>
      </c>
      <c r="X294" s="30">
        <v>0.0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2.0</v>
      </c>
      <c r="AF294" s="30">
        <v>1.0</v>
      </c>
      <c r="AG294" s="30">
        <v>4.0</v>
      </c>
      <c r="AH294" s="30">
        <v>0.0</v>
      </c>
      <c r="AI294" s="30">
        <v>0.0</v>
      </c>
      <c r="AJ294" s="39"/>
    </row>
    <row r="295">
      <c r="A295" s="30">
        <v>13051.2</v>
      </c>
      <c r="B295" s="40">
        <v>44301.0</v>
      </c>
      <c r="C295" s="40">
        <v>44301.0</v>
      </c>
      <c r="D295" s="32" t="s">
        <v>93</v>
      </c>
      <c r="E295" s="32" t="s">
        <v>94</v>
      </c>
      <c r="J295" s="30">
        <v>1.0</v>
      </c>
      <c r="K295" s="30">
        <v>0.0</v>
      </c>
      <c r="L295" s="30">
        <v>0.0</v>
      </c>
      <c r="M295" s="32" t="s">
        <v>39</v>
      </c>
      <c r="N295" s="32" t="s">
        <v>39</v>
      </c>
      <c r="O295" s="30">
        <v>0.0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0.0</v>
      </c>
      <c r="V295" s="30">
        <v>0.0</v>
      </c>
      <c r="W295" s="30">
        <v>0.0</v>
      </c>
      <c r="X295" s="30">
        <v>0.0</v>
      </c>
      <c r="Y295" s="30">
        <v>0.0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2.0</v>
      </c>
      <c r="AF295" s="30">
        <v>1.0</v>
      </c>
      <c r="AG295" s="30">
        <v>5.0</v>
      </c>
      <c r="AH295" s="30">
        <v>0.0</v>
      </c>
      <c r="AI295" s="30">
        <v>0.0</v>
      </c>
      <c r="AJ295" s="39"/>
    </row>
    <row r="296">
      <c r="A296" s="30">
        <v>13051.3</v>
      </c>
      <c r="B296" s="40">
        <v>44301.0</v>
      </c>
      <c r="C296" s="40">
        <v>44301.0</v>
      </c>
      <c r="D296" s="32" t="s">
        <v>93</v>
      </c>
      <c r="E296" s="32" t="s">
        <v>94</v>
      </c>
      <c r="J296" s="30">
        <v>1.0</v>
      </c>
      <c r="K296" s="30">
        <v>0.0</v>
      </c>
      <c r="L296" s="30">
        <v>0.0</v>
      </c>
      <c r="M296" s="32" t="s">
        <v>39</v>
      </c>
      <c r="N296" s="32" t="s">
        <v>39</v>
      </c>
      <c r="O296" s="30">
        <v>0.0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2.0</v>
      </c>
      <c r="AF296" s="30">
        <v>1.0</v>
      </c>
      <c r="AG296" s="30">
        <v>5.0</v>
      </c>
      <c r="AH296" s="30">
        <v>0.0</v>
      </c>
      <c r="AI296" s="30">
        <v>0.0</v>
      </c>
      <c r="AJ296" s="39"/>
    </row>
    <row r="297">
      <c r="A297" s="30">
        <v>13051.4</v>
      </c>
      <c r="B297" s="40">
        <v>44301.0</v>
      </c>
      <c r="C297" s="40">
        <v>44301.0</v>
      </c>
      <c r="D297" s="32" t="s">
        <v>93</v>
      </c>
      <c r="E297" s="32" t="s">
        <v>94</v>
      </c>
      <c r="J297" s="30">
        <v>1.0</v>
      </c>
      <c r="K297" s="30">
        <v>0.0</v>
      </c>
      <c r="L297" s="30">
        <v>0.0</v>
      </c>
      <c r="M297" s="32" t="s">
        <v>39</v>
      </c>
      <c r="N297" s="32" t="s">
        <v>39</v>
      </c>
      <c r="O297" s="30">
        <v>0.0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2.0</v>
      </c>
      <c r="AF297" s="30">
        <v>0.0</v>
      </c>
      <c r="AG297" s="30">
        <v>1.0</v>
      </c>
      <c r="AH297" s="30">
        <v>0.0</v>
      </c>
      <c r="AI297" s="30">
        <v>0.0</v>
      </c>
      <c r="AJ297" s="39"/>
    </row>
    <row r="298">
      <c r="A298" s="30">
        <v>13052.1</v>
      </c>
      <c r="B298" s="40">
        <v>44301.0</v>
      </c>
      <c r="C298" s="40">
        <v>44305.0</v>
      </c>
      <c r="D298" s="32" t="s">
        <v>146</v>
      </c>
      <c r="E298" s="32" t="s">
        <v>36</v>
      </c>
      <c r="F298" s="32" t="s">
        <v>147</v>
      </c>
      <c r="G298" s="33" t="s">
        <v>38</v>
      </c>
      <c r="H298" s="34">
        <v>27612.0</v>
      </c>
      <c r="I298" s="35"/>
      <c r="J298" s="30">
        <v>0.0</v>
      </c>
      <c r="K298" s="30">
        <v>1.0</v>
      </c>
      <c r="L298" s="30">
        <v>0.0</v>
      </c>
      <c r="M298" s="32" t="s">
        <v>39</v>
      </c>
      <c r="N298" s="32" t="s">
        <v>39</v>
      </c>
      <c r="O298" s="30">
        <v>5.0</v>
      </c>
      <c r="P298" s="30">
        <v>8.0</v>
      </c>
      <c r="Q298" s="30">
        <v>8.0</v>
      </c>
      <c r="R298" s="30">
        <v>5.0</v>
      </c>
      <c r="S298" s="30">
        <v>0.0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0.0</v>
      </c>
      <c r="AA298" s="30">
        <v>0.0</v>
      </c>
      <c r="AB298" s="30">
        <v>5.0</v>
      </c>
      <c r="AC298" s="30">
        <v>1.0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39"/>
    </row>
    <row r="299">
      <c r="A299" s="30">
        <v>13052.2</v>
      </c>
      <c r="B299" s="40">
        <v>44301.0</v>
      </c>
      <c r="C299" s="40">
        <v>44305.0</v>
      </c>
      <c r="D299" s="32" t="s">
        <v>146</v>
      </c>
      <c r="E299" s="32" t="s">
        <v>36</v>
      </c>
      <c r="F299" s="32" t="s">
        <v>182</v>
      </c>
      <c r="G299" s="33" t="s">
        <v>38</v>
      </c>
      <c r="H299" s="34">
        <v>27609.0</v>
      </c>
      <c r="I299" s="35"/>
      <c r="J299" s="30">
        <v>0.0</v>
      </c>
      <c r="K299" s="30">
        <v>1.0</v>
      </c>
      <c r="L299" s="30">
        <v>0.0</v>
      </c>
      <c r="M299" s="32" t="s">
        <v>39</v>
      </c>
      <c r="N299" s="32" t="s">
        <v>39</v>
      </c>
      <c r="O299" s="30">
        <v>1.0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8.0</v>
      </c>
      <c r="AF299" s="30">
        <v>6.0</v>
      </c>
      <c r="AG299" s="30">
        <v>10.0</v>
      </c>
      <c r="AH299" s="30">
        <v>1.0</v>
      </c>
      <c r="AI299" s="30">
        <v>0.0</v>
      </c>
      <c r="AJ299" s="39"/>
    </row>
    <row r="300">
      <c r="A300" s="30">
        <v>13053.1</v>
      </c>
      <c r="B300" s="40">
        <v>44301.0</v>
      </c>
      <c r="C300" s="40">
        <v>44305.0</v>
      </c>
      <c r="D300" s="32" t="s">
        <v>241</v>
      </c>
      <c r="E300" s="32" t="s">
        <v>160</v>
      </c>
      <c r="F300" s="32" t="s">
        <v>69</v>
      </c>
      <c r="G300" s="33" t="s">
        <v>38</v>
      </c>
      <c r="H300" s="34">
        <v>27615.0</v>
      </c>
      <c r="I300" s="35"/>
      <c r="J300" s="30">
        <v>0.0</v>
      </c>
      <c r="K300" s="30">
        <v>1.0</v>
      </c>
      <c r="L300" s="30">
        <v>0.0</v>
      </c>
      <c r="M300" s="32" t="s">
        <v>49</v>
      </c>
      <c r="N300" s="32" t="s">
        <v>39</v>
      </c>
      <c r="O300" s="30">
        <v>2.0</v>
      </c>
      <c r="P300" s="30">
        <v>8.0</v>
      </c>
      <c r="Q300" s="30">
        <v>7.0</v>
      </c>
      <c r="R300" s="30">
        <v>10.0</v>
      </c>
      <c r="S300" s="30">
        <v>1.0</v>
      </c>
      <c r="T300" s="30">
        <v>0.0</v>
      </c>
      <c r="U300" s="30">
        <v>0.0</v>
      </c>
      <c r="V300" s="30">
        <v>0.0</v>
      </c>
      <c r="W300" s="30">
        <v>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0.0</v>
      </c>
      <c r="AF300" s="30">
        <v>0.0</v>
      </c>
      <c r="AG300" s="30">
        <v>0.0</v>
      </c>
      <c r="AH300" s="30">
        <v>0.0</v>
      </c>
      <c r="AI300" s="30">
        <v>0.0</v>
      </c>
      <c r="AJ300" s="39"/>
    </row>
    <row r="301">
      <c r="A301" s="30">
        <v>13053.2</v>
      </c>
      <c r="B301" s="40">
        <v>44301.0</v>
      </c>
      <c r="C301" s="40">
        <v>44305.0</v>
      </c>
      <c r="D301" s="32" t="s">
        <v>241</v>
      </c>
      <c r="E301" s="32" t="s">
        <v>160</v>
      </c>
      <c r="F301" s="32" t="s">
        <v>69</v>
      </c>
      <c r="G301" s="33" t="s">
        <v>38</v>
      </c>
      <c r="H301" s="34">
        <v>27615.0</v>
      </c>
      <c r="I301" s="35"/>
      <c r="J301" s="30">
        <v>0.0</v>
      </c>
      <c r="K301" s="30">
        <v>1.0</v>
      </c>
      <c r="L301" s="30">
        <v>0.0</v>
      </c>
      <c r="M301" s="32" t="s">
        <v>49</v>
      </c>
      <c r="N301" s="32" t="s">
        <v>39</v>
      </c>
      <c r="O301" s="30">
        <v>2.0</v>
      </c>
      <c r="P301" s="30">
        <v>9.0</v>
      </c>
      <c r="Q301" s="30">
        <v>7.0</v>
      </c>
      <c r="R301" s="30">
        <v>5.0</v>
      </c>
      <c r="S301" s="30">
        <v>0.0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39"/>
    </row>
    <row r="302">
      <c r="A302" s="30">
        <v>13053.3</v>
      </c>
      <c r="B302" s="40">
        <v>44301.0</v>
      </c>
      <c r="C302" s="40">
        <v>44305.0</v>
      </c>
      <c r="D302" s="32" t="s">
        <v>241</v>
      </c>
      <c r="E302" s="32" t="s">
        <v>160</v>
      </c>
      <c r="F302" s="37"/>
      <c r="G302" s="38"/>
      <c r="H302" s="38"/>
      <c r="I302" s="35"/>
      <c r="J302" s="30">
        <v>1.0</v>
      </c>
      <c r="K302" s="30">
        <v>0.0</v>
      </c>
      <c r="L302" s="30">
        <v>0.0</v>
      </c>
      <c r="M302" s="32" t="s">
        <v>49</v>
      </c>
      <c r="N302" s="32" t="s">
        <v>39</v>
      </c>
      <c r="O302" s="30">
        <v>1.0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5.0</v>
      </c>
      <c r="AA302" s="30">
        <v>5.0</v>
      </c>
      <c r="AB302" s="30">
        <v>10.0</v>
      </c>
      <c r="AC302" s="30">
        <v>1.0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39"/>
    </row>
    <row r="303">
      <c r="A303" s="30">
        <v>13054.1</v>
      </c>
      <c r="B303" s="40">
        <v>44301.0</v>
      </c>
      <c r="C303" s="40">
        <v>44301.0</v>
      </c>
      <c r="D303" s="32" t="s">
        <v>114</v>
      </c>
      <c r="E303" s="32" t="s">
        <v>36</v>
      </c>
      <c r="F303" s="32" t="s">
        <v>37</v>
      </c>
      <c r="G303" s="33" t="s">
        <v>38</v>
      </c>
      <c r="H303" s="34">
        <v>27610.0</v>
      </c>
      <c r="I303" s="35"/>
      <c r="J303" s="30">
        <v>0.0</v>
      </c>
      <c r="K303" s="30">
        <v>1.0</v>
      </c>
      <c r="L303" s="30">
        <v>0.0</v>
      </c>
      <c r="M303" s="32" t="s">
        <v>39</v>
      </c>
      <c r="N303" s="32" t="s">
        <v>39</v>
      </c>
      <c r="O303" s="30">
        <v>6.0</v>
      </c>
      <c r="P303" s="30">
        <v>13.0</v>
      </c>
      <c r="Q303" s="30">
        <v>8.0</v>
      </c>
      <c r="R303" s="30">
        <v>2.0</v>
      </c>
      <c r="S303" s="30">
        <v>2.0</v>
      </c>
      <c r="T303" s="30">
        <v>0.0</v>
      </c>
      <c r="U303" s="30">
        <v>0.0</v>
      </c>
      <c r="V303" s="30">
        <v>0.0</v>
      </c>
      <c r="W303" s="30">
        <v>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0.0</v>
      </c>
      <c r="AH303" s="30">
        <v>0.0</v>
      </c>
      <c r="AI303" s="30">
        <v>0.0</v>
      </c>
      <c r="AJ303" s="39"/>
    </row>
    <row r="304">
      <c r="A304" s="30">
        <v>13055.1</v>
      </c>
      <c r="B304" s="40">
        <v>44301.0</v>
      </c>
      <c r="C304" s="40">
        <v>44302.0</v>
      </c>
      <c r="D304" s="32" t="s">
        <v>114</v>
      </c>
      <c r="E304" s="32" t="s">
        <v>36</v>
      </c>
      <c r="F304" s="32" t="s">
        <v>37</v>
      </c>
      <c r="G304" s="33" t="s">
        <v>38</v>
      </c>
      <c r="H304" s="34">
        <v>27610.0</v>
      </c>
      <c r="I304" s="35"/>
      <c r="J304" s="30">
        <v>0.0</v>
      </c>
      <c r="K304" s="30">
        <v>1.0</v>
      </c>
      <c r="L304" s="30">
        <v>0.0</v>
      </c>
      <c r="M304" s="32" t="s">
        <v>39</v>
      </c>
      <c r="N304" s="32" t="s">
        <v>39</v>
      </c>
      <c r="O304" s="30">
        <v>3.0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10.0</v>
      </c>
      <c r="V304" s="30">
        <v>7.0</v>
      </c>
      <c r="W304" s="30">
        <v>10.0</v>
      </c>
      <c r="X304" s="30">
        <v>1.0</v>
      </c>
      <c r="Y304" s="30">
        <v>0.0</v>
      </c>
      <c r="Z304" s="30">
        <v>0.0</v>
      </c>
      <c r="AA304" s="30">
        <v>0.0</v>
      </c>
      <c r="AB304" s="30">
        <v>0.0</v>
      </c>
      <c r="AC304" s="30">
        <v>0.0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39"/>
    </row>
    <row r="305">
      <c r="A305" s="30">
        <v>13056.1</v>
      </c>
      <c r="B305" s="40">
        <v>44301.0</v>
      </c>
      <c r="C305" s="40">
        <v>44306.0</v>
      </c>
      <c r="D305" s="32" t="s">
        <v>116</v>
      </c>
      <c r="E305" s="32" t="s">
        <v>46</v>
      </c>
      <c r="F305" s="32" t="s">
        <v>248</v>
      </c>
      <c r="G305" s="33" t="s">
        <v>38</v>
      </c>
      <c r="H305" s="34">
        <v>27604.0</v>
      </c>
      <c r="I305" s="35"/>
      <c r="J305" s="30">
        <v>0.0</v>
      </c>
      <c r="K305" s="30">
        <v>1.0</v>
      </c>
      <c r="L305" s="30">
        <v>0.0</v>
      </c>
      <c r="M305" s="32" t="s">
        <v>49</v>
      </c>
      <c r="N305" s="32" t="s">
        <v>39</v>
      </c>
      <c r="O305" s="30">
        <v>1.0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11.0</v>
      </c>
      <c r="V305" s="30">
        <v>5.0</v>
      </c>
      <c r="W305" s="30">
        <v>10.0</v>
      </c>
      <c r="X305" s="30">
        <v>1.0</v>
      </c>
      <c r="Y305" s="30">
        <v>1.0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39"/>
    </row>
    <row r="306">
      <c r="A306" s="30">
        <v>13056.2</v>
      </c>
      <c r="B306" s="40">
        <v>44301.0</v>
      </c>
      <c r="C306" s="40">
        <v>44306.0</v>
      </c>
      <c r="D306" s="32" t="s">
        <v>116</v>
      </c>
      <c r="E306" s="32" t="s">
        <v>46</v>
      </c>
      <c r="I306" s="35"/>
      <c r="J306" s="30">
        <v>0.0</v>
      </c>
      <c r="K306" s="30">
        <v>0.0</v>
      </c>
      <c r="L306" s="30">
        <v>1.0</v>
      </c>
      <c r="M306" s="32" t="s">
        <v>39</v>
      </c>
      <c r="N306" s="32" t="s">
        <v>39</v>
      </c>
      <c r="O306" s="30">
        <v>1.0</v>
      </c>
      <c r="P306" s="30">
        <v>10.0</v>
      </c>
      <c r="Q306" s="30">
        <v>8.0</v>
      </c>
      <c r="R306" s="30">
        <v>10.0</v>
      </c>
      <c r="S306" s="30">
        <v>1.0</v>
      </c>
      <c r="T306" s="30">
        <v>0.0</v>
      </c>
      <c r="U306" s="30">
        <v>0.0</v>
      </c>
      <c r="V306" s="30">
        <v>0.0</v>
      </c>
      <c r="W306" s="30">
        <v>0.0</v>
      </c>
      <c r="X306" s="30">
        <v>0.0</v>
      </c>
      <c r="Y306" s="30">
        <v>0.0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0.0</v>
      </c>
      <c r="AF306" s="30">
        <v>0.0</v>
      </c>
      <c r="AG306" s="30">
        <v>0.0</v>
      </c>
      <c r="AH306" s="30">
        <v>0.0</v>
      </c>
      <c r="AI306" s="30">
        <v>0.0</v>
      </c>
      <c r="AJ306" s="39"/>
    </row>
    <row r="307">
      <c r="A307" s="30">
        <v>13056.3</v>
      </c>
      <c r="B307" s="40">
        <v>44301.0</v>
      </c>
      <c r="C307" s="40">
        <v>44306.0</v>
      </c>
      <c r="D307" s="32" t="s">
        <v>116</v>
      </c>
      <c r="E307" s="32" t="s">
        <v>46</v>
      </c>
      <c r="I307" s="35"/>
      <c r="J307" s="30">
        <v>1.0</v>
      </c>
      <c r="K307" s="30">
        <v>0.0</v>
      </c>
      <c r="L307" s="30">
        <v>0.0</v>
      </c>
      <c r="M307" s="32" t="s">
        <v>39</v>
      </c>
      <c r="N307" s="32" t="s">
        <v>39</v>
      </c>
      <c r="O307" s="30">
        <v>1.0</v>
      </c>
      <c r="P307" s="30">
        <v>0.0</v>
      </c>
      <c r="Q307" s="30">
        <v>0.0</v>
      </c>
      <c r="R307" s="30">
        <v>0.0</v>
      </c>
      <c r="S307" s="30">
        <v>0.0</v>
      </c>
      <c r="T307" s="30">
        <v>0.0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5.0</v>
      </c>
      <c r="AA307" s="30">
        <v>2.0</v>
      </c>
      <c r="AB307" s="30">
        <v>11.0</v>
      </c>
      <c r="AC307" s="30">
        <v>1.0</v>
      </c>
      <c r="AD307" s="30">
        <v>1.0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39"/>
    </row>
    <row r="308">
      <c r="A308" s="30">
        <v>13057.1</v>
      </c>
      <c r="B308" s="40">
        <v>44301.0</v>
      </c>
      <c r="C308" s="40">
        <v>44301.0</v>
      </c>
      <c r="D308" s="32" t="s">
        <v>80</v>
      </c>
      <c r="E308" s="32" t="s">
        <v>36</v>
      </c>
      <c r="F308" s="32" t="s">
        <v>75</v>
      </c>
      <c r="G308" s="33" t="s">
        <v>74</v>
      </c>
      <c r="H308" s="34">
        <v>27587.0</v>
      </c>
      <c r="I308" s="35"/>
      <c r="J308" s="30">
        <v>0.0</v>
      </c>
      <c r="K308" s="30">
        <v>1.0</v>
      </c>
      <c r="L308" s="30">
        <v>0.0</v>
      </c>
      <c r="M308" s="32" t="s">
        <v>39</v>
      </c>
      <c r="N308" s="32" t="s">
        <v>39</v>
      </c>
      <c r="O308" s="30">
        <v>5.0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0.0</v>
      </c>
      <c r="V308" s="30">
        <v>0.0</v>
      </c>
      <c r="W308" s="30">
        <v>0.0</v>
      </c>
      <c r="X308" s="30">
        <v>0.0</v>
      </c>
      <c r="Y308" s="30">
        <v>0.0</v>
      </c>
      <c r="Z308" s="30">
        <v>11.0</v>
      </c>
      <c r="AA308" s="30">
        <v>6.0</v>
      </c>
      <c r="AB308" s="30">
        <v>10.0</v>
      </c>
      <c r="AC308" s="30">
        <v>2.0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39"/>
    </row>
    <row r="309">
      <c r="A309" s="30">
        <v>13057.2</v>
      </c>
      <c r="B309" s="40">
        <v>44301.0</v>
      </c>
      <c r="C309" s="40">
        <v>44301.0</v>
      </c>
      <c r="D309" s="32" t="s">
        <v>80</v>
      </c>
      <c r="E309" s="32" t="s">
        <v>36</v>
      </c>
      <c r="F309" s="32" t="s">
        <v>261</v>
      </c>
      <c r="G309" s="33" t="s">
        <v>74</v>
      </c>
      <c r="H309" s="34">
        <v>27587.0</v>
      </c>
      <c r="I309" s="35"/>
      <c r="J309" s="30">
        <v>0.0</v>
      </c>
      <c r="K309" s="30">
        <v>1.0</v>
      </c>
      <c r="L309" s="30">
        <v>0.0</v>
      </c>
      <c r="M309" s="32" t="s">
        <v>39</v>
      </c>
      <c r="N309" s="32" t="s">
        <v>39</v>
      </c>
      <c r="O309" s="30">
        <v>5.0</v>
      </c>
      <c r="P309" s="30">
        <v>0.0</v>
      </c>
      <c r="Q309" s="30">
        <v>0.0</v>
      </c>
      <c r="R309" s="30">
        <v>0.0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13.0</v>
      </c>
      <c r="AA309" s="30">
        <v>8.0</v>
      </c>
      <c r="AB309" s="30">
        <v>10.0</v>
      </c>
      <c r="AC309" s="30">
        <v>2.0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39"/>
    </row>
    <row r="310">
      <c r="A310" s="30">
        <v>13058.1</v>
      </c>
      <c r="B310" s="40">
        <v>44301.0</v>
      </c>
      <c r="C310" s="40">
        <v>44302.0</v>
      </c>
      <c r="D310" s="32" t="s">
        <v>305</v>
      </c>
      <c r="E310" s="32" t="s">
        <v>36</v>
      </c>
      <c r="F310" s="32" t="s">
        <v>274</v>
      </c>
      <c r="G310" s="33" t="s">
        <v>38</v>
      </c>
      <c r="H310" s="34">
        <v>27610.0</v>
      </c>
      <c r="I310" s="35"/>
      <c r="J310" s="30">
        <v>0.0</v>
      </c>
      <c r="K310" s="30">
        <v>1.0</v>
      </c>
      <c r="L310" s="30">
        <v>0.0</v>
      </c>
      <c r="M310" s="32" t="s">
        <v>39</v>
      </c>
      <c r="N310" s="32" t="s">
        <v>39</v>
      </c>
      <c r="O310" s="30">
        <v>0.0</v>
      </c>
      <c r="P310" s="30">
        <v>0.0</v>
      </c>
      <c r="Q310" s="30">
        <v>0.0</v>
      </c>
      <c r="R310" s="30">
        <v>0.0</v>
      </c>
      <c r="S310" s="30">
        <v>0.0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4.0</v>
      </c>
      <c r="AG310" s="30">
        <v>5.0</v>
      </c>
      <c r="AH310" s="30">
        <v>0.0</v>
      </c>
      <c r="AI310" s="30">
        <v>0.0</v>
      </c>
      <c r="AJ310" s="39"/>
    </row>
    <row r="311">
      <c r="A311" s="30">
        <v>13059.1</v>
      </c>
      <c r="B311" s="40">
        <v>44301.0</v>
      </c>
      <c r="C311" s="40">
        <v>44306.0</v>
      </c>
      <c r="D311" s="32" t="s">
        <v>239</v>
      </c>
      <c r="E311" s="32" t="s">
        <v>36</v>
      </c>
      <c r="F311" s="32" t="s">
        <v>149</v>
      </c>
      <c r="G311" s="33" t="s">
        <v>38</v>
      </c>
      <c r="H311" s="34">
        <v>27603.0</v>
      </c>
      <c r="I311" s="35"/>
      <c r="J311" s="30">
        <v>0.0</v>
      </c>
      <c r="K311" s="30">
        <v>1.0</v>
      </c>
      <c r="L311" s="30">
        <v>0.0</v>
      </c>
      <c r="M311" s="32" t="s">
        <v>39</v>
      </c>
      <c r="N311" s="32" t="s">
        <v>39</v>
      </c>
      <c r="O311" s="30">
        <v>2.0</v>
      </c>
      <c r="P311" s="30">
        <v>0.0</v>
      </c>
      <c r="Q311" s="30">
        <v>0.0</v>
      </c>
      <c r="R311" s="30">
        <v>0.0</v>
      </c>
      <c r="S311" s="30">
        <v>0.0</v>
      </c>
      <c r="T311" s="30">
        <v>0.0</v>
      </c>
      <c r="U311" s="30">
        <v>10.0</v>
      </c>
      <c r="V311" s="30">
        <v>5.0</v>
      </c>
      <c r="W311" s="30">
        <v>10.0</v>
      </c>
      <c r="X311" s="30">
        <v>1.0</v>
      </c>
      <c r="Y311" s="30">
        <v>1.0</v>
      </c>
      <c r="Z311" s="30">
        <v>0.0</v>
      </c>
      <c r="AA311" s="30">
        <v>0.0</v>
      </c>
      <c r="AB311" s="30">
        <v>0.0</v>
      </c>
      <c r="AC311" s="30">
        <v>0.0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39"/>
    </row>
    <row r="312">
      <c r="A312" s="30">
        <v>13059.2</v>
      </c>
      <c r="B312" s="40">
        <v>44301.0</v>
      </c>
      <c r="C312" s="40">
        <v>44306.0</v>
      </c>
      <c r="D312" s="32" t="s">
        <v>239</v>
      </c>
      <c r="E312" s="32" t="s">
        <v>36</v>
      </c>
      <c r="F312" s="32" t="s">
        <v>149</v>
      </c>
      <c r="G312" s="33" t="s">
        <v>38</v>
      </c>
      <c r="H312" s="34">
        <v>27603.0</v>
      </c>
      <c r="I312" s="35"/>
      <c r="J312" s="30">
        <v>0.0</v>
      </c>
      <c r="K312" s="30">
        <v>1.0</v>
      </c>
      <c r="L312" s="30">
        <v>0.0</v>
      </c>
      <c r="M312" s="32" t="s">
        <v>39</v>
      </c>
      <c r="N312" s="32" t="s">
        <v>39</v>
      </c>
      <c r="O312" s="30">
        <v>5.0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0.0</v>
      </c>
      <c r="V312" s="30">
        <v>0.0</v>
      </c>
      <c r="W312" s="30">
        <v>0.0</v>
      </c>
      <c r="X312" s="30">
        <v>0.0</v>
      </c>
      <c r="Y312" s="30">
        <v>0.0</v>
      </c>
      <c r="Z312" s="30">
        <v>0.0</v>
      </c>
      <c r="AA312" s="30">
        <v>0.0</v>
      </c>
      <c r="AB312" s="30">
        <v>0.0</v>
      </c>
      <c r="AC312" s="30">
        <v>0.0</v>
      </c>
      <c r="AD312" s="30">
        <v>0.0</v>
      </c>
      <c r="AE312" s="30">
        <v>9.0</v>
      </c>
      <c r="AF312" s="30">
        <v>4.0</v>
      </c>
      <c r="AG312" s="30">
        <v>10.0</v>
      </c>
      <c r="AH312" s="30">
        <v>1.0</v>
      </c>
      <c r="AI312" s="30">
        <v>0.0</v>
      </c>
      <c r="AJ312" s="39"/>
    </row>
    <row r="313">
      <c r="A313" s="30">
        <v>13059.3</v>
      </c>
      <c r="B313" s="40">
        <v>44301.0</v>
      </c>
      <c r="C313" s="40">
        <v>44306.0</v>
      </c>
      <c r="D313" s="32" t="s">
        <v>239</v>
      </c>
      <c r="E313" s="32" t="s">
        <v>36</v>
      </c>
      <c r="J313" s="30">
        <v>1.0</v>
      </c>
      <c r="K313" s="30">
        <v>0.0</v>
      </c>
      <c r="L313" s="30">
        <v>0.0</v>
      </c>
      <c r="M313" s="32" t="s">
        <v>39</v>
      </c>
      <c r="N313" s="32" t="s">
        <v>39</v>
      </c>
      <c r="O313" s="30">
        <v>3.0</v>
      </c>
      <c r="P313" s="30">
        <v>0.0</v>
      </c>
      <c r="Q313" s="30">
        <v>0.0</v>
      </c>
      <c r="R313" s="30">
        <v>0.0</v>
      </c>
      <c r="S313" s="30">
        <v>0.0</v>
      </c>
      <c r="T313" s="30">
        <v>0.0</v>
      </c>
      <c r="U313" s="30">
        <v>0.0</v>
      </c>
      <c r="V313" s="30">
        <v>0.0</v>
      </c>
      <c r="W313" s="30">
        <v>0.0</v>
      </c>
      <c r="X313" s="30">
        <v>0.0</v>
      </c>
      <c r="Y313" s="30">
        <v>0.0</v>
      </c>
      <c r="Z313" s="30">
        <v>7.0</v>
      </c>
      <c r="AA313" s="30">
        <v>3.0</v>
      </c>
      <c r="AB313" s="30">
        <v>11.0</v>
      </c>
      <c r="AC313" s="30">
        <v>1.0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39"/>
    </row>
    <row r="314">
      <c r="A314" s="30">
        <v>13060.1</v>
      </c>
      <c r="B314" s="40">
        <v>44301.0</v>
      </c>
      <c r="C314" s="40">
        <v>44306.0</v>
      </c>
      <c r="D314" s="32" t="s">
        <v>87</v>
      </c>
      <c r="E314" s="32" t="s">
        <v>36</v>
      </c>
      <c r="F314" s="32" t="s">
        <v>88</v>
      </c>
      <c r="G314" s="33" t="s">
        <v>89</v>
      </c>
      <c r="H314" s="34">
        <v>27609.0</v>
      </c>
      <c r="I314" s="35"/>
      <c r="J314" s="30">
        <v>0.0</v>
      </c>
      <c r="K314" s="30">
        <v>1.0</v>
      </c>
      <c r="L314" s="30">
        <v>0.0</v>
      </c>
      <c r="M314" s="32" t="s">
        <v>49</v>
      </c>
      <c r="N314" s="32" t="s">
        <v>39</v>
      </c>
      <c r="O314" s="30">
        <v>0.0</v>
      </c>
      <c r="P314" s="30">
        <v>0.0</v>
      </c>
      <c r="Q314" s="30">
        <v>0.0</v>
      </c>
      <c r="R314" s="30">
        <v>0.0</v>
      </c>
      <c r="S314" s="30">
        <v>0.0</v>
      </c>
      <c r="T314" s="30">
        <v>0.0</v>
      </c>
      <c r="U314" s="30">
        <v>11.0</v>
      </c>
      <c r="V314" s="30">
        <v>6.0</v>
      </c>
      <c r="W314" s="30">
        <v>9.0</v>
      </c>
      <c r="X314" s="30">
        <v>2.0</v>
      </c>
      <c r="Y314" s="30">
        <v>0.0</v>
      </c>
      <c r="Z314" s="30">
        <v>0.0</v>
      </c>
      <c r="AA314" s="30">
        <v>0.0</v>
      </c>
      <c r="AB314" s="30">
        <v>0.0</v>
      </c>
      <c r="AC314" s="30">
        <v>0.0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39"/>
    </row>
    <row r="315">
      <c r="A315" s="30">
        <v>13061.1</v>
      </c>
      <c r="B315" s="40">
        <v>44301.0</v>
      </c>
      <c r="C315" s="40">
        <v>44306.0</v>
      </c>
      <c r="D315" s="32" t="s">
        <v>306</v>
      </c>
      <c r="E315" s="32" t="s">
        <v>36</v>
      </c>
      <c r="F315" s="32" t="s">
        <v>307</v>
      </c>
      <c r="G315" s="33" t="s">
        <v>109</v>
      </c>
      <c r="H315" s="34">
        <v>27529.0</v>
      </c>
      <c r="I315" s="35"/>
      <c r="J315" s="30">
        <v>0.0</v>
      </c>
      <c r="K315" s="30">
        <v>1.0</v>
      </c>
      <c r="L315" s="30">
        <v>0.0</v>
      </c>
      <c r="M315" s="32" t="s">
        <v>39</v>
      </c>
      <c r="N315" s="32" t="s">
        <v>39</v>
      </c>
      <c r="O315" s="30">
        <v>3.0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9.0</v>
      </c>
      <c r="V315" s="30">
        <v>5.0</v>
      </c>
      <c r="W315" s="30">
        <v>10.0</v>
      </c>
      <c r="X315" s="30">
        <v>0.0</v>
      </c>
      <c r="Y315" s="30">
        <v>0.0</v>
      </c>
      <c r="Z315" s="30">
        <v>0.0</v>
      </c>
      <c r="AA315" s="30">
        <v>0.0</v>
      </c>
      <c r="AB315" s="30">
        <v>0.0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0.0</v>
      </c>
      <c r="AH315" s="30">
        <v>0.0</v>
      </c>
      <c r="AI315" s="30">
        <v>0.0</v>
      </c>
      <c r="AJ315" s="39"/>
    </row>
    <row r="316">
      <c r="A316" s="30">
        <v>13061.2</v>
      </c>
      <c r="B316" s="40">
        <v>44301.0</v>
      </c>
      <c r="C316" s="40">
        <v>44306.0</v>
      </c>
      <c r="D316" s="32" t="s">
        <v>306</v>
      </c>
      <c r="E316" s="32" t="s">
        <v>36</v>
      </c>
      <c r="F316" s="32" t="s">
        <v>307</v>
      </c>
      <c r="G316" s="33" t="s">
        <v>109</v>
      </c>
      <c r="H316" s="34">
        <v>27529.0</v>
      </c>
      <c r="I316" s="35"/>
      <c r="J316" s="30">
        <v>0.0</v>
      </c>
      <c r="K316" s="30">
        <v>1.0</v>
      </c>
      <c r="L316" s="30">
        <v>0.0</v>
      </c>
      <c r="M316" s="32" t="s">
        <v>39</v>
      </c>
      <c r="N316" s="32" t="s">
        <v>39</v>
      </c>
      <c r="O316" s="30">
        <v>3.0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9.0</v>
      </c>
      <c r="V316" s="30">
        <v>5.0</v>
      </c>
      <c r="W316" s="30">
        <v>10.0</v>
      </c>
      <c r="X316" s="30">
        <v>0.0</v>
      </c>
      <c r="Y316" s="30">
        <v>0.0</v>
      </c>
      <c r="Z316" s="30">
        <v>0.0</v>
      </c>
      <c r="AA316" s="30">
        <v>0.0</v>
      </c>
      <c r="AB316" s="30">
        <v>0.0</v>
      </c>
      <c r="AC316" s="30">
        <v>0.0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39"/>
    </row>
    <row r="317">
      <c r="A317" s="30">
        <v>13061.3</v>
      </c>
      <c r="B317" s="40">
        <v>44301.0</v>
      </c>
      <c r="C317" s="40">
        <v>44306.0</v>
      </c>
      <c r="D317" s="32" t="s">
        <v>306</v>
      </c>
      <c r="E317" s="32" t="s">
        <v>36</v>
      </c>
      <c r="F317" s="32" t="s">
        <v>307</v>
      </c>
      <c r="G317" s="33" t="s">
        <v>109</v>
      </c>
      <c r="H317" s="34">
        <v>27529.0</v>
      </c>
      <c r="I317" s="35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3.0</v>
      </c>
      <c r="P317" s="30">
        <v>9.0</v>
      </c>
      <c r="Q317" s="30">
        <v>5.0</v>
      </c>
      <c r="R317" s="30">
        <v>10.0</v>
      </c>
      <c r="S317" s="30">
        <v>1.0</v>
      </c>
      <c r="T317" s="30">
        <v>0.0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0.0</v>
      </c>
      <c r="AA317" s="30">
        <v>0.0</v>
      </c>
      <c r="AB317" s="30">
        <v>0.0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39"/>
    </row>
    <row r="318">
      <c r="A318" s="30">
        <v>13061.4</v>
      </c>
      <c r="B318" s="40">
        <v>44301.0</v>
      </c>
      <c r="C318" s="40">
        <v>44306.0</v>
      </c>
      <c r="D318" s="32" t="s">
        <v>306</v>
      </c>
      <c r="E318" s="32" t="s">
        <v>36</v>
      </c>
      <c r="F318" s="32" t="s">
        <v>307</v>
      </c>
      <c r="G318" s="33" t="s">
        <v>109</v>
      </c>
      <c r="H318" s="34">
        <v>27529.0</v>
      </c>
      <c r="I318" s="35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3.0</v>
      </c>
      <c r="P318" s="30">
        <v>9.0</v>
      </c>
      <c r="Q318" s="30">
        <v>5.0</v>
      </c>
      <c r="R318" s="30">
        <v>10.0</v>
      </c>
      <c r="S318" s="30">
        <v>1.0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0.0</v>
      </c>
      <c r="AA318" s="30">
        <v>0.0</v>
      </c>
      <c r="AB318" s="30">
        <v>0.0</v>
      </c>
      <c r="AC318" s="30">
        <v>0.0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39"/>
    </row>
    <row r="319">
      <c r="A319" s="30">
        <v>13061.5</v>
      </c>
      <c r="B319" s="40">
        <v>44301.0</v>
      </c>
      <c r="C319" s="40">
        <v>44306.0</v>
      </c>
      <c r="D319" s="32" t="s">
        <v>306</v>
      </c>
      <c r="E319" s="32" t="s">
        <v>36</v>
      </c>
      <c r="J319" s="30">
        <v>0.0</v>
      </c>
      <c r="K319" s="30">
        <v>0.0</v>
      </c>
      <c r="L319" s="30">
        <v>1.0</v>
      </c>
      <c r="M319" s="32" t="s">
        <v>39</v>
      </c>
      <c r="N319" s="32" t="s">
        <v>39</v>
      </c>
      <c r="O319" s="30">
        <v>0.0</v>
      </c>
      <c r="P319" s="30">
        <v>6.0</v>
      </c>
      <c r="Q319" s="30">
        <v>8.0</v>
      </c>
      <c r="R319" s="30">
        <v>6.0</v>
      </c>
      <c r="S319" s="30">
        <v>0.0</v>
      </c>
      <c r="T319" s="30">
        <v>0.0</v>
      </c>
      <c r="U319" s="30">
        <v>0.0</v>
      </c>
      <c r="V319" s="30">
        <v>0.0</v>
      </c>
      <c r="W319" s="30">
        <v>0.0</v>
      </c>
      <c r="X319" s="30">
        <v>0.0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39"/>
    </row>
    <row r="320">
      <c r="A320" s="30">
        <v>13061.6</v>
      </c>
      <c r="B320" s="40">
        <v>44301.0</v>
      </c>
      <c r="C320" s="40">
        <v>44306.0</v>
      </c>
      <c r="D320" s="32" t="s">
        <v>306</v>
      </c>
      <c r="E320" s="32" t="s">
        <v>36</v>
      </c>
      <c r="J320" s="30">
        <v>1.0</v>
      </c>
      <c r="K320" s="30">
        <v>0.0</v>
      </c>
      <c r="L320" s="30">
        <v>0.0</v>
      </c>
      <c r="M320" s="32" t="s">
        <v>39</v>
      </c>
      <c r="N320" s="32" t="s">
        <v>39</v>
      </c>
      <c r="O320" s="30">
        <v>3.0</v>
      </c>
      <c r="P320" s="30">
        <v>0.0</v>
      </c>
      <c r="Q320" s="30">
        <v>0.0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7.0</v>
      </c>
      <c r="AA320" s="30">
        <v>1.0</v>
      </c>
      <c r="AB320" s="30">
        <v>0.0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39"/>
    </row>
    <row r="321">
      <c r="A321" s="30">
        <v>13062.1</v>
      </c>
      <c r="B321" s="40">
        <v>44301.0</v>
      </c>
      <c r="C321" s="40">
        <v>44306.0</v>
      </c>
      <c r="D321" s="32" t="s">
        <v>306</v>
      </c>
      <c r="E321" s="32" t="s">
        <v>36</v>
      </c>
      <c r="J321" s="30">
        <v>1.0</v>
      </c>
      <c r="K321" s="30">
        <v>0.0</v>
      </c>
      <c r="L321" s="30">
        <v>0.0</v>
      </c>
      <c r="M321" s="32" t="s">
        <v>39</v>
      </c>
      <c r="N321" s="32" t="s">
        <v>39</v>
      </c>
      <c r="O321" s="30">
        <v>0.0</v>
      </c>
      <c r="P321" s="30">
        <v>0.0</v>
      </c>
      <c r="Q321" s="30">
        <v>0.0</v>
      </c>
      <c r="R321" s="30">
        <v>0.0</v>
      </c>
      <c r="S321" s="30">
        <v>0.0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2.0</v>
      </c>
      <c r="AF321" s="30">
        <v>2.0</v>
      </c>
      <c r="AG321" s="30">
        <v>0.0</v>
      </c>
      <c r="AH321" s="30">
        <v>0.0</v>
      </c>
      <c r="AI321" s="30">
        <v>0.0</v>
      </c>
      <c r="AJ321" s="39"/>
    </row>
    <row r="322">
      <c r="A322" s="30">
        <v>13063.1</v>
      </c>
      <c r="B322" s="40">
        <v>44301.0</v>
      </c>
      <c r="C322" s="40">
        <v>44306.0</v>
      </c>
      <c r="D322" s="32" t="s">
        <v>215</v>
      </c>
      <c r="E322" s="32" t="s">
        <v>36</v>
      </c>
      <c r="F322" s="32" t="s">
        <v>308</v>
      </c>
      <c r="G322" s="33" t="s">
        <v>43</v>
      </c>
      <c r="H322" s="34">
        <v>27545.0</v>
      </c>
      <c r="I322" s="35"/>
      <c r="J322" s="30">
        <v>0.0</v>
      </c>
      <c r="K322" s="30">
        <v>1.0</v>
      </c>
      <c r="L322" s="30">
        <v>0.0</v>
      </c>
      <c r="M322" s="32" t="s">
        <v>49</v>
      </c>
      <c r="N322" s="32" t="s">
        <v>39</v>
      </c>
      <c r="O322" s="30">
        <v>3.0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11.0</v>
      </c>
      <c r="V322" s="30">
        <v>5.0</v>
      </c>
      <c r="W322" s="30">
        <v>10.0</v>
      </c>
      <c r="X322" s="30">
        <v>1.0</v>
      </c>
      <c r="Y322" s="30">
        <v>0.0</v>
      </c>
      <c r="Z322" s="30">
        <v>0.0</v>
      </c>
      <c r="AA322" s="30">
        <v>0.0</v>
      </c>
      <c r="AB322" s="30">
        <v>0.0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39"/>
    </row>
    <row r="323">
      <c r="A323" s="30">
        <v>13064.1</v>
      </c>
      <c r="B323" s="40">
        <v>44301.0</v>
      </c>
      <c r="C323" s="40">
        <v>44306.0</v>
      </c>
      <c r="D323" s="32" t="s">
        <v>309</v>
      </c>
      <c r="E323" s="32" t="s">
        <v>160</v>
      </c>
      <c r="F323" s="32" t="s">
        <v>268</v>
      </c>
      <c r="G323" s="33" t="s">
        <v>38</v>
      </c>
      <c r="H323" s="34">
        <v>27605.0</v>
      </c>
      <c r="I323" s="35"/>
      <c r="J323" s="30">
        <v>0.0</v>
      </c>
      <c r="K323" s="30">
        <v>1.0</v>
      </c>
      <c r="L323" s="30">
        <v>0.0</v>
      </c>
      <c r="M323" s="32" t="s">
        <v>39</v>
      </c>
      <c r="N323" s="32" t="s">
        <v>39</v>
      </c>
      <c r="O323" s="30">
        <v>2.0</v>
      </c>
      <c r="P323" s="30">
        <v>0.0</v>
      </c>
      <c r="Q323" s="30">
        <v>0.0</v>
      </c>
      <c r="R323" s="30">
        <v>0.0</v>
      </c>
      <c r="S323" s="30">
        <v>0.0</v>
      </c>
      <c r="T323" s="30">
        <v>0.0</v>
      </c>
      <c r="U323" s="30">
        <v>11.0</v>
      </c>
      <c r="V323" s="30">
        <v>5.0</v>
      </c>
      <c r="W323" s="30">
        <v>5.0</v>
      </c>
      <c r="X323" s="30">
        <v>1.0</v>
      </c>
      <c r="Y323" s="30">
        <v>1.0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0.0</v>
      </c>
      <c r="AG323" s="30">
        <v>5.0</v>
      </c>
      <c r="AH323" s="30">
        <v>0.0</v>
      </c>
      <c r="AI323" s="30">
        <v>0.0</v>
      </c>
      <c r="AJ323" s="39"/>
    </row>
    <row r="324">
      <c r="A324" s="30">
        <v>13065.1</v>
      </c>
      <c r="B324" s="40">
        <v>44302.0</v>
      </c>
      <c r="C324" s="40">
        <v>44306.0</v>
      </c>
      <c r="D324" s="32" t="s">
        <v>60</v>
      </c>
      <c r="E324" s="32" t="s">
        <v>36</v>
      </c>
      <c r="F324" s="32" t="s">
        <v>66</v>
      </c>
      <c r="G324" s="33" t="s">
        <v>51</v>
      </c>
      <c r="H324" s="34">
        <v>27539.0</v>
      </c>
      <c r="I324" s="35"/>
      <c r="J324" s="30">
        <v>0.0</v>
      </c>
      <c r="K324" s="30">
        <v>1.0</v>
      </c>
      <c r="L324" s="30">
        <v>0.0</v>
      </c>
      <c r="M324" s="32" t="s">
        <v>49</v>
      </c>
      <c r="N324" s="32" t="s">
        <v>39</v>
      </c>
      <c r="O324" s="30">
        <v>7.0</v>
      </c>
      <c r="P324" s="30">
        <v>11.0</v>
      </c>
      <c r="Q324" s="30">
        <v>6.0</v>
      </c>
      <c r="R324" s="30">
        <v>10.0</v>
      </c>
      <c r="S324" s="30">
        <v>2.0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0.0</v>
      </c>
      <c r="AA324" s="30">
        <v>0.0</v>
      </c>
      <c r="AB324" s="30">
        <v>0.0</v>
      </c>
      <c r="AC324" s="30">
        <v>0.0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39"/>
    </row>
    <row r="325">
      <c r="A325" s="30">
        <v>13065.2</v>
      </c>
      <c r="B325" s="40">
        <v>44302.0</v>
      </c>
      <c r="C325" s="40">
        <v>44306.0</v>
      </c>
      <c r="D325" s="32" t="s">
        <v>60</v>
      </c>
      <c r="E325" s="32" t="s">
        <v>36</v>
      </c>
      <c r="F325" s="32" t="s">
        <v>310</v>
      </c>
      <c r="G325" s="33" t="s">
        <v>54</v>
      </c>
      <c r="H325" s="34">
        <v>27540.0</v>
      </c>
      <c r="I325" s="35"/>
      <c r="J325" s="30">
        <v>0.0</v>
      </c>
      <c r="K325" s="30">
        <v>1.0</v>
      </c>
      <c r="L325" s="30">
        <v>0.0</v>
      </c>
      <c r="M325" s="32" t="s">
        <v>49</v>
      </c>
      <c r="N325" s="32" t="s">
        <v>39</v>
      </c>
      <c r="O325" s="30">
        <v>0.0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5.0</v>
      </c>
      <c r="X325" s="30">
        <v>2.0</v>
      </c>
      <c r="Y325" s="30">
        <v>0.0</v>
      </c>
      <c r="Z325" s="30">
        <v>0.0</v>
      </c>
      <c r="AA325" s="30">
        <v>0.0</v>
      </c>
      <c r="AB325" s="30">
        <v>0.0</v>
      </c>
      <c r="AC325" s="30">
        <v>0.0</v>
      </c>
      <c r="AD325" s="30">
        <v>0.0</v>
      </c>
      <c r="AE325" s="30">
        <v>10.0</v>
      </c>
      <c r="AF325" s="30">
        <v>6.0</v>
      </c>
      <c r="AG325" s="30">
        <v>5.0</v>
      </c>
      <c r="AH325" s="30">
        <v>0.0</v>
      </c>
      <c r="AI325" s="30">
        <v>0.0</v>
      </c>
      <c r="AJ325" s="39"/>
    </row>
    <row r="326">
      <c r="A326" s="30">
        <v>13065.3</v>
      </c>
      <c r="B326" s="40">
        <v>44302.0</v>
      </c>
      <c r="C326" s="40">
        <v>44306.0</v>
      </c>
      <c r="D326" s="32" t="s">
        <v>60</v>
      </c>
      <c r="E326" s="32" t="s">
        <v>36</v>
      </c>
      <c r="J326" s="30">
        <v>0.0</v>
      </c>
      <c r="K326" s="30">
        <v>0.0</v>
      </c>
      <c r="L326" s="30">
        <v>1.0</v>
      </c>
      <c r="M326" s="32" t="s">
        <v>49</v>
      </c>
      <c r="N326" s="32" t="s">
        <v>39</v>
      </c>
      <c r="O326" s="30">
        <v>4.0</v>
      </c>
      <c r="P326" s="30">
        <v>0.0</v>
      </c>
      <c r="Q326" s="30">
        <v>0.0</v>
      </c>
      <c r="R326" s="30">
        <v>0.0</v>
      </c>
      <c r="S326" s="30">
        <v>0.0</v>
      </c>
      <c r="T326" s="30">
        <v>0.0</v>
      </c>
      <c r="U326" s="30">
        <v>11.0</v>
      </c>
      <c r="V326" s="30">
        <v>7.0</v>
      </c>
      <c r="W326" s="30">
        <v>9.0</v>
      </c>
      <c r="X326" s="30">
        <v>2.0</v>
      </c>
      <c r="Y326" s="30">
        <v>0.0</v>
      </c>
      <c r="Z326" s="30">
        <v>0.0</v>
      </c>
      <c r="AA326" s="30">
        <v>0.0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39"/>
    </row>
    <row r="327">
      <c r="A327" s="30">
        <v>13066.1</v>
      </c>
      <c r="B327" s="40">
        <v>44302.0</v>
      </c>
      <c r="C327" s="40">
        <v>44306.0</v>
      </c>
      <c r="D327" s="32" t="s">
        <v>71</v>
      </c>
      <c r="E327" s="32" t="s">
        <v>72</v>
      </c>
      <c r="F327" s="32" t="s">
        <v>222</v>
      </c>
      <c r="G327" s="33" t="s">
        <v>38</v>
      </c>
      <c r="H327" s="34">
        <v>27609.0</v>
      </c>
      <c r="I327" s="35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4.0</v>
      </c>
      <c r="P327" s="30">
        <v>11.0</v>
      </c>
      <c r="Q327" s="30">
        <v>8.0</v>
      </c>
      <c r="R327" s="30">
        <v>10.0</v>
      </c>
      <c r="S327" s="30">
        <v>2.0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39"/>
    </row>
    <row r="328">
      <c r="A328" s="30">
        <v>13066.2</v>
      </c>
      <c r="B328" s="40">
        <v>44302.0</v>
      </c>
      <c r="C328" s="40">
        <v>44306.0</v>
      </c>
      <c r="D328" s="32" t="s">
        <v>71</v>
      </c>
      <c r="E328" s="32" t="s">
        <v>72</v>
      </c>
      <c r="F328" s="32" t="s">
        <v>100</v>
      </c>
      <c r="G328" s="33" t="s">
        <v>74</v>
      </c>
      <c r="H328" s="34">
        <v>27587.0</v>
      </c>
      <c r="I328" s="35"/>
      <c r="J328" s="30">
        <v>0.0</v>
      </c>
      <c r="K328" s="30">
        <v>1.0</v>
      </c>
      <c r="L328" s="30">
        <v>0.0</v>
      </c>
      <c r="M328" s="32" t="s">
        <v>39</v>
      </c>
      <c r="N328" s="32" t="s">
        <v>39</v>
      </c>
      <c r="O328" s="30">
        <v>2.0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0.0</v>
      </c>
      <c r="V328" s="30">
        <v>0.0</v>
      </c>
      <c r="W328" s="30">
        <v>0.0</v>
      </c>
      <c r="X328" s="30">
        <v>0.0</v>
      </c>
      <c r="Y328" s="30">
        <v>0.0</v>
      </c>
      <c r="Z328" s="30">
        <v>0.0</v>
      </c>
      <c r="AA328" s="30">
        <v>0.0</v>
      </c>
      <c r="AB328" s="30">
        <v>0.0</v>
      </c>
      <c r="AC328" s="30">
        <v>0.0</v>
      </c>
      <c r="AD328" s="30">
        <v>0.0</v>
      </c>
      <c r="AE328" s="30">
        <v>10.0</v>
      </c>
      <c r="AF328" s="30">
        <v>5.0</v>
      </c>
      <c r="AG328" s="30">
        <v>10.0</v>
      </c>
      <c r="AH328" s="30">
        <v>1.0</v>
      </c>
      <c r="AI328" s="30">
        <v>0.0</v>
      </c>
      <c r="AJ328" s="39"/>
    </row>
    <row r="329">
      <c r="A329" s="30">
        <v>13066.3</v>
      </c>
      <c r="B329" s="40">
        <v>44302.0</v>
      </c>
      <c r="C329" s="40">
        <v>44306.0</v>
      </c>
      <c r="D329" s="32" t="s">
        <v>71</v>
      </c>
      <c r="E329" s="32" t="s">
        <v>72</v>
      </c>
      <c r="F329" s="32" t="s">
        <v>100</v>
      </c>
      <c r="G329" s="33" t="s">
        <v>74</v>
      </c>
      <c r="H329" s="34">
        <v>27587.0</v>
      </c>
      <c r="I329" s="35"/>
      <c r="J329" s="30">
        <v>0.0</v>
      </c>
      <c r="K329" s="30">
        <v>1.0</v>
      </c>
      <c r="L329" s="30">
        <v>0.0</v>
      </c>
      <c r="M329" s="32" t="s">
        <v>39</v>
      </c>
      <c r="N329" s="32" t="s">
        <v>39</v>
      </c>
      <c r="O329" s="30">
        <v>5.0</v>
      </c>
      <c r="P329" s="30">
        <v>0.0</v>
      </c>
      <c r="Q329" s="30">
        <v>0.0</v>
      </c>
      <c r="R329" s="30">
        <v>0.0</v>
      </c>
      <c r="S329" s="30">
        <v>0.0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10.0</v>
      </c>
      <c r="AA329" s="30">
        <v>5.0</v>
      </c>
      <c r="AB329" s="30">
        <v>10.0</v>
      </c>
      <c r="AC329" s="30">
        <v>1.0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39"/>
    </row>
    <row r="330">
      <c r="A330" s="30">
        <v>13066.4</v>
      </c>
      <c r="B330" s="40">
        <v>44302.0</v>
      </c>
      <c r="C330" s="40">
        <v>44306.0</v>
      </c>
      <c r="D330" s="32" t="s">
        <v>71</v>
      </c>
      <c r="E330" s="32" t="s">
        <v>72</v>
      </c>
      <c r="F330" s="32" t="s">
        <v>100</v>
      </c>
      <c r="G330" s="33" t="s">
        <v>74</v>
      </c>
      <c r="H330" s="34">
        <v>27587.0</v>
      </c>
      <c r="I330" s="35"/>
      <c r="J330" s="30">
        <v>0.0</v>
      </c>
      <c r="K330" s="30">
        <v>1.0</v>
      </c>
      <c r="L330" s="30">
        <v>0.0</v>
      </c>
      <c r="M330" s="32" t="s">
        <v>39</v>
      </c>
      <c r="N330" s="32" t="s">
        <v>39</v>
      </c>
      <c r="O330" s="30">
        <v>0.0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0.0</v>
      </c>
      <c r="V330" s="30">
        <v>0.0</v>
      </c>
      <c r="W330" s="30">
        <v>0.0</v>
      </c>
      <c r="X330" s="30">
        <v>0.0</v>
      </c>
      <c r="Y330" s="30">
        <v>0.0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9.0</v>
      </c>
      <c r="AF330" s="30">
        <v>4.0</v>
      </c>
      <c r="AG330" s="30">
        <v>10.0</v>
      </c>
      <c r="AH330" s="30">
        <v>1.0</v>
      </c>
      <c r="AI330" s="30">
        <v>0.0</v>
      </c>
      <c r="AJ330" s="39"/>
    </row>
    <row r="331">
      <c r="A331" s="30">
        <v>13067.1</v>
      </c>
      <c r="B331" s="40">
        <v>44302.0</v>
      </c>
      <c r="C331" s="40">
        <v>44306.0</v>
      </c>
      <c r="D331" s="32" t="s">
        <v>71</v>
      </c>
      <c r="E331" s="32" t="s">
        <v>72</v>
      </c>
      <c r="F331" s="32" t="s">
        <v>73</v>
      </c>
      <c r="G331" s="33" t="s">
        <v>74</v>
      </c>
      <c r="H331" s="34">
        <v>27587.0</v>
      </c>
      <c r="I331" s="35"/>
      <c r="J331" s="30">
        <v>0.0</v>
      </c>
      <c r="K331" s="30">
        <v>1.0</v>
      </c>
      <c r="L331" s="30">
        <v>0.0</v>
      </c>
      <c r="M331" s="32" t="s">
        <v>39</v>
      </c>
      <c r="N331" s="32" t="s">
        <v>39</v>
      </c>
      <c r="O331" s="30">
        <v>3.0</v>
      </c>
      <c r="P331" s="30">
        <v>9.0</v>
      </c>
      <c r="Q331" s="30">
        <v>6.0</v>
      </c>
      <c r="R331" s="30">
        <v>5.0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0.0</v>
      </c>
      <c r="AA331" s="30">
        <v>0.0</v>
      </c>
      <c r="AB331" s="30">
        <v>5.0</v>
      </c>
      <c r="AC331" s="30">
        <v>1.0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39"/>
    </row>
    <row r="332">
      <c r="A332" s="30">
        <v>13067.2</v>
      </c>
      <c r="B332" s="40">
        <v>44302.0</v>
      </c>
      <c r="C332" s="40">
        <v>44306.0</v>
      </c>
      <c r="D332" s="32" t="s">
        <v>71</v>
      </c>
      <c r="E332" s="32" t="s">
        <v>72</v>
      </c>
      <c r="F332" s="32" t="s">
        <v>73</v>
      </c>
      <c r="G332" s="33" t="s">
        <v>74</v>
      </c>
      <c r="H332" s="34">
        <v>27587.0</v>
      </c>
      <c r="I332" s="35"/>
      <c r="J332" s="30">
        <v>0.0</v>
      </c>
      <c r="K332" s="30">
        <v>1.0</v>
      </c>
      <c r="L332" s="30">
        <v>0.0</v>
      </c>
      <c r="M332" s="32" t="s">
        <v>39</v>
      </c>
      <c r="N332" s="32" t="s">
        <v>39</v>
      </c>
      <c r="O332" s="30">
        <v>3.0</v>
      </c>
      <c r="P332" s="30">
        <v>0.0</v>
      </c>
      <c r="Q332" s="30">
        <v>0.0</v>
      </c>
      <c r="R332" s="30">
        <v>0.0</v>
      </c>
      <c r="S332" s="30">
        <v>0.0</v>
      </c>
      <c r="T332" s="30">
        <v>0.0</v>
      </c>
      <c r="U332" s="30">
        <v>9.0</v>
      </c>
      <c r="V332" s="30">
        <v>5.0</v>
      </c>
      <c r="W332" s="30">
        <v>10.0</v>
      </c>
      <c r="X332" s="30">
        <v>1.0</v>
      </c>
      <c r="Y332" s="30">
        <v>0.0</v>
      </c>
      <c r="Z332" s="30">
        <v>0.0</v>
      </c>
      <c r="AA332" s="30">
        <v>0.0</v>
      </c>
      <c r="AB332" s="30">
        <v>0.0</v>
      </c>
      <c r="AC332" s="30">
        <v>0.0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39"/>
    </row>
    <row r="333">
      <c r="A333" s="30">
        <v>13068.1</v>
      </c>
      <c r="B333" s="40">
        <v>44302.0</v>
      </c>
      <c r="C333" s="40">
        <v>44306.0</v>
      </c>
      <c r="D333" s="32" t="s">
        <v>68</v>
      </c>
      <c r="E333" s="32" t="s">
        <v>36</v>
      </c>
      <c r="F333" s="32" t="s">
        <v>69</v>
      </c>
      <c r="G333" s="33" t="s">
        <v>38</v>
      </c>
      <c r="H333" s="34">
        <v>27615.0</v>
      </c>
      <c r="I333" s="35"/>
      <c r="J333" s="30">
        <v>0.0</v>
      </c>
      <c r="K333" s="30">
        <v>1.0</v>
      </c>
      <c r="L333" s="30">
        <v>0.0</v>
      </c>
      <c r="M333" s="32" t="s">
        <v>39</v>
      </c>
      <c r="N333" s="32" t="s">
        <v>39</v>
      </c>
      <c r="O333" s="30">
        <v>8.0</v>
      </c>
      <c r="P333" s="30">
        <v>11.0</v>
      </c>
      <c r="Q333" s="30">
        <v>6.0</v>
      </c>
      <c r="R333" s="30">
        <v>10.0</v>
      </c>
      <c r="S333" s="30">
        <v>2.0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0.0</v>
      </c>
      <c r="AA333" s="30">
        <v>0.0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39"/>
    </row>
    <row r="334">
      <c r="A334" s="30">
        <v>13068.2</v>
      </c>
      <c r="B334" s="40">
        <v>44302.0</v>
      </c>
      <c r="C334" s="40">
        <v>44306.0</v>
      </c>
      <c r="D334" s="32" t="s">
        <v>68</v>
      </c>
      <c r="E334" s="32" t="s">
        <v>36</v>
      </c>
      <c r="J334" s="30">
        <v>0.0</v>
      </c>
      <c r="K334" s="30">
        <v>0.0</v>
      </c>
      <c r="L334" s="30">
        <v>1.0</v>
      </c>
      <c r="M334" s="32" t="s">
        <v>39</v>
      </c>
      <c r="N334" s="32" t="s">
        <v>39</v>
      </c>
      <c r="O334" s="30">
        <v>5.0</v>
      </c>
      <c r="P334" s="30">
        <v>12.0</v>
      </c>
      <c r="Q334" s="30">
        <v>7.0</v>
      </c>
      <c r="R334" s="30">
        <v>10.0</v>
      </c>
      <c r="S334" s="30">
        <v>2.0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0.0</v>
      </c>
      <c r="AA334" s="30">
        <v>0.0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39"/>
    </row>
    <row r="335">
      <c r="A335" s="30">
        <v>13069.1</v>
      </c>
      <c r="B335" s="40">
        <v>44302.0</v>
      </c>
      <c r="C335" s="40">
        <v>44306.0</v>
      </c>
      <c r="D335" s="32" t="s">
        <v>137</v>
      </c>
      <c r="E335" s="32" t="s">
        <v>138</v>
      </c>
      <c r="F335" s="32" t="s">
        <v>158</v>
      </c>
      <c r="G335" s="33" t="s">
        <v>38</v>
      </c>
      <c r="H335" s="34">
        <v>27613.0</v>
      </c>
      <c r="I335" s="35"/>
      <c r="J335" s="30">
        <v>0.0</v>
      </c>
      <c r="K335" s="30">
        <v>1.0</v>
      </c>
      <c r="L335" s="30">
        <v>0.0</v>
      </c>
      <c r="M335" s="32" t="s">
        <v>39</v>
      </c>
      <c r="N335" s="32" t="s">
        <v>39</v>
      </c>
      <c r="O335" s="30">
        <v>7.0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0.0</v>
      </c>
      <c r="V335" s="30">
        <v>0.0</v>
      </c>
      <c r="W335" s="30">
        <v>0.0</v>
      </c>
      <c r="X335" s="30">
        <v>0.0</v>
      </c>
      <c r="Y335" s="30">
        <v>0.0</v>
      </c>
      <c r="Z335" s="30">
        <v>13.0</v>
      </c>
      <c r="AA335" s="30">
        <v>7.0</v>
      </c>
      <c r="AB335" s="30">
        <v>12.0</v>
      </c>
      <c r="AC335" s="30">
        <v>2.0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39"/>
    </row>
    <row r="336">
      <c r="A336" s="30">
        <v>13069.2</v>
      </c>
      <c r="B336" s="40">
        <v>44302.0</v>
      </c>
      <c r="C336" s="40">
        <v>44306.0</v>
      </c>
      <c r="D336" s="32" t="s">
        <v>137</v>
      </c>
      <c r="E336" s="32" t="s">
        <v>138</v>
      </c>
      <c r="F336" s="32" t="s">
        <v>210</v>
      </c>
      <c r="G336" s="33" t="s">
        <v>38</v>
      </c>
      <c r="H336" s="34">
        <v>27613.0</v>
      </c>
      <c r="I336" s="35"/>
      <c r="J336" s="30">
        <v>0.0</v>
      </c>
      <c r="K336" s="30">
        <v>1.0</v>
      </c>
      <c r="L336" s="30">
        <v>0.0</v>
      </c>
      <c r="M336" s="32" t="s">
        <v>39</v>
      </c>
      <c r="N336" s="32" t="s">
        <v>39</v>
      </c>
      <c r="O336" s="30">
        <v>4.0</v>
      </c>
      <c r="P336" s="30">
        <v>0.0</v>
      </c>
      <c r="Q336" s="30">
        <v>0.0</v>
      </c>
      <c r="R336" s="30">
        <v>0.0</v>
      </c>
      <c r="S336" s="30">
        <v>0.0</v>
      </c>
      <c r="T336" s="30">
        <v>0.0</v>
      </c>
      <c r="U336" s="30">
        <v>11.0</v>
      </c>
      <c r="V336" s="30">
        <v>7.0</v>
      </c>
      <c r="W336" s="30">
        <v>10.0</v>
      </c>
      <c r="X336" s="30">
        <v>2.0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39"/>
    </row>
    <row r="337">
      <c r="A337" s="30">
        <v>13070.1</v>
      </c>
      <c r="B337" s="40">
        <v>44302.0</v>
      </c>
      <c r="C337" s="40">
        <v>44306.0</v>
      </c>
      <c r="D337" s="32" t="s">
        <v>137</v>
      </c>
      <c r="E337" s="32" t="s">
        <v>138</v>
      </c>
      <c r="F337" s="32" t="s">
        <v>179</v>
      </c>
      <c r="G337" s="33" t="s">
        <v>38</v>
      </c>
      <c r="H337" s="34">
        <v>27616.0</v>
      </c>
      <c r="I337" s="35"/>
      <c r="J337" s="30">
        <v>0.0</v>
      </c>
      <c r="K337" s="30">
        <v>1.0</v>
      </c>
      <c r="L337" s="30">
        <v>0.0</v>
      </c>
      <c r="M337" s="32" t="s">
        <v>39</v>
      </c>
      <c r="N337" s="32" t="s">
        <v>39</v>
      </c>
      <c r="O337" s="30">
        <v>4.0</v>
      </c>
      <c r="P337" s="30">
        <v>0.0</v>
      </c>
      <c r="Q337" s="30">
        <v>0.0</v>
      </c>
      <c r="R337" s="30">
        <v>0.0</v>
      </c>
      <c r="S337" s="30">
        <v>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0.0</v>
      </c>
      <c r="AA337" s="30">
        <v>0.0</v>
      </c>
      <c r="AB337" s="30">
        <v>0.0</v>
      </c>
      <c r="AC337" s="30">
        <v>0.0</v>
      </c>
      <c r="AD337" s="30">
        <v>0.0</v>
      </c>
      <c r="AE337" s="30">
        <v>11.0</v>
      </c>
      <c r="AF337" s="30">
        <v>6.0</v>
      </c>
      <c r="AG337" s="30">
        <v>5.0</v>
      </c>
      <c r="AH337" s="30">
        <v>0.0</v>
      </c>
      <c r="AI337" s="30">
        <v>0.0</v>
      </c>
      <c r="AJ337" s="39"/>
    </row>
    <row r="338">
      <c r="A338" s="30">
        <v>13071.1</v>
      </c>
      <c r="B338" s="40">
        <v>44302.0</v>
      </c>
      <c r="C338" s="40">
        <v>44307.0</v>
      </c>
      <c r="D338" s="32" t="s">
        <v>137</v>
      </c>
      <c r="E338" s="32" t="s">
        <v>138</v>
      </c>
      <c r="G338" s="38"/>
      <c r="H338" s="38"/>
      <c r="I338" s="35"/>
      <c r="J338" s="30">
        <v>0.0</v>
      </c>
      <c r="K338" s="30">
        <v>0.0</v>
      </c>
      <c r="L338" s="30">
        <v>1.0</v>
      </c>
      <c r="M338" s="32" t="s">
        <v>39</v>
      </c>
      <c r="N338" s="32" t="s">
        <v>39</v>
      </c>
      <c r="O338" s="30">
        <v>2.0</v>
      </c>
      <c r="P338" s="30">
        <v>6.0</v>
      </c>
      <c r="Q338" s="30">
        <v>5.0</v>
      </c>
      <c r="R338" s="30">
        <v>10.0</v>
      </c>
      <c r="S338" s="30">
        <v>2.0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0.0</v>
      </c>
      <c r="AA338" s="30">
        <v>0.0</v>
      </c>
      <c r="AB338" s="30">
        <v>0.0</v>
      </c>
      <c r="AC338" s="30">
        <v>0.0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39"/>
    </row>
    <row r="339">
      <c r="A339" s="30">
        <v>13071.2</v>
      </c>
      <c r="B339" s="40">
        <v>44302.0</v>
      </c>
      <c r="C339" s="40">
        <v>44307.0</v>
      </c>
      <c r="D339" s="32" t="s">
        <v>137</v>
      </c>
      <c r="E339" s="32" t="s">
        <v>138</v>
      </c>
      <c r="F339" s="32" t="s">
        <v>145</v>
      </c>
      <c r="G339" s="33" t="s">
        <v>107</v>
      </c>
      <c r="H339" s="34">
        <v>27511.0</v>
      </c>
      <c r="I339" s="35"/>
      <c r="J339" s="30">
        <v>0.0</v>
      </c>
      <c r="K339" s="30">
        <v>1.0</v>
      </c>
      <c r="L339" s="30">
        <v>0.0</v>
      </c>
      <c r="M339" s="32" t="s">
        <v>39</v>
      </c>
      <c r="N339" s="32" t="s">
        <v>39</v>
      </c>
      <c r="O339" s="30">
        <v>3.0</v>
      </c>
      <c r="P339" s="30">
        <v>0.0</v>
      </c>
      <c r="Q339" s="30">
        <v>0.0</v>
      </c>
      <c r="R339" s="30">
        <v>0.0</v>
      </c>
      <c r="S339" s="30">
        <v>0.0</v>
      </c>
      <c r="T339" s="30">
        <v>0.0</v>
      </c>
      <c r="U339" s="30">
        <v>3.0</v>
      </c>
      <c r="V339" s="30">
        <v>0.0</v>
      </c>
      <c r="W339" s="30">
        <v>0.0</v>
      </c>
      <c r="X339" s="30">
        <v>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8.0</v>
      </c>
      <c r="AF339" s="30">
        <v>5.0</v>
      </c>
      <c r="AG339" s="30">
        <v>10.0</v>
      </c>
      <c r="AH339" s="30">
        <v>1.0</v>
      </c>
      <c r="AI339" s="30">
        <v>0.0</v>
      </c>
      <c r="AJ339" s="39"/>
    </row>
    <row r="340">
      <c r="A340" s="30">
        <v>13071.3</v>
      </c>
      <c r="B340" s="40">
        <v>44302.0</v>
      </c>
      <c r="C340" s="40">
        <v>44313.0</v>
      </c>
      <c r="D340" s="32" t="s">
        <v>137</v>
      </c>
      <c r="E340" s="32" t="s">
        <v>138</v>
      </c>
      <c r="F340" s="32" t="s">
        <v>268</v>
      </c>
      <c r="G340" s="33" t="s">
        <v>38</v>
      </c>
      <c r="H340" s="34">
        <v>27605.0</v>
      </c>
      <c r="I340" s="35"/>
      <c r="J340" s="30">
        <v>0.0</v>
      </c>
      <c r="K340" s="30">
        <v>1.0</v>
      </c>
      <c r="L340" s="30">
        <v>0.0</v>
      </c>
      <c r="M340" s="32" t="s">
        <v>39</v>
      </c>
      <c r="N340" s="32" t="s">
        <v>39</v>
      </c>
      <c r="O340" s="30">
        <v>3.0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0.0</v>
      </c>
      <c r="V340" s="30">
        <v>0.0</v>
      </c>
      <c r="W340" s="30">
        <v>5.0</v>
      </c>
      <c r="X340" s="30">
        <v>1.0</v>
      </c>
      <c r="Y340" s="30">
        <v>0.0</v>
      </c>
      <c r="Z340" s="30">
        <v>0.0</v>
      </c>
      <c r="AA340" s="30">
        <v>0.0</v>
      </c>
      <c r="AB340" s="30">
        <v>0.0</v>
      </c>
      <c r="AC340" s="30">
        <v>0.0</v>
      </c>
      <c r="AD340" s="30">
        <v>0.0</v>
      </c>
      <c r="AE340" s="30">
        <v>9.0</v>
      </c>
      <c r="AF340" s="30">
        <v>4.0</v>
      </c>
      <c r="AG340" s="30">
        <v>5.0</v>
      </c>
      <c r="AH340" s="30">
        <v>0.0</v>
      </c>
      <c r="AI340" s="30">
        <v>0.0</v>
      </c>
      <c r="AJ340" s="39"/>
    </row>
    <row r="341">
      <c r="A341" s="30">
        <v>13072.1</v>
      </c>
      <c r="B341" s="40">
        <v>44305.0</v>
      </c>
      <c r="C341" s="40">
        <v>44307.0</v>
      </c>
      <c r="D341" s="32" t="s">
        <v>251</v>
      </c>
      <c r="E341" s="32" t="s">
        <v>252</v>
      </c>
      <c r="F341" s="32" t="s">
        <v>176</v>
      </c>
      <c r="G341" s="33" t="s">
        <v>107</v>
      </c>
      <c r="H341" s="34">
        <v>27513.0</v>
      </c>
      <c r="I341" s="35"/>
      <c r="J341" s="30">
        <v>0.0</v>
      </c>
      <c r="K341" s="30">
        <v>1.0</v>
      </c>
      <c r="L341" s="30">
        <v>0.0</v>
      </c>
      <c r="M341" s="32" t="s">
        <v>39</v>
      </c>
      <c r="N341" s="32" t="s">
        <v>39</v>
      </c>
      <c r="O341" s="30">
        <v>4.0</v>
      </c>
      <c r="P341" s="30">
        <v>0.0</v>
      </c>
      <c r="Q341" s="30">
        <v>0.0</v>
      </c>
      <c r="R341" s="30">
        <v>0.0</v>
      </c>
      <c r="S341" s="30">
        <v>0.0</v>
      </c>
      <c r="T341" s="30">
        <v>0.0</v>
      </c>
      <c r="U341" s="30">
        <v>10.0</v>
      </c>
      <c r="V341" s="30">
        <v>6.0</v>
      </c>
      <c r="W341" s="30">
        <v>10.0</v>
      </c>
      <c r="X341" s="30">
        <v>1.0</v>
      </c>
      <c r="Y341" s="30">
        <v>0.0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39"/>
    </row>
    <row r="342">
      <c r="A342" s="30">
        <v>13072.2</v>
      </c>
      <c r="B342" s="40">
        <v>44305.0</v>
      </c>
      <c r="C342" s="40">
        <v>44307.0</v>
      </c>
      <c r="D342" s="32" t="s">
        <v>251</v>
      </c>
      <c r="E342" s="32" t="s">
        <v>252</v>
      </c>
      <c r="F342" s="32" t="s">
        <v>176</v>
      </c>
      <c r="G342" s="33" t="s">
        <v>107</v>
      </c>
      <c r="H342" s="34">
        <v>27513.0</v>
      </c>
      <c r="I342" s="35"/>
      <c r="J342" s="30">
        <v>0.0</v>
      </c>
      <c r="K342" s="30">
        <v>1.0</v>
      </c>
      <c r="L342" s="30">
        <v>0.0</v>
      </c>
      <c r="M342" s="32" t="s">
        <v>39</v>
      </c>
      <c r="N342" s="32" t="s">
        <v>39</v>
      </c>
      <c r="O342" s="30">
        <v>4.0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10.0</v>
      </c>
      <c r="V342" s="30">
        <v>7.0</v>
      </c>
      <c r="W342" s="30">
        <v>10.0</v>
      </c>
      <c r="X342" s="30">
        <v>1.0</v>
      </c>
      <c r="Y342" s="30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39"/>
    </row>
    <row r="343">
      <c r="A343" s="30">
        <v>13072.3</v>
      </c>
      <c r="B343" s="40">
        <v>44305.0</v>
      </c>
      <c r="C343" s="40">
        <v>44307.0</v>
      </c>
      <c r="D343" s="32" t="s">
        <v>251</v>
      </c>
      <c r="E343" s="32" t="s">
        <v>252</v>
      </c>
      <c r="J343" s="30">
        <v>1.0</v>
      </c>
      <c r="K343" s="30">
        <v>0.0</v>
      </c>
      <c r="L343" s="30">
        <v>0.0</v>
      </c>
      <c r="M343" s="32" t="s">
        <v>39</v>
      </c>
      <c r="N343" s="32" t="s">
        <v>39</v>
      </c>
      <c r="O343" s="30">
        <v>3.0</v>
      </c>
      <c r="P343" s="30">
        <v>0.0</v>
      </c>
      <c r="Q343" s="30">
        <v>0.0</v>
      </c>
      <c r="R343" s="30">
        <v>0.0</v>
      </c>
      <c r="S343" s="30">
        <v>0.0</v>
      </c>
      <c r="T343" s="30">
        <v>0.0</v>
      </c>
      <c r="U343" s="30">
        <v>0.0</v>
      </c>
      <c r="V343" s="30">
        <v>0.0</v>
      </c>
      <c r="W343" s="30">
        <v>0.0</v>
      </c>
      <c r="X343" s="30">
        <v>0.0</v>
      </c>
      <c r="Y343" s="30">
        <v>0.0</v>
      </c>
      <c r="Z343" s="30">
        <v>5.0</v>
      </c>
      <c r="AA343" s="30">
        <v>4.0</v>
      </c>
      <c r="AB343" s="30">
        <v>12.0</v>
      </c>
      <c r="AC343" s="30">
        <v>1.0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39"/>
    </row>
    <row r="344">
      <c r="A344" s="30">
        <v>13073.1</v>
      </c>
      <c r="B344" s="40">
        <v>44305.0</v>
      </c>
      <c r="C344" s="40">
        <v>44306.0</v>
      </c>
      <c r="D344" s="32" t="s">
        <v>60</v>
      </c>
      <c r="E344" s="32" t="s">
        <v>36</v>
      </c>
      <c r="F344" s="32" t="s">
        <v>61</v>
      </c>
      <c r="G344" s="33" t="s">
        <v>62</v>
      </c>
      <c r="H344" s="34">
        <v>27526.0</v>
      </c>
      <c r="I344" s="35"/>
      <c r="J344" s="30">
        <v>0.0</v>
      </c>
      <c r="K344" s="30">
        <v>1.0</v>
      </c>
      <c r="L344" s="30">
        <v>0.0</v>
      </c>
      <c r="M344" s="32" t="s">
        <v>49</v>
      </c>
      <c r="N344" s="32" t="s">
        <v>39</v>
      </c>
      <c r="O344" s="30">
        <v>0.0</v>
      </c>
      <c r="P344" s="30">
        <v>10.0</v>
      </c>
      <c r="Q344" s="30">
        <v>7.0</v>
      </c>
      <c r="R344" s="30">
        <v>7.0</v>
      </c>
      <c r="S344" s="30">
        <v>0.0</v>
      </c>
      <c r="T344" s="30">
        <v>0.0</v>
      </c>
      <c r="U344" s="30">
        <v>0.0</v>
      </c>
      <c r="V344" s="30">
        <v>0.0</v>
      </c>
      <c r="W344" s="30">
        <v>0.0</v>
      </c>
      <c r="X344" s="30">
        <v>0.0</v>
      </c>
      <c r="Y344" s="30">
        <v>0.0</v>
      </c>
      <c r="Z344" s="30">
        <v>0.0</v>
      </c>
      <c r="AA344" s="30">
        <v>0.0</v>
      </c>
      <c r="AB344" s="30">
        <v>5.0</v>
      </c>
      <c r="AC344" s="30">
        <v>2.0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39"/>
    </row>
    <row r="345">
      <c r="A345" s="30">
        <v>13073.2</v>
      </c>
      <c r="B345" s="40">
        <v>44305.0</v>
      </c>
      <c r="C345" s="40">
        <v>44306.0</v>
      </c>
      <c r="D345" s="32" t="s">
        <v>60</v>
      </c>
      <c r="E345" s="32" t="s">
        <v>36</v>
      </c>
      <c r="J345" s="30">
        <v>0.0</v>
      </c>
      <c r="K345" s="30">
        <v>0.0</v>
      </c>
      <c r="L345" s="30">
        <v>1.0</v>
      </c>
      <c r="M345" s="32" t="s">
        <v>39</v>
      </c>
      <c r="N345" s="32" t="s">
        <v>39</v>
      </c>
      <c r="O345" s="30">
        <v>2.0</v>
      </c>
      <c r="P345" s="30">
        <v>9.0</v>
      </c>
      <c r="Q345" s="30">
        <v>6.0</v>
      </c>
      <c r="R345" s="30">
        <v>10.0</v>
      </c>
      <c r="S345" s="30">
        <v>2.0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0.0</v>
      </c>
      <c r="AG345" s="30">
        <v>0.0</v>
      </c>
      <c r="AH345" s="30">
        <v>0.0</v>
      </c>
      <c r="AI345" s="30">
        <v>0.0</v>
      </c>
      <c r="AJ345" s="39"/>
    </row>
    <row r="346">
      <c r="A346" s="30">
        <v>13074.1</v>
      </c>
      <c r="B346" s="40">
        <v>44305.0</v>
      </c>
      <c r="C346" s="40">
        <v>44308.0</v>
      </c>
      <c r="D346" s="32" t="s">
        <v>199</v>
      </c>
      <c r="E346" s="32" t="s">
        <v>160</v>
      </c>
      <c r="F346" s="37"/>
      <c r="G346" s="38"/>
      <c r="H346" s="38"/>
      <c r="I346" s="35"/>
      <c r="J346" s="30">
        <v>1.0</v>
      </c>
      <c r="K346" s="30">
        <v>0.0</v>
      </c>
      <c r="L346" s="30">
        <v>0.0</v>
      </c>
      <c r="M346" s="32" t="s">
        <v>49</v>
      </c>
      <c r="N346" s="32" t="s">
        <v>39</v>
      </c>
      <c r="O346" s="30">
        <v>3.0</v>
      </c>
      <c r="P346" s="30">
        <v>0.0</v>
      </c>
      <c r="Q346" s="30">
        <v>0.0</v>
      </c>
      <c r="R346" s="30">
        <v>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5.0</v>
      </c>
      <c r="AA346" s="30">
        <v>3.0</v>
      </c>
      <c r="AB346" s="30">
        <v>11.0</v>
      </c>
      <c r="AC346" s="30">
        <v>1.0</v>
      </c>
      <c r="AD346" s="30">
        <v>0.0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39"/>
    </row>
    <row r="347">
      <c r="A347" s="30">
        <v>13074.2</v>
      </c>
      <c r="B347" s="40">
        <v>44305.0</v>
      </c>
      <c r="C347" s="40">
        <v>44308.0</v>
      </c>
      <c r="D347" s="32" t="s">
        <v>199</v>
      </c>
      <c r="E347" s="32" t="s">
        <v>160</v>
      </c>
      <c r="F347" s="32" t="s">
        <v>69</v>
      </c>
      <c r="G347" s="33" t="s">
        <v>38</v>
      </c>
      <c r="H347" s="34">
        <v>27615.0</v>
      </c>
      <c r="I347" s="35"/>
      <c r="J347" s="30">
        <v>0.0</v>
      </c>
      <c r="K347" s="30">
        <v>1.0</v>
      </c>
      <c r="L347" s="30">
        <v>0.0</v>
      </c>
      <c r="M347" s="32" t="s">
        <v>49</v>
      </c>
      <c r="N347" s="32" t="s">
        <v>39</v>
      </c>
      <c r="O347" s="30">
        <v>3.0</v>
      </c>
      <c r="P347" s="30">
        <v>9.0</v>
      </c>
      <c r="Q347" s="30">
        <v>5.0</v>
      </c>
      <c r="R347" s="30">
        <v>12.0</v>
      </c>
      <c r="S347" s="30">
        <v>1.0</v>
      </c>
      <c r="T347" s="30">
        <v>0.0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0.0</v>
      </c>
      <c r="AA347" s="30">
        <v>0.0</v>
      </c>
      <c r="AB347" s="30">
        <v>0.0</v>
      </c>
      <c r="AC347" s="30">
        <v>0.0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39"/>
    </row>
    <row r="348">
      <c r="A348" s="30">
        <v>13074.3</v>
      </c>
      <c r="B348" s="40">
        <v>44305.0</v>
      </c>
      <c r="C348" s="40">
        <v>44308.0</v>
      </c>
      <c r="D348" s="32" t="s">
        <v>199</v>
      </c>
      <c r="E348" s="32" t="s">
        <v>160</v>
      </c>
      <c r="F348" s="32" t="s">
        <v>69</v>
      </c>
      <c r="G348" s="33" t="s">
        <v>38</v>
      </c>
      <c r="H348" s="34">
        <v>27615.0</v>
      </c>
      <c r="I348" s="35"/>
      <c r="J348" s="30">
        <v>0.0</v>
      </c>
      <c r="K348" s="30">
        <v>1.0</v>
      </c>
      <c r="L348" s="30">
        <v>0.0</v>
      </c>
      <c r="M348" s="32" t="s">
        <v>49</v>
      </c>
      <c r="N348" s="32" t="s">
        <v>39</v>
      </c>
      <c r="O348" s="30">
        <v>3.0</v>
      </c>
      <c r="P348" s="30">
        <v>0.0</v>
      </c>
      <c r="Q348" s="30">
        <v>0.0</v>
      </c>
      <c r="R348" s="30">
        <v>0.0</v>
      </c>
      <c r="S348" s="30">
        <v>0.0</v>
      </c>
      <c r="T348" s="30">
        <v>0.0</v>
      </c>
      <c r="U348" s="30">
        <v>8.0</v>
      </c>
      <c r="V348" s="30">
        <v>5.0</v>
      </c>
      <c r="W348" s="30">
        <v>10.0</v>
      </c>
      <c r="X348" s="30">
        <v>1.0</v>
      </c>
      <c r="Y348" s="30">
        <v>0.0</v>
      </c>
      <c r="Z348" s="30">
        <v>0.0</v>
      </c>
      <c r="AA348" s="30">
        <v>0.0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39"/>
    </row>
    <row r="349">
      <c r="A349" s="30">
        <v>13075.1</v>
      </c>
      <c r="B349" s="40">
        <v>44305.0</v>
      </c>
      <c r="C349" s="40">
        <v>44308.0</v>
      </c>
      <c r="D349" s="32" t="s">
        <v>262</v>
      </c>
      <c r="E349" s="32" t="s">
        <v>36</v>
      </c>
      <c r="F349" s="32" t="s">
        <v>263</v>
      </c>
      <c r="G349" s="33" t="s">
        <v>91</v>
      </c>
      <c r="H349" s="34">
        <v>27597.0</v>
      </c>
      <c r="I349" s="35"/>
      <c r="J349" s="30">
        <v>0.0</v>
      </c>
      <c r="K349" s="30">
        <v>1.0</v>
      </c>
      <c r="L349" s="30">
        <v>0.0</v>
      </c>
      <c r="M349" s="32" t="s">
        <v>39</v>
      </c>
      <c r="N349" s="32" t="s">
        <v>39</v>
      </c>
      <c r="O349" s="30">
        <v>3.0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0.0</v>
      </c>
      <c r="V349" s="30">
        <v>0.0</v>
      </c>
      <c r="W349" s="30">
        <v>0.0</v>
      </c>
      <c r="X349" s="30">
        <v>0.0</v>
      </c>
      <c r="Y349" s="30">
        <v>0.0</v>
      </c>
      <c r="Z349" s="30">
        <v>10.0</v>
      </c>
      <c r="AA349" s="30">
        <v>6.0</v>
      </c>
      <c r="AB349" s="30">
        <v>11.0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39"/>
    </row>
    <row r="350">
      <c r="A350" s="30">
        <v>13075.2</v>
      </c>
      <c r="B350" s="40">
        <v>44305.0</v>
      </c>
      <c r="C350" s="40">
        <v>44308.0</v>
      </c>
      <c r="D350" s="32" t="s">
        <v>262</v>
      </c>
      <c r="E350" s="32" t="s">
        <v>36</v>
      </c>
      <c r="F350" s="32" t="s">
        <v>263</v>
      </c>
      <c r="G350" s="33" t="s">
        <v>91</v>
      </c>
      <c r="H350" s="34">
        <v>27597.0</v>
      </c>
      <c r="I350" s="35"/>
      <c r="J350" s="30">
        <v>0.0</v>
      </c>
      <c r="K350" s="30">
        <v>1.0</v>
      </c>
      <c r="L350" s="30">
        <v>0.0</v>
      </c>
      <c r="M350" s="32" t="s">
        <v>39</v>
      </c>
      <c r="N350" s="32" t="s">
        <v>39</v>
      </c>
      <c r="O350" s="30">
        <v>1.0</v>
      </c>
      <c r="P350" s="30">
        <v>12.0</v>
      </c>
      <c r="Q350" s="30">
        <v>9.0</v>
      </c>
      <c r="R350" s="30">
        <v>11.0</v>
      </c>
      <c r="S350" s="30">
        <v>0.0</v>
      </c>
      <c r="T350" s="30">
        <v>0.0</v>
      </c>
      <c r="U350" s="30">
        <v>0.0</v>
      </c>
      <c r="V350" s="30">
        <v>0.0</v>
      </c>
      <c r="W350" s="30">
        <v>0.0</v>
      </c>
      <c r="X350" s="30">
        <v>0.0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39"/>
    </row>
    <row r="351">
      <c r="A351" s="30">
        <v>13075.3</v>
      </c>
      <c r="B351" s="40">
        <v>44305.0</v>
      </c>
      <c r="C351" s="40">
        <v>44308.0</v>
      </c>
      <c r="D351" s="32" t="s">
        <v>262</v>
      </c>
      <c r="E351" s="32" t="s">
        <v>36</v>
      </c>
      <c r="F351" s="32" t="s">
        <v>263</v>
      </c>
      <c r="G351" s="33" t="s">
        <v>91</v>
      </c>
      <c r="H351" s="34">
        <v>27597.0</v>
      </c>
      <c r="I351" s="35"/>
      <c r="J351" s="30">
        <v>0.0</v>
      </c>
      <c r="K351" s="30">
        <v>1.0</v>
      </c>
      <c r="L351" s="30">
        <v>0.0</v>
      </c>
      <c r="M351" s="32" t="s">
        <v>39</v>
      </c>
      <c r="N351" s="32" t="s">
        <v>39</v>
      </c>
      <c r="O351" s="30">
        <v>2.0</v>
      </c>
      <c r="P351" s="30">
        <v>13.0</v>
      </c>
      <c r="Q351" s="30">
        <v>10.0</v>
      </c>
      <c r="R351" s="30">
        <v>5.0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0.0</v>
      </c>
      <c r="AA351" s="30">
        <v>0.0</v>
      </c>
      <c r="AB351" s="30">
        <v>5.0</v>
      </c>
      <c r="AC351" s="30">
        <v>0.0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39"/>
    </row>
    <row r="352">
      <c r="A352" s="30">
        <v>13076.1</v>
      </c>
      <c r="B352" s="40">
        <v>44305.0</v>
      </c>
      <c r="C352" s="40">
        <v>44308.0</v>
      </c>
      <c r="D352" s="32" t="s">
        <v>262</v>
      </c>
      <c r="E352" s="32" t="s">
        <v>36</v>
      </c>
      <c r="F352" s="32" t="s">
        <v>263</v>
      </c>
      <c r="G352" s="33" t="s">
        <v>91</v>
      </c>
      <c r="H352" s="34">
        <v>27597.0</v>
      </c>
      <c r="I352" s="35"/>
      <c r="J352" s="30">
        <v>0.0</v>
      </c>
      <c r="K352" s="30">
        <v>1.0</v>
      </c>
      <c r="L352" s="30">
        <v>0.0</v>
      </c>
      <c r="M352" s="32" t="s">
        <v>39</v>
      </c>
      <c r="N352" s="32" t="s">
        <v>39</v>
      </c>
      <c r="O352" s="30">
        <v>3.0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9.0</v>
      </c>
      <c r="V352" s="30">
        <v>5.0</v>
      </c>
      <c r="W352" s="30">
        <v>0.0</v>
      </c>
      <c r="X352" s="30">
        <v>0.0</v>
      </c>
      <c r="Y352" s="30">
        <v>0.0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39"/>
    </row>
    <row r="353">
      <c r="A353" s="30">
        <v>13076.2</v>
      </c>
      <c r="B353" s="40">
        <v>44305.0</v>
      </c>
      <c r="C353" s="40">
        <v>44308.0</v>
      </c>
      <c r="D353" s="32" t="s">
        <v>262</v>
      </c>
      <c r="E353" s="32" t="s">
        <v>36</v>
      </c>
      <c r="J353" s="30">
        <v>0.0</v>
      </c>
      <c r="K353" s="30">
        <v>0.0</v>
      </c>
      <c r="L353" s="30">
        <v>1.0</v>
      </c>
      <c r="M353" s="32" t="s">
        <v>39</v>
      </c>
      <c r="N353" s="32" t="s">
        <v>39</v>
      </c>
      <c r="O353" s="30">
        <v>2.0</v>
      </c>
      <c r="P353" s="30">
        <v>8.0</v>
      </c>
      <c r="Q353" s="30">
        <v>5.0</v>
      </c>
      <c r="R353" s="30">
        <v>0.0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39"/>
    </row>
    <row r="354">
      <c r="A354" s="30">
        <v>13077.1</v>
      </c>
      <c r="B354" s="40">
        <v>44305.0</v>
      </c>
      <c r="C354" s="40">
        <v>44309.0</v>
      </c>
      <c r="D354" s="32" t="s">
        <v>213</v>
      </c>
      <c r="E354" s="32" t="s">
        <v>36</v>
      </c>
      <c r="F354" s="32" t="s">
        <v>214</v>
      </c>
      <c r="G354" s="33" t="s">
        <v>109</v>
      </c>
      <c r="H354" s="34">
        <v>27529.0</v>
      </c>
      <c r="I354" s="35"/>
      <c r="J354" s="30">
        <v>0.0</v>
      </c>
      <c r="K354" s="30">
        <v>1.0</v>
      </c>
      <c r="L354" s="30">
        <v>0.0</v>
      </c>
      <c r="M354" s="32" t="s">
        <v>49</v>
      </c>
      <c r="N354" s="32" t="s">
        <v>39</v>
      </c>
      <c r="O354" s="30">
        <v>3.0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10.0</v>
      </c>
      <c r="V354" s="30">
        <v>6.0</v>
      </c>
      <c r="W354" s="30">
        <v>10.0</v>
      </c>
      <c r="X354" s="30">
        <v>1.0</v>
      </c>
      <c r="Y354" s="30">
        <v>1.0</v>
      </c>
      <c r="Z354" s="30">
        <v>0.0</v>
      </c>
      <c r="AA354" s="30">
        <v>0.0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39"/>
    </row>
    <row r="355">
      <c r="A355" s="30">
        <v>13077.2</v>
      </c>
      <c r="B355" s="40">
        <v>44305.0</v>
      </c>
      <c r="C355" s="40">
        <v>44309.0</v>
      </c>
      <c r="D355" s="32" t="s">
        <v>213</v>
      </c>
      <c r="E355" s="32" t="s">
        <v>36</v>
      </c>
      <c r="J355" s="30">
        <v>1.0</v>
      </c>
      <c r="K355" s="30">
        <v>0.0</v>
      </c>
      <c r="L355" s="30">
        <v>0.0</v>
      </c>
      <c r="M355" s="32" t="s">
        <v>39</v>
      </c>
      <c r="N355" s="32" t="s">
        <v>39</v>
      </c>
      <c r="O355" s="30">
        <v>1.0</v>
      </c>
      <c r="P355" s="30">
        <v>0.0</v>
      </c>
      <c r="Q355" s="30">
        <v>0.0</v>
      </c>
      <c r="R355" s="30">
        <v>0.0</v>
      </c>
      <c r="S355" s="30">
        <v>0.0</v>
      </c>
      <c r="T355" s="30">
        <v>0.0</v>
      </c>
      <c r="U355" s="30">
        <v>0.0</v>
      </c>
      <c r="V355" s="30">
        <v>0.0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6.0</v>
      </c>
      <c r="AF355" s="30">
        <v>4.0</v>
      </c>
      <c r="AG355" s="30">
        <v>10.0</v>
      </c>
      <c r="AH355" s="30">
        <v>1.0</v>
      </c>
      <c r="AI355" s="30">
        <v>1.0</v>
      </c>
      <c r="AJ355" s="39"/>
    </row>
    <row r="356">
      <c r="A356" s="30">
        <v>13077.3</v>
      </c>
      <c r="B356" s="40">
        <v>44305.0</v>
      </c>
      <c r="C356" s="40">
        <v>44309.0</v>
      </c>
      <c r="D356" s="32" t="s">
        <v>213</v>
      </c>
      <c r="E356" s="32" t="s">
        <v>36</v>
      </c>
      <c r="J356" s="30">
        <v>1.0</v>
      </c>
      <c r="K356" s="30">
        <v>0.0</v>
      </c>
      <c r="L356" s="30">
        <v>0.0</v>
      </c>
      <c r="M356" s="32" t="s">
        <v>39</v>
      </c>
      <c r="N356" s="32" t="s">
        <v>39</v>
      </c>
      <c r="O356" s="30">
        <v>4.0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0.0</v>
      </c>
      <c r="V356" s="30">
        <v>0.0</v>
      </c>
      <c r="W356" s="30">
        <v>0.0</v>
      </c>
      <c r="X356" s="30">
        <v>0.0</v>
      </c>
      <c r="Y356" s="30">
        <v>0.0</v>
      </c>
      <c r="Z356" s="30">
        <v>5.0</v>
      </c>
      <c r="AA356" s="30">
        <v>3.0</v>
      </c>
      <c r="AB356" s="30">
        <v>10.0</v>
      </c>
      <c r="AC356" s="30">
        <v>1.0</v>
      </c>
      <c r="AD356" s="30">
        <v>1.0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39"/>
    </row>
    <row r="357">
      <c r="A357" s="30">
        <v>13078.1</v>
      </c>
      <c r="B357" s="40">
        <v>44305.0</v>
      </c>
      <c r="C357" s="40">
        <v>44306.0</v>
      </c>
      <c r="D357" s="32" t="s">
        <v>193</v>
      </c>
      <c r="E357" s="32" t="s">
        <v>160</v>
      </c>
      <c r="F357" s="32" t="s">
        <v>174</v>
      </c>
      <c r="G357" s="33" t="s">
        <v>38</v>
      </c>
      <c r="H357" s="34">
        <v>27606.0</v>
      </c>
      <c r="I357" s="35"/>
      <c r="J357" s="30">
        <v>0.0</v>
      </c>
      <c r="K357" s="30">
        <v>1.0</v>
      </c>
      <c r="L357" s="30">
        <v>0.0</v>
      </c>
      <c r="M357" s="32" t="s">
        <v>39</v>
      </c>
      <c r="N357" s="32" t="s">
        <v>39</v>
      </c>
      <c r="O357" s="30">
        <v>3.0</v>
      </c>
      <c r="P357" s="30">
        <v>10.0</v>
      </c>
      <c r="Q357" s="30">
        <v>6.0</v>
      </c>
      <c r="R357" s="30">
        <v>10.0</v>
      </c>
      <c r="S357" s="30">
        <v>2.0</v>
      </c>
      <c r="T357" s="30">
        <v>1.0</v>
      </c>
      <c r="U357" s="30">
        <v>0.0</v>
      </c>
      <c r="V357" s="30">
        <v>0.0</v>
      </c>
      <c r="W357" s="30">
        <v>0.0</v>
      </c>
      <c r="X357" s="30">
        <v>0.0</v>
      </c>
      <c r="Y357" s="30">
        <v>0.0</v>
      </c>
      <c r="Z357" s="30">
        <v>0.0</v>
      </c>
      <c r="AA357" s="30">
        <v>0.0</v>
      </c>
      <c r="AB357" s="30">
        <v>0.0</v>
      </c>
      <c r="AC357" s="30">
        <v>0.0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39"/>
    </row>
    <row r="358">
      <c r="A358" s="30">
        <v>13078.2</v>
      </c>
      <c r="B358" s="40">
        <v>44305.0</v>
      </c>
      <c r="C358" s="40">
        <v>44306.0</v>
      </c>
      <c r="D358" s="32" t="s">
        <v>193</v>
      </c>
      <c r="E358" s="32" t="s">
        <v>160</v>
      </c>
      <c r="F358" s="37"/>
      <c r="G358" s="38"/>
      <c r="H358" s="38"/>
      <c r="I358" s="35"/>
      <c r="J358" s="30">
        <v>0.0</v>
      </c>
      <c r="K358" s="30">
        <v>0.0</v>
      </c>
      <c r="L358" s="30">
        <v>1.0</v>
      </c>
      <c r="M358" s="32" t="s">
        <v>39</v>
      </c>
      <c r="N358" s="32" t="s">
        <v>39</v>
      </c>
      <c r="O358" s="30">
        <v>0.0</v>
      </c>
      <c r="P358" s="30">
        <v>8.0</v>
      </c>
      <c r="Q358" s="30">
        <v>6.0</v>
      </c>
      <c r="R358" s="30">
        <v>5.0</v>
      </c>
      <c r="S358" s="30">
        <v>1.0</v>
      </c>
      <c r="T358" s="30">
        <v>1.0</v>
      </c>
      <c r="U358" s="30">
        <v>0.0</v>
      </c>
      <c r="V358" s="30">
        <v>0.0</v>
      </c>
      <c r="W358" s="30">
        <v>0.0</v>
      </c>
      <c r="X358" s="30">
        <v>0.0</v>
      </c>
      <c r="Y358" s="30">
        <v>0.0</v>
      </c>
      <c r="Z358" s="30">
        <v>0.0</v>
      </c>
      <c r="AA358" s="30">
        <v>0.0</v>
      </c>
      <c r="AB358" s="30">
        <v>0.0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39"/>
    </row>
    <row r="359">
      <c r="A359" s="30">
        <v>13078.3</v>
      </c>
      <c r="B359" s="40">
        <v>44305.0</v>
      </c>
      <c r="C359" s="40">
        <v>44306.0</v>
      </c>
      <c r="D359" s="32" t="s">
        <v>193</v>
      </c>
      <c r="E359" s="32" t="s">
        <v>160</v>
      </c>
      <c r="F359" s="37"/>
      <c r="G359" s="38"/>
      <c r="H359" s="38"/>
      <c r="I359" s="35"/>
      <c r="J359" s="30">
        <v>1.0</v>
      </c>
      <c r="K359" s="30">
        <v>0.0</v>
      </c>
      <c r="L359" s="30">
        <v>0.0</v>
      </c>
      <c r="M359" s="32" t="s">
        <v>39</v>
      </c>
      <c r="N359" s="32" t="s">
        <v>39</v>
      </c>
      <c r="O359" s="30">
        <v>4.0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0.0</v>
      </c>
      <c r="V359" s="30">
        <v>0.0</v>
      </c>
      <c r="W359" s="30">
        <v>0.0</v>
      </c>
      <c r="X359" s="30">
        <v>0.0</v>
      </c>
      <c r="Y359" s="30">
        <v>0.0</v>
      </c>
      <c r="Z359" s="30">
        <v>7.0</v>
      </c>
      <c r="AA359" s="30">
        <v>4.0</v>
      </c>
      <c r="AB359" s="30">
        <v>11.0</v>
      </c>
      <c r="AC359" s="30">
        <v>2.0</v>
      </c>
      <c r="AD359" s="30">
        <v>1.0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39"/>
    </row>
    <row r="360">
      <c r="A360" s="30">
        <v>13079.1</v>
      </c>
      <c r="B360" s="40">
        <v>44306.0</v>
      </c>
      <c r="C360" s="40">
        <v>44312.0</v>
      </c>
      <c r="D360" s="32" t="s">
        <v>264</v>
      </c>
      <c r="E360" s="32" t="s">
        <v>36</v>
      </c>
      <c r="F360" s="32" t="s">
        <v>311</v>
      </c>
      <c r="G360" s="33" t="s">
        <v>38</v>
      </c>
      <c r="H360" s="34">
        <v>27616.0</v>
      </c>
      <c r="I360" s="35"/>
      <c r="J360" s="30">
        <v>0.0</v>
      </c>
      <c r="K360" s="30">
        <v>1.0</v>
      </c>
      <c r="L360" s="30">
        <v>0.0</v>
      </c>
      <c r="M360" s="32" t="s">
        <v>39</v>
      </c>
      <c r="N360" s="32" t="s">
        <v>39</v>
      </c>
      <c r="O360" s="30">
        <v>2.0</v>
      </c>
      <c r="P360" s="30">
        <v>9.0</v>
      </c>
      <c r="Q360" s="30">
        <v>6.0</v>
      </c>
      <c r="R360" s="30">
        <v>10.0</v>
      </c>
      <c r="S360" s="30">
        <v>1.0</v>
      </c>
      <c r="T360" s="30">
        <v>0.0</v>
      </c>
      <c r="U360" s="30">
        <v>0.0</v>
      </c>
      <c r="V360" s="30">
        <v>0.0</v>
      </c>
      <c r="W360" s="30">
        <v>0.0</v>
      </c>
      <c r="X360" s="30">
        <v>0.0</v>
      </c>
      <c r="Y360" s="30">
        <v>0.0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39"/>
    </row>
    <row r="361">
      <c r="A361" s="30">
        <v>13079.2</v>
      </c>
      <c r="B361" s="40">
        <v>44306.0</v>
      </c>
      <c r="C361" s="40">
        <v>44312.0</v>
      </c>
      <c r="D361" s="32" t="s">
        <v>264</v>
      </c>
      <c r="E361" s="32" t="s">
        <v>36</v>
      </c>
      <c r="F361" s="32" t="s">
        <v>311</v>
      </c>
      <c r="G361" s="33" t="s">
        <v>38</v>
      </c>
      <c r="H361" s="34">
        <v>27616.0</v>
      </c>
      <c r="I361" s="35"/>
      <c r="J361" s="30">
        <v>0.0</v>
      </c>
      <c r="K361" s="30">
        <v>1.0</v>
      </c>
      <c r="L361" s="30">
        <v>0.0</v>
      </c>
      <c r="M361" s="32" t="s">
        <v>39</v>
      </c>
      <c r="N361" s="32" t="s">
        <v>39</v>
      </c>
      <c r="O361" s="30">
        <v>3.0</v>
      </c>
      <c r="P361" s="30">
        <v>0.0</v>
      </c>
      <c r="Q361" s="30">
        <v>0.0</v>
      </c>
      <c r="R361" s="30">
        <v>0.0</v>
      </c>
      <c r="S361" s="30">
        <v>0.0</v>
      </c>
      <c r="T361" s="30">
        <v>0.0</v>
      </c>
      <c r="U361" s="30">
        <v>9.0</v>
      </c>
      <c r="V361" s="30">
        <v>4.0</v>
      </c>
      <c r="W361" s="30">
        <v>10.0</v>
      </c>
      <c r="X361" s="30">
        <v>1.0</v>
      </c>
      <c r="Y361" s="30">
        <v>0.0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39"/>
    </row>
    <row r="362">
      <c r="A362" s="30">
        <v>13079.3</v>
      </c>
      <c r="B362" s="40">
        <v>44306.0</v>
      </c>
      <c r="C362" s="40">
        <v>44312.0</v>
      </c>
      <c r="D362" s="32" t="s">
        <v>264</v>
      </c>
      <c r="E362" s="32" t="s">
        <v>36</v>
      </c>
      <c r="F362" s="32" t="s">
        <v>311</v>
      </c>
      <c r="G362" s="33" t="s">
        <v>38</v>
      </c>
      <c r="H362" s="34">
        <v>27616.0</v>
      </c>
      <c r="I362" s="35"/>
      <c r="J362" s="30">
        <v>0.0</v>
      </c>
      <c r="K362" s="30">
        <v>1.0</v>
      </c>
      <c r="L362" s="30">
        <v>0.0</v>
      </c>
      <c r="M362" s="32" t="s">
        <v>39</v>
      </c>
      <c r="N362" s="32" t="s">
        <v>39</v>
      </c>
      <c r="O362" s="30">
        <v>3.0</v>
      </c>
      <c r="P362" s="30">
        <v>9.0</v>
      </c>
      <c r="Q362" s="30">
        <v>6.0</v>
      </c>
      <c r="R362" s="30">
        <v>10.0</v>
      </c>
      <c r="S362" s="30">
        <v>1.0</v>
      </c>
      <c r="T362" s="30">
        <v>0.0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39"/>
    </row>
    <row r="363">
      <c r="A363" s="30">
        <v>13079.4</v>
      </c>
      <c r="B363" s="40">
        <v>44306.0</v>
      </c>
      <c r="C363" s="40">
        <v>44312.0</v>
      </c>
      <c r="D363" s="32" t="s">
        <v>264</v>
      </c>
      <c r="E363" s="32" t="s">
        <v>36</v>
      </c>
      <c r="J363" s="30">
        <v>0.0</v>
      </c>
      <c r="K363" s="30">
        <v>0.0</v>
      </c>
      <c r="L363" s="30">
        <v>1.0</v>
      </c>
      <c r="M363" s="32" t="s">
        <v>39</v>
      </c>
      <c r="N363" s="32" t="s">
        <v>39</v>
      </c>
      <c r="O363" s="30">
        <v>0.0</v>
      </c>
      <c r="P363" s="30">
        <v>8.0</v>
      </c>
      <c r="Q363" s="30">
        <v>5.0</v>
      </c>
      <c r="R363" s="30">
        <v>10.0</v>
      </c>
      <c r="S363" s="30">
        <v>1.0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0.0</v>
      </c>
      <c r="AA363" s="30">
        <v>0.0</v>
      </c>
      <c r="AB363" s="30">
        <v>0.0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39"/>
    </row>
    <row r="364">
      <c r="A364" s="30">
        <v>13080.1</v>
      </c>
      <c r="B364" s="40">
        <v>44306.0</v>
      </c>
      <c r="C364" s="40">
        <v>44309.0</v>
      </c>
      <c r="D364" s="32" t="s">
        <v>229</v>
      </c>
      <c r="E364" s="32" t="s">
        <v>36</v>
      </c>
      <c r="F364" s="32" t="s">
        <v>230</v>
      </c>
      <c r="G364" s="33" t="s">
        <v>38</v>
      </c>
      <c r="H364" s="34">
        <v>27604.0</v>
      </c>
      <c r="I364" s="35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3.0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10.0</v>
      </c>
      <c r="V364" s="30">
        <v>7.0</v>
      </c>
      <c r="W364" s="30">
        <v>10.0</v>
      </c>
      <c r="X364" s="30">
        <v>1.0</v>
      </c>
      <c r="Y364" s="30">
        <v>0.0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39"/>
    </row>
    <row r="365">
      <c r="A365" s="30">
        <v>13080.2</v>
      </c>
      <c r="B365" s="40">
        <v>44306.0</v>
      </c>
      <c r="C365" s="40">
        <v>44313.0</v>
      </c>
      <c r="D365" s="32" t="s">
        <v>229</v>
      </c>
      <c r="E365" s="32" t="s">
        <v>36</v>
      </c>
      <c r="F365" s="32" t="s">
        <v>230</v>
      </c>
      <c r="G365" s="33" t="s">
        <v>38</v>
      </c>
      <c r="H365" s="34">
        <v>27604.0</v>
      </c>
      <c r="I365" s="35"/>
      <c r="J365" s="30">
        <v>0.0</v>
      </c>
      <c r="K365" s="30">
        <v>1.0</v>
      </c>
      <c r="L365" s="30">
        <v>0.0</v>
      </c>
      <c r="M365" s="32" t="s">
        <v>39</v>
      </c>
      <c r="N365" s="32" t="s">
        <v>39</v>
      </c>
      <c r="O365" s="30">
        <v>3.0</v>
      </c>
      <c r="P365" s="30">
        <v>0.0</v>
      </c>
      <c r="Q365" s="30">
        <v>0.0</v>
      </c>
      <c r="R365" s="30">
        <v>0.0</v>
      </c>
      <c r="S365" s="30">
        <v>0.0</v>
      </c>
      <c r="T365" s="30">
        <v>0.0</v>
      </c>
      <c r="U365" s="30">
        <v>10.0</v>
      </c>
      <c r="V365" s="30">
        <v>7.0</v>
      </c>
      <c r="W365" s="30">
        <v>10.0</v>
      </c>
      <c r="X365" s="30">
        <v>1.0</v>
      </c>
      <c r="Y365" s="30">
        <v>0.0</v>
      </c>
      <c r="Z365" s="30">
        <v>0.0</v>
      </c>
      <c r="AA365" s="30">
        <v>0.0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39"/>
    </row>
    <row r="366">
      <c r="A366" s="30">
        <v>13081.1</v>
      </c>
      <c r="B366" s="40">
        <v>44306.0</v>
      </c>
      <c r="C366" s="40">
        <v>44312.0</v>
      </c>
      <c r="D366" s="32" t="s">
        <v>71</v>
      </c>
      <c r="E366" s="32" t="s">
        <v>72</v>
      </c>
      <c r="F366" s="32" t="s">
        <v>73</v>
      </c>
      <c r="G366" s="33" t="s">
        <v>74</v>
      </c>
      <c r="H366" s="34">
        <v>27587.0</v>
      </c>
      <c r="I366" s="35"/>
      <c r="J366" s="30">
        <v>0.0</v>
      </c>
      <c r="K366" s="30">
        <v>1.0</v>
      </c>
      <c r="L366" s="30">
        <v>0.0</v>
      </c>
      <c r="M366" s="32" t="s">
        <v>39</v>
      </c>
      <c r="N366" s="32" t="s">
        <v>39</v>
      </c>
      <c r="O366" s="30">
        <v>3.0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10.0</v>
      </c>
      <c r="V366" s="30">
        <v>5.0</v>
      </c>
      <c r="W366" s="30">
        <v>10.0</v>
      </c>
      <c r="X366" s="30">
        <v>1.0</v>
      </c>
      <c r="Y366" s="30">
        <v>0.0</v>
      </c>
      <c r="Z366" s="30">
        <v>0.0</v>
      </c>
      <c r="AA366" s="30">
        <v>0.0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39"/>
    </row>
    <row r="367">
      <c r="A367" s="30">
        <v>13081.2</v>
      </c>
      <c r="B367" s="40">
        <v>44306.0</v>
      </c>
      <c r="C367" s="40">
        <v>44312.0</v>
      </c>
      <c r="D367" s="32" t="s">
        <v>71</v>
      </c>
      <c r="E367" s="32" t="s">
        <v>72</v>
      </c>
      <c r="F367" s="32" t="s">
        <v>261</v>
      </c>
      <c r="G367" s="33" t="s">
        <v>74</v>
      </c>
      <c r="H367" s="34">
        <v>27587.0</v>
      </c>
      <c r="I367" s="35"/>
      <c r="J367" s="30">
        <v>0.0</v>
      </c>
      <c r="K367" s="30">
        <v>1.0</v>
      </c>
      <c r="L367" s="30">
        <v>0.0</v>
      </c>
      <c r="M367" s="32" t="s">
        <v>39</v>
      </c>
      <c r="N367" s="32" t="s">
        <v>39</v>
      </c>
      <c r="O367" s="30">
        <v>3.0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0.0</v>
      </c>
      <c r="V367" s="30">
        <v>0.0</v>
      </c>
      <c r="W367" s="30">
        <v>0.0</v>
      </c>
      <c r="X367" s="30">
        <v>0.0</v>
      </c>
      <c r="Y367" s="30">
        <v>0.0</v>
      </c>
      <c r="Z367" s="30">
        <v>8.0</v>
      </c>
      <c r="AA367" s="30">
        <v>5.0</v>
      </c>
      <c r="AB367" s="30">
        <v>10.0</v>
      </c>
      <c r="AC367" s="30">
        <v>1.0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39"/>
    </row>
    <row r="368">
      <c r="A368" s="30">
        <v>13081.3</v>
      </c>
      <c r="B368" s="40">
        <v>44306.0</v>
      </c>
      <c r="C368" s="40">
        <v>44312.0</v>
      </c>
      <c r="D368" s="32" t="s">
        <v>71</v>
      </c>
      <c r="E368" s="32" t="s">
        <v>72</v>
      </c>
      <c r="F368" s="32" t="s">
        <v>75</v>
      </c>
      <c r="G368" s="33" t="s">
        <v>74</v>
      </c>
      <c r="H368" s="34">
        <v>27587.0</v>
      </c>
      <c r="I368" s="35"/>
      <c r="J368" s="30">
        <v>0.0</v>
      </c>
      <c r="K368" s="30">
        <v>1.0</v>
      </c>
      <c r="L368" s="30">
        <v>0.0</v>
      </c>
      <c r="M368" s="32" t="s">
        <v>39</v>
      </c>
      <c r="N368" s="32" t="s">
        <v>39</v>
      </c>
      <c r="O368" s="30">
        <v>3.0</v>
      </c>
      <c r="P368" s="30">
        <v>9.0</v>
      </c>
      <c r="Q368" s="30">
        <v>5.0</v>
      </c>
      <c r="R368" s="30">
        <v>10.0</v>
      </c>
      <c r="S368" s="30">
        <v>1.0</v>
      </c>
      <c r="T368" s="30">
        <v>0.0</v>
      </c>
      <c r="U368" s="30">
        <v>0.0</v>
      </c>
      <c r="V368" s="30">
        <v>0.0</v>
      </c>
      <c r="W368" s="30">
        <v>0.0</v>
      </c>
      <c r="X368" s="30">
        <v>0.0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39"/>
    </row>
    <row r="369">
      <c r="A369" s="30">
        <v>13081.4</v>
      </c>
      <c r="B369" s="40">
        <v>44306.0</v>
      </c>
      <c r="C369" s="40">
        <v>44312.0</v>
      </c>
      <c r="D369" s="32" t="s">
        <v>71</v>
      </c>
      <c r="E369" s="32" t="s">
        <v>72</v>
      </c>
      <c r="J369" s="30">
        <v>0.0</v>
      </c>
      <c r="K369" s="30">
        <v>0.0</v>
      </c>
      <c r="L369" s="30">
        <v>1.0</v>
      </c>
      <c r="M369" s="32" t="s">
        <v>39</v>
      </c>
      <c r="N369" s="32" t="s">
        <v>39</v>
      </c>
      <c r="O369" s="30">
        <v>0.0</v>
      </c>
      <c r="P369" s="30">
        <v>8.0</v>
      </c>
      <c r="Q369" s="30">
        <v>4.0</v>
      </c>
      <c r="R369" s="30">
        <v>5.0</v>
      </c>
      <c r="S369" s="30">
        <v>1.0</v>
      </c>
      <c r="T369" s="30">
        <v>0.0</v>
      </c>
      <c r="U369" s="30">
        <v>0.0</v>
      </c>
      <c r="V369" s="30">
        <v>0.0</v>
      </c>
      <c r="W369" s="30">
        <v>0.0</v>
      </c>
      <c r="X369" s="30">
        <v>0.0</v>
      </c>
      <c r="Y369" s="30">
        <v>0.0</v>
      </c>
      <c r="Z369" s="30">
        <v>0.0</v>
      </c>
      <c r="AA369" s="30">
        <v>0.0</v>
      </c>
      <c r="AB369" s="30">
        <v>0.0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0.0</v>
      </c>
      <c r="AH369" s="30">
        <v>0.0</v>
      </c>
      <c r="AI369" s="30">
        <v>0.0</v>
      </c>
      <c r="AJ369" s="39"/>
    </row>
    <row r="370">
      <c r="A370" s="30">
        <v>13082.1</v>
      </c>
      <c r="B370" s="40">
        <v>44306.0</v>
      </c>
      <c r="C370" s="40">
        <v>44306.0</v>
      </c>
      <c r="D370" s="32" t="s">
        <v>93</v>
      </c>
      <c r="E370" s="32" t="s">
        <v>94</v>
      </c>
      <c r="J370" s="30">
        <v>0.0</v>
      </c>
      <c r="K370" s="30">
        <v>0.0</v>
      </c>
      <c r="L370" s="30">
        <v>1.0</v>
      </c>
      <c r="M370" s="32" t="s">
        <v>39</v>
      </c>
      <c r="N370" s="32" t="s">
        <v>39</v>
      </c>
      <c r="O370" s="30">
        <v>0.0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0.0</v>
      </c>
      <c r="V370" s="30">
        <v>2.0</v>
      </c>
      <c r="W370" s="30">
        <v>0.0</v>
      </c>
      <c r="X370" s="30">
        <v>0.0</v>
      </c>
      <c r="Y370" s="30">
        <v>0.0</v>
      </c>
      <c r="Z370" s="30">
        <v>0.0</v>
      </c>
      <c r="AA370" s="30">
        <v>0.0</v>
      </c>
      <c r="AB370" s="30">
        <v>0.0</v>
      </c>
      <c r="AC370" s="30">
        <v>0.0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39"/>
    </row>
    <row r="371">
      <c r="A371" s="30">
        <v>13082.2</v>
      </c>
      <c r="B371" s="40">
        <v>44306.0</v>
      </c>
      <c r="C371" s="40">
        <v>44306.0</v>
      </c>
      <c r="D371" s="32" t="s">
        <v>93</v>
      </c>
      <c r="E371" s="32" t="s">
        <v>94</v>
      </c>
      <c r="J371" s="30">
        <v>0.0</v>
      </c>
      <c r="K371" s="30">
        <v>0.0</v>
      </c>
      <c r="L371" s="30">
        <v>1.0</v>
      </c>
      <c r="M371" s="32" t="s">
        <v>39</v>
      </c>
      <c r="N371" s="32" t="s">
        <v>39</v>
      </c>
      <c r="O371" s="30">
        <v>0.0</v>
      </c>
      <c r="P371" s="30">
        <v>0.0</v>
      </c>
      <c r="Q371" s="30">
        <v>0.0</v>
      </c>
      <c r="R371" s="30">
        <v>0.0</v>
      </c>
      <c r="S371" s="30">
        <v>0.0</v>
      </c>
      <c r="T371" s="30">
        <v>0.0</v>
      </c>
      <c r="U371" s="30">
        <v>2.0</v>
      </c>
      <c r="V371" s="30">
        <v>1.0</v>
      </c>
      <c r="W371" s="30">
        <v>0.0</v>
      </c>
      <c r="X371" s="30">
        <v>0.0</v>
      </c>
      <c r="Y371" s="30">
        <v>0.0</v>
      </c>
      <c r="Z371" s="30">
        <v>0.0</v>
      </c>
      <c r="AA371" s="30">
        <v>0.0</v>
      </c>
      <c r="AB371" s="30">
        <v>0.0</v>
      </c>
      <c r="AC371" s="30">
        <v>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39"/>
    </row>
    <row r="372">
      <c r="A372" s="30">
        <v>13082.3</v>
      </c>
      <c r="B372" s="40">
        <v>44306.0</v>
      </c>
      <c r="C372" s="40">
        <v>44306.0</v>
      </c>
      <c r="D372" s="32" t="s">
        <v>93</v>
      </c>
      <c r="E372" s="32" t="s">
        <v>94</v>
      </c>
      <c r="J372" s="30">
        <v>0.0</v>
      </c>
      <c r="K372" s="30">
        <v>0.0</v>
      </c>
      <c r="L372" s="30">
        <v>1.0</v>
      </c>
      <c r="M372" s="32" t="s">
        <v>39</v>
      </c>
      <c r="N372" s="32" t="s">
        <v>39</v>
      </c>
      <c r="O372" s="30">
        <v>0.0</v>
      </c>
      <c r="P372" s="30">
        <v>4.0</v>
      </c>
      <c r="Q372" s="30">
        <v>3.0</v>
      </c>
      <c r="R372" s="30">
        <v>0.0</v>
      </c>
      <c r="S372" s="30">
        <v>0.0</v>
      </c>
      <c r="T372" s="30">
        <v>0.0</v>
      </c>
      <c r="U372" s="30">
        <v>0.0</v>
      </c>
      <c r="V372" s="30">
        <v>0.0</v>
      </c>
      <c r="W372" s="30">
        <v>0.0</v>
      </c>
      <c r="X372" s="30">
        <v>0.0</v>
      </c>
      <c r="Y372" s="30">
        <v>0.0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39"/>
    </row>
    <row r="373">
      <c r="A373" s="30">
        <v>13082.4</v>
      </c>
      <c r="B373" s="40">
        <v>44306.0</v>
      </c>
      <c r="C373" s="40">
        <v>44306.0</v>
      </c>
      <c r="D373" s="32" t="s">
        <v>93</v>
      </c>
      <c r="E373" s="32" t="s">
        <v>94</v>
      </c>
      <c r="J373" s="30">
        <v>0.0</v>
      </c>
      <c r="K373" s="30">
        <v>0.0</v>
      </c>
      <c r="L373" s="30">
        <v>1.0</v>
      </c>
      <c r="M373" s="32" t="s">
        <v>39</v>
      </c>
      <c r="N373" s="32" t="s">
        <v>39</v>
      </c>
      <c r="O373" s="30">
        <v>0.0</v>
      </c>
      <c r="P373" s="30">
        <v>2.0</v>
      </c>
      <c r="Q373" s="30">
        <v>1.0</v>
      </c>
      <c r="R373" s="30">
        <v>0.0</v>
      </c>
      <c r="S373" s="30">
        <v>0.0</v>
      </c>
      <c r="T373" s="30">
        <v>0.0</v>
      </c>
      <c r="U373" s="30">
        <v>0.0</v>
      </c>
      <c r="V373" s="30">
        <v>0.0</v>
      </c>
      <c r="W373" s="30">
        <v>0.0</v>
      </c>
      <c r="X373" s="30">
        <v>0.0</v>
      </c>
      <c r="Y373" s="30">
        <v>0.0</v>
      </c>
      <c r="Z373" s="30">
        <v>0.0</v>
      </c>
      <c r="AA373" s="30">
        <v>0.0</v>
      </c>
      <c r="AB373" s="30">
        <v>0.0</v>
      </c>
      <c r="AC373" s="30">
        <v>0.0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39"/>
    </row>
    <row r="374">
      <c r="A374" s="30">
        <v>13082.5</v>
      </c>
      <c r="B374" s="40">
        <v>44306.0</v>
      </c>
      <c r="C374" s="40">
        <v>44306.0</v>
      </c>
      <c r="D374" s="32" t="s">
        <v>93</v>
      </c>
      <c r="E374" s="32" t="s">
        <v>94</v>
      </c>
      <c r="J374" s="30">
        <v>0.0</v>
      </c>
      <c r="K374" s="30">
        <v>0.0</v>
      </c>
      <c r="L374" s="30">
        <v>1.0</v>
      </c>
      <c r="M374" s="32" t="s">
        <v>39</v>
      </c>
      <c r="N374" s="32" t="s">
        <v>39</v>
      </c>
      <c r="O374" s="30">
        <v>0.0</v>
      </c>
      <c r="P374" s="30">
        <v>4.0</v>
      </c>
      <c r="Q374" s="30">
        <v>4.0</v>
      </c>
      <c r="R374" s="30">
        <v>0.0</v>
      </c>
      <c r="S374" s="30">
        <v>0.0</v>
      </c>
      <c r="T374" s="30">
        <v>0.0</v>
      </c>
      <c r="U374" s="30">
        <v>0.0</v>
      </c>
      <c r="V374" s="30">
        <v>0.0</v>
      </c>
      <c r="W374" s="30">
        <v>0.0</v>
      </c>
      <c r="X374" s="30">
        <v>0.0</v>
      </c>
      <c r="Y374" s="30">
        <v>0.0</v>
      </c>
      <c r="Z374" s="30">
        <v>0.0</v>
      </c>
      <c r="AA374" s="30">
        <v>0.0</v>
      </c>
      <c r="AB374" s="30">
        <v>0.0</v>
      </c>
      <c r="AC374" s="30">
        <v>0.0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39"/>
    </row>
    <row r="375">
      <c r="A375" s="30">
        <v>13082.6</v>
      </c>
      <c r="B375" s="40">
        <v>44306.0</v>
      </c>
      <c r="C375" s="40">
        <v>44306.0</v>
      </c>
      <c r="D375" s="32" t="s">
        <v>93</v>
      </c>
      <c r="E375" s="32" t="s">
        <v>94</v>
      </c>
      <c r="J375" s="30">
        <v>0.0</v>
      </c>
      <c r="K375" s="30">
        <v>0.0</v>
      </c>
      <c r="L375" s="30">
        <v>1.0</v>
      </c>
      <c r="M375" s="32" t="s">
        <v>39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1.0</v>
      </c>
      <c r="V375" s="30">
        <v>1.0</v>
      </c>
      <c r="W375" s="30">
        <v>0.0</v>
      </c>
      <c r="X375" s="30">
        <v>0.0</v>
      </c>
      <c r="Y375" s="30">
        <v>0.0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39"/>
    </row>
    <row r="376">
      <c r="A376" s="30">
        <v>13083.1</v>
      </c>
      <c r="B376" s="40">
        <v>44306.0</v>
      </c>
      <c r="C376" s="40">
        <v>44306.0</v>
      </c>
      <c r="D376" s="32" t="s">
        <v>93</v>
      </c>
      <c r="E376" s="32" t="s">
        <v>94</v>
      </c>
      <c r="J376" s="30">
        <v>0.0</v>
      </c>
      <c r="K376" s="30">
        <v>0.0</v>
      </c>
      <c r="L376" s="30">
        <v>1.0</v>
      </c>
      <c r="M376" s="32" t="s">
        <v>39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3.0</v>
      </c>
      <c r="V376" s="30">
        <v>1.0</v>
      </c>
      <c r="W376" s="30">
        <v>0.0</v>
      </c>
      <c r="X376" s="30">
        <v>0.0</v>
      </c>
      <c r="Y376" s="30">
        <v>0.0</v>
      </c>
      <c r="Z376" s="30">
        <v>0.0</v>
      </c>
      <c r="AA376" s="30">
        <v>0.0</v>
      </c>
      <c r="AB376" s="30">
        <v>0.0</v>
      </c>
      <c r="AC376" s="30">
        <v>0.0</v>
      </c>
      <c r="AD376" s="30">
        <v>0.0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39"/>
    </row>
    <row r="377">
      <c r="A377" s="30">
        <v>13083.2</v>
      </c>
      <c r="B377" s="40">
        <v>44306.0</v>
      </c>
      <c r="C377" s="40">
        <v>44306.0</v>
      </c>
      <c r="D377" s="32" t="s">
        <v>93</v>
      </c>
      <c r="E377" s="32" t="s">
        <v>94</v>
      </c>
      <c r="J377" s="30">
        <v>0.0</v>
      </c>
      <c r="K377" s="30">
        <v>0.0</v>
      </c>
      <c r="L377" s="30">
        <v>1.0</v>
      </c>
      <c r="M377" s="32" t="s">
        <v>39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11.0</v>
      </c>
      <c r="V377" s="30">
        <v>14.0</v>
      </c>
      <c r="W377" s="30">
        <v>0.0</v>
      </c>
      <c r="X377" s="30">
        <v>0.0</v>
      </c>
      <c r="Y377" s="30">
        <v>0.0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39"/>
    </row>
    <row r="378">
      <c r="A378" s="30">
        <v>13083.3</v>
      </c>
      <c r="B378" s="40">
        <v>44306.0</v>
      </c>
      <c r="C378" s="40">
        <v>44306.0</v>
      </c>
      <c r="D378" s="32" t="s">
        <v>93</v>
      </c>
      <c r="E378" s="32" t="s">
        <v>94</v>
      </c>
      <c r="F378" s="32" t="s">
        <v>191</v>
      </c>
      <c r="G378" s="33" t="s">
        <v>107</v>
      </c>
      <c r="H378" s="34">
        <v>27511.0</v>
      </c>
      <c r="I378" s="35"/>
      <c r="J378" s="30">
        <v>0.0</v>
      </c>
      <c r="K378" s="30">
        <v>1.0</v>
      </c>
      <c r="L378" s="30">
        <v>0.0</v>
      </c>
      <c r="M378" s="32" t="s">
        <v>39</v>
      </c>
      <c r="N378" s="32" t="s">
        <v>39</v>
      </c>
      <c r="O378" s="30">
        <v>0.0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6.0</v>
      </c>
      <c r="V378" s="30">
        <v>0.0</v>
      </c>
      <c r="W378" s="30">
        <v>5.0</v>
      </c>
      <c r="X378" s="30">
        <v>0.0</v>
      </c>
      <c r="Y378" s="30">
        <v>0.0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39"/>
    </row>
    <row r="379">
      <c r="A379" s="30">
        <v>13083.4</v>
      </c>
      <c r="B379" s="40">
        <v>44306.0</v>
      </c>
      <c r="C379" s="40">
        <v>44306.0</v>
      </c>
      <c r="D379" s="32" t="s">
        <v>93</v>
      </c>
      <c r="E379" s="32" t="s">
        <v>94</v>
      </c>
      <c r="F379" s="32" t="s">
        <v>191</v>
      </c>
      <c r="G379" s="33" t="s">
        <v>107</v>
      </c>
      <c r="H379" s="34">
        <v>27511.0</v>
      </c>
      <c r="I379" s="35"/>
      <c r="J379" s="30">
        <v>0.0</v>
      </c>
      <c r="K379" s="30">
        <v>1.0</v>
      </c>
      <c r="L379" s="30">
        <v>0.0</v>
      </c>
      <c r="M379" s="32" t="s">
        <v>39</v>
      </c>
      <c r="N379" s="32" t="s">
        <v>39</v>
      </c>
      <c r="O379" s="30">
        <v>0.0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6.0</v>
      </c>
      <c r="V379" s="30">
        <v>0.0</v>
      </c>
      <c r="W379" s="30">
        <v>5.0</v>
      </c>
      <c r="X379" s="30">
        <v>0.0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39"/>
    </row>
    <row r="380">
      <c r="A380" s="30">
        <v>13083.5</v>
      </c>
      <c r="B380" s="40">
        <v>44306.0</v>
      </c>
      <c r="C380" s="40">
        <v>44306.0</v>
      </c>
      <c r="D380" s="32" t="s">
        <v>93</v>
      </c>
      <c r="E380" s="32" t="s">
        <v>94</v>
      </c>
      <c r="F380" s="32" t="s">
        <v>191</v>
      </c>
      <c r="G380" s="33" t="s">
        <v>107</v>
      </c>
      <c r="H380" s="34">
        <v>27511.0</v>
      </c>
      <c r="I380" s="35"/>
      <c r="J380" s="30">
        <v>0.0</v>
      </c>
      <c r="K380" s="30">
        <v>1.0</v>
      </c>
      <c r="L380" s="30">
        <v>0.0</v>
      </c>
      <c r="M380" s="32" t="s">
        <v>39</v>
      </c>
      <c r="N380" s="32" t="s">
        <v>39</v>
      </c>
      <c r="O380" s="30">
        <v>0.0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6.0</v>
      </c>
      <c r="V380" s="30">
        <v>2.0</v>
      </c>
      <c r="W380" s="30">
        <v>5.0</v>
      </c>
      <c r="X380" s="30">
        <v>0.0</v>
      </c>
      <c r="Y380" s="30">
        <v>0.0</v>
      </c>
      <c r="Z380" s="30">
        <v>0.0</v>
      </c>
      <c r="AA380" s="30">
        <v>0.0</v>
      </c>
      <c r="AB380" s="30">
        <v>0.0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0.0</v>
      </c>
      <c r="AH380" s="30">
        <v>0.0</v>
      </c>
      <c r="AI380" s="30">
        <v>0.0</v>
      </c>
      <c r="AJ380" s="39"/>
    </row>
    <row r="381">
      <c r="A381" s="30">
        <v>13083.6</v>
      </c>
      <c r="B381" s="40">
        <v>44306.0</v>
      </c>
      <c r="C381" s="40">
        <v>44306.0</v>
      </c>
      <c r="D381" s="32" t="s">
        <v>93</v>
      </c>
      <c r="E381" s="32" t="s">
        <v>94</v>
      </c>
      <c r="F381" s="32" t="s">
        <v>191</v>
      </c>
      <c r="G381" s="33" t="s">
        <v>107</v>
      </c>
      <c r="H381" s="34">
        <v>27511.0</v>
      </c>
      <c r="I381" s="35"/>
      <c r="J381" s="30">
        <v>0.0</v>
      </c>
      <c r="K381" s="30">
        <v>1.0</v>
      </c>
      <c r="L381" s="30">
        <v>0.0</v>
      </c>
      <c r="M381" s="32" t="s">
        <v>39</v>
      </c>
      <c r="N381" s="32" t="s">
        <v>39</v>
      </c>
      <c r="O381" s="30">
        <v>0.0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4.0</v>
      </c>
      <c r="V381" s="30">
        <v>2.0</v>
      </c>
      <c r="W381" s="30">
        <v>0.0</v>
      </c>
      <c r="X381" s="30">
        <v>0.0</v>
      </c>
      <c r="Y381" s="30">
        <v>0.0</v>
      </c>
      <c r="Z381" s="30">
        <v>0.0</v>
      </c>
      <c r="AA381" s="30">
        <v>0.0</v>
      </c>
      <c r="AB381" s="30">
        <v>0.0</v>
      </c>
      <c r="AC381" s="30">
        <v>0.0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39"/>
    </row>
    <row r="382">
      <c r="A382" s="30">
        <v>13084.1</v>
      </c>
      <c r="B382" s="40">
        <v>44306.0</v>
      </c>
      <c r="C382" s="40">
        <v>44306.0</v>
      </c>
      <c r="D382" s="32" t="s">
        <v>93</v>
      </c>
      <c r="E382" s="32" t="s">
        <v>94</v>
      </c>
      <c r="F382" s="32" t="s">
        <v>191</v>
      </c>
      <c r="G382" s="33" t="s">
        <v>107</v>
      </c>
      <c r="H382" s="34">
        <v>27511.0</v>
      </c>
      <c r="I382" s="35"/>
      <c r="J382" s="30">
        <v>0.0</v>
      </c>
      <c r="K382" s="30">
        <v>1.0</v>
      </c>
      <c r="L382" s="30">
        <v>0.0</v>
      </c>
      <c r="M382" s="32" t="s">
        <v>39</v>
      </c>
      <c r="N382" s="32" t="s">
        <v>39</v>
      </c>
      <c r="O382" s="30">
        <v>0.0</v>
      </c>
      <c r="P382" s="30">
        <v>0.0</v>
      </c>
      <c r="Q382" s="30">
        <v>0.0</v>
      </c>
      <c r="R382" s="30">
        <v>0.0</v>
      </c>
      <c r="S382" s="30">
        <v>0.0</v>
      </c>
      <c r="T382" s="30">
        <v>0.0</v>
      </c>
      <c r="U382" s="30">
        <v>4.0</v>
      </c>
      <c r="V382" s="30">
        <v>0.0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39"/>
    </row>
    <row r="383">
      <c r="A383" s="30">
        <v>13084.2</v>
      </c>
      <c r="B383" s="40">
        <v>44306.0</v>
      </c>
      <c r="C383" s="40">
        <v>44306.0</v>
      </c>
      <c r="D383" s="32" t="s">
        <v>93</v>
      </c>
      <c r="E383" s="32" t="s">
        <v>94</v>
      </c>
      <c r="F383" s="32" t="s">
        <v>191</v>
      </c>
      <c r="G383" s="33" t="s">
        <v>107</v>
      </c>
      <c r="H383" s="34">
        <v>27511.0</v>
      </c>
      <c r="I383" s="35"/>
      <c r="J383" s="30">
        <v>0.0</v>
      </c>
      <c r="K383" s="30">
        <v>1.0</v>
      </c>
      <c r="L383" s="30">
        <v>0.0</v>
      </c>
      <c r="M383" s="32" t="s">
        <v>39</v>
      </c>
      <c r="N383" s="32" t="s">
        <v>39</v>
      </c>
      <c r="O383" s="30">
        <v>0.0</v>
      </c>
      <c r="P383" s="30">
        <v>0.0</v>
      </c>
      <c r="Q383" s="30">
        <v>0.0</v>
      </c>
      <c r="R383" s="30">
        <v>0.0</v>
      </c>
      <c r="S383" s="30">
        <v>0.0</v>
      </c>
      <c r="T383" s="30">
        <v>0.0</v>
      </c>
      <c r="U383" s="30">
        <v>2.0</v>
      </c>
      <c r="V383" s="30">
        <v>0.0</v>
      </c>
      <c r="W383" s="30">
        <v>0.0</v>
      </c>
      <c r="X383" s="30">
        <v>0.0</v>
      </c>
      <c r="Y383" s="30">
        <v>0.0</v>
      </c>
      <c r="Z383" s="30">
        <v>0.0</v>
      </c>
      <c r="AA383" s="30">
        <v>0.0</v>
      </c>
      <c r="AB383" s="30">
        <v>0.0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39"/>
    </row>
    <row r="384">
      <c r="A384" s="30">
        <v>13084.3</v>
      </c>
      <c r="B384" s="40">
        <v>44306.0</v>
      </c>
      <c r="C384" s="40">
        <v>44306.0</v>
      </c>
      <c r="D384" s="32" t="s">
        <v>93</v>
      </c>
      <c r="E384" s="32" t="s">
        <v>94</v>
      </c>
      <c r="F384" s="32" t="s">
        <v>191</v>
      </c>
      <c r="G384" s="33" t="s">
        <v>107</v>
      </c>
      <c r="H384" s="34">
        <v>27511.0</v>
      </c>
      <c r="I384" s="35"/>
      <c r="J384" s="30">
        <v>0.0</v>
      </c>
      <c r="K384" s="30">
        <v>1.0</v>
      </c>
      <c r="L384" s="30">
        <v>0.0</v>
      </c>
      <c r="M384" s="32" t="s">
        <v>39</v>
      </c>
      <c r="N384" s="32" t="s">
        <v>39</v>
      </c>
      <c r="O384" s="30">
        <v>0.0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2.0</v>
      </c>
      <c r="V384" s="30">
        <v>0.0</v>
      </c>
      <c r="W384" s="30">
        <v>0.0</v>
      </c>
      <c r="X384" s="30">
        <v>0.0</v>
      </c>
      <c r="Y384" s="30">
        <v>0.0</v>
      </c>
      <c r="Z384" s="30">
        <v>0.0</v>
      </c>
      <c r="AA384" s="30">
        <v>0.0</v>
      </c>
      <c r="AB384" s="30">
        <v>0.0</v>
      </c>
      <c r="AC384" s="30">
        <v>0.0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39"/>
    </row>
    <row r="385">
      <c r="A385" s="30">
        <v>13084.4</v>
      </c>
      <c r="B385" s="40">
        <v>44306.0</v>
      </c>
      <c r="C385" s="40">
        <v>44306.0</v>
      </c>
      <c r="D385" s="32" t="s">
        <v>93</v>
      </c>
      <c r="E385" s="32" t="s">
        <v>94</v>
      </c>
      <c r="F385" s="32" t="s">
        <v>191</v>
      </c>
      <c r="G385" s="33" t="s">
        <v>107</v>
      </c>
      <c r="H385" s="34">
        <v>27511.0</v>
      </c>
      <c r="I385" s="35"/>
      <c r="J385" s="30">
        <v>0.0</v>
      </c>
      <c r="K385" s="30">
        <v>1.0</v>
      </c>
      <c r="L385" s="30">
        <v>0.0</v>
      </c>
      <c r="M385" s="32" t="s">
        <v>39</v>
      </c>
      <c r="N385" s="32" t="s">
        <v>39</v>
      </c>
      <c r="O385" s="30">
        <v>0.0</v>
      </c>
      <c r="P385" s="30">
        <v>0.0</v>
      </c>
      <c r="Q385" s="30">
        <v>0.0</v>
      </c>
      <c r="R385" s="30">
        <v>0.0</v>
      </c>
      <c r="S385" s="30">
        <v>0.0</v>
      </c>
      <c r="T385" s="30">
        <v>0.0</v>
      </c>
      <c r="U385" s="30">
        <v>1.0</v>
      </c>
      <c r="V385" s="30">
        <v>1.0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  <c r="AJ385" s="39"/>
    </row>
    <row r="386">
      <c r="A386" s="30">
        <v>13084.5</v>
      </c>
      <c r="B386" s="40">
        <v>44306.0</v>
      </c>
      <c r="C386" s="40">
        <v>44306.0</v>
      </c>
      <c r="D386" s="32" t="s">
        <v>93</v>
      </c>
      <c r="E386" s="32" t="s">
        <v>94</v>
      </c>
      <c r="F386" s="32" t="s">
        <v>191</v>
      </c>
      <c r="G386" s="33" t="s">
        <v>107</v>
      </c>
      <c r="H386" s="34">
        <v>27511.0</v>
      </c>
      <c r="I386" s="35"/>
      <c r="J386" s="30">
        <v>0.0</v>
      </c>
      <c r="K386" s="30">
        <v>1.0</v>
      </c>
      <c r="L386" s="30">
        <v>0.0</v>
      </c>
      <c r="M386" s="32" t="s">
        <v>39</v>
      </c>
      <c r="N386" s="32" t="s">
        <v>39</v>
      </c>
      <c r="O386" s="30">
        <v>0.0</v>
      </c>
      <c r="P386" s="30">
        <v>0.0</v>
      </c>
      <c r="Q386" s="30">
        <v>0.0</v>
      </c>
      <c r="R386" s="30">
        <v>0.0</v>
      </c>
      <c r="S386" s="30">
        <v>0.0</v>
      </c>
      <c r="T386" s="30">
        <v>0.0</v>
      </c>
      <c r="U386" s="30">
        <v>0.0</v>
      </c>
      <c r="V386" s="30">
        <v>0.0</v>
      </c>
      <c r="W386" s="30">
        <v>5.0</v>
      </c>
      <c r="X386" s="30">
        <v>0.0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39"/>
    </row>
    <row r="387">
      <c r="A387" s="30">
        <v>13084.6</v>
      </c>
      <c r="B387" s="40">
        <v>44306.0</v>
      </c>
      <c r="C387" s="40">
        <v>44306.0</v>
      </c>
      <c r="D387" s="32" t="s">
        <v>93</v>
      </c>
      <c r="E387" s="32" t="s">
        <v>94</v>
      </c>
      <c r="F387" s="32" t="s">
        <v>191</v>
      </c>
      <c r="G387" s="33" t="s">
        <v>107</v>
      </c>
      <c r="H387" s="34">
        <v>27511.0</v>
      </c>
      <c r="I387" s="35"/>
      <c r="J387" s="30">
        <v>0.0</v>
      </c>
      <c r="K387" s="30">
        <v>1.0</v>
      </c>
      <c r="L387" s="30">
        <v>0.0</v>
      </c>
      <c r="M387" s="32" t="s">
        <v>39</v>
      </c>
      <c r="N387" s="32" t="s">
        <v>39</v>
      </c>
      <c r="O387" s="30">
        <v>0.0</v>
      </c>
      <c r="P387" s="30">
        <v>0.0</v>
      </c>
      <c r="Q387" s="30">
        <v>0.0</v>
      </c>
      <c r="R387" s="30">
        <v>0.0</v>
      </c>
      <c r="S387" s="30">
        <v>0.0</v>
      </c>
      <c r="T387" s="30">
        <v>0.0</v>
      </c>
      <c r="U387" s="30">
        <v>2.0</v>
      </c>
      <c r="V387" s="30">
        <v>0.0</v>
      </c>
      <c r="W387" s="30">
        <v>0.0</v>
      </c>
      <c r="X387" s="30">
        <v>0.0</v>
      </c>
      <c r="Y387" s="30">
        <v>0.0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39"/>
    </row>
    <row r="388">
      <c r="A388" s="30">
        <v>13085.1</v>
      </c>
      <c r="B388" s="40">
        <v>44306.0</v>
      </c>
      <c r="C388" s="40">
        <v>44306.0</v>
      </c>
      <c r="D388" s="32" t="s">
        <v>93</v>
      </c>
      <c r="E388" s="32" t="s">
        <v>94</v>
      </c>
      <c r="F388" s="32" t="s">
        <v>191</v>
      </c>
      <c r="G388" s="33" t="s">
        <v>107</v>
      </c>
      <c r="H388" s="34">
        <v>27511.0</v>
      </c>
      <c r="I388" s="35"/>
      <c r="J388" s="30">
        <v>0.0</v>
      </c>
      <c r="K388" s="30">
        <v>1.0</v>
      </c>
      <c r="L388" s="30">
        <v>0.0</v>
      </c>
      <c r="M388" s="32" t="s">
        <v>39</v>
      </c>
      <c r="N388" s="32" t="s">
        <v>39</v>
      </c>
      <c r="O388" s="30">
        <v>0.0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2.0</v>
      </c>
      <c r="V388" s="30">
        <v>0.0</v>
      </c>
      <c r="W388" s="30">
        <v>10.0</v>
      </c>
      <c r="X388" s="30">
        <v>0.0</v>
      </c>
      <c r="Y388" s="30">
        <v>0.0</v>
      </c>
      <c r="Z388" s="30">
        <v>0.0</v>
      </c>
      <c r="AA388" s="30">
        <v>0.0</v>
      </c>
      <c r="AB388" s="30">
        <v>0.0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39"/>
    </row>
    <row r="389">
      <c r="A389" s="30">
        <v>13085.2</v>
      </c>
      <c r="B389" s="40">
        <v>44306.0</v>
      </c>
      <c r="C389" s="40">
        <v>44306.0</v>
      </c>
      <c r="D389" s="32" t="s">
        <v>93</v>
      </c>
      <c r="E389" s="32" t="s">
        <v>94</v>
      </c>
      <c r="F389" s="32" t="s">
        <v>191</v>
      </c>
      <c r="G389" s="33" t="s">
        <v>107</v>
      </c>
      <c r="H389" s="34">
        <v>27511.0</v>
      </c>
      <c r="I389" s="35"/>
      <c r="J389" s="30">
        <v>0.0</v>
      </c>
      <c r="K389" s="30">
        <v>1.0</v>
      </c>
      <c r="L389" s="30">
        <v>0.0</v>
      </c>
      <c r="M389" s="32" t="s">
        <v>39</v>
      </c>
      <c r="N389" s="32" t="s">
        <v>39</v>
      </c>
      <c r="O389" s="30">
        <v>0.0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2.0</v>
      </c>
      <c r="V389" s="30">
        <v>5.0</v>
      </c>
      <c r="W389" s="30">
        <v>5.0</v>
      </c>
      <c r="X389" s="30">
        <v>0.0</v>
      </c>
      <c r="Y389" s="30">
        <v>0.0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  <c r="AJ389" s="39"/>
    </row>
    <row r="390">
      <c r="A390" s="30">
        <v>13085.3</v>
      </c>
      <c r="B390" s="40">
        <v>44306.0</v>
      </c>
      <c r="C390" s="40">
        <v>44306.0</v>
      </c>
      <c r="D390" s="32" t="s">
        <v>93</v>
      </c>
      <c r="E390" s="32" t="s">
        <v>94</v>
      </c>
      <c r="F390" s="32" t="s">
        <v>191</v>
      </c>
      <c r="G390" s="33" t="s">
        <v>107</v>
      </c>
      <c r="H390" s="34">
        <v>27511.0</v>
      </c>
      <c r="I390" s="35"/>
      <c r="J390" s="30">
        <v>0.0</v>
      </c>
      <c r="K390" s="30">
        <v>1.0</v>
      </c>
      <c r="L390" s="30">
        <v>0.0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5.0</v>
      </c>
      <c r="V390" s="30">
        <v>4.0</v>
      </c>
      <c r="W390" s="30">
        <v>10.0</v>
      </c>
      <c r="X390" s="30">
        <v>0.0</v>
      </c>
      <c r="Y390" s="30">
        <v>0.0</v>
      </c>
      <c r="Z390" s="30">
        <v>0.0</v>
      </c>
      <c r="AA390" s="30">
        <v>0.0</v>
      </c>
      <c r="AB390" s="30">
        <v>0.0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39"/>
    </row>
    <row r="391">
      <c r="A391" s="30">
        <v>13085.4</v>
      </c>
      <c r="B391" s="40">
        <v>44306.0</v>
      </c>
      <c r="C391" s="40">
        <v>44306.0</v>
      </c>
      <c r="D391" s="32" t="s">
        <v>93</v>
      </c>
      <c r="E391" s="32" t="s">
        <v>94</v>
      </c>
      <c r="F391" s="32" t="s">
        <v>191</v>
      </c>
      <c r="G391" s="33" t="s">
        <v>107</v>
      </c>
      <c r="H391" s="34">
        <v>27511.0</v>
      </c>
      <c r="I391" s="35"/>
      <c r="J391" s="30">
        <v>0.0</v>
      </c>
      <c r="K391" s="30">
        <v>1.0</v>
      </c>
      <c r="L391" s="30">
        <v>0.0</v>
      </c>
      <c r="M391" s="32" t="s">
        <v>39</v>
      </c>
      <c r="N391" s="32" t="s">
        <v>39</v>
      </c>
      <c r="O391" s="30">
        <v>0.0</v>
      </c>
      <c r="P391" s="30">
        <v>0.0</v>
      </c>
      <c r="Q391" s="30">
        <v>0.0</v>
      </c>
      <c r="R391" s="30">
        <v>0.0</v>
      </c>
      <c r="S391" s="30">
        <v>0.0</v>
      </c>
      <c r="T391" s="30">
        <v>0.0</v>
      </c>
      <c r="U391" s="30">
        <v>1.0</v>
      </c>
      <c r="V391" s="30">
        <v>0.0</v>
      </c>
      <c r="W391" s="30">
        <v>0.0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39"/>
    </row>
    <row r="392">
      <c r="A392" s="30">
        <v>13085.5</v>
      </c>
      <c r="B392" s="40">
        <v>44306.0</v>
      </c>
      <c r="C392" s="40">
        <v>44306.0</v>
      </c>
      <c r="D392" s="32" t="s">
        <v>93</v>
      </c>
      <c r="E392" s="32" t="s">
        <v>94</v>
      </c>
      <c r="F392" s="32" t="s">
        <v>191</v>
      </c>
      <c r="G392" s="33" t="s">
        <v>107</v>
      </c>
      <c r="H392" s="34">
        <v>27511.0</v>
      </c>
      <c r="I392" s="35"/>
      <c r="J392" s="30">
        <v>0.0</v>
      </c>
      <c r="K392" s="30">
        <v>1.0</v>
      </c>
      <c r="L392" s="30">
        <v>0.0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0.0</v>
      </c>
      <c r="R392" s="30">
        <v>0.0</v>
      </c>
      <c r="S392" s="30">
        <v>0.0</v>
      </c>
      <c r="T392" s="30">
        <v>0.0</v>
      </c>
      <c r="U392" s="30">
        <v>0.0</v>
      </c>
      <c r="V392" s="30">
        <v>0.0</v>
      </c>
      <c r="W392" s="30">
        <v>5.0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39"/>
    </row>
    <row r="393">
      <c r="A393" s="30">
        <v>13085.6</v>
      </c>
      <c r="B393" s="40">
        <v>44306.0</v>
      </c>
      <c r="C393" s="40">
        <v>44306.0</v>
      </c>
      <c r="D393" s="32" t="s">
        <v>93</v>
      </c>
      <c r="E393" s="32" t="s">
        <v>94</v>
      </c>
      <c r="F393" s="32" t="s">
        <v>191</v>
      </c>
      <c r="G393" s="33" t="s">
        <v>107</v>
      </c>
      <c r="H393" s="34">
        <v>27511.0</v>
      </c>
      <c r="I393" s="35"/>
      <c r="J393" s="30">
        <v>0.0</v>
      </c>
      <c r="K393" s="30">
        <v>1.0</v>
      </c>
      <c r="L393" s="30">
        <v>0.0</v>
      </c>
      <c r="M393" s="32" t="s">
        <v>39</v>
      </c>
      <c r="N393" s="32" t="s">
        <v>39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3.0</v>
      </c>
      <c r="V393" s="30">
        <v>2.0</v>
      </c>
      <c r="W393" s="30">
        <v>10.0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39"/>
    </row>
    <row r="394">
      <c r="A394" s="30">
        <v>13086.1</v>
      </c>
      <c r="B394" s="40">
        <v>44306.0</v>
      </c>
      <c r="C394" s="40">
        <v>44306.0</v>
      </c>
      <c r="D394" s="32" t="s">
        <v>93</v>
      </c>
      <c r="E394" s="32" t="s">
        <v>94</v>
      </c>
      <c r="F394" s="32" t="s">
        <v>191</v>
      </c>
      <c r="G394" s="33" t="s">
        <v>107</v>
      </c>
      <c r="H394" s="34">
        <v>27511.0</v>
      </c>
      <c r="I394" s="35"/>
      <c r="J394" s="30">
        <v>0.0</v>
      </c>
      <c r="K394" s="30">
        <v>1.0</v>
      </c>
      <c r="L394" s="30">
        <v>0.0</v>
      </c>
      <c r="M394" s="32" t="s">
        <v>39</v>
      </c>
      <c r="N394" s="32" t="s">
        <v>39</v>
      </c>
      <c r="O394" s="30">
        <v>0.0</v>
      </c>
      <c r="P394" s="30">
        <v>0.0</v>
      </c>
      <c r="Q394" s="30">
        <v>0.0</v>
      </c>
      <c r="R394" s="30">
        <v>0.0</v>
      </c>
      <c r="S394" s="30">
        <v>0.0</v>
      </c>
      <c r="T394" s="30">
        <v>0.0</v>
      </c>
      <c r="U394" s="30">
        <v>0.0</v>
      </c>
      <c r="V394" s="30">
        <v>0.0</v>
      </c>
      <c r="W394" s="30">
        <v>10.0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39"/>
    </row>
    <row r="395">
      <c r="A395" s="30">
        <v>13086.2</v>
      </c>
      <c r="B395" s="40">
        <v>44306.0</v>
      </c>
      <c r="C395" s="40">
        <v>44306.0</v>
      </c>
      <c r="D395" s="32" t="s">
        <v>93</v>
      </c>
      <c r="E395" s="32" t="s">
        <v>94</v>
      </c>
      <c r="F395" s="32" t="s">
        <v>191</v>
      </c>
      <c r="G395" s="33" t="s">
        <v>107</v>
      </c>
      <c r="H395" s="34">
        <v>27511.0</v>
      </c>
      <c r="I395" s="35"/>
      <c r="J395" s="30">
        <v>0.0</v>
      </c>
      <c r="K395" s="30">
        <v>1.0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0.0</v>
      </c>
      <c r="Q395" s="30">
        <v>0.0</v>
      </c>
      <c r="R395" s="30">
        <v>0.0</v>
      </c>
      <c r="S395" s="30">
        <v>0.0</v>
      </c>
      <c r="T395" s="30">
        <v>0.0</v>
      </c>
      <c r="U395" s="30">
        <v>0.0</v>
      </c>
      <c r="V395" s="30">
        <v>0.0</v>
      </c>
      <c r="W395" s="30">
        <v>10.0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  <c r="AJ395" s="39"/>
    </row>
    <row r="396">
      <c r="A396" s="30">
        <v>13086.3</v>
      </c>
      <c r="B396" s="40">
        <v>44306.0</v>
      </c>
      <c r="C396" s="40">
        <v>44306.0</v>
      </c>
      <c r="D396" s="32" t="s">
        <v>93</v>
      </c>
      <c r="E396" s="32" t="s">
        <v>94</v>
      </c>
      <c r="F396" s="32" t="s">
        <v>191</v>
      </c>
      <c r="G396" s="33" t="s">
        <v>107</v>
      </c>
      <c r="H396" s="34">
        <v>27511.0</v>
      </c>
      <c r="I396" s="35"/>
      <c r="J396" s="30">
        <v>0.0</v>
      </c>
      <c r="K396" s="30">
        <v>1.0</v>
      </c>
      <c r="L396" s="30">
        <v>0.0</v>
      </c>
      <c r="M396" s="32" t="s">
        <v>39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0.0</v>
      </c>
      <c r="V396" s="30">
        <v>2.0</v>
      </c>
      <c r="W396" s="30">
        <v>10.0</v>
      </c>
      <c r="X396" s="30">
        <v>0.0</v>
      </c>
      <c r="Y396" s="30">
        <v>0.0</v>
      </c>
      <c r="Z396" s="30">
        <v>0.0</v>
      </c>
      <c r="AA396" s="30">
        <v>0.0</v>
      </c>
      <c r="AB396" s="30">
        <v>0.0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  <c r="AJ396" s="39"/>
    </row>
    <row r="397">
      <c r="A397" s="30">
        <v>13086.4</v>
      </c>
      <c r="B397" s="40">
        <v>44306.0</v>
      </c>
      <c r="C397" s="40">
        <v>44306.0</v>
      </c>
      <c r="D397" s="32" t="s">
        <v>93</v>
      </c>
      <c r="E397" s="32" t="s">
        <v>94</v>
      </c>
      <c r="J397" s="30">
        <v>0.0</v>
      </c>
      <c r="K397" s="30">
        <v>0.0</v>
      </c>
      <c r="L397" s="30">
        <v>1.0</v>
      </c>
      <c r="M397" s="32" t="s">
        <v>39</v>
      </c>
      <c r="N397" s="32" t="s">
        <v>39</v>
      </c>
      <c r="O397" s="30">
        <v>0.0</v>
      </c>
      <c r="P397" s="30">
        <v>2.0</v>
      </c>
      <c r="Q397" s="30">
        <v>7.0</v>
      </c>
      <c r="R397" s="30">
        <v>0.0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39"/>
    </row>
    <row r="398">
      <c r="A398" s="30">
        <v>13086.5</v>
      </c>
      <c r="B398" s="40">
        <v>44306.0</v>
      </c>
      <c r="C398" s="40">
        <v>44306.0</v>
      </c>
      <c r="D398" s="32" t="s">
        <v>93</v>
      </c>
      <c r="E398" s="32" t="s">
        <v>94</v>
      </c>
      <c r="F398" s="32" t="s">
        <v>191</v>
      </c>
      <c r="G398" s="32" t="s">
        <v>107</v>
      </c>
      <c r="H398" s="30">
        <v>27511.0</v>
      </c>
      <c r="I398" s="35"/>
      <c r="J398" s="30">
        <v>0.0</v>
      </c>
      <c r="K398" s="30">
        <v>1.0</v>
      </c>
      <c r="L398" s="30">
        <v>0.0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10.0</v>
      </c>
      <c r="V398" s="30">
        <v>0.0</v>
      </c>
      <c r="W398" s="30">
        <v>5.0</v>
      </c>
      <c r="X398" s="30">
        <v>0.0</v>
      </c>
      <c r="Y398" s="30">
        <v>0.0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39"/>
    </row>
    <row r="399">
      <c r="A399" s="30">
        <v>13086.6</v>
      </c>
      <c r="B399" s="40">
        <v>44306.0</v>
      </c>
      <c r="C399" s="40">
        <v>44306.0</v>
      </c>
      <c r="D399" s="32" t="s">
        <v>93</v>
      </c>
      <c r="E399" s="32" t="s">
        <v>94</v>
      </c>
      <c r="J399" s="30">
        <v>0.0</v>
      </c>
      <c r="K399" s="30">
        <v>0.0</v>
      </c>
      <c r="L399" s="30">
        <v>1.0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5.0</v>
      </c>
      <c r="X399" s="30">
        <v>0.0</v>
      </c>
      <c r="Y399" s="30">
        <v>0.0</v>
      </c>
      <c r="Z399" s="30">
        <v>0.0</v>
      </c>
      <c r="AA399" s="30">
        <v>0.0</v>
      </c>
      <c r="AB399" s="30">
        <v>0.0</v>
      </c>
      <c r="AC399" s="30">
        <v>0.0</v>
      </c>
      <c r="AD399" s="30">
        <v>0.0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  <c r="AJ399" s="39"/>
    </row>
    <row r="400">
      <c r="A400" s="30">
        <v>13087.1</v>
      </c>
      <c r="B400" s="40">
        <v>44306.0</v>
      </c>
      <c r="C400" s="40">
        <v>44306.0</v>
      </c>
      <c r="D400" s="32" t="s">
        <v>93</v>
      </c>
      <c r="E400" s="32" t="s">
        <v>94</v>
      </c>
      <c r="F400" s="32" t="s">
        <v>191</v>
      </c>
      <c r="G400" s="32" t="s">
        <v>107</v>
      </c>
      <c r="H400" s="30">
        <v>27511.0</v>
      </c>
      <c r="I400" s="35"/>
      <c r="J400" s="30">
        <v>0.0</v>
      </c>
      <c r="K400" s="30">
        <v>1.0</v>
      </c>
      <c r="L400" s="30">
        <v>0.0</v>
      </c>
      <c r="M400" s="32" t="s">
        <v>39</v>
      </c>
      <c r="N400" s="32" t="s">
        <v>39</v>
      </c>
      <c r="O400" s="30">
        <v>0.0</v>
      </c>
      <c r="P400" s="30">
        <v>0.0</v>
      </c>
      <c r="Q400" s="30">
        <v>0.0</v>
      </c>
      <c r="R400" s="30">
        <v>0.0</v>
      </c>
      <c r="S400" s="30">
        <v>0.0</v>
      </c>
      <c r="T400" s="30">
        <v>0.0</v>
      </c>
      <c r="U400" s="30">
        <v>3.0</v>
      </c>
      <c r="V400" s="30">
        <v>0.0</v>
      </c>
      <c r="W400" s="30">
        <v>10.0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  <c r="AJ400" s="39"/>
    </row>
    <row r="401">
      <c r="A401" s="30">
        <v>13087.2</v>
      </c>
      <c r="B401" s="40">
        <v>44306.0</v>
      </c>
      <c r="C401" s="40">
        <v>44306.0</v>
      </c>
      <c r="D401" s="32" t="s">
        <v>93</v>
      </c>
      <c r="E401" s="32" t="s">
        <v>94</v>
      </c>
      <c r="J401" s="30">
        <v>0.0</v>
      </c>
      <c r="K401" s="30">
        <v>0.0</v>
      </c>
      <c r="L401" s="30">
        <v>1.0</v>
      </c>
      <c r="M401" s="32" t="s">
        <v>39</v>
      </c>
      <c r="N401" s="32" t="s">
        <v>39</v>
      </c>
      <c r="O401" s="30">
        <v>0.0</v>
      </c>
      <c r="P401" s="30">
        <v>0.0</v>
      </c>
      <c r="Q401" s="30">
        <v>0.0</v>
      </c>
      <c r="R401" s="30">
        <v>0.0</v>
      </c>
      <c r="S401" s="30">
        <v>0.0</v>
      </c>
      <c r="T401" s="30">
        <v>0.0</v>
      </c>
      <c r="U401" s="30">
        <v>4.0</v>
      </c>
      <c r="V401" s="30">
        <v>1.0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  <c r="AJ401" s="39"/>
    </row>
    <row r="402">
      <c r="A402" s="30">
        <v>13087.3</v>
      </c>
      <c r="B402" s="40">
        <v>44306.0</v>
      </c>
      <c r="C402" s="40">
        <v>44306.0</v>
      </c>
      <c r="D402" s="32" t="s">
        <v>93</v>
      </c>
      <c r="E402" s="32" t="s">
        <v>94</v>
      </c>
      <c r="F402" s="32" t="s">
        <v>191</v>
      </c>
      <c r="G402" s="32" t="s">
        <v>107</v>
      </c>
      <c r="H402" s="30">
        <v>27511.0</v>
      </c>
      <c r="I402" s="35"/>
      <c r="J402" s="30">
        <v>0.0</v>
      </c>
      <c r="K402" s="30">
        <v>1.0</v>
      </c>
      <c r="L402" s="30">
        <v>0.0</v>
      </c>
      <c r="M402" s="32" t="s">
        <v>39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0.0</v>
      </c>
      <c r="S402" s="30">
        <v>0.0</v>
      </c>
      <c r="T402" s="30">
        <v>0.0</v>
      </c>
      <c r="U402" s="30">
        <v>6.0</v>
      </c>
      <c r="V402" s="30">
        <v>2.0</v>
      </c>
      <c r="W402" s="30">
        <v>0.0</v>
      </c>
      <c r="X402" s="30">
        <v>0.0</v>
      </c>
      <c r="Y402" s="30">
        <v>0.0</v>
      </c>
      <c r="Z402" s="30">
        <v>0.0</v>
      </c>
      <c r="AA402" s="30">
        <v>0.0</v>
      </c>
      <c r="AB402" s="30">
        <v>0.0</v>
      </c>
      <c r="AC402" s="30">
        <v>0.0</v>
      </c>
      <c r="AD402" s="30">
        <v>0.0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  <c r="AJ402" s="39"/>
    </row>
    <row r="403">
      <c r="A403" s="30">
        <v>13087.4</v>
      </c>
      <c r="B403" s="40">
        <v>44306.0</v>
      </c>
      <c r="C403" s="40">
        <v>44306.0</v>
      </c>
      <c r="D403" s="32" t="s">
        <v>93</v>
      </c>
      <c r="E403" s="32" t="s">
        <v>94</v>
      </c>
      <c r="F403" s="32" t="s">
        <v>191</v>
      </c>
      <c r="G403" s="32" t="s">
        <v>107</v>
      </c>
      <c r="H403" s="30">
        <v>27511.0</v>
      </c>
      <c r="I403" s="35"/>
      <c r="J403" s="30">
        <v>0.0</v>
      </c>
      <c r="K403" s="30">
        <v>1.0</v>
      </c>
      <c r="L403" s="30">
        <v>0.0</v>
      </c>
      <c r="M403" s="32" t="s">
        <v>39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3.0</v>
      </c>
      <c r="V403" s="30">
        <v>1.0</v>
      </c>
      <c r="W403" s="30">
        <v>10.0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0.0</v>
      </c>
      <c r="AG403" s="30">
        <v>0.0</v>
      </c>
      <c r="AH403" s="30">
        <v>0.0</v>
      </c>
      <c r="AI403" s="30">
        <v>0.0</v>
      </c>
      <c r="AJ403" s="39"/>
    </row>
    <row r="404">
      <c r="A404" s="30">
        <v>13087.5</v>
      </c>
      <c r="B404" s="40">
        <v>44306.0</v>
      </c>
      <c r="C404" s="40">
        <v>44306.0</v>
      </c>
      <c r="D404" s="32" t="s">
        <v>93</v>
      </c>
      <c r="E404" s="32" t="s">
        <v>94</v>
      </c>
      <c r="J404" s="30">
        <v>0.0</v>
      </c>
      <c r="K404" s="30">
        <v>0.0</v>
      </c>
      <c r="L404" s="30">
        <v>1.0</v>
      </c>
      <c r="M404" s="32" t="s">
        <v>39</v>
      </c>
      <c r="N404" s="32" t="s">
        <v>39</v>
      </c>
      <c r="O404" s="30">
        <v>0.0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1.0</v>
      </c>
      <c r="V404" s="30">
        <v>1.0</v>
      </c>
      <c r="W404" s="30">
        <v>0.0</v>
      </c>
      <c r="X404" s="30">
        <v>0.0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  <c r="AJ404" s="39"/>
    </row>
    <row r="405">
      <c r="A405" s="30">
        <v>13087.6</v>
      </c>
      <c r="B405" s="40">
        <v>44306.0</v>
      </c>
      <c r="C405" s="40">
        <v>44306.0</v>
      </c>
      <c r="D405" s="32" t="s">
        <v>93</v>
      </c>
      <c r="E405" s="32" t="s">
        <v>94</v>
      </c>
      <c r="F405" s="32" t="s">
        <v>191</v>
      </c>
      <c r="G405" s="32" t="s">
        <v>107</v>
      </c>
      <c r="H405" s="30">
        <v>27511.0</v>
      </c>
      <c r="I405" s="35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0.0</v>
      </c>
      <c r="S405" s="30">
        <v>0.0</v>
      </c>
      <c r="T405" s="30">
        <v>0.0</v>
      </c>
      <c r="U405" s="30">
        <v>3.0</v>
      </c>
      <c r="V405" s="30">
        <v>0.0</v>
      </c>
      <c r="W405" s="30">
        <v>5.0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0.0</v>
      </c>
      <c r="AH405" s="30">
        <v>0.0</v>
      </c>
      <c r="AI405" s="30">
        <v>0.0</v>
      </c>
      <c r="AJ405" s="39"/>
    </row>
    <row r="406">
      <c r="A406" s="30">
        <v>13088.1</v>
      </c>
      <c r="B406" s="40">
        <v>44306.0</v>
      </c>
      <c r="C406" s="40">
        <v>44306.0</v>
      </c>
      <c r="D406" s="32" t="s">
        <v>93</v>
      </c>
      <c r="E406" s="32" t="s">
        <v>94</v>
      </c>
      <c r="F406" s="32" t="s">
        <v>191</v>
      </c>
      <c r="G406" s="32" t="s">
        <v>107</v>
      </c>
      <c r="H406" s="30">
        <v>27511.0</v>
      </c>
      <c r="I406" s="35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0.0</v>
      </c>
      <c r="P406" s="30">
        <v>0.0</v>
      </c>
      <c r="Q406" s="30">
        <v>0.0</v>
      </c>
      <c r="R406" s="30">
        <v>0.0</v>
      </c>
      <c r="S406" s="30">
        <v>0.0</v>
      </c>
      <c r="T406" s="30">
        <v>0.0</v>
      </c>
      <c r="U406" s="30">
        <v>2.0</v>
      </c>
      <c r="V406" s="30">
        <v>1.0</v>
      </c>
      <c r="W406" s="30">
        <v>10.0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  <c r="AJ406" s="39"/>
    </row>
    <row r="407">
      <c r="A407" s="30">
        <v>13088.2</v>
      </c>
      <c r="B407" s="40">
        <v>44306.0</v>
      </c>
      <c r="C407" s="40">
        <v>44306.0</v>
      </c>
      <c r="D407" s="32" t="s">
        <v>93</v>
      </c>
      <c r="E407" s="32" t="s">
        <v>94</v>
      </c>
      <c r="F407" s="32" t="s">
        <v>191</v>
      </c>
      <c r="G407" s="32" t="s">
        <v>107</v>
      </c>
      <c r="H407" s="30">
        <v>27511.0</v>
      </c>
      <c r="I407" s="35"/>
      <c r="J407" s="30">
        <v>0.0</v>
      </c>
      <c r="K407" s="30">
        <v>1.0</v>
      </c>
      <c r="L407" s="30">
        <v>0.0</v>
      </c>
      <c r="M407" s="32" t="s">
        <v>39</v>
      </c>
      <c r="N407" s="32" t="s">
        <v>39</v>
      </c>
      <c r="O407" s="30">
        <v>0.0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0.0</v>
      </c>
      <c r="V407" s="30">
        <v>0.0</v>
      </c>
      <c r="W407" s="30">
        <v>10.0</v>
      </c>
      <c r="X407" s="30">
        <v>0.0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  <c r="AJ407" s="39"/>
    </row>
    <row r="408">
      <c r="A408" s="30">
        <v>13088.3</v>
      </c>
      <c r="B408" s="40">
        <v>44306.0</v>
      </c>
      <c r="C408" s="40">
        <v>44306.0</v>
      </c>
      <c r="D408" s="32" t="s">
        <v>93</v>
      </c>
      <c r="E408" s="32" t="s">
        <v>94</v>
      </c>
      <c r="F408" s="32" t="s">
        <v>191</v>
      </c>
      <c r="G408" s="32" t="s">
        <v>107</v>
      </c>
      <c r="H408" s="30">
        <v>27511.0</v>
      </c>
      <c r="I408" s="35"/>
      <c r="J408" s="30">
        <v>0.0</v>
      </c>
      <c r="K408" s="30">
        <v>1.0</v>
      </c>
      <c r="L408" s="30">
        <v>0.0</v>
      </c>
      <c r="M408" s="32" t="s">
        <v>39</v>
      </c>
      <c r="N408" s="32" t="s">
        <v>39</v>
      </c>
      <c r="O408" s="30">
        <v>0.0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1.0</v>
      </c>
      <c r="V408" s="30">
        <v>1.0</v>
      </c>
      <c r="W408" s="30">
        <v>5.0</v>
      </c>
      <c r="X408" s="30">
        <v>0.0</v>
      </c>
      <c r="Y408" s="30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39"/>
    </row>
    <row r="409">
      <c r="A409" s="30">
        <v>13088.4</v>
      </c>
      <c r="B409" s="40">
        <v>44306.0</v>
      </c>
      <c r="C409" s="40">
        <v>44306.0</v>
      </c>
      <c r="D409" s="32" t="s">
        <v>93</v>
      </c>
      <c r="E409" s="32" t="s">
        <v>94</v>
      </c>
      <c r="F409" s="32" t="s">
        <v>191</v>
      </c>
      <c r="G409" s="32" t="s">
        <v>107</v>
      </c>
      <c r="H409" s="30">
        <v>27511.0</v>
      </c>
      <c r="I409" s="35"/>
      <c r="J409" s="30">
        <v>0.0</v>
      </c>
      <c r="K409" s="30">
        <v>1.0</v>
      </c>
      <c r="L409" s="30">
        <v>0.0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2.0</v>
      </c>
      <c r="V409" s="30">
        <v>1.0</v>
      </c>
      <c r="W409" s="30">
        <v>5.0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0.0</v>
      </c>
      <c r="AF409" s="30">
        <v>0.0</v>
      </c>
      <c r="AG409" s="30">
        <v>0.0</v>
      </c>
      <c r="AH409" s="30">
        <v>0.0</v>
      </c>
      <c r="AI409" s="30">
        <v>0.0</v>
      </c>
      <c r="AJ409" s="39"/>
    </row>
    <row r="410">
      <c r="A410" s="30">
        <v>13088.5</v>
      </c>
      <c r="B410" s="40">
        <v>44306.0</v>
      </c>
      <c r="C410" s="40">
        <v>44306.0</v>
      </c>
      <c r="D410" s="32" t="s">
        <v>93</v>
      </c>
      <c r="E410" s="32" t="s">
        <v>94</v>
      </c>
      <c r="F410" s="32" t="s">
        <v>191</v>
      </c>
      <c r="G410" s="32" t="s">
        <v>107</v>
      </c>
      <c r="H410" s="30">
        <v>27511.0</v>
      </c>
      <c r="I410" s="35"/>
      <c r="J410" s="30">
        <v>0.0</v>
      </c>
      <c r="K410" s="30">
        <v>1.0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0.0</v>
      </c>
      <c r="Q410" s="30">
        <v>0.0</v>
      </c>
      <c r="R410" s="30">
        <v>0.0</v>
      </c>
      <c r="S410" s="30">
        <v>0.0</v>
      </c>
      <c r="T410" s="30">
        <v>0.0</v>
      </c>
      <c r="U410" s="30">
        <v>7.0</v>
      </c>
      <c r="V410" s="30">
        <v>1.0</v>
      </c>
      <c r="W410" s="30">
        <v>10.0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  <c r="AJ410" s="39"/>
    </row>
    <row r="411">
      <c r="A411" s="30">
        <v>13088.6</v>
      </c>
      <c r="B411" s="40">
        <v>44306.0</v>
      </c>
      <c r="C411" s="40">
        <v>44306.0</v>
      </c>
      <c r="D411" s="32" t="s">
        <v>93</v>
      </c>
      <c r="E411" s="32" t="s">
        <v>94</v>
      </c>
      <c r="F411" s="32" t="s">
        <v>191</v>
      </c>
      <c r="G411" s="32" t="s">
        <v>107</v>
      </c>
      <c r="H411" s="30">
        <v>27511.0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1.0</v>
      </c>
      <c r="V411" s="30">
        <v>2.0</v>
      </c>
      <c r="W411" s="30">
        <v>10.0</v>
      </c>
      <c r="X411" s="30">
        <v>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  <c r="AJ411" s="39"/>
    </row>
    <row r="412">
      <c r="A412" s="30">
        <v>13089.1</v>
      </c>
      <c r="B412" s="40">
        <v>44306.0</v>
      </c>
      <c r="C412" s="40">
        <v>44306.0</v>
      </c>
      <c r="D412" s="32" t="s">
        <v>93</v>
      </c>
      <c r="E412" s="32" t="s">
        <v>94</v>
      </c>
      <c r="F412" s="32" t="s">
        <v>191</v>
      </c>
      <c r="G412" s="32" t="s">
        <v>107</v>
      </c>
      <c r="H412" s="30">
        <v>27511.0</v>
      </c>
      <c r="I412" s="35"/>
      <c r="J412" s="30">
        <v>0.0</v>
      </c>
      <c r="K412" s="30">
        <v>1.0</v>
      </c>
      <c r="L412" s="30">
        <v>0.0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0.0</v>
      </c>
      <c r="R412" s="30">
        <v>0.0</v>
      </c>
      <c r="S412" s="30">
        <v>0.0</v>
      </c>
      <c r="T412" s="30">
        <v>0.0</v>
      </c>
      <c r="U412" s="30">
        <v>2.0</v>
      </c>
      <c r="V412" s="30">
        <v>2.0</v>
      </c>
      <c r="W412" s="30">
        <v>10.0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  <c r="AJ412" s="39"/>
    </row>
    <row r="413">
      <c r="A413" s="30">
        <v>13089.2</v>
      </c>
      <c r="B413" s="40">
        <v>44306.0</v>
      </c>
      <c r="C413" s="40">
        <v>44306.0</v>
      </c>
      <c r="D413" s="32" t="s">
        <v>93</v>
      </c>
      <c r="E413" s="32" t="s">
        <v>94</v>
      </c>
      <c r="F413" s="32" t="s">
        <v>191</v>
      </c>
      <c r="G413" s="32" t="s">
        <v>107</v>
      </c>
      <c r="H413" s="30">
        <v>27511.0</v>
      </c>
      <c r="I413" s="35"/>
      <c r="J413" s="30">
        <v>0.0</v>
      </c>
      <c r="K413" s="30">
        <v>1.0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4.0</v>
      </c>
      <c r="V413" s="30">
        <v>3.0</v>
      </c>
      <c r="W413" s="30">
        <v>10.0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  <c r="AJ413" s="39"/>
    </row>
    <row r="414">
      <c r="A414" s="30">
        <v>13089.3</v>
      </c>
      <c r="B414" s="40">
        <v>44306.0</v>
      </c>
      <c r="C414" s="40">
        <v>44306.0</v>
      </c>
      <c r="D414" s="32" t="s">
        <v>93</v>
      </c>
      <c r="E414" s="32" t="s">
        <v>94</v>
      </c>
      <c r="F414" s="32" t="s">
        <v>191</v>
      </c>
      <c r="G414" s="32" t="s">
        <v>107</v>
      </c>
      <c r="H414" s="30">
        <v>27511.0</v>
      </c>
      <c r="I414" s="35"/>
      <c r="J414" s="30">
        <v>0.0</v>
      </c>
      <c r="K414" s="30">
        <v>1.0</v>
      </c>
      <c r="L414" s="30">
        <v>0.0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2.0</v>
      </c>
      <c r="V414" s="30">
        <v>1.0</v>
      </c>
      <c r="W414" s="30">
        <v>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0.0</v>
      </c>
      <c r="AF414" s="30">
        <v>0.0</v>
      </c>
      <c r="AG414" s="30">
        <v>0.0</v>
      </c>
      <c r="AH414" s="30">
        <v>0.0</v>
      </c>
      <c r="AI414" s="30">
        <v>0.0</v>
      </c>
      <c r="AJ414" s="39"/>
    </row>
    <row r="415">
      <c r="A415" s="30">
        <v>13089.4</v>
      </c>
      <c r="B415" s="40">
        <v>44306.0</v>
      </c>
      <c r="C415" s="40">
        <v>44306.0</v>
      </c>
      <c r="D415" s="32" t="s">
        <v>93</v>
      </c>
      <c r="E415" s="32" t="s">
        <v>94</v>
      </c>
      <c r="F415" s="32" t="s">
        <v>191</v>
      </c>
      <c r="G415" s="32" t="s">
        <v>107</v>
      </c>
      <c r="H415" s="30">
        <v>27511.0</v>
      </c>
      <c r="I415" s="35"/>
      <c r="J415" s="30">
        <v>0.0</v>
      </c>
      <c r="K415" s="30">
        <v>1.0</v>
      </c>
      <c r="L415" s="30">
        <v>0.0</v>
      </c>
      <c r="M415" s="32" t="s">
        <v>39</v>
      </c>
      <c r="N415" s="32" t="s">
        <v>39</v>
      </c>
      <c r="O415" s="30">
        <v>0.0</v>
      </c>
      <c r="P415" s="30">
        <v>0.0</v>
      </c>
      <c r="Q415" s="30">
        <v>0.0</v>
      </c>
      <c r="R415" s="30">
        <v>0.0</v>
      </c>
      <c r="S415" s="30">
        <v>0.0</v>
      </c>
      <c r="T415" s="30">
        <v>0.0</v>
      </c>
      <c r="U415" s="30">
        <v>1.0</v>
      </c>
      <c r="V415" s="30">
        <v>1.0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39"/>
    </row>
    <row r="416">
      <c r="A416" s="30">
        <v>13089.5</v>
      </c>
      <c r="B416" s="40">
        <v>44306.0</v>
      </c>
      <c r="C416" s="40">
        <v>44306.0</v>
      </c>
      <c r="D416" s="32" t="s">
        <v>93</v>
      </c>
      <c r="E416" s="32" t="s">
        <v>94</v>
      </c>
      <c r="F416" s="32" t="s">
        <v>191</v>
      </c>
      <c r="G416" s="32" t="s">
        <v>107</v>
      </c>
      <c r="H416" s="30">
        <v>27511.0</v>
      </c>
      <c r="I416" s="35"/>
      <c r="J416" s="30">
        <v>0.0</v>
      </c>
      <c r="K416" s="30">
        <v>1.0</v>
      </c>
      <c r="L416" s="30">
        <v>0.0</v>
      </c>
      <c r="M416" s="32" t="s">
        <v>39</v>
      </c>
      <c r="N416" s="32" t="s">
        <v>39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1.0</v>
      </c>
      <c r="V416" s="30">
        <v>0.0</v>
      </c>
      <c r="W416" s="30">
        <v>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39"/>
    </row>
    <row r="417">
      <c r="A417" s="30">
        <v>13089.6</v>
      </c>
      <c r="B417" s="40">
        <v>44306.0</v>
      </c>
      <c r="C417" s="40">
        <v>44306.0</v>
      </c>
      <c r="D417" s="32" t="s">
        <v>93</v>
      </c>
      <c r="E417" s="32" t="s">
        <v>94</v>
      </c>
      <c r="F417" s="32" t="s">
        <v>191</v>
      </c>
      <c r="G417" s="32" t="s">
        <v>107</v>
      </c>
      <c r="H417" s="30">
        <v>27511.0</v>
      </c>
      <c r="I417" s="35"/>
      <c r="J417" s="30">
        <v>0.0</v>
      </c>
      <c r="K417" s="30">
        <v>1.0</v>
      </c>
      <c r="L417" s="30">
        <v>0.0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3.0</v>
      </c>
      <c r="V417" s="30">
        <v>0.0</v>
      </c>
      <c r="W417" s="30">
        <v>10.0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  <c r="AJ417" s="39"/>
    </row>
    <row r="418">
      <c r="A418" s="30">
        <v>13090.1</v>
      </c>
      <c r="B418" s="40">
        <v>44306.0</v>
      </c>
      <c r="C418" s="40">
        <v>44309.0</v>
      </c>
      <c r="D418" s="32" t="s">
        <v>237</v>
      </c>
      <c r="E418" s="32" t="s">
        <v>36</v>
      </c>
      <c r="F418" s="32" t="s">
        <v>139</v>
      </c>
      <c r="G418" s="32" t="s">
        <v>38</v>
      </c>
      <c r="H418" s="30">
        <v>27609.0</v>
      </c>
      <c r="I418" s="35"/>
      <c r="J418" s="30">
        <v>0.0</v>
      </c>
      <c r="K418" s="30">
        <v>1.0</v>
      </c>
      <c r="L418" s="30">
        <v>0.0</v>
      </c>
      <c r="M418" s="32" t="s">
        <v>39</v>
      </c>
      <c r="N418" s="32" t="s">
        <v>39</v>
      </c>
      <c r="O418" s="30">
        <v>3.0</v>
      </c>
      <c r="P418" s="30">
        <v>0.0</v>
      </c>
      <c r="Q418" s="30">
        <v>0.0</v>
      </c>
      <c r="R418" s="30">
        <v>0.0</v>
      </c>
      <c r="S418" s="30">
        <v>0.0</v>
      </c>
      <c r="T418" s="30">
        <v>0.0</v>
      </c>
      <c r="U418" s="30">
        <v>10.0</v>
      </c>
      <c r="V418" s="30">
        <v>5.0</v>
      </c>
      <c r="W418" s="30">
        <v>5.0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2.0</v>
      </c>
      <c r="AG418" s="30">
        <v>5.0</v>
      </c>
      <c r="AH418" s="30">
        <v>1.0</v>
      </c>
      <c r="AI418" s="30">
        <v>0.0</v>
      </c>
      <c r="AJ418" s="39"/>
    </row>
    <row r="419">
      <c r="A419" s="30">
        <v>13091.1</v>
      </c>
      <c r="B419" s="40">
        <v>44306.0</v>
      </c>
      <c r="C419" s="40">
        <v>44306.0</v>
      </c>
      <c r="D419" s="32" t="s">
        <v>93</v>
      </c>
      <c r="E419" s="32" t="s">
        <v>94</v>
      </c>
      <c r="F419" s="32" t="s">
        <v>191</v>
      </c>
      <c r="G419" s="32" t="s">
        <v>107</v>
      </c>
      <c r="H419" s="30">
        <v>27511.0</v>
      </c>
      <c r="I419" s="35"/>
      <c r="J419" s="30">
        <v>0.0</v>
      </c>
      <c r="K419" s="30">
        <v>1.0</v>
      </c>
      <c r="L419" s="30">
        <v>0.0</v>
      </c>
      <c r="M419" s="32" t="s">
        <v>39</v>
      </c>
      <c r="N419" s="32" t="s">
        <v>39</v>
      </c>
      <c r="O419" s="30">
        <v>0.0</v>
      </c>
      <c r="P419" s="30">
        <v>0.0</v>
      </c>
      <c r="Q419" s="30">
        <v>0.0</v>
      </c>
      <c r="R419" s="30">
        <v>0.0</v>
      </c>
      <c r="S419" s="30">
        <v>0.0</v>
      </c>
      <c r="T419" s="30">
        <v>0.0</v>
      </c>
      <c r="U419" s="30">
        <v>3.0</v>
      </c>
      <c r="V419" s="30">
        <v>3.0</v>
      </c>
      <c r="W419" s="30">
        <v>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39"/>
    </row>
    <row r="420">
      <c r="A420" s="30">
        <v>13091.2</v>
      </c>
      <c r="B420" s="40">
        <v>44306.0</v>
      </c>
      <c r="C420" s="40">
        <v>44306.0</v>
      </c>
      <c r="D420" s="32" t="s">
        <v>93</v>
      </c>
      <c r="E420" s="32" t="s">
        <v>94</v>
      </c>
      <c r="F420" s="32" t="s">
        <v>191</v>
      </c>
      <c r="G420" s="32" t="s">
        <v>107</v>
      </c>
      <c r="H420" s="30">
        <v>27511.0</v>
      </c>
      <c r="I420" s="35"/>
      <c r="J420" s="30">
        <v>0.0</v>
      </c>
      <c r="K420" s="30">
        <v>1.0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7.0</v>
      </c>
      <c r="V420" s="30">
        <v>0.0</v>
      </c>
      <c r="W420" s="30">
        <v>10.0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0.0</v>
      </c>
      <c r="AF420" s="30">
        <v>0.0</v>
      </c>
      <c r="AG420" s="30">
        <v>0.0</v>
      </c>
      <c r="AH420" s="30">
        <v>0.0</v>
      </c>
      <c r="AI420" s="30">
        <v>0.0</v>
      </c>
      <c r="AJ420" s="39"/>
    </row>
    <row r="421">
      <c r="A421" s="30">
        <v>13091.3</v>
      </c>
      <c r="B421" s="40">
        <v>44306.0</v>
      </c>
      <c r="C421" s="40">
        <v>44306.0</v>
      </c>
      <c r="D421" s="32" t="s">
        <v>93</v>
      </c>
      <c r="E421" s="32" t="s">
        <v>94</v>
      </c>
      <c r="F421" s="32" t="s">
        <v>191</v>
      </c>
      <c r="G421" s="32" t="s">
        <v>107</v>
      </c>
      <c r="H421" s="30">
        <v>27511.0</v>
      </c>
      <c r="I421" s="35"/>
      <c r="J421" s="30">
        <v>0.0</v>
      </c>
      <c r="K421" s="30">
        <v>1.0</v>
      </c>
      <c r="L421" s="30">
        <v>0.0</v>
      </c>
      <c r="M421" s="32" t="s">
        <v>39</v>
      </c>
      <c r="N421" s="32" t="s">
        <v>39</v>
      </c>
      <c r="O421" s="30">
        <v>0.0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3.0</v>
      </c>
      <c r="V421" s="30">
        <v>0.0</v>
      </c>
      <c r="W421" s="30">
        <v>10.0</v>
      </c>
      <c r="X421" s="30">
        <v>0.0</v>
      </c>
      <c r="Y421" s="30">
        <v>0.0</v>
      </c>
      <c r="Z421" s="30">
        <v>0.0</v>
      </c>
      <c r="AA421" s="30">
        <v>0.0</v>
      </c>
      <c r="AB421" s="30">
        <v>0.0</v>
      </c>
      <c r="AC421" s="30">
        <v>0.0</v>
      </c>
      <c r="AD421" s="30">
        <v>0.0</v>
      </c>
      <c r="AE421" s="30">
        <v>0.0</v>
      </c>
      <c r="AF421" s="30">
        <v>0.0</v>
      </c>
      <c r="AG421" s="30">
        <v>0.0</v>
      </c>
      <c r="AH421" s="30">
        <v>0.0</v>
      </c>
      <c r="AI421" s="30">
        <v>0.0</v>
      </c>
      <c r="AJ421" s="39"/>
    </row>
    <row r="422">
      <c r="A422" s="30">
        <v>13091.4</v>
      </c>
      <c r="B422" s="40">
        <v>44306.0</v>
      </c>
      <c r="C422" s="40">
        <v>44306.0</v>
      </c>
      <c r="D422" s="32" t="s">
        <v>93</v>
      </c>
      <c r="E422" s="32" t="s">
        <v>94</v>
      </c>
      <c r="F422" s="32" t="s">
        <v>191</v>
      </c>
      <c r="G422" s="32" t="s">
        <v>107</v>
      </c>
      <c r="H422" s="30">
        <v>27511.0</v>
      </c>
      <c r="I422" s="35"/>
      <c r="J422" s="30">
        <v>0.0</v>
      </c>
      <c r="K422" s="30">
        <v>1.0</v>
      </c>
      <c r="L422" s="30">
        <v>0.0</v>
      </c>
      <c r="M422" s="32" t="s">
        <v>39</v>
      </c>
      <c r="N422" s="32" t="s">
        <v>39</v>
      </c>
      <c r="O422" s="30">
        <v>0.0</v>
      </c>
      <c r="P422" s="30">
        <v>0.0</v>
      </c>
      <c r="Q422" s="30">
        <v>0.0</v>
      </c>
      <c r="R422" s="30">
        <v>0.0</v>
      </c>
      <c r="S422" s="30">
        <v>0.0</v>
      </c>
      <c r="T422" s="30">
        <v>0.0</v>
      </c>
      <c r="U422" s="30">
        <v>3.0</v>
      </c>
      <c r="V422" s="30">
        <v>2.0</v>
      </c>
      <c r="W422" s="30">
        <v>5.0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0.0</v>
      </c>
      <c r="AF422" s="30">
        <v>0.0</v>
      </c>
      <c r="AG422" s="30">
        <v>0.0</v>
      </c>
      <c r="AH422" s="30">
        <v>0.0</v>
      </c>
      <c r="AI422" s="30">
        <v>0.0</v>
      </c>
      <c r="AJ422" s="39"/>
    </row>
    <row r="423">
      <c r="A423" s="30">
        <v>13091.5</v>
      </c>
      <c r="B423" s="40">
        <v>44306.0</v>
      </c>
      <c r="C423" s="40">
        <v>44306.0</v>
      </c>
      <c r="D423" s="32" t="s">
        <v>93</v>
      </c>
      <c r="E423" s="32" t="s">
        <v>94</v>
      </c>
      <c r="F423" s="32" t="s">
        <v>191</v>
      </c>
      <c r="G423" s="32" t="s">
        <v>107</v>
      </c>
      <c r="H423" s="30">
        <v>27511.0</v>
      </c>
      <c r="I423" s="35"/>
      <c r="J423" s="30">
        <v>0.0</v>
      </c>
      <c r="K423" s="30">
        <v>1.0</v>
      </c>
      <c r="L423" s="30">
        <v>0.0</v>
      </c>
      <c r="M423" s="32" t="s">
        <v>39</v>
      </c>
      <c r="N423" s="32" t="s">
        <v>39</v>
      </c>
      <c r="O423" s="30">
        <v>0.0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2.0</v>
      </c>
      <c r="V423" s="30">
        <v>0.0</v>
      </c>
      <c r="W423" s="30">
        <v>10.0</v>
      </c>
      <c r="X423" s="30">
        <v>0.0</v>
      </c>
      <c r="Y423" s="30">
        <v>0.0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0.0</v>
      </c>
      <c r="AF423" s="30">
        <v>0.0</v>
      </c>
      <c r="AG423" s="30">
        <v>0.0</v>
      </c>
      <c r="AH423" s="30">
        <v>0.0</v>
      </c>
      <c r="AI423" s="30">
        <v>0.0</v>
      </c>
      <c r="AJ423" s="39"/>
    </row>
    <row r="424">
      <c r="A424" s="30">
        <v>13091.6</v>
      </c>
      <c r="B424" s="40">
        <v>44306.0</v>
      </c>
      <c r="C424" s="40">
        <v>44306.0</v>
      </c>
      <c r="D424" s="32" t="s">
        <v>93</v>
      </c>
      <c r="E424" s="32" t="s">
        <v>94</v>
      </c>
      <c r="J424" s="30">
        <v>0.0</v>
      </c>
      <c r="K424" s="30">
        <v>0.0</v>
      </c>
      <c r="L424" s="30">
        <v>1.0</v>
      </c>
      <c r="M424" s="32" t="s">
        <v>39</v>
      </c>
      <c r="N424" s="32" t="s">
        <v>39</v>
      </c>
      <c r="O424" s="30">
        <v>0.0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0.0</v>
      </c>
      <c r="V424" s="30">
        <v>0.0</v>
      </c>
      <c r="W424" s="30">
        <v>10.0</v>
      </c>
      <c r="X424" s="30">
        <v>0.0</v>
      </c>
      <c r="Y424" s="30">
        <v>0.0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0.0</v>
      </c>
      <c r="AF424" s="30">
        <v>0.0</v>
      </c>
      <c r="AG424" s="30">
        <v>0.0</v>
      </c>
      <c r="AH424" s="30">
        <v>0.0</v>
      </c>
      <c r="AI424" s="30">
        <v>0.0</v>
      </c>
      <c r="AJ424" s="39"/>
    </row>
    <row r="425">
      <c r="A425" s="30">
        <v>13092.1</v>
      </c>
      <c r="B425" s="40">
        <v>44306.0</v>
      </c>
      <c r="C425" s="40">
        <v>44306.0</v>
      </c>
      <c r="D425" s="32" t="s">
        <v>93</v>
      </c>
      <c r="E425" s="32" t="s">
        <v>94</v>
      </c>
      <c r="F425" s="32" t="s">
        <v>191</v>
      </c>
      <c r="G425" s="32" t="s">
        <v>107</v>
      </c>
      <c r="H425" s="30">
        <v>27511.0</v>
      </c>
      <c r="I425" s="35"/>
      <c r="J425" s="30">
        <v>0.0</v>
      </c>
      <c r="K425" s="30">
        <v>1.0</v>
      </c>
      <c r="L425" s="30">
        <v>0.0</v>
      </c>
      <c r="M425" s="32" t="s">
        <v>39</v>
      </c>
      <c r="N425" s="32" t="s">
        <v>39</v>
      </c>
      <c r="O425" s="30">
        <v>0.0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3.0</v>
      </c>
      <c r="V425" s="30">
        <v>1.0</v>
      </c>
      <c r="W425" s="30">
        <v>10.0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0.0</v>
      </c>
      <c r="AF425" s="30">
        <v>0.0</v>
      </c>
      <c r="AG425" s="30">
        <v>0.0</v>
      </c>
      <c r="AH425" s="30">
        <v>0.0</v>
      </c>
      <c r="AI425" s="30">
        <v>0.0</v>
      </c>
      <c r="AJ425" s="39"/>
    </row>
    <row r="426">
      <c r="A426" s="30">
        <v>13092.2</v>
      </c>
      <c r="B426" s="40">
        <v>44306.0</v>
      </c>
      <c r="C426" s="40">
        <v>44306.0</v>
      </c>
      <c r="D426" s="32" t="s">
        <v>93</v>
      </c>
      <c r="E426" s="32" t="s">
        <v>94</v>
      </c>
      <c r="J426" s="30">
        <v>0.0</v>
      </c>
      <c r="K426" s="30">
        <v>0.0</v>
      </c>
      <c r="L426" s="30">
        <v>1.0</v>
      </c>
      <c r="M426" s="32" t="s">
        <v>39</v>
      </c>
      <c r="N426" s="32" t="s">
        <v>39</v>
      </c>
      <c r="O426" s="30">
        <v>0.0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0.0</v>
      </c>
      <c r="V426" s="30">
        <v>1.0</v>
      </c>
      <c r="W426" s="30">
        <v>10.0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0.0</v>
      </c>
      <c r="AF426" s="30">
        <v>0.0</v>
      </c>
      <c r="AG426" s="30">
        <v>0.0</v>
      </c>
      <c r="AH426" s="30">
        <v>0.0</v>
      </c>
      <c r="AI426" s="30">
        <v>0.0</v>
      </c>
      <c r="AJ426" s="39"/>
    </row>
    <row r="427">
      <c r="A427" s="30">
        <v>13092.3</v>
      </c>
      <c r="B427" s="40">
        <v>44306.0</v>
      </c>
      <c r="C427" s="40">
        <v>44306.0</v>
      </c>
      <c r="D427" s="32" t="s">
        <v>93</v>
      </c>
      <c r="E427" s="32" t="s">
        <v>94</v>
      </c>
      <c r="J427" s="30">
        <v>0.0</v>
      </c>
      <c r="K427" s="30">
        <v>0.0</v>
      </c>
      <c r="L427" s="30">
        <v>1.0</v>
      </c>
      <c r="M427" s="32" t="s">
        <v>39</v>
      </c>
      <c r="N427" s="32" t="s">
        <v>39</v>
      </c>
      <c r="O427" s="30">
        <v>0.0</v>
      </c>
      <c r="P427" s="30">
        <v>0.0</v>
      </c>
      <c r="Q427" s="30">
        <v>0.0</v>
      </c>
      <c r="R427" s="30">
        <v>0.0</v>
      </c>
      <c r="S427" s="30">
        <v>0.0</v>
      </c>
      <c r="T427" s="30">
        <v>0.0</v>
      </c>
      <c r="U427" s="30">
        <v>5.0</v>
      </c>
      <c r="V427" s="30">
        <v>0.0</v>
      </c>
      <c r="W427" s="30">
        <v>10.0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  <c r="AJ427" s="39"/>
    </row>
    <row r="428">
      <c r="A428" s="30">
        <v>13092.4</v>
      </c>
      <c r="B428" s="40">
        <v>44306.0</v>
      </c>
      <c r="C428" s="40">
        <v>44306.0</v>
      </c>
      <c r="D428" s="32" t="s">
        <v>93</v>
      </c>
      <c r="E428" s="32" t="s">
        <v>94</v>
      </c>
      <c r="F428" s="32" t="s">
        <v>191</v>
      </c>
      <c r="G428" s="32" t="s">
        <v>107</v>
      </c>
      <c r="H428" s="30">
        <v>27511.0</v>
      </c>
      <c r="I428" s="35"/>
      <c r="J428" s="30">
        <v>0.0</v>
      </c>
      <c r="K428" s="30">
        <v>1.0</v>
      </c>
      <c r="L428" s="30">
        <v>0.0</v>
      </c>
      <c r="M428" s="32" t="s">
        <v>39</v>
      </c>
      <c r="N428" s="32" t="s">
        <v>39</v>
      </c>
      <c r="O428" s="30">
        <v>0.0</v>
      </c>
      <c r="P428" s="30">
        <v>0.0</v>
      </c>
      <c r="Q428" s="30">
        <v>0.0</v>
      </c>
      <c r="R428" s="30">
        <v>0.0</v>
      </c>
      <c r="S428" s="30">
        <v>0.0</v>
      </c>
      <c r="T428" s="30">
        <v>0.0</v>
      </c>
      <c r="U428" s="30">
        <v>4.0</v>
      </c>
      <c r="V428" s="30">
        <v>1.0</v>
      </c>
      <c r="W428" s="30">
        <v>0.0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39"/>
    </row>
    <row r="429">
      <c r="A429" s="30">
        <v>13092.5</v>
      </c>
      <c r="B429" s="40">
        <v>44306.0</v>
      </c>
      <c r="C429" s="40">
        <v>44306.0</v>
      </c>
      <c r="D429" s="32" t="s">
        <v>93</v>
      </c>
      <c r="E429" s="32" t="s">
        <v>94</v>
      </c>
      <c r="F429" s="32" t="s">
        <v>191</v>
      </c>
      <c r="G429" s="32" t="s">
        <v>107</v>
      </c>
      <c r="H429" s="30">
        <v>27511.0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0.0</v>
      </c>
      <c r="P429" s="30">
        <v>0.0</v>
      </c>
      <c r="Q429" s="30">
        <v>0.0</v>
      </c>
      <c r="R429" s="30">
        <v>0.0</v>
      </c>
      <c r="S429" s="30">
        <v>0.0</v>
      </c>
      <c r="T429" s="30">
        <v>0.0</v>
      </c>
      <c r="U429" s="30">
        <v>4.0</v>
      </c>
      <c r="V429" s="30">
        <v>2.0</v>
      </c>
      <c r="W429" s="30">
        <v>10.0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39"/>
    </row>
    <row r="430">
      <c r="A430" s="30">
        <v>13092.6</v>
      </c>
      <c r="B430" s="40">
        <v>44306.0</v>
      </c>
      <c r="C430" s="40">
        <v>44306.0</v>
      </c>
      <c r="D430" s="32" t="s">
        <v>93</v>
      </c>
      <c r="E430" s="32" t="s">
        <v>94</v>
      </c>
      <c r="F430" s="32" t="s">
        <v>191</v>
      </c>
      <c r="G430" s="32" t="s">
        <v>107</v>
      </c>
      <c r="H430" s="30">
        <v>27511.0</v>
      </c>
      <c r="I430" s="35"/>
      <c r="J430" s="30">
        <v>0.0</v>
      </c>
      <c r="K430" s="30">
        <v>1.0</v>
      </c>
      <c r="L430" s="30">
        <v>0.0</v>
      </c>
      <c r="M430" s="32" t="s">
        <v>39</v>
      </c>
      <c r="N430" s="32" t="s">
        <v>39</v>
      </c>
      <c r="O430" s="30">
        <v>0.0</v>
      </c>
      <c r="P430" s="30">
        <v>0.0</v>
      </c>
      <c r="Q430" s="30">
        <v>0.0</v>
      </c>
      <c r="R430" s="30">
        <v>0.0</v>
      </c>
      <c r="S430" s="30">
        <v>0.0</v>
      </c>
      <c r="T430" s="30">
        <v>0.0</v>
      </c>
      <c r="U430" s="30">
        <v>2.0</v>
      </c>
      <c r="V430" s="30">
        <v>1.0</v>
      </c>
      <c r="W430" s="30">
        <v>10.0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39"/>
    </row>
    <row r="431">
      <c r="A431" s="30">
        <v>13093.1</v>
      </c>
      <c r="B431" s="40">
        <v>44306.0</v>
      </c>
      <c r="C431" s="40">
        <v>44312.0</v>
      </c>
      <c r="D431" s="32" t="s">
        <v>312</v>
      </c>
      <c r="E431" s="32" t="s">
        <v>36</v>
      </c>
      <c r="F431" s="32" t="s">
        <v>275</v>
      </c>
      <c r="G431" s="32" t="s">
        <v>38</v>
      </c>
      <c r="H431" s="30">
        <v>27609.0</v>
      </c>
      <c r="I431" s="35"/>
      <c r="J431" s="30">
        <v>0.0</v>
      </c>
      <c r="K431" s="30">
        <v>1.0</v>
      </c>
      <c r="L431" s="30">
        <v>0.0</v>
      </c>
      <c r="M431" s="32" t="s">
        <v>39</v>
      </c>
      <c r="N431" s="32" t="s">
        <v>39</v>
      </c>
      <c r="O431" s="30">
        <v>3.0</v>
      </c>
      <c r="P431" s="30">
        <v>0.0</v>
      </c>
      <c r="Q431" s="30">
        <v>0.0</v>
      </c>
      <c r="R431" s="30">
        <v>0.0</v>
      </c>
      <c r="S431" s="30">
        <v>0.0</v>
      </c>
      <c r="T431" s="30">
        <v>0.0</v>
      </c>
      <c r="U431" s="30">
        <v>9.0</v>
      </c>
      <c r="V431" s="30">
        <v>5.0</v>
      </c>
      <c r="W431" s="30">
        <v>5.0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5.0</v>
      </c>
      <c r="AH431" s="30">
        <v>1.0</v>
      </c>
      <c r="AI431" s="30">
        <v>0.0</v>
      </c>
      <c r="AJ431" s="39"/>
    </row>
    <row r="432">
      <c r="A432" s="30">
        <v>13094.1</v>
      </c>
      <c r="B432" s="40">
        <v>44307.0</v>
      </c>
      <c r="C432" s="40">
        <v>44308.0</v>
      </c>
      <c r="D432" s="32" t="s">
        <v>211</v>
      </c>
      <c r="E432" s="32" t="s">
        <v>36</v>
      </c>
      <c r="F432" s="32" t="s">
        <v>212</v>
      </c>
      <c r="G432" s="32" t="s">
        <v>38</v>
      </c>
      <c r="H432" s="30">
        <v>27606.0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4.0</v>
      </c>
      <c r="P432" s="30">
        <v>0.0</v>
      </c>
      <c r="Q432" s="30">
        <v>0.0</v>
      </c>
      <c r="R432" s="30">
        <v>0.0</v>
      </c>
      <c r="S432" s="30">
        <v>0.0</v>
      </c>
      <c r="T432" s="30">
        <v>0.0</v>
      </c>
      <c r="U432" s="30">
        <v>0.0</v>
      </c>
      <c r="V432" s="30">
        <v>0.0</v>
      </c>
      <c r="W432" s="30">
        <v>0.0</v>
      </c>
      <c r="X432" s="30">
        <v>0.0</v>
      </c>
      <c r="Y432" s="30">
        <v>0.0</v>
      </c>
      <c r="Z432" s="30">
        <v>9.0</v>
      </c>
      <c r="AA432" s="30">
        <v>5.0</v>
      </c>
      <c r="AB432" s="30">
        <v>11.0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  <c r="AJ432" s="39"/>
    </row>
    <row r="433">
      <c r="A433" s="30">
        <v>13095.1</v>
      </c>
      <c r="B433" s="40">
        <v>44307.0</v>
      </c>
      <c r="C433" s="40">
        <v>44312.0</v>
      </c>
      <c r="D433" s="32" t="s">
        <v>150</v>
      </c>
      <c r="E433" s="32" t="s">
        <v>36</v>
      </c>
      <c r="F433" s="32" t="s">
        <v>151</v>
      </c>
      <c r="G433" s="32" t="s">
        <v>38</v>
      </c>
      <c r="H433" s="30">
        <v>27606.0</v>
      </c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3.0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0.0</v>
      </c>
      <c r="V433" s="30">
        <v>0.0</v>
      </c>
      <c r="W433" s="30">
        <v>0.0</v>
      </c>
      <c r="X433" s="30">
        <v>0.0</v>
      </c>
      <c r="Y433" s="30">
        <v>0.0</v>
      </c>
      <c r="Z433" s="30">
        <v>9.0</v>
      </c>
      <c r="AA433" s="30">
        <v>5.0</v>
      </c>
      <c r="AB433" s="30">
        <v>11.0</v>
      </c>
      <c r="AC433" s="30">
        <v>1.0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39"/>
    </row>
    <row r="434">
      <c r="A434" s="30">
        <v>13095.2</v>
      </c>
      <c r="B434" s="40">
        <v>44307.0</v>
      </c>
      <c r="C434" s="40">
        <v>44312.0</v>
      </c>
      <c r="D434" s="32" t="s">
        <v>150</v>
      </c>
      <c r="E434" s="32" t="s">
        <v>36</v>
      </c>
      <c r="J434" s="30">
        <v>1.0</v>
      </c>
      <c r="K434" s="30">
        <v>0.0</v>
      </c>
      <c r="L434" s="30">
        <v>0.0</v>
      </c>
      <c r="M434" s="32" t="s">
        <v>39</v>
      </c>
      <c r="N434" s="32" t="s">
        <v>39</v>
      </c>
      <c r="O434" s="30">
        <v>4.0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0.0</v>
      </c>
      <c r="V434" s="30">
        <v>0.0</v>
      </c>
      <c r="W434" s="30">
        <v>0.0</v>
      </c>
      <c r="X434" s="30">
        <v>0.0</v>
      </c>
      <c r="Y434" s="30">
        <v>0.0</v>
      </c>
      <c r="Z434" s="30">
        <v>6.0</v>
      </c>
      <c r="AA434" s="30">
        <v>4.0</v>
      </c>
      <c r="AB434" s="30">
        <v>11.0</v>
      </c>
      <c r="AC434" s="30">
        <v>1.0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  <c r="AJ434" s="39"/>
    </row>
    <row r="435">
      <c r="A435" s="30">
        <v>13095.3</v>
      </c>
      <c r="B435" s="40">
        <v>44307.0</v>
      </c>
      <c r="C435" s="40">
        <v>44312.0</v>
      </c>
      <c r="D435" s="32" t="s">
        <v>150</v>
      </c>
      <c r="E435" s="32" t="s">
        <v>36</v>
      </c>
      <c r="F435" s="32" t="s">
        <v>151</v>
      </c>
      <c r="G435" s="32" t="s">
        <v>38</v>
      </c>
      <c r="H435" s="30">
        <v>27606.0</v>
      </c>
      <c r="I435" s="35"/>
      <c r="J435" s="30">
        <v>0.0</v>
      </c>
      <c r="K435" s="30">
        <v>1.0</v>
      </c>
      <c r="L435" s="30">
        <v>0.0</v>
      </c>
      <c r="M435" s="32" t="s">
        <v>39</v>
      </c>
      <c r="N435" s="32" t="s">
        <v>39</v>
      </c>
      <c r="O435" s="30">
        <v>3.0</v>
      </c>
      <c r="P435" s="30">
        <v>9.0</v>
      </c>
      <c r="Q435" s="30">
        <v>5.0</v>
      </c>
      <c r="R435" s="30">
        <v>12.0</v>
      </c>
      <c r="S435" s="30">
        <v>1.0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0.0</v>
      </c>
      <c r="AA435" s="30">
        <v>0.0</v>
      </c>
      <c r="AB435" s="30">
        <v>0.0</v>
      </c>
      <c r="AC435" s="30">
        <v>0.0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39"/>
    </row>
    <row r="436">
      <c r="A436" s="30">
        <v>13096.1</v>
      </c>
      <c r="B436" s="40">
        <v>44308.0</v>
      </c>
      <c r="C436" s="40">
        <v>44312.0</v>
      </c>
      <c r="D436" s="32" t="s">
        <v>313</v>
      </c>
      <c r="E436" s="32" t="s">
        <v>36</v>
      </c>
      <c r="F436" s="32" t="s">
        <v>266</v>
      </c>
      <c r="G436" s="32" t="s">
        <v>38</v>
      </c>
      <c r="H436" s="30">
        <v>27604.0</v>
      </c>
      <c r="I436" s="35"/>
      <c r="J436" s="30">
        <v>0.0</v>
      </c>
      <c r="K436" s="30">
        <v>1.0</v>
      </c>
      <c r="L436" s="30">
        <v>0.0</v>
      </c>
      <c r="M436" s="32" t="s">
        <v>49</v>
      </c>
      <c r="N436" s="32" t="s">
        <v>39</v>
      </c>
      <c r="O436" s="30">
        <v>3.0</v>
      </c>
      <c r="P436" s="30">
        <v>0.0</v>
      </c>
      <c r="Q436" s="30">
        <v>0.0</v>
      </c>
      <c r="R436" s="30">
        <v>0.0</v>
      </c>
      <c r="S436" s="30">
        <v>0.0</v>
      </c>
      <c r="T436" s="30">
        <v>0.0</v>
      </c>
      <c r="U436" s="30">
        <v>10.0</v>
      </c>
      <c r="V436" s="30">
        <v>6.0</v>
      </c>
      <c r="W436" s="30">
        <v>5.0</v>
      </c>
      <c r="X436" s="30">
        <v>0.0</v>
      </c>
      <c r="Y436" s="30">
        <v>0.0</v>
      </c>
      <c r="Z436" s="30">
        <v>0.0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39"/>
    </row>
    <row r="437">
      <c r="A437" s="30">
        <v>13096.2</v>
      </c>
      <c r="B437" s="40">
        <v>44308.0</v>
      </c>
      <c r="C437" s="40">
        <v>44312.0</v>
      </c>
      <c r="D437" s="32" t="s">
        <v>313</v>
      </c>
      <c r="E437" s="32" t="s">
        <v>36</v>
      </c>
      <c r="J437" s="30">
        <v>0.0</v>
      </c>
      <c r="K437" s="30">
        <v>0.0</v>
      </c>
      <c r="L437" s="30">
        <v>1.0</v>
      </c>
      <c r="M437" s="32" t="s">
        <v>49</v>
      </c>
      <c r="N437" s="32" t="s">
        <v>39</v>
      </c>
      <c r="O437" s="30">
        <v>1.0</v>
      </c>
      <c r="P437" s="30">
        <v>0.0</v>
      </c>
      <c r="Q437" s="30">
        <v>0.0</v>
      </c>
      <c r="R437" s="30">
        <v>0.0</v>
      </c>
      <c r="S437" s="30">
        <v>0.0</v>
      </c>
      <c r="T437" s="30">
        <v>0.0</v>
      </c>
      <c r="U437" s="30">
        <v>7.0</v>
      </c>
      <c r="V437" s="30">
        <v>6.0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39"/>
    </row>
    <row r="438">
      <c r="A438" s="30">
        <v>13096.3</v>
      </c>
      <c r="B438" s="40">
        <v>44308.0</v>
      </c>
      <c r="C438" s="40">
        <v>44312.0</v>
      </c>
      <c r="D438" s="32" t="s">
        <v>313</v>
      </c>
      <c r="E438" s="32" t="s">
        <v>36</v>
      </c>
      <c r="J438" s="30">
        <v>0.0</v>
      </c>
      <c r="K438" s="30">
        <v>0.0</v>
      </c>
      <c r="L438" s="30">
        <v>1.0</v>
      </c>
      <c r="M438" s="32" t="s">
        <v>49</v>
      </c>
      <c r="N438" s="32" t="s">
        <v>39</v>
      </c>
      <c r="O438" s="30">
        <v>1.0</v>
      </c>
      <c r="P438" s="30">
        <v>0.0</v>
      </c>
      <c r="Q438" s="30">
        <v>0.0</v>
      </c>
      <c r="R438" s="30">
        <v>0.0</v>
      </c>
      <c r="S438" s="30">
        <v>0.0</v>
      </c>
      <c r="T438" s="30">
        <v>0.0</v>
      </c>
      <c r="U438" s="30">
        <v>7.0</v>
      </c>
      <c r="V438" s="30">
        <v>6.0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39"/>
    </row>
    <row r="439">
      <c r="A439" s="30">
        <v>13097.1</v>
      </c>
      <c r="B439" s="40">
        <v>44308.0</v>
      </c>
      <c r="C439" s="40">
        <v>44312.0</v>
      </c>
      <c r="D439" s="32" t="s">
        <v>215</v>
      </c>
      <c r="E439" s="32" t="s">
        <v>36</v>
      </c>
      <c r="F439" s="32" t="s">
        <v>308</v>
      </c>
      <c r="G439" s="32" t="s">
        <v>43</v>
      </c>
      <c r="H439" s="30">
        <v>27545.0</v>
      </c>
      <c r="I439" s="35"/>
      <c r="J439" s="30">
        <v>0.0</v>
      </c>
      <c r="K439" s="30">
        <v>1.0</v>
      </c>
      <c r="L439" s="30">
        <v>0.0</v>
      </c>
      <c r="M439" s="32" t="s">
        <v>39</v>
      </c>
      <c r="N439" s="32" t="s">
        <v>39</v>
      </c>
      <c r="O439" s="30">
        <v>3.0</v>
      </c>
      <c r="P439" s="30">
        <v>9.0</v>
      </c>
      <c r="Q439" s="30">
        <v>8.0</v>
      </c>
      <c r="R439" s="30">
        <v>7.0</v>
      </c>
      <c r="S439" s="30">
        <v>0.0</v>
      </c>
      <c r="T439" s="30">
        <v>0.0</v>
      </c>
      <c r="U439" s="30">
        <v>0.0</v>
      </c>
      <c r="V439" s="30">
        <v>0.0</v>
      </c>
      <c r="W439" s="30">
        <v>0.0</v>
      </c>
      <c r="X439" s="30">
        <v>0.0</v>
      </c>
      <c r="Y439" s="30">
        <v>0.0</v>
      </c>
      <c r="Z439" s="30">
        <v>0.0</v>
      </c>
      <c r="AA439" s="30">
        <v>0.0</v>
      </c>
      <c r="AB439" s="30">
        <v>5.0</v>
      </c>
      <c r="AC439" s="30">
        <v>2.0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39"/>
    </row>
    <row r="440">
      <c r="A440" s="30">
        <v>13097.2</v>
      </c>
      <c r="B440" s="40">
        <v>44308.0</v>
      </c>
      <c r="C440" s="40">
        <v>44312.0</v>
      </c>
      <c r="D440" s="32" t="s">
        <v>215</v>
      </c>
      <c r="E440" s="32" t="s">
        <v>36</v>
      </c>
      <c r="F440" s="32" t="s">
        <v>308</v>
      </c>
      <c r="G440" s="32" t="s">
        <v>43</v>
      </c>
      <c r="H440" s="30">
        <v>27545.0</v>
      </c>
      <c r="I440" s="35"/>
      <c r="J440" s="30">
        <v>0.0</v>
      </c>
      <c r="K440" s="30">
        <v>1.0</v>
      </c>
      <c r="L440" s="30">
        <v>0.0</v>
      </c>
      <c r="M440" s="32" t="s">
        <v>39</v>
      </c>
      <c r="N440" s="32" t="s">
        <v>39</v>
      </c>
      <c r="O440" s="30">
        <v>0.0</v>
      </c>
      <c r="P440" s="30">
        <v>9.0</v>
      </c>
      <c r="Q440" s="30">
        <v>8.0</v>
      </c>
      <c r="R440" s="30">
        <v>10.0</v>
      </c>
      <c r="S440" s="30">
        <v>2.0</v>
      </c>
      <c r="T440" s="30">
        <v>0.0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39"/>
    </row>
    <row r="441">
      <c r="A441" s="30">
        <v>13097.3</v>
      </c>
      <c r="B441" s="40">
        <v>44308.0</v>
      </c>
      <c r="C441" s="40">
        <v>44312.0</v>
      </c>
      <c r="D441" s="32" t="s">
        <v>215</v>
      </c>
      <c r="E441" s="32" t="s">
        <v>36</v>
      </c>
      <c r="J441" s="30">
        <v>0.0</v>
      </c>
      <c r="K441" s="30">
        <v>0.0</v>
      </c>
      <c r="L441" s="30">
        <v>1.0</v>
      </c>
      <c r="M441" s="32" t="s">
        <v>39</v>
      </c>
      <c r="N441" s="32" t="s">
        <v>39</v>
      </c>
      <c r="O441" s="30">
        <v>1.0</v>
      </c>
      <c r="P441" s="30">
        <v>0.0</v>
      </c>
      <c r="Q441" s="30">
        <v>0.0</v>
      </c>
      <c r="R441" s="30">
        <v>0.0</v>
      </c>
      <c r="S441" s="30">
        <v>0.0</v>
      </c>
      <c r="T441" s="30">
        <v>0.0</v>
      </c>
      <c r="U441" s="30">
        <v>10.0</v>
      </c>
      <c r="V441" s="30">
        <v>9.0</v>
      </c>
      <c r="W441" s="30">
        <v>10.0</v>
      </c>
      <c r="X441" s="30">
        <v>2.0</v>
      </c>
      <c r="Y441" s="30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39"/>
    </row>
    <row r="442">
      <c r="A442" s="30">
        <v>13097.4</v>
      </c>
      <c r="B442" s="40">
        <v>44308.0</v>
      </c>
      <c r="C442" s="40">
        <v>44312.0</v>
      </c>
      <c r="D442" s="32" t="s">
        <v>215</v>
      </c>
      <c r="E442" s="32" t="s">
        <v>36</v>
      </c>
      <c r="J442" s="30">
        <v>0.0</v>
      </c>
      <c r="K442" s="30">
        <v>0.0</v>
      </c>
      <c r="L442" s="30">
        <v>1.0</v>
      </c>
      <c r="M442" s="32" t="s">
        <v>39</v>
      </c>
      <c r="N442" s="32" t="s">
        <v>39</v>
      </c>
      <c r="O442" s="30">
        <v>0.0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7.0</v>
      </c>
      <c r="V442" s="30">
        <v>6.0</v>
      </c>
      <c r="W442" s="30">
        <v>0.0</v>
      </c>
      <c r="X442" s="30">
        <v>2.0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39"/>
    </row>
    <row r="443">
      <c r="A443" s="30">
        <v>13098.1</v>
      </c>
      <c r="B443" s="40">
        <v>44308.0</v>
      </c>
      <c r="C443" s="40">
        <v>44312.0</v>
      </c>
      <c r="D443" s="32" t="s">
        <v>96</v>
      </c>
      <c r="E443" s="32" t="s">
        <v>36</v>
      </c>
      <c r="F443" s="32" t="s">
        <v>200</v>
      </c>
      <c r="G443" s="32" t="s">
        <v>38</v>
      </c>
      <c r="H443" s="30">
        <v>27608.0</v>
      </c>
      <c r="I443" s="37"/>
      <c r="J443" s="30">
        <v>0.0</v>
      </c>
      <c r="K443" s="30">
        <v>1.0</v>
      </c>
      <c r="L443" s="30">
        <v>0.0</v>
      </c>
      <c r="M443" s="32" t="s">
        <v>49</v>
      </c>
      <c r="N443" s="32" t="s">
        <v>39</v>
      </c>
      <c r="O443" s="30">
        <v>3.0</v>
      </c>
      <c r="P443" s="30">
        <v>0.0</v>
      </c>
      <c r="Q443" s="30">
        <v>0.0</v>
      </c>
      <c r="R443" s="30">
        <v>0.0</v>
      </c>
      <c r="S443" s="30">
        <v>0.0</v>
      </c>
      <c r="T443" s="30">
        <v>0.0</v>
      </c>
      <c r="U443" s="30">
        <v>8.0</v>
      </c>
      <c r="V443" s="30">
        <v>7.0</v>
      </c>
      <c r="W443" s="30">
        <v>5.0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39"/>
    </row>
    <row r="444">
      <c r="A444" s="30">
        <v>13098.2</v>
      </c>
      <c r="B444" s="40">
        <v>44308.0</v>
      </c>
      <c r="C444" s="40">
        <v>44312.0</v>
      </c>
      <c r="D444" s="32" t="s">
        <v>96</v>
      </c>
      <c r="E444" s="32" t="s">
        <v>36</v>
      </c>
      <c r="J444" s="30">
        <v>0.0</v>
      </c>
      <c r="K444" s="30">
        <v>0.0</v>
      </c>
      <c r="L444" s="30">
        <v>1.0</v>
      </c>
      <c r="M444" s="32" t="s">
        <v>49</v>
      </c>
      <c r="N444" s="32" t="s">
        <v>39</v>
      </c>
      <c r="O444" s="30">
        <v>1.0</v>
      </c>
      <c r="P444" s="30">
        <v>0.0</v>
      </c>
      <c r="Q444" s="30">
        <v>0.0</v>
      </c>
      <c r="R444" s="30">
        <v>0.0</v>
      </c>
      <c r="S444" s="30">
        <v>0.0</v>
      </c>
      <c r="T444" s="30">
        <v>0.0</v>
      </c>
      <c r="U444" s="30">
        <v>7.0</v>
      </c>
      <c r="V444" s="30">
        <v>6.0</v>
      </c>
      <c r="W444" s="30">
        <v>5.0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39"/>
    </row>
    <row r="445">
      <c r="A445" s="30">
        <v>13099.1</v>
      </c>
      <c r="B445" s="40">
        <v>44308.0</v>
      </c>
      <c r="C445" s="40">
        <v>44313.0</v>
      </c>
      <c r="D445" s="32" t="s">
        <v>96</v>
      </c>
      <c r="E445" s="32" t="s">
        <v>36</v>
      </c>
      <c r="F445" s="32" t="s">
        <v>314</v>
      </c>
      <c r="G445" s="32" t="s">
        <v>38</v>
      </c>
      <c r="H445" s="30">
        <v>27606.0</v>
      </c>
      <c r="I445" s="37"/>
      <c r="J445" s="30">
        <v>0.0</v>
      </c>
      <c r="K445" s="30">
        <v>1.0</v>
      </c>
      <c r="L445" s="30">
        <v>0.0</v>
      </c>
      <c r="M445" s="32" t="s">
        <v>49</v>
      </c>
      <c r="N445" s="32" t="s">
        <v>39</v>
      </c>
      <c r="O445" s="30">
        <v>3.0</v>
      </c>
      <c r="P445" s="30">
        <v>0.0</v>
      </c>
      <c r="Q445" s="30">
        <v>0.0</v>
      </c>
      <c r="R445" s="30">
        <v>0.0</v>
      </c>
      <c r="S445" s="30">
        <v>0.0</v>
      </c>
      <c r="T445" s="30">
        <v>0.0</v>
      </c>
      <c r="U445" s="30">
        <v>11.0</v>
      </c>
      <c r="V445" s="30">
        <v>5.0</v>
      </c>
      <c r="W445" s="30">
        <v>5.0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0.0</v>
      </c>
      <c r="AC445" s="30">
        <v>0.0</v>
      </c>
      <c r="AD445" s="30">
        <v>0.0</v>
      </c>
      <c r="AE445" s="30">
        <v>0.0</v>
      </c>
      <c r="AF445" s="30">
        <v>0.0</v>
      </c>
      <c r="AG445" s="30">
        <v>5.0</v>
      </c>
      <c r="AH445" s="30">
        <v>1.0</v>
      </c>
      <c r="AI445" s="30">
        <v>0.0</v>
      </c>
      <c r="AJ445" s="39"/>
    </row>
    <row r="446">
      <c r="A446" s="30">
        <v>13099.2</v>
      </c>
      <c r="B446" s="40">
        <v>44308.0</v>
      </c>
      <c r="C446" s="40">
        <v>44313.0</v>
      </c>
      <c r="D446" s="32" t="s">
        <v>96</v>
      </c>
      <c r="E446" s="32" t="s">
        <v>36</v>
      </c>
      <c r="F446" s="32" t="s">
        <v>314</v>
      </c>
      <c r="G446" s="32" t="s">
        <v>38</v>
      </c>
      <c r="H446" s="30">
        <v>27606.0</v>
      </c>
      <c r="I446" s="37"/>
      <c r="J446" s="30">
        <v>0.0</v>
      </c>
      <c r="K446" s="30">
        <v>1.0</v>
      </c>
      <c r="L446" s="30">
        <v>0.0</v>
      </c>
      <c r="M446" s="32" t="s">
        <v>49</v>
      </c>
      <c r="N446" s="32" t="s">
        <v>39</v>
      </c>
      <c r="O446" s="30">
        <v>3.0</v>
      </c>
      <c r="P446" s="30">
        <v>10.0</v>
      </c>
      <c r="Q446" s="30">
        <v>5.0</v>
      </c>
      <c r="R446" s="30">
        <v>5.0</v>
      </c>
      <c r="S446" s="30">
        <v>0.0</v>
      </c>
      <c r="T446" s="30">
        <v>0.0</v>
      </c>
      <c r="U446" s="30">
        <v>0.0</v>
      </c>
      <c r="V446" s="30">
        <v>0.0</v>
      </c>
      <c r="W446" s="30">
        <v>0.0</v>
      </c>
      <c r="X446" s="30">
        <v>0.0</v>
      </c>
      <c r="Y446" s="30">
        <v>0.0</v>
      </c>
      <c r="Z446" s="30">
        <v>1.0</v>
      </c>
      <c r="AA446" s="30">
        <v>0.0</v>
      </c>
      <c r="AB446" s="30">
        <v>5.0</v>
      </c>
      <c r="AC446" s="30">
        <v>1.0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39"/>
    </row>
    <row r="447">
      <c r="A447" s="30">
        <v>13099.3</v>
      </c>
      <c r="B447" s="40">
        <v>44308.0</v>
      </c>
      <c r="C447" s="40">
        <v>44313.0</v>
      </c>
      <c r="D447" s="32" t="s">
        <v>96</v>
      </c>
      <c r="E447" s="32" t="s">
        <v>36</v>
      </c>
      <c r="J447" s="30">
        <v>1.0</v>
      </c>
      <c r="K447" s="30">
        <v>0.0</v>
      </c>
      <c r="L447" s="30">
        <v>0.0</v>
      </c>
      <c r="M447" s="32" t="s">
        <v>49</v>
      </c>
      <c r="N447" s="32" t="s">
        <v>39</v>
      </c>
      <c r="O447" s="30">
        <v>6.0</v>
      </c>
      <c r="P447" s="30">
        <v>0.0</v>
      </c>
      <c r="Q447" s="30">
        <v>0.0</v>
      </c>
      <c r="R447" s="30">
        <v>0.0</v>
      </c>
      <c r="S447" s="30">
        <v>0.0</v>
      </c>
      <c r="T447" s="30">
        <v>0.0</v>
      </c>
      <c r="U447" s="30">
        <v>0.0</v>
      </c>
      <c r="V447" s="30">
        <v>0.0</v>
      </c>
      <c r="W447" s="30">
        <v>0.0</v>
      </c>
      <c r="X447" s="30">
        <v>0.0</v>
      </c>
      <c r="Y447" s="30">
        <v>0.0</v>
      </c>
      <c r="Z447" s="30">
        <v>4.0</v>
      </c>
      <c r="AA447" s="30">
        <v>2.0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  <c r="AJ447" s="39"/>
    </row>
    <row r="448">
      <c r="A448" s="30">
        <v>13100.1</v>
      </c>
      <c r="B448" s="40">
        <v>44308.0</v>
      </c>
      <c r="C448" s="31">
        <v>44319.0</v>
      </c>
      <c r="D448" s="32" t="s">
        <v>127</v>
      </c>
      <c r="E448" s="32" t="s">
        <v>104</v>
      </c>
      <c r="F448" s="32" t="s">
        <v>308</v>
      </c>
      <c r="G448" s="32" t="s">
        <v>43</v>
      </c>
      <c r="H448" s="30">
        <v>27545.0</v>
      </c>
      <c r="I448" s="37"/>
      <c r="J448" s="30">
        <v>0.0</v>
      </c>
      <c r="K448" s="30">
        <v>1.0</v>
      </c>
      <c r="L448" s="30">
        <v>0.0</v>
      </c>
      <c r="M448" s="32" t="s">
        <v>49</v>
      </c>
      <c r="N448" s="32" t="s">
        <v>39</v>
      </c>
      <c r="O448" s="30">
        <v>3.0</v>
      </c>
      <c r="P448" s="30">
        <v>0.0</v>
      </c>
      <c r="Q448" s="30">
        <v>0.0</v>
      </c>
      <c r="R448" s="30">
        <v>0.0</v>
      </c>
      <c r="S448" s="30">
        <v>0.0</v>
      </c>
      <c r="T448" s="30">
        <v>0.0</v>
      </c>
      <c r="U448" s="30">
        <v>6.0</v>
      </c>
      <c r="V448" s="30">
        <v>6.0</v>
      </c>
      <c r="W448" s="30">
        <v>10.0</v>
      </c>
      <c r="X448" s="30">
        <v>2.0</v>
      </c>
      <c r="Y448" s="30">
        <v>1.0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39"/>
    </row>
    <row r="449">
      <c r="A449" s="30">
        <v>13100.2</v>
      </c>
      <c r="B449" s="40">
        <v>44308.0</v>
      </c>
      <c r="C449" s="31">
        <v>44319.0</v>
      </c>
      <c r="D449" s="32" t="s">
        <v>127</v>
      </c>
      <c r="E449" s="32" t="s">
        <v>104</v>
      </c>
      <c r="G449" s="37"/>
      <c r="H449" s="37"/>
      <c r="I449" s="37"/>
      <c r="J449" s="30">
        <v>0.0</v>
      </c>
      <c r="K449" s="30">
        <v>0.0</v>
      </c>
      <c r="L449" s="30">
        <v>1.0</v>
      </c>
      <c r="M449" s="32" t="s">
        <v>39</v>
      </c>
      <c r="N449" s="32" t="s">
        <v>39</v>
      </c>
      <c r="O449" s="30">
        <v>0.0</v>
      </c>
      <c r="P449" s="30">
        <v>0.0</v>
      </c>
      <c r="Q449" s="30">
        <v>0.0</v>
      </c>
      <c r="R449" s="30">
        <v>0.0</v>
      </c>
      <c r="S449" s="30">
        <v>0.0</v>
      </c>
      <c r="T449" s="30">
        <v>0.0</v>
      </c>
      <c r="U449" s="30">
        <v>6.0</v>
      </c>
      <c r="V449" s="30">
        <v>3.0</v>
      </c>
      <c r="W449" s="30">
        <v>2.0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0.0</v>
      </c>
      <c r="AF449" s="30">
        <v>0.0</v>
      </c>
      <c r="AG449" s="30">
        <v>0.0</v>
      </c>
      <c r="AH449" s="30">
        <v>0.0</v>
      </c>
      <c r="AI449" s="30">
        <v>0.0</v>
      </c>
      <c r="AJ449" s="39"/>
    </row>
    <row r="450">
      <c r="A450" s="30">
        <v>13101.1</v>
      </c>
      <c r="B450" s="40">
        <v>44308.0</v>
      </c>
      <c r="C450" s="40">
        <v>44312.0</v>
      </c>
      <c r="D450" s="32" t="s">
        <v>96</v>
      </c>
      <c r="E450" s="32" t="s">
        <v>36</v>
      </c>
      <c r="F450" s="32" t="s">
        <v>314</v>
      </c>
      <c r="G450" s="32" t="s">
        <v>38</v>
      </c>
      <c r="H450" s="30">
        <v>27606.0</v>
      </c>
      <c r="I450" s="37"/>
      <c r="J450" s="30">
        <v>0.0</v>
      </c>
      <c r="K450" s="30">
        <v>1.0</v>
      </c>
      <c r="L450" s="30">
        <v>0.0</v>
      </c>
      <c r="M450" s="32" t="s">
        <v>49</v>
      </c>
      <c r="N450" s="32" t="s">
        <v>39</v>
      </c>
      <c r="O450" s="30">
        <v>3.0</v>
      </c>
      <c r="P450" s="30">
        <v>0.0</v>
      </c>
      <c r="Q450" s="30">
        <v>0.0</v>
      </c>
      <c r="R450" s="30">
        <v>0.0</v>
      </c>
      <c r="S450" s="30">
        <v>0.0</v>
      </c>
      <c r="T450" s="30">
        <v>0.0</v>
      </c>
      <c r="U450" s="30">
        <v>7.0</v>
      </c>
      <c r="V450" s="30">
        <v>7.0</v>
      </c>
      <c r="W450" s="30">
        <v>10.0</v>
      </c>
      <c r="X450" s="30">
        <v>2.0</v>
      </c>
      <c r="Y450" s="30">
        <v>0.0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39"/>
    </row>
    <row r="451">
      <c r="A451" s="30">
        <v>13101.2</v>
      </c>
      <c r="B451" s="40">
        <v>44308.0</v>
      </c>
      <c r="C451" s="40">
        <v>44312.0</v>
      </c>
      <c r="D451" s="32" t="s">
        <v>96</v>
      </c>
      <c r="E451" s="32" t="s">
        <v>36</v>
      </c>
      <c r="F451" s="32" t="s">
        <v>314</v>
      </c>
      <c r="G451" s="32" t="s">
        <v>38</v>
      </c>
      <c r="H451" s="30">
        <v>27606.0</v>
      </c>
      <c r="I451" s="37"/>
      <c r="J451" s="30">
        <v>0.0</v>
      </c>
      <c r="K451" s="30">
        <v>1.0</v>
      </c>
      <c r="L451" s="30">
        <v>0.0</v>
      </c>
      <c r="M451" s="32" t="s">
        <v>49</v>
      </c>
      <c r="N451" s="32" t="s">
        <v>39</v>
      </c>
      <c r="O451" s="30">
        <v>3.0</v>
      </c>
      <c r="P451" s="30">
        <v>8.0</v>
      </c>
      <c r="Q451" s="30">
        <v>8.0</v>
      </c>
      <c r="R451" s="30">
        <v>5.0</v>
      </c>
      <c r="S451" s="30">
        <v>2.0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39"/>
    </row>
    <row r="452">
      <c r="A452" s="30">
        <v>13102.1</v>
      </c>
      <c r="B452" s="40">
        <v>44308.0</v>
      </c>
      <c r="C452" s="40">
        <v>44312.0</v>
      </c>
      <c r="D452" s="32" t="s">
        <v>121</v>
      </c>
      <c r="E452" s="32" t="s">
        <v>36</v>
      </c>
      <c r="F452" s="32" t="s">
        <v>122</v>
      </c>
      <c r="G452" s="32" t="s">
        <v>38</v>
      </c>
      <c r="H452" s="30">
        <v>27610.0</v>
      </c>
      <c r="I452" s="37"/>
      <c r="J452" s="30">
        <v>0.0</v>
      </c>
      <c r="K452" s="30">
        <v>1.0</v>
      </c>
      <c r="L452" s="30">
        <v>0.0</v>
      </c>
      <c r="M452" s="32" t="s">
        <v>49</v>
      </c>
      <c r="N452" s="32" t="s">
        <v>39</v>
      </c>
      <c r="O452" s="30">
        <v>3.0</v>
      </c>
      <c r="P452" s="30">
        <v>9.0</v>
      </c>
      <c r="Q452" s="30">
        <v>8.0</v>
      </c>
      <c r="R452" s="30">
        <v>10.0</v>
      </c>
      <c r="S452" s="30">
        <v>2.0</v>
      </c>
      <c r="T452" s="30">
        <v>0.0</v>
      </c>
      <c r="U452" s="30">
        <v>0.0</v>
      </c>
      <c r="V452" s="30">
        <v>0.0</v>
      </c>
      <c r="W452" s="30">
        <v>0.0</v>
      </c>
      <c r="X452" s="30">
        <v>0.0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39"/>
    </row>
    <row r="453">
      <c r="A453" s="30">
        <v>13102.2</v>
      </c>
      <c r="B453" s="40">
        <v>44308.0</v>
      </c>
      <c r="C453" s="40">
        <v>44312.0</v>
      </c>
      <c r="D453" s="32" t="s">
        <v>121</v>
      </c>
      <c r="E453" s="32" t="s">
        <v>36</v>
      </c>
      <c r="F453" s="32" t="s">
        <v>122</v>
      </c>
      <c r="G453" s="32" t="s">
        <v>38</v>
      </c>
      <c r="H453" s="30">
        <v>27610.0</v>
      </c>
      <c r="I453" s="37"/>
      <c r="J453" s="30">
        <v>0.0</v>
      </c>
      <c r="K453" s="30">
        <v>1.0</v>
      </c>
      <c r="L453" s="30">
        <v>0.0</v>
      </c>
      <c r="M453" s="32" t="s">
        <v>49</v>
      </c>
      <c r="N453" s="32" t="s">
        <v>39</v>
      </c>
      <c r="O453" s="30">
        <v>3.0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7.0</v>
      </c>
      <c r="V453" s="30">
        <v>6.0</v>
      </c>
      <c r="W453" s="30">
        <v>5.0</v>
      </c>
      <c r="X453" s="30">
        <v>0.0</v>
      </c>
      <c r="Y453" s="30">
        <v>0.0</v>
      </c>
      <c r="Z453" s="30">
        <v>0.0</v>
      </c>
      <c r="AA453" s="30">
        <v>0.0</v>
      </c>
      <c r="AB453" s="30">
        <v>0.0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5.0</v>
      </c>
      <c r="AH453" s="30">
        <v>1.0</v>
      </c>
      <c r="AI453" s="30">
        <v>0.0</v>
      </c>
      <c r="AJ453" s="39"/>
    </row>
    <row r="454">
      <c r="A454" s="30">
        <v>13102.3</v>
      </c>
      <c r="B454" s="40">
        <v>44308.0</v>
      </c>
      <c r="C454" s="31">
        <v>44319.0</v>
      </c>
      <c r="D454" s="32" t="s">
        <v>121</v>
      </c>
      <c r="E454" s="32" t="s">
        <v>36</v>
      </c>
      <c r="F454" s="32" t="s">
        <v>122</v>
      </c>
      <c r="G454" s="32" t="s">
        <v>38</v>
      </c>
      <c r="H454" s="30">
        <v>27610.0</v>
      </c>
      <c r="I454" s="37"/>
      <c r="J454" s="30">
        <v>0.0</v>
      </c>
      <c r="K454" s="30">
        <v>1.0</v>
      </c>
      <c r="L454" s="30">
        <v>0.0</v>
      </c>
      <c r="M454" s="32" t="s">
        <v>49</v>
      </c>
      <c r="N454" s="32" t="s">
        <v>39</v>
      </c>
      <c r="O454" s="30">
        <v>4.0</v>
      </c>
      <c r="P454" s="30">
        <v>0.0</v>
      </c>
      <c r="Q454" s="30">
        <v>0.0</v>
      </c>
      <c r="R454" s="30">
        <v>0.0</v>
      </c>
      <c r="S454" s="30">
        <v>0.0</v>
      </c>
      <c r="T454" s="30">
        <v>0.0</v>
      </c>
      <c r="U454" s="30">
        <v>9.0</v>
      </c>
      <c r="V454" s="30">
        <v>6.0</v>
      </c>
      <c r="W454" s="30">
        <v>5.0</v>
      </c>
      <c r="X454" s="30">
        <v>0.0</v>
      </c>
      <c r="Y454" s="30">
        <v>0.0</v>
      </c>
      <c r="Z454" s="30">
        <v>0.0</v>
      </c>
      <c r="AA454" s="30">
        <v>0.0</v>
      </c>
      <c r="AB454" s="30">
        <v>0.0</v>
      </c>
      <c r="AC454" s="30">
        <v>0.0</v>
      </c>
      <c r="AD454" s="30">
        <v>0.0</v>
      </c>
      <c r="AE454" s="30">
        <v>0.0</v>
      </c>
      <c r="AF454" s="30">
        <v>0.0</v>
      </c>
      <c r="AG454" s="30">
        <v>5.0</v>
      </c>
      <c r="AH454" s="30">
        <v>1.0</v>
      </c>
      <c r="AI454" s="30">
        <v>0.0</v>
      </c>
      <c r="AJ454" s="39"/>
    </row>
    <row r="455">
      <c r="A455" s="30">
        <v>13102.4</v>
      </c>
      <c r="B455" s="40">
        <v>44308.0</v>
      </c>
      <c r="C455" s="40">
        <v>44312.0</v>
      </c>
      <c r="D455" s="32" t="s">
        <v>121</v>
      </c>
      <c r="E455" s="32" t="s">
        <v>36</v>
      </c>
      <c r="F455" s="32" t="s">
        <v>122</v>
      </c>
      <c r="G455" s="32" t="s">
        <v>38</v>
      </c>
      <c r="H455" s="30">
        <v>27610.0</v>
      </c>
      <c r="I455" s="37"/>
      <c r="J455" s="30">
        <v>0.0</v>
      </c>
      <c r="K455" s="30">
        <v>1.0</v>
      </c>
      <c r="L455" s="30">
        <v>0.0</v>
      </c>
      <c r="M455" s="32" t="s">
        <v>49</v>
      </c>
      <c r="N455" s="32" t="s">
        <v>39</v>
      </c>
      <c r="O455" s="30">
        <v>3.0</v>
      </c>
      <c r="P455" s="30">
        <v>8.0</v>
      </c>
      <c r="Q455" s="30">
        <v>7.0</v>
      </c>
      <c r="R455" s="30">
        <v>10.0</v>
      </c>
      <c r="S455" s="30">
        <v>2.0</v>
      </c>
      <c r="T455" s="30">
        <v>0.0</v>
      </c>
      <c r="U455" s="30">
        <v>0.0</v>
      </c>
      <c r="V455" s="30">
        <v>0.0</v>
      </c>
      <c r="W455" s="30">
        <v>0.0</v>
      </c>
      <c r="X455" s="30">
        <v>0.0</v>
      </c>
      <c r="Y455" s="30">
        <v>0.0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0.0</v>
      </c>
      <c r="AH455" s="30">
        <v>0.0</v>
      </c>
      <c r="AI455" s="30">
        <v>0.0</v>
      </c>
      <c r="AJ455" s="39"/>
    </row>
    <row r="456">
      <c r="A456" s="30">
        <v>13102.5</v>
      </c>
      <c r="B456" s="40">
        <v>44308.0</v>
      </c>
      <c r="C456" s="31">
        <v>44320.0</v>
      </c>
      <c r="D456" s="32" t="s">
        <v>121</v>
      </c>
      <c r="E456" s="32" t="s">
        <v>36</v>
      </c>
      <c r="F456" s="32" t="s">
        <v>170</v>
      </c>
      <c r="G456" s="32" t="s">
        <v>109</v>
      </c>
      <c r="H456" s="30">
        <v>27529.0</v>
      </c>
      <c r="I456" s="37"/>
      <c r="J456" s="30">
        <v>0.0</v>
      </c>
      <c r="K456" s="30">
        <v>1.0</v>
      </c>
      <c r="L456" s="30">
        <v>0.0</v>
      </c>
      <c r="M456" s="32" t="s">
        <v>49</v>
      </c>
      <c r="N456" s="32" t="s">
        <v>39</v>
      </c>
      <c r="O456" s="30">
        <v>2.0</v>
      </c>
      <c r="P456" s="30">
        <v>0.0</v>
      </c>
      <c r="Q456" s="30">
        <v>0.0</v>
      </c>
      <c r="R456" s="30">
        <v>0.0</v>
      </c>
      <c r="S456" s="30">
        <v>0.0</v>
      </c>
      <c r="T456" s="30">
        <v>0.0</v>
      </c>
      <c r="U456" s="30">
        <v>10.0</v>
      </c>
      <c r="V456" s="30">
        <v>5.0</v>
      </c>
      <c r="W456" s="30">
        <v>10.0</v>
      </c>
      <c r="X456" s="30">
        <v>1.0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39"/>
    </row>
    <row r="457">
      <c r="A457" s="30">
        <v>13103.1</v>
      </c>
      <c r="B457" s="40">
        <v>44308.0</v>
      </c>
      <c r="C457" s="40">
        <v>44308.0</v>
      </c>
      <c r="D457" s="32" t="s">
        <v>93</v>
      </c>
      <c r="E457" s="32" t="s">
        <v>94</v>
      </c>
      <c r="F457" s="32" t="s">
        <v>191</v>
      </c>
      <c r="G457" s="32" t="s">
        <v>107</v>
      </c>
      <c r="H457" s="30">
        <v>27511.0</v>
      </c>
      <c r="I457" s="37"/>
      <c r="J457" s="30">
        <v>0.0</v>
      </c>
      <c r="K457" s="30">
        <v>1.0</v>
      </c>
      <c r="L457" s="30">
        <v>0.0</v>
      </c>
      <c r="M457" s="32" t="s">
        <v>39</v>
      </c>
      <c r="N457" s="32" t="s">
        <v>39</v>
      </c>
      <c r="O457" s="30">
        <v>0.0</v>
      </c>
      <c r="P457" s="30">
        <v>0.0</v>
      </c>
      <c r="Q457" s="30">
        <v>0.0</v>
      </c>
      <c r="R457" s="30">
        <v>0.0</v>
      </c>
      <c r="S457" s="30">
        <v>0.0</v>
      </c>
      <c r="T457" s="30">
        <v>0.0</v>
      </c>
      <c r="U457" s="30">
        <v>2.0</v>
      </c>
      <c r="V457" s="30">
        <v>0.0</v>
      </c>
      <c r="W457" s="30">
        <v>10.0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39"/>
    </row>
    <row r="458">
      <c r="A458" s="30">
        <v>13103.2</v>
      </c>
      <c r="B458" s="40">
        <v>44308.0</v>
      </c>
      <c r="C458" s="40">
        <v>44308.0</v>
      </c>
      <c r="D458" s="32" t="s">
        <v>93</v>
      </c>
      <c r="E458" s="32" t="s">
        <v>94</v>
      </c>
      <c r="F458" s="32" t="s">
        <v>191</v>
      </c>
      <c r="G458" s="32" t="s">
        <v>107</v>
      </c>
      <c r="H458" s="30">
        <v>27511.0</v>
      </c>
      <c r="I458" s="37"/>
      <c r="J458" s="30">
        <v>0.0</v>
      </c>
      <c r="K458" s="30">
        <v>1.0</v>
      </c>
      <c r="L458" s="30">
        <v>0.0</v>
      </c>
      <c r="M458" s="32" t="s">
        <v>39</v>
      </c>
      <c r="N458" s="32" t="s">
        <v>39</v>
      </c>
      <c r="O458" s="30">
        <v>0.0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10.0</v>
      </c>
      <c r="X458" s="30">
        <v>0.0</v>
      </c>
      <c r="Y458" s="30">
        <v>0.0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39"/>
    </row>
    <row r="459">
      <c r="A459" s="30">
        <v>13103.3</v>
      </c>
      <c r="B459" s="40">
        <v>44308.0</v>
      </c>
      <c r="C459" s="40">
        <v>44308.0</v>
      </c>
      <c r="D459" s="32" t="s">
        <v>93</v>
      </c>
      <c r="E459" s="32" t="s">
        <v>94</v>
      </c>
      <c r="F459" s="32" t="s">
        <v>191</v>
      </c>
      <c r="G459" s="32" t="s">
        <v>107</v>
      </c>
      <c r="H459" s="30">
        <v>27511.0</v>
      </c>
      <c r="I459" s="37"/>
      <c r="J459" s="30">
        <v>0.0</v>
      </c>
      <c r="K459" s="30">
        <v>1.0</v>
      </c>
      <c r="L459" s="30">
        <v>0.0</v>
      </c>
      <c r="M459" s="32" t="s">
        <v>39</v>
      </c>
      <c r="N459" s="32" t="s">
        <v>39</v>
      </c>
      <c r="O459" s="30">
        <v>0.0</v>
      </c>
      <c r="P459" s="30">
        <v>0.0</v>
      </c>
      <c r="Q459" s="30">
        <v>0.0</v>
      </c>
      <c r="R459" s="30">
        <v>0.0</v>
      </c>
      <c r="S459" s="30">
        <v>0.0</v>
      </c>
      <c r="T459" s="30">
        <v>0.0</v>
      </c>
      <c r="U459" s="30">
        <v>2.0</v>
      </c>
      <c r="V459" s="30">
        <v>2.0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39"/>
    </row>
    <row r="460">
      <c r="A460" s="30">
        <v>13103.4</v>
      </c>
      <c r="B460" s="40">
        <v>44308.0</v>
      </c>
      <c r="C460" s="40">
        <v>44308.0</v>
      </c>
      <c r="D460" s="32" t="s">
        <v>93</v>
      </c>
      <c r="E460" s="32" t="s">
        <v>94</v>
      </c>
      <c r="F460" s="32" t="s">
        <v>191</v>
      </c>
      <c r="G460" s="32" t="s">
        <v>107</v>
      </c>
      <c r="H460" s="30">
        <v>27511.0</v>
      </c>
      <c r="I460" s="37"/>
      <c r="J460" s="30">
        <v>0.0</v>
      </c>
      <c r="K460" s="30">
        <v>1.0</v>
      </c>
      <c r="L460" s="30">
        <v>0.0</v>
      </c>
      <c r="M460" s="32" t="s">
        <v>39</v>
      </c>
      <c r="N460" s="32" t="s">
        <v>39</v>
      </c>
      <c r="O460" s="30">
        <v>0.0</v>
      </c>
      <c r="P460" s="30">
        <v>0.0</v>
      </c>
      <c r="Q460" s="30">
        <v>0.0</v>
      </c>
      <c r="R460" s="30">
        <v>0.0</v>
      </c>
      <c r="S460" s="30">
        <v>0.0</v>
      </c>
      <c r="T460" s="30">
        <v>0.0</v>
      </c>
      <c r="U460" s="30">
        <v>2.0</v>
      </c>
      <c r="V460" s="30">
        <v>1.0</v>
      </c>
      <c r="W460" s="30">
        <v>10.0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  <c r="AJ460" s="39"/>
    </row>
    <row r="461">
      <c r="A461" s="30">
        <v>13103.5</v>
      </c>
      <c r="B461" s="40">
        <v>44308.0</v>
      </c>
      <c r="C461" s="40">
        <v>44308.0</v>
      </c>
      <c r="D461" s="32" t="s">
        <v>93</v>
      </c>
      <c r="E461" s="32" t="s">
        <v>94</v>
      </c>
      <c r="F461" s="32" t="s">
        <v>191</v>
      </c>
      <c r="G461" s="32" t="s">
        <v>107</v>
      </c>
      <c r="H461" s="30">
        <v>27511.0</v>
      </c>
      <c r="I461" s="37"/>
      <c r="J461" s="30">
        <v>0.0</v>
      </c>
      <c r="K461" s="30">
        <v>1.0</v>
      </c>
      <c r="L461" s="30">
        <v>0.0</v>
      </c>
      <c r="M461" s="32" t="s">
        <v>39</v>
      </c>
      <c r="N461" s="32" t="s">
        <v>39</v>
      </c>
      <c r="O461" s="30">
        <v>0.0</v>
      </c>
      <c r="P461" s="30">
        <v>0.0</v>
      </c>
      <c r="Q461" s="30">
        <v>0.0</v>
      </c>
      <c r="R461" s="30">
        <v>0.0</v>
      </c>
      <c r="S461" s="30">
        <v>0.0</v>
      </c>
      <c r="T461" s="30">
        <v>0.0</v>
      </c>
      <c r="U461" s="30">
        <v>1.0</v>
      </c>
      <c r="V461" s="30">
        <v>1.0</v>
      </c>
      <c r="W461" s="30">
        <v>10.0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39"/>
    </row>
    <row r="462">
      <c r="A462" s="30">
        <v>13103.6</v>
      </c>
      <c r="B462" s="40">
        <v>44308.0</v>
      </c>
      <c r="C462" s="40">
        <v>44308.0</v>
      </c>
      <c r="D462" s="32" t="s">
        <v>93</v>
      </c>
      <c r="E462" s="32" t="s">
        <v>94</v>
      </c>
      <c r="F462" s="32" t="s">
        <v>191</v>
      </c>
      <c r="G462" s="32" t="s">
        <v>107</v>
      </c>
      <c r="H462" s="30">
        <v>27511.0</v>
      </c>
      <c r="I462" s="37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0.0</v>
      </c>
      <c r="P462" s="30">
        <v>0.0</v>
      </c>
      <c r="Q462" s="30">
        <v>0.0</v>
      </c>
      <c r="R462" s="30">
        <v>0.0</v>
      </c>
      <c r="S462" s="30">
        <v>0.0</v>
      </c>
      <c r="T462" s="30">
        <v>0.0</v>
      </c>
      <c r="U462" s="30">
        <v>0.0</v>
      </c>
      <c r="V462" s="30">
        <v>3.0</v>
      </c>
      <c r="W462" s="30">
        <v>10.0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39"/>
    </row>
    <row r="463">
      <c r="A463" s="30">
        <v>13104.1</v>
      </c>
      <c r="B463" s="40">
        <v>44308.0</v>
      </c>
      <c r="C463" s="40">
        <v>44308.0</v>
      </c>
      <c r="D463" s="32" t="s">
        <v>93</v>
      </c>
      <c r="E463" s="32" t="s">
        <v>94</v>
      </c>
      <c r="F463" s="32" t="s">
        <v>191</v>
      </c>
      <c r="G463" s="32" t="s">
        <v>107</v>
      </c>
      <c r="H463" s="30">
        <v>27511.0</v>
      </c>
      <c r="I463" s="37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0.0</v>
      </c>
      <c r="P463" s="30">
        <v>0.0</v>
      </c>
      <c r="Q463" s="30">
        <v>0.0</v>
      </c>
      <c r="R463" s="30">
        <v>0.0</v>
      </c>
      <c r="S463" s="30">
        <v>0.0</v>
      </c>
      <c r="T463" s="30">
        <v>0.0</v>
      </c>
      <c r="U463" s="30">
        <v>11.0</v>
      </c>
      <c r="V463" s="30">
        <v>11.0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39"/>
    </row>
    <row r="464">
      <c r="A464" s="30">
        <v>13105.1</v>
      </c>
      <c r="B464" s="40">
        <v>44308.0</v>
      </c>
      <c r="C464" s="40">
        <v>44313.0</v>
      </c>
      <c r="D464" s="32" t="s">
        <v>315</v>
      </c>
      <c r="E464" s="32" t="s">
        <v>218</v>
      </c>
      <c r="G464" s="37"/>
      <c r="H464" s="37"/>
      <c r="I464" s="37"/>
      <c r="J464" s="30">
        <v>1.0</v>
      </c>
      <c r="K464" s="30">
        <v>0.0</v>
      </c>
      <c r="L464" s="30">
        <v>0.0</v>
      </c>
      <c r="M464" s="32" t="s">
        <v>39</v>
      </c>
      <c r="N464" s="32" t="s">
        <v>39</v>
      </c>
      <c r="O464" s="30">
        <v>3.0</v>
      </c>
      <c r="P464" s="30">
        <v>0.0</v>
      </c>
      <c r="Q464" s="30">
        <v>0.0</v>
      </c>
      <c r="R464" s="30">
        <v>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6.0</v>
      </c>
      <c r="AA464" s="30">
        <v>4.0</v>
      </c>
      <c r="AB464" s="30">
        <v>12.0</v>
      </c>
      <c r="AC464" s="30">
        <v>1.0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39"/>
    </row>
    <row r="465">
      <c r="A465" s="30">
        <v>13105.2</v>
      </c>
      <c r="B465" s="40">
        <v>44308.0</v>
      </c>
      <c r="C465" s="40">
        <v>44313.0</v>
      </c>
      <c r="D465" s="32" t="s">
        <v>315</v>
      </c>
      <c r="E465" s="32" t="s">
        <v>218</v>
      </c>
      <c r="F465" s="32" t="s">
        <v>248</v>
      </c>
      <c r="G465" s="32" t="s">
        <v>38</v>
      </c>
      <c r="H465" s="30">
        <v>27604.0</v>
      </c>
      <c r="I465" s="37"/>
      <c r="J465" s="30">
        <v>0.0</v>
      </c>
      <c r="K465" s="30">
        <v>1.0</v>
      </c>
      <c r="L465" s="30">
        <v>0.0</v>
      </c>
      <c r="M465" s="32" t="s">
        <v>49</v>
      </c>
      <c r="N465" s="32" t="s">
        <v>39</v>
      </c>
      <c r="O465" s="30">
        <v>3.0</v>
      </c>
      <c r="P465" s="30">
        <v>0.0</v>
      </c>
      <c r="Q465" s="30">
        <v>0.0</v>
      </c>
      <c r="R465" s="30">
        <v>0.0</v>
      </c>
      <c r="S465" s="30">
        <v>0.0</v>
      </c>
      <c r="T465" s="30">
        <v>0.0</v>
      </c>
      <c r="U465" s="30">
        <v>9.0</v>
      </c>
      <c r="V465" s="30">
        <v>5.0</v>
      </c>
      <c r="W465" s="30">
        <v>10.0</v>
      </c>
      <c r="X465" s="30">
        <v>1.0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0.0</v>
      </c>
      <c r="AH465" s="30">
        <v>0.0</v>
      </c>
      <c r="AI465" s="30">
        <v>0.0</v>
      </c>
      <c r="AJ465" s="39"/>
    </row>
    <row r="466">
      <c r="A466" s="30">
        <v>13105.3</v>
      </c>
      <c r="B466" s="40">
        <v>44308.0</v>
      </c>
      <c r="C466" s="40">
        <v>44313.0</v>
      </c>
      <c r="D466" s="32" t="s">
        <v>315</v>
      </c>
      <c r="E466" s="32" t="s">
        <v>218</v>
      </c>
      <c r="G466" s="37"/>
      <c r="H466" s="37"/>
      <c r="I466" s="37"/>
      <c r="J466" s="30">
        <v>0.0</v>
      </c>
      <c r="K466" s="30">
        <v>0.0</v>
      </c>
      <c r="L466" s="30">
        <v>1.0</v>
      </c>
      <c r="M466" s="32" t="s">
        <v>39</v>
      </c>
      <c r="N466" s="32" t="s">
        <v>39</v>
      </c>
      <c r="O466" s="30">
        <v>0.0</v>
      </c>
      <c r="P466" s="30">
        <v>8.0</v>
      </c>
      <c r="Q466" s="30">
        <v>5.0</v>
      </c>
      <c r="R466" s="30">
        <v>10.0</v>
      </c>
      <c r="S466" s="30">
        <v>1.0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  <c r="AJ466" s="39"/>
    </row>
    <row r="467">
      <c r="A467" s="30">
        <v>13106.1</v>
      </c>
      <c r="B467" s="40">
        <v>44308.0</v>
      </c>
      <c r="C467" s="40">
        <v>44308.0</v>
      </c>
      <c r="D467" s="32" t="s">
        <v>93</v>
      </c>
      <c r="E467" s="32" t="s">
        <v>94</v>
      </c>
      <c r="F467" s="32" t="s">
        <v>191</v>
      </c>
      <c r="G467" s="32" t="s">
        <v>107</v>
      </c>
      <c r="H467" s="30">
        <v>27511.0</v>
      </c>
      <c r="I467" s="37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0.0</v>
      </c>
      <c r="Q467" s="30">
        <v>0.0</v>
      </c>
      <c r="R467" s="30">
        <v>0.0</v>
      </c>
      <c r="S467" s="30">
        <v>0.0</v>
      </c>
      <c r="T467" s="30">
        <v>0.0</v>
      </c>
      <c r="U467" s="30">
        <v>1.0</v>
      </c>
      <c r="V467" s="30">
        <v>2.0</v>
      </c>
      <c r="W467" s="30">
        <v>10.0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39"/>
    </row>
    <row r="468">
      <c r="A468" s="30">
        <v>13106.2</v>
      </c>
      <c r="B468" s="40">
        <v>44308.0</v>
      </c>
      <c r="C468" s="40">
        <v>44308.0</v>
      </c>
      <c r="D468" s="32" t="s">
        <v>93</v>
      </c>
      <c r="E468" s="32" t="s">
        <v>94</v>
      </c>
      <c r="F468" s="32" t="s">
        <v>191</v>
      </c>
      <c r="G468" s="32" t="s">
        <v>107</v>
      </c>
      <c r="H468" s="30">
        <v>27511.0</v>
      </c>
      <c r="I468" s="37"/>
      <c r="J468" s="30">
        <v>0.0</v>
      </c>
      <c r="K468" s="30">
        <v>1.0</v>
      </c>
      <c r="L468" s="30">
        <v>0.0</v>
      </c>
      <c r="M468" s="32" t="s">
        <v>39</v>
      </c>
      <c r="N468" s="32" t="s">
        <v>39</v>
      </c>
      <c r="O468" s="30">
        <v>0.0</v>
      </c>
      <c r="P468" s="30">
        <v>0.0</v>
      </c>
      <c r="Q468" s="30">
        <v>0.0</v>
      </c>
      <c r="R468" s="30">
        <v>0.0</v>
      </c>
      <c r="S468" s="30">
        <v>0.0</v>
      </c>
      <c r="T468" s="30">
        <v>0.0</v>
      </c>
      <c r="U468" s="30">
        <v>1.0</v>
      </c>
      <c r="V468" s="30">
        <v>1.0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  <c r="AJ468" s="39"/>
    </row>
    <row r="469">
      <c r="A469" s="30">
        <v>13106.3</v>
      </c>
      <c r="B469" s="40">
        <v>44308.0</v>
      </c>
      <c r="C469" s="40">
        <v>44308.0</v>
      </c>
      <c r="D469" s="32" t="s">
        <v>93</v>
      </c>
      <c r="E469" s="32" t="s">
        <v>94</v>
      </c>
      <c r="F469" s="32" t="s">
        <v>191</v>
      </c>
      <c r="G469" s="32" t="s">
        <v>107</v>
      </c>
      <c r="H469" s="30">
        <v>27511.0</v>
      </c>
      <c r="I469" s="37"/>
      <c r="J469" s="30">
        <v>0.0</v>
      </c>
      <c r="K469" s="30">
        <v>1.0</v>
      </c>
      <c r="L469" s="30">
        <v>0.0</v>
      </c>
      <c r="M469" s="32" t="s">
        <v>39</v>
      </c>
      <c r="N469" s="32" t="s">
        <v>39</v>
      </c>
      <c r="O469" s="30">
        <v>0.0</v>
      </c>
      <c r="P469" s="30">
        <v>0.0</v>
      </c>
      <c r="Q469" s="30">
        <v>0.0</v>
      </c>
      <c r="R469" s="30">
        <v>0.0</v>
      </c>
      <c r="S469" s="30">
        <v>0.0</v>
      </c>
      <c r="T469" s="30">
        <v>0.0</v>
      </c>
      <c r="U469" s="30">
        <v>0.0</v>
      </c>
      <c r="V469" s="30">
        <v>0.0</v>
      </c>
      <c r="W469" s="30">
        <v>10.0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39"/>
    </row>
    <row r="470">
      <c r="A470" s="30">
        <v>13106.4</v>
      </c>
      <c r="B470" s="40">
        <v>44308.0</v>
      </c>
      <c r="C470" s="40">
        <v>44308.0</v>
      </c>
      <c r="D470" s="32" t="s">
        <v>93</v>
      </c>
      <c r="E470" s="32" t="s">
        <v>94</v>
      </c>
      <c r="F470" s="32" t="s">
        <v>191</v>
      </c>
      <c r="G470" s="32" t="s">
        <v>107</v>
      </c>
      <c r="H470" s="30">
        <v>27511.0</v>
      </c>
      <c r="I470" s="37"/>
      <c r="J470" s="30">
        <v>0.0</v>
      </c>
      <c r="K470" s="30">
        <v>1.0</v>
      </c>
      <c r="L470" s="30">
        <v>0.0</v>
      </c>
      <c r="M470" s="32" t="s">
        <v>39</v>
      </c>
      <c r="N470" s="32" t="s">
        <v>39</v>
      </c>
      <c r="O470" s="30">
        <v>0.0</v>
      </c>
      <c r="P470" s="30">
        <v>0.0</v>
      </c>
      <c r="Q470" s="30">
        <v>0.0</v>
      </c>
      <c r="R470" s="30">
        <v>0.0</v>
      </c>
      <c r="S470" s="30">
        <v>0.0</v>
      </c>
      <c r="T470" s="30">
        <v>0.0</v>
      </c>
      <c r="U470" s="30">
        <v>1.0</v>
      </c>
      <c r="V470" s="30">
        <v>2.0</v>
      </c>
      <c r="W470" s="30">
        <v>0.0</v>
      </c>
      <c r="X470" s="30">
        <v>0.0</v>
      </c>
      <c r="Y470" s="30">
        <v>0.0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39"/>
    </row>
    <row r="471">
      <c r="A471" s="30">
        <v>13106.5</v>
      </c>
      <c r="B471" s="40">
        <v>44308.0</v>
      </c>
      <c r="C471" s="40">
        <v>44308.0</v>
      </c>
      <c r="D471" s="32" t="s">
        <v>93</v>
      </c>
      <c r="E471" s="32" t="s">
        <v>94</v>
      </c>
      <c r="F471" s="32" t="s">
        <v>191</v>
      </c>
      <c r="G471" s="32" t="s">
        <v>107</v>
      </c>
      <c r="H471" s="30">
        <v>27511.0</v>
      </c>
      <c r="I471" s="37"/>
      <c r="J471" s="30">
        <v>0.0</v>
      </c>
      <c r="K471" s="30">
        <v>1.0</v>
      </c>
      <c r="L471" s="30">
        <v>0.0</v>
      </c>
      <c r="M471" s="32" t="s">
        <v>39</v>
      </c>
      <c r="N471" s="32" t="s">
        <v>39</v>
      </c>
      <c r="O471" s="30">
        <v>0.0</v>
      </c>
      <c r="P471" s="30">
        <v>0.0</v>
      </c>
      <c r="Q471" s="30">
        <v>0.0</v>
      </c>
      <c r="R471" s="30">
        <v>0.0</v>
      </c>
      <c r="S471" s="30">
        <v>0.0</v>
      </c>
      <c r="T471" s="30">
        <v>0.0</v>
      </c>
      <c r="U471" s="30">
        <v>1.0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39"/>
    </row>
    <row r="472">
      <c r="A472" s="30">
        <v>13107.1</v>
      </c>
      <c r="B472" s="40">
        <v>44308.0</v>
      </c>
      <c r="C472" s="40">
        <v>44308.0</v>
      </c>
      <c r="D472" s="32" t="s">
        <v>93</v>
      </c>
      <c r="E472" s="32" t="s">
        <v>94</v>
      </c>
      <c r="F472" s="32" t="s">
        <v>191</v>
      </c>
      <c r="G472" s="32" t="s">
        <v>107</v>
      </c>
      <c r="H472" s="30">
        <v>27511.0</v>
      </c>
      <c r="I472" s="37"/>
      <c r="J472" s="30">
        <v>0.0</v>
      </c>
      <c r="K472" s="30">
        <v>1.0</v>
      </c>
      <c r="L472" s="30">
        <v>0.0</v>
      </c>
      <c r="M472" s="32" t="s">
        <v>39</v>
      </c>
      <c r="N472" s="32" t="s">
        <v>39</v>
      </c>
      <c r="O472" s="30">
        <v>0.0</v>
      </c>
      <c r="P472" s="30">
        <v>0.0</v>
      </c>
      <c r="Q472" s="30">
        <v>0.0</v>
      </c>
      <c r="R472" s="30">
        <v>0.0</v>
      </c>
      <c r="S472" s="30">
        <v>0.0</v>
      </c>
      <c r="T472" s="30">
        <v>0.0</v>
      </c>
      <c r="U472" s="30">
        <v>1.0</v>
      </c>
      <c r="V472" s="30">
        <v>0.0</v>
      </c>
      <c r="W472" s="30">
        <v>0.0</v>
      </c>
      <c r="X472" s="30">
        <v>0.0</v>
      </c>
      <c r="Y472" s="30">
        <v>0.0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39"/>
    </row>
    <row r="473">
      <c r="A473" s="30">
        <v>13107.2</v>
      </c>
      <c r="B473" s="40">
        <v>44308.0</v>
      </c>
      <c r="C473" s="40">
        <v>44308.0</v>
      </c>
      <c r="D473" s="32" t="s">
        <v>93</v>
      </c>
      <c r="E473" s="32" t="s">
        <v>94</v>
      </c>
      <c r="F473" s="32" t="s">
        <v>191</v>
      </c>
      <c r="G473" s="32" t="s">
        <v>107</v>
      </c>
      <c r="H473" s="30">
        <v>27511.0</v>
      </c>
      <c r="I473" s="37"/>
      <c r="J473" s="30">
        <v>0.0</v>
      </c>
      <c r="K473" s="30">
        <v>1.0</v>
      </c>
      <c r="L473" s="30">
        <v>0.0</v>
      </c>
      <c r="M473" s="32" t="s">
        <v>39</v>
      </c>
      <c r="N473" s="32" t="s">
        <v>39</v>
      </c>
      <c r="O473" s="30">
        <v>0.0</v>
      </c>
      <c r="P473" s="30">
        <v>0.0</v>
      </c>
      <c r="Q473" s="30">
        <v>0.0</v>
      </c>
      <c r="R473" s="30">
        <v>0.0</v>
      </c>
      <c r="S473" s="30">
        <v>0.0</v>
      </c>
      <c r="T473" s="30">
        <v>0.0</v>
      </c>
      <c r="U473" s="30">
        <v>1.0</v>
      </c>
      <c r="V473" s="30">
        <v>0.0</v>
      </c>
      <c r="W473" s="30">
        <v>10.0</v>
      </c>
      <c r="X473" s="30">
        <v>0.0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39"/>
    </row>
    <row r="474">
      <c r="A474" s="30">
        <v>13107.3</v>
      </c>
      <c r="B474" s="40">
        <v>44308.0</v>
      </c>
      <c r="C474" s="40">
        <v>44308.0</v>
      </c>
      <c r="D474" s="32" t="s">
        <v>93</v>
      </c>
      <c r="E474" s="32" t="s">
        <v>94</v>
      </c>
      <c r="F474" s="32" t="s">
        <v>191</v>
      </c>
      <c r="G474" s="32" t="s">
        <v>107</v>
      </c>
      <c r="H474" s="30">
        <v>27511.0</v>
      </c>
      <c r="I474" s="37"/>
      <c r="J474" s="30">
        <v>0.0</v>
      </c>
      <c r="K474" s="30">
        <v>1.0</v>
      </c>
      <c r="L474" s="30">
        <v>0.0</v>
      </c>
      <c r="M474" s="32" t="s">
        <v>39</v>
      </c>
      <c r="N474" s="32" t="s">
        <v>39</v>
      </c>
      <c r="O474" s="30">
        <v>0.0</v>
      </c>
      <c r="P474" s="30">
        <v>0.0</v>
      </c>
      <c r="Q474" s="30">
        <v>0.0</v>
      </c>
      <c r="R474" s="30">
        <v>0.0</v>
      </c>
      <c r="S474" s="30">
        <v>0.0</v>
      </c>
      <c r="T474" s="30">
        <v>0.0</v>
      </c>
      <c r="U474" s="30">
        <v>8.0</v>
      </c>
      <c r="V474" s="30">
        <v>1.0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39"/>
    </row>
    <row r="475">
      <c r="A475" s="30">
        <v>13107.4</v>
      </c>
      <c r="B475" s="40">
        <v>44308.0</v>
      </c>
      <c r="C475" s="40">
        <v>44308.0</v>
      </c>
      <c r="D475" s="32" t="s">
        <v>93</v>
      </c>
      <c r="E475" s="32" t="s">
        <v>94</v>
      </c>
      <c r="F475" s="32" t="s">
        <v>191</v>
      </c>
      <c r="G475" s="32" t="s">
        <v>107</v>
      </c>
      <c r="H475" s="30">
        <v>27511.0</v>
      </c>
      <c r="I475" s="37"/>
      <c r="J475" s="30">
        <v>0.0</v>
      </c>
      <c r="K475" s="30">
        <v>1.0</v>
      </c>
      <c r="L475" s="30">
        <v>0.0</v>
      </c>
      <c r="M475" s="32" t="s">
        <v>39</v>
      </c>
      <c r="N475" s="32" t="s">
        <v>39</v>
      </c>
      <c r="O475" s="30">
        <v>0.0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6.0</v>
      </c>
      <c r="V475" s="30">
        <v>3.0</v>
      </c>
      <c r="W475" s="30">
        <v>0.0</v>
      </c>
      <c r="X475" s="30">
        <v>0.0</v>
      </c>
      <c r="Y475" s="30">
        <v>0.0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  <c r="AJ475" s="39"/>
    </row>
    <row r="476">
      <c r="A476" s="30">
        <v>13107.5</v>
      </c>
      <c r="B476" s="40">
        <v>44308.0</v>
      </c>
      <c r="C476" s="40">
        <v>44308.0</v>
      </c>
      <c r="D476" s="32" t="s">
        <v>93</v>
      </c>
      <c r="E476" s="32" t="s">
        <v>94</v>
      </c>
      <c r="F476" s="32" t="s">
        <v>191</v>
      </c>
      <c r="G476" s="32" t="s">
        <v>107</v>
      </c>
      <c r="H476" s="30">
        <v>27511.0</v>
      </c>
      <c r="I476" s="37"/>
      <c r="J476" s="30">
        <v>0.0</v>
      </c>
      <c r="K476" s="30">
        <v>1.0</v>
      </c>
      <c r="L476" s="30">
        <v>0.0</v>
      </c>
      <c r="M476" s="32" t="s">
        <v>39</v>
      </c>
      <c r="N476" s="32" t="s">
        <v>39</v>
      </c>
      <c r="O476" s="30">
        <v>0.0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1.0</v>
      </c>
      <c r="V476" s="30">
        <v>0.0</v>
      </c>
      <c r="W476" s="30">
        <v>0.0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0.0</v>
      </c>
      <c r="AF476" s="30">
        <v>0.0</v>
      </c>
      <c r="AG476" s="30">
        <v>0.0</v>
      </c>
      <c r="AH476" s="30">
        <v>0.0</v>
      </c>
      <c r="AI476" s="30">
        <v>0.0</v>
      </c>
      <c r="AJ476" s="39"/>
    </row>
    <row r="477">
      <c r="A477" s="30">
        <v>13107.6</v>
      </c>
      <c r="B477" s="40">
        <v>44308.0</v>
      </c>
      <c r="C477" s="40">
        <v>44308.0</v>
      </c>
      <c r="D477" s="32" t="s">
        <v>93</v>
      </c>
      <c r="E477" s="32" t="s">
        <v>94</v>
      </c>
      <c r="F477" s="32" t="s">
        <v>191</v>
      </c>
      <c r="G477" s="32" t="s">
        <v>107</v>
      </c>
      <c r="H477" s="30">
        <v>27511.0</v>
      </c>
      <c r="I477" s="37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0.0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3.0</v>
      </c>
      <c r="V477" s="30">
        <v>0.0</v>
      </c>
      <c r="W477" s="30">
        <v>0.0</v>
      </c>
      <c r="X477" s="30">
        <v>0.0</v>
      </c>
      <c r="Y477" s="30">
        <v>0.0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0.0</v>
      </c>
      <c r="AF477" s="30">
        <v>0.0</v>
      </c>
      <c r="AG477" s="30">
        <v>0.0</v>
      </c>
      <c r="AH477" s="30">
        <v>0.0</v>
      </c>
      <c r="AI477" s="30">
        <v>0.0</v>
      </c>
      <c r="AJ477" s="39"/>
    </row>
    <row r="478">
      <c r="A478" s="30">
        <v>13108.1</v>
      </c>
      <c r="B478" s="40">
        <v>44308.0</v>
      </c>
      <c r="C478" s="40">
        <v>44308.0</v>
      </c>
      <c r="D478" s="32" t="s">
        <v>93</v>
      </c>
      <c r="E478" s="32" t="s">
        <v>94</v>
      </c>
      <c r="F478" s="32" t="s">
        <v>191</v>
      </c>
      <c r="G478" s="32" t="s">
        <v>107</v>
      </c>
      <c r="H478" s="30">
        <v>27511.0</v>
      </c>
      <c r="I478" s="37"/>
      <c r="J478" s="30">
        <v>0.0</v>
      </c>
      <c r="K478" s="30">
        <v>1.0</v>
      </c>
      <c r="L478" s="30">
        <v>0.0</v>
      </c>
      <c r="M478" s="32" t="s">
        <v>39</v>
      </c>
      <c r="N478" s="32" t="s">
        <v>39</v>
      </c>
      <c r="O478" s="30">
        <v>0.0</v>
      </c>
      <c r="P478" s="30">
        <v>0.0</v>
      </c>
      <c r="Q478" s="30">
        <v>0.0</v>
      </c>
      <c r="R478" s="30">
        <v>0.0</v>
      </c>
      <c r="S478" s="30">
        <v>0.0</v>
      </c>
      <c r="T478" s="30">
        <v>0.0</v>
      </c>
      <c r="U478" s="30">
        <v>6.0</v>
      </c>
      <c r="V478" s="30">
        <v>3.0</v>
      </c>
      <c r="W478" s="30">
        <v>0.0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0.0</v>
      </c>
      <c r="AH478" s="30">
        <v>0.0</v>
      </c>
      <c r="AI478" s="30">
        <v>0.0</v>
      </c>
      <c r="AJ478" s="39"/>
    </row>
    <row r="479">
      <c r="A479" s="30">
        <v>13108.2</v>
      </c>
      <c r="B479" s="40">
        <v>44308.0</v>
      </c>
      <c r="C479" s="40">
        <v>44308.0</v>
      </c>
      <c r="D479" s="32" t="s">
        <v>93</v>
      </c>
      <c r="E479" s="32" t="s">
        <v>94</v>
      </c>
      <c r="F479" s="32" t="s">
        <v>191</v>
      </c>
      <c r="G479" s="32" t="s">
        <v>107</v>
      </c>
      <c r="H479" s="30">
        <v>27511.0</v>
      </c>
      <c r="I479" s="37"/>
      <c r="J479" s="30">
        <v>0.0</v>
      </c>
      <c r="K479" s="30">
        <v>1.0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0.0</v>
      </c>
      <c r="Q479" s="30">
        <v>0.0</v>
      </c>
      <c r="R479" s="30">
        <v>0.0</v>
      </c>
      <c r="S479" s="30">
        <v>0.0</v>
      </c>
      <c r="T479" s="30">
        <v>0.0</v>
      </c>
      <c r="U479" s="30">
        <v>2.0</v>
      </c>
      <c r="V479" s="30">
        <v>5.0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0.0</v>
      </c>
      <c r="AF479" s="30">
        <v>0.0</v>
      </c>
      <c r="AG479" s="30">
        <v>0.0</v>
      </c>
      <c r="AH479" s="30">
        <v>0.0</v>
      </c>
      <c r="AI479" s="30">
        <v>0.0</v>
      </c>
      <c r="AJ479" s="39"/>
    </row>
    <row r="480">
      <c r="A480" s="30">
        <v>13108.3</v>
      </c>
      <c r="B480" s="40">
        <v>44308.0</v>
      </c>
      <c r="C480" s="40">
        <v>44308.0</v>
      </c>
      <c r="D480" s="32" t="s">
        <v>93</v>
      </c>
      <c r="E480" s="32" t="s">
        <v>94</v>
      </c>
      <c r="F480" s="32" t="s">
        <v>191</v>
      </c>
      <c r="G480" s="32" t="s">
        <v>107</v>
      </c>
      <c r="H480" s="30">
        <v>27511.0</v>
      </c>
      <c r="I480" s="37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0.0</v>
      </c>
      <c r="Q480" s="30">
        <v>0.0</v>
      </c>
      <c r="R480" s="30">
        <v>0.0</v>
      </c>
      <c r="S480" s="30">
        <v>0.0</v>
      </c>
      <c r="T480" s="30">
        <v>0.0</v>
      </c>
      <c r="U480" s="30">
        <v>3.0</v>
      </c>
      <c r="V480" s="30">
        <v>3.0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0.0</v>
      </c>
      <c r="AF480" s="30">
        <v>0.0</v>
      </c>
      <c r="AG480" s="30">
        <v>0.0</v>
      </c>
      <c r="AH480" s="30">
        <v>0.0</v>
      </c>
      <c r="AI480" s="30">
        <v>0.0</v>
      </c>
      <c r="AJ480" s="39"/>
    </row>
    <row r="481">
      <c r="A481" s="30">
        <v>13108.4</v>
      </c>
      <c r="B481" s="40">
        <v>44308.0</v>
      </c>
      <c r="C481" s="40">
        <v>44308.0</v>
      </c>
      <c r="D481" s="32" t="s">
        <v>93</v>
      </c>
      <c r="E481" s="32" t="s">
        <v>94</v>
      </c>
      <c r="F481" s="32" t="s">
        <v>191</v>
      </c>
      <c r="G481" s="32" t="s">
        <v>107</v>
      </c>
      <c r="H481" s="30">
        <v>27511.0</v>
      </c>
      <c r="I481" s="37"/>
      <c r="J481" s="30">
        <v>0.0</v>
      </c>
      <c r="K481" s="30">
        <v>1.0</v>
      </c>
      <c r="L481" s="30">
        <v>0.0</v>
      </c>
      <c r="M481" s="32" t="s">
        <v>39</v>
      </c>
      <c r="N481" s="32" t="s">
        <v>39</v>
      </c>
      <c r="O481" s="30">
        <v>0.0</v>
      </c>
      <c r="P481" s="30">
        <v>0.0</v>
      </c>
      <c r="Q481" s="30">
        <v>0.0</v>
      </c>
      <c r="R481" s="30">
        <v>0.0</v>
      </c>
      <c r="S481" s="30">
        <v>0.0</v>
      </c>
      <c r="T481" s="30">
        <v>0.0</v>
      </c>
      <c r="U481" s="30">
        <v>2.0</v>
      </c>
      <c r="V481" s="30">
        <v>5.0</v>
      </c>
      <c r="W481" s="30">
        <v>0.0</v>
      </c>
      <c r="X481" s="30">
        <v>0.0</v>
      </c>
      <c r="Y481" s="30">
        <v>0.0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  <c r="AJ481" s="39"/>
    </row>
    <row r="482">
      <c r="A482" s="30">
        <v>13108.5</v>
      </c>
      <c r="B482" s="40">
        <v>44308.0</v>
      </c>
      <c r="C482" s="40">
        <v>44308.0</v>
      </c>
      <c r="D482" s="32" t="s">
        <v>93</v>
      </c>
      <c r="E482" s="32" t="s">
        <v>94</v>
      </c>
      <c r="F482" s="32" t="s">
        <v>191</v>
      </c>
      <c r="G482" s="32" t="s">
        <v>107</v>
      </c>
      <c r="H482" s="30">
        <v>27511.0</v>
      </c>
      <c r="I482" s="37"/>
      <c r="J482" s="30">
        <v>0.0</v>
      </c>
      <c r="K482" s="30">
        <v>1.0</v>
      </c>
      <c r="L482" s="30">
        <v>0.0</v>
      </c>
      <c r="M482" s="32" t="s">
        <v>39</v>
      </c>
      <c r="N482" s="32" t="s">
        <v>39</v>
      </c>
      <c r="O482" s="30">
        <v>0.0</v>
      </c>
      <c r="P482" s="30">
        <v>0.0</v>
      </c>
      <c r="Q482" s="30">
        <v>0.0</v>
      </c>
      <c r="R482" s="30">
        <v>0.0</v>
      </c>
      <c r="S482" s="30">
        <v>0.0</v>
      </c>
      <c r="T482" s="30">
        <v>0.0</v>
      </c>
      <c r="U482" s="30">
        <v>5.0</v>
      </c>
      <c r="V482" s="30">
        <v>1.0</v>
      </c>
      <c r="W482" s="30">
        <v>5.0</v>
      </c>
      <c r="X482" s="30">
        <v>0.0</v>
      </c>
      <c r="Y482" s="30">
        <v>0.0</v>
      </c>
      <c r="Z482" s="30">
        <v>0.0</v>
      </c>
      <c r="AA482" s="30">
        <v>0.0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  <c r="AJ482" s="39"/>
    </row>
    <row r="483">
      <c r="A483" s="30">
        <v>13108.6</v>
      </c>
      <c r="B483" s="40">
        <v>44308.0</v>
      </c>
      <c r="C483" s="40">
        <v>44308.0</v>
      </c>
      <c r="D483" s="32" t="s">
        <v>93</v>
      </c>
      <c r="E483" s="32" t="s">
        <v>94</v>
      </c>
      <c r="F483" s="32" t="s">
        <v>191</v>
      </c>
      <c r="G483" s="32" t="s">
        <v>107</v>
      </c>
      <c r="H483" s="30">
        <v>27511.0</v>
      </c>
      <c r="I483" s="37"/>
      <c r="J483" s="30">
        <v>0.0</v>
      </c>
      <c r="K483" s="30">
        <v>1.0</v>
      </c>
      <c r="L483" s="30">
        <v>0.0</v>
      </c>
      <c r="M483" s="32" t="s">
        <v>39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0.0</v>
      </c>
      <c r="V483" s="30">
        <v>0.0</v>
      </c>
      <c r="W483" s="30">
        <v>5.0</v>
      </c>
      <c r="X483" s="30">
        <v>0.0</v>
      </c>
      <c r="Y483" s="30">
        <v>0.0</v>
      </c>
      <c r="Z483" s="30">
        <v>0.0</v>
      </c>
      <c r="AA483" s="30">
        <v>0.0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  <c r="AJ483" s="39"/>
    </row>
    <row r="484">
      <c r="A484" s="30">
        <v>13109.1</v>
      </c>
      <c r="B484" s="40">
        <v>44308.0</v>
      </c>
      <c r="C484" s="40">
        <v>44309.0</v>
      </c>
      <c r="D484" s="32" t="s">
        <v>269</v>
      </c>
      <c r="E484" s="32" t="s">
        <v>36</v>
      </c>
      <c r="F484" s="32" t="s">
        <v>270</v>
      </c>
      <c r="G484" s="32" t="s">
        <v>48</v>
      </c>
      <c r="H484" s="30">
        <v>27571.0</v>
      </c>
      <c r="I484" s="37"/>
      <c r="J484" s="30">
        <v>0.0</v>
      </c>
      <c r="K484" s="30">
        <v>1.0</v>
      </c>
      <c r="L484" s="30">
        <v>0.0</v>
      </c>
      <c r="M484" s="32" t="s">
        <v>39</v>
      </c>
      <c r="N484" s="32" t="s">
        <v>39</v>
      </c>
      <c r="O484" s="30">
        <v>3.0</v>
      </c>
      <c r="P484" s="30">
        <v>0.0</v>
      </c>
      <c r="Q484" s="30">
        <v>0.0</v>
      </c>
      <c r="R484" s="30">
        <v>0.0</v>
      </c>
      <c r="S484" s="30">
        <v>0.0</v>
      </c>
      <c r="T484" s="30">
        <v>0.0</v>
      </c>
      <c r="U484" s="30">
        <v>8.0</v>
      </c>
      <c r="V484" s="30">
        <v>4.0</v>
      </c>
      <c r="W484" s="30">
        <v>10.0</v>
      </c>
      <c r="X484" s="30">
        <v>1.0</v>
      </c>
      <c r="Y484" s="30">
        <v>0.0</v>
      </c>
      <c r="Z484" s="30">
        <v>0.0</v>
      </c>
      <c r="AA484" s="30">
        <v>0.0</v>
      </c>
      <c r="AB484" s="30">
        <v>0.0</v>
      </c>
      <c r="AC484" s="30">
        <v>0.0</v>
      </c>
      <c r="AD484" s="30">
        <v>0.0</v>
      </c>
      <c r="AE484" s="30">
        <v>2.0</v>
      </c>
      <c r="AF484" s="30">
        <v>2.0</v>
      </c>
      <c r="AG484" s="30">
        <v>0.0</v>
      </c>
      <c r="AH484" s="30">
        <v>0.0</v>
      </c>
      <c r="AI484" s="30">
        <v>0.0</v>
      </c>
      <c r="AJ484" s="39"/>
    </row>
    <row r="485">
      <c r="A485" s="30">
        <v>13110.1</v>
      </c>
      <c r="B485" s="40">
        <v>44308.0</v>
      </c>
      <c r="C485" s="40">
        <v>44313.0</v>
      </c>
      <c r="D485" s="32" t="s">
        <v>316</v>
      </c>
      <c r="E485" s="32" t="s">
        <v>46</v>
      </c>
      <c r="F485" s="32" t="s">
        <v>40</v>
      </c>
      <c r="G485" s="37"/>
      <c r="H485" s="37"/>
      <c r="I485" s="37"/>
      <c r="J485" s="30">
        <v>0.0</v>
      </c>
      <c r="K485" s="30">
        <v>1.0</v>
      </c>
      <c r="L485" s="30">
        <v>0.0</v>
      </c>
      <c r="M485" s="32" t="s">
        <v>49</v>
      </c>
      <c r="N485" s="32" t="s">
        <v>39</v>
      </c>
      <c r="O485" s="30">
        <v>3.0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0.0</v>
      </c>
      <c r="V485" s="30">
        <v>0.0</v>
      </c>
      <c r="W485" s="30">
        <v>0.0</v>
      </c>
      <c r="X485" s="30">
        <v>0.0</v>
      </c>
      <c r="Y485" s="30">
        <v>0.0</v>
      </c>
      <c r="Z485" s="30">
        <v>11.0</v>
      </c>
      <c r="AA485" s="30">
        <v>5.0</v>
      </c>
      <c r="AB485" s="30">
        <v>12.0</v>
      </c>
      <c r="AC485" s="30">
        <v>1.0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  <c r="AJ485" s="39"/>
    </row>
    <row r="486">
      <c r="A486" s="30">
        <v>13110.2</v>
      </c>
      <c r="B486" s="40">
        <v>44308.0</v>
      </c>
      <c r="C486" s="40">
        <v>44313.0</v>
      </c>
      <c r="D486" s="32" t="s">
        <v>316</v>
      </c>
      <c r="E486" s="32" t="s">
        <v>46</v>
      </c>
      <c r="F486" s="32" t="s">
        <v>40</v>
      </c>
      <c r="G486" s="37"/>
      <c r="H486" s="37"/>
      <c r="I486" s="37"/>
      <c r="J486" s="30">
        <v>0.0</v>
      </c>
      <c r="K486" s="30">
        <v>1.0</v>
      </c>
      <c r="L486" s="30">
        <v>0.0</v>
      </c>
      <c r="M486" s="32" t="s">
        <v>49</v>
      </c>
      <c r="N486" s="32" t="s">
        <v>39</v>
      </c>
      <c r="O486" s="30">
        <v>2.0</v>
      </c>
      <c r="P486" s="30">
        <v>0.0</v>
      </c>
      <c r="Q486" s="30">
        <v>0.0</v>
      </c>
      <c r="R486" s="30">
        <v>0.0</v>
      </c>
      <c r="S486" s="30">
        <v>0.0</v>
      </c>
      <c r="T486" s="30">
        <v>0.0</v>
      </c>
      <c r="U486" s="30">
        <v>11.0</v>
      </c>
      <c r="V486" s="30">
        <v>5.0</v>
      </c>
      <c r="W486" s="30">
        <v>10.0</v>
      </c>
      <c r="X486" s="30">
        <v>1.0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  <c r="AJ486" s="39"/>
    </row>
    <row r="487">
      <c r="A487" s="30">
        <v>13110.3</v>
      </c>
      <c r="B487" s="40">
        <v>44308.0</v>
      </c>
      <c r="C487" s="40">
        <v>44313.0</v>
      </c>
      <c r="D487" s="32" t="s">
        <v>316</v>
      </c>
      <c r="E487" s="32" t="s">
        <v>46</v>
      </c>
      <c r="F487" s="32" t="s">
        <v>40</v>
      </c>
      <c r="G487" s="37"/>
      <c r="H487" s="37"/>
      <c r="I487" s="37"/>
      <c r="J487" s="30">
        <v>0.0</v>
      </c>
      <c r="K487" s="30">
        <v>1.0</v>
      </c>
      <c r="L487" s="30">
        <v>0.0</v>
      </c>
      <c r="M487" s="32" t="s">
        <v>49</v>
      </c>
      <c r="N487" s="32" t="s">
        <v>39</v>
      </c>
      <c r="O487" s="30">
        <v>3.0</v>
      </c>
      <c r="P487" s="30">
        <v>0.0</v>
      </c>
      <c r="Q487" s="30">
        <v>0.0</v>
      </c>
      <c r="R487" s="30">
        <v>0.0</v>
      </c>
      <c r="S487" s="30">
        <v>0.0</v>
      </c>
      <c r="T487" s="30">
        <v>0.0</v>
      </c>
      <c r="U487" s="30">
        <v>9.0</v>
      </c>
      <c r="V487" s="30">
        <v>5.0</v>
      </c>
      <c r="W487" s="30">
        <v>10.0</v>
      </c>
      <c r="X487" s="30">
        <v>1.0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0.0</v>
      </c>
      <c r="AF487" s="30">
        <v>0.0</v>
      </c>
      <c r="AG487" s="30">
        <v>0.0</v>
      </c>
      <c r="AH487" s="30">
        <v>0.0</v>
      </c>
      <c r="AI487" s="30">
        <v>0.0</v>
      </c>
      <c r="AJ487" s="39"/>
    </row>
    <row r="488">
      <c r="A488" s="30">
        <v>13110.4</v>
      </c>
      <c r="B488" s="40">
        <v>44308.0</v>
      </c>
      <c r="C488" s="40">
        <v>44313.0</v>
      </c>
      <c r="D488" s="32" t="s">
        <v>316</v>
      </c>
      <c r="E488" s="32" t="s">
        <v>46</v>
      </c>
      <c r="I488" s="37"/>
      <c r="J488" s="30">
        <v>0.0</v>
      </c>
      <c r="K488" s="30">
        <v>0.0</v>
      </c>
      <c r="L488" s="30">
        <v>1.0</v>
      </c>
      <c r="M488" s="32" t="s">
        <v>39</v>
      </c>
      <c r="N488" s="32" t="s">
        <v>39</v>
      </c>
      <c r="O488" s="30">
        <v>0.0</v>
      </c>
      <c r="P488" s="30">
        <v>0.0</v>
      </c>
      <c r="Q488" s="30">
        <v>0.0</v>
      </c>
      <c r="R488" s="30">
        <v>0.0</v>
      </c>
      <c r="S488" s="30">
        <v>0.0</v>
      </c>
      <c r="T488" s="30">
        <v>0.0</v>
      </c>
      <c r="U488" s="30">
        <v>9.0</v>
      </c>
      <c r="V488" s="30">
        <v>4.0</v>
      </c>
      <c r="W488" s="30">
        <v>5.0</v>
      </c>
      <c r="X488" s="30">
        <v>1.0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0.0</v>
      </c>
      <c r="AF488" s="30">
        <v>0.0</v>
      </c>
      <c r="AG488" s="30">
        <v>0.0</v>
      </c>
      <c r="AH488" s="30">
        <v>0.0</v>
      </c>
      <c r="AI488" s="30">
        <v>0.0</v>
      </c>
      <c r="AJ488" s="39"/>
    </row>
    <row r="489">
      <c r="A489" s="30">
        <v>13110.5</v>
      </c>
      <c r="B489" s="40">
        <v>44308.0</v>
      </c>
      <c r="C489" s="40">
        <v>44313.0</v>
      </c>
      <c r="D489" s="32" t="s">
        <v>316</v>
      </c>
      <c r="E489" s="32" t="s">
        <v>46</v>
      </c>
      <c r="I489" s="37"/>
      <c r="J489" s="30">
        <v>1.0</v>
      </c>
      <c r="K489" s="30">
        <v>0.0</v>
      </c>
      <c r="L489" s="30">
        <v>0.0</v>
      </c>
      <c r="M489" s="32" t="s">
        <v>39</v>
      </c>
      <c r="N489" s="32" t="s">
        <v>39</v>
      </c>
      <c r="O489" s="30">
        <v>3.0</v>
      </c>
      <c r="P489" s="30">
        <v>0.0</v>
      </c>
      <c r="Q489" s="30">
        <v>0.0</v>
      </c>
      <c r="R489" s="30">
        <v>0.0</v>
      </c>
      <c r="S489" s="30">
        <v>0.0</v>
      </c>
      <c r="T489" s="30">
        <v>0.0</v>
      </c>
      <c r="U489" s="30">
        <v>0.0</v>
      </c>
      <c r="V489" s="30">
        <v>0.0</v>
      </c>
      <c r="W489" s="30">
        <v>0.0</v>
      </c>
      <c r="X489" s="30">
        <v>0.0</v>
      </c>
      <c r="Y489" s="30">
        <v>0.0</v>
      </c>
      <c r="Z489" s="30">
        <v>2.0</v>
      </c>
      <c r="AA489" s="30">
        <v>2.0</v>
      </c>
      <c r="AB489" s="30">
        <v>11.0</v>
      </c>
      <c r="AC489" s="30">
        <v>1.0</v>
      </c>
      <c r="AD489" s="30">
        <v>0.0</v>
      </c>
      <c r="AE489" s="30">
        <v>0.0</v>
      </c>
      <c r="AF489" s="30">
        <v>0.0</v>
      </c>
      <c r="AG489" s="30">
        <v>0.0</v>
      </c>
      <c r="AH489" s="30">
        <v>0.0</v>
      </c>
      <c r="AI489" s="30">
        <v>0.0</v>
      </c>
      <c r="AJ489" s="39"/>
    </row>
    <row r="490">
      <c r="A490" s="30">
        <v>13111.1</v>
      </c>
      <c r="B490" s="40">
        <v>44309.0</v>
      </c>
      <c r="C490" s="40">
        <v>44309.0</v>
      </c>
      <c r="D490" s="32" t="s">
        <v>93</v>
      </c>
      <c r="E490" s="32" t="s">
        <v>94</v>
      </c>
      <c r="J490" s="30">
        <v>0.0</v>
      </c>
      <c r="K490" s="30">
        <v>0.0</v>
      </c>
      <c r="L490" s="30">
        <v>1.0</v>
      </c>
      <c r="M490" s="32" t="s">
        <v>39</v>
      </c>
      <c r="N490" s="32" t="s">
        <v>39</v>
      </c>
      <c r="O490" s="30">
        <v>0.0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0.0</v>
      </c>
      <c r="V490" s="30">
        <v>0.0</v>
      </c>
      <c r="W490" s="30">
        <v>5.0</v>
      </c>
      <c r="X490" s="30">
        <v>0.0</v>
      </c>
      <c r="Y490" s="30">
        <v>0.0</v>
      </c>
      <c r="Z490" s="30">
        <v>0.0</v>
      </c>
      <c r="AA490" s="30">
        <v>0.0</v>
      </c>
      <c r="AB490" s="30">
        <v>0.0</v>
      </c>
      <c r="AC490" s="30">
        <v>0.0</v>
      </c>
      <c r="AD490" s="30">
        <v>0.0</v>
      </c>
      <c r="AE490" s="30">
        <v>0.0</v>
      </c>
      <c r="AF490" s="30">
        <v>0.0</v>
      </c>
      <c r="AG490" s="30">
        <v>0.0</v>
      </c>
      <c r="AH490" s="30">
        <v>0.0</v>
      </c>
      <c r="AI490" s="30">
        <v>0.0</v>
      </c>
      <c r="AJ490" s="39"/>
    </row>
    <row r="491">
      <c r="A491" s="30">
        <v>13111.2</v>
      </c>
      <c r="B491" s="40">
        <v>44309.0</v>
      </c>
      <c r="C491" s="40">
        <v>44309.0</v>
      </c>
      <c r="D491" s="32" t="s">
        <v>93</v>
      </c>
      <c r="E491" s="32" t="s">
        <v>94</v>
      </c>
      <c r="J491" s="30">
        <v>0.0</v>
      </c>
      <c r="K491" s="30">
        <v>0.0</v>
      </c>
      <c r="L491" s="30">
        <v>1.0</v>
      </c>
      <c r="M491" s="32" t="s">
        <v>39</v>
      </c>
      <c r="N491" s="32" t="s">
        <v>39</v>
      </c>
      <c r="O491" s="30">
        <v>0.0</v>
      </c>
      <c r="P491" s="30">
        <v>0.0</v>
      </c>
      <c r="Q491" s="30">
        <v>0.0</v>
      </c>
      <c r="R491" s="30">
        <v>0.0</v>
      </c>
      <c r="S491" s="30">
        <v>0.0</v>
      </c>
      <c r="T491" s="30">
        <v>0.0</v>
      </c>
      <c r="U491" s="30">
        <v>0.0</v>
      </c>
      <c r="V491" s="30">
        <v>0.0</v>
      </c>
      <c r="W491" s="30">
        <v>5.0</v>
      </c>
      <c r="X491" s="30">
        <v>0.0</v>
      </c>
      <c r="Y491" s="30">
        <v>0.0</v>
      </c>
      <c r="Z491" s="30">
        <v>0.0</v>
      </c>
      <c r="AA491" s="30">
        <v>0.0</v>
      </c>
      <c r="AB491" s="30">
        <v>0.0</v>
      </c>
      <c r="AC491" s="30">
        <v>0.0</v>
      </c>
      <c r="AD491" s="30">
        <v>0.0</v>
      </c>
      <c r="AE491" s="30">
        <v>0.0</v>
      </c>
      <c r="AF491" s="30">
        <v>0.0</v>
      </c>
      <c r="AG491" s="30">
        <v>0.0</v>
      </c>
      <c r="AH491" s="30">
        <v>0.0</v>
      </c>
      <c r="AI491" s="30">
        <v>0.0</v>
      </c>
      <c r="AJ491" s="39"/>
    </row>
    <row r="492">
      <c r="A492" s="30">
        <v>13111.3</v>
      </c>
      <c r="B492" s="40">
        <v>44309.0</v>
      </c>
      <c r="C492" s="40">
        <v>44309.0</v>
      </c>
      <c r="D492" s="32" t="s">
        <v>93</v>
      </c>
      <c r="E492" s="32" t="s">
        <v>94</v>
      </c>
      <c r="F492" s="32" t="s">
        <v>191</v>
      </c>
      <c r="G492" s="32" t="s">
        <v>107</v>
      </c>
      <c r="H492" s="30">
        <v>27511.0</v>
      </c>
      <c r="I492" s="37"/>
      <c r="J492" s="30">
        <v>0.0</v>
      </c>
      <c r="K492" s="30">
        <v>1.0</v>
      </c>
      <c r="L492" s="30">
        <v>0.0</v>
      </c>
      <c r="M492" s="32" t="s">
        <v>39</v>
      </c>
      <c r="N492" s="32" t="s">
        <v>39</v>
      </c>
      <c r="O492" s="30">
        <v>0.0</v>
      </c>
      <c r="P492" s="30">
        <v>0.0</v>
      </c>
      <c r="Q492" s="30">
        <v>0.0</v>
      </c>
      <c r="R492" s="30">
        <v>0.0</v>
      </c>
      <c r="S492" s="30">
        <v>0.0</v>
      </c>
      <c r="T492" s="30">
        <v>0.0</v>
      </c>
      <c r="U492" s="30">
        <v>8.0</v>
      </c>
      <c r="V492" s="30">
        <v>6.0</v>
      </c>
      <c r="W492" s="30">
        <v>10.0</v>
      </c>
      <c r="X492" s="30">
        <v>0.0</v>
      </c>
      <c r="Y492" s="30">
        <v>0.0</v>
      </c>
      <c r="Z492" s="30">
        <v>0.0</v>
      </c>
      <c r="AA492" s="30">
        <v>0.0</v>
      </c>
      <c r="AB492" s="30">
        <v>0.0</v>
      </c>
      <c r="AC492" s="30">
        <v>0.0</v>
      </c>
      <c r="AD492" s="30">
        <v>0.0</v>
      </c>
      <c r="AE492" s="30">
        <v>0.0</v>
      </c>
      <c r="AF492" s="30">
        <v>0.0</v>
      </c>
      <c r="AG492" s="30">
        <v>0.0</v>
      </c>
      <c r="AH492" s="30">
        <v>0.0</v>
      </c>
      <c r="AI492" s="30">
        <v>0.0</v>
      </c>
      <c r="AJ492" s="39"/>
    </row>
    <row r="493">
      <c r="A493" s="30">
        <v>13111.4</v>
      </c>
      <c r="B493" s="40">
        <v>44309.0</v>
      </c>
      <c r="C493" s="40">
        <v>44309.0</v>
      </c>
      <c r="D493" s="32" t="s">
        <v>93</v>
      </c>
      <c r="E493" s="32" t="s">
        <v>94</v>
      </c>
      <c r="F493" s="32" t="s">
        <v>191</v>
      </c>
      <c r="G493" s="32" t="s">
        <v>107</v>
      </c>
      <c r="H493" s="30">
        <v>27511.0</v>
      </c>
      <c r="I493" s="37"/>
      <c r="J493" s="30">
        <v>0.0</v>
      </c>
      <c r="K493" s="30">
        <v>1.0</v>
      </c>
      <c r="L493" s="30">
        <v>0.0</v>
      </c>
      <c r="M493" s="32" t="s">
        <v>39</v>
      </c>
      <c r="N493" s="32" t="s">
        <v>39</v>
      </c>
      <c r="O493" s="30">
        <v>0.0</v>
      </c>
      <c r="P493" s="30">
        <v>0.0</v>
      </c>
      <c r="Q493" s="30">
        <v>0.0</v>
      </c>
      <c r="R493" s="30">
        <v>0.0</v>
      </c>
      <c r="S493" s="30">
        <v>0.0</v>
      </c>
      <c r="T493" s="30">
        <v>0.0</v>
      </c>
      <c r="U493" s="30">
        <v>2.0</v>
      </c>
      <c r="V493" s="30">
        <v>2.0</v>
      </c>
      <c r="W493" s="30">
        <v>5.0</v>
      </c>
      <c r="X493" s="30">
        <v>0.0</v>
      </c>
      <c r="Y493" s="30">
        <v>0.0</v>
      </c>
      <c r="Z493" s="30">
        <v>0.0</v>
      </c>
      <c r="AA493" s="30">
        <v>0.0</v>
      </c>
      <c r="AB493" s="30">
        <v>0.0</v>
      </c>
      <c r="AC493" s="30">
        <v>0.0</v>
      </c>
      <c r="AD493" s="30">
        <v>0.0</v>
      </c>
      <c r="AE493" s="30">
        <v>0.0</v>
      </c>
      <c r="AF493" s="30">
        <v>0.0</v>
      </c>
      <c r="AG493" s="30">
        <v>0.0</v>
      </c>
      <c r="AH493" s="30">
        <v>0.0</v>
      </c>
      <c r="AI493" s="30">
        <v>0.0</v>
      </c>
      <c r="AJ493" s="39"/>
    </row>
    <row r="494">
      <c r="A494" s="30">
        <v>13111.5</v>
      </c>
      <c r="B494" s="40">
        <v>44309.0</v>
      </c>
      <c r="C494" s="40">
        <v>44309.0</v>
      </c>
      <c r="D494" s="32" t="s">
        <v>93</v>
      </c>
      <c r="E494" s="32" t="s">
        <v>94</v>
      </c>
      <c r="F494" s="32" t="s">
        <v>191</v>
      </c>
      <c r="G494" s="32" t="s">
        <v>107</v>
      </c>
      <c r="H494" s="30">
        <v>27511.0</v>
      </c>
      <c r="I494" s="37"/>
      <c r="J494" s="30">
        <v>0.0</v>
      </c>
      <c r="K494" s="30">
        <v>1.0</v>
      </c>
      <c r="L494" s="30">
        <v>0.0</v>
      </c>
      <c r="M494" s="32" t="s">
        <v>39</v>
      </c>
      <c r="N494" s="32" t="s">
        <v>39</v>
      </c>
      <c r="O494" s="30">
        <v>0.0</v>
      </c>
      <c r="P494" s="30">
        <v>0.0</v>
      </c>
      <c r="Q494" s="30">
        <v>0.0</v>
      </c>
      <c r="R494" s="30">
        <v>0.0</v>
      </c>
      <c r="S494" s="30">
        <v>0.0</v>
      </c>
      <c r="T494" s="30">
        <v>0.0</v>
      </c>
      <c r="U494" s="30">
        <v>0.0</v>
      </c>
      <c r="V494" s="30">
        <v>0.0</v>
      </c>
      <c r="W494" s="30">
        <v>5.0</v>
      </c>
      <c r="X494" s="30">
        <v>0.0</v>
      </c>
      <c r="Y494" s="30">
        <v>0.0</v>
      </c>
      <c r="Z494" s="30">
        <v>0.0</v>
      </c>
      <c r="AA494" s="30">
        <v>0.0</v>
      </c>
      <c r="AB494" s="30">
        <v>0.0</v>
      </c>
      <c r="AC494" s="30">
        <v>0.0</v>
      </c>
      <c r="AD494" s="30">
        <v>0.0</v>
      </c>
      <c r="AE494" s="30">
        <v>0.0</v>
      </c>
      <c r="AF494" s="30">
        <v>0.0</v>
      </c>
      <c r="AG494" s="30">
        <v>0.0</v>
      </c>
      <c r="AH494" s="30">
        <v>0.0</v>
      </c>
      <c r="AI494" s="30">
        <v>0.0</v>
      </c>
      <c r="AJ494" s="39"/>
    </row>
    <row r="495">
      <c r="A495" s="30">
        <v>13111.6</v>
      </c>
      <c r="B495" s="40">
        <v>44309.0</v>
      </c>
      <c r="C495" s="40">
        <v>44309.0</v>
      </c>
      <c r="D495" s="32" t="s">
        <v>93</v>
      </c>
      <c r="E495" s="32" t="s">
        <v>94</v>
      </c>
      <c r="F495" s="32" t="s">
        <v>191</v>
      </c>
      <c r="G495" s="32" t="s">
        <v>107</v>
      </c>
      <c r="H495" s="30">
        <v>27511.0</v>
      </c>
      <c r="I495" s="37"/>
      <c r="J495" s="30">
        <v>0.0</v>
      </c>
      <c r="K495" s="30">
        <v>1.0</v>
      </c>
      <c r="L495" s="30">
        <v>0.0</v>
      </c>
      <c r="M495" s="32" t="s">
        <v>39</v>
      </c>
      <c r="N495" s="32" t="s">
        <v>39</v>
      </c>
      <c r="O495" s="30">
        <v>0.0</v>
      </c>
      <c r="P495" s="30">
        <v>0.0</v>
      </c>
      <c r="Q495" s="30">
        <v>0.0</v>
      </c>
      <c r="R495" s="30">
        <v>0.0</v>
      </c>
      <c r="S495" s="30">
        <v>0.0</v>
      </c>
      <c r="T495" s="30">
        <v>0.0</v>
      </c>
      <c r="U495" s="30">
        <v>0.0</v>
      </c>
      <c r="V495" s="30">
        <v>0.0</v>
      </c>
      <c r="W495" s="30">
        <v>5.0</v>
      </c>
      <c r="X495" s="30">
        <v>0.0</v>
      </c>
      <c r="Y495" s="30">
        <v>0.0</v>
      </c>
      <c r="Z495" s="30">
        <v>0.0</v>
      </c>
      <c r="AA495" s="30">
        <v>0.0</v>
      </c>
      <c r="AB495" s="30">
        <v>0.0</v>
      </c>
      <c r="AC495" s="30">
        <v>0.0</v>
      </c>
      <c r="AD495" s="30">
        <v>0.0</v>
      </c>
      <c r="AE495" s="30">
        <v>0.0</v>
      </c>
      <c r="AF495" s="30">
        <v>0.0</v>
      </c>
      <c r="AG495" s="30">
        <v>0.0</v>
      </c>
      <c r="AH495" s="30">
        <v>0.0</v>
      </c>
      <c r="AI495" s="30">
        <v>0.0</v>
      </c>
      <c r="AJ495" s="39"/>
    </row>
    <row r="496">
      <c r="A496" s="30">
        <v>13112.1</v>
      </c>
      <c r="B496" s="40">
        <v>44309.0</v>
      </c>
      <c r="C496" s="40">
        <v>44309.0</v>
      </c>
      <c r="D496" s="32" t="s">
        <v>93</v>
      </c>
      <c r="E496" s="32" t="s">
        <v>94</v>
      </c>
      <c r="F496" s="32" t="s">
        <v>191</v>
      </c>
      <c r="G496" s="32" t="s">
        <v>107</v>
      </c>
      <c r="H496" s="30">
        <v>27511.0</v>
      </c>
      <c r="I496" s="37"/>
      <c r="J496" s="30">
        <v>0.0</v>
      </c>
      <c r="K496" s="30">
        <v>1.0</v>
      </c>
      <c r="L496" s="30">
        <v>0.0</v>
      </c>
      <c r="M496" s="32" t="s">
        <v>39</v>
      </c>
      <c r="N496" s="32" t="s">
        <v>39</v>
      </c>
      <c r="O496" s="30">
        <v>0.0</v>
      </c>
      <c r="P496" s="30">
        <v>0.0</v>
      </c>
      <c r="Q496" s="30">
        <v>0.0</v>
      </c>
      <c r="R496" s="30">
        <v>0.0</v>
      </c>
      <c r="S496" s="30">
        <v>0.0</v>
      </c>
      <c r="T496" s="30">
        <v>0.0</v>
      </c>
      <c r="U496" s="30">
        <v>3.0</v>
      </c>
      <c r="V496" s="30">
        <v>1.0</v>
      </c>
      <c r="W496" s="30">
        <v>5.0</v>
      </c>
      <c r="X496" s="30">
        <v>0.0</v>
      </c>
      <c r="Y496" s="30">
        <v>0.0</v>
      </c>
      <c r="Z496" s="30">
        <v>0.0</v>
      </c>
      <c r="AA496" s="30">
        <v>0.0</v>
      </c>
      <c r="AB496" s="30">
        <v>0.0</v>
      </c>
      <c r="AC496" s="30">
        <v>0.0</v>
      </c>
      <c r="AD496" s="30">
        <v>0.0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39"/>
    </row>
    <row r="497">
      <c r="A497" s="30">
        <v>13112.2</v>
      </c>
      <c r="B497" s="40">
        <v>44309.0</v>
      </c>
      <c r="C497" s="40">
        <v>44309.0</v>
      </c>
      <c r="D497" s="32" t="s">
        <v>93</v>
      </c>
      <c r="E497" s="32" t="s">
        <v>94</v>
      </c>
      <c r="F497" s="32" t="s">
        <v>191</v>
      </c>
      <c r="G497" s="32" t="s">
        <v>107</v>
      </c>
      <c r="H497" s="30">
        <v>27511.0</v>
      </c>
      <c r="I497" s="37"/>
      <c r="J497" s="30">
        <v>0.0</v>
      </c>
      <c r="K497" s="30">
        <v>1.0</v>
      </c>
      <c r="L497" s="30">
        <v>0.0</v>
      </c>
      <c r="M497" s="32" t="s">
        <v>39</v>
      </c>
      <c r="N497" s="32" t="s">
        <v>39</v>
      </c>
      <c r="O497" s="30">
        <v>0.0</v>
      </c>
      <c r="P497" s="30">
        <v>0.0</v>
      </c>
      <c r="Q497" s="30">
        <v>0.0</v>
      </c>
      <c r="R497" s="30">
        <v>0.0</v>
      </c>
      <c r="S497" s="30">
        <v>0.0</v>
      </c>
      <c r="T497" s="30">
        <v>0.0</v>
      </c>
      <c r="U497" s="30">
        <v>8.0</v>
      </c>
      <c r="V497" s="30">
        <v>1.0</v>
      </c>
      <c r="W497" s="30">
        <v>5.0</v>
      </c>
      <c r="X497" s="30">
        <v>0.0</v>
      </c>
      <c r="Y497" s="30">
        <v>0.0</v>
      </c>
      <c r="Z497" s="30">
        <v>0.0</v>
      </c>
      <c r="AA497" s="30">
        <v>0.0</v>
      </c>
      <c r="AB497" s="30">
        <v>0.0</v>
      </c>
      <c r="AC497" s="30">
        <v>0.0</v>
      </c>
      <c r="AD497" s="30">
        <v>0.0</v>
      </c>
      <c r="AE497" s="30">
        <v>0.0</v>
      </c>
      <c r="AF497" s="30">
        <v>0.0</v>
      </c>
      <c r="AG497" s="30">
        <v>0.0</v>
      </c>
      <c r="AH497" s="30">
        <v>0.0</v>
      </c>
      <c r="AI497" s="30">
        <v>0.0</v>
      </c>
      <c r="AJ497" s="39"/>
    </row>
    <row r="498">
      <c r="A498" s="30">
        <v>13112.3</v>
      </c>
      <c r="B498" s="40">
        <v>44309.0</v>
      </c>
      <c r="C498" s="40">
        <v>44309.0</v>
      </c>
      <c r="D498" s="32" t="s">
        <v>93</v>
      </c>
      <c r="E498" s="32" t="s">
        <v>94</v>
      </c>
      <c r="F498" s="32" t="s">
        <v>191</v>
      </c>
      <c r="G498" s="32" t="s">
        <v>107</v>
      </c>
      <c r="H498" s="30">
        <v>27511.0</v>
      </c>
      <c r="I498" s="37"/>
      <c r="J498" s="30">
        <v>0.0</v>
      </c>
      <c r="K498" s="30">
        <v>1.0</v>
      </c>
      <c r="L498" s="30">
        <v>0.0</v>
      </c>
      <c r="M498" s="32" t="s">
        <v>39</v>
      </c>
      <c r="N498" s="32" t="s">
        <v>39</v>
      </c>
      <c r="O498" s="30">
        <v>0.0</v>
      </c>
      <c r="P498" s="30">
        <v>0.0</v>
      </c>
      <c r="Q498" s="30">
        <v>0.0</v>
      </c>
      <c r="R498" s="30">
        <v>0.0</v>
      </c>
      <c r="S498" s="30">
        <v>0.0</v>
      </c>
      <c r="T498" s="30">
        <v>0.0</v>
      </c>
      <c r="U498" s="30">
        <v>3.0</v>
      </c>
      <c r="V498" s="30">
        <v>1.0</v>
      </c>
      <c r="W498" s="30">
        <v>0.0</v>
      </c>
      <c r="X498" s="30">
        <v>0.0</v>
      </c>
      <c r="Y498" s="30">
        <v>0.0</v>
      </c>
      <c r="Z498" s="30">
        <v>0.0</v>
      </c>
      <c r="AA498" s="30">
        <v>0.0</v>
      </c>
      <c r="AB498" s="30">
        <v>0.0</v>
      </c>
      <c r="AC498" s="30">
        <v>0.0</v>
      </c>
      <c r="AD498" s="30">
        <v>0.0</v>
      </c>
      <c r="AE498" s="30">
        <v>0.0</v>
      </c>
      <c r="AF498" s="30">
        <v>0.0</v>
      </c>
      <c r="AG498" s="30">
        <v>0.0</v>
      </c>
      <c r="AH498" s="30">
        <v>0.0</v>
      </c>
      <c r="AI498" s="30">
        <v>0.0</v>
      </c>
      <c r="AJ498" s="39"/>
    </row>
    <row r="499">
      <c r="A499" s="30">
        <v>13112.4</v>
      </c>
      <c r="B499" s="40">
        <v>44309.0</v>
      </c>
      <c r="C499" s="40">
        <v>44309.0</v>
      </c>
      <c r="D499" s="32" t="s">
        <v>93</v>
      </c>
      <c r="E499" s="32" t="s">
        <v>94</v>
      </c>
      <c r="F499" s="32" t="s">
        <v>191</v>
      </c>
      <c r="G499" s="32" t="s">
        <v>107</v>
      </c>
      <c r="H499" s="30">
        <v>27511.0</v>
      </c>
      <c r="I499" s="37"/>
      <c r="J499" s="30">
        <v>0.0</v>
      </c>
      <c r="K499" s="30">
        <v>1.0</v>
      </c>
      <c r="L499" s="30">
        <v>0.0</v>
      </c>
      <c r="M499" s="32" t="s">
        <v>39</v>
      </c>
      <c r="N499" s="32" t="s">
        <v>39</v>
      </c>
      <c r="O499" s="30">
        <v>0.0</v>
      </c>
      <c r="P499" s="30">
        <v>0.0</v>
      </c>
      <c r="Q499" s="30">
        <v>0.0</v>
      </c>
      <c r="R499" s="30">
        <v>0.0</v>
      </c>
      <c r="S499" s="30">
        <v>0.0</v>
      </c>
      <c r="T499" s="30">
        <v>0.0</v>
      </c>
      <c r="U499" s="30">
        <v>2.0</v>
      </c>
      <c r="V499" s="30">
        <v>0.0</v>
      </c>
      <c r="W499" s="30">
        <v>0.0</v>
      </c>
      <c r="X499" s="30">
        <v>0.0</v>
      </c>
      <c r="Y499" s="30">
        <v>0.0</v>
      </c>
      <c r="Z499" s="30">
        <v>0.0</v>
      </c>
      <c r="AA499" s="30">
        <v>0.0</v>
      </c>
      <c r="AB499" s="30">
        <v>0.0</v>
      </c>
      <c r="AC499" s="30">
        <v>0.0</v>
      </c>
      <c r="AD499" s="30">
        <v>0.0</v>
      </c>
      <c r="AE499" s="30">
        <v>0.0</v>
      </c>
      <c r="AF499" s="30">
        <v>0.0</v>
      </c>
      <c r="AG499" s="30">
        <v>0.0</v>
      </c>
      <c r="AH499" s="30">
        <v>0.0</v>
      </c>
      <c r="AI499" s="30">
        <v>0.0</v>
      </c>
      <c r="AJ499" s="39"/>
    </row>
    <row r="500">
      <c r="A500" s="30">
        <v>13112.5</v>
      </c>
      <c r="B500" s="40">
        <v>44309.0</v>
      </c>
      <c r="C500" s="40">
        <v>44309.0</v>
      </c>
      <c r="D500" s="32" t="s">
        <v>93</v>
      </c>
      <c r="E500" s="32" t="s">
        <v>94</v>
      </c>
      <c r="F500" s="32" t="s">
        <v>191</v>
      </c>
      <c r="G500" s="32" t="s">
        <v>107</v>
      </c>
      <c r="H500" s="30">
        <v>27511.0</v>
      </c>
      <c r="I500" s="37"/>
      <c r="J500" s="30">
        <v>0.0</v>
      </c>
      <c r="K500" s="30">
        <v>1.0</v>
      </c>
      <c r="L500" s="30">
        <v>0.0</v>
      </c>
      <c r="M500" s="32" t="s">
        <v>39</v>
      </c>
      <c r="N500" s="32" t="s">
        <v>39</v>
      </c>
      <c r="O500" s="30">
        <v>0.0</v>
      </c>
      <c r="P500" s="30">
        <v>0.0</v>
      </c>
      <c r="Q500" s="30">
        <v>0.0</v>
      </c>
      <c r="R500" s="30">
        <v>0.0</v>
      </c>
      <c r="S500" s="30">
        <v>0.0</v>
      </c>
      <c r="T500" s="30">
        <v>0.0</v>
      </c>
      <c r="U500" s="30">
        <v>2.0</v>
      </c>
      <c r="V500" s="30">
        <v>4.0</v>
      </c>
      <c r="W500" s="30">
        <v>0.0</v>
      </c>
      <c r="X500" s="30">
        <v>0.0</v>
      </c>
      <c r="Y500" s="30">
        <v>0.0</v>
      </c>
      <c r="Z500" s="30">
        <v>0.0</v>
      </c>
      <c r="AA500" s="30">
        <v>0.0</v>
      </c>
      <c r="AB500" s="30">
        <v>0.0</v>
      </c>
      <c r="AC500" s="30">
        <v>0.0</v>
      </c>
      <c r="AD500" s="30">
        <v>0.0</v>
      </c>
      <c r="AE500" s="30">
        <v>0.0</v>
      </c>
      <c r="AF500" s="30">
        <v>0.0</v>
      </c>
      <c r="AG500" s="30">
        <v>0.0</v>
      </c>
      <c r="AH500" s="30">
        <v>0.0</v>
      </c>
      <c r="AI500" s="30">
        <v>0.0</v>
      </c>
      <c r="AJ500" s="39"/>
    </row>
    <row r="501">
      <c r="A501" s="30">
        <v>13112.6</v>
      </c>
      <c r="B501" s="40">
        <v>44309.0</v>
      </c>
      <c r="C501" s="40">
        <v>44309.0</v>
      </c>
      <c r="D501" s="32" t="s">
        <v>93</v>
      </c>
      <c r="E501" s="32" t="s">
        <v>94</v>
      </c>
      <c r="F501" s="32" t="s">
        <v>191</v>
      </c>
      <c r="G501" s="32" t="s">
        <v>107</v>
      </c>
      <c r="H501" s="30">
        <v>27511.0</v>
      </c>
      <c r="I501" s="37"/>
      <c r="J501" s="30">
        <v>0.0</v>
      </c>
      <c r="K501" s="30">
        <v>1.0</v>
      </c>
      <c r="L501" s="30">
        <v>0.0</v>
      </c>
      <c r="M501" s="32" t="s">
        <v>39</v>
      </c>
      <c r="N501" s="32" t="s">
        <v>39</v>
      </c>
      <c r="O501" s="30">
        <v>0.0</v>
      </c>
      <c r="P501" s="30">
        <v>0.0</v>
      </c>
      <c r="Q501" s="30">
        <v>0.0</v>
      </c>
      <c r="R501" s="30">
        <v>0.0</v>
      </c>
      <c r="S501" s="30">
        <v>0.0</v>
      </c>
      <c r="T501" s="30">
        <v>0.0</v>
      </c>
      <c r="U501" s="30">
        <v>2.0</v>
      </c>
      <c r="V501" s="30">
        <v>1.0</v>
      </c>
      <c r="W501" s="30">
        <v>5.0</v>
      </c>
      <c r="X501" s="30">
        <v>0.0</v>
      </c>
      <c r="Y501" s="30">
        <v>0.0</v>
      </c>
      <c r="Z501" s="30">
        <v>0.0</v>
      </c>
      <c r="AA501" s="30">
        <v>0.0</v>
      </c>
      <c r="AB501" s="30">
        <v>0.0</v>
      </c>
      <c r="AC501" s="30">
        <v>0.0</v>
      </c>
      <c r="AD501" s="30">
        <v>0.0</v>
      </c>
      <c r="AE501" s="30">
        <v>0.0</v>
      </c>
      <c r="AF501" s="30">
        <v>0.0</v>
      </c>
      <c r="AG501" s="30">
        <v>0.0</v>
      </c>
      <c r="AH501" s="30">
        <v>0.0</v>
      </c>
      <c r="AI501" s="30">
        <v>0.0</v>
      </c>
      <c r="AJ501" s="39"/>
    </row>
    <row r="502">
      <c r="A502" s="30">
        <v>13113.1</v>
      </c>
      <c r="B502" s="40">
        <v>44309.0</v>
      </c>
      <c r="C502" s="40">
        <v>44309.0</v>
      </c>
      <c r="D502" s="32" t="s">
        <v>93</v>
      </c>
      <c r="E502" s="32" t="s">
        <v>94</v>
      </c>
      <c r="F502" s="32" t="s">
        <v>191</v>
      </c>
      <c r="G502" s="32" t="s">
        <v>107</v>
      </c>
      <c r="H502" s="30">
        <v>27511.0</v>
      </c>
      <c r="I502" s="37"/>
      <c r="J502" s="30">
        <v>0.0</v>
      </c>
      <c r="K502" s="30">
        <v>1.0</v>
      </c>
      <c r="L502" s="30">
        <v>0.0</v>
      </c>
      <c r="M502" s="32" t="s">
        <v>39</v>
      </c>
      <c r="N502" s="32" t="s">
        <v>39</v>
      </c>
      <c r="O502" s="30">
        <v>0.0</v>
      </c>
      <c r="P502" s="30">
        <v>0.0</v>
      </c>
      <c r="Q502" s="30">
        <v>0.0</v>
      </c>
      <c r="R502" s="30">
        <v>0.0</v>
      </c>
      <c r="S502" s="30">
        <v>0.0</v>
      </c>
      <c r="T502" s="30">
        <v>0.0</v>
      </c>
      <c r="U502" s="30">
        <v>0.0</v>
      </c>
      <c r="V502" s="30">
        <v>0.0</v>
      </c>
      <c r="W502" s="30">
        <v>5.0</v>
      </c>
      <c r="X502" s="30">
        <v>0.0</v>
      </c>
      <c r="Y502" s="30">
        <v>0.0</v>
      </c>
      <c r="Z502" s="30">
        <v>0.0</v>
      </c>
      <c r="AA502" s="30">
        <v>0.0</v>
      </c>
      <c r="AB502" s="30">
        <v>0.0</v>
      </c>
      <c r="AC502" s="30">
        <v>0.0</v>
      </c>
      <c r="AD502" s="30">
        <v>0.0</v>
      </c>
      <c r="AE502" s="30">
        <v>0.0</v>
      </c>
      <c r="AF502" s="30">
        <v>0.0</v>
      </c>
      <c r="AG502" s="30">
        <v>0.0</v>
      </c>
      <c r="AH502" s="30">
        <v>0.0</v>
      </c>
      <c r="AI502" s="30">
        <v>0.0</v>
      </c>
      <c r="AJ502" s="39"/>
    </row>
    <row r="503">
      <c r="A503" s="30">
        <v>13113.2</v>
      </c>
      <c r="B503" s="40">
        <v>44309.0</v>
      </c>
      <c r="C503" s="40">
        <v>44309.0</v>
      </c>
      <c r="D503" s="32" t="s">
        <v>93</v>
      </c>
      <c r="E503" s="32" t="s">
        <v>94</v>
      </c>
      <c r="F503" s="32" t="s">
        <v>191</v>
      </c>
      <c r="G503" s="32" t="s">
        <v>107</v>
      </c>
      <c r="H503" s="30">
        <v>27511.0</v>
      </c>
      <c r="I503" s="37"/>
      <c r="J503" s="30">
        <v>0.0</v>
      </c>
      <c r="K503" s="30">
        <v>1.0</v>
      </c>
      <c r="L503" s="30">
        <v>0.0</v>
      </c>
      <c r="M503" s="32" t="s">
        <v>39</v>
      </c>
      <c r="N503" s="32" t="s">
        <v>39</v>
      </c>
      <c r="O503" s="30">
        <v>0.0</v>
      </c>
      <c r="P503" s="30">
        <v>0.0</v>
      </c>
      <c r="Q503" s="30">
        <v>0.0</v>
      </c>
      <c r="R503" s="30">
        <v>0.0</v>
      </c>
      <c r="S503" s="30">
        <v>0.0</v>
      </c>
      <c r="T503" s="30">
        <v>0.0</v>
      </c>
      <c r="U503" s="30">
        <v>0.0</v>
      </c>
      <c r="V503" s="30">
        <v>0.0</v>
      </c>
      <c r="W503" s="30">
        <v>5.0</v>
      </c>
      <c r="X503" s="30">
        <v>0.0</v>
      </c>
      <c r="Y503" s="30">
        <v>0.0</v>
      </c>
      <c r="Z503" s="30">
        <v>0.0</v>
      </c>
      <c r="AA503" s="30">
        <v>0.0</v>
      </c>
      <c r="AB503" s="30">
        <v>0.0</v>
      </c>
      <c r="AC503" s="30">
        <v>0.0</v>
      </c>
      <c r="AD503" s="30">
        <v>0.0</v>
      </c>
      <c r="AE503" s="30">
        <v>0.0</v>
      </c>
      <c r="AF503" s="30">
        <v>0.0</v>
      </c>
      <c r="AG503" s="30">
        <v>0.0</v>
      </c>
      <c r="AH503" s="30">
        <v>0.0</v>
      </c>
      <c r="AI503" s="30">
        <v>0.0</v>
      </c>
      <c r="AJ503" s="39"/>
    </row>
    <row r="504">
      <c r="A504" s="30">
        <v>13113.3</v>
      </c>
      <c r="B504" s="40">
        <v>44309.0</v>
      </c>
      <c r="C504" s="40">
        <v>44309.0</v>
      </c>
      <c r="D504" s="32" t="s">
        <v>93</v>
      </c>
      <c r="E504" s="32" t="s">
        <v>94</v>
      </c>
      <c r="F504" s="32" t="s">
        <v>191</v>
      </c>
      <c r="G504" s="32" t="s">
        <v>107</v>
      </c>
      <c r="H504" s="30">
        <v>27511.0</v>
      </c>
      <c r="I504" s="37"/>
      <c r="J504" s="30">
        <v>0.0</v>
      </c>
      <c r="K504" s="30">
        <v>1.0</v>
      </c>
      <c r="L504" s="30">
        <v>0.0</v>
      </c>
      <c r="M504" s="32" t="s">
        <v>39</v>
      </c>
      <c r="N504" s="32" t="s">
        <v>39</v>
      </c>
      <c r="O504" s="30">
        <v>0.0</v>
      </c>
      <c r="P504" s="30">
        <v>0.0</v>
      </c>
      <c r="Q504" s="30">
        <v>0.0</v>
      </c>
      <c r="R504" s="30">
        <v>0.0</v>
      </c>
      <c r="S504" s="30">
        <v>0.0</v>
      </c>
      <c r="T504" s="30">
        <v>0.0</v>
      </c>
      <c r="U504" s="30">
        <v>8.0</v>
      </c>
      <c r="V504" s="30">
        <v>0.0</v>
      </c>
      <c r="W504" s="30">
        <v>5.0</v>
      </c>
      <c r="X504" s="30">
        <v>0.0</v>
      </c>
      <c r="Y504" s="30">
        <v>0.0</v>
      </c>
      <c r="Z504" s="30">
        <v>0.0</v>
      </c>
      <c r="AA504" s="30">
        <v>0.0</v>
      </c>
      <c r="AB504" s="30">
        <v>0.0</v>
      </c>
      <c r="AC504" s="30">
        <v>0.0</v>
      </c>
      <c r="AD504" s="30">
        <v>0.0</v>
      </c>
      <c r="AE504" s="30">
        <v>0.0</v>
      </c>
      <c r="AF504" s="30">
        <v>0.0</v>
      </c>
      <c r="AG504" s="30">
        <v>0.0</v>
      </c>
      <c r="AH504" s="30">
        <v>0.0</v>
      </c>
      <c r="AI504" s="30">
        <v>0.0</v>
      </c>
      <c r="AJ504" s="39"/>
    </row>
    <row r="505">
      <c r="A505" s="30">
        <v>13113.4</v>
      </c>
      <c r="B505" s="40">
        <v>44309.0</v>
      </c>
      <c r="C505" s="40">
        <v>44309.0</v>
      </c>
      <c r="D505" s="32" t="s">
        <v>93</v>
      </c>
      <c r="E505" s="32" t="s">
        <v>94</v>
      </c>
      <c r="F505" s="32" t="s">
        <v>191</v>
      </c>
      <c r="G505" s="32" t="s">
        <v>107</v>
      </c>
      <c r="H505" s="30">
        <v>27511.0</v>
      </c>
      <c r="I505" s="37"/>
      <c r="J505" s="30">
        <v>0.0</v>
      </c>
      <c r="K505" s="30">
        <v>1.0</v>
      </c>
      <c r="L505" s="30">
        <v>0.0</v>
      </c>
      <c r="M505" s="32" t="s">
        <v>39</v>
      </c>
      <c r="N505" s="32" t="s">
        <v>39</v>
      </c>
      <c r="O505" s="30">
        <v>0.0</v>
      </c>
      <c r="P505" s="30">
        <v>0.0</v>
      </c>
      <c r="Q505" s="30">
        <v>0.0</v>
      </c>
      <c r="R505" s="30">
        <v>0.0</v>
      </c>
      <c r="S505" s="30">
        <v>0.0</v>
      </c>
      <c r="T505" s="30">
        <v>0.0</v>
      </c>
      <c r="U505" s="30">
        <v>0.0</v>
      </c>
      <c r="V505" s="30">
        <v>2.0</v>
      </c>
      <c r="W505" s="30">
        <v>5.0</v>
      </c>
      <c r="X505" s="30">
        <v>0.0</v>
      </c>
      <c r="Y505" s="30">
        <v>0.0</v>
      </c>
      <c r="Z505" s="30">
        <v>0.0</v>
      </c>
      <c r="AA505" s="30">
        <v>0.0</v>
      </c>
      <c r="AB505" s="30">
        <v>0.0</v>
      </c>
      <c r="AC505" s="30">
        <v>0.0</v>
      </c>
      <c r="AD505" s="30">
        <v>0.0</v>
      </c>
      <c r="AE505" s="30">
        <v>0.0</v>
      </c>
      <c r="AF505" s="30">
        <v>0.0</v>
      </c>
      <c r="AG505" s="30">
        <v>0.0</v>
      </c>
      <c r="AH505" s="30">
        <v>0.0</v>
      </c>
      <c r="AI505" s="30">
        <v>0.0</v>
      </c>
      <c r="AJ505" s="39"/>
    </row>
    <row r="506">
      <c r="A506" s="30">
        <v>13113.5</v>
      </c>
      <c r="B506" s="40">
        <v>44309.0</v>
      </c>
      <c r="C506" s="40">
        <v>44309.0</v>
      </c>
      <c r="D506" s="32" t="s">
        <v>93</v>
      </c>
      <c r="E506" s="32" t="s">
        <v>94</v>
      </c>
      <c r="F506" s="32" t="s">
        <v>191</v>
      </c>
      <c r="G506" s="32" t="s">
        <v>107</v>
      </c>
      <c r="H506" s="30">
        <v>27511.0</v>
      </c>
      <c r="I506" s="37"/>
      <c r="J506" s="30">
        <v>0.0</v>
      </c>
      <c r="K506" s="30">
        <v>1.0</v>
      </c>
      <c r="L506" s="30">
        <v>0.0</v>
      </c>
      <c r="M506" s="32" t="s">
        <v>39</v>
      </c>
      <c r="N506" s="32" t="s">
        <v>39</v>
      </c>
      <c r="O506" s="30">
        <v>0.0</v>
      </c>
      <c r="P506" s="30">
        <v>0.0</v>
      </c>
      <c r="Q506" s="30">
        <v>0.0</v>
      </c>
      <c r="R506" s="30">
        <v>0.0</v>
      </c>
      <c r="S506" s="30">
        <v>0.0</v>
      </c>
      <c r="T506" s="30">
        <v>0.0</v>
      </c>
      <c r="U506" s="30">
        <v>9.0</v>
      </c>
      <c r="V506" s="30">
        <v>0.0</v>
      </c>
      <c r="W506" s="30">
        <v>10.0</v>
      </c>
      <c r="X506" s="30">
        <v>0.0</v>
      </c>
      <c r="Y506" s="30">
        <v>0.0</v>
      </c>
      <c r="Z506" s="30">
        <v>0.0</v>
      </c>
      <c r="AA506" s="30">
        <v>0.0</v>
      </c>
      <c r="AB506" s="30">
        <v>0.0</v>
      </c>
      <c r="AC506" s="30">
        <v>0.0</v>
      </c>
      <c r="AD506" s="30">
        <v>0.0</v>
      </c>
      <c r="AE506" s="30">
        <v>0.0</v>
      </c>
      <c r="AF506" s="30">
        <v>0.0</v>
      </c>
      <c r="AG506" s="30">
        <v>0.0</v>
      </c>
      <c r="AH506" s="30">
        <v>0.0</v>
      </c>
      <c r="AI506" s="30">
        <v>0.0</v>
      </c>
      <c r="AJ506" s="39"/>
    </row>
    <row r="507">
      <c r="A507" s="30">
        <v>13113.6</v>
      </c>
      <c r="B507" s="40">
        <v>44309.0</v>
      </c>
      <c r="C507" s="40">
        <v>44309.0</v>
      </c>
      <c r="D507" s="32" t="s">
        <v>93</v>
      </c>
      <c r="E507" s="32" t="s">
        <v>94</v>
      </c>
      <c r="F507" s="32" t="s">
        <v>191</v>
      </c>
      <c r="G507" s="32" t="s">
        <v>107</v>
      </c>
      <c r="H507" s="30">
        <v>27511.0</v>
      </c>
      <c r="I507" s="37"/>
      <c r="J507" s="30">
        <v>0.0</v>
      </c>
      <c r="K507" s="30">
        <v>1.0</v>
      </c>
      <c r="L507" s="30">
        <v>0.0</v>
      </c>
      <c r="M507" s="32" t="s">
        <v>39</v>
      </c>
      <c r="N507" s="32" t="s">
        <v>39</v>
      </c>
      <c r="O507" s="30">
        <v>0.0</v>
      </c>
      <c r="P507" s="30">
        <v>0.0</v>
      </c>
      <c r="Q507" s="30">
        <v>0.0</v>
      </c>
      <c r="R507" s="30">
        <v>0.0</v>
      </c>
      <c r="S507" s="30">
        <v>0.0</v>
      </c>
      <c r="T507" s="30">
        <v>0.0</v>
      </c>
      <c r="U507" s="30">
        <v>5.0</v>
      </c>
      <c r="V507" s="30">
        <v>0.0</v>
      </c>
      <c r="W507" s="30">
        <v>5.0</v>
      </c>
      <c r="X507" s="30">
        <v>0.0</v>
      </c>
      <c r="Y507" s="30">
        <v>0.0</v>
      </c>
      <c r="Z507" s="30">
        <v>0.0</v>
      </c>
      <c r="AA507" s="30">
        <v>0.0</v>
      </c>
      <c r="AB507" s="30">
        <v>0.0</v>
      </c>
      <c r="AC507" s="30">
        <v>0.0</v>
      </c>
      <c r="AD507" s="30">
        <v>0.0</v>
      </c>
      <c r="AE507" s="30">
        <v>0.0</v>
      </c>
      <c r="AF507" s="30">
        <v>0.0</v>
      </c>
      <c r="AG507" s="30">
        <v>0.0</v>
      </c>
      <c r="AH507" s="30">
        <v>0.0</v>
      </c>
      <c r="AI507" s="30">
        <v>0.0</v>
      </c>
      <c r="AJ507" s="39"/>
    </row>
    <row r="508">
      <c r="A508" s="30">
        <v>13114.1</v>
      </c>
      <c r="B508" s="40">
        <v>44309.0</v>
      </c>
      <c r="C508" s="40">
        <v>44309.0</v>
      </c>
      <c r="D508" s="32" t="s">
        <v>93</v>
      </c>
      <c r="E508" s="32" t="s">
        <v>94</v>
      </c>
      <c r="F508" s="32" t="s">
        <v>191</v>
      </c>
      <c r="G508" s="32" t="s">
        <v>107</v>
      </c>
      <c r="H508" s="30">
        <v>27511.0</v>
      </c>
      <c r="I508" s="37"/>
      <c r="J508" s="30">
        <v>0.0</v>
      </c>
      <c r="K508" s="30">
        <v>1.0</v>
      </c>
      <c r="L508" s="30">
        <v>0.0</v>
      </c>
      <c r="M508" s="32" t="s">
        <v>39</v>
      </c>
      <c r="N508" s="32" t="s">
        <v>39</v>
      </c>
      <c r="O508" s="30">
        <v>0.0</v>
      </c>
      <c r="P508" s="30">
        <v>0.0</v>
      </c>
      <c r="Q508" s="30">
        <v>0.0</v>
      </c>
      <c r="R508" s="30">
        <v>0.0</v>
      </c>
      <c r="S508" s="30">
        <v>0.0</v>
      </c>
      <c r="T508" s="30">
        <v>0.0</v>
      </c>
      <c r="U508" s="30">
        <v>1.0</v>
      </c>
      <c r="V508" s="30">
        <v>2.0</v>
      </c>
      <c r="W508" s="30">
        <v>0.0</v>
      </c>
      <c r="X508" s="30">
        <v>0.0</v>
      </c>
      <c r="Y508" s="30">
        <v>0.0</v>
      </c>
      <c r="Z508" s="30">
        <v>0.0</v>
      </c>
      <c r="AA508" s="30">
        <v>0.0</v>
      </c>
      <c r="AB508" s="30">
        <v>0.0</v>
      </c>
      <c r="AC508" s="30">
        <v>0.0</v>
      </c>
      <c r="AD508" s="30">
        <v>0.0</v>
      </c>
      <c r="AE508" s="30">
        <v>0.0</v>
      </c>
      <c r="AF508" s="30">
        <v>0.0</v>
      </c>
      <c r="AG508" s="30">
        <v>0.0</v>
      </c>
      <c r="AH508" s="30">
        <v>10.0</v>
      </c>
      <c r="AI508" s="30">
        <v>0.0</v>
      </c>
      <c r="AJ508" s="39"/>
    </row>
    <row r="509">
      <c r="A509" s="30">
        <v>13114.2</v>
      </c>
      <c r="B509" s="40">
        <v>44309.0</v>
      </c>
      <c r="C509" s="40">
        <v>44309.0</v>
      </c>
      <c r="D509" s="32" t="s">
        <v>93</v>
      </c>
      <c r="E509" s="32" t="s">
        <v>94</v>
      </c>
      <c r="F509" s="32" t="s">
        <v>191</v>
      </c>
      <c r="G509" s="32" t="s">
        <v>107</v>
      </c>
      <c r="H509" s="30">
        <v>27511.0</v>
      </c>
      <c r="I509" s="37"/>
      <c r="J509" s="30">
        <v>0.0</v>
      </c>
      <c r="K509" s="30">
        <v>1.0</v>
      </c>
      <c r="L509" s="30">
        <v>0.0</v>
      </c>
      <c r="M509" s="32" t="s">
        <v>39</v>
      </c>
      <c r="N509" s="32" t="s">
        <v>39</v>
      </c>
      <c r="O509" s="30">
        <v>0.0</v>
      </c>
      <c r="P509" s="30">
        <v>0.0</v>
      </c>
      <c r="Q509" s="30">
        <v>0.0</v>
      </c>
      <c r="R509" s="30">
        <v>0.0</v>
      </c>
      <c r="S509" s="30">
        <v>0.0</v>
      </c>
      <c r="T509" s="30">
        <v>0.0</v>
      </c>
      <c r="U509" s="30">
        <v>0.0</v>
      </c>
      <c r="V509" s="30">
        <v>4.0</v>
      </c>
      <c r="W509" s="30">
        <v>0.0</v>
      </c>
      <c r="X509" s="30">
        <v>0.0</v>
      </c>
      <c r="Y509" s="30">
        <v>0.0</v>
      </c>
      <c r="Z509" s="30">
        <v>0.0</v>
      </c>
      <c r="AA509" s="30">
        <v>0.0</v>
      </c>
      <c r="AB509" s="30">
        <v>0.0</v>
      </c>
      <c r="AC509" s="30">
        <v>0.0</v>
      </c>
      <c r="AD509" s="30">
        <v>0.0</v>
      </c>
      <c r="AE509" s="30">
        <v>0.0</v>
      </c>
      <c r="AF509" s="30">
        <v>0.0</v>
      </c>
      <c r="AG509" s="30">
        <v>0.0</v>
      </c>
      <c r="AH509" s="30">
        <v>10.0</v>
      </c>
      <c r="AI509" s="30">
        <v>0.0</v>
      </c>
      <c r="AJ509" s="39"/>
    </row>
    <row r="510">
      <c r="A510" s="30">
        <v>13114.3</v>
      </c>
      <c r="B510" s="40">
        <v>44309.0</v>
      </c>
      <c r="C510" s="40">
        <v>44309.0</v>
      </c>
      <c r="D510" s="32" t="s">
        <v>93</v>
      </c>
      <c r="E510" s="32" t="s">
        <v>94</v>
      </c>
      <c r="F510" s="32" t="s">
        <v>191</v>
      </c>
      <c r="G510" s="32" t="s">
        <v>107</v>
      </c>
      <c r="H510" s="30">
        <v>27511.0</v>
      </c>
      <c r="I510" s="37"/>
      <c r="J510" s="30">
        <v>0.0</v>
      </c>
      <c r="K510" s="30">
        <v>1.0</v>
      </c>
      <c r="L510" s="30">
        <v>0.0</v>
      </c>
      <c r="M510" s="32" t="s">
        <v>39</v>
      </c>
      <c r="N510" s="32" t="s">
        <v>39</v>
      </c>
      <c r="O510" s="30">
        <v>0.0</v>
      </c>
      <c r="P510" s="30">
        <v>0.0</v>
      </c>
      <c r="Q510" s="30">
        <v>0.0</v>
      </c>
      <c r="R510" s="30">
        <v>0.0</v>
      </c>
      <c r="S510" s="30">
        <v>0.0</v>
      </c>
      <c r="T510" s="30">
        <v>0.0</v>
      </c>
      <c r="U510" s="30">
        <v>3.0</v>
      </c>
      <c r="V510" s="30">
        <v>0.0</v>
      </c>
      <c r="W510" s="30">
        <v>10.0</v>
      </c>
      <c r="X510" s="30">
        <v>8.0</v>
      </c>
      <c r="Y510" s="30">
        <v>0.0</v>
      </c>
      <c r="Z510" s="30">
        <v>0.0</v>
      </c>
      <c r="AA510" s="30">
        <v>0.0</v>
      </c>
      <c r="AB510" s="30">
        <v>0.0</v>
      </c>
      <c r="AC510" s="30">
        <v>0.0</v>
      </c>
      <c r="AD510" s="30">
        <v>0.0</v>
      </c>
      <c r="AE510" s="30">
        <v>0.0</v>
      </c>
      <c r="AF510" s="30">
        <v>0.0</v>
      </c>
      <c r="AG510" s="30">
        <v>0.0</v>
      </c>
      <c r="AH510" s="30">
        <v>0.0</v>
      </c>
      <c r="AI510" s="30">
        <v>0.0</v>
      </c>
      <c r="AJ510" s="39"/>
    </row>
    <row r="511">
      <c r="A511" s="30">
        <v>13114.4</v>
      </c>
      <c r="B511" s="40">
        <v>44309.0</v>
      </c>
      <c r="C511" s="40">
        <v>44309.0</v>
      </c>
      <c r="D511" s="32" t="s">
        <v>93</v>
      </c>
      <c r="E511" s="32" t="s">
        <v>94</v>
      </c>
      <c r="F511" s="32" t="s">
        <v>191</v>
      </c>
      <c r="G511" s="32" t="s">
        <v>107</v>
      </c>
      <c r="H511" s="30">
        <v>27511.0</v>
      </c>
      <c r="I511" s="37"/>
      <c r="J511" s="30">
        <v>0.0</v>
      </c>
      <c r="K511" s="30">
        <v>1.0</v>
      </c>
      <c r="L511" s="30">
        <v>0.0</v>
      </c>
      <c r="M511" s="32" t="s">
        <v>39</v>
      </c>
      <c r="N511" s="32" t="s">
        <v>39</v>
      </c>
      <c r="O511" s="30">
        <v>0.0</v>
      </c>
      <c r="P511" s="30">
        <v>0.0</v>
      </c>
      <c r="Q511" s="30">
        <v>0.0</v>
      </c>
      <c r="R511" s="30">
        <v>0.0</v>
      </c>
      <c r="S511" s="30">
        <v>0.0</v>
      </c>
      <c r="T511" s="30">
        <v>0.0</v>
      </c>
      <c r="U511" s="30">
        <v>2.0</v>
      </c>
      <c r="V511" s="30">
        <v>0.0</v>
      </c>
      <c r="W511" s="30">
        <v>10.0</v>
      </c>
      <c r="X511" s="30">
        <v>0.0</v>
      </c>
      <c r="Y511" s="30">
        <v>0.0</v>
      </c>
      <c r="Z511" s="30">
        <v>0.0</v>
      </c>
      <c r="AA511" s="30">
        <v>0.0</v>
      </c>
      <c r="AB511" s="30">
        <v>0.0</v>
      </c>
      <c r="AC511" s="30">
        <v>0.0</v>
      </c>
      <c r="AD511" s="30">
        <v>0.0</v>
      </c>
      <c r="AE511" s="30">
        <v>0.0</v>
      </c>
      <c r="AF511" s="30">
        <v>0.0</v>
      </c>
      <c r="AG511" s="30">
        <v>0.0</v>
      </c>
      <c r="AH511" s="30">
        <v>11.0</v>
      </c>
      <c r="AI511" s="30">
        <v>0.0</v>
      </c>
      <c r="AJ511" s="39"/>
    </row>
    <row r="512">
      <c r="A512" s="30">
        <v>13114.5</v>
      </c>
      <c r="B512" s="40">
        <v>44309.0</v>
      </c>
      <c r="C512" s="40">
        <v>44309.0</v>
      </c>
      <c r="D512" s="32" t="s">
        <v>93</v>
      </c>
      <c r="E512" s="32" t="s">
        <v>94</v>
      </c>
      <c r="F512" s="32" t="s">
        <v>191</v>
      </c>
      <c r="G512" s="32" t="s">
        <v>107</v>
      </c>
      <c r="H512" s="30">
        <v>27511.0</v>
      </c>
      <c r="I512" s="37"/>
      <c r="J512" s="30">
        <v>0.0</v>
      </c>
      <c r="K512" s="30">
        <v>1.0</v>
      </c>
      <c r="L512" s="30">
        <v>0.0</v>
      </c>
      <c r="M512" s="32" t="s">
        <v>39</v>
      </c>
      <c r="N512" s="32" t="s">
        <v>39</v>
      </c>
      <c r="O512" s="30">
        <v>0.0</v>
      </c>
      <c r="P512" s="30">
        <v>1.0</v>
      </c>
      <c r="Q512" s="30">
        <v>0.0</v>
      </c>
      <c r="R512" s="30">
        <v>10.0</v>
      </c>
      <c r="S512" s="30">
        <v>0.0</v>
      </c>
      <c r="T512" s="30">
        <v>0.0</v>
      </c>
      <c r="U512" s="30">
        <v>0.0</v>
      </c>
      <c r="V512" s="30">
        <v>0.0</v>
      </c>
      <c r="W512" s="30">
        <v>0.0</v>
      </c>
      <c r="X512" s="30">
        <v>0.0</v>
      </c>
      <c r="Y512" s="30">
        <v>0.0</v>
      </c>
      <c r="Z512" s="30">
        <v>0.0</v>
      </c>
      <c r="AA512" s="30">
        <v>0.0</v>
      </c>
      <c r="AB512" s="30">
        <v>0.0</v>
      </c>
      <c r="AC512" s="30">
        <v>0.0</v>
      </c>
      <c r="AD512" s="30">
        <v>0.0</v>
      </c>
      <c r="AE512" s="30">
        <v>0.0</v>
      </c>
      <c r="AF512" s="30">
        <v>0.0</v>
      </c>
      <c r="AG512" s="30">
        <v>0.0</v>
      </c>
      <c r="AH512" s="30">
        <v>0.0</v>
      </c>
      <c r="AI512" s="30">
        <v>0.0</v>
      </c>
      <c r="AJ512" s="39"/>
    </row>
    <row r="513">
      <c r="A513" s="30">
        <v>13114.6</v>
      </c>
      <c r="B513" s="40">
        <v>44309.0</v>
      </c>
      <c r="C513" s="40">
        <v>44309.0</v>
      </c>
      <c r="D513" s="32" t="s">
        <v>93</v>
      </c>
      <c r="E513" s="32" t="s">
        <v>94</v>
      </c>
      <c r="F513" s="32" t="s">
        <v>191</v>
      </c>
      <c r="G513" s="32" t="s">
        <v>107</v>
      </c>
      <c r="H513" s="30">
        <v>27511.0</v>
      </c>
      <c r="I513" s="37"/>
      <c r="J513" s="30">
        <v>0.0</v>
      </c>
      <c r="K513" s="30">
        <v>1.0</v>
      </c>
      <c r="L513" s="30">
        <v>0.0</v>
      </c>
      <c r="M513" s="32" t="s">
        <v>39</v>
      </c>
      <c r="N513" s="32" t="s">
        <v>39</v>
      </c>
      <c r="O513" s="30">
        <v>0.0</v>
      </c>
      <c r="P513" s="30">
        <v>1.0</v>
      </c>
      <c r="Q513" s="30">
        <v>2.0</v>
      </c>
      <c r="R513" s="30">
        <v>10.0</v>
      </c>
      <c r="S513" s="30">
        <v>0.0</v>
      </c>
      <c r="T513" s="30">
        <v>0.0</v>
      </c>
      <c r="U513" s="30">
        <v>0.0</v>
      </c>
      <c r="V513" s="30">
        <v>0.0</v>
      </c>
      <c r="W513" s="30">
        <v>0.0</v>
      </c>
      <c r="X513" s="30">
        <v>0.0</v>
      </c>
      <c r="Y513" s="30">
        <v>0.0</v>
      </c>
      <c r="Z513" s="30">
        <v>0.0</v>
      </c>
      <c r="AA513" s="30">
        <v>0.0</v>
      </c>
      <c r="AB513" s="30">
        <v>0.0</v>
      </c>
      <c r="AC513" s="30">
        <v>0.0</v>
      </c>
      <c r="AD513" s="30">
        <v>0.0</v>
      </c>
      <c r="AE513" s="30">
        <v>0.0</v>
      </c>
      <c r="AF513" s="30">
        <v>0.0</v>
      </c>
      <c r="AG513" s="30">
        <v>0.0</v>
      </c>
      <c r="AH513" s="30">
        <v>0.0</v>
      </c>
      <c r="AI513" s="30">
        <v>0.0</v>
      </c>
      <c r="AJ513" s="39"/>
    </row>
    <row r="514">
      <c r="A514" s="30">
        <v>13115.1</v>
      </c>
      <c r="B514" s="40">
        <v>44309.0</v>
      </c>
      <c r="C514" s="40">
        <v>44309.0</v>
      </c>
      <c r="D514" s="32" t="s">
        <v>93</v>
      </c>
      <c r="E514" s="32" t="s">
        <v>94</v>
      </c>
      <c r="F514" s="32" t="s">
        <v>191</v>
      </c>
      <c r="G514" s="32" t="s">
        <v>107</v>
      </c>
      <c r="H514" s="30">
        <v>27511.0</v>
      </c>
      <c r="I514" s="37"/>
      <c r="J514" s="30">
        <v>0.0</v>
      </c>
      <c r="K514" s="30">
        <v>1.0</v>
      </c>
      <c r="L514" s="30">
        <v>0.0</v>
      </c>
      <c r="M514" s="32" t="s">
        <v>39</v>
      </c>
      <c r="N514" s="32" t="s">
        <v>39</v>
      </c>
      <c r="O514" s="30">
        <v>0.0</v>
      </c>
      <c r="P514" s="30">
        <v>3.0</v>
      </c>
      <c r="Q514" s="30">
        <v>4.0</v>
      </c>
      <c r="R514" s="30">
        <v>10.0</v>
      </c>
      <c r="S514" s="30">
        <v>0.0</v>
      </c>
      <c r="T514" s="30">
        <v>0.0</v>
      </c>
      <c r="U514" s="30">
        <v>0.0</v>
      </c>
      <c r="V514" s="30">
        <v>0.0</v>
      </c>
      <c r="W514" s="30">
        <v>0.0</v>
      </c>
      <c r="X514" s="30">
        <v>0.0</v>
      </c>
      <c r="Y514" s="30">
        <v>0.0</v>
      </c>
      <c r="Z514" s="30">
        <v>0.0</v>
      </c>
      <c r="AA514" s="30">
        <v>0.0</v>
      </c>
      <c r="AB514" s="30">
        <v>0.0</v>
      </c>
      <c r="AC514" s="30">
        <v>0.0</v>
      </c>
      <c r="AD514" s="30">
        <v>0.0</v>
      </c>
      <c r="AE514" s="30">
        <v>0.0</v>
      </c>
      <c r="AF514" s="30">
        <v>0.0</v>
      </c>
      <c r="AG514" s="30">
        <v>0.0</v>
      </c>
      <c r="AH514" s="30">
        <v>0.0</v>
      </c>
      <c r="AI514" s="30">
        <v>0.0</v>
      </c>
      <c r="AJ514" s="39"/>
    </row>
    <row r="515">
      <c r="A515" s="30">
        <v>13115.2</v>
      </c>
      <c r="B515" s="40">
        <v>44309.0</v>
      </c>
      <c r="C515" s="40">
        <v>44309.0</v>
      </c>
      <c r="D515" s="32" t="s">
        <v>93</v>
      </c>
      <c r="E515" s="32" t="s">
        <v>94</v>
      </c>
      <c r="F515" s="32" t="s">
        <v>191</v>
      </c>
      <c r="G515" s="32" t="s">
        <v>107</v>
      </c>
      <c r="H515" s="30">
        <v>27511.0</v>
      </c>
      <c r="I515" s="37"/>
      <c r="J515" s="30">
        <v>0.0</v>
      </c>
      <c r="K515" s="30">
        <v>1.0</v>
      </c>
      <c r="L515" s="30">
        <v>0.0</v>
      </c>
      <c r="M515" s="32" t="s">
        <v>39</v>
      </c>
      <c r="N515" s="32" t="s">
        <v>39</v>
      </c>
      <c r="O515" s="30">
        <v>0.0</v>
      </c>
      <c r="P515" s="30">
        <v>1.0</v>
      </c>
      <c r="Q515" s="30">
        <v>2.0</v>
      </c>
      <c r="R515" s="30">
        <v>5.0</v>
      </c>
      <c r="S515" s="30">
        <v>0.0</v>
      </c>
      <c r="T515" s="30">
        <v>0.0</v>
      </c>
      <c r="U515" s="30">
        <v>0.0</v>
      </c>
      <c r="V515" s="30">
        <v>0.0</v>
      </c>
      <c r="W515" s="30">
        <v>0.0</v>
      </c>
      <c r="X515" s="30">
        <v>0.0</v>
      </c>
      <c r="Y515" s="30">
        <v>0.0</v>
      </c>
      <c r="Z515" s="30">
        <v>0.0</v>
      </c>
      <c r="AA515" s="30">
        <v>0.0</v>
      </c>
      <c r="AB515" s="30">
        <v>0.0</v>
      </c>
      <c r="AC515" s="30">
        <v>0.0</v>
      </c>
      <c r="AD515" s="30">
        <v>0.0</v>
      </c>
      <c r="AE515" s="30">
        <v>0.0</v>
      </c>
      <c r="AF515" s="30">
        <v>0.0</v>
      </c>
      <c r="AG515" s="30">
        <v>0.0</v>
      </c>
      <c r="AH515" s="30">
        <v>0.0</v>
      </c>
      <c r="AI515" s="30">
        <v>0.0</v>
      </c>
      <c r="AJ515" s="39"/>
    </row>
    <row r="516">
      <c r="A516" s="30">
        <v>13115.3</v>
      </c>
      <c r="B516" s="40">
        <v>44309.0</v>
      </c>
      <c r="C516" s="40">
        <v>44309.0</v>
      </c>
      <c r="D516" s="32" t="s">
        <v>93</v>
      </c>
      <c r="E516" s="32" t="s">
        <v>94</v>
      </c>
      <c r="F516" s="32" t="s">
        <v>191</v>
      </c>
      <c r="G516" s="32" t="s">
        <v>107</v>
      </c>
      <c r="H516" s="30">
        <v>27511.0</v>
      </c>
      <c r="I516" s="37"/>
      <c r="J516" s="30">
        <v>0.0</v>
      </c>
      <c r="K516" s="30">
        <v>1.0</v>
      </c>
      <c r="L516" s="30">
        <v>0.0</v>
      </c>
      <c r="M516" s="32" t="s">
        <v>39</v>
      </c>
      <c r="N516" s="32" t="s">
        <v>39</v>
      </c>
      <c r="O516" s="30">
        <v>0.0</v>
      </c>
      <c r="P516" s="30">
        <v>3.0</v>
      </c>
      <c r="Q516" s="30">
        <v>1.0</v>
      </c>
      <c r="R516" s="30">
        <v>5.0</v>
      </c>
      <c r="S516" s="30">
        <v>0.0</v>
      </c>
      <c r="T516" s="30">
        <v>0.0</v>
      </c>
      <c r="U516" s="30">
        <v>0.0</v>
      </c>
      <c r="V516" s="30">
        <v>0.0</v>
      </c>
      <c r="W516" s="30">
        <v>0.0</v>
      </c>
      <c r="X516" s="30">
        <v>0.0</v>
      </c>
      <c r="Y516" s="30">
        <v>0.0</v>
      </c>
      <c r="Z516" s="30">
        <v>0.0</v>
      </c>
      <c r="AA516" s="30">
        <v>0.0</v>
      </c>
      <c r="AB516" s="30">
        <v>0.0</v>
      </c>
      <c r="AC516" s="30">
        <v>0.0</v>
      </c>
      <c r="AD516" s="30">
        <v>0.0</v>
      </c>
      <c r="AE516" s="30">
        <v>0.0</v>
      </c>
      <c r="AF516" s="30">
        <v>0.0</v>
      </c>
      <c r="AG516" s="30">
        <v>0.0</v>
      </c>
      <c r="AH516" s="30">
        <v>0.0</v>
      </c>
      <c r="AI516" s="30">
        <v>0.0</v>
      </c>
      <c r="AJ516" s="39"/>
    </row>
    <row r="517">
      <c r="A517" s="30">
        <v>13115.4</v>
      </c>
      <c r="B517" s="40">
        <v>44309.0</v>
      </c>
      <c r="C517" s="40">
        <v>44309.0</v>
      </c>
      <c r="D517" s="32" t="s">
        <v>93</v>
      </c>
      <c r="E517" s="32" t="s">
        <v>94</v>
      </c>
      <c r="F517" s="32" t="s">
        <v>191</v>
      </c>
      <c r="G517" s="32" t="s">
        <v>107</v>
      </c>
      <c r="H517" s="30">
        <v>27511.0</v>
      </c>
      <c r="I517" s="37"/>
      <c r="J517" s="30">
        <v>0.0</v>
      </c>
      <c r="K517" s="30">
        <v>1.0</v>
      </c>
      <c r="L517" s="30">
        <v>0.0</v>
      </c>
      <c r="M517" s="32" t="s">
        <v>39</v>
      </c>
      <c r="N517" s="32" t="s">
        <v>39</v>
      </c>
      <c r="O517" s="30">
        <v>0.0</v>
      </c>
      <c r="P517" s="30">
        <v>1.0</v>
      </c>
      <c r="Q517" s="30">
        <v>3.0</v>
      </c>
      <c r="R517" s="30">
        <v>10.0</v>
      </c>
      <c r="S517" s="30">
        <v>0.0</v>
      </c>
      <c r="T517" s="30">
        <v>0.0</v>
      </c>
      <c r="U517" s="30">
        <v>0.0</v>
      </c>
      <c r="V517" s="30">
        <v>0.0</v>
      </c>
      <c r="W517" s="30">
        <v>0.0</v>
      </c>
      <c r="X517" s="30">
        <v>0.0</v>
      </c>
      <c r="Y517" s="30">
        <v>0.0</v>
      </c>
      <c r="Z517" s="30">
        <v>0.0</v>
      </c>
      <c r="AA517" s="30">
        <v>0.0</v>
      </c>
      <c r="AB517" s="30">
        <v>0.0</v>
      </c>
      <c r="AC517" s="30">
        <v>0.0</v>
      </c>
      <c r="AD517" s="30">
        <v>0.0</v>
      </c>
      <c r="AE517" s="30">
        <v>0.0</v>
      </c>
      <c r="AF517" s="30">
        <v>0.0</v>
      </c>
      <c r="AG517" s="30">
        <v>0.0</v>
      </c>
      <c r="AH517" s="30">
        <v>0.0</v>
      </c>
      <c r="AI517" s="30">
        <v>0.0</v>
      </c>
      <c r="AJ517" s="39"/>
    </row>
    <row r="518">
      <c r="A518" s="30">
        <v>13115.5</v>
      </c>
      <c r="B518" s="40">
        <v>44309.0</v>
      </c>
      <c r="C518" s="40">
        <v>44309.0</v>
      </c>
      <c r="D518" s="32" t="s">
        <v>93</v>
      </c>
      <c r="E518" s="32" t="s">
        <v>94</v>
      </c>
      <c r="F518" s="32" t="s">
        <v>191</v>
      </c>
      <c r="G518" s="32" t="s">
        <v>107</v>
      </c>
      <c r="H518" s="30">
        <v>27511.0</v>
      </c>
      <c r="I518" s="37"/>
      <c r="J518" s="30">
        <v>0.0</v>
      </c>
      <c r="K518" s="30">
        <v>1.0</v>
      </c>
      <c r="L518" s="30">
        <v>0.0</v>
      </c>
      <c r="M518" s="32" t="s">
        <v>39</v>
      </c>
      <c r="N518" s="32" t="s">
        <v>39</v>
      </c>
      <c r="O518" s="30">
        <v>0.0</v>
      </c>
      <c r="P518" s="30">
        <v>3.0</v>
      </c>
      <c r="Q518" s="30">
        <v>2.0</v>
      </c>
      <c r="R518" s="30">
        <v>10.0</v>
      </c>
      <c r="S518" s="30">
        <v>0.0</v>
      </c>
      <c r="T518" s="30">
        <v>0.0</v>
      </c>
      <c r="U518" s="30">
        <v>0.0</v>
      </c>
      <c r="V518" s="30">
        <v>0.0</v>
      </c>
      <c r="W518" s="30">
        <v>0.0</v>
      </c>
      <c r="X518" s="30">
        <v>0.0</v>
      </c>
      <c r="Y518" s="30">
        <v>0.0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0.0</v>
      </c>
      <c r="AF518" s="30">
        <v>0.0</v>
      </c>
      <c r="AG518" s="30">
        <v>0.0</v>
      </c>
      <c r="AH518" s="30">
        <v>0.0</v>
      </c>
      <c r="AI518" s="30">
        <v>0.0</v>
      </c>
      <c r="AJ518" s="39"/>
    </row>
    <row r="519">
      <c r="A519" s="30">
        <v>13115.6</v>
      </c>
      <c r="B519" s="40">
        <v>44309.0</v>
      </c>
      <c r="C519" s="40">
        <v>44309.0</v>
      </c>
      <c r="D519" s="32" t="s">
        <v>93</v>
      </c>
      <c r="E519" s="32" t="s">
        <v>94</v>
      </c>
      <c r="F519" s="32" t="s">
        <v>191</v>
      </c>
      <c r="G519" s="32" t="s">
        <v>107</v>
      </c>
      <c r="H519" s="30">
        <v>27511.0</v>
      </c>
      <c r="I519" s="37"/>
      <c r="J519" s="30">
        <v>0.0</v>
      </c>
      <c r="K519" s="30">
        <v>1.0</v>
      </c>
      <c r="L519" s="30">
        <v>0.0</v>
      </c>
      <c r="M519" s="32" t="s">
        <v>39</v>
      </c>
      <c r="N519" s="32" t="s">
        <v>39</v>
      </c>
      <c r="O519" s="30">
        <v>0.0</v>
      </c>
      <c r="P519" s="30">
        <v>2.0</v>
      </c>
      <c r="Q519" s="30">
        <v>2.0</v>
      </c>
      <c r="R519" s="30">
        <v>10.0</v>
      </c>
      <c r="S519" s="30">
        <v>0.0</v>
      </c>
      <c r="T519" s="30">
        <v>0.0</v>
      </c>
      <c r="U519" s="30">
        <v>0.0</v>
      </c>
      <c r="V519" s="30">
        <v>0.0</v>
      </c>
      <c r="W519" s="30">
        <v>0.0</v>
      </c>
      <c r="X519" s="30">
        <v>0.0</v>
      </c>
      <c r="Y519" s="30">
        <v>0.0</v>
      </c>
      <c r="Z519" s="30">
        <v>0.0</v>
      </c>
      <c r="AA519" s="30">
        <v>0.0</v>
      </c>
      <c r="AB519" s="30">
        <v>0.0</v>
      </c>
      <c r="AC519" s="30">
        <v>0.0</v>
      </c>
      <c r="AD519" s="30">
        <v>0.0</v>
      </c>
      <c r="AE519" s="30">
        <v>0.0</v>
      </c>
      <c r="AF519" s="30">
        <v>0.0</v>
      </c>
      <c r="AG519" s="30">
        <v>0.0</v>
      </c>
      <c r="AH519" s="30">
        <v>0.0</v>
      </c>
      <c r="AI519" s="30">
        <v>0.0</v>
      </c>
      <c r="AJ519" s="39"/>
    </row>
    <row r="520">
      <c r="A520" s="30">
        <v>13116.1</v>
      </c>
      <c r="B520" s="40">
        <v>44309.0</v>
      </c>
      <c r="C520" s="40">
        <v>44309.0</v>
      </c>
      <c r="D520" s="32" t="s">
        <v>93</v>
      </c>
      <c r="E520" s="32" t="s">
        <v>94</v>
      </c>
      <c r="J520" s="30">
        <v>0.0</v>
      </c>
      <c r="K520" s="30">
        <v>0.0</v>
      </c>
      <c r="L520" s="30">
        <v>1.0</v>
      </c>
      <c r="M520" s="32" t="s">
        <v>39</v>
      </c>
      <c r="N520" s="32" t="s">
        <v>39</v>
      </c>
      <c r="O520" s="30">
        <v>0.0</v>
      </c>
      <c r="P520" s="30">
        <v>3.0</v>
      </c>
      <c r="Q520" s="30">
        <v>2.0</v>
      </c>
      <c r="R520" s="30">
        <v>10.0</v>
      </c>
      <c r="S520" s="30">
        <v>0.0</v>
      </c>
      <c r="T520" s="30">
        <v>0.0</v>
      </c>
      <c r="U520" s="30">
        <v>0.0</v>
      </c>
      <c r="V520" s="30">
        <v>0.0</v>
      </c>
      <c r="W520" s="30">
        <v>0.0</v>
      </c>
      <c r="X520" s="30">
        <v>0.0</v>
      </c>
      <c r="Y520" s="30">
        <v>0.0</v>
      </c>
      <c r="Z520" s="30">
        <v>0.0</v>
      </c>
      <c r="AA520" s="30">
        <v>0.0</v>
      </c>
      <c r="AB520" s="30">
        <v>0.0</v>
      </c>
      <c r="AC520" s="30">
        <v>0.0</v>
      </c>
      <c r="AD520" s="30">
        <v>0.0</v>
      </c>
      <c r="AE520" s="30">
        <v>0.0</v>
      </c>
      <c r="AF520" s="30">
        <v>0.0</v>
      </c>
      <c r="AG520" s="30">
        <v>0.0</v>
      </c>
      <c r="AH520" s="30">
        <v>0.0</v>
      </c>
      <c r="AI520" s="30">
        <v>0.0</v>
      </c>
      <c r="AJ520" s="39"/>
    </row>
    <row r="521">
      <c r="A521" s="30">
        <v>13116.2</v>
      </c>
      <c r="B521" s="40">
        <v>44309.0</v>
      </c>
      <c r="C521" s="40">
        <v>44309.0</v>
      </c>
      <c r="D521" s="32" t="s">
        <v>93</v>
      </c>
      <c r="E521" s="32" t="s">
        <v>94</v>
      </c>
      <c r="F521" s="32" t="s">
        <v>191</v>
      </c>
      <c r="G521" s="32" t="s">
        <v>107</v>
      </c>
      <c r="H521" s="30">
        <v>27511.0</v>
      </c>
      <c r="I521" s="37"/>
      <c r="J521" s="30">
        <v>0.0</v>
      </c>
      <c r="K521" s="30">
        <v>1.0</v>
      </c>
      <c r="L521" s="30">
        <v>0.0</v>
      </c>
      <c r="M521" s="32" t="s">
        <v>39</v>
      </c>
      <c r="N521" s="32" t="s">
        <v>39</v>
      </c>
      <c r="O521" s="30">
        <v>0.0</v>
      </c>
      <c r="P521" s="30">
        <v>0.0</v>
      </c>
      <c r="Q521" s="30">
        <v>0.0</v>
      </c>
      <c r="R521" s="30">
        <v>10.0</v>
      </c>
      <c r="S521" s="30">
        <v>0.0</v>
      </c>
      <c r="T521" s="30">
        <v>0.0</v>
      </c>
      <c r="U521" s="30">
        <v>0.0</v>
      </c>
      <c r="V521" s="30">
        <v>0.0</v>
      </c>
      <c r="W521" s="30">
        <v>0.0</v>
      </c>
      <c r="X521" s="30">
        <v>0.0</v>
      </c>
      <c r="Y521" s="30">
        <v>0.0</v>
      </c>
      <c r="Z521" s="30">
        <v>0.0</v>
      </c>
      <c r="AA521" s="30">
        <v>0.0</v>
      </c>
      <c r="AB521" s="30">
        <v>0.0</v>
      </c>
      <c r="AC521" s="30">
        <v>0.0</v>
      </c>
      <c r="AD521" s="30">
        <v>0.0</v>
      </c>
      <c r="AE521" s="30">
        <v>0.0</v>
      </c>
      <c r="AF521" s="30">
        <v>0.0</v>
      </c>
      <c r="AG521" s="30">
        <v>0.0</v>
      </c>
      <c r="AH521" s="30">
        <v>0.0</v>
      </c>
      <c r="AI521" s="30">
        <v>0.0</v>
      </c>
      <c r="AJ521" s="39"/>
    </row>
    <row r="522">
      <c r="A522" s="30">
        <v>13116.3</v>
      </c>
      <c r="B522" s="40">
        <v>44309.0</v>
      </c>
      <c r="C522" s="40">
        <v>44309.0</v>
      </c>
      <c r="D522" s="32" t="s">
        <v>93</v>
      </c>
      <c r="E522" s="32" t="s">
        <v>94</v>
      </c>
      <c r="F522" s="32" t="s">
        <v>191</v>
      </c>
      <c r="G522" s="32" t="s">
        <v>107</v>
      </c>
      <c r="H522" s="30">
        <v>27511.0</v>
      </c>
      <c r="I522" s="37"/>
      <c r="J522" s="30">
        <v>0.0</v>
      </c>
      <c r="K522" s="30">
        <v>1.0</v>
      </c>
      <c r="L522" s="30">
        <v>0.0</v>
      </c>
      <c r="M522" s="32" t="s">
        <v>39</v>
      </c>
      <c r="N522" s="32" t="s">
        <v>39</v>
      </c>
      <c r="O522" s="30">
        <v>0.0</v>
      </c>
      <c r="P522" s="30">
        <v>4.0</v>
      </c>
      <c r="Q522" s="30">
        <v>2.0</v>
      </c>
      <c r="R522" s="30">
        <v>10.0</v>
      </c>
      <c r="S522" s="30">
        <v>0.0</v>
      </c>
      <c r="T522" s="30">
        <v>0.0</v>
      </c>
      <c r="U522" s="30">
        <v>0.0</v>
      </c>
      <c r="V522" s="30">
        <v>0.0</v>
      </c>
      <c r="W522" s="30">
        <v>0.0</v>
      </c>
      <c r="X522" s="30">
        <v>0.0</v>
      </c>
      <c r="Y522" s="30">
        <v>0.0</v>
      </c>
      <c r="Z522" s="30">
        <v>0.0</v>
      </c>
      <c r="AA522" s="30">
        <v>0.0</v>
      </c>
      <c r="AB522" s="30">
        <v>0.0</v>
      </c>
      <c r="AC522" s="30">
        <v>0.0</v>
      </c>
      <c r="AD522" s="30">
        <v>0.0</v>
      </c>
      <c r="AE522" s="30">
        <v>0.0</v>
      </c>
      <c r="AF522" s="30">
        <v>0.0</v>
      </c>
      <c r="AG522" s="30">
        <v>0.0</v>
      </c>
      <c r="AH522" s="30">
        <v>0.0</v>
      </c>
      <c r="AI522" s="30">
        <v>0.0</v>
      </c>
      <c r="AJ522" s="39"/>
    </row>
    <row r="523">
      <c r="A523" s="30">
        <v>13116.4</v>
      </c>
      <c r="B523" s="40">
        <v>44309.0</v>
      </c>
      <c r="C523" s="40">
        <v>44309.0</v>
      </c>
      <c r="D523" s="32" t="s">
        <v>93</v>
      </c>
      <c r="E523" s="32" t="s">
        <v>94</v>
      </c>
      <c r="F523" s="32" t="s">
        <v>191</v>
      </c>
      <c r="G523" s="32" t="s">
        <v>107</v>
      </c>
      <c r="H523" s="30">
        <v>27511.0</v>
      </c>
      <c r="I523" s="37"/>
      <c r="J523" s="30">
        <v>0.0</v>
      </c>
      <c r="K523" s="30">
        <v>1.0</v>
      </c>
      <c r="L523" s="30">
        <v>0.0</v>
      </c>
      <c r="M523" s="32" t="s">
        <v>39</v>
      </c>
      <c r="N523" s="32" t="s">
        <v>39</v>
      </c>
      <c r="O523" s="30">
        <v>0.0</v>
      </c>
      <c r="P523" s="30">
        <v>4.0</v>
      </c>
      <c r="Q523" s="30">
        <v>5.0</v>
      </c>
      <c r="R523" s="30">
        <v>10.0</v>
      </c>
      <c r="S523" s="30">
        <v>0.0</v>
      </c>
      <c r="T523" s="30">
        <v>0.0</v>
      </c>
      <c r="U523" s="30">
        <v>0.0</v>
      </c>
      <c r="V523" s="30">
        <v>0.0</v>
      </c>
      <c r="W523" s="30">
        <v>0.0</v>
      </c>
      <c r="X523" s="30">
        <v>0.0</v>
      </c>
      <c r="Y523" s="30">
        <v>0.0</v>
      </c>
      <c r="Z523" s="30">
        <v>0.0</v>
      </c>
      <c r="AA523" s="30">
        <v>0.0</v>
      </c>
      <c r="AB523" s="30">
        <v>0.0</v>
      </c>
      <c r="AC523" s="30">
        <v>0.0</v>
      </c>
      <c r="AD523" s="30">
        <v>0.0</v>
      </c>
      <c r="AE523" s="30">
        <v>0.0</v>
      </c>
      <c r="AF523" s="30">
        <v>0.0</v>
      </c>
      <c r="AG523" s="30">
        <v>0.0</v>
      </c>
      <c r="AH523" s="30">
        <v>0.0</v>
      </c>
      <c r="AI523" s="30">
        <v>0.0</v>
      </c>
      <c r="AJ523" s="39"/>
    </row>
    <row r="524">
      <c r="A524" s="30">
        <v>13116.5</v>
      </c>
      <c r="B524" s="40">
        <v>44309.0</v>
      </c>
      <c r="C524" s="40">
        <v>44309.0</v>
      </c>
      <c r="D524" s="32" t="s">
        <v>93</v>
      </c>
      <c r="E524" s="32" t="s">
        <v>94</v>
      </c>
      <c r="F524" s="32" t="s">
        <v>191</v>
      </c>
      <c r="G524" s="32" t="s">
        <v>107</v>
      </c>
      <c r="H524" s="30">
        <v>27511.0</v>
      </c>
      <c r="I524" s="37"/>
      <c r="J524" s="30">
        <v>0.0</v>
      </c>
      <c r="K524" s="30">
        <v>1.0</v>
      </c>
      <c r="L524" s="30">
        <v>0.0</v>
      </c>
      <c r="M524" s="32" t="s">
        <v>39</v>
      </c>
      <c r="N524" s="32" t="s">
        <v>39</v>
      </c>
      <c r="O524" s="30">
        <v>0.0</v>
      </c>
      <c r="P524" s="30">
        <v>2.0</v>
      </c>
      <c r="Q524" s="30">
        <v>4.0</v>
      </c>
      <c r="R524" s="30">
        <v>10.0</v>
      </c>
      <c r="S524" s="30">
        <v>0.0</v>
      </c>
      <c r="T524" s="30">
        <v>0.0</v>
      </c>
      <c r="U524" s="30">
        <v>0.0</v>
      </c>
      <c r="V524" s="30">
        <v>0.0</v>
      </c>
      <c r="W524" s="30">
        <v>0.0</v>
      </c>
      <c r="X524" s="30">
        <v>0.0</v>
      </c>
      <c r="Y524" s="30">
        <v>0.0</v>
      </c>
      <c r="Z524" s="30">
        <v>0.0</v>
      </c>
      <c r="AA524" s="30">
        <v>0.0</v>
      </c>
      <c r="AB524" s="30">
        <v>0.0</v>
      </c>
      <c r="AC524" s="30">
        <v>0.0</v>
      </c>
      <c r="AD524" s="30">
        <v>0.0</v>
      </c>
      <c r="AE524" s="30">
        <v>0.0</v>
      </c>
      <c r="AF524" s="30">
        <v>0.0</v>
      </c>
      <c r="AG524" s="30">
        <v>0.0</v>
      </c>
      <c r="AH524" s="30">
        <v>0.0</v>
      </c>
      <c r="AI524" s="30">
        <v>0.0</v>
      </c>
      <c r="AJ524" s="39"/>
    </row>
    <row r="525">
      <c r="A525" s="30">
        <v>13116.6</v>
      </c>
      <c r="B525" s="40">
        <v>44309.0</v>
      </c>
      <c r="C525" s="40">
        <v>44309.0</v>
      </c>
      <c r="D525" s="32" t="s">
        <v>93</v>
      </c>
      <c r="E525" s="32" t="s">
        <v>94</v>
      </c>
      <c r="F525" s="32" t="s">
        <v>191</v>
      </c>
      <c r="G525" s="32" t="s">
        <v>107</v>
      </c>
      <c r="H525" s="30">
        <v>27511.0</v>
      </c>
      <c r="I525" s="37"/>
      <c r="J525" s="30">
        <v>0.0</v>
      </c>
      <c r="K525" s="30">
        <v>1.0</v>
      </c>
      <c r="L525" s="30">
        <v>0.0</v>
      </c>
      <c r="M525" s="32" t="s">
        <v>39</v>
      </c>
      <c r="N525" s="32" t="s">
        <v>39</v>
      </c>
      <c r="O525" s="30">
        <v>0.0</v>
      </c>
      <c r="P525" s="30">
        <v>3.0</v>
      </c>
      <c r="Q525" s="30">
        <v>5.0</v>
      </c>
      <c r="R525" s="30">
        <v>5.0</v>
      </c>
      <c r="S525" s="30">
        <v>0.0</v>
      </c>
      <c r="T525" s="30">
        <v>0.0</v>
      </c>
      <c r="U525" s="30">
        <v>0.0</v>
      </c>
      <c r="V525" s="30">
        <v>0.0</v>
      </c>
      <c r="W525" s="30">
        <v>0.0</v>
      </c>
      <c r="X525" s="30">
        <v>0.0</v>
      </c>
      <c r="Y525" s="30">
        <v>0.0</v>
      </c>
      <c r="Z525" s="30">
        <v>0.0</v>
      </c>
      <c r="AA525" s="30">
        <v>0.0</v>
      </c>
      <c r="AB525" s="30">
        <v>0.0</v>
      </c>
      <c r="AC525" s="30">
        <v>0.0</v>
      </c>
      <c r="AD525" s="30">
        <v>0.0</v>
      </c>
      <c r="AE525" s="30">
        <v>0.0</v>
      </c>
      <c r="AF525" s="30">
        <v>0.0</v>
      </c>
      <c r="AG525" s="30">
        <v>0.0</v>
      </c>
      <c r="AH525" s="30">
        <v>0.0</v>
      </c>
      <c r="AI525" s="30">
        <v>0.0</v>
      </c>
      <c r="AJ525" s="39"/>
    </row>
    <row r="526">
      <c r="A526" s="30">
        <v>13117.1</v>
      </c>
      <c r="B526" s="40">
        <v>44309.0</v>
      </c>
      <c r="C526" s="40">
        <v>44313.0</v>
      </c>
      <c r="D526" s="32" t="s">
        <v>262</v>
      </c>
      <c r="E526" s="32" t="s">
        <v>36</v>
      </c>
      <c r="F526" s="32" t="s">
        <v>263</v>
      </c>
      <c r="G526" s="32" t="s">
        <v>91</v>
      </c>
      <c r="H526" s="30">
        <v>27597.0</v>
      </c>
      <c r="I526" s="37"/>
      <c r="J526" s="30">
        <v>0.0</v>
      </c>
      <c r="K526" s="30">
        <v>1.0</v>
      </c>
      <c r="L526" s="30">
        <v>0.0</v>
      </c>
      <c r="M526" s="32" t="s">
        <v>39</v>
      </c>
      <c r="N526" s="32" t="s">
        <v>39</v>
      </c>
      <c r="O526" s="30">
        <v>3.0</v>
      </c>
      <c r="P526" s="30">
        <v>0.0</v>
      </c>
      <c r="Q526" s="30">
        <v>0.0</v>
      </c>
      <c r="R526" s="30">
        <v>0.0</v>
      </c>
      <c r="S526" s="30">
        <v>0.0</v>
      </c>
      <c r="T526" s="30">
        <v>0.0</v>
      </c>
      <c r="U526" s="30">
        <v>9.0</v>
      </c>
      <c r="V526" s="30">
        <v>5.0</v>
      </c>
      <c r="W526" s="30">
        <v>5.0</v>
      </c>
      <c r="X526" s="30">
        <v>0.0</v>
      </c>
      <c r="Y526" s="30">
        <v>0.0</v>
      </c>
      <c r="Z526" s="30">
        <v>0.0</v>
      </c>
      <c r="AA526" s="30">
        <v>0.0</v>
      </c>
      <c r="AB526" s="30">
        <v>0.0</v>
      </c>
      <c r="AC526" s="30">
        <v>0.0</v>
      </c>
      <c r="AD526" s="30">
        <v>0.0</v>
      </c>
      <c r="AE526" s="30">
        <v>0.0</v>
      </c>
      <c r="AF526" s="30">
        <v>0.0</v>
      </c>
      <c r="AG526" s="30">
        <v>0.0</v>
      </c>
      <c r="AH526" s="30">
        <v>0.0</v>
      </c>
      <c r="AI526" s="30">
        <v>0.0</v>
      </c>
      <c r="AJ526" s="39"/>
    </row>
    <row r="527">
      <c r="A527" s="30">
        <v>13118.1</v>
      </c>
      <c r="B527" s="40">
        <v>44309.0</v>
      </c>
      <c r="C527" s="40">
        <v>44313.0</v>
      </c>
      <c r="D527" s="32" t="s">
        <v>317</v>
      </c>
      <c r="E527" s="32" t="s">
        <v>36</v>
      </c>
      <c r="F527" s="32" t="s">
        <v>290</v>
      </c>
      <c r="G527" s="32" t="s">
        <v>107</v>
      </c>
      <c r="H527" s="30">
        <v>27513.0</v>
      </c>
      <c r="I527" s="37"/>
      <c r="J527" s="30">
        <v>0.0</v>
      </c>
      <c r="K527" s="30">
        <v>1.0</v>
      </c>
      <c r="L527" s="30">
        <v>0.0</v>
      </c>
      <c r="M527" s="32" t="s">
        <v>49</v>
      </c>
      <c r="N527" s="32" t="s">
        <v>39</v>
      </c>
      <c r="O527" s="30">
        <v>1.0</v>
      </c>
      <c r="P527" s="30">
        <v>9.0</v>
      </c>
      <c r="Q527" s="30">
        <v>5.0</v>
      </c>
      <c r="R527" s="30">
        <v>10.0</v>
      </c>
      <c r="S527" s="30">
        <v>1.0</v>
      </c>
      <c r="T527" s="30">
        <v>0.0</v>
      </c>
      <c r="U527" s="30">
        <v>0.0</v>
      </c>
      <c r="V527" s="30">
        <v>0.0</v>
      </c>
      <c r="W527" s="30">
        <v>0.0</v>
      </c>
      <c r="X527" s="30">
        <v>0.0</v>
      </c>
      <c r="Y527" s="30">
        <v>0.0</v>
      </c>
      <c r="Z527" s="30">
        <v>0.0</v>
      </c>
      <c r="AA527" s="30">
        <v>0.0</v>
      </c>
      <c r="AB527" s="30">
        <v>0.0</v>
      </c>
      <c r="AC527" s="30">
        <v>0.0</v>
      </c>
      <c r="AD527" s="30">
        <v>0.0</v>
      </c>
      <c r="AE527" s="30">
        <v>0.0</v>
      </c>
      <c r="AF527" s="30">
        <v>0.0</v>
      </c>
      <c r="AG527" s="30">
        <v>0.0</v>
      </c>
      <c r="AH527" s="30">
        <v>0.0</v>
      </c>
      <c r="AI527" s="30">
        <v>0.0</v>
      </c>
      <c r="AJ527" s="39"/>
    </row>
    <row r="528">
      <c r="A528" s="30">
        <v>13118.2</v>
      </c>
      <c r="B528" s="40">
        <v>44309.0</v>
      </c>
      <c r="C528" s="40">
        <v>44313.0</v>
      </c>
      <c r="D528" s="32" t="s">
        <v>317</v>
      </c>
      <c r="E528" s="32" t="s">
        <v>36</v>
      </c>
      <c r="F528" s="32" t="s">
        <v>189</v>
      </c>
      <c r="G528" s="32" t="s">
        <v>107</v>
      </c>
      <c r="H528" s="30">
        <v>27519.0</v>
      </c>
      <c r="I528" s="37"/>
      <c r="J528" s="30">
        <v>0.0</v>
      </c>
      <c r="K528" s="30">
        <v>1.0</v>
      </c>
      <c r="L528" s="30">
        <v>0.0</v>
      </c>
      <c r="M528" s="32" t="s">
        <v>49</v>
      </c>
      <c r="N528" s="32" t="s">
        <v>39</v>
      </c>
      <c r="O528" s="30">
        <v>3.0</v>
      </c>
      <c r="P528" s="30">
        <v>9.0</v>
      </c>
      <c r="Q528" s="30">
        <v>5.0</v>
      </c>
      <c r="R528" s="30">
        <v>10.0</v>
      </c>
      <c r="S528" s="30">
        <v>1.0</v>
      </c>
      <c r="T528" s="30">
        <v>0.0</v>
      </c>
      <c r="U528" s="30">
        <v>0.0</v>
      </c>
      <c r="V528" s="30">
        <v>0.0</v>
      </c>
      <c r="W528" s="30">
        <v>0.0</v>
      </c>
      <c r="X528" s="30">
        <v>0.0</v>
      </c>
      <c r="Y528" s="30">
        <v>0.0</v>
      </c>
      <c r="Z528" s="30">
        <v>0.0</v>
      </c>
      <c r="AA528" s="30">
        <v>0.0</v>
      </c>
      <c r="AB528" s="30">
        <v>0.0</v>
      </c>
      <c r="AC528" s="30">
        <v>0.0</v>
      </c>
      <c r="AD528" s="30">
        <v>0.0</v>
      </c>
      <c r="AE528" s="30">
        <v>0.0</v>
      </c>
      <c r="AF528" s="30">
        <v>0.0</v>
      </c>
      <c r="AG528" s="30">
        <v>0.0</v>
      </c>
      <c r="AH528" s="30">
        <v>0.0</v>
      </c>
      <c r="AI528" s="30">
        <v>0.0</v>
      </c>
      <c r="AJ528" s="39"/>
    </row>
    <row r="529">
      <c r="A529" s="30">
        <v>13118.3</v>
      </c>
      <c r="B529" s="40">
        <v>44309.0</v>
      </c>
      <c r="C529" s="40">
        <v>44313.0</v>
      </c>
      <c r="D529" s="32" t="s">
        <v>317</v>
      </c>
      <c r="E529" s="32" t="s">
        <v>36</v>
      </c>
      <c r="J529" s="30">
        <v>0.0</v>
      </c>
      <c r="K529" s="30">
        <v>0.0</v>
      </c>
      <c r="L529" s="30">
        <v>1.0</v>
      </c>
      <c r="M529" s="32" t="s">
        <v>49</v>
      </c>
      <c r="N529" s="32" t="s">
        <v>39</v>
      </c>
      <c r="O529" s="30">
        <v>0.0</v>
      </c>
      <c r="P529" s="30">
        <v>0.0</v>
      </c>
      <c r="Q529" s="30">
        <v>0.0</v>
      </c>
      <c r="R529" s="30">
        <v>0.0</v>
      </c>
      <c r="S529" s="30">
        <v>0.0</v>
      </c>
      <c r="T529" s="30">
        <v>0.0</v>
      </c>
      <c r="U529" s="30">
        <v>8.0</v>
      </c>
      <c r="V529" s="30">
        <v>4.0</v>
      </c>
      <c r="W529" s="30">
        <v>10.0</v>
      </c>
      <c r="X529" s="30">
        <v>1.0</v>
      </c>
      <c r="Y529" s="30">
        <v>0.0</v>
      </c>
      <c r="Z529" s="30">
        <v>0.0</v>
      </c>
      <c r="AA529" s="30">
        <v>0.0</v>
      </c>
      <c r="AB529" s="30">
        <v>0.0</v>
      </c>
      <c r="AC529" s="30">
        <v>0.0</v>
      </c>
      <c r="AD529" s="30">
        <v>0.0</v>
      </c>
      <c r="AE529" s="30">
        <v>0.0</v>
      </c>
      <c r="AF529" s="30">
        <v>0.0</v>
      </c>
      <c r="AG529" s="30">
        <v>0.0</v>
      </c>
      <c r="AH529" s="30">
        <v>0.0</v>
      </c>
      <c r="AI529" s="30">
        <v>0.0</v>
      </c>
      <c r="AJ529" s="39"/>
    </row>
    <row r="530">
      <c r="A530" s="30">
        <v>13119.1</v>
      </c>
      <c r="B530" s="40">
        <v>44309.0</v>
      </c>
      <c r="C530" s="40">
        <v>44313.0</v>
      </c>
      <c r="D530" s="32" t="s">
        <v>262</v>
      </c>
      <c r="E530" s="32" t="s">
        <v>36</v>
      </c>
      <c r="F530" s="32" t="s">
        <v>263</v>
      </c>
      <c r="G530" s="32" t="s">
        <v>91</v>
      </c>
      <c r="H530" s="30">
        <v>27597.0</v>
      </c>
      <c r="I530" s="37"/>
      <c r="J530" s="30">
        <v>0.0</v>
      </c>
      <c r="K530" s="30">
        <v>1.0</v>
      </c>
      <c r="L530" s="30">
        <v>0.0</v>
      </c>
      <c r="M530" s="32" t="s">
        <v>39</v>
      </c>
      <c r="N530" s="32" t="s">
        <v>39</v>
      </c>
      <c r="O530" s="30">
        <v>3.0</v>
      </c>
      <c r="P530" s="30">
        <v>0.0</v>
      </c>
      <c r="Q530" s="30">
        <v>0.0</v>
      </c>
      <c r="R530" s="30">
        <v>11.0</v>
      </c>
      <c r="S530" s="30">
        <v>0.0</v>
      </c>
      <c r="T530" s="30">
        <v>0.0</v>
      </c>
      <c r="U530" s="30">
        <v>0.0</v>
      </c>
      <c r="V530" s="30">
        <v>0.0</v>
      </c>
      <c r="W530" s="30">
        <v>0.0</v>
      </c>
      <c r="X530" s="30">
        <v>0.0</v>
      </c>
      <c r="Y530" s="30">
        <v>0.0</v>
      </c>
      <c r="Z530" s="30">
        <v>11.0</v>
      </c>
      <c r="AA530" s="30">
        <v>5.0</v>
      </c>
      <c r="AB530" s="30">
        <v>5.0</v>
      </c>
      <c r="AC530" s="30">
        <v>1.0</v>
      </c>
      <c r="AD530" s="30">
        <v>0.0</v>
      </c>
      <c r="AE530" s="30">
        <v>0.0</v>
      </c>
      <c r="AF530" s="30">
        <v>0.0</v>
      </c>
      <c r="AG530" s="30">
        <v>0.0</v>
      </c>
      <c r="AH530" s="30">
        <v>0.0</v>
      </c>
      <c r="AI530" s="30">
        <v>0.0</v>
      </c>
      <c r="AJ530" s="39"/>
    </row>
    <row r="531">
      <c r="A531" s="30">
        <v>13120.1</v>
      </c>
      <c r="B531" s="40">
        <v>44309.0</v>
      </c>
      <c r="C531" s="40">
        <v>44312.0</v>
      </c>
      <c r="D531" s="32" t="s">
        <v>271</v>
      </c>
      <c r="E531" s="32" t="s">
        <v>36</v>
      </c>
      <c r="F531" s="32" t="s">
        <v>164</v>
      </c>
      <c r="G531" s="32" t="s">
        <v>165</v>
      </c>
      <c r="H531" s="30">
        <v>27560.0</v>
      </c>
      <c r="I531" s="37"/>
      <c r="J531" s="30">
        <v>0.0</v>
      </c>
      <c r="K531" s="30">
        <v>1.0</v>
      </c>
      <c r="L531" s="30">
        <v>0.0</v>
      </c>
      <c r="M531" s="32" t="s">
        <v>39</v>
      </c>
      <c r="N531" s="32" t="s">
        <v>39</v>
      </c>
      <c r="O531" s="30">
        <v>1.0</v>
      </c>
      <c r="P531" s="30">
        <v>0.0</v>
      </c>
      <c r="Q531" s="30">
        <v>0.0</v>
      </c>
      <c r="R531" s="30">
        <v>0.0</v>
      </c>
      <c r="S531" s="30">
        <v>0.0</v>
      </c>
      <c r="T531" s="30">
        <v>0.0</v>
      </c>
      <c r="U531" s="30">
        <v>0.0</v>
      </c>
      <c r="V531" s="30">
        <v>0.0</v>
      </c>
      <c r="W531" s="30">
        <v>5.0</v>
      </c>
      <c r="X531" s="30">
        <v>1.0</v>
      </c>
      <c r="Y531" s="30">
        <v>0.0</v>
      </c>
      <c r="Z531" s="30">
        <v>0.0</v>
      </c>
      <c r="AA531" s="30">
        <v>0.0</v>
      </c>
      <c r="AB531" s="30">
        <v>0.0</v>
      </c>
      <c r="AC531" s="30">
        <v>0.0</v>
      </c>
      <c r="AD531" s="30">
        <v>0.0</v>
      </c>
      <c r="AE531" s="30">
        <v>0.0</v>
      </c>
      <c r="AF531" s="30">
        <v>0.0</v>
      </c>
      <c r="AG531" s="30">
        <v>0.0</v>
      </c>
      <c r="AH531" s="30">
        <v>0.0</v>
      </c>
      <c r="AI531" s="30">
        <v>0.0</v>
      </c>
      <c r="AJ531" s="39"/>
    </row>
    <row r="532">
      <c r="A532" s="30">
        <v>13121.1</v>
      </c>
      <c r="B532" s="40">
        <v>44309.0</v>
      </c>
      <c r="C532" s="40">
        <v>44312.0</v>
      </c>
      <c r="D532" s="32" t="s">
        <v>271</v>
      </c>
      <c r="E532" s="32" t="s">
        <v>36</v>
      </c>
      <c r="F532" s="32" t="s">
        <v>164</v>
      </c>
      <c r="G532" s="32" t="s">
        <v>165</v>
      </c>
      <c r="H532" s="30">
        <v>27560.0</v>
      </c>
      <c r="I532" s="37"/>
      <c r="J532" s="30">
        <v>0.0</v>
      </c>
      <c r="K532" s="30">
        <v>1.0</v>
      </c>
      <c r="L532" s="30">
        <v>0.0</v>
      </c>
      <c r="M532" s="32" t="s">
        <v>39</v>
      </c>
      <c r="N532" s="32" t="s">
        <v>39</v>
      </c>
      <c r="O532" s="30">
        <v>1.0</v>
      </c>
      <c r="P532" s="30">
        <v>0.0</v>
      </c>
      <c r="Q532" s="30">
        <v>0.0</v>
      </c>
      <c r="R532" s="30">
        <v>5.0</v>
      </c>
      <c r="S532" s="30">
        <v>1.0</v>
      </c>
      <c r="T532" s="30">
        <v>0.0</v>
      </c>
      <c r="U532" s="30">
        <v>0.0</v>
      </c>
      <c r="V532" s="30">
        <v>0.0</v>
      </c>
      <c r="W532" s="30">
        <v>0.0</v>
      </c>
      <c r="X532" s="30">
        <v>0.0</v>
      </c>
      <c r="Y532" s="30">
        <v>0.0</v>
      </c>
      <c r="Z532" s="30">
        <v>0.0</v>
      </c>
      <c r="AA532" s="30">
        <v>0.0</v>
      </c>
      <c r="AB532" s="30">
        <v>0.0</v>
      </c>
      <c r="AC532" s="30">
        <v>0.0</v>
      </c>
      <c r="AD532" s="30">
        <v>0.0</v>
      </c>
      <c r="AE532" s="30">
        <v>0.0</v>
      </c>
      <c r="AF532" s="30">
        <v>0.0</v>
      </c>
      <c r="AG532" s="30">
        <v>0.0</v>
      </c>
      <c r="AH532" s="30">
        <v>0.0</v>
      </c>
      <c r="AI532" s="30">
        <v>0.0</v>
      </c>
      <c r="AJ532" s="39"/>
    </row>
    <row r="533">
      <c r="A533" s="30">
        <v>13122.1</v>
      </c>
      <c r="B533" s="40">
        <v>44309.0</v>
      </c>
      <c r="C533" s="40">
        <v>44313.0</v>
      </c>
      <c r="D533" s="32" t="s">
        <v>150</v>
      </c>
      <c r="E533" s="32" t="s">
        <v>36</v>
      </c>
      <c r="F533" s="32" t="s">
        <v>248</v>
      </c>
      <c r="G533" s="32" t="s">
        <v>38</v>
      </c>
      <c r="H533" s="30">
        <v>27604.0</v>
      </c>
      <c r="I533" s="37"/>
      <c r="J533" s="30">
        <v>0.0</v>
      </c>
      <c r="K533" s="30">
        <v>1.0</v>
      </c>
      <c r="L533" s="30">
        <v>0.0</v>
      </c>
      <c r="M533" s="32" t="s">
        <v>49</v>
      </c>
      <c r="N533" s="32" t="s">
        <v>39</v>
      </c>
      <c r="O533" s="30">
        <v>2.0</v>
      </c>
      <c r="P533" s="30">
        <v>10.0</v>
      </c>
      <c r="Q533" s="30">
        <v>5.0</v>
      </c>
      <c r="R533" s="30">
        <v>13.0</v>
      </c>
      <c r="S533" s="30">
        <v>2.0</v>
      </c>
      <c r="T533" s="30">
        <v>0.0</v>
      </c>
      <c r="U533" s="30">
        <v>0.0</v>
      </c>
      <c r="V533" s="30">
        <v>0.0</v>
      </c>
      <c r="W533" s="30">
        <v>0.0</v>
      </c>
      <c r="X533" s="30">
        <v>0.0</v>
      </c>
      <c r="Y533" s="30">
        <v>0.0</v>
      </c>
      <c r="Z533" s="30">
        <v>0.0</v>
      </c>
      <c r="AA533" s="30">
        <v>0.0</v>
      </c>
      <c r="AB533" s="30">
        <v>0.0</v>
      </c>
      <c r="AC533" s="30">
        <v>0.0</v>
      </c>
      <c r="AD533" s="30">
        <v>0.0</v>
      </c>
      <c r="AE533" s="30">
        <v>0.0</v>
      </c>
      <c r="AF533" s="30">
        <v>0.0</v>
      </c>
      <c r="AG533" s="30">
        <v>0.0</v>
      </c>
      <c r="AH533" s="30">
        <v>0.0</v>
      </c>
      <c r="AI533" s="30">
        <v>0.0</v>
      </c>
      <c r="AJ533" s="39"/>
    </row>
    <row r="534">
      <c r="A534" s="30">
        <v>13122.2</v>
      </c>
      <c r="B534" s="40">
        <v>44309.0</v>
      </c>
      <c r="C534" s="40">
        <v>44313.0</v>
      </c>
      <c r="D534" s="32" t="s">
        <v>150</v>
      </c>
      <c r="E534" s="32" t="s">
        <v>36</v>
      </c>
      <c r="F534" s="32" t="s">
        <v>248</v>
      </c>
      <c r="G534" s="32" t="s">
        <v>38</v>
      </c>
      <c r="H534" s="30">
        <v>27604.0</v>
      </c>
      <c r="I534" s="37"/>
      <c r="J534" s="30">
        <v>0.0</v>
      </c>
      <c r="K534" s="30">
        <v>1.0</v>
      </c>
      <c r="L534" s="30">
        <v>0.0</v>
      </c>
      <c r="M534" s="32" t="s">
        <v>49</v>
      </c>
      <c r="N534" s="32" t="s">
        <v>39</v>
      </c>
      <c r="O534" s="30">
        <v>2.0</v>
      </c>
      <c r="P534" s="30">
        <v>11.0</v>
      </c>
      <c r="Q534" s="30">
        <v>5.0</v>
      </c>
      <c r="R534" s="30">
        <v>10.0</v>
      </c>
      <c r="S534" s="30">
        <v>2.0</v>
      </c>
      <c r="T534" s="30">
        <v>0.0</v>
      </c>
      <c r="U534" s="30">
        <v>0.0</v>
      </c>
      <c r="V534" s="30">
        <v>0.0</v>
      </c>
      <c r="W534" s="30">
        <v>0.0</v>
      </c>
      <c r="X534" s="30">
        <v>0.0</v>
      </c>
      <c r="Y534" s="30">
        <v>0.0</v>
      </c>
      <c r="Z534" s="30">
        <v>0.0</v>
      </c>
      <c r="AA534" s="30">
        <v>0.0</v>
      </c>
      <c r="AB534" s="30">
        <v>0.0</v>
      </c>
      <c r="AC534" s="30">
        <v>0.0</v>
      </c>
      <c r="AD534" s="30">
        <v>0.0</v>
      </c>
      <c r="AE534" s="30">
        <v>0.0</v>
      </c>
      <c r="AF534" s="30">
        <v>0.0</v>
      </c>
      <c r="AG534" s="30">
        <v>0.0</v>
      </c>
      <c r="AH534" s="30">
        <v>0.0</v>
      </c>
      <c r="AI534" s="30">
        <v>0.0</v>
      </c>
      <c r="AJ534" s="39"/>
    </row>
    <row r="535">
      <c r="A535" s="30">
        <v>13122.3</v>
      </c>
      <c r="B535" s="40">
        <v>44309.0</v>
      </c>
      <c r="C535" s="40">
        <v>44313.0</v>
      </c>
      <c r="D535" s="32" t="s">
        <v>150</v>
      </c>
      <c r="E535" s="32" t="s">
        <v>36</v>
      </c>
      <c r="F535" s="32" t="s">
        <v>124</v>
      </c>
      <c r="G535" s="32" t="s">
        <v>38</v>
      </c>
      <c r="H535" s="30">
        <v>27610.0</v>
      </c>
      <c r="I535" s="37"/>
      <c r="J535" s="30">
        <v>0.0</v>
      </c>
      <c r="K535" s="30">
        <v>1.0</v>
      </c>
      <c r="L535" s="30">
        <v>0.0</v>
      </c>
      <c r="M535" s="32" t="s">
        <v>49</v>
      </c>
      <c r="N535" s="32" t="s">
        <v>39</v>
      </c>
      <c r="O535" s="30">
        <v>2.0</v>
      </c>
      <c r="P535" s="30">
        <v>0.0</v>
      </c>
      <c r="Q535" s="30">
        <v>0.0</v>
      </c>
      <c r="R535" s="30">
        <v>0.0</v>
      </c>
      <c r="S535" s="30">
        <v>0.0</v>
      </c>
      <c r="T535" s="30">
        <v>0.0</v>
      </c>
      <c r="U535" s="30">
        <v>0.0</v>
      </c>
      <c r="V535" s="30">
        <v>0.0</v>
      </c>
      <c r="W535" s="30">
        <v>0.0</v>
      </c>
      <c r="X535" s="30">
        <v>0.0</v>
      </c>
      <c r="Y535" s="30">
        <v>0.0</v>
      </c>
      <c r="Z535" s="30">
        <v>11.0</v>
      </c>
      <c r="AA535" s="30">
        <v>5.0</v>
      </c>
      <c r="AB535" s="30">
        <v>14.0</v>
      </c>
      <c r="AC535" s="30">
        <v>2.0</v>
      </c>
      <c r="AD535" s="30">
        <v>0.0</v>
      </c>
      <c r="AE535" s="30">
        <v>0.0</v>
      </c>
      <c r="AF535" s="30">
        <v>0.0</v>
      </c>
      <c r="AG535" s="30">
        <v>0.0</v>
      </c>
      <c r="AH535" s="30">
        <v>0.0</v>
      </c>
      <c r="AI535" s="30">
        <v>0.0</v>
      </c>
      <c r="AJ535" s="39"/>
    </row>
    <row r="536">
      <c r="A536" s="30">
        <v>13123.1</v>
      </c>
      <c r="B536" s="40">
        <v>44309.0</v>
      </c>
      <c r="C536" s="40">
        <v>44313.0</v>
      </c>
      <c r="D536" s="32" t="s">
        <v>318</v>
      </c>
      <c r="E536" s="32" t="s">
        <v>36</v>
      </c>
      <c r="F536" s="32" t="s">
        <v>319</v>
      </c>
      <c r="G536" s="32" t="s">
        <v>38</v>
      </c>
      <c r="H536" s="30">
        <v>27614.0</v>
      </c>
      <c r="I536" s="37"/>
      <c r="J536" s="30">
        <v>0.0</v>
      </c>
      <c r="K536" s="30">
        <v>1.0</v>
      </c>
      <c r="L536" s="30">
        <v>0.0</v>
      </c>
      <c r="M536" s="32" t="s">
        <v>39</v>
      </c>
      <c r="N536" s="32" t="s">
        <v>39</v>
      </c>
      <c r="O536" s="30">
        <v>3.0</v>
      </c>
      <c r="P536" s="30">
        <v>0.0</v>
      </c>
      <c r="Q536" s="30">
        <v>0.0</v>
      </c>
      <c r="R536" s="30">
        <v>0.0</v>
      </c>
      <c r="S536" s="30">
        <v>0.0</v>
      </c>
      <c r="T536" s="30">
        <v>0.0</v>
      </c>
      <c r="U536" s="30">
        <v>10.0</v>
      </c>
      <c r="V536" s="30">
        <v>5.0</v>
      </c>
      <c r="W536" s="30">
        <v>10.0</v>
      </c>
      <c r="X536" s="30">
        <v>0.0</v>
      </c>
      <c r="Y536" s="30">
        <v>0.0</v>
      </c>
      <c r="Z536" s="30">
        <v>0.0</v>
      </c>
      <c r="AA536" s="30">
        <v>0.0</v>
      </c>
      <c r="AB536" s="30">
        <v>0.0</v>
      </c>
      <c r="AC536" s="30">
        <v>0.0</v>
      </c>
      <c r="AD536" s="30">
        <v>0.0</v>
      </c>
      <c r="AE536" s="30">
        <v>0.0</v>
      </c>
      <c r="AF536" s="30">
        <v>0.0</v>
      </c>
      <c r="AG536" s="30">
        <v>0.0</v>
      </c>
      <c r="AH536" s="30">
        <v>0.0</v>
      </c>
      <c r="AI536" s="30">
        <v>0.0</v>
      </c>
      <c r="AJ536" s="39"/>
    </row>
    <row r="537">
      <c r="A537" s="30">
        <v>13123.2</v>
      </c>
      <c r="B537" s="40">
        <v>44309.0</v>
      </c>
      <c r="C537" s="40">
        <v>44314.0</v>
      </c>
      <c r="D537" s="32" t="s">
        <v>318</v>
      </c>
      <c r="E537" s="32" t="s">
        <v>36</v>
      </c>
      <c r="F537" s="32" t="s">
        <v>319</v>
      </c>
      <c r="G537" s="32" t="s">
        <v>38</v>
      </c>
      <c r="H537" s="30">
        <v>27614.0</v>
      </c>
      <c r="I537" s="37"/>
      <c r="J537" s="30">
        <v>0.0</v>
      </c>
      <c r="K537" s="30">
        <v>1.0</v>
      </c>
      <c r="L537" s="30">
        <v>0.0</v>
      </c>
      <c r="M537" s="32" t="s">
        <v>39</v>
      </c>
      <c r="N537" s="32" t="s">
        <v>39</v>
      </c>
      <c r="O537" s="30">
        <v>3.0</v>
      </c>
      <c r="P537" s="30">
        <v>0.0</v>
      </c>
      <c r="Q537" s="30">
        <v>0.0</v>
      </c>
      <c r="R537" s="30">
        <v>0.0</v>
      </c>
      <c r="S537" s="30">
        <v>0.0</v>
      </c>
      <c r="T537" s="30">
        <v>0.0</v>
      </c>
      <c r="U537" s="30">
        <v>9.0</v>
      </c>
      <c r="V537" s="30">
        <v>5.0</v>
      </c>
      <c r="W537" s="30">
        <v>10.0</v>
      </c>
      <c r="X537" s="30">
        <v>0.0</v>
      </c>
      <c r="Y537" s="30">
        <v>0.0</v>
      </c>
      <c r="Z537" s="30">
        <v>0.0</v>
      </c>
      <c r="AA537" s="30">
        <v>0.0</v>
      </c>
      <c r="AB537" s="30">
        <v>0.0</v>
      </c>
      <c r="AC537" s="30">
        <v>0.0</v>
      </c>
      <c r="AD537" s="30">
        <v>0.0</v>
      </c>
      <c r="AE537" s="30">
        <v>0.0</v>
      </c>
      <c r="AF537" s="30">
        <v>0.0</v>
      </c>
      <c r="AG537" s="30">
        <v>0.0</v>
      </c>
      <c r="AH537" s="30">
        <v>0.0</v>
      </c>
      <c r="AI537" s="30">
        <v>0.0</v>
      </c>
      <c r="AJ537" s="39"/>
    </row>
    <row r="538">
      <c r="A538" s="30">
        <v>13123.3</v>
      </c>
      <c r="B538" s="40">
        <v>44309.0</v>
      </c>
      <c r="C538" s="40">
        <v>44313.0</v>
      </c>
      <c r="D538" s="32" t="s">
        <v>318</v>
      </c>
      <c r="E538" s="32" t="s">
        <v>36</v>
      </c>
      <c r="F538" s="32" t="s">
        <v>100</v>
      </c>
      <c r="G538" s="32" t="s">
        <v>74</v>
      </c>
      <c r="H538" s="30">
        <v>27587.0</v>
      </c>
      <c r="I538" s="37"/>
      <c r="J538" s="30">
        <v>0.0</v>
      </c>
      <c r="K538" s="30">
        <v>1.0</v>
      </c>
      <c r="L538" s="30">
        <v>0.0</v>
      </c>
      <c r="M538" s="32" t="s">
        <v>39</v>
      </c>
      <c r="N538" s="32" t="s">
        <v>39</v>
      </c>
      <c r="O538" s="30">
        <v>3.0</v>
      </c>
      <c r="P538" s="30">
        <v>0.0</v>
      </c>
      <c r="Q538" s="30">
        <v>0.0</v>
      </c>
      <c r="R538" s="30">
        <v>0.0</v>
      </c>
      <c r="S538" s="30">
        <v>0.0</v>
      </c>
      <c r="T538" s="30">
        <v>0.0</v>
      </c>
      <c r="U538" s="30">
        <v>0.0</v>
      </c>
      <c r="V538" s="30">
        <v>0.0</v>
      </c>
      <c r="W538" s="30">
        <v>0.0</v>
      </c>
      <c r="X538" s="30">
        <v>0.0</v>
      </c>
      <c r="Y538" s="30">
        <v>0.0</v>
      </c>
      <c r="Z538" s="30">
        <v>9.0</v>
      </c>
      <c r="AA538" s="30">
        <v>5.0</v>
      </c>
      <c r="AB538" s="30">
        <v>10.0</v>
      </c>
      <c r="AC538" s="30">
        <v>0.0</v>
      </c>
      <c r="AD538" s="30">
        <v>0.0</v>
      </c>
      <c r="AE538" s="30">
        <v>0.0</v>
      </c>
      <c r="AF538" s="30">
        <v>0.0</v>
      </c>
      <c r="AG538" s="30">
        <v>0.0</v>
      </c>
      <c r="AH538" s="30">
        <v>0.0</v>
      </c>
      <c r="AI538" s="30">
        <v>0.0</v>
      </c>
      <c r="AJ538" s="39"/>
    </row>
    <row r="539">
      <c r="A539" s="30">
        <v>13123.4</v>
      </c>
      <c r="B539" s="40">
        <v>44309.0</v>
      </c>
      <c r="C539" s="40">
        <v>44313.0</v>
      </c>
      <c r="D539" s="32" t="s">
        <v>318</v>
      </c>
      <c r="E539" s="32" t="s">
        <v>36</v>
      </c>
      <c r="J539" s="30">
        <v>0.0</v>
      </c>
      <c r="K539" s="30">
        <v>0.0</v>
      </c>
      <c r="L539" s="30">
        <v>1.0</v>
      </c>
      <c r="M539" s="32" t="s">
        <v>39</v>
      </c>
      <c r="N539" s="32" t="s">
        <v>39</v>
      </c>
      <c r="O539" s="30">
        <v>1.0</v>
      </c>
      <c r="P539" s="30">
        <v>0.0</v>
      </c>
      <c r="Q539" s="30">
        <v>0.0</v>
      </c>
      <c r="R539" s="30">
        <v>0.0</v>
      </c>
      <c r="S539" s="30">
        <v>0.0</v>
      </c>
      <c r="T539" s="30">
        <v>0.0</v>
      </c>
      <c r="U539" s="30">
        <v>8.0</v>
      </c>
      <c r="V539" s="30">
        <v>5.0</v>
      </c>
      <c r="W539" s="30">
        <v>10.0</v>
      </c>
      <c r="X539" s="30">
        <v>0.0</v>
      </c>
      <c r="Y539" s="30">
        <v>0.0</v>
      </c>
      <c r="Z539" s="30">
        <v>0.0</v>
      </c>
      <c r="AA539" s="30">
        <v>0.0</v>
      </c>
      <c r="AB539" s="30">
        <v>0.0</v>
      </c>
      <c r="AC539" s="30">
        <v>0.0</v>
      </c>
      <c r="AD539" s="30">
        <v>0.0</v>
      </c>
      <c r="AE539" s="30">
        <v>0.0</v>
      </c>
      <c r="AF539" s="30">
        <v>0.0</v>
      </c>
      <c r="AG539" s="30">
        <v>0.0</v>
      </c>
      <c r="AH539" s="30">
        <v>0.0</v>
      </c>
      <c r="AI539" s="30">
        <v>0.0</v>
      </c>
      <c r="AJ539" s="39"/>
    </row>
    <row r="540">
      <c r="A540" s="30">
        <v>13123.5</v>
      </c>
      <c r="B540" s="40">
        <v>44309.0</v>
      </c>
      <c r="C540" s="40">
        <v>44313.0</v>
      </c>
      <c r="D540" s="32" t="s">
        <v>318</v>
      </c>
      <c r="E540" s="32" t="s">
        <v>36</v>
      </c>
      <c r="J540" s="30">
        <v>1.0</v>
      </c>
      <c r="K540" s="30">
        <v>0.0</v>
      </c>
      <c r="L540" s="30">
        <v>0.0</v>
      </c>
      <c r="M540" s="32" t="s">
        <v>39</v>
      </c>
      <c r="N540" s="32" t="s">
        <v>39</v>
      </c>
      <c r="O540" s="30">
        <v>3.0</v>
      </c>
      <c r="P540" s="30">
        <v>0.0</v>
      </c>
      <c r="Q540" s="30">
        <v>0.0</v>
      </c>
      <c r="R540" s="30">
        <v>0.0</v>
      </c>
      <c r="S540" s="30">
        <v>0.0</v>
      </c>
      <c r="T540" s="30">
        <v>0.0</v>
      </c>
      <c r="U540" s="30">
        <v>0.0</v>
      </c>
      <c r="V540" s="30">
        <v>0.0</v>
      </c>
      <c r="W540" s="30">
        <v>0.0</v>
      </c>
      <c r="X540" s="30">
        <v>0.0</v>
      </c>
      <c r="Y540" s="30">
        <v>0.0</v>
      </c>
      <c r="Z540" s="30">
        <v>6.0</v>
      </c>
      <c r="AA540" s="30">
        <v>4.0</v>
      </c>
      <c r="AB540" s="30">
        <v>10.0</v>
      </c>
      <c r="AC540" s="30">
        <v>0.0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39"/>
    </row>
    <row r="541">
      <c r="A541" s="30">
        <v>13123.6</v>
      </c>
      <c r="B541" s="40">
        <v>44309.0</v>
      </c>
      <c r="C541" s="40">
        <v>44313.0</v>
      </c>
      <c r="D541" s="32" t="s">
        <v>318</v>
      </c>
      <c r="E541" s="32" t="s">
        <v>36</v>
      </c>
      <c r="J541" s="30">
        <v>1.0</v>
      </c>
      <c r="K541" s="30">
        <v>0.0</v>
      </c>
      <c r="L541" s="30">
        <v>0.0</v>
      </c>
      <c r="M541" s="32" t="s">
        <v>39</v>
      </c>
      <c r="N541" s="32" t="s">
        <v>39</v>
      </c>
      <c r="O541" s="30">
        <v>1.0</v>
      </c>
      <c r="P541" s="30">
        <v>0.0</v>
      </c>
      <c r="Q541" s="30">
        <v>0.0</v>
      </c>
      <c r="R541" s="30">
        <v>0.0</v>
      </c>
      <c r="S541" s="30">
        <v>0.0</v>
      </c>
      <c r="T541" s="30">
        <v>0.0</v>
      </c>
      <c r="U541" s="30">
        <v>0.0</v>
      </c>
      <c r="V541" s="30">
        <v>0.0</v>
      </c>
      <c r="W541" s="30">
        <v>0.0</v>
      </c>
      <c r="X541" s="30">
        <v>0.0</v>
      </c>
      <c r="Y541" s="30">
        <v>0.0</v>
      </c>
      <c r="Z541" s="30">
        <v>0.0</v>
      </c>
      <c r="AA541" s="30">
        <v>0.0</v>
      </c>
      <c r="AB541" s="30">
        <v>0.0</v>
      </c>
      <c r="AC541" s="30">
        <v>0.0</v>
      </c>
      <c r="AD541" s="30">
        <v>0.0</v>
      </c>
      <c r="AE541" s="30">
        <v>6.0</v>
      </c>
      <c r="AF541" s="30">
        <v>4.0</v>
      </c>
      <c r="AG541" s="30">
        <v>10.0</v>
      </c>
      <c r="AH541" s="30">
        <v>0.0</v>
      </c>
      <c r="AI541" s="30">
        <v>0.0</v>
      </c>
      <c r="AJ541" s="39"/>
    </row>
    <row r="542">
      <c r="A542" s="30">
        <v>13124.1</v>
      </c>
      <c r="B542" s="40">
        <v>44309.0</v>
      </c>
      <c r="C542" s="40">
        <v>44315.0</v>
      </c>
      <c r="D542" s="32" t="s">
        <v>68</v>
      </c>
      <c r="E542" s="32" t="s">
        <v>36</v>
      </c>
      <c r="F542" s="32" t="s">
        <v>69</v>
      </c>
      <c r="G542" s="32" t="s">
        <v>38</v>
      </c>
      <c r="H542" s="30">
        <v>27615.0</v>
      </c>
      <c r="I542" s="37"/>
      <c r="J542" s="30">
        <v>0.0</v>
      </c>
      <c r="K542" s="30">
        <v>1.0</v>
      </c>
      <c r="L542" s="30">
        <v>0.0</v>
      </c>
      <c r="M542" s="32" t="s">
        <v>49</v>
      </c>
      <c r="N542" s="32" t="s">
        <v>39</v>
      </c>
      <c r="O542" s="30">
        <v>3.0</v>
      </c>
      <c r="P542" s="30">
        <v>0.0</v>
      </c>
      <c r="Q542" s="30">
        <v>0.0</v>
      </c>
      <c r="R542" s="30">
        <v>0.0</v>
      </c>
      <c r="S542" s="30">
        <v>0.0</v>
      </c>
      <c r="T542" s="30">
        <v>0.0</v>
      </c>
      <c r="U542" s="30">
        <v>10.0</v>
      </c>
      <c r="V542" s="30">
        <v>5.0</v>
      </c>
      <c r="W542" s="30">
        <v>10.0</v>
      </c>
      <c r="X542" s="30">
        <v>1.0</v>
      </c>
      <c r="Y542" s="30">
        <v>0.0</v>
      </c>
      <c r="Z542" s="30">
        <v>0.0</v>
      </c>
      <c r="AA542" s="30">
        <v>0.0</v>
      </c>
      <c r="AB542" s="30">
        <v>0.0</v>
      </c>
      <c r="AC542" s="30">
        <v>0.0</v>
      </c>
      <c r="AD542" s="30">
        <v>0.0</v>
      </c>
      <c r="AE542" s="30">
        <v>0.0</v>
      </c>
      <c r="AF542" s="30">
        <v>0.0</v>
      </c>
      <c r="AG542" s="30">
        <v>0.0</v>
      </c>
      <c r="AH542" s="30">
        <v>0.0</v>
      </c>
      <c r="AI542" s="30">
        <v>0.0</v>
      </c>
      <c r="AJ542" s="39"/>
    </row>
    <row r="543">
      <c r="A543" s="30">
        <v>13124.2</v>
      </c>
      <c r="B543" s="40">
        <v>44309.0</v>
      </c>
      <c r="C543" s="40">
        <v>44315.0</v>
      </c>
      <c r="D543" s="32" t="s">
        <v>68</v>
      </c>
      <c r="E543" s="32" t="s">
        <v>36</v>
      </c>
      <c r="J543" s="30">
        <v>0.0</v>
      </c>
      <c r="K543" s="30">
        <v>0.0</v>
      </c>
      <c r="L543" s="30">
        <v>1.0</v>
      </c>
      <c r="M543" s="32" t="s">
        <v>49</v>
      </c>
      <c r="N543" s="32" t="s">
        <v>39</v>
      </c>
      <c r="O543" s="30">
        <v>1.0</v>
      </c>
      <c r="P543" s="30">
        <v>0.0</v>
      </c>
      <c r="Q543" s="30">
        <v>0.0</v>
      </c>
      <c r="R543" s="30">
        <v>0.0</v>
      </c>
      <c r="S543" s="30">
        <v>0.0</v>
      </c>
      <c r="T543" s="30">
        <v>0.0</v>
      </c>
      <c r="U543" s="30">
        <v>7.0</v>
      </c>
      <c r="V543" s="30">
        <v>4.0</v>
      </c>
      <c r="W543" s="30">
        <v>10.0</v>
      </c>
      <c r="X543" s="30">
        <v>1.0</v>
      </c>
      <c r="Y543" s="30">
        <v>0.0</v>
      </c>
      <c r="Z543" s="30">
        <v>0.0</v>
      </c>
      <c r="AA543" s="30">
        <v>0.0</v>
      </c>
      <c r="AB543" s="30">
        <v>0.0</v>
      </c>
      <c r="AC543" s="30">
        <v>0.0</v>
      </c>
      <c r="AD543" s="30">
        <v>0.0</v>
      </c>
      <c r="AE543" s="30">
        <v>0.0</v>
      </c>
      <c r="AF543" s="30">
        <v>0.0</v>
      </c>
      <c r="AG543" s="30">
        <v>0.0</v>
      </c>
      <c r="AH543" s="30">
        <v>0.0</v>
      </c>
      <c r="AI543" s="30">
        <v>0.0</v>
      </c>
      <c r="AJ543" s="39"/>
    </row>
    <row r="544">
      <c r="A544" s="30">
        <v>13125.1</v>
      </c>
      <c r="B544" s="40">
        <v>44310.0</v>
      </c>
      <c r="C544" s="31">
        <v>44320.0</v>
      </c>
      <c r="D544" s="32" t="s">
        <v>251</v>
      </c>
      <c r="E544" s="32" t="s">
        <v>252</v>
      </c>
      <c r="F544" s="32" t="s">
        <v>145</v>
      </c>
      <c r="G544" s="32" t="s">
        <v>107</v>
      </c>
      <c r="H544" s="30">
        <v>27511.0</v>
      </c>
      <c r="I544" s="37"/>
      <c r="J544" s="30">
        <v>0.0</v>
      </c>
      <c r="K544" s="30">
        <v>1.0</v>
      </c>
      <c r="L544" s="30">
        <v>0.0</v>
      </c>
      <c r="M544" s="32" t="s">
        <v>39</v>
      </c>
      <c r="N544" s="32" t="s">
        <v>39</v>
      </c>
      <c r="O544" s="30">
        <v>3.0</v>
      </c>
      <c r="P544" s="30">
        <v>0.0</v>
      </c>
      <c r="Q544" s="30">
        <v>0.0</v>
      </c>
      <c r="R544" s="30">
        <v>0.0</v>
      </c>
      <c r="S544" s="30">
        <v>0.0</v>
      </c>
      <c r="T544" s="30">
        <v>0.0</v>
      </c>
      <c r="U544" s="30">
        <v>10.0</v>
      </c>
      <c r="V544" s="30">
        <v>5.0</v>
      </c>
      <c r="W544" s="30">
        <v>5.0</v>
      </c>
      <c r="X544" s="30">
        <v>0.0</v>
      </c>
      <c r="Y544" s="30">
        <v>0.0</v>
      </c>
      <c r="Z544" s="30">
        <v>0.0</v>
      </c>
      <c r="AA544" s="30">
        <v>0.0</v>
      </c>
      <c r="AB544" s="30">
        <v>0.0</v>
      </c>
      <c r="AC544" s="30">
        <v>0.0</v>
      </c>
      <c r="AD544" s="30">
        <v>0.0</v>
      </c>
      <c r="AE544" s="30">
        <v>0.0</v>
      </c>
      <c r="AF544" s="30">
        <v>0.0</v>
      </c>
      <c r="AG544" s="30">
        <v>0.0</v>
      </c>
      <c r="AH544" s="30">
        <v>0.0</v>
      </c>
      <c r="AI544" s="30">
        <v>0.0</v>
      </c>
      <c r="AJ544" s="39"/>
    </row>
    <row r="545">
      <c r="A545" s="30">
        <v>13125.2</v>
      </c>
      <c r="B545" s="40">
        <v>44310.0</v>
      </c>
      <c r="C545" s="31">
        <v>44320.0</v>
      </c>
      <c r="D545" s="32" t="s">
        <v>251</v>
      </c>
      <c r="E545" s="32" t="s">
        <v>252</v>
      </c>
      <c r="J545" s="30">
        <v>1.0</v>
      </c>
      <c r="K545" s="30">
        <v>0.0</v>
      </c>
      <c r="L545" s="30">
        <v>0.0</v>
      </c>
      <c r="M545" s="32" t="s">
        <v>39</v>
      </c>
      <c r="N545" s="32" t="s">
        <v>39</v>
      </c>
      <c r="O545" s="30">
        <v>0.0</v>
      </c>
      <c r="P545" s="30">
        <v>0.0</v>
      </c>
      <c r="Q545" s="30">
        <v>0.0</v>
      </c>
      <c r="R545" s="30">
        <v>0.0</v>
      </c>
      <c r="S545" s="30">
        <v>0.0</v>
      </c>
      <c r="T545" s="30">
        <v>0.0</v>
      </c>
      <c r="U545" s="30">
        <v>0.0</v>
      </c>
      <c r="V545" s="30">
        <v>0.0</v>
      </c>
      <c r="W545" s="30">
        <v>0.0</v>
      </c>
      <c r="X545" s="30">
        <v>0.0</v>
      </c>
      <c r="Y545" s="30">
        <v>0.0</v>
      </c>
      <c r="Z545" s="30">
        <v>0.0</v>
      </c>
      <c r="AA545" s="30">
        <v>0.0</v>
      </c>
      <c r="AB545" s="30">
        <v>0.0</v>
      </c>
      <c r="AC545" s="30">
        <v>0.0</v>
      </c>
      <c r="AD545" s="30">
        <v>0.0</v>
      </c>
      <c r="AE545" s="30">
        <v>7.0</v>
      </c>
      <c r="AF545" s="30">
        <v>0.0</v>
      </c>
      <c r="AG545" s="30">
        <v>0.0</v>
      </c>
      <c r="AH545" s="30">
        <v>0.0</v>
      </c>
      <c r="AI545" s="30">
        <v>0.0</v>
      </c>
      <c r="AJ545" s="39"/>
    </row>
    <row r="546">
      <c r="A546" s="30">
        <v>13127.1</v>
      </c>
      <c r="B546" s="40">
        <v>44312.0</v>
      </c>
      <c r="C546" s="31">
        <v>44320.0</v>
      </c>
      <c r="D546" s="32" t="s">
        <v>318</v>
      </c>
      <c r="E546" s="32" t="s">
        <v>36</v>
      </c>
      <c r="F546" s="32" t="s">
        <v>319</v>
      </c>
      <c r="G546" s="32" t="s">
        <v>38</v>
      </c>
      <c r="H546" s="30">
        <v>27614.0</v>
      </c>
      <c r="I546" s="37"/>
      <c r="J546" s="30">
        <v>0.0</v>
      </c>
      <c r="K546" s="30">
        <v>1.0</v>
      </c>
      <c r="L546" s="30">
        <v>0.0</v>
      </c>
      <c r="M546" s="32" t="s">
        <v>49</v>
      </c>
      <c r="N546" s="32" t="s">
        <v>39</v>
      </c>
      <c r="O546" s="30">
        <v>3.0</v>
      </c>
      <c r="P546" s="30">
        <v>0.0</v>
      </c>
      <c r="Q546" s="30">
        <v>0.0</v>
      </c>
      <c r="R546" s="30">
        <v>0.0</v>
      </c>
      <c r="S546" s="30">
        <v>0.0</v>
      </c>
      <c r="T546" s="30">
        <v>0.0</v>
      </c>
      <c r="U546" s="30">
        <v>10.0</v>
      </c>
      <c r="V546" s="30">
        <v>5.0</v>
      </c>
      <c r="W546" s="30">
        <v>10.0</v>
      </c>
      <c r="X546" s="30">
        <v>0.0</v>
      </c>
      <c r="Y546" s="30">
        <v>0.0</v>
      </c>
      <c r="Z546" s="30">
        <v>0.0</v>
      </c>
      <c r="AA546" s="30">
        <v>0.0</v>
      </c>
      <c r="AB546" s="30">
        <v>0.0</v>
      </c>
      <c r="AC546" s="30">
        <v>0.0</v>
      </c>
      <c r="AD546" s="30">
        <v>0.0</v>
      </c>
      <c r="AE546" s="30">
        <v>0.0</v>
      </c>
      <c r="AF546" s="30">
        <v>0.0</v>
      </c>
      <c r="AG546" s="30">
        <v>0.0</v>
      </c>
      <c r="AH546" s="30">
        <v>0.0</v>
      </c>
      <c r="AI546" s="30">
        <v>0.0</v>
      </c>
      <c r="AJ546" s="39"/>
    </row>
    <row r="547">
      <c r="A547" s="30">
        <v>13127.2</v>
      </c>
      <c r="B547" s="40">
        <v>44312.0</v>
      </c>
      <c r="C547" s="31">
        <v>44320.0</v>
      </c>
      <c r="D547" s="32" t="s">
        <v>318</v>
      </c>
      <c r="E547" s="32" t="s">
        <v>36</v>
      </c>
      <c r="F547" s="32" t="s">
        <v>319</v>
      </c>
      <c r="G547" s="32" t="s">
        <v>38</v>
      </c>
      <c r="H547" s="30">
        <v>27614.0</v>
      </c>
      <c r="I547" s="37"/>
      <c r="J547" s="30">
        <v>0.0</v>
      </c>
      <c r="K547" s="30">
        <v>1.0</v>
      </c>
      <c r="L547" s="30">
        <v>0.0</v>
      </c>
      <c r="M547" s="32" t="s">
        <v>49</v>
      </c>
      <c r="N547" s="32" t="s">
        <v>39</v>
      </c>
      <c r="O547" s="30">
        <v>3.0</v>
      </c>
      <c r="P547" s="30">
        <v>0.0</v>
      </c>
      <c r="Q547" s="30">
        <v>0.0</v>
      </c>
      <c r="R547" s="30">
        <v>0.0</v>
      </c>
      <c r="S547" s="30">
        <v>0.0</v>
      </c>
      <c r="T547" s="30">
        <v>0.0</v>
      </c>
      <c r="U547" s="30">
        <v>10.0</v>
      </c>
      <c r="V547" s="30">
        <v>5.0</v>
      </c>
      <c r="W547" s="30">
        <v>10.0</v>
      </c>
      <c r="X547" s="30">
        <v>0.0</v>
      </c>
      <c r="Y547" s="30">
        <v>0.0</v>
      </c>
      <c r="Z547" s="30">
        <v>0.0</v>
      </c>
      <c r="AA547" s="30">
        <v>0.0</v>
      </c>
      <c r="AB547" s="30">
        <v>0.0</v>
      </c>
      <c r="AC547" s="30">
        <v>0.0</v>
      </c>
      <c r="AD547" s="30">
        <v>0.0</v>
      </c>
      <c r="AE547" s="30">
        <v>0.0</v>
      </c>
      <c r="AF547" s="30">
        <v>0.0</v>
      </c>
      <c r="AG547" s="30">
        <v>0.0</v>
      </c>
      <c r="AH547" s="30">
        <v>0.0</v>
      </c>
      <c r="AI547" s="30">
        <v>0.0</v>
      </c>
      <c r="AJ547" s="39"/>
    </row>
    <row r="548">
      <c r="A548" s="30">
        <v>13127.3</v>
      </c>
      <c r="B548" s="40">
        <v>44312.0</v>
      </c>
      <c r="C548" s="31">
        <v>44320.0</v>
      </c>
      <c r="D548" s="32" t="s">
        <v>318</v>
      </c>
      <c r="E548" s="32" t="s">
        <v>36</v>
      </c>
      <c r="J548" s="30">
        <v>1.0</v>
      </c>
      <c r="K548" s="30">
        <v>0.0</v>
      </c>
      <c r="L548" s="30">
        <v>0.0</v>
      </c>
      <c r="M548" s="32" t="s">
        <v>49</v>
      </c>
      <c r="N548" s="32" t="s">
        <v>39</v>
      </c>
      <c r="O548" s="30">
        <v>3.0</v>
      </c>
      <c r="P548" s="30">
        <v>0.0</v>
      </c>
      <c r="Q548" s="30">
        <v>0.0</v>
      </c>
      <c r="R548" s="30">
        <v>0.0</v>
      </c>
      <c r="S548" s="30">
        <v>0.0</v>
      </c>
      <c r="T548" s="30">
        <v>0.0</v>
      </c>
      <c r="U548" s="30">
        <v>0.0</v>
      </c>
      <c r="V548" s="30">
        <v>0.0</v>
      </c>
      <c r="W548" s="30">
        <v>0.0</v>
      </c>
      <c r="X548" s="30">
        <v>0.0</v>
      </c>
      <c r="Y548" s="30">
        <v>0.0</v>
      </c>
      <c r="Z548" s="30">
        <v>7.0</v>
      </c>
      <c r="AA548" s="30">
        <v>0.0</v>
      </c>
      <c r="AB548" s="30">
        <v>10.0</v>
      </c>
      <c r="AC548" s="30">
        <v>0.0</v>
      </c>
      <c r="AD548" s="30">
        <v>0.0</v>
      </c>
      <c r="AE548" s="30">
        <v>0.0</v>
      </c>
      <c r="AF548" s="30">
        <v>0.0</v>
      </c>
      <c r="AG548" s="30">
        <v>0.0</v>
      </c>
      <c r="AH548" s="30">
        <v>0.0</v>
      </c>
      <c r="AI548" s="30">
        <v>0.0</v>
      </c>
      <c r="AJ548" s="39"/>
    </row>
    <row r="549">
      <c r="A549" s="30">
        <v>13128.1</v>
      </c>
      <c r="B549" s="40">
        <v>44312.0</v>
      </c>
      <c r="C549" s="40">
        <v>44312.0</v>
      </c>
      <c r="D549" s="32" t="s">
        <v>93</v>
      </c>
      <c r="E549" s="32" t="s">
        <v>94</v>
      </c>
      <c r="F549" s="32" t="s">
        <v>191</v>
      </c>
      <c r="G549" s="32" t="s">
        <v>107</v>
      </c>
      <c r="H549" s="30">
        <v>27511.0</v>
      </c>
      <c r="I549" s="37"/>
      <c r="J549" s="30">
        <v>0.0</v>
      </c>
      <c r="K549" s="30">
        <v>1.0</v>
      </c>
      <c r="L549" s="30">
        <v>0.0</v>
      </c>
      <c r="M549" s="32" t="s">
        <v>39</v>
      </c>
      <c r="N549" s="32" t="s">
        <v>39</v>
      </c>
      <c r="O549" s="30">
        <v>0.0</v>
      </c>
      <c r="P549" s="30">
        <v>2.0</v>
      </c>
      <c r="Q549" s="30">
        <v>1.0</v>
      </c>
      <c r="R549" s="30">
        <v>5.0</v>
      </c>
      <c r="S549" s="30">
        <v>0.0</v>
      </c>
      <c r="T549" s="30">
        <v>0.0</v>
      </c>
      <c r="U549" s="30">
        <v>0.0</v>
      </c>
      <c r="V549" s="30">
        <v>0.0</v>
      </c>
      <c r="W549" s="30">
        <v>0.0</v>
      </c>
      <c r="X549" s="30">
        <v>0.0</v>
      </c>
      <c r="Y549" s="30">
        <v>0.0</v>
      </c>
      <c r="Z549" s="30">
        <v>0.0</v>
      </c>
      <c r="AA549" s="30">
        <v>0.0</v>
      </c>
      <c r="AB549" s="30">
        <v>0.0</v>
      </c>
      <c r="AC549" s="30">
        <v>0.0</v>
      </c>
      <c r="AD549" s="30">
        <v>0.0</v>
      </c>
      <c r="AE549" s="30">
        <v>0.0</v>
      </c>
      <c r="AF549" s="30">
        <v>0.0</v>
      </c>
      <c r="AG549" s="30">
        <v>0.0</v>
      </c>
      <c r="AH549" s="30">
        <v>0.0</v>
      </c>
      <c r="AI549" s="30">
        <v>0.0</v>
      </c>
      <c r="AJ549" s="39"/>
    </row>
    <row r="550">
      <c r="A550" s="30">
        <v>13128.2</v>
      </c>
      <c r="B550" s="40">
        <v>44312.0</v>
      </c>
      <c r="C550" s="40">
        <v>44312.0</v>
      </c>
      <c r="D550" s="32" t="s">
        <v>93</v>
      </c>
      <c r="E550" s="32" t="s">
        <v>94</v>
      </c>
      <c r="F550" s="32" t="s">
        <v>191</v>
      </c>
      <c r="G550" s="32" t="s">
        <v>107</v>
      </c>
      <c r="H550" s="30">
        <v>27511.0</v>
      </c>
      <c r="I550" s="37"/>
      <c r="J550" s="30">
        <v>0.0</v>
      </c>
      <c r="K550" s="30">
        <v>1.0</v>
      </c>
      <c r="L550" s="30">
        <v>0.0</v>
      </c>
      <c r="M550" s="32" t="s">
        <v>39</v>
      </c>
      <c r="N550" s="32" t="s">
        <v>39</v>
      </c>
      <c r="O550" s="30">
        <v>0.0</v>
      </c>
      <c r="P550" s="30">
        <v>3.0</v>
      </c>
      <c r="Q550" s="30">
        <v>3.0</v>
      </c>
      <c r="R550" s="30">
        <v>5.0</v>
      </c>
      <c r="S550" s="30">
        <v>0.0</v>
      </c>
      <c r="T550" s="30">
        <v>0.0</v>
      </c>
      <c r="U550" s="30">
        <v>0.0</v>
      </c>
      <c r="V550" s="30">
        <v>0.0</v>
      </c>
      <c r="W550" s="30">
        <v>0.0</v>
      </c>
      <c r="X550" s="30">
        <v>0.0</v>
      </c>
      <c r="Y550" s="30">
        <v>0.0</v>
      </c>
      <c r="Z550" s="30">
        <v>0.0</v>
      </c>
      <c r="AA550" s="30">
        <v>0.0</v>
      </c>
      <c r="AB550" s="30">
        <v>0.0</v>
      </c>
      <c r="AC550" s="30">
        <v>0.0</v>
      </c>
      <c r="AD550" s="30">
        <v>0.0</v>
      </c>
      <c r="AE550" s="30">
        <v>0.0</v>
      </c>
      <c r="AF550" s="30">
        <v>0.0</v>
      </c>
      <c r="AG550" s="30">
        <v>0.0</v>
      </c>
      <c r="AH550" s="30">
        <v>0.0</v>
      </c>
      <c r="AI550" s="30">
        <v>0.0</v>
      </c>
      <c r="AJ550" s="39"/>
    </row>
    <row r="551">
      <c r="A551" s="30">
        <v>13128.3</v>
      </c>
      <c r="B551" s="40">
        <v>44312.0</v>
      </c>
      <c r="C551" s="40">
        <v>44312.0</v>
      </c>
      <c r="D551" s="32" t="s">
        <v>93</v>
      </c>
      <c r="E551" s="32" t="s">
        <v>94</v>
      </c>
      <c r="F551" s="32" t="s">
        <v>191</v>
      </c>
      <c r="G551" s="32" t="s">
        <v>107</v>
      </c>
      <c r="H551" s="30">
        <v>27511.0</v>
      </c>
      <c r="I551" s="37"/>
      <c r="J551" s="30">
        <v>0.0</v>
      </c>
      <c r="K551" s="30">
        <v>1.0</v>
      </c>
      <c r="L551" s="30">
        <v>0.0</v>
      </c>
      <c r="M551" s="32" t="s">
        <v>39</v>
      </c>
      <c r="N551" s="32" t="s">
        <v>39</v>
      </c>
      <c r="O551" s="30">
        <v>0.0</v>
      </c>
      <c r="P551" s="30">
        <v>3.0</v>
      </c>
      <c r="Q551" s="30">
        <v>4.0</v>
      </c>
      <c r="R551" s="30">
        <v>10.0</v>
      </c>
      <c r="S551" s="30">
        <v>0.0</v>
      </c>
      <c r="T551" s="30">
        <v>0.0</v>
      </c>
      <c r="U551" s="30">
        <v>0.0</v>
      </c>
      <c r="V551" s="30">
        <v>0.0</v>
      </c>
      <c r="W551" s="30">
        <v>0.0</v>
      </c>
      <c r="X551" s="30">
        <v>0.0</v>
      </c>
      <c r="Y551" s="30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0.0</v>
      </c>
      <c r="AF551" s="30">
        <v>0.0</v>
      </c>
      <c r="AG551" s="30">
        <v>0.0</v>
      </c>
      <c r="AH551" s="30">
        <v>0.0</v>
      </c>
      <c r="AI551" s="30">
        <v>0.0</v>
      </c>
      <c r="AJ551" s="39"/>
    </row>
    <row r="552">
      <c r="A552" s="30">
        <v>13128.4</v>
      </c>
      <c r="B552" s="40">
        <v>44312.0</v>
      </c>
      <c r="C552" s="40">
        <v>44312.0</v>
      </c>
      <c r="D552" s="32" t="s">
        <v>93</v>
      </c>
      <c r="E552" s="32" t="s">
        <v>94</v>
      </c>
      <c r="F552" s="32" t="s">
        <v>191</v>
      </c>
      <c r="G552" s="32" t="s">
        <v>107</v>
      </c>
      <c r="H552" s="30">
        <v>27511.0</v>
      </c>
      <c r="I552" s="37"/>
      <c r="J552" s="30">
        <v>0.0</v>
      </c>
      <c r="K552" s="30">
        <v>1.0</v>
      </c>
      <c r="L552" s="30">
        <v>0.0</v>
      </c>
      <c r="M552" s="32" t="s">
        <v>39</v>
      </c>
      <c r="N552" s="32" t="s">
        <v>39</v>
      </c>
      <c r="O552" s="30">
        <v>0.0</v>
      </c>
      <c r="P552" s="30">
        <v>1.0</v>
      </c>
      <c r="Q552" s="30">
        <v>4.0</v>
      </c>
      <c r="R552" s="30">
        <v>10.0</v>
      </c>
      <c r="S552" s="30">
        <v>0.0</v>
      </c>
      <c r="T552" s="30">
        <v>0.0</v>
      </c>
      <c r="U552" s="30">
        <v>0.0</v>
      </c>
      <c r="V552" s="30">
        <v>0.0</v>
      </c>
      <c r="W552" s="30">
        <v>0.0</v>
      </c>
      <c r="X552" s="30">
        <v>0.0</v>
      </c>
      <c r="Y552" s="30">
        <v>0.0</v>
      </c>
      <c r="Z552" s="30">
        <v>0.0</v>
      </c>
      <c r="AA552" s="30">
        <v>0.0</v>
      </c>
      <c r="AB552" s="30">
        <v>0.0</v>
      </c>
      <c r="AC552" s="30">
        <v>0.0</v>
      </c>
      <c r="AD552" s="30">
        <v>0.0</v>
      </c>
      <c r="AE552" s="30">
        <v>0.0</v>
      </c>
      <c r="AF552" s="30">
        <v>0.0</v>
      </c>
      <c r="AG552" s="30">
        <v>0.0</v>
      </c>
      <c r="AH552" s="30">
        <v>0.0</v>
      </c>
      <c r="AI552" s="30">
        <v>0.0</v>
      </c>
      <c r="AJ552" s="39"/>
    </row>
    <row r="553">
      <c r="A553" s="30">
        <v>13128.5</v>
      </c>
      <c r="B553" s="40">
        <v>44312.0</v>
      </c>
      <c r="C553" s="40">
        <v>44312.0</v>
      </c>
      <c r="D553" s="32" t="s">
        <v>93</v>
      </c>
      <c r="E553" s="32" t="s">
        <v>94</v>
      </c>
      <c r="F553" s="32" t="s">
        <v>191</v>
      </c>
      <c r="G553" s="32" t="s">
        <v>107</v>
      </c>
      <c r="H553" s="30">
        <v>27511.0</v>
      </c>
      <c r="I553" s="37"/>
      <c r="J553" s="30">
        <v>0.0</v>
      </c>
      <c r="K553" s="30">
        <v>1.0</v>
      </c>
      <c r="L553" s="30">
        <v>0.0</v>
      </c>
      <c r="M553" s="32" t="s">
        <v>39</v>
      </c>
      <c r="N553" s="32" t="s">
        <v>39</v>
      </c>
      <c r="O553" s="30">
        <v>0.0</v>
      </c>
      <c r="P553" s="30">
        <v>3.0</v>
      </c>
      <c r="Q553" s="30">
        <v>4.0</v>
      </c>
      <c r="R553" s="30">
        <v>10.0</v>
      </c>
      <c r="S553" s="30">
        <v>0.0</v>
      </c>
      <c r="T553" s="30">
        <v>0.0</v>
      </c>
      <c r="U553" s="30">
        <v>0.0</v>
      </c>
      <c r="V553" s="30">
        <v>0.0</v>
      </c>
      <c r="W553" s="30">
        <v>0.0</v>
      </c>
      <c r="X553" s="30">
        <v>0.0</v>
      </c>
      <c r="Y553" s="30">
        <v>0.0</v>
      </c>
      <c r="Z553" s="30">
        <v>0.0</v>
      </c>
      <c r="AA553" s="30">
        <v>0.0</v>
      </c>
      <c r="AB553" s="30">
        <v>0.0</v>
      </c>
      <c r="AC553" s="30">
        <v>13.0</v>
      </c>
      <c r="AD553" s="30">
        <v>0.0</v>
      </c>
      <c r="AE553" s="30">
        <v>0.0</v>
      </c>
      <c r="AF553" s="30">
        <v>0.0</v>
      </c>
      <c r="AG553" s="30">
        <v>0.0</v>
      </c>
      <c r="AH553" s="30">
        <v>0.0</v>
      </c>
      <c r="AI553" s="30">
        <v>0.0</v>
      </c>
      <c r="AJ553" s="39"/>
    </row>
    <row r="554">
      <c r="A554" s="30">
        <v>13128.6</v>
      </c>
      <c r="B554" s="40">
        <v>44312.0</v>
      </c>
      <c r="C554" s="40">
        <v>44312.0</v>
      </c>
      <c r="D554" s="32" t="s">
        <v>93</v>
      </c>
      <c r="E554" s="32" t="s">
        <v>94</v>
      </c>
      <c r="F554" s="32" t="s">
        <v>191</v>
      </c>
      <c r="G554" s="32" t="s">
        <v>107</v>
      </c>
      <c r="H554" s="30">
        <v>27511.0</v>
      </c>
      <c r="I554" s="37"/>
      <c r="J554" s="30">
        <v>0.0</v>
      </c>
      <c r="K554" s="30">
        <v>1.0</v>
      </c>
      <c r="L554" s="30">
        <v>0.0</v>
      </c>
      <c r="M554" s="32" t="s">
        <v>39</v>
      </c>
      <c r="N554" s="32" t="s">
        <v>39</v>
      </c>
      <c r="O554" s="30">
        <v>0.0</v>
      </c>
      <c r="P554" s="30">
        <v>6.0</v>
      </c>
      <c r="Q554" s="30">
        <v>2.0</v>
      </c>
      <c r="R554" s="30">
        <v>10.0</v>
      </c>
      <c r="S554" s="30">
        <v>0.0</v>
      </c>
      <c r="T554" s="30">
        <v>0.0</v>
      </c>
      <c r="U554" s="30">
        <v>0.0</v>
      </c>
      <c r="V554" s="30">
        <v>0.0</v>
      </c>
      <c r="W554" s="30">
        <v>0.0</v>
      </c>
      <c r="X554" s="30">
        <v>0.0</v>
      </c>
      <c r="Y554" s="30">
        <v>0.0</v>
      </c>
      <c r="Z554" s="30">
        <v>0.0</v>
      </c>
      <c r="AA554" s="30">
        <v>0.0</v>
      </c>
      <c r="AB554" s="30">
        <v>0.0</v>
      </c>
      <c r="AC554" s="30">
        <v>0.0</v>
      </c>
      <c r="AD554" s="30">
        <v>0.0</v>
      </c>
      <c r="AE554" s="30">
        <v>0.0</v>
      </c>
      <c r="AF554" s="30">
        <v>0.0</v>
      </c>
      <c r="AG554" s="30">
        <v>0.0</v>
      </c>
      <c r="AH554" s="30">
        <v>0.0</v>
      </c>
      <c r="AI554" s="30">
        <v>0.0</v>
      </c>
      <c r="AJ554" s="39"/>
    </row>
    <row r="555">
      <c r="A555" s="30">
        <v>13129.1</v>
      </c>
      <c r="B555" s="40">
        <v>44312.0</v>
      </c>
      <c r="C555" s="40">
        <v>44312.0</v>
      </c>
      <c r="D555" s="32" t="s">
        <v>93</v>
      </c>
      <c r="E555" s="32" t="s">
        <v>94</v>
      </c>
      <c r="F555" s="32" t="s">
        <v>191</v>
      </c>
      <c r="G555" s="32" t="s">
        <v>107</v>
      </c>
      <c r="H555" s="30">
        <v>27511.0</v>
      </c>
      <c r="I555" s="37"/>
      <c r="J555" s="30">
        <v>0.0</v>
      </c>
      <c r="K555" s="30">
        <v>1.0</v>
      </c>
      <c r="L555" s="30">
        <v>0.0</v>
      </c>
      <c r="M555" s="32" t="s">
        <v>39</v>
      </c>
      <c r="N555" s="32" t="s">
        <v>39</v>
      </c>
      <c r="O555" s="30">
        <v>0.0</v>
      </c>
      <c r="P555" s="30">
        <v>1.0</v>
      </c>
      <c r="Q555" s="30">
        <v>3.0</v>
      </c>
      <c r="R555" s="30">
        <v>10.0</v>
      </c>
      <c r="S555" s="30">
        <v>0.0</v>
      </c>
      <c r="T555" s="30">
        <v>0.0</v>
      </c>
      <c r="U555" s="30">
        <v>0.0</v>
      </c>
      <c r="V555" s="30">
        <v>0.0</v>
      </c>
      <c r="W555" s="30">
        <v>0.0</v>
      </c>
      <c r="X555" s="30">
        <v>0.0</v>
      </c>
      <c r="Y555" s="30">
        <v>0.0</v>
      </c>
      <c r="Z555" s="30">
        <v>0.0</v>
      </c>
      <c r="AA555" s="30">
        <v>0.0</v>
      </c>
      <c r="AB555" s="30">
        <v>0.0</v>
      </c>
      <c r="AC555" s="30">
        <v>0.0</v>
      </c>
      <c r="AD555" s="30">
        <v>0.0</v>
      </c>
      <c r="AE555" s="30">
        <v>0.0</v>
      </c>
      <c r="AF555" s="30">
        <v>0.0</v>
      </c>
      <c r="AG555" s="30">
        <v>0.0</v>
      </c>
      <c r="AH555" s="30">
        <v>0.0</v>
      </c>
      <c r="AI555" s="30">
        <v>0.0</v>
      </c>
      <c r="AJ555" s="39"/>
    </row>
    <row r="556">
      <c r="A556" s="30">
        <v>13129.2</v>
      </c>
      <c r="B556" s="40">
        <v>44312.0</v>
      </c>
      <c r="C556" s="40">
        <v>44312.0</v>
      </c>
      <c r="D556" s="32" t="s">
        <v>93</v>
      </c>
      <c r="E556" s="32" t="s">
        <v>94</v>
      </c>
      <c r="J556" s="30">
        <v>0.0</v>
      </c>
      <c r="K556" s="30">
        <v>0.0</v>
      </c>
      <c r="L556" s="30">
        <v>1.0</v>
      </c>
      <c r="M556" s="32" t="s">
        <v>39</v>
      </c>
      <c r="N556" s="32" t="s">
        <v>39</v>
      </c>
      <c r="O556" s="30">
        <v>0.0</v>
      </c>
      <c r="P556" s="30">
        <v>4.0</v>
      </c>
      <c r="Q556" s="30">
        <v>1.0</v>
      </c>
      <c r="R556" s="30">
        <v>10.0</v>
      </c>
      <c r="S556" s="30">
        <v>0.0</v>
      </c>
      <c r="T556" s="30">
        <v>0.0</v>
      </c>
      <c r="U556" s="30">
        <v>0.0</v>
      </c>
      <c r="V556" s="30">
        <v>0.0</v>
      </c>
      <c r="W556" s="30">
        <v>0.0</v>
      </c>
      <c r="X556" s="30">
        <v>0.0</v>
      </c>
      <c r="Y556" s="30">
        <v>0.0</v>
      </c>
      <c r="Z556" s="30">
        <v>0.0</v>
      </c>
      <c r="AA556" s="30">
        <v>0.0</v>
      </c>
      <c r="AB556" s="30">
        <v>0.0</v>
      </c>
      <c r="AC556" s="30">
        <v>0.0</v>
      </c>
      <c r="AD556" s="30">
        <v>0.0</v>
      </c>
      <c r="AE556" s="30">
        <v>0.0</v>
      </c>
      <c r="AF556" s="30">
        <v>0.0</v>
      </c>
      <c r="AG556" s="30">
        <v>0.0</v>
      </c>
      <c r="AH556" s="30">
        <v>0.0</v>
      </c>
      <c r="AI556" s="30">
        <v>0.0</v>
      </c>
      <c r="AJ556" s="39"/>
    </row>
    <row r="557">
      <c r="A557" s="30">
        <v>13129.3</v>
      </c>
      <c r="B557" s="40">
        <v>44312.0</v>
      </c>
      <c r="C557" s="40">
        <v>44312.0</v>
      </c>
      <c r="D557" s="32" t="s">
        <v>93</v>
      </c>
      <c r="E557" s="32" t="s">
        <v>94</v>
      </c>
      <c r="J557" s="30">
        <v>0.0</v>
      </c>
      <c r="K557" s="30">
        <v>0.0</v>
      </c>
      <c r="L557" s="30">
        <v>1.0</v>
      </c>
      <c r="M557" s="32" t="s">
        <v>39</v>
      </c>
      <c r="N557" s="32" t="s">
        <v>39</v>
      </c>
      <c r="O557" s="30">
        <v>0.0</v>
      </c>
      <c r="P557" s="30">
        <v>2.0</v>
      </c>
      <c r="Q557" s="30">
        <v>0.0</v>
      </c>
      <c r="R557" s="30">
        <v>10.0</v>
      </c>
      <c r="S557" s="30">
        <v>0.0</v>
      </c>
      <c r="T557" s="30">
        <v>0.0</v>
      </c>
      <c r="U557" s="30">
        <v>0.0</v>
      </c>
      <c r="V557" s="30">
        <v>0.0</v>
      </c>
      <c r="W557" s="30">
        <v>0.0</v>
      </c>
      <c r="X557" s="30">
        <v>0.0</v>
      </c>
      <c r="Y557" s="30">
        <v>0.0</v>
      </c>
      <c r="Z557" s="30">
        <v>0.0</v>
      </c>
      <c r="AA557" s="30">
        <v>0.0</v>
      </c>
      <c r="AB557" s="30">
        <v>0.0</v>
      </c>
      <c r="AC557" s="30">
        <v>0.0</v>
      </c>
      <c r="AD557" s="30">
        <v>0.0</v>
      </c>
      <c r="AE557" s="30">
        <v>0.0</v>
      </c>
      <c r="AF557" s="30">
        <v>0.0</v>
      </c>
      <c r="AG557" s="30">
        <v>0.0</v>
      </c>
      <c r="AH557" s="30">
        <v>0.0</v>
      </c>
      <c r="AI557" s="30">
        <v>0.0</v>
      </c>
      <c r="AJ557" s="39"/>
    </row>
    <row r="558">
      <c r="A558" s="30">
        <v>13129.4</v>
      </c>
      <c r="B558" s="40">
        <v>44312.0</v>
      </c>
      <c r="C558" s="40">
        <v>44312.0</v>
      </c>
      <c r="D558" s="32" t="s">
        <v>93</v>
      </c>
      <c r="E558" s="32" t="s">
        <v>94</v>
      </c>
      <c r="F558" s="32" t="s">
        <v>191</v>
      </c>
      <c r="G558" s="32" t="s">
        <v>107</v>
      </c>
      <c r="H558" s="30">
        <v>27511.0</v>
      </c>
      <c r="I558" s="37"/>
      <c r="J558" s="30">
        <v>0.0</v>
      </c>
      <c r="K558" s="30">
        <v>1.0</v>
      </c>
      <c r="L558" s="30">
        <v>0.0</v>
      </c>
      <c r="M558" s="32" t="s">
        <v>39</v>
      </c>
      <c r="N558" s="32" t="s">
        <v>39</v>
      </c>
      <c r="O558" s="30">
        <v>0.0</v>
      </c>
      <c r="P558" s="30">
        <v>0.0</v>
      </c>
      <c r="Q558" s="30">
        <v>2.0</v>
      </c>
      <c r="R558" s="30">
        <v>10.0</v>
      </c>
      <c r="S558" s="30">
        <v>0.0</v>
      </c>
      <c r="T558" s="30">
        <v>0.0</v>
      </c>
      <c r="U558" s="30">
        <v>0.0</v>
      </c>
      <c r="V558" s="30">
        <v>0.0</v>
      </c>
      <c r="W558" s="30">
        <v>0.0</v>
      </c>
      <c r="X558" s="30">
        <v>0.0</v>
      </c>
      <c r="Y558" s="30">
        <v>0.0</v>
      </c>
      <c r="Z558" s="30">
        <v>0.0</v>
      </c>
      <c r="AA558" s="30">
        <v>0.0</v>
      </c>
      <c r="AB558" s="30">
        <v>0.0</v>
      </c>
      <c r="AC558" s="30">
        <v>0.0</v>
      </c>
      <c r="AD558" s="30">
        <v>0.0</v>
      </c>
      <c r="AE558" s="30">
        <v>0.0</v>
      </c>
      <c r="AF558" s="30">
        <v>0.0</v>
      </c>
      <c r="AG558" s="30">
        <v>0.0</v>
      </c>
      <c r="AH558" s="30">
        <v>0.0</v>
      </c>
      <c r="AI558" s="30">
        <v>0.0</v>
      </c>
      <c r="AJ558" s="39"/>
    </row>
    <row r="559">
      <c r="A559" s="30">
        <v>13129.5</v>
      </c>
      <c r="B559" s="40">
        <v>44312.0</v>
      </c>
      <c r="C559" s="40">
        <v>44312.0</v>
      </c>
      <c r="D559" s="32" t="s">
        <v>93</v>
      </c>
      <c r="E559" s="32" t="s">
        <v>94</v>
      </c>
      <c r="F559" s="32" t="s">
        <v>191</v>
      </c>
      <c r="G559" s="32" t="s">
        <v>107</v>
      </c>
      <c r="H559" s="30">
        <v>27511.0</v>
      </c>
      <c r="I559" s="37"/>
      <c r="J559" s="30">
        <v>0.0</v>
      </c>
      <c r="K559" s="30">
        <v>1.0</v>
      </c>
      <c r="L559" s="30">
        <v>0.0</v>
      </c>
      <c r="M559" s="32" t="s">
        <v>39</v>
      </c>
      <c r="N559" s="32" t="s">
        <v>39</v>
      </c>
      <c r="O559" s="30">
        <v>0.0</v>
      </c>
      <c r="P559" s="30">
        <v>2.0</v>
      </c>
      <c r="Q559" s="30">
        <v>1.0</v>
      </c>
      <c r="R559" s="30">
        <v>5.0</v>
      </c>
      <c r="S559" s="30">
        <v>0.0</v>
      </c>
      <c r="T559" s="30">
        <v>0.0</v>
      </c>
      <c r="U559" s="30">
        <v>0.0</v>
      </c>
      <c r="V559" s="30">
        <v>0.0</v>
      </c>
      <c r="W559" s="30">
        <v>0.0</v>
      </c>
      <c r="X559" s="30">
        <v>0.0</v>
      </c>
      <c r="Y559" s="30">
        <v>0.0</v>
      </c>
      <c r="Z559" s="30">
        <v>0.0</v>
      </c>
      <c r="AA559" s="30">
        <v>0.0</v>
      </c>
      <c r="AB559" s="30">
        <v>0.0</v>
      </c>
      <c r="AC559" s="30">
        <v>0.0</v>
      </c>
      <c r="AD559" s="30">
        <v>0.0</v>
      </c>
      <c r="AE559" s="30">
        <v>0.0</v>
      </c>
      <c r="AF559" s="30">
        <v>0.0</v>
      </c>
      <c r="AG559" s="30">
        <v>0.0</v>
      </c>
      <c r="AH559" s="30">
        <v>0.0</v>
      </c>
      <c r="AI559" s="30">
        <v>0.0</v>
      </c>
      <c r="AJ559" s="39"/>
    </row>
    <row r="560">
      <c r="A560" s="30">
        <v>13129.6</v>
      </c>
      <c r="B560" s="40">
        <v>44312.0</v>
      </c>
      <c r="C560" s="40">
        <v>44312.0</v>
      </c>
      <c r="D560" s="32" t="s">
        <v>93</v>
      </c>
      <c r="E560" s="32" t="s">
        <v>94</v>
      </c>
      <c r="F560" s="32" t="s">
        <v>191</v>
      </c>
      <c r="G560" s="32" t="s">
        <v>107</v>
      </c>
      <c r="H560" s="30">
        <v>27511.0</v>
      </c>
      <c r="I560" s="37"/>
      <c r="J560" s="30">
        <v>0.0</v>
      </c>
      <c r="K560" s="30">
        <v>1.0</v>
      </c>
      <c r="L560" s="30">
        <v>0.0</v>
      </c>
      <c r="M560" s="32" t="s">
        <v>39</v>
      </c>
      <c r="N560" s="32" t="s">
        <v>39</v>
      </c>
      <c r="O560" s="30">
        <v>0.0</v>
      </c>
      <c r="P560" s="30">
        <v>2.0</v>
      </c>
      <c r="Q560" s="30">
        <v>0.0</v>
      </c>
      <c r="R560" s="30">
        <v>0.0</v>
      </c>
      <c r="S560" s="30">
        <v>0.0</v>
      </c>
      <c r="T560" s="30">
        <v>0.0</v>
      </c>
      <c r="U560" s="30">
        <v>0.0</v>
      </c>
      <c r="V560" s="30">
        <v>0.0</v>
      </c>
      <c r="W560" s="30">
        <v>0.0</v>
      </c>
      <c r="X560" s="30">
        <v>0.0</v>
      </c>
      <c r="Y560" s="30">
        <v>0.0</v>
      </c>
      <c r="Z560" s="30">
        <v>0.0</v>
      </c>
      <c r="AA560" s="30">
        <v>0.0</v>
      </c>
      <c r="AB560" s="30">
        <v>0.0</v>
      </c>
      <c r="AC560" s="30">
        <v>0.0</v>
      </c>
      <c r="AD560" s="30">
        <v>0.0</v>
      </c>
      <c r="AE560" s="30">
        <v>0.0</v>
      </c>
      <c r="AF560" s="30">
        <v>0.0</v>
      </c>
      <c r="AG560" s="30">
        <v>0.0</v>
      </c>
      <c r="AH560" s="30">
        <v>0.0</v>
      </c>
      <c r="AI560" s="30">
        <v>0.0</v>
      </c>
      <c r="AJ560" s="39"/>
    </row>
    <row r="561">
      <c r="A561" s="30">
        <v>13130.1</v>
      </c>
      <c r="B561" s="40">
        <v>44312.0</v>
      </c>
      <c r="C561" s="40">
        <v>44312.0</v>
      </c>
      <c r="D561" s="32" t="s">
        <v>93</v>
      </c>
      <c r="E561" s="32" t="s">
        <v>94</v>
      </c>
      <c r="J561" s="30">
        <v>1.0</v>
      </c>
      <c r="K561" s="30">
        <v>0.0</v>
      </c>
      <c r="L561" s="30">
        <v>0.0</v>
      </c>
      <c r="M561" s="32" t="s">
        <v>39</v>
      </c>
      <c r="N561" s="32" t="s">
        <v>39</v>
      </c>
      <c r="O561" s="30">
        <v>0.0</v>
      </c>
      <c r="P561" s="30">
        <v>0.0</v>
      </c>
      <c r="Q561" s="30">
        <v>0.0</v>
      </c>
      <c r="R561" s="30">
        <v>0.0</v>
      </c>
      <c r="S561" s="30">
        <v>0.0</v>
      </c>
      <c r="T561" s="30">
        <v>0.0</v>
      </c>
      <c r="U561" s="30">
        <v>0.0</v>
      </c>
      <c r="V561" s="30">
        <v>0.0</v>
      </c>
      <c r="W561" s="30">
        <v>0.0</v>
      </c>
      <c r="X561" s="30">
        <v>0.0</v>
      </c>
      <c r="Y561" s="30">
        <v>0.0</v>
      </c>
      <c r="Z561" s="30">
        <v>2.0</v>
      </c>
      <c r="AA561" s="30">
        <v>0.0</v>
      </c>
      <c r="AB561" s="30">
        <v>0.0</v>
      </c>
      <c r="AC561" s="30">
        <v>0.0</v>
      </c>
      <c r="AD561" s="30">
        <v>0.0</v>
      </c>
      <c r="AE561" s="30">
        <v>0.0</v>
      </c>
      <c r="AF561" s="30">
        <v>0.0</v>
      </c>
      <c r="AG561" s="30">
        <v>0.0</v>
      </c>
      <c r="AH561" s="30">
        <v>0.0</v>
      </c>
      <c r="AI561" s="30">
        <v>0.0</v>
      </c>
      <c r="AJ561" s="39"/>
    </row>
    <row r="562">
      <c r="A562" s="30">
        <v>13130.2</v>
      </c>
      <c r="B562" s="40">
        <v>44312.0</v>
      </c>
      <c r="C562" s="40">
        <v>44312.0</v>
      </c>
      <c r="D562" s="32" t="s">
        <v>93</v>
      </c>
      <c r="E562" s="32" t="s">
        <v>94</v>
      </c>
      <c r="F562" s="32" t="s">
        <v>191</v>
      </c>
      <c r="G562" s="32" t="s">
        <v>107</v>
      </c>
      <c r="H562" s="30">
        <v>27511.0</v>
      </c>
      <c r="I562" s="37"/>
      <c r="J562" s="30">
        <v>0.0</v>
      </c>
      <c r="K562" s="30">
        <v>1.0</v>
      </c>
      <c r="L562" s="30">
        <v>0.0</v>
      </c>
      <c r="M562" s="32" t="s">
        <v>39</v>
      </c>
      <c r="N562" s="32" t="s">
        <v>39</v>
      </c>
      <c r="O562" s="30">
        <v>0.0</v>
      </c>
      <c r="P562" s="30">
        <v>1.0</v>
      </c>
      <c r="Q562" s="30">
        <v>3.0</v>
      </c>
      <c r="R562" s="30">
        <v>10.0</v>
      </c>
      <c r="S562" s="30">
        <v>0.0</v>
      </c>
      <c r="T562" s="30">
        <v>0.0</v>
      </c>
      <c r="U562" s="30">
        <v>0.0</v>
      </c>
      <c r="V562" s="30">
        <v>0.0</v>
      </c>
      <c r="W562" s="30">
        <v>0.0</v>
      </c>
      <c r="X562" s="30">
        <v>0.0</v>
      </c>
      <c r="Y562" s="30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39"/>
    </row>
    <row r="563">
      <c r="A563" s="30">
        <v>13130.3</v>
      </c>
      <c r="B563" s="40">
        <v>44312.0</v>
      </c>
      <c r="C563" s="40">
        <v>44312.0</v>
      </c>
      <c r="D563" s="32" t="s">
        <v>93</v>
      </c>
      <c r="E563" s="32" t="s">
        <v>94</v>
      </c>
      <c r="F563" s="32" t="s">
        <v>191</v>
      </c>
      <c r="G563" s="32" t="s">
        <v>107</v>
      </c>
      <c r="H563" s="30">
        <v>27511.0</v>
      </c>
      <c r="I563" s="37"/>
      <c r="J563" s="30">
        <v>0.0</v>
      </c>
      <c r="K563" s="30">
        <v>1.0</v>
      </c>
      <c r="L563" s="30">
        <v>0.0</v>
      </c>
      <c r="M563" s="32" t="s">
        <v>39</v>
      </c>
      <c r="N563" s="32" t="s">
        <v>39</v>
      </c>
      <c r="O563" s="30">
        <v>0.0</v>
      </c>
      <c r="P563" s="30">
        <v>3.0</v>
      </c>
      <c r="Q563" s="30">
        <v>2.0</v>
      </c>
      <c r="R563" s="30">
        <v>10.0</v>
      </c>
      <c r="S563" s="30">
        <v>0.0</v>
      </c>
      <c r="T563" s="30">
        <v>0.0</v>
      </c>
      <c r="U563" s="30">
        <v>0.0</v>
      </c>
      <c r="V563" s="30">
        <v>0.0</v>
      </c>
      <c r="W563" s="30">
        <v>0.0</v>
      </c>
      <c r="X563" s="30">
        <v>0.0</v>
      </c>
      <c r="Y563" s="30">
        <v>0.0</v>
      </c>
      <c r="Z563" s="30">
        <v>0.0</v>
      </c>
      <c r="AA563" s="30">
        <v>0.0</v>
      </c>
      <c r="AB563" s="30">
        <v>0.0</v>
      </c>
      <c r="AC563" s="30">
        <v>0.0</v>
      </c>
      <c r="AD563" s="30">
        <v>0.0</v>
      </c>
      <c r="AE563" s="30">
        <v>0.0</v>
      </c>
      <c r="AF563" s="30">
        <v>0.0</v>
      </c>
      <c r="AG563" s="30">
        <v>0.0</v>
      </c>
      <c r="AH563" s="30">
        <v>0.0</v>
      </c>
      <c r="AI563" s="30">
        <v>0.0</v>
      </c>
      <c r="AJ563" s="39"/>
    </row>
    <row r="564">
      <c r="A564" s="30">
        <v>13130.4</v>
      </c>
      <c r="B564" s="40">
        <v>44312.0</v>
      </c>
      <c r="C564" s="40">
        <v>44312.0</v>
      </c>
      <c r="D564" s="32" t="s">
        <v>93</v>
      </c>
      <c r="E564" s="32" t="s">
        <v>94</v>
      </c>
      <c r="F564" s="32" t="s">
        <v>191</v>
      </c>
      <c r="G564" s="32" t="s">
        <v>107</v>
      </c>
      <c r="H564" s="30">
        <v>27511.0</v>
      </c>
      <c r="I564" s="37"/>
      <c r="J564" s="30">
        <v>0.0</v>
      </c>
      <c r="K564" s="30">
        <v>1.0</v>
      </c>
      <c r="L564" s="30">
        <v>0.0</v>
      </c>
      <c r="M564" s="32" t="s">
        <v>39</v>
      </c>
      <c r="N564" s="32" t="s">
        <v>39</v>
      </c>
      <c r="O564" s="30">
        <v>0.0</v>
      </c>
      <c r="P564" s="30">
        <v>5.0</v>
      </c>
      <c r="Q564" s="30">
        <v>1.0</v>
      </c>
      <c r="R564" s="30">
        <v>10.0</v>
      </c>
      <c r="S564" s="30">
        <v>0.0</v>
      </c>
      <c r="T564" s="30">
        <v>0.0</v>
      </c>
      <c r="U564" s="30">
        <v>0.0</v>
      </c>
      <c r="V564" s="30">
        <v>0.0</v>
      </c>
      <c r="W564" s="30">
        <v>0.0</v>
      </c>
      <c r="X564" s="30">
        <v>0.0</v>
      </c>
      <c r="Y564" s="30">
        <v>0.0</v>
      </c>
      <c r="Z564" s="30">
        <v>0.0</v>
      </c>
      <c r="AA564" s="30">
        <v>0.0</v>
      </c>
      <c r="AB564" s="30">
        <v>0.0</v>
      </c>
      <c r="AC564" s="30">
        <v>0.0</v>
      </c>
      <c r="AD564" s="30">
        <v>0.0</v>
      </c>
      <c r="AE564" s="30">
        <v>0.0</v>
      </c>
      <c r="AF564" s="30">
        <v>0.0</v>
      </c>
      <c r="AG564" s="30">
        <v>0.0</v>
      </c>
      <c r="AH564" s="30">
        <v>0.0</v>
      </c>
      <c r="AI564" s="30">
        <v>0.0</v>
      </c>
      <c r="AJ564" s="39"/>
    </row>
    <row r="565">
      <c r="A565" s="30">
        <v>13130.5</v>
      </c>
      <c r="B565" s="40">
        <v>44312.0</v>
      </c>
      <c r="C565" s="40">
        <v>44312.0</v>
      </c>
      <c r="D565" s="32" t="s">
        <v>93</v>
      </c>
      <c r="E565" s="32" t="s">
        <v>94</v>
      </c>
      <c r="F565" s="32" t="s">
        <v>191</v>
      </c>
      <c r="G565" s="32" t="s">
        <v>107</v>
      </c>
      <c r="H565" s="30">
        <v>27511.0</v>
      </c>
      <c r="I565" s="37"/>
      <c r="J565" s="30">
        <v>0.0</v>
      </c>
      <c r="K565" s="30">
        <v>1.0</v>
      </c>
      <c r="L565" s="30">
        <v>0.0</v>
      </c>
      <c r="M565" s="32" t="s">
        <v>39</v>
      </c>
      <c r="N565" s="32" t="s">
        <v>39</v>
      </c>
      <c r="O565" s="30">
        <v>0.0</v>
      </c>
      <c r="P565" s="30">
        <v>1.0</v>
      </c>
      <c r="Q565" s="30">
        <v>0.0</v>
      </c>
      <c r="R565" s="30">
        <v>5.0</v>
      </c>
      <c r="S565" s="30">
        <v>0.0</v>
      </c>
      <c r="T565" s="30">
        <v>0.0</v>
      </c>
      <c r="U565" s="30">
        <v>0.0</v>
      </c>
      <c r="V565" s="30">
        <v>0.0</v>
      </c>
      <c r="W565" s="30">
        <v>0.0</v>
      </c>
      <c r="X565" s="30">
        <v>0.0</v>
      </c>
      <c r="Y565" s="30">
        <v>0.0</v>
      </c>
      <c r="Z565" s="30">
        <v>0.0</v>
      </c>
      <c r="AA565" s="30">
        <v>0.0</v>
      </c>
      <c r="AB565" s="30">
        <v>0.0</v>
      </c>
      <c r="AC565" s="30">
        <v>0.0</v>
      </c>
      <c r="AD565" s="30">
        <v>0.0</v>
      </c>
      <c r="AE565" s="30">
        <v>0.0</v>
      </c>
      <c r="AF565" s="30">
        <v>0.0</v>
      </c>
      <c r="AG565" s="30">
        <v>0.0</v>
      </c>
      <c r="AH565" s="30">
        <v>0.0</v>
      </c>
      <c r="AI565" s="30">
        <v>0.0</v>
      </c>
      <c r="AJ565" s="39"/>
    </row>
    <row r="566">
      <c r="A566" s="30">
        <v>13130.6</v>
      </c>
      <c r="B566" s="40">
        <v>44312.0</v>
      </c>
      <c r="C566" s="40">
        <v>44312.0</v>
      </c>
      <c r="D566" s="32" t="s">
        <v>93</v>
      </c>
      <c r="E566" s="32" t="s">
        <v>94</v>
      </c>
      <c r="J566" s="30">
        <v>0.0</v>
      </c>
      <c r="K566" s="30">
        <v>0.0</v>
      </c>
      <c r="L566" s="30">
        <v>1.0</v>
      </c>
      <c r="M566" s="32" t="s">
        <v>39</v>
      </c>
      <c r="N566" s="32" t="s">
        <v>39</v>
      </c>
      <c r="O566" s="30">
        <v>0.0</v>
      </c>
      <c r="P566" s="30">
        <v>8.0</v>
      </c>
      <c r="Q566" s="30">
        <v>4.0</v>
      </c>
      <c r="R566" s="30">
        <v>10.0</v>
      </c>
      <c r="S566" s="30">
        <v>0.0</v>
      </c>
      <c r="T566" s="30">
        <v>0.0</v>
      </c>
      <c r="U566" s="30">
        <v>0.0</v>
      </c>
      <c r="V566" s="30">
        <v>0.0</v>
      </c>
      <c r="W566" s="30">
        <v>0.0</v>
      </c>
      <c r="X566" s="30">
        <v>0.0</v>
      </c>
      <c r="Y566" s="30">
        <v>0.0</v>
      </c>
      <c r="Z566" s="30">
        <v>0.0</v>
      </c>
      <c r="AA566" s="30">
        <v>0.0</v>
      </c>
      <c r="AB566" s="30">
        <v>0.0</v>
      </c>
      <c r="AC566" s="30">
        <v>0.0</v>
      </c>
      <c r="AD566" s="30">
        <v>0.0</v>
      </c>
      <c r="AE566" s="30">
        <v>0.0</v>
      </c>
      <c r="AF566" s="30">
        <v>0.0</v>
      </c>
      <c r="AG566" s="30">
        <v>0.0</v>
      </c>
      <c r="AH566" s="30">
        <v>0.0</v>
      </c>
      <c r="AI566" s="30">
        <v>0.0</v>
      </c>
      <c r="AJ566" s="39"/>
    </row>
    <row r="567">
      <c r="A567" s="30">
        <v>13131.1</v>
      </c>
      <c r="B567" s="40">
        <v>44312.0</v>
      </c>
      <c r="C567" s="40">
        <v>44312.0</v>
      </c>
      <c r="D567" s="32" t="s">
        <v>93</v>
      </c>
      <c r="E567" s="32" t="s">
        <v>94</v>
      </c>
      <c r="F567" s="32" t="s">
        <v>191</v>
      </c>
      <c r="G567" s="32" t="s">
        <v>107</v>
      </c>
      <c r="H567" s="30">
        <v>27511.0</v>
      </c>
      <c r="I567" s="37"/>
      <c r="J567" s="30">
        <v>0.0</v>
      </c>
      <c r="K567" s="30">
        <v>1.0</v>
      </c>
      <c r="L567" s="30">
        <v>0.0</v>
      </c>
      <c r="M567" s="32" t="s">
        <v>39</v>
      </c>
      <c r="N567" s="32" t="s">
        <v>39</v>
      </c>
      <c r="O567" s="30">
        <v>0.0</v>
      </c>
      <c r="P567" s="30">
        <v>3.0</v>
      </c>
      <c r="Q567" s="30">
        <v>2.0</v>
      </c>
      <c r="R567" s="30">
        <v>10.0</v>
      </c>
      <c r="S567" s="30">
        <v>0.0</v>
      </c>
      <c r="T567" s="30">
        <v>0.0</v>
      </c>
      <c r="U567" s="30">
        <v>0.0</v>
      </c>
      <c r="V567" s="30">
        <v>0.0</v>
      </c>
      <c r="W567" s="30">
        <v>0.0</v>
      </c>
      <c r="X567" s="30">
        <v>0.0</v>
      </c>
      <c r="Y567" s="30">
        <v>0.0</v>
      </c>
      <c r="Z567" s="30">
        <v>0.0</v>
      </c>
      <c r="AA567" s="30">
        <v>0.0</v>
      </c>
      <c r="AB567" s="30">
        <v>0.0</v>
      </c>
      <c r="AC567" s="30">
        <v>0.0</v>
      </c>
      <c r="AD567" s="30">
        <v>0.0</v>
      </c>
      <c r="AE567" s="30">
        <v>0.0</v>
      </c>
      <c r="AF567" s="30">
        <v>0.0</v>
      </c>
      <c r="AG567" s="30">
        <v>0.0</v>
      </c>
      <c r="AH567" s="30">
        <v>0.0</v>
      </c>
      <c r="AI567" s="30">
        <v>0.0</v>
      </c>
      <c r="AJ567" s="39"/>
    </row>
    <row r="568">
      <c r="A568" s="30">
        <v>13131.2</v>
      </c>
      <c r="B568" s="40">
        <v>44312.0</v>
      </c>
      <c r="C568" s="40">
        <v>44312.0</v>
      </c>
      <c r="D568" s="32" t="s">
        <v>93</v>
      </c>
      <c r="E568" s="32" t="s">
        <v>94</v>
      </c>
      <c r="F568" s="32" t="s">
        <v>191</v>
      </c>
      <c r="G568" s="32" t="s">
        <v>107</v>
      </c>
      <c r="H568" s="30">
        <v>27511.0</v>
      </c>
      <c r="I568" s="37"/>
      <c r="J568" s="30">
        <v>0.0</v>
      </c>
      <c r="K568" s="30">
        <v>1.0</v>
      </c>
      <c r="L568" s="30">
        <v>0.0</v>
      </c>
      <c r="M568" s="32" t="s">
        <v>39</v>
      </c>
      <c r="N568" s="32" t="s">
        <v>39</v>
      </c>
      <c r="O568" s="30">
        <v>0.0</v>
      </c>
      <c r="P568" s="30">
        <v>3.0</v>
      </c>
      <c r="Q568" s="30">
        <v>0.0</v>
      </c>
      <c r="R568" s="30">
        <v>10.0</v>
      </c>
      <c r="S568" s="30">
        <v>0.0</v>
      </c>
      <c r="T568" s="30">
        <v>0.0</v>
      </c>
      <c r="U568" s="30">
        <v>0.0</v>
      </c>
      <c r="V568" s="30">
        <v>0.0</v>
      </c>
      <c r="W568" s="30">
        <v>0.0</v>
      </c>
      <c r="X568" s="30">
        <v>0.0</v>
      </c>
      <c r="Y568" s="30">
        <v>0.0</v>
      </c>
      <c r="Z568" s="30">
        <v>0.0</v>
      </c>
      <c r="AA568" s="30">
        <v>0.0</v>
      </c>
      <c r="AB568" s="30">
        <v>0.0</v>
      </c>
      <c r="AC568" s="30">
        <v>0.0</v>
      </c>
      <c r="AD568" s="30">
        <v>0.0</v>
      </c>
      <c r="AE568" s="30">
        <v>0.0</v>
      </c>
      <c r="AF568" s="30">
        <v>0.0</v>
      </c>
      <c r="AG568" s="30">
        <v>0.0</v>
      </c>
      <c r="AH568" s="30">
        <v>0.0</v>
      </c>
      <c r="AI568" s="30">
        <v>0.0</v>
      </c>
      <c r="AJ568" s="39"/>
    </row>
    <row r="569">
      <c r="A569" s="30">
        <v>13131.3</v>
      </c>
      <c r="B569" s="40">
        <v>44312.0</v>
      </c>
      <c r="C569" s="40">
        <v>44312.0</v>
      </c>
      <c r="D569" s="32" t="s">
        <v>93</v>
      </c>
      <c r="E569" s="32" t="s">
        <v>94</v>
      </c>
      <c r="F569" s="32" t="s">
        <v>191</v>
      </c>
      <c r="G569" s="32" t="s">
        <v>107</v>
      </c>
      <c r="H569" s="30">
        <v>27511.0</v>
      </c>
      <c r="I569" s="37"/>
      <c r="J569" s="30">
        <v>0.0</v>
      </c>
      <c r="K569" s="30">
        <v>1.0</v>
      </c>
      <c r="L569" s="30">
        <v>0.0</v>
      </c>
      <c r="M569" s="32" t="s">
        <v>39</v>
      </c>
      <c r="N569" s="32" t="s">
        <v>39</v>
      </c>
      <c r="O569" s="30">
        <v>0.0</v>
      </c>
      <c r="P569" s="30">
        <v>4.0</v>
      </c>
      <c r="Q569" s="30">
        <v>4.0</v>
      </c>
      <c r="R569" s="30">
        <v>5.0</v>
      </c>
      <c r="S569" s="30">
        <v>0.0</v>
      </c>
      <c r="T569" s="30">
        <v>0.0</v>
      </c>
      <c r="U569" s="30">
        <v>0.0</v>
      </c>
      <c r="V569" s="30">
        <v>0.0</v>
      </c>
      <c r="W569" s="30">
        <v>0.0</v>
      </c>
      <c r="X569" s="30">
        <v>0.0</v>
      </c>
      <c r="Y569" s="30">
        <v>0.0</v>
      </c>
      <c r="Z569" s="30">
        <v>0.0</v>
      </c>
      <c r="AA569" s="30">
        <v>0.0</v>
      </c>
      <c r="AB569" s="30">
        <v>0.0</v>
      </c>
      <c r="AC569" s="30">
        <v>0.0</v>
      </c>
      <c r="AD569" s="30">
        <v>0.0</v>
      </c>
      <c r="AE569" s="30">
        <v>0.0</v>
      </c>
      <c r="AF569" s="30">
        <v>0.0</v>
      </c>
      <c r="AG569" s="30">
        <v>0.0</v>
      </c>
      <c r="AH569" s="30">
        <v>0.0</v>
      </c>
      <c r="AI569" s="30">
        <v>0.0</v>
      </c>
      <c r="AJ569" s="39"/>
    </row>
    <row r="570">
      <c r="A570" s="30">
        <v>13131.4</v>
      </c>
      <c r="B570" s="40">
        <v>44312.0</v>
      </c>
      <c r="C570" s="40">
        <v>44312.0</v>
      </c>
      <c r="D570" s="32" t="s">
        <v>93</v>
      </c>
      <c r="E570" s="32" t="s">
        <v>94</v>
      </c>
      <c r="J570" s="30">
        <v>1.0</v>
      </c>
      <c r="K570" s="30">
        <v>0.0</v>
      </c>
      <c r="L570" s="30">
        <v>0.0</v>
      </c>
      <c r="M570" s="32" t="s">
        <v>39</v>
      </c>
      <c r="N570" s="32" t="s">
        <v>39</v>
      </c>
      <c r="O570" s="30">
        <v>0.0</v>
      </c>
      <c r="P570" s="30">
        <v>0.0</v>
      </c>
      <c r="Q570" s="30">
        <v>0.0</v>
      </c>
      <c r="R570" s="30">
        <v>0.0</v>
      </c>
      <c r="S570" s="30">
        <v>0.0</v>
      </c>
      <c r="T570" s="30">
        <v>0.0</v>
      </c>
      <c r="U570" s="30">
        <v>0.0</v>
      </c>
      <c r="V570" s="30">
        <v>0.0</v>
      </c>
      <c r="W570" s="30">
        <v>0.0</v>
      </c>
      <c r="X570" s="30">
        <v>0.0</v>
      </c>
      <c r="Y570" s="30">
        <v>0.0</v>
      </c>
      <c r="Z570" s="30">
        <v>0.0</v>
      </c>
      <c r="AA570" s="30">
        <v>1.0</v>
      </c>
      <c r="AB570" s="30">
        <v>0.0</v>
      </c>
      <c r="AC570" s="30">
        <v>0.0</v>
      </c>
      <c r="AD570" s="30">
        <v>0.0</v>
      </c>
      <c r="AE570" s="30">
        <v>0.0</v>
      </c>
      <c r="AF570" s="30">
        <v>0.0</v>
      </c>
      <c r="AG570" s="30">
        <v>0.0</v>
      </c>
      <c r="AH570" s="30">
        <v>0.0</v>
      </c>
      <c r="AI570" s="30">
        <v>0.0</v>
      </c>
      <c r="AJ570" s="39"/>
    </row>
    <row r="571">
      <c r="A571" s="30">
        <v>13131.5</v>
      </c>
      <c r="B571" s="40">
        <v>44312.0</v>
      </c>
      <c r="C571" s="40">
        <v>44312.0</v>
      </c>
      <c r="D571" s="32" t="s">
        <v>93</v>
      </c>
      <c r="E571" s="32" t="s">
        <v>94</v>
      </c>
      <c r="F571" s="32" t="s">
        <v>191</v>
      </c>
      <c r="G571" s="32" t="s">
        <v>107</v>
      </c>
      <c r="H571" s="30">
        <v>27511.0</v>
      </c>
      <c r="I571" s="37"/>
      <c r="J571" s="30">
        <v>0.0</v>
      </c>
      <c r="K571" s="30">
        <v>1.0</v>
      </c>
      <c r="L571" s="30">
        <v>0.0</v>
      </c>
      <c r="M571" s="32" t="s">
        <v>39</v>
      </c>
      <c r="N571" s="32" t="s">
        <v>39</v>
      </c>
      <c r="O571" s="30">
        <v>0.0</v>
      </c>
      <c r="P571" s="30">
        <v>2.0</v>
      </c>
      <c r="Q571" s="30">
        <v>3.0</v>
      </c>
      <c r="R571" s="30">
        <v>10.0</v>
      </c>
      <c r="S571" s="30">
        <v>0.0</v>
      </c>
      <c r="T571" s="30">
        <v>0.0</v>
      </c>
      <c r="U571" s="30">
        <v>0.0</v>
      </c>
      <c r="V571" s="30">
        <v>0.0</v>
      </c>
      <c r="W571" s="30">
        <v>0.0</v>
      </c>
      <c r="X571" s="30">
        <v>0.0</v>
      </c>
      <c r="Y571" s="30">
        <v>0.0</v>
      </c>
      <c r="Z571" s="30">
        <v>0.0</v>
      </c>
      <c r="AA571" s="30">
        <v>0.0</v>
      </c>
      <c r="AB571" s="30">
        <v>0.0</v>
      </c>
      <c r="AC571" s="30">
        <v>0.0</v>
      </c>
      <c r="AD571" s="30">
        <v>0.0</v>
      </c>
      <c r="AE571" s="30">
        <v>0.0</v>
      </c>
      <c r="AF571" s="30">
        <v>0.0</v>
      </c>
      <c r="AG571" s="30">
        <v>0.0</v>
      </c>
      <c r="AH571" s="30">
        <v>0.0</v>
      </c>
      <c r="AI571" s="30">
        <v>0.0</v>
      </c>
      <c r="AJ571" s="39"/>
    </row>
    <row r="572">
      <c r="A572" s="30">
        <v>13131.6</v>
      </c>
      <c r="B572" s="40">
        <v>44312.0</v>
      </c>
      <c r="C572" s="40">
        <v>44312.0</v>
      </c>
      <c r="D572" s="32" t="s">
        <v>93</v>
      </c>
      <c r="E572" s="32" t="s">
        <v>94</v>
      </c>
      <c r="F572" s="32" t="s">
        <v>191</v>
      </c>
      <c r="G572" s="32" t="s">
        <v>107</v>
      </c>
      <c r="H572" s="30">
        <v>27511.0</v>
      </c>
      <c r="I572" s="37"/>
      <c r="J572" s="30">
        <v>0.0</v>
      </c>
      <c r="K572" s="30">
        <v>1.0</v>
      </c>
      <c r="L572" s="30">
        <v>0.0</v>
      </c>
      <c r="M572" s="32" t="s">
        <v>39</v>
      </c>
      <c r="N572" s="32" t="s">
        <v>39</v>
      </c>
      <c r="O572" s="30">
        <v>0.0</v>
      </c>
      <c r="P572" s="30">
        <v>2.0</v>
      </c>
      <c r="Q572" s="30">
        <v>1.0</v>
      </c>
      <c r="R572" s="30">
        <v>5.0</v>
      </c>
      <c r="S572" s="30">
        <v>0.0</v>
      </c>
      <c r="T572" s="30">
        <v>0.0</v>
      </c>
      <c r="U572" s="30">
        <v>0.0</v>
      </c>
      <c r="V572" s="30">
        <v>0.0</v>
      </c>
      <c r="W572" s="30">
        <v>0.0</v>
      </c>
      <c r="X572" s="30">
        <v>0.0</v>
      </c>
      <c r="Y572" s="30">
        <v>0.0</v>
      </c>
      <c r="Z572" s="30">
        <v>0.0</v>
      </c>
      <c r="AA572" s="30">
        <v>0.0</v>
      </c>
      <c r="AB572" s="30">
        <v>0.0</v>
      </c>
      <c r="AC572" s="30">
        <v>0.0</v>
      </c>
      <c r="AD572" s="30">
        <v>0.0</v>
      </c>
      <c r="AE572" s="30">
        <v>0.0</v>
      </c>
      <c r="AF572" s="30">
        <v>0.0</v>
      </c>
      <c r="AG572" s="30">
        <v>0.0</v>
      </c>
      <c r="AH572" s="30">
        <v>0.0</v>
      </c>
      <c r="AI572" s="30">
        <v>0.0</v>
      </c>
      <c r="AJ572" s="39"/>
    </row>
    <row r="573">
      <c r="A573" s="30">
        <v>13132.1</v>
      </c>
      <c r="B573" s="40">
        <v>44312.0</v>
      </c>
      <c r="C573" s="31">
        <v>44320.0</v>
      </c>
      <c r="D573" s="32" t="s">
        <v>146</v>
      </c>
      <c r="E573" s="32" t="s">
        <v>36</v>
      </c>
      <c r="F573" s="32" t="s">
        <v>147</v>
      </c>
      <c r="G573" s="32" t="s">
        <v>38</v>
      </c>
      <c r="H573" s="30">
        <v>27612.0</v>
      </c>
      <c r="I573" s="37"/>
      <c r="J573" s="30">
        <v>0.0</v>
      </c>
      <c r="K573" s="30">
        <v>1.0</v>
      </c>
      <c r="L573" s="30">
        <v>0.0</v>
      </c>
      <c r="M573" s="32" t="s">
        <v>49</v>
      </c>
      <c r="N573" s="32" t="s">
        <v>39</v>
      </c>
      <c r="O573" s="30">
        <v>5.0</v>
      </c>
      <c r="P573" s="30">
        <v>0.0</v>
      </c>
      <c r="Q573" s="30">
        <v>0.0</v>
      </c>
      <c r="R573" s="30">
        <v>0.0</v>
      </c>
      <c r="S573" s="30">
        <v>0.0</v>
      </c>
      <c r="T573" s="30">
        <v>0.0</v>
      </c>
      <c r="U573" s="30">
        <v>10.0</v>
      </c>
      <c r="V573" s="30">
        <v>6.0</v>
      </c>
      <c r="W573" s="30">
        <v>10.0</v>
      </c>
      <c r="X573" s="30">
        <v>1.0</v>
      </c>
      <c r="Y573" s="30">
        <v>0.0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39"/>
    </row>
    <row r="574">
      <c r="A574" s="30">
        <v>13132.2</v>
      </c>
      <c r="B574" s="40">
        <v>44312.0</v>
      </c>
      <c r="C574" s="31">
        <v>44320.0</v>
      </c>
      <c r="D574" s="32" t="s">
        <v>146</v>
      </c>
      <c r="E574" s="32" t="s">
        <v>36</v>
      </c>
      <c r="J574" s="30">
        <v>0.0</v>
      </c>
      <c r="K574" s="30">
        <v>0.0</v>
      </c>
      <c r="L574" s="30">
        <v>1.0</v>
      </c>
      <c r="M574" s="32" t="s">
        <v>39</v>
      </c>
      <c r="N574" s="32" t="s">
        <v>39</v>
      </c>
      <c r="O574" s="30">
        <v>1.0</v>
      </c>
      <c r="P574" s="30">
        <v>0.0</v>
      </c>
      <c r="Q574" s="30">
        <v>0.0</v>
      </c>
      <c r="R574" s="30">
        <v>0.0</v>
      </c>
      <c r="S574" s="30">
        <v>0.0</v>
      </c>
      <c r="T574" s="30">
        <v>0.0</v>
      </c>
      <c r="U574" s="30">
        <v>7.0</v>
      </c>
      <c r="V574" s="30">
        <v>5.0</v>
      </c>
      <c r="W574" s="30">
        <v>10.0</v>
      </c>
      <c r="X574" s="30">
        <v>1.0</v>
      </c>
      <c r="Y574" s="30">
        <v>0.0</v>
      </c>
      <c r="Z574" s="30">
        <v>0.0</v>
      </c>
      <c r="AA574" s="30">
        <v>0.0</v>
      </c>
      <c r="AB574" s="30">
        <v>0.0</v>
      </c>
      <c r="AC574" s="30">
        <v>0.0</v>
      </c>
      <c r="AD574" s="30">
        <v>0.0</v>
      </c>
      <c r="AE574" s="30">
        <v>0.0</v>
      </c>
      <c r="AF574" s="30">
        <v>0.0</v>
      </c>
      <c r="AG574" s="30">
        <v>0.0</v>
      </c>
      <c r="AH574" s="30">
        <v>0.0</v>
      </c>
      <c r="AI574" s="30">
        <v>0.0</v>
      </c>
      <c r="AJ574" s="39"/>
    </row>
    <row r="575">
      <c r="A575" s="30">
        <v>13132.3</v>
      </c>
      <c r="B575" s="40">
        <v>44312.0</v>
      </c>
      <c r="C575" s="31">
        <v>44320.0</v>
      </c>
      <c r="D575" s="32" t="s">
        <v>146</v>
      </c>
      <c r="E575" s="32" t="s">
        <v>36</v>
      </c>
      <c r="J575" s="30">
        <v>1.0</v>
      </c>
      <c r="K575" s="30">
        <v>0.0</v>
      </c>
      <c r="L575" s="30">
        <v>0.0</v>
      </c>
      <c r="M575" s="32" t="s">
        <v>39</v>
      </c>
      <c r="N575" s="32" t="s">
        <v>39</v>
      </c>
      <c r="O575" s="30">
        <v>4.0</v>
      </c>
      <c r="P575" s="30">
        <v>0.0</v>
      </c>
      <c r="Q575" s="30">
        <v>0.0</v>
      </c>
      <c r="R575" s="30">
        <v>0.0</v>
      </c>
      <c r="S575" s="30">
        <v>0.0</v>
      </c>
      <c r="T575" s="30">
        <v>0.0</v>
      </c>
      <c r="U575" s="30">
        <v>0.0</v>
      </c>
      <c r="V575" s="30">
        <v>0.0</v>
      </c>
      <c r="W575" s="30">
        <v>0.0</v>
      </c>
      <c r="X575" s="30">
        <v>0.0</v>
      </c>
      <c r="Y575" s="30">
        <v>0.0</v>
      </c>
      <c r="Z575" s="30">
        <v>7.0</v>
      </c>
      <c r="AA575" s="30">
        <v>5.0</v>
      </c>
      <c r="AB575" s="30">
        <v>10.0</v>
      </c>
      <c r="AC575" s="30">
        <v>1.0</v>
      </c>
      <c r="AD575" s="30">
        <v>0.0</v>
      </c>
      <c r="AE575" s="30">
        <v>0.0</v>
      </c>
      <c r="AF575" s="30">
        <v>0.0</v>
      </c>
      <c r="AG575" s="30">
        <v>0.0</v>
      </c>
      <c r="AH575" s="30">
        <v>0.0</v>
      </c>
      <c r="AI575" s="30">
        <v>0.0</v>
      </c>
      <c r="AJ575" s="39"/>
    </row>
    <row r="576">
      <c r="A576" s="30">
        <v>13132.4</v>
      </c>
      <c r="B576" s="40">
        <v>44312.0</v>
      </c>
      <c r="C576" s="31">
        <v>44320.0</v>
      </c>
      <c r="D576" s="32" t="s">
        <v>146</v>
      </c>
      <c r="E576" s="32" t="s">
        <v>36</v>
      </c>
      <c r="J576" s="30">
        <v>1.0</v>
      </c>
      <c r="K576" s="30">
        <v>0.0</v>
      </c>
      <c r="L576" s="30">
        <v>0.0</v>
      </c>
      <c r="M576" s="32" t="s">
        <v>39</v>
      </c>
      <c r="N576" s="32" t="s">
        <v>39</v>
      </c>
      <c r="O576" s="30">
        <v>1.0</v>
      </c>
      <c r="P576" s="30">
        <v>0.0</v>
      </c>
      <c r="Q576" s="30">
        <v>0.0</v>
      </c>
      <c r="R576" s="30">
        <v>0.0</v>
      </c>
      <c r="S576" s="30">
        <v>0.0</v>
      </c>
      <c r="T576" s="30">
        <v>0.0</v>
      </c>
      <c r="U576" s="30">
        <v>0.0</v>
      </c>
      <c r="V576" s="30">
        <v>0.0</v>
      </c>
      <c r="W576" s="30">
        <v>0.0</v>
      </c>
      <c r="X576" s="30">
        <v>0.0</v>
      </c>
      <c r="Y576" s="30">
        <v>0.0</v>
      </c>
      <c r="Z576" s="30">
        <v>0.0</v>
      </c>
      <c r="AA576" s="30">
        <v>0.0</v>
      </c>
      <c r="AB576" s="30">
        <v>0.0</v>
      </c>
      <c r="AC576" s="30">
        <v>0.0</v>
      </c>
      <c r="AD576" s="30">
        <v>0.0</v>
      </c>
      <c r="AE576" s="30">
        <v>7.0</v>
      </c>
      <c r="AF576" s="30">
        <v>4.0</v>
      </c>
      <c r="AG576" s="30">
        <v>10.0</v>
      </c>
      <c r="AH576" s="30">
        <v>1.0</v>
      </c>
      <c r="AI576" s="30">
        <v>0.0</v>
      </c>
      <c r="AJ576" s="39"/>
    </row>
    <row r="577">
      <c r="A577" s="30">
        <v>13133.1</v>
      </c>
      <c r="B577" s="40">
        <v>44312.0</v>
      </c>
      <c r="C577" s="40">
        <v>44312.0</v>
      </c>
      <c r="D577" s="32" t="s">
        <v>93</v>
      </c>
      <c r="E577" s="32" t="s">
        <v>94</v>
      </c>
      <c r="F577" s="32" t="s">
        <v>191</v>
      </c>
      <c r="G577" s="32" t="s">
        <v>107</v>
      </c>
      <c r="H577" s="30">
        <v>27511.0</v>
      </c>
      <c r="I577" s="37"/>
      <c r="J577" s="30">
        <v>0.0</v>
      </c>
      <c r="K577" s="30">
        <v>1.0</v>
      </c>
      <c r="L577" s="30">
        <v>0.0</v>
      </c>
      <c r="M577" s="32" t="s">
        <v>39</v>
      </c>
      <c r="N577" s="32" t="s">
        <v>39</v>
      </c>
      <c r="O577" s="30">
        <v>0.0</v>
      </c>
      <c r="P577" s="30">
        <v>1.0</v>
      </c>
      <c r="Q577" s="30">
        <v>3.0</v>
      </c>
      <c r="R577" s="30">
        <v>5.0</v>
      </c>
      <c r="S577" s="30">
        <v>0.0</v>
      </c>
      <c r="T577" s="30">
        <v>0.0</v>
      </c>
      <c r="U577" s="30">
        <v>0.0</v>
      </c>
      <c r="V577" s="30">
        <v>0.0</v>
      </c>
      <c r="W577" s="30">
        <v>0.0</v>
      </c>
      <c r="X577" s="30">
        <v>0.0</v>
      </c>
      <c r="Y577" s="30">
        <v>0.0</v>
      </c>
      <c r="Z577" s="30">
        <v>0.0</v>
      </c>
      <c r="AA577" s="30">
        <v>0.0</v>
      </c>
      <c r="AB577" s="30">
        <v>0.0</v>
      </c>
      <c r="AC577" s="30">
        <v>0.0</v>
      </c>
      <c r="AD577" s="30">
        <v>0.0</v>
      </c>
      <c r="AE577" s="30">
        <v>0.0</v>
      </c>
      <c r="AF577" s="30">
        <v>0.0</v>
      </c>
      <c r="AG577" s="30">
        <v>0.0</v>
      </c>
      <c r="AH577" s="30">
        <v>0.0</v>
      </c>
      <c r="AI577" s="30">
        <v>0.0</v>
      </c>
      <c r="AJ577" s="39"/>
    </row>
    <row r="578">
      <c r="A578" s="30">
        <v>13133.2</v>
      </c>
      <c r="B578" s="40">
        <v>44312.0</v>
      </c>
      <c r="C578" s="40">
        <v>44312.0</v>
      </c>
      <c r="D578" s="32" t="s">
        <v>93</v>
      </c>
      <c r="E578" s="32" t="s">
        <v>94</v>
      </c>
      <c r="F578" s="32" t="s">
        <v>191</v>
      </c>
      <c r="G578" s="32" t="s">
        <v>107</v>
      </c>
      <c r="H578" s="30">
        <v>27511.0</v>
      </c>
      <c r="I578" s="37"/>
      <c r="J578" s="30">
        <v>0.0</v>
      </c>
      <c r="K578" s="30">
        <v>1.0</v>
      </c>
      <c r="L578" s="30">
        <v>0.0</v>
      </c>
      <c r="M578" s="32" t="s">
        <v>39</v>
      </c>
      <c r="N578" s="32" t="s">
        <v>39</v>
      </c>
      <c r="O578" s="30">
        <v>0.0</v>
      </c>
      <c r="P578" s="30">
        <v>1.0</v>
      </c>
      <c r="Q578" s="30">
        <v>0.0</v>
      </c>
      <c r="R578" s="30">
        <v>5.0</v>
      </c>
      <c r="S578" s="30">
        <v>0.0</v>
      </c>
      <c r="T578" s="30">
        <v>0.0</v>
      </c>
      <c r="U578" s="30">
        <v>0.0</v>
      </c>
      <c r="V578" s="30">
        <v>0.0</v>
      </c>
      <c r="W578" s="30">
        <v>0.0</v>
      </c>
      <c r="X578" s="30">
        <v>0.0</v>
      </c>
      <c r="Y578" s="30">
        <v>0.0</v>
      </c>
      <c r="Z578" s="30">
        <v>0.0</v>
      </c>
      <c r="AA578" s="30">
        <v>0.0</v>
      </c>
      <c r="AB578" s="30">
        <v>0.0</v>
      </c>
      <c r="AC578" s="30">
        <v>0.0</v>
      </c>
      <c r="AD578" s="30">
        <v>0.0</v>
      </c>
      <c r="AE578" s="30">
        <v>0.0</v>
      </c>
      <c r="AF578" s="30">
        <v>0.0</v>
      </c>
      <c r="AG578" s="30">
        <v>0.0</v>
      </c>
      <c r="AH578" s="30">
        <v>0.0</v>
      </c>
      <c r="AI578" s="30">
        <v>0.0</v>
      </c>
      <c r="AJ578" s="39"/>
    </row>
    <row r="579">
      <c r="A579" s="30">
        <v>13133.3</v>
      </c>
      <c r="B579" s="40">
        <v>44312.0</v>
      </c>
      <c r="C579" s="40">
        <v>44312.0</v>
      </c>
      <c r="D579" s="32" t="s">
        <v>93</v>
      </c>
      <c r="E579" s="32" t="s">
        <v>94</v>
      </c>
      <c r="F579" s="32" t="s">
        <v>191</v>
      </c>
      <c r="G579" s="32" t="s">
        <v>107</v>
      </c>
      <c r="H579" s="30">
        <v>27511.0</v>
      </c>
      <c r="I579" s="37"/>
      <c r="J579" s="30">
        <v>0.0</v>
      </c>
      <c r="K579" s="30">
        <v>1.0</v>
      </c>
      <c r="L579" s="30">
        <v>0.0</v>
      </c>
      <c r="M579" s="32" t="s">
        <v>39</v>
      </c>
      <c r="N579" s="32" t="s">
        <v>39</v>
      </c>
      <c r="O579" s="30">
        <v>0.0</v>
      </c>
      <c r="P579" s="30">
        <v>2.0</v>
      </c>
      <c r="Q579" s="30">
        <v>1.0</v>
      </c>
      <c r="R579" s="30">
        <v>10.0</v>
      </c>
      <c r="S579" s="30">
        <v>0.0</v>
      </c>
      <c r="T579" s="30">
        <v>0.0</v>
      </c>
      <c r="U579" s="30">
        <v>0.0</v>
      </c>
      <c r="V579" s="30">
        <v>0.0</v>
      </c>
      <c r="W579" s="30">
        <v>0.0</v>
      </c>
      <c r="X579" s="30">
        <v>0.0</v>
      </c>
      <c r="Y579" s="30">
        <v>0.0</v>
      </c>
      <c r="Z579" s="30">
        <v>0.0</v>
      </c>
      <c r="AA579" s="30">
        <v>0.0</v>
      </c>
      <c r="AB579" s="30">
        <v>0.0</v>
      </c>
      <c r="AC579" s="30">
        <v>0.0</v>
      </c>
      <c r="AD579" s="30">
        <v>0.0</v>
      </c>
      <c r="AE579" s="30">
        <v>0.0</v>
      </c>
      <c r="AF579" s="30">
        <v>0.0</v>
      </c>
      <c r="AG579" s="30">
        <v>0.0</v>
      </c>
      <c r="AH579" s="30">
        <v>0.0</v>
      </c>
      <c r="AI579" s="30">
        <v>0.0</v>
      </c>
      <c r="AJ579" s="39"/>
    </row>
    <row r="580">
      <c r="A580" s="30">
        <v>13133.4</v>
      </c>
      <c r="B580" s="40">
        <v>44312.0</v>
      </c>
      <c r="C580" s="40">
        <v>44312.0</v>
      </c>
      <c r="D580" s="32" t="s">
        <v>93</v>
      </c>
      <c r="E580" s="32" t="s">
        <v>94</v>
      </c>
      <c r="J580" s="30">
        <v>0.0</v>
      </c>
      <c r="K580" s="30">
        <v>0.0</v>
      </c>
      <c r="L580" s="30">
        <v>1.0</v>
      </c>
      <c r="M580" s="32" t="s">
        <v>39</v>
      </c>
      <c r="N580" s="32" t="s">
        <v>39</v>
      </c>
      <c r="O580" s="30">
        <v>0.0</v>
      </c>
      <c r="P580" s="30">
        <v>0.0</v>
      </c>
      <c r="Q580" s="30">
        <v>0.0</v>
      </c>
      <c r="R580" s="30">
        <v>5.0</v>
      </c>
      <c r="S580" s="30">
        <v>0.0</v>
      </c>
      <c r="T580" s="30">
        <v>0.0</v>
      </c>
      <c r="U580" s="30">
        <v>0.0</v>
      </c>
      <c r="V580" s="30">
        <v>0.0</v>
      </c>
      <c r="W580" s="30">
        <v>0.0</v>
      </c>
      <c r="X580" s="30">
        <v>0.0</v>
      </c>
      <c r="Y580" s="30">
        <v>0.0</v>
      </c>
      <c r="Z580" s="30">
        <v>0.0</v>
      </c>
      <c r="AA580" s="30">
        <v>0.0</v>
      </c>
      <c r="AB580" s="30">
        <v>0.0</v>
      </c>
      <c r="AC580" s="30">
        <v>0.0</v>
      </c>
      <c r="AD580" s="30">
        <v>0.0</v>
      </c>
      <c r="AE580" s="30">
        <v>0.0</v>
      </c>
      <c r="AF580" s="30">
        <v>0.0</v>
      </c>
      <c r="AG580" s="30">
        <v>0.0</v>
      </c>
      <c r="AH580" s="30">
        <v>0.0</v>
      </c>
      <c r="AI580" s="30">
        <v>0.0</v>
      </c>
      <c r="AJ580" s="39"/>
    </row>
    <row r="581">
      <c r="A581" s="30">
        <v>13133.5</v>
      </c>
      <c r="B581" s="40">
        <v>44312.0</v>
      </c>
      <c r="C581" s="40">
        <v>44312.0</v>
      </c>
      <c r="D581" s="32" t="s">
        <v>93</v>
      </c>
      <c r="E581" s="32" t="s">
        <v>94</v>
      </c>
      <c r="F581" s="32" t="s">
        <v>191</v>
      </c>
      <c r="G581" s="32" t="s">
        <v>107</v>
      </c>
      <c r="H581" s="30">
        <v>27511.0</v>
      </c>
      <c r="I581" s="37"/>
      <c r="J581" s="30">
        <v>0.0</v>
      </c>
      <c r="K581" s="30">
        <v>1.0</v>
      </c>
      <c r="L581" s="30">
        <v>0.0</v>
      </c>
      <c r="M581" s="32" t="s">
        <v>39</v>
      </c>
      <c r="N581" s="32" t="s">
        <v>39</v>
      </c>
      <c r="O581" s="30">
        <v>0.0</v>
      </c>
      <c r="P581" s="30">
        <v>1.0</v>
      </c>
      <c r="Q581" s="30">
        <v>1.0</v>
      </c>
      <c r="R581" s="30">
        <v>10.0</v>
      </c>
      <c r="S581" s="30">
        <v>0.0</v>
      </c>
      <c r="T581" s="30">
        <v>0.0</v>
      </c>
      <c r="U581" s="30">
        <v>0.0</v>
      </c>
      <c r="V581" s="30">
        <v>0.0</v>
      </c>
      <c r="W581" s="30">
        <v>0.0</v>
      </c>
      <c r="X581" s="30">
        <v>0.0</v>
      </c>
      <c r="Y581" s="30">
        <v>0.0</v>
      </c>
      <c r="Z581" s="30">
        <v>0.0</v>
      </c>
      <c r="AA581" s="30">
        <v>0.0</v>
      </c>
      <c r="AB581" s="30">
        <v>0.0</v>
      </c>
      <c r="AC581" s="30">
        <v>0.0</v>
      </c>
      <c r="AD581" s="30">
        <v>0.0</v>
      </c>
      <c r="AE581" s="30">
        <v>0.0</v>
      </c>
      <c r="AF581" s="30">
        <v>0.0</v>
      </c>
      <c r="AG581" s="30">
        <v>0.0</v>
      </c>
      <c r="AH581" s="30">
        <v>0.0</v>
      </c>
      <c r="AI581" s="30">
        <v>0.0</v>
      </c>
      <c r="AJ581" s="39"/>
    </row>
    <row r="582">
      <c r="A582" s="30">
        <v>13133.6</v>
      </c>
      <c r="B582" s="40">
        <v>44312.0</v>
      </c>
      <c r="C582" s="40">
        <v>44312.0</v>
      </c>
      <c r="D582" s="32" t="s">
        <v>93</v>
      </c>
      <c r="E582" s="32" t="s">
        <v>94</v>
      </c>
      <c r="F582" s="32" t="s">
        <v>191</v>
      </c>
      <c r="G582" s="32" t="s">
        <v>107</v>
      </c>
      <c r="H582" s="30">
        <v>27511.0</v>
      </c>
      <c r="I582" s="37"/>
      <c r="J582" s="30">
        <v>0.0</v>
      </c>
      <c r="K582" s="30">
        <v>1.0</v>
      </c>
      <c r="L582" s="30">
        <v>0.0</v>
      </c>
      <c r="M582" s="32" t="s">
        <v>39</v>
      </c>
      <c r="N582" s="32" t="s">
        <v>39</v>
      </c>
      <c r="O582" s="30">
        <v>0.0</v>
      </c>
      <c r="P582" s="30">
        <v>4.0</v>
      </c>
      <c r="Q582" s="30">
        <v>1.0</v>
      </c>
      <c r="R582" s="30">
        <v>10.0</v>
      </c>
      <c r="S582" s="30">
        <v>0.0</v>
      </c>
      <c r="T582" s="30">
        <v>0.0</v>
      </c>
      <c r="U582" s="30">
        <v>0.0</v>
      </c>
      <c r="V582" s="30">
        <v>0.0</v>
      </c>
      <c r="W582" s="30">
        <v>0.0</v>
      </c>
      <c r="X582" s="30">
        <v>0.0</v>
      </c>
      <c r="Y582" s="30">
        <v>0.0</v>
      </c>
      <c r="Z582" s="30">
        <v>0.0</v>
      </c>
      <c r="AA582" s="30">
        <v>0.0</v>
      </c>
      <c r="AB582" s="30">
        <v>0.0</v>
      </c>
      <c r="AC582" s="30">
        <v>0.0</v>
      </c>
      <c r="AD582" s="30">
        <v>0.0</v>
      </c>
      <c r="AE582" s="30">
        <v>0.0</v>
      </c>
      <c r="AF582" s="30">
        <v>0.0</v>
      </c>
      <c r="AG582" s="30">
        <v>0.0</v>
      </c>
      <c r="AH582" s="30">
        <v>0.0</v>
      </c>
      <c r="AI582" s="30">
        <v>0.0</v>
      </c>
      <c r="AJ582" s="39"/>
    </row>
    <row r="583">
      <c r="A583" s="30">
        <v>13134.1</v>
      </c>
      <c r="B583" s="40">
        <v>44312.0</v>
      </c>
      <c r="C583" s="40">
        <v>44312.0</v>
      </c>
      <c r="D583" s="32" t="s">
        <v>93</v>
      </c>
      <c r="E583" s="32" t="s">
        <v>94</v>
      </c>
      <c r="F583" s="32" t="s">
        <v>191</v>
      </c>
      <c r="G583" s="32" t="s">
        <v>107</v>
      </c>
      <c r="H583" s="30">
        <v>27511.0</v>
      </c>
      <c r="I583" s="37"/>
      <c r="J583" s="30">
        <v>0.0</v>
      </c>
      <c r="K583" s="30">
        <v>1.0</v>
      </c>
      <c r="L583" s="30">
        <v>0.0</v>
      </c>
      <c r="M583" s="32" t="s">
        <v>39</v>
      </c>
      <c r="N583" s="32" t="s">
        <v>39</v>
      </c>
      <c r="O583" s="30">
        <v>0.0</v>
      </c>
      <c r="P583" s="30">
        <v>2.0</v>
      </c>
      <c r="Q583" s="30">
        <v>0.0</v>
      </c>
      <c r="R583" s="30">
        <v>10.0</v>
      </c>
      <c r="S583" s="30">
        <v>0.0</v>
      </c>
      <c r="T583" s="30">
        <v>0.0</v>
      </c>
      <c r="U583" s="30">
        <v>0.0</v>
      </c>
      <c r="V583" s="30">
        <v>0.0</v>
      </c>
      <c r="W583" s="30">
        <v>0.0</v>
      </c>
      <c r="X583" s="30">
        <v>0.0</v>
      </c>
      <c r="Y583" s="30">
        <v>0.0</v>
      </c>
      <c r="Z583" s="30">
        <v>0.0</v>
      </c>
      <c r="AA583" s="30">
        <v>0.0</v>
      </c>
      <c r="AB583" s="30">
        <v>0.0</v>
      </c>
      <c r="AC583" s="30">
        <v>0.0</v>
      </c>
      <c r="AD583" s="30">
        <v>0.0</v>
      </c>
      <c r="AE583" s="30">
        <v>0.0</v>
      </c>
      <c r="AF583" s="30">
        <v>0.0</v>
      </c>
      <c r="AG583" s="30">
        <v>0.0</v>
      </c>
      <c r="AH583" s="30">
        <v>0.0</v>
      </c>
      <c r="AI583" s="30">
        <v>0.0</v>
      </c>
      <c r="AJ583" s="39"/>
    </row>
    <row r="584">
      <c r="A584" s="30">
        <v>13134.2</v>
      </c>
      <c r="B584" s="40">
        <v>44312.0</v>
      </c>
      <c r="C584" s="40">
        <v>44312.0</v>
      </c>
      <c r="D584" s="32" t="s">
        <v>93</v>
      </c>
      <c r="E584" s="32" t="s">
        <v>94</v>
      </c>
      <c r="F584" s="32" t="s">
        <v>191</v>
      </c>
      <c r="G584" s="32" t="s">
        <v>107</v>
      </c>
      <c r="H584" s="30">
        <v>27511.0</v>
      </c>
      <c r="I584" s="37"/>
      <c r="J584" s="30">
        <v>0.0</v>
      </c>
      <c r="K584" s="30">
        <v>1.0</v>
      </c>
      <c r="L584" s="30">
        <v>0.0</v>
      </c>
      <c r="M584" s="32" t="s">
        <v>39</v>
      </c>
      <c r="N584" s="32" t="s">
        <v>39</v>
      </c>
      <c r="O584" s="30">
        <v>0.0</v>
      </c>
      <c r="P584" s="30">
        <v>6.0</v>
      </c>
      <c r="Q584" s="30">
        <v>4.0</v>
      </c>
      <c r="R584" s="30">
        <v>10.0</v>
      </c>
      <c r="S584" s="30">
        <v>0.0</v>
      </c>
      <c r="T584" s="30">
        <v>0.0</v>
      </c>
      <c r="U584" s="30">
        <v>0.0</v>
      </c>
      <c r="V584" s="30">
        <v>0.0</v>
      </c>
      <c r="W584" s="30">
        <v>0.0</v>
      </c>
      <c r="X584" s="30">
        <v>0.0</v>
      </c>
      <c r="Y584" s="30">
        <v>0.0</v>
      </c>
      <c r="Z584" s="30">
        <v>0.0</v>
      </c>
      <c r="AA584" s="30">
        <v>0.0</v>
      </c>
      <c r="AB584" s="30">
        <v>0.0</v>
      </c>
      <c r="AC584" s="30">
        <v>0.0</v>
      </c>
      <c r="AD584" s="30">
        <v>0.0</v>
      </c>
      <c r="AE584" s="30">
        <v>0.0</v>
      </c>
      <c r="AF584" s="30">
        <v>0.0</v>
      </c>
      <c r="AG584" s="30">
        <v>0.0</v>
      </c>
      <c r="AH584" s="30">
        <v>0.0</v>
      </c>
      <c r="AI584" s="30">
        <v>0.0</v>
      </c>
      <c r="AJ584" s="39"/>
    </row>
    <row r="585">
      <c r="A585" s="30">
        <v>13134.3</v>
      </c>
      <c r="B585" s="40">
        <v>44312.0</v>
      </c>
      <c r="C585" s="40">
        <v>44312.0</v>
      </c>
      <c r="D585" s="32" t="s">
        <v>93</v>
      </c>
      <c r="E585" s="32" t="s">
        <v>94</v>
      </c>
      <c r="F585" s="32" t="s">
        <v>191</v>
      </c>
      <c r="G585" s="32" t="s">
        <v>107</v>
      </c>
      <c r="H585" s="30">
        <v>27511.0</v>
      </c>
      <c r="I585" s="37"/>
      <c r="J585" s="30">
        <v>0.0</v>
      </c>
      <c r="K585" s="30">
        <v>1.0</v>
      </c>
      <c r="L585" s="30">
        <v>0.0</v>
      </c>
      <c r="M585" s="32" t="s">
        <v>39</v>
      </c>
      <c r="N585" s="32" t="s">
        <v>39</v>
      </c>
      <c r="O585" s="30">
        <v>0.0</v>
      </c>
      <c r="P585" s="30">
        <v>4.0</v>
      </c>
      <c r="Q585" s="30">
        <v>0.0</v>
      </c>
      <c r="R585" s="30">
        <v>10.0</v>
      </c>
      <c r="S585" s="30">
        <v>0.0</v>
      </c>
      <c r="T585" s="30">
        <v>0.0</v>
      </c>
      <c r="U585" s="30">
        <v>0.0</v>
      </c>
      <c r="V585" s="30">
        <v>0.0</v>
      </c>
      <c r="W585" s="30">
        <v>0.0</v>
      </c>
      <c r="X585" s="30">
        <v>0.0</v>
      </c>
      <c r="Y585" s="30">
        <v>0.0</v>
      </c>
      <c r="Z585" s="30">
        <v>0.0</v>
      </c>
      <c r="AA585" s="30">
        <v>0.0</v>
      </c>
      <c r="AB585" s="30">
        <v>0.0</v>
      </c>
      <c r="AC585" s="30">
        <v>0.0</v>
      </c>
      <c r="AD585" s="30">
        <v>0.0</v>
      </c>
      <c r="AE585" s="30">
        <v>0.0</v>
      </c>
      <c r="AF585" s="30">
        <v>0.0</v>
      </c>
      <c r="AG585" s="30">
        <v>0.0</v>
      </c>
      <c r="AH585" s="30">
        <v>0.0</v>
      </c>
      <c r="AI585" s="30">
        <v>0.0</v>
      </c>
      <c r="AJ585" s="39"/>
    </row>
    <row r="586">
      <c r="A586" s="30">
        <v>13134.4</v>
      </c>
      <c r="B586" s="40">
        <v>44312.0</v>
      </c>
      <c r="C586" s="40">
        <v>44312.0</v>
      </c>
      <c r="D586" s="32" t="s">
        <v>93</v>
      </c>
      <c r="E586" s="32" t="s">
        <v>94</v>
      </c>
      <c r="F586" s="32" t="s">
        <v>191</v>
      </c>
      <c r="G586" s="32" t="s">
        <v>107</v>
      </c>
      <c r="H586" s="30">
        <v>27511.0</v>
      </c>
      <c r="I586" s="37"/>
      <c r="J586" s="30">
        <v>0.0</v>
      </c>
      <c r="K586" s="30">
        <v>1.0</v>
      </c>
      <c r="L586" s="30">
        <v>0.0</v>
      </c>
      <c r="M586" s="32" t="s">
        <v>39</v>
      </c>
      <c r="N586" s="32" t="s">
        <v>39</v>
      </c>
      <c r="O586" s="30">
        <v>0.0</v>
      </c>
      <c r="P586" s="30">
        <v>6.0</v>
      </c>
      <c r="Q586" s="30">
        <v>3.0</v>
      </c>
      <c r="R586" s="30">
        <v>10.0</v>
      </c>
      <c r="S586" s="30">
        <v>0.0</v>
      </c>
      <c r="T586" s="30">
        <v>0.0</v>
      </c>
      <c r="U586" s="30">
        <v>0.0</v>
      </c>
      <c r="V586" s="30">
        <v>0.0</v>
      </c>
      <c r="W586" s="30">
        <v>0.0</v>
      </c>
      <c r="X586" s="30">
        <v>0.0</v>
      </c>
      <c r="Y586" s="30">
        <v>0.0</v>
      </c>
      <c r="Z586" s="30">
        <v>0.0</v>
      </c>
      <c r="AA586" s="30">
        <v>0.0</v>
      </c>
      <c r="AB586" s="30">
        <v>0.0</v>
      </c>
      <c r="AC586" s="30">
        <v>0.0</v>
      </c>
      <c r="AD586" s="30">
        <v>0.0</v>
      </c>
      <c r="AE586" s="30">
        <v>0.0</v>
      </c>
      <c r="AF586" s="30">
        <v>0.0</v>
      </c>
      <c r="AG586" s="30">
        <v>0.0</v>
      </c>
      <c r="AH586" s="30">
        <v>0.0</v>
      </c>
      <c r="AI586" s="30">
        <v>0.0</v>
      </c>
      <c r="AJ586" s="39"/>
    </row>
    <row r="587">
      <c r="A587" s="30">
        <v>13134.5</v>
      </c>
      <c r="B587" s="40">
        <v>44312.0</v>
      </c>
      <c r="C587" s="40">
        <v>44312.0</v>
      </c>
      <c r="D587" s="32" t="s">
        <v>93</v>
      </c>
      <c r="E587" s="32" t="s">
        <v>94</v>
      </c>
      <c r="F587" s="32" t="s">
        <v>191</v>
      </c>
      <c r="G587" s="32" t="s">
        <v>107</v>
      </c>
      <c r="H587" s="30">
        <v>27511.0</v>
      </c>
      <c r="I587" s="37"/>
      <c r="J587" s="30">
        <v>0.0</v>
      </c>
      <c r="K587" s="30">
        <v>1.0</v>
      </c>
      <c r="L587" s="30">
        <v>0.0</v>
      </c>
      <c r="M587" s="32" t="s">
        <v>39</v>
      </c>
      <c r="N587" s="32" t="s">
        <v>39</v>
      </c>
      <c r="O587" s="30">
        <v>0.0</v>
      </c>
      <c r="P587" s="30">
        <v>0.0</v>
      </c>
      <c r="Q587" s="30">
        <v>0.0</v>
      </c>
      <c r="R587" s="30">
        <v>5.0</v>
      </c>
      <c r="S587" s="30">
        <v>0.0</v>
      </c>
      <c r="T587" s="30">
        <v>0.0</v>
      </c>
      <c r="U587" s="30">
        <v>0.0</v>
      </c>
      <c r="V587" s="30">
        <v>0.0</v>
      </c>
      <c r="W587" s="30">
        <v>0.0</v>
      </c>
      <c r="X587" s="30">
        <v>0.0</v>
      </c>
      <c r="Y587" s="30">
        <v>0.0</v>
      </c>
      <c r="Z587" s="30">
        <v>0.0</v>
      </c>
      <c r="AA587" s="30">
        <v>0.0</v>
      </c>
      <c r="AB587" s="30">
        <v>0.0</v>
      </c>
      <c r="AC587" s="30">
        <v>0.0</v>
      </c>
      <c r="AD587" s="30">
        <v>0.0</v>
      </c>
      <c r="AE587" s="30">
        <v>0.0</v>
      </c>
      <c r="AF587" s="30">
        <v>0.0</v>
      </c>
      <c r="AG587" s="30">
        <v>0.0</v>
      </c>
      <c r="AH587" s="30">
        <v>0.0</v>
      </c>
      <c r="AI587" s="30">
        <v>0.0</v>
      </c>
      <c r="AJ587" s="39"/>
    </row>
    <row r="588">
      <c r="A588" s="30">
        <v>13134.6</v>
      </c>
      <c r="B588" s="40">
        <v>44312.0</v>
      </c>
      <c r="C588" s="40">
        <v>44312.0</v>
      </c>
      <c r="D588" s="32" t="s">
        <v>93</v>
      </c>
      <c r="E588" s="32" t="s">
        <v>94</v>
      </c>
      <c r="J588" s="30">
        <v>0.0</v>
      </c>
      <c r="K588" s="30">
        <v>0.0</v>
      </c>
      <c r="L588" s="30">
        <v>1.0</v>
      </c>
      <c r="M588" s="32" t="s">
        <v>39</v>
      </c>
      <c r="N588" s="32" t="s">
        <v>39</v>
      </c>
      <c r="O588" s="30">
        <v>0.0</v>
      </c>
      <c r="P588" s="30">
        <v>0.0</v>
      </c>
      <c r="Q588" s="30">
        <v>0.0</v>
      </c>
      <c r="R588" s="30">
        <v>5.0</v>
      </c>
      <c r="S588" s="30">
        <v>0.0</v>
      </c>
      <c r="T588" s="30">
        <v>0.0</v>
      </c>
      <c r="U588" s="30">
        <v>0.0</v>
      </c>
      <c r="V588" s="30">
        <v>0.0</v>
      </c>
      <c r="W588" s="30">
        <v>0.0</v>
      </c>
      <c r="X588" s="30">
        <v>0.0</v>
      </c>
      <c r="Y588" s="30">
        <v>0.0</v>
      </c>
      <c r="Z588" s="30">
        <v>0.0</v>
      </c>
      <c r="AA588" s="30">
        <v>0.0</v>
      </c>
      <c r="AB588" s="30">
        <v>0.0</v>
      </c>
      <c r="AC588" s="30">
        <v>0.0</v>
      </c>
      <c r="AD588" s="30">
        <v>0.0</v>
      </c>
      <c r="AE588" s="30">
        <v>0.0</v>
      </c>
      <c r="AF588" s="30">
        <v>0.0</v>
      </c>
      <c r="AG588" s="30">
        <v>0.0</v>
      </c>
      <c r="AH588" s="30">
        <v>0.0</v>
      </c>
      <c r="AI588" s="30">
        <v>0.0</v>
      </c>
      <c r="AJ588" s="39"/>
    </row>
    <row r="589">
      <c r="A589" s="30">
        <v>13135.1</v>
      </c>
      <c r="B589" s="40">
        <v>44312.0</v>
      </c>
      <c r="C589" s="40">
        <v>44312.0</v>
      </c>
      <c r="D589" s="32" t="s">
        <v>93</v>
      </c>
      <c r="E589" s="32" t="s">
        <v>94</v>
      </c>
      <c r="F589" s="32" t="s">
        <v>191</v>
      </c>
      <c r="G589" s="32" t="s">
        <v>107</v>
      </c>
      <c r="H589" s="30">
        <v>27511.0</v>
      </c>
      <c r="I589" s="37"/>
      <c r="J589" s="30">
        <v>0.0</v>
      </c>
      <c r="K589" s="30">
        <v>1.0</v>
      </c>
      <c r="L589" s="30">
        <v>0.0</v>
      </c>
      <c r="M589" s="32" t="s">
        <v>39</v>
      </c>
      <c r="N589" s="32" t="s">
        <v>39</v>
      </c>
      <c r="O589" s="30">
        <v>0.0</v>
      </c>
      <c r="P589" s="30">
        <v>3.0</v>
      </c>
      <c r="Q589" s="30">
        <v>3.0</v>
      </c>
      <c r="R589" s="30">
        <v>10.0</v>
      </c>
      <c r="S589" s="30">
        <v>0.0</v>
      </c>
      <c r="T589" s="30">
        <v>0.0</v>
      </c>
      <c r="U589" s="30">
        <v>0.0</v>
      </c>
      <c r="V589" s="30">
        <v>0.0</v>
      </c>
      <c r="W589" s="30">
        <v>0.0</v>
      </c>
      <c r="X589" s="30">
        <v>0.0</v>
      </c>
      <c r="Y589" s="30">
        <v>0.0</v>
      </c>
      <c r="Z589" s="30">
        <v>0.0</v>
      </c>
      <c r="AA589" s="30">
        <v>0.0</v>
      </c>
      <c r="AB589" s="30">
        <v>0.0</v>
      </c>
      <c r="AC589" s="30">
        <v>0.0</v>
      </c>
      <c r="AD589" s="30">
        <v>0.0</v>
      </c>
      <c r="AE589" s="30">
        <v>0.0</v>
      </c>
      <c r="AF589" s="30">
        <v>0.0</v>
      </c>
      <c r="AG589" s="30">
        <v>0.0</v>
      </c>
      <c r="AH589" s="30">
        <v>0.0</v>
      </c>
      <c r="AI589" s="30">
        <v>0.0</v>
      </c>
      <c r="AJ589" s="39"/>
    </row>
    <row r="590">
      <c r="A590" s="30">
        <v>13135.2</v>
      </c>
      <c r="B590" s="40">
        <v>44312.0</v>
      </c>
      <c r="C590" s="40">
        <v>44312.0</v>
      </c>
      <c r="D590" s="32" t="s">
        <v>93</v>
      </c>
      <c r="E590" s="32" t="s">
        <v>94</v>
      </c>
      <c r="F590" s="32" t="s">
        <v>191</v>
      </c>
      <c r="G590" s="32" t="s">
        <v>107</v>
      </c>
      <c r="H590" s="30">
        <v>27511.0</v>
      </c>
      <c r="I590" s="37"/>
      <c r="J590" s="30">
        <v>0.0</v>
      </c>
      <c r="K590" s="30">
        <v>1.0</v>
      </c>
      <c r="L590" s="30">
        <v>0.0</v>
      </c>
      <c r="M590" s="32" t="s">
        <v>39</v>
      </c>
      <c r="N590" s="32" t="s">
        <v>39</v>
      </c>
      <c r="O590" s="30">
        <v>0.0</v>
      </c>
      <c r="P590" s="30">
        <v>7.0</v>
      </c>
      <c r="Q590" s="30">
        <v>1.0</v>
      </c>
      <c r="R590" s="30">
        <v>10.0</v>
      </c>
      <c r="S590" s="30">
        <v>0.0</v>
      </c>
      <c r="T590" s="30">
        <v>0.0</v>
      </c>
      <c r="U590" s="30">
        <v>0.0</v>
      </c>
      <c r="V590" s="30">
        <v>0.0</v>
      </c>
      <c r="W590" s="30">
        <v>0.0</v>
      </c>
      <c r="X590" s="30">
        <v>0.0</v>
      </c>
      <c r="Y590" s="30">
        <v>0.0</v>
      </c>
      <c r="Z590" s="30">
        <v>0.0</v>
      </c>
      <c r="AA590" s="30">
        <v>0.0</v>
      </c>
      <c r="AB590" s="30">
        <v>0.0</v>
      </c>
      <c r="AC590" s="30">
        <v>0.0</v>
      </c>
      <c r="AD590" s="30">
        <v>0.0</v>
      </c>
      <c r="AE590" s="30">
        <v>0.0</v>
      </c>
      <c r="AF590" s="30">
        <v>0.0</v>
      </c>
      <c r="AG590" s="30">
        <v>0.0</v>
      </c>
      <c r="AH590" s="30">
        <v>0.0</v>
      </c>
      <c r="AI590" s="30">
        <v>0.0</v>
      </c>
      <c r="AJ590" s="39"/>
    </row>
    <row r="591">
      <c r="A591" s="30">
        <v>13135.3</v>
      </c>
      <c r="B591" s="40">
        <v>44312.0</v>
      </c>
      <c r="C591" s="40">
        <v>44312.0</v>
      </c>
      <c r="D591" s="32" t="s">
        <v>93</v>
      </c>
      <c r="E591" s="32" t="s">
        <v>94</v>
      </c>
      <c r="F591" s="32" t="s">
        <v>191</v>
      </c>
      <c r="G591" s="32" t="s">
        <v>107</v>
      </c>
      <c r="H591" s="30">
        <v>27511.0</v>
      </c>
      <c r="I591" s="37"/>
      <c r="J591" s="30">
        <v>0.0</v>
      </c>
      <c r="K591" s="30">
        <v>1.0</v>
      </c>
      <c r="L591" s="30">
        <v>0.0</v>
      </c>
      <c r="M591" s="32" t="s">
        <v>39</v>
      </c>
      <c r="N591" s="32" t="s">
        <v>39</v>
      </c>
      <c r="O591" s="30">
        <v>0.0</v>
      </c>
      <c r="P591" s="30">
        <v>1.0</v>
      </c>
      <c r="Q591" s="30">
        <v>3.0</v>
      </c>
      <c r="R591" s="30">
        <v>10.0</v>
      </c>
      <c r="S591" s="30">
        <v>0.0</v>
      </c>
      <c r="T591" s="30">
        <v>0.0</v>
      </c>
      <c r="U591" s="30">
        <v>0.0</v>
      </c>
      <c r="V591" s="30">
        <v>0.0</v>
      </c>
      <c r="W591" s="30">
        <v>0.0</v>
      </c>
      <c r="X591" s="30">
        <v>0.0</v>
      </c>
      <c r="Y591" s="30">
        <v>0.0</v>
      </c>
      <c r="Z591" s="30">
        <v>0.0</v>
      </c>
      <c r="AA591" s="30">
        <v>0.0</v>
      </c>
      <c r="AB591" s="30">
        <v>0.0</v>
      </c>
      <c r="AC591" s="30">
        <v>0.0</v>
      </c>
      <c r="AD591" s="30">
        <v>0.0</v>
      </c>
      <c r="AE591" s="30">
        <v>0.0</v>
      </c>
      <c r="AF591" s="30">
        <v>0.0</v>
      </c>
      <c r="AG591" s="30">
        <v>0.0</v>
      </c>
      <c r="AH591" s="30">
        <v>0.0</v>
      </c>
      <c r="AI591" s="30">
        <v>0.0</v>
      </c>
      <c r="AJ591" s="39"/>
    </row>
    <row r="592">
      <c r="A592" s="30">
        <v>13135.4</v>
      </c>
      <c r="B592" s="40">
        <v>44312.0</v>
      </c>
      <c r="C592" s="40">
        <v>44312.0</v>
      </c>
      <c r="D592" s="32" t="s">
        <v>93</v>
      </c>
      <c r="E592" s="32" t="s">
        <v>94</v>
      </c>
      <c r="J592" s="30">
        <v>0.0</v>
      </c>
      <c r="K592" s="30">
        <v>0.0</v>
      </c>
      <c r="L592" s="30">
        <v>1.0</v>
      </c>
      <c r="M592" s="32" t="s">
        <v>39</v>
      </c>
      <c r="N592" s="32" t="s">
        <v>39</v>
      </c>
      <c r="O592" s="30">
        <v>0.0</v>
      </c>
      <c r="P592" s="30">
        <v>2.0</v>
      </c>
      <c r="Q592" s="30">
        <v>0.0</v>
      </c>
      <c r="R592" s="30">
        <v>5.0</v>
      </c>
      <c r="S592" s="30">
        <v>0.0</v>
      </c>
      <c r="T592" s="30">
        <v>0.0</v>
      </c>
      <c r="U592" s="30">
        <v>0.0</v>
      </c>
      <c r="V592" s="30">
        <v>0.0</v>
      </c>
      <c r="W592" s="30">
        <v>0.0</v>
      </c>
      <c r="X592" s="30">
        <v>0.0</v>
      </c>
      <c r="Y592" s="30">
        <v>0.0</v>
      </c>
      <c r="Z592" s="30">
        <v>0.0</v>
      </c>
      <c r="AA592" s="30">
        <v>0.0</v>
      </c>
      <c r="AB592" s="30">
        <v>0.0</v>
      </c>
      <c r="AC592" s="30">
        <v>0.0</v>
      </c>
      <c r="AD592" s="30">
        <v>0.0</v>
      </c>
      <c r="AE592" s="30">
        <v>0.0</v>
      </c>
      <c r="AF592" s="30">
        <v>0.0</v>
      </c>
      <c r="AG592" s="30">
        <v>0.0</v>
      </c>
      <c r="AH592" s="30">
        <v>0.0</v>
      </c>
      <c r="AI592" s="30">
        <v>0.0</v>
      </c>
      <c r="AJ592" s="39"/>
    </row>
    <row r="593">
      <c r="A593" s="30">
        <v>13135.5</v>
      </c>
      <c r="B593" s="40">
        <v>44312.0</v>
      </c>
      <c r="C593" s="40">
        <v>44312.0</v>
      </c>
      <c r="D593" s="32" t="s">
        <v>93</v>
      </c>
      <c r="E593" s="32" t="s">
        <v>94</v>
      </c>
      <c r="F593" s="32" t="s">
        <v>191</v>
      </c>
      <c r="G593" s="32" t="s">
        <v>107</v>
      </c>
      <c r="H593" s="30">
        <v>27511.0</v>
      </c>
      <c r="I593" s="37"/>
      <c r="J593" s="30">
        <v>0.0</v>
      </c>
      <c r="K593" s="30">
        <v>1.0</v>
      </c>
      <c r="L593" s="30">
        <v>0.0</v>
      </c>
      <c r="M593" s="32" t="s">
        <v>39</v>
      </c>
      <c r="N593" s="32" t="s">
        <v>39</v>
      </c>
      <c r="O593" s="30">
        <v>0.0</v>
      </c>
      <c r="P593" s="30">
        <v>2.0</v>
      </c>
      <c r="Q593" s="30">
        <v>0.0</v>
      </c>
      <c r="R593" s="30">
        <v>5.0</v>
      </c>
      <c r="S593" s="30">
        <v>0.0</v>
      </c>
      <c r="T593" s="30">
        <v>0.0</v>
      </c>
      <c r="U593" s="30">
        <v>0.0</v>
      </c>
      <c r="V593" s="30">
        <v>0.0</v>
      </c>
      <c r="W593" s="30">
        <v>0.0</v>
      </c>
      <c r="X593" s="30">
        <v>0.0</v>
      </c>
      <c r="Y593" s="30">
        <v>0.0</v>
      </c>
      <c r="Z593" s="30">
        <v>0.0</v>
      </c>
      <c r="AA593" s="30">
        <v>0.0</v>
      </c>
      <c r="AB593" s="30">
        <v>0.0</v>
      </c>
      <c r="AC593" s="30">
        <v>0.0</v>
      </c>
      <c r="AD593" s="30">
        <v>0.0</v>
      </c>
      <c r="AE593" s="30">
        <v>0.0</v>
      </c>
      <c r="AF593" s="30">
        <v>0.0</v>
      </c>
      <c r="AG593" s="30">
        <v>0.0</v>
      </c>
      <c r="AH593" s="30">
        <v>0.0</v>
      </c>
      <c r="AI593" s="30">
        <v>0.0</v>
      </c>
      <c r="AJ593" s="39"/>
    </row>
    <row r="594">
      <c r="A594" s="30">
        <v>13135.6</v>
      </c>
      <c r="B594" s="40">
        <v>44312.0</v>
      </c>
      <c r="C594" s="40">
        <v>44312.0</v>
      </c>
      <c r="D594" s="32" t="s">
        <v>93</v>
      </c>
      <c r="E594" s="32" t="s">
        <v>94</v>
      </c>
      <c r="F594" s="32" t="s">
        <v>191</v>
      </c>
      <c r="G594" s="32" t="s">
        <v>107</v>
      </c>
      <c r="H594" s="30">
        <v>27511.0</v>
      </c>
      <c r="I594" s="37"/>
      <c r="J594" s="30">
        <v>0.0</v>
      </c>
      <c r="K594" s="30">
        <v>1.0</v>
      </c>
      <c r="L594" s="30">
        <v>0.0</v>
      </c>
      <c r="M594" s="32" t="s">
        <v>39</v>
      </c>
      <c r="N594" s="32" t="s">
        <v>39</v>
      </c>
      <c r="O594" s="30">
        <v>0.0</v>
      </c>
      <c r="P594" s="30">
        <v>3.0</v>
      </c>
      <c r="Q594" s="30">
        <v>1.0</v>
      </c>
      <c r="R594" s="30">
        <v>10.0</v>
      </c>
      <c r="S594" s="30">
        <v>0.0</v>
      </c>
      <c r="T594" s="30">
        <v>0.0</v>
      </c>
      <c r="U594" s="30">
        <v>0.0</v>
      </c>
      <c r="V594" s="30">
        <v>0.0</v>
      </c>
      <c r="W594" s="30">
        <v>0.0</v>
      </c>
      <c r="X594" s="30">
        <v>0.0</v>
      </c>
      <c r="Y594" s="30">
        <v>0.0</v>
      </c>
      <c r="Z594" s="30">
        <v>0.0</v>
      </c>
      <c r="AA594" s="30">
        <v>0.0</v>
      </c>
      <c r="AB594" s="30">
        <v>0.0</v>
      </c>
      <c r="AC594" s="30">
        <v>0.0</v>
      </c>
      <c r="AD594" s="30">
        <v>0.0</v>
      </c>
      <c r="AE594" s="30">
        <v>0.0</v>
      </c>
      <c r="AF594" s="30">
        <v>0.0</v>
      </c>
      <c r="AG594" s="30">
        <v>0.0</v>
      </c>
      <c r="AH594" s="30">
        <v>0.0</v>
      </c>
      <c r="AI594" s="30">
        <v>0.0</v>
      </c>
      <c r="AJ594" s="39"/>
    </row>
    <row r="595">
      <c r="A595" s="30">
        <v>13136.1</v>
      </c>
      <c r="B595" s="40">
        <v>44312.0</v>
      </c>
      <c r="C595" s="40">
        <v>44312.0</v>
      </c>
      <c r="D595" s="32" t="s">
        <v>93</v>
      </c>
      <c r="E595" s="32" t="s">
        <v>94</v>
      </c>
      <c r="F595" s="32" t="s">
        <v>191</v>
      </c>
      <c r="G595" s="32" t="s">
        <v>107</v>
      </c>
      <c r="H595" s="30">
        <v>27511.0</v>
      </c>
      <c r="I595" s="37"/>
      <c r="J595" s="30">
        <v>0.0</v>
      </c>
      <c r="K595" s="30">
        <v>1.0</v>
      </c>
      <c r="L595" s="30">
        <v>0.0</v>
      </c>
      <c r="M595" s="32" t="s">
        <v>39</v>
      </c>
      <c r="N595" s="32" t="s">
        <v>39</v>
      </c>
      <c r="O595" s="30">
        <v>0.0</v>
      </c>
      <c r="P595" s="30">
        <v>1.0</v>
      </c>
      <c r="Q595" s="30">
        <v>1.0</v>
      </c>
      <c r="R595" s="30">
        <v>0.0</v>
      </c>
      <c r="S595" s="30">
        <v>0.0</v>
      </c>
      <c r="T595" s="30">
        <v>0.0</v>
      </c>
      <c r="U595" s="30">
        <v>0.0</v>
      </c>
      <c r="V595" s="30">
        <v>0.0</v>
      </c>
      <c r="W595" s="30">
        <v>0.0</v>
      </c>
      <c r="X595" s="30">
        <v>0.0</v>
      </c>
      <c r="Y595" s="30">
        <v>0.0</v>
      </c>
      <c r="Z595" s="30">
        <v>0.0</v>
      </c>
      <c r="AA595" s="30">
        <v>0.0</v>
      </c>
      <c r="AB595" s="30">
        <v>0.0</v>
      </c>
      <c r="AC595" s="30">
        <v>0.0</v>
      </c>
      <c r="AD595" s="30">
        <v>0.0</v>
      </c>
      <c r="AE595" s="30">
        <v>0.0</v>
      </c>
      <c r="AF595" s="30">
        <v>0.0</v>
      </c>
      <c r="AG595" s="30">
        <v>0.0</v>
      </c>
      <c r="AH595" s="30">
        <v>0.0</v>
      </c>
      <c r="AI595" s="30">
        <v>0.0</v>
      </c>
      <c r="AJ595" s="39"/>
    </row>
    <row r="596">
      <c r="A596" s="30">
        <v>13136.2</v>
      </c>
      <c r="B596" s="40">
        <v>44312.0</v>
      </c>
      <c r="C596" s="40">
        <v>44312.0</v>
      </c>
      <c r="D596" s="32" t="s">
        <v>93</v>
      </c>
      <c r="E596" s="32" t="s">
        <v>94</v>
      </c>
      <c r="F596" s="32" t="s">
        <v>191</v>
      </c>
      <c r="G596" s="32" t="s">
        <v>107</v>
      </c>
      <c r="H596" s="30">
        <v>27511.0</v>
      </c>
      <c r="I596" s="37"/>
      <c r="J596" s="30">
        <v>0.0</v>
      </c>
      <c r="K596" s="30">
        <v>1.0</v>
      </c>
      <c r="L596" s="30">
        <v>0.0</v>
      </c>
      <c r="M596" s="32" t="s">
        <v>39</v>
      </c>
      <c r="N596" s="32" t="s">
        <v>39</v>
      </c>
      <c r="O596" s="30">
        <v>0.0</v>
      </c>
      <c r="P596" s="30">
        <v>4.0</v>
      </c>
      <c r="Q596" s="30">
        <v>2.0</v>
      </c>
      <c r="R596" s="30">
        <v>0.0</v>
      </c>
      <c r="S596" s="30">
        <v>0.0</v>
      </c>
      <c r="T596" s="30">
        <v>0.0</v>
      </c>
      <c r="U596" s="30">
        <v>0.0</v>
      </c>
      <c r="V596" s="30">
        <v>0.0</v>
      </c>
      <c r="W596" s="30">
        <v>0.0</v>
      </c>
      <c r="X596" s="30">
        <v>0.0</v>
      </c>
      <c r="Y596" s="30">
        <v>0.0</v>
      </c>
      <c r="Z596" s="30">
        <v>0.0</v>
      </c>
      <c r="AA596" s="30">
        <v>0.0</v>
      </c>
      <c r="AB596" s="30">
        <v>0.0</v>
      </c>
      <c r="AC596" s="30">
        <v>0.0</v>
      </c>
      <c r="AD596" s="30">
        <v>0.0</v>
      </c>
      <c r="AE596" s="30">
        <v>0.0</v>
      </c>
      <c r="AF596" s="30">
        <v>0.0</v>
      </c>
      <c r="AG596" s="30">
        <v>0.0</v>
      </c>
      <c r="AH596" s="30">
        <v>0.0</v>
      </c>
      <c r="AI596" s="30">
        <v>0.0</v>
      </c>
      <c r="AJ596" s="39"/>
    </row>
    <row r="597">
      <c r="A597" s="30">
        <v>13136.3</v>
      </c>
      <c r="B597" s="40">
        <v>44312.0</v>
      </c>
      <c r="C597" s="40">
        <v>44312.0</v>
      </c>
      <c r="D597" s="32" t="s">
        <v>93</v>
      </c>
      <c r="E597" s="32" t="s">
        <v>94</v>
      </c>
      <c r="F597" s="32" t="s">
        <v>191</v>
      </c>
      <c r="G597" s="32" t="s">
        <v>107</v>
      </c>
      <c r="H597" s="30">
        <v>27511.0</v>
      </c>
      <c r="I597" s="37"/>
      <c r="J597" s="30">
        <v>0.0</v>
      </c>
      <c r="K597" s="30">
        <v>1.0</v>
      </c>
      <c r="L597" s="30">
        <v>0.0</v>
      </c>
      <c r="M597" s="32" t="s">
        <v>39</v>
      </c>
      <c r="N597" s="32" t="s">
        <v>39</v>
      </c>
      <c r="O597" s="30">
        <v>0.0</v>
      </c>
      <c r="P597" s="30">
        <v>1.0</v>
      </c>
      <c r="Q597" s="30">
        <v>2.0</v>
      </c>
      <c r="R597" s="30">
        <v>10.0</v>
      </c>
      <c r="S597" s="30">
        <v>0.0</v>
      </c>
      <c r="T597" s="30">
        <v>0.0</v>
      </c>
      <c r="U597" s="30">
        <v>0.0</v>
      </c>
      <c r="V597" s="30">
        <v>0.0</v>
      </c>
      <c r="W597" s="30">
        <v>0.0</v>
      </c>
      <c r="X597" s="30">
        <v>0.0</v>
      </c>
      <c r="Y597" s="30">
        <v>0.0</v>
      </c>
      <c r="Z597" s="30">
        <v>0.0</v>
      </c>
      <c r="AA597" s="30">
        <v>0.0</v>
      </c>
      <c r="AB597" s="30">
        <v>0.0</v>
      </c>
      <c r="AC597" s="30">
        <v>0.0</v>
      </c>
      <c r="AD597" s="30">
        <v>0.0</v>
      </c>
      <c r="AE597" s="30">
        <v>0.0</v>
      </c>
      <c r="AF597" s="30">
        <v>0.0</v>
      </c>
      <c r="AG597" s="30">
        <v>0.0</v>
      </c>
      <c r="AH597" s="30">
        <v>0.0</v>
      </c>
      <c r="AI597" s="30">
        <v>0.0</v>
      </c>
      <c r="AJ597" s="39"/>
    </row>
    <row r="598">
      <c r="A598" s="30">
        <v>13136.4</v>
      </c>
      <c r="B598" s="40">
        <v>44312.0</v>
      </c>
      <c r="C598" s="40">
        <v>44312.0</v>
      </c>
      <c r="D598" s="32" t="s">
        <v>93</v>
      </c>
      <c r="E598" s="32" t="s">
        <v>94</v>
      </c>
      <c r="F598" s="32" t="s">
        <v>191</v>
      </c>
      <c r="G598" s="32" t="s">
        <v>107</v>
      </c>
      <c r="H598" s="30">
        <v>27511.0</v>
      </c>
      <c r="I598" s="37"/>
      <c r="J598" s="30">
        <v>0.0</v>
      </c>
      <c r="K598" s="30">
        <v>1.0</v>
      </c>
      <c r="L598" s="30">
        <v>0.0</v>
      </c>
      <c r="M598" s="32" t="s">
        <v>39</v>
      </c>
      <c r="N598" s="32" t="s">
        <v>39</v>
      </c>
      <c r="O598" s="30">
        <v>0.0</v>
      </c>
      <c r="P598" s="30">
        <v>1.0</v>
      </c>
      <c r="Q598" s="30">
        <v>1.0</v>
      </c>
      <c r="R598" s="30">
        <v>10.0</v>
      </c>
      <c r="S598" s="30">
        <v>0.0</v>
      </c>
      <c r="T598" s="30">
        <v>0.0</v>
      </c>
      <c r="U598" s="30">
        <v>0.0</v>
      </c>
      <c r="V598" s="30">
        <v>0.0</v>
      </c>
      <c r="W598" s="30">
        <v>0.0</v>
      </c>
      <c r="X598" s="30">
        <v>0.0</v>
      </c>
      <c r="Y598" s="30">
        <v>0.0</v>
      </c>
      <c r="Z598" s="30">
        <v>0.0</v>
      </c>
      <c r="AA598" s="30">
        <v>0.0</v>
      </c>
      <c r="AB598" s="30">
        <v>0.0</v>
      </c>
      <c r="AC598" s="30">
        <v>0.0</v>
      </c>
      <c r="AD598" s="30">
        <v>0.0</v>
      </c>
      <c r="AE598" s="30">
        <v>0.0</v>
      </c>
      <c r="AF598" s="30">
        <v>0.0</v>
      </c>
      <c r="AG598" s="30">
        <v>0.0</v>
      </c>
      <c r="AH598" s="30">
        <v>0.0</v>
      </c>
      <c r="AI598" s="30">
        <v>0.0</v>
      </c>
      <c r="AJ598" s="39"/>
    </row>
    <row r="599">
      <c r="A599" s="30">
        <v>13136.5</v>
      </c>
      <c r="B599" s="40">
        <v>44312.0</v>
      </c>
      <c r="C599" s="40">
        <v>44312.0</v>
      </c>
      <c r="D599" s="32" t="s">
        <v>93</v>
      </c>
      <c r="E599" s="32" t="s">
        <v>94</v>
      </c>
      <c r="F599" s="32" t="s">
        <v>191</v>
      </c>
      <c r="G599" s="32" t="s">
        <v>107</v>
      </c>
      <c r="H599" s="30">
        <v>27511.0</v>
      </c>
      <c r="I599" s="37"/>
      <c r="J599" s="30">
        <v>0.0</v>
      </c>
      <c r="K599" s="30">
        <v>1.0</v>
      </c>
      <c r="L599" s="30">
        <v>0.0</v>
      </c>
      <c r="M599" s="32" t="s">
        <v>39</v>
      </c>
      <c r="N599" s="32" t="s">
        <v>39</v>
      </c>
      <c r="O599" s="30">
        <v>0.0</v>
      </c>
      <c r="P599" s="30">
        <v>3.0</v>
      </c>
      <c r="Q599" s="30">
        <v>2.0</v>
      </c>
      <c r="R599" s="30">
        <v>10.0</v>
      </c>
      <c r="S599" s="30">
        <v>0.0</v>
      </c>
      <c r="T599" s="30">
        <v>0.0</v>
      </c>
      <c r="U599" s="30">
        <v>0.0</v>
      </c>
      <c r="V599" s="30">
        <v>0.0</v>
      </c>
      <c r="W599" s="30">
        <v>0.0</v>
      </c>
      <c r="X599" s="30">
        <v>0.0</v>
      </c>
      <c r="Y599" s="30">
        <v>0.0</v>
      </c>
      <c r="Z599" s="30">
        <v>0.0</v>
      </c>
      <c r="AA599" s="30">
        <v>0.0</v>
      </c>
      <c r="AB599" s="30">
        <v>0.0</v>
      </c>
      <c r="AC599" s="30">
        <v>0.0</v>
      </c>
      <c r="AD599" s="30">
        <v>0.0</v>
      </c>
      <c r="AE599" s="30">
        <v>0.0</v>
      </c>
      <c r="AF599" s="30">
        <v>0.0</v>
      </c>
      <c r="AG599" s="30">
        <v>0.0</v>
      </c>
      <c r="AH599" s="30">
        <v>0.0</v>
      </c>
      <c r="AI599" s="30">
        <v>0.0</v>
      </c>
      <c r="AJ599" s="39"/>
    </row>
    <row r="600">
      <c r="A600" s="30">
        <v>13136.6</v>
      </c>
      <c r="B600" s="40">
        <v>44312.0</v>
      </c>
      <c r="C600" s="40">
        <v>44312.0</v>
      </c>
      <c r="D600" s="32" t="s">
        <v>93</v>
      </c>
      <c r="E600" s="32" t="s">
        <v>94</v>
      </c>
      <c r="F600" s="32" t="s">
        <v>191</v>
      </c>
      <c r="G600" s="32" t="s">
        <v>107</v>
      </c>
      <c r="H600" s="30">
        <v>27511.0</v>
      </c>
      <c r="I600" s="37"/>
      <c r="J600" s="30">
        <v>0.0</v>
      </c>
      <c r="K600" s="30">
        <v>1.0</v>
      </c>
      <c r="L600" s="30">
        <v>0.0</v>
      </c>
      <c r="M600" s="32" t="s">
        <v>39</v>
      </c>
      <c r="N600" s="32" t="s">
        <v>39</v>
      </c>
      <c r="O600" s="30">
        <v>0.0</v>
      </c>
      <c r="P600" s="30">
        <v>5.0</v>
      </c>
      <c r="Q600" s="30">
        <v>2.0</v>
      </c>
      <c r="R600" s="30">
        <v>10.0</v>
      </c>
      <c r="S600" s="30">
        <v>0.0</v>
      </c>
      <c r="T600" s="30">
        <v>0.0</v>
      </c>
      <c r="U600" s="30">
        <v>0.0</v>
      </c>
      <c r="V600" s="30">
        <v>0.0</v>
      </c>
      <c r="W600" s="30">
        <v>0.0</v>
      </c>
      <c r="X600" s="30">
        <v>0.0</v>
      </c>
      <c r="Y600" s="30">
        <v>0.0</v>
      </c>
      <c r="Z600" s="30">
        <v>0.0</v>
      </c>
      <c r="AA600" s="30">
        <v>0.0</v>
      </c>
      <c r="AB600" s="30">
        <v>0.0</v>
      </c>
      <c r="AC600" s="30">
        <v>0.0</v>
      </c>
      <c r="AD600" s="30">
        <v>0.0</v>
      </c>
      <c r="AE600" s="30">
        <v>0.0</v>
      </c>
      <c r="AF600" s="30">
        <v>0.0</v>
      </c>
      <c r="AG600" s="30">
        <v>0.0</v>
      </c>
      <c r="AH600" s="30">
        <v>0.0</v>
      </c>
      <c r="AI600" s="30">
        <v>0.0</v>
      </c>
      <c r="AJ600" s="39"/>
    </row>
    <row r="601">
      <c r="A601" s="30">
        <v>13137.1</v>
      </c>
      <c r="B601" s="40">
        <v>44312.0</v>
      </c>
      <c r="C601" s="40">
        <v>44312.0</v>
      </c>
      <c r="D601" s="32" t="s">
        <v>93</v>
      </c>
      <c r="E601" s="32" t="s">
        <v>94</v>
      </c>
      <c r="F601" s="32" t="s">
        <v>191</v>
      </c>
      <c r="G601" s="32" t="s">
        <v>107</v>
      </c>
      <c r="H601" s="30">
        <v>27511.0</v>
      </c>
      <c r="I601" s="37"/>
      <c r="J601" s="30">
        <v>0.0</v>
      </c>
      <c r="K601" s="30">
        <v>1.0</v>
      </c>
      <c r="L601" s="30">
        <v>0.0</v>
      </c>
      <c r="M601" s="32" t="s">
        <v>39</v>
      </c>
      <c r="N601" s="32" t="s">
        <v>39</v>
      </c>
      <c r="O601" s="30">
        <v>0.0</v>
      </c>
      <c r="P601" s="30">
        <v>2.0</v>
      </c>
      <c r="Q601" s="30">
        <v>0.0</v>
      </c>
      <c r="R601" s="30">
        <v>0.0</v>
      </c>
      <c r="S601" s="30">
        <v>0.0</v>
      </c>
      <c r="T601" s="30">
        <v>0.0</v>
      </c>
      <c r="U601" s="30">
        <v>0.0</v>
      </c>
      <c r="V601" s="30">
        <v>0.0</v>
      </c>
      <c r="W601" s="30">
        <v>0.0</v>
      </c>
      <c r="X601" s="30">
        <v>0.0</v>
      </c>
      <c r="Y601" s="30">
        <v>0.0</v>
      </c>
      <c r="Z601" s="30">
        <v>0.0</v>
      </c>
      <c r="AA601" s="30">
        <v>0.0</v>
      </c>
      <c r="AB601" s="30">
        <v>0.0</v>
      </c>
      <c r="AC601" s="30">
        <v>0.0</v>
      </c>
      <c r="AD601" s="30">
        <v>0.0</v>
      </c>
      <c r="AE601" s="30">
        <v>0.0</v>
      </c>
      <c r="AF601" s="30">
        <v>0.0</v>
      </c>
      <c r="AG601" s="30">
        <v>0.0</v>
      </c>
      <c r="AH601" s="30">
        <v>0.0</v>
      </c>
      <c r="AI601" s="30">
        <v>0.0</v>
      </c>
      <c r="AJ601" s="39"/>
    </row>
    <row r="602">
      <c r="A602" s="30">
        <v>13137.2</v>
      </c>
      <c r="B602" s="40">
        <v>44312.0</v>
      </c>
      <c r="C602" s="40">
        <v>44312.0</v>
      </c>
      <c r="D602" s="32" t="s">
        <v>93</v>
      </c>
      <c r="E602" s="32" t="s">
        <v>94</v>
      </c>
      <c r="F602" s="32" t="s">
        <v>191</v>
      </c>
      <c r="G602" s="32" t="s">
        <v>107</v>
      </c>
      <c r="H602" s="30">
        <v>27511.0</v>
      </c>
      <c r="I602" s="37"/>
      <c r="J602" s="30">
        <v>0.0</v>
      </c>
      <c r="K602" s="30">
        <v>1.0</v>
      </c>
      <c r="L602" s="30">
        <v>0.0</v>
      </c>
      <c r="M602" s="32" t="s">
        <v>39</v>
      </c>
      <c r="N602" s="32" t="s">
        <v>39</v>
      </c>
      <c r="O602" s="30">
        <v>0.0</v>
      </c>
      <c r="P602" s="30">
        <v>2.0</v>
      </c>
      <c r="Q602" s="30">
        <v>4.0</v>
      </c>
      <c r="R602" s="30">
        <v>10.0</v>
      </c>
      <c r="S602" s="30">
        <v>0.0</v>
      </c>
      <c r="T602" s="30">
        <v>0.0</v>
      </c>
      <c r="U602" s="30">
        <v>0.0</v>
      </c>
      <c r="V602" s="30">
        <v>0.0</v>
      </c>
      <c r="W602" s="30">
        <v>0.0</v>
      </c>
      <c r="X602" s="30">
        <v>0.0</v>
      </c>
      <c r="Y602" s="30">
        <v>0.0</v>
      </c>
      <c r="Z602" s="30">
        <v>0.0</v>
      </c>
      <c r="AA602" s="30">
        <v>0.0</v>
      </c>
      <c r="AB602" s="30">
        <v>0.0</v>
      </c>
      <c r="AC602" s="30">
        <v>0.0</v>
      </c>
      <c r="AD602" s="30">
        <v>0.0</v>
      </c>
      <c r="AE602" s="30">
        <v>0.0</v>
      </c>
      <c r="AF602" s="30">
        <v>0.0</v>
      </c>
      <c r="AG602" s="30">
        <v>0.0</v>
      </c>
      <c r="AH602" s="30">
        <v>0.0</v>
      </c>
      <c r="AI602" s="30">
        <v>0.0</v>
      </c>
      <c r="AJ602" s="39"/>
    </row>
    <row r="603">
      <c r="A603" s="30">
        <v>13137.3</v>
      </c>
      <c r="B603" s="40">
        <v>44312.0</v>
      </c>
      <c r="C603" s="40">
        <v>44312.0</v>
      </c>
      <c r="D603" s="32" t="s">
        <v>93</v>
      </c>
      <c r="E603" s="32" t="s">
        <v>94</v>
      </c>
      <c r="F603" s="32" t="s">
        <v>191</v>
      </c>
      <c r="G603" s="32" t="s">
        <v>107</v>
      </c>
      <c r="H603" s="30">
        <v>27511.0</v>
      </c>
      <c r="I603" s="37"/>
      <c r="J603" s="30">
        <v>0.0</v>
      </c>
      <c r="K603" s="30">
        <v>1.0</v>
      </c>
      <c r="L603" s="30">
        <v>0.0</v>
      </c>
      <c r="M603" s="32" t="s">
        <v>39</v>
      </c>
      <c r="N603" s="32" t="s">
        <v>39</v>
      </c>
      <c r="O603" s="30">
        <v>0.0</v>
      </c>
      <c r="P603" s="30">
        <v>0.0</v>
      </c>
      <c r="Q603" s="30">
        <v>3.0</v>
      </c>
      <c r="R603" s="30">
        <v>1.0</v>
      </c>
      <c r="S603" s="30">
        <v>0.0</v>
      </c>
      <c r="T603" s="30">
        <v>0.0</v>
      </c>
      <c r="U603" s="30">
        <v>0.0</v>
      </c>
      <c r="V603" s="30">
        <v>0.0</v>
      </c>
      <c r="W603" s="30">
        <v>0.0</v>
      </c>
      <c r="X603" s="30">
        <v>0.0</v>
      </c>
      <c r="Y603" s="30">
        <v>0.0</v>
      </c>
      <c r="Z603" s="30">
        <v>0.0</v>
      </c>
      <c r="AA603" s="30">
        <v>0.0</v>
      </c>
      <c r="AB603" s="30">
        <v>0.0</v>
      </c>
      <c r="AC603" s="30">
        <v>0.0</v>
      </c>
      <c r="AD603" s="30">
        <v>0.0</v>
      </c>
      <c r="AE603" s="30">
        <v>0.0</v>
      </c>
      <c r="AF603" s="30">
        <v>0.0</v>
      </c>
      <c r="AG603" s="30">
        <v>0.0</v>
      </c>
      <c r="AH603" s="30">
        <v>0.0</v>
      </c>
      <c r="AI603" s="30">
        <v>0.0</v>
      </c>
      <c r="AJ603" s="39"/>
    </row>
    <row r="604">
      <c r="A604" s="30">
        <v>13137.4</v>
      </c>
      <c r="B604" s="40">
        <v>44312.0</v>
      </c>
      <c r="C604" s="40">
        <v>44312.0</v>
      </c>
      <c r="D604" s="32" t="s">
        <v>93</v>
      </c>
      <c r="E604" s="32" t="s">
        <v>94</v>
      </c>
      <c r="F604" s="32" t="s">
        <v>191</v>
      </c>
      <c r="G604" s="32" t="s">
        <v>107</v>
      </c>
      <c r="H604" s="30">
        <v>27511.0</v>
      </c>
      <c r="I604" s="37"/>
      <c r="J604" s="30">
        <v>0.0</v>
      </c>
      <c r="K604" s="30">
        <v>1.0</v>
      </c>
      <c r="L604" s="30">
        <v>0.0</v>
      </c>
      <c r="M604" s="32" t="s">
        <v>39</v>
      </c>
      <c r="N604" s="32" t="s">
        <v>39</v>
      </c>
      <c r="O604" s="30">
        <v>0.0</v>
      </c>
      <c r="P604" s="30">
        <v>0.0</v>
      </c>
      <c r="Q604" s="30">
        <v>0.0</v>
      </c>
      <c r="R604" s="30">
        <v>5.0</v>
      </c>
      <c r="S604" s="30">
        <v>0.0</v>
      </c>
      <c r="T604" s="30">
        <v>0.0</v>
      </c>
      <c r="U604" s="30">
        <v>0.0</v>
      </c>
      <c r="V604" s="30">
        <v>0.0</v>
      </c>
      <c r="W604" s="30">
        <v>0.0</v>
      </c>
      <c r="X604" s="30">
        <v>0.0</v>
      </c>
      <c r="Y604" s="30">
        <v>0.0</v>
      </c>
      <c r="Z604" s="30">
        <v>0.0</v>
      </c>
      <c r="AA604" s="30">
        <v>0.0</v>
      </c>
      <c r="AB604" s="30">
        <v>0.0</v>
      </c>
      <c r="AC604" s="30">
        <v>0.0</v>
      </c>
      <c r="AD604" s="30">
        <v>0.0</v>
      </c>
      <c r="AE604" s="30">
        <v>0.0</v>
      </c>
      <c r="AF604" s="30">
        <v>0.0</v>
      </c>
      <c r="AG604" s="30">
        <v>0.0</v>
      </c>
      <c r="AH604" s="30">
        <v>0.0</v>
      </c>
      <c r="AI604" s="30">
        <v>0.0</v>
      </c>
      <c r="AJ604" s="39"/>
    </row>
    <row r="605">
      <c r="A605" s="30">
        <v>13137.5</v>
      </c>
      <c r="B605" s="40">
        <v>44312.0</v>
      </c>
      <c r="C605" s="40">
        <v>44312.0</v>
      </c>
      <c r="D605" s="32" t="s">
        <v>93</v>
      </c>
      <c r="E605" s="32" t="s">
        <v>94</v>
      </c>
      <c r="F605" s="32" t="s">
        <v>191</v>
      </c>
      <c r="G605" s="32" t="s">
        <v>107</v>
      </c>
      <c r="H605" s="30">
        <v>27511.0</v>
      </c>
      <c r="I605" s="37"/>
      <c r="J605" s="30">
        <v>0.0</v>
      </c>
      <c r="K605" s="30">
        <v>1.0</v>
      </c>
      <c r="L605" s="30">
        <v>0.0</v>
      </c>
      <c r="M605" s="32" t="s">
        <v>39</v>
      </c>
      <c r="N605" s="32" t="s">
        <v>39</v>
      </c>
      <c r="O605" s="30">
        <v>0.0</v>
      </c>
      <c r="P605" s="30">
        <v>3.0</v>
      </c>
      <c r="Q605" s="30">
        <v>6.0</v>
      </c>
      <c r="R605" s="30">
        <v>5.0</v>
      </c>
      <c r="S605" s="30">
        <v>0.0</v>
      </c>
      <c r="T605" s="30">
        <v>0.0</v>
      </c>
      <c r="U605" s="30">
        <v>0.0</v>
      </c>
      <c r="V605" s="30">
        <v>0.0</v>
      </c>
      <c r="W605" s="30">
        <v>0.0</v>
      </c>
      <c r="X605" s="30">
        <v>0.0</v>
      </c>
      <c r="Y605" s="30">
        <v>0.0</v>
      </c>
      <c r="Z605" s="30">
        <v>0.0</v>
      </c>
      <c r="AA605" s="30">
        <v>0.0</v>
      </c>
      <c r="AB605" s="30">
        <v>0.0</v>
      </c>
      <c r="AC605" s="30">
        <v>0.0</v>
      </c>
      <c r="AD605" s="30">
        <v>0.0</v>
      </c>
      <c r="AE605" s="30">
        <v>0.0</v>
      </c>
      <c r="AF605" s="30">
        <v>0.0</v>
      </c>
      <c r="AG605" s="30">
        <v>0.0</v>
      </c>
      <c r="AH605" s="30">
        <v>0.0</v>
      </c>
      <c r="AI605" s="30">
        <v>0.0</v>
      </c>
      <c r="AJ605" s="39"/>
    </row>
    <row r="606">
      <c r="A606" s="30">
        <v>13137.6</v>
      </c>
      <c r="B606" s="40">
        <v>44312.0</v>
      </c>
      <c r="C606" s="40">
        <v>44312.0</v>
      </c>
      <c r="D606" s="32" t="s">
        <v>93</v>
      </c>
      <c r="E606" s="32" t="s">
        <v>94</v>
      </c>
      <c r="F606" s="32" t="s">
        <v>191</v>
      </c>
      <c r="G606" s="32" t="s">
        <v>107</v>
      </c>
      <c r="H606" s="30">
        <v>27511.0</v>
      </c>
      <c r="I606" s="37"/>
      <c r="J606" s="30">
        <v>0.0</v>
      </c>
      <c r="K606" s="30">
        <v>1.0</v>
      </c>
      <c r="L606" s="30">
        <v>0.0</v>
      </c>
      <c r="M606" s="32" t="s">
        <v>39</v>
      </c>
      <c r="N606" s="32" t="s">
        <v>39</v>
      </c>
      <c r="O606" s="30">
        <v>0.0</v>
      </c>
      <c r="P606" s="30">
        <v>0.0</v>
      </c>
      <c r="Q606" s="30">
        <v>4.0</v>
      </c>
      <c r="R606" s="30">
        <v>0.0</v>
      </c>
      <c r="S606" s="30">
        <v>0.0</v>
      </c>
      <c r="T606" s="30">
        <v>0.0</v>
      </c>
      <c r="U606" s="30">
        <v>0.0</v>
      </c>
      <c r="V606" s="30">
        <v>0.0</v>
      </c>
      <c r="W606" s="30">
        <v>0.0</v>
      </c>
      <c r="X606" s="30">
        <v>0.0</v>
      </c>
      <c r="Y606" s="30">
        <v>0.0</v>
      </c>
      <c r="Z606" s="30">
        <v>0.0</v>
      </c>
      <c r="AA606" s="30">
        <v>0.0</v>
      </c>
      <c r="AB606" s="30">
        <v>0.0</v>
      </c>
      <c r="AC606" s="30">
        <v>0.0</v>
      </c>
      <c r="AD606" s="30">
        <v>0.0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39"/>
    </row>
    <row r="607">
      <c r="A607" s="30">
        <v>13138.1</v>
      </c>
      <c r="B607" s="40">
        <v>44312.0</v>
      </c>
      <c r="C607" s="40">
        <v>44312.0</v>
      </c>
      <c r="D607" s="32" t="s">
        <v>93</v>
      </c>
      <c r="E607" s="32" t="s">
        <v>94</v>
      </c>
      <c r="F607" s="32" t="s">
        <v>191</v>
      </c>
      <c r="G607" s="32" t="s">
        <v>107</v>
      </c>
      <c r="H607" s="30">
        <v>27511.0</v>
      </c>
      <c r="I607" s="37"/>
      <c r="J607" s="30">
        <v>0.0</v>
      </c>
      <c r="K607" s="30">
        <v>1.0</v>
      </c>
      <c r="L607" s="30">
        <v>0.0</v>
      </c>
      <c r="M607" s="32" t="s">
        <v>39</v>
      </c>
      <c r="N607" s="32" t="s">
        <v>39</v>
      </c>
      <c r="O607" s="30">
        <v>0.0</v>
      </c>
      <c r="P607" s="30">
        <v>1.0</v>
      </c>
      <c r="Q607" s="30">
        <v>1.0</v>
      </c>
      <c r="R607" s="30">
        <v>10.0</v>
      </c>
      <c r="S607" s="30">
        <v>0.0</v>
      </c>
      <c r="T607" s="30">
        <v>0.0</v>
      </c>
      <c r="U607" s="30">
        <v>0.0</v>
      </c>
      <c r="V607" s="30">
        <v>0.0</v>
      </c>
      <c r="W607" s="30">
        <v>0.0</v>
      </c>
      <c r="X607" s="30">
        <v>0.0</v>
      </c>
      <c r="Y607" s="30">
        <v>0.0</v>
      </c>
      <c r="Z607" s="30">
        <v>0.0</v>
      </c>
      <c r="AA607" s="30">
        <v>0.0</v>
      </c>
      <c r="AB607" s="30">
        <v>0.0</v>
      </c>
      <c r="AC607" s="30">
        <v>0.0</v>
      </c>
      <c r="AD607" s="30">
        <v>0.0</v>
      </c>
      <c r="AE607" s="30">
        <v>0.0</v>
      </c>
      <c r="AF607" s="30">
        <v>0.0</v>
      </c>
      <c r="AG607" s="30">
        <v>0.0</v>
      </c>
      <c r="AH607" s="30">
        <v>0.0</v>
      </c>
      <c r="AI607" s="30">
        <v>0.0</v>
      </c>
      <c r="AJ607" s="39"/>
    </row>
    <row r="608">
      <c r="A608" s="30">
        <v>13138.2</v>
      </c>
      <c r="B608" s="40">
        <v>44312.0</v>
      </c>
      <c r="C608" s="40">
        <v>44312.0</v>
      </c>
      <c r="D608" s="32" t="s">
        <v>93</v>
      </c>
      <c r="E608" s="32" t="s">
        <v>94</v>
      </c>
      <c r="F608" s="32" t="s">
        <v>191</v>
      </c>
      <c r="G608" s="32" t="s">
        <v>107</v>
      </c>
      <c r="H608" s="30">
        <v>27511.0</v>
      </c>
      <c r="I608" s="37"/>
      <c r="J608" s="30">
        <v>0.0</v>
      </c>
      <c r="K608" s="30">
        <v>1.0</v>
      </c>
      <c r="L608" s="30">
        <v>0.0</v>
      </c>
      <c r="M608" s="32" t="s">
        <v>39</v>
      </c>
      <c r="N608" s="32" t="s">
        <v>39</v>
      </c>
      <c r="O608" s="30">
        <v>0.0</v>
      </c>
      <c r="P608" s="30">
        <v>1.0</v>
      </c>
      <c r="Q608" s="30">
        <v>3.0</v>
      </c>
      <c r="R608" s="30">
        <v>10.0</v>
      </c>
      <c r="S608" s="30">
        <v>0.0</v>
      </c>
      <c r="T608" s="30">
        <v>0.0</v>
      </c>
      <c r="U608" s="30">
        <v>0.0</v>
      </c>
      <c r="V608" s="30">
        <v>0.0</v>
      </c>
      <c r="W608" s="30">
        <v>0.0</v>
      </c>
      <c r="X608" s="30">
        <v>0.0</v>
      </c>
      <c r="Y608" s="30">
        <v>0.0</v>
      </c>
      <c r="Z608" s="30">
        <v>0.0</v>
      </c>
      <c r="AA608" s="30">
        <v>0.0</v>
      </c>
      <c r="AB608" s="30">
        <v>0.0</v>
      </c>
      <c r="AC608" s="30">
        <v>0.0</v>
      </c>
      <c r="AD608" s="30">
        <v>0.0</v>
      </c>
      <c r="AE608" s="30">
        <v>0.0</v>
      </c>
      <c r="AF608" s="30">
        <v>0.0</v>
      </c>
      <c r="AG608" s="30">
        <v>0.0</v>
      </c>
      <c r="AH608" s="30">
        <v>0.0</v>
      </c>
      <c r="AI608" s="30">
        <v>0.0</v>
      </c>
      <c r="AJ608" s="39"/>
    </row>
    <row r="609">
      <c r="A609" s="30">
        <v>13138.3</v>
      </c>
      <c r="B609" s="40">
        <v>44312.0</v>
      </c>
      <c r="C609" s="40">
        <v>44312.0</v>
      </c>
      <c r="D609" s="32" t="s">
        <v>93</v>
      </c>
      <c r="E609" s="32" t="s">
        <v>94</v>
      </c>
      <c r="F609" s="32" t="s">
        <v>191</v>
      </c>
      <c r="G609" s="32" t="s">
        <v>107</v>
      </c>
      <c r="H609" s="30">
        <v>27511.0</v>
      </c>
      <c r="I609" s="37"/>
      <c r="J609" s="30">
        <v>0.0</v>
      </c>
      <c r="K609" s="30">
        <v>1.0</v>
      </c>
      <c r="L609" s="30">
        <v>0.0</v>
      </c>
      <c r="M609" s="32" t="s">
        <v>39</v>
      </c>
      <c r="N609" s="32" t="s">
        <v>39</v>
      </c>
      <c r="O609" s="30">
        <v>0.0</v>
      </c>
      <c r="P609" s="30">
        <v>1.0</v>
      </c>
      <c r="Q609" s="30">
        <v>2.0</v>
      </c>
      <c r="R609" s="30">
        <v>10.0</v>
      </c>
      <c r="S609" s="30">
        <v>0.0</v>
      </c>
      <c r="T609" s="30">
        <v>0.0</v>
      </c>
      <c r="U609" s="30">
        <v>0.0</v>
      </c>
      <c r="V609" s="30">
        <v>0.0</v>
      </c>
      <c r="W609" s="30">
        <v>0.0</v>
      </c>
      <c r="X609" s="30">
        <v>0.0</v>
      </c>
      <c r="Y609" s="30">
        <v>0.0</v>
      </c>
      <c r="Z609" s="30">
        <v>0.0</v>
      </c>
      <c r="AA609" s="30">
        <v>0.0</v>
      </c>
      <c r="AB609" s="30">
        <v>0.0</v>
      </c>
      <c r="AC609" s="30">
        <v>0.0</v>
      </c>
      <c r="AD609" s="30">
        <v>0.0</v>
      </c>
      <c r="AE609" s="30">
        <v>0.0</v>
      </c>
      <c r="AF609" s="30">
        <v>0.0</v>
      </c>
      <c r="AG609" s="30">
        <v>0.0</v>
      </c>
      <c r="AH609" s="30">
        <v>0.0</v>
      </c>
      <c r="AI609" s="30">
        <v>0.0</v>
      </c>
      <c r="AJ609" s="39"/>
    </row>
    <row r="610">
      <c r="A610" s="30">
        <v>13138.4</v>
      </c>
      <c r="B610" s="40">
        <v>44312.0</v>
      </c>
      <c r="C610" s="40">
        <v>44312.0</v>
      </c>
      <c r="D610" s="32" t="s">
        <v>93</v>
      </c>
      <c r="E610" s="32" t="s">
        <v>94</v>
      </c>
      <c r="F610" s="32" t="s">
        <v>191</v>
      </c>
      <c r="G610" s="32" t="s">
        <v>107</v>
      </c>
      <c r="H610" s="30">
        <v>27511.0</v>
      </c>
      <c r="I610" s="37"/>
      <c r="J610" s="30">
        <v>0.0</v>
      </c>
      <c r="K610" s="30">
        <v>1.0</v>
      </c>
      <c r="L610" s="30">
        <v>0.0</v>
      </c>
      <c r="M610" s="32" t="s">
        <v>39</v>
      </c>
      <c r="N610" s="32" t="s">
        <v>39</v>
      </c>
      <c r="O610" s="30">
        <v>0.0</v>
      </c>
      <c r="P610" s="30">
        <v>1.0</v>
      </c>
      <c r="Q610" s="30">
        <v>0.0</v>
      </c>
      <c r="R610" s="30">
        <v>10.0</v>
      </c>
      <c r="S610" s="30">
        <v>0.0</v>
      </c>
      <c r="T610" s="30">
        <v>0.0</v>
      </c>
      <c r="U610" s="30">
        <v>0.0</v>
      </c>
      <c r="V610" s="30">
        <v>0.0</v>
      </c>
      <c r="W610" s="30">
        <v>0.0</v>
      </c>
      <c r="X610" s="30">
        <v>0.0</v>
      </c>
      <c r="Y610" s="30">
        <v>0.0</v>
      </c>
      <c r="Z610" s="30">
        <v>0.0</v>
      </c>
      <c r="AA610" s="30">
        <v>0.0</v>
      </c>
      <c r="AB610" s="30">
        <v>0.0</v>
      </c>
      <c r="AC610" s="30">
        <v>0.0</v>
      </c>
      <c r="AD610" s="30">
        <v>0.0</v>
      </c>
      <c r="AE610" s="30">
        <v>0.0</v>
      </c>
      <c r="AF610" s="30">
        <v>0.0</v>
      </c>
      <c r="AG610" s="30">
        <v>0.0</v>
      </c>
      <c r="AH610" s="30">
        <v>0.0</v>
      </c>
      <c r="AI610" s="30">
        <v>0.0</v>
      </c>
      <c r="AJ610" s="39"/>
    </row>
    <row r="611">
      <c r="A611" s="30">
        <v>13138.5</v>
      </c>
      <c r="B611" s="40">
        <v>44312.0</v>
      </c>
      <c r="C611" s="40">
        <v>44312.0</v>
      </c>
      <c r="D611" s="32" t="s">
        <v>93</v>
      </c>
      <c r="E611" s="32" t="s">
        <v>94</v>
      </c>
      <c r="F611" s="32" t="s">
        <v>191</v>
      </c>
      <c r="G611" s="32" t="s">
        <v>107</v>
      </c>
      <c r="H611" s="30">
        <v>27511.0</v>
      </c>
      <c r="I611" s="37"/>
      <c r="J611" s="30">
        <v>0.0</v>
      </c>
      <c r="K611" s="30">
        <v>1.0</v>
      </c>
      <c r="L611" s="30">
        <v>0.0</v>
      </c>
      <c r="M611" s="32" t="s">
        <v>39</v>
      </c>
      <c r="N611" s="32" t="s">
        <v>39</v>
      </c>
      <c r="O611" s="30">
        <v>0.0</v>
      </c>
      <c r="P611" s="30">
        <v>7.0</v>
      </c>
      <c r="Q611" s="30">
        <v>6.0</v>
      </c>
      <c r="R611" s="30">
        <v>10.0</v>
      </c>
      <c r="S611" s="30">
        <v>0.0</v>
      </c>
      <c r="T611" s="30">
        <v>0.0</v>
      </c>
      <c r="U611" s="30">
        <v>0.0</v>
      </c>
      <c r="V611" s="30">
        <v>0.0</v>
      </c>
      <c r="W611" s="30">
        <v>0.0</v>
      </c>
      <c r="X611" s="30">
        <v>0.0</v>
      </c>
      <c r="Y611" s="30">
        <v>0.0</v>
      </c>
      <c r="Z611" s="30">
        <v>0.0</v>
      </c>
      <c r="AA611" s="30">
        <v>0.0</v>
      </c>
      <c r="AB611" s="30">
        <v>0.0</v>
      </c>
      <c r="AC611" s="30">
        <v>0.0</v>
      </c>
      <c r="AD611" s="30">
        <v>0.0</v>
      </c>
      <c r="AE611" s="30">
        <v>0.0</v>
      </c>
      <c r="AF611" s="30">
        <v>0.0</v>
      </c>
      <c r="AG611" s="30">
        <v>0.0</v>
      </c>
      <c r="AH611" s="30">
        <v>0.0</v>
      </c>
      <c r="AI611" s="30">
        <v>0.0</v>
      </c>
      <c r="AJ611" s="39"/>
    </row>
    <row r="612">
      <c r="A612" s="30">
        <v>13138.6</v>
      </c>
      <c r="B612" s="40">
        <v>44312.0</v>
      </c>
      <c r="C612" s="40">
        <v>44312.0</v>
      </c>
      <c r="D612" s="32" t="s">
        <v>93</v>
      </c>
      <c r="E612" s="32" t="s">
        <v>94</v>
      </c>
      <c r="J612" s="30">
        <v>0.0</v>
      </c>
      <c r="K612" s="30">
        <v>0.0</v>
      </c>
      <c r="L612" s="30">
        <v>1.0</v>
      </c>
      <c r="M612" s="32" t="s">
        <v>39</v>
      </c>
      <c r="N612" s="32" t="s">
        <v>39</v>
      </c>
      <c r="O612" s="30">
        <v>0.0</v>
      </c>
      <c r="P612" s="30">
        <v>3.0</v>
      </c>
      <c r="Q612" s="30">
        <v>2.0</v>
      </c>
      <c r="R612" s="30">
        <v>10.0</v>
      </c>
      <c r="S612" s="30">
        <v>0.0</v>
      </c>
      <c r="T612" s="30">
        <v>0.0</v>
      </c>
      <c r="U612" s="30">
        <v>0.0</v>
      </c>
      <c r="V612" s="30">
        <v>0.0</v>
      </c>
      <c r="W612" s="30">
        <v>0.0</v>
      </c>
      <c r="X612" s="30">
        <v>0.0</v>
      </c>
      <c r="Y612" s="30">
        <v>0.0</v>
      </c>
      <c r="Z612" s="30">
        <v>0.0</v>
      </c>
      <c r="AA612" s="30">
        <v>0.0</v>
      </c>
      <c r="AB612" s="30">
        <v>0.0</v>
      </c>
      <c r="AC612" s="30">
        <v>0.0</v>
      </c>
      <c r="AD612" s="30">
        <v>0.0</v>
      </c>
      <c r="AE612" s="30">
        <v>0.0</v>
      </c>
      <c r="AF612" s="30">
        <v>0.0</v>
      </c>
      <c r="AG612" s="30">
        <v>0.0</v>
      </c>
      <c r="AH612" s="30">
        <v>0.0</v>
      </c>
      <c r="AI612" s="30">
        <v>0.0</v>
      </c>
      <c r="AJ612" s="39"/>
    </row>
    <row r="613">
      <c r="A613" s="30">
        <v>13139.1</v>
      </c>
      <c r="B613" s="40">
        <v>44312.0</v>
      </c>
      <c r="C613" s="40">
        <v>44312.0</v>
      </c>
      <c r="D613" s="32" t="s">
        <v>93</v>
      </c>
      <c r="E613" s="32" t="s">
        <v>94</v>
      </c>
      <c r="F613" s="32" t="s">
        <v>191</v>
      </c>
      <c r="G613" s="32" t="s">
        <v>107</v>
      </c>
      <c r="H613" s="30">
        <v>27511.0</v>
      </c>
      <c r="I613" s="37"/>
      <c r="J613" s="30">
        <v>0.0</v>
      </c>
      <c r="K613" s="30">
        <v>1.0</v>
      </c>
      <c r="L613" s="30">
        <v>0.0</v>
      </c>
      <c r="M613" s="32" t="s">
        <v>39</v>
      </c>
      <c r="N613" s="32" t="s">
        <v>39</v>
      </c>
      <c r="O613" s="30">
        <v>0.0</v>
      </c>
      <c r="P613" s="30">
        <v>4.0</v>
      </c>
      <c r="Q613" s="30">
        <v>2.0</v>
      </c>
      <c r="R613" s="30">
        <v>10.0</v>
      </c>
      <c r="S613" s="30">
        <v>0.0</v>
      </c>
      <c r="T613" s="30">
        <v>0.0</v>
      </c>
      <c r="U613" s="30">
        <v>0.0</v>
      </c>
      <c r="V613" s="30">
        <v>0.0</v>
      </c>
      <c r="W613" s="30">
        <v>0.0</v>
      </c>
      <c r="X613" s="30">
        <v>0.0</v>
      </c>
      <c r="Y613" s="30">
        <v>0.0</v>
      </c>
      <c r="Z613" s="30">
        <v>0.0</v>
      </c>
      <c r="AA613" s="30">
        <v>0.0</v>
      </c>
      <c r="AB613" s="30">
        <v>0.0</v>
      </c>
      <c r="AC613" s="30">
        <v>0.0</v>
      </c>
      <c r="AD613" s="30">
        <v>0.0</v>
      </c>
      <c r="AE613" s="30">
        <v>0.0</v>
      </c>
      <c r="AF613" s="30">
        <v>0.0</v>
      </c>
      <c r="AG613" s="30">
        <v>0.0</v>
      </c>
      <c r="AH613" s="30">
        <v>0.0</v>
      </c>
      <c r="AI613" s="30">
        <v>0.0</v>
      </c>
      <c r="AJ613" s="39"/>
    </row>
    <row r="614">
      <c r="A614" s="30">
        <v>13139.2</v>
      </c>
      <c r="B614" s="40">
        <v>44312.0</v>
      </c>
      <c r="C614" s="40">
        <v>44312.0</v>
      </c>
      <c r="D614" s="32" t="s">
        <v>93</v>
      </c>
      <c r="E614" s="32" t="s">
        <v>94</v>
      </c>
      <c r="F614" s="32" t="s">
        <v>191</v>
      </c>
      <c r="G614" s="32" t="s">
        <v>107</v>
      </c>
      <c r="H614" s="30">
        <v>27511.0</v>
      </c>
      <c r="I614" s="37"/>
      <c r="J614" s="30">
        <v>0.0</v>
      </c>
      <c r="K614" s="30">
        <v>1.0</v>
      </c>
      <c r="L614" s="30">
        <v>0.0</v>
      </c>
      <c r="M614" s="32" t="s">
        <v>39</v>
      </c>
      <c r="N614" s="32" t="s">
        <v>39</v>
      </c>
      <c r="O614" s="30">
        <v>0.0</v>
      </c>
      <c r="P614" s="30">
        <v>0.0</v>
      </c>
      <c r="Q614" s="30">
        <v>2.0</v>
      </c>
      <c r="R614" s="30">
        <v>5.0</v>
      </c>
      <c r="S614" s="30">
        <v>0.0</v>
      </c>
      <c r="T614" s="30">
        <v>0.0</v>
      </c>
      <c r="U614" s="30">
        <v>0.0</v>
      </c>
      <c r="V614" s="30">
        <v>0.0</v>
      </c>
      <c r="W614" s="30">
        <v>0.0</v>
      </c>
      <c r="X614" s="30">
        <v>0.0</v>
      </c>
      <c r="Y614" s="30">
        <v>0.0</v>
      </c>
      <c r="Z614" s="30">
        <v>0.0</v>
      </c>
      <c r="AA614" s="30">
        <v>0.0</v>
      </c>
      <c r="AB614" s="30">
        <v>0.0</v>
      </c>
      <c r="AC614" s="30">
        <v>0.0</v>
      </c>
      <c r="AD614" s="30">
        <v>0.0</v>
      </c>
      <c r="AE614" s="30">
        <v>0.0</v>
      </c>
      <c r="AF614" s="30">
        <v>0.0</v>
      </c>
      <c r="AG614" s="30">
        <v>0.0</v>
      </c>
      <c r="AH614" s="30">
        <v>0.0</v>
      </c>
      <c r="AI614" s="30">
        <v>0.0</v>
      </c>
      <c r="AJ614" s="39"/>
    </row>
    <row r="615">
      <c r="A615" s="30">
        <v>13139.3</v>
      </c>
      <c r="B615" s="40">
        <v>44312.0</v>
      </c>
      <c r="C615" s="40">
        <v>44312.0</v>
      </c>
      <c r="D615" s="32" t="s">
        <v>93</v>
      </c>
      <c r="E615" s="32" t="s">
        <v>94</v>
      </c>
      <c r="F615" s="32" t="s">
        <v>191</v>
      </c>
      <c r="G615" s="32" t="s">
        <v>107</v>
      </c>
      <c r="H615" s="30">
        <v>27511.0</v>
      </c>
      <c r="I615" s="37"/>
      <c r="J615" s="30">
        <v>0.0</v>
      </c>
      <c r="K615" s="30">
        <v>1.0</v>
      </c>
      <c r="L615" s="30">
        <v>0.0</v>
      </c>
      <c r="M615" s="32" t="s">
        <v>39</v>
      </c>
      <c r="N615" s="32" t="s">
        <v>39</v>
      </c>
      <c r="O615" s="30">
        <v>0.0</v>
      </c>
      <c r="P615" s="30">
        <v>0.0</v>
      </c>
      <c r="Q615" s="30">
        <v>2.0</v>
      </c>
      <c r="R615" s="30">
        <v>0.0</v>
      </c>
      <c r="S615" s="30">
        <v>0.0</v>
      </c>
      <c r="T615" s="30">
        <v>0.0</v>
      </c>
      <c r="U615" s="30">
        <v>0.0</v>
      </c>
      <c r="V615" s="30">
        <v>0.0</v>
      </c>
      <c r="W615" s="30">
        <v>0.0</v>
      </c>
      <c r="X615" s="30">
        <v>0.0</v>
      </c>
      <c r="Y615" s="30">
        <v>0.0</v>
      </c>
      <c r="Z615" s="30">
        <v>0.0</v>
      </c>
      <c r="AA615" s="30">
        <v>0.0</v>
      </c>
      <c r="AB615" s="30">
        <v>0.0</v>
      </c>
      <c r="AC615" s="30">
        <v>0.0</v>
      </c>
      <c r="AD615" s="30">
        <v>0.0</v>
      </c>
      <c r="AE615" s="30">
        <v>0.0</v>
      </c>
      <c r="AF615" s="30">
        <v>0.0</v>
      </c>
      <c r="AG615" s="30">
        <v>0.0</v>
      </c>
      <c r="AH615" s="30">
        <v>0.0</v>
      </c>
      <c r="AI615" s="30">
        <v>0.0</v>
      </c>
      <c r="AJ615" s="39"/>
    </row>
    <row r="616">
      <c r="A616" s="30">
        <v>13139.4</v>
      </c>
      <c r="B616" s="40">
        <v>44312.0</v>
      </c>
      <c r="C616" s="40">
        <v>44312.0</v>
      </c>
      <c r="D616" s="32" t="s">
        <v>93</v>
      </c>
      <c r="E616" s="32" t="s">
        <v>94</v>
      </c>
      <c r="F616" s="32" t="s">
        <v>191</v>
      </c>
      <c r="G616" s="32" t="s">
        <v>107</v>
      </c>
      <c r="H616" s="30">
        <v>27511.0</v>
      </c>
      <c r="I616" s="37"/>
      <c r="J616" s="30">
        <v>0.0</v>
      </c>
      <c r="K616" s="30">
        <v>1.0</v>
      </c>
      <c r="L616" s="30">
        <v>0.0</v>
      </c>
      <c r="M616" s="32" t="s">
        <v>39</v>
      </c>
      <c r="N616" s="32" t="s">
        <v>39</v>
      </c>
      <c r="O616" s="30">
        <v>0.0</v>
      </c>
      <c r="P616" s="30">
        <v>6.0</v>
      </c>
      <c r="Q616" s="30">
        <v>6.0</v>
      </c>
      <c r="R616" s="30">
        <v>10.0</v>
      </c>
      <c r="S616" s="30">
        <v>0.0</v>
      </c>
      <c r="T616" s="30">
        <v>0.0</v>
      </c>
      <c r="U616" s="30">
        <v>0.0</v>
      </c>
      <c r="V616" s="30">
        <v>0.0</v>
      </c>
      <c r="W616" s="30">
        <v>0.0</v>
      </c>
      <c r="X616" s="30">
        <v>0.0</v>
      </c>
      <c r="Y616" s="30">
        <v>0.0</v>
      </c>
      <c r="Z616" s="30">
        <v>0.0</v>
      </c>
      <c r="AA616" s="30">
        <v>0.0</v>
      </c>
      <c r="AB616" s="30">
        <v>0.0</v>
      </c>
      <c r="AC616" s="30">
        <v>0.0</v>
      </c>
      <c r="AD616" s="30">
        <v>0.0</v>
      </c>
      <c r="AE616" s="30">
        <v>0.0</v>
      </c>
      <c r="AF616" s="30">
        <v>0.0</v>
      </c>
      <c r="AG616" s="30">
        <v>0.0</v>
      </c>
      <c r="AH616" s="30">
        <v>0.0</v>
      </c>
      <c r="AI616" s="30">
        <v>0.0</v>
      </c>
      <c r="AJ616" s="39"/>
    </row>
    <row r="617">
      <c r="A617" s="30">
        <v>13139.5</v>
      </c>
      <c r="B617" s="40">
        <v>44312.0</v>
      </c>
      <c r="C617" s="40">
        <v>44312.0</v>
      </c>
      <c r="D617" s="32" t="s">
        <v>93</v>
      </c>
      <c r="E617" s="32" t="s">
        <v>94</v>
      </c>
      <c r="F617" s="32" t="s">
        <v>191</v>
      </c>
      <c r="G617" s="32" t="s">
        <v>107</v>
      </c>
      <c r="H617" s="30">
        <v>27511.0</v>
      </c>
      <c r="I617" s="37"/>
      <c r="J617" s="30">
        <v>0.0</v>
      </c>
      <c r="K617" s="30">
        <v>1.0</v>
      </c>
      <c r="L617" s="30">
        <v>0.0</v>
      </c>
      <c r="M617" s="32" t="s">
        <v>39</v>
      </c>
      <c r="N617" s="32" t="s">
        <v>39</v>
      </c>
      <c r="O617" s="30">
        <v>0.0</v>
      </c>
      <c r="P617" s="30">
        <v>4.0</v>
      </c>
      <c r="Q617" s="30">
        <v>2.0</v>
      </c>
      <c r="R617" s="30">
        <v>0.0</v>
      </c>
      <c r="S617" s="30">
        <v>0.0</v>
      </c>
      <c r="T617" s="30">
        <v>0.0</v>
      </c>
      <c r="U617" s="30">
        <v>0.0</v>
      </c>
      <c r="V617" s="30">
        <v>0.0</v>
      </c>
      <c r="W617" s="30">
        <v>0.0</v>
      </c>
      <c r="X617" s="30">
        <v>0.0</v>
      </c>
      <c r="Y617" s="30">
        <v>0.0</v>
      </c>
      <c r="Z617" s="30">
        <v>0.0</v>
      </c>
      <c r="AA617" s="30">
        <v>0.0</v>
      </c>
      <c r="AB617" s="30">
        <v>0.0</v>
      </c>
      <c r="AC617" s="30">
        <v>0.0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39"/>
    </row>
    <row r="618">
      <c r="A618" s="30">
        <v>13139.6</v>
      </c>
      <c r="B618" s="40">
        <v>44312.0</v>
      </c>
      <c r="C618" s="40">
        <v>44312.0</v>
      </c>
      <c r="D618" s="32" t="s">
        <v>93</v>
      </c>
      <c r="E618" s="32" t="s">
        <v>94</v>
      </c>
      <c r="F618" s="32" t="s">
        <v>191</v>
      </c>
      <c r="G618" s="32" t="s">
        <v>107</v>
      </c>
      <c r="H618" s="30">
        <v>27511.0</v>
      </c>
      <c r="I618" s="37"/>
      <c r="J618" s="30">
        <v>0.0</v>
      </c>
      <c r="K618" s="30">
        <v>1.0</v>
      </c>
      <c r="L618" s="30">
        <v>0.0</v>
      </c>
      <c r="M618" s="32" t="s">
        <v>39</v>
      </c>
      <c r="N618" s="32" t="s">
        <v>39</v>
      </c>
      <c r="O618" s="30">
        <v>0.0</v>
      </c>
      <c r="P618" s="30">
        <v>4.0</v>
      </c>
      <c r="Q618" s="30">
        <v>2.0</v>
      </c>
      <c r="R618" s="30">
        <v>0.0</v>
      </c>
      <c r="S618" s="30">
        <v>0.0</v>
      </c>
      <c r="T618" s="30">
        <v>0.0</v>
      </c>
      <c r="U618" s="30">
        <v>0.0</v>
      </c>
      <c r="V618" s="30">
        <v>0.0</v>
      </c>
      <c r="W618" s="30">
        <v>0.0</v>
      </c>
      <c r="X618" s="30">
        <v>0.0</v>
      </c>
      <c r="Y618" s="30">
        <v>0.0</v>
      </c>
      <c r="Z618" s="30">
        <v>0.0</v>
      </c>
      <c r="AA618" s="30">
        <v>0.0</v>
      </c>
      <c r="AB618" s="30">
        <v>0.0</v>
      </c>
      <c r="AC618" s="30">
        <v>0.0</v>
      </c>
      <c r="AD618" s="30">
        <v>0.0</v>
      </c>
      <c r="AE618" s="30">
        <v>0.0</v>
      </c>
      <c r="AF618" s="30">
        <v>0.0</v>
      </c>
      <c r="AG618" s="30">
        <v>0.0</v>
      </c>
      <c r="AH618" s="30">
        <v>0.0</v>
      </c>
      <c r="AI618" s="30">
        <v>0.0</v>
      </c>
      <c r="AJ618" s="39"/>
    </row>
    <row r="619">
      <c r="A619" s="30">
        <v>13140.1</v>
      </c>
      <c r="B619" s="40">
        <v>44312.0</v>
      </c>
      <c r="C619" s="40">
        <v>44312.0</v>
      </c>
      <c r="D619" s="32" t="s">
        <v>93</v>
      </c>
      <c r="E619" s="32" t="s">
        <v>94</v>
      </c>
      <c r="F619" s="32" t="s">
        <v>191</v>
      </c>
      <c r="G619" s="32" t="s">
        <v>107</v>
      </c>
      <c r="H619" s="30">
        <v>27511.0</v>
      </c>
      <c r="I619" s="37"/>
      <c r="J619" s="30">
        <v>0.0</v>
      </c>
      <c r="K619" s="30">
        <v>1.0</v>
      </c>
      <c r="L619" s="30">
        <v>0.0</v>
      </c>
      <c r="M619" s="32" t="s">
        <v>39</v>
      </c>
      <c r="N619" s="32" t="s">
        <v>39</v>
      </c>
      <c r="O619" s="30">
        <v>0.0</v>
      </c>
      <c r="P619" s="30">
        <v>1.0</v>
      </c>
      <c r="Q619" s="30">
        <v>3.0</v>
      </c>
      <c r="R619" s="30">
        <v>5.0</v>
      </c>
      <c r="S619" s="30">
        <v>0.0</v>
      </c>
      <c r="T619" s="30">
        <v>0.0</v>
      </c>
      <c r="U619" s="30">
        <v>0.0</v>
      </c>
      <c r="V619" s="30">
        <v>0.0</v>
      </c>
      <c r="W619" s="30">
        <v>0.0</v>
      </c>
      <c r="X619" s="30">
        <v>0.0</v>
      </c>
      <c r="Y619" s="30">
        <v>0.0</v>
      </c>
      <c r="Z619" s="30">
        <v>0.0</v>
      </c>
      <c r="AA619" s="30">
        <v>0.0</v>
      </c>
      <c r="AB619" s="30">
        <v>0.0</v>
      </c>
      <c r="AC619" s="30">
        <v>0.0</v>
      </c>
      <c r="AD619" s="30">
        <v>0.0</v>
      </c>
      <c r="AE619" s="30">
        <v>0.0</v>
      </c>
      <c r="AF619" s="30">
        <v>0.0</v>
      </c>
      <c r="AG619" s="30">
        <v>0.0</v>
      </c>
      <c r="AH619" s="30">
        <v>0.0</v>
      </c>
      <c r="AI619" s="30">
        <v>0.0</v>
      </c>
      <c r="AJ619" s="39"/>
    </row>
    <row r="620">
      <c r="A620" s="30">
        <v>13140.2</v>
      </c>
      <c r="B620" s="40">
        <v>44312.0</v>
      </c>
      <c r="C620" s="40">
        <v>44312.0</v>
      </c>
      <c r="D620" s="32" t="s">
        <v>93</v>
      </c>
      <c r="E620" s="32" t="s">
        <v>94</v>
      </c>
      <c r="F620" s="32" t="s">
        <v>191</v>
      </c>
      <c r="G620" s="32" t="s">
        <v>107</v>
      </c>
      <c r="H620" s="30">
        <v>27511.0</v>
      </c>
      <c r="I620" s="37"/>
      <c r="J620" s="30">
        <v>0.0</v>
      </c>
      <c r="K620" s="30">
        <v>1.0</v>
      </c>
      <c r="L620" s="30">
        <v>0.0</v>
      </c>
      <c r="M620" s="32" t="s">
        <v>39</v>
      </c>
      <c r="N620" s="32" t="s">
        <v>39</v>
      </c>
      <c r="O620" s="30">
        <v>0.0</v>
      </c>
      <c r="P620" s="30">
        <v>2.0</v>
      </c>
      <c r="Q620" s="30">
        <v>0.0</v>
      </c>
      <c r="R620" s="30">
        <v>5.0</v>
      </c>
      <c r="S620" s="30">
        <v>0.0</v>
      </c>
      <c r="T620" s="30">
        <v>0.0</v>
      </c>
      <c r="U620" s="30">
        <v>0.0</v>
      </c>
      <c r="V620" s="30">
        <v>0.0</v>
      </c>
      <c r="W620" s="30">
        <v>0.0</v>
      </c>
      <c r="X620" s="30">
        <v>0.0</v>
      </c>
      <c r="Y620" s="30">
        <v>0.0</v>
      </c>
      <c r="Z620" s="30">
        <v>0.0</v>
      </c>
      <c r="AA620" s="30">
        <v>0.0</v>
      </c>
      <c r="AB620" s="30">
        <v>0.0</v>
      </c>
      <c r="AC620" s="30">
        <v>0.0</v>
      </c>
      <c r="AD620" s="30">
        <v>0.0</v>
      </c>
      <c r="AE620" s="30">
        <v>0.0</v>
      </c>
      <c r="AF620" s="30">
        <v>0.0</v>
      </c>
      <c r="AG620" s="30">
        <v>0.0</v>
      </c>
      <c r="AH620" s="30">
        <v>0.0</v>
      </c>
      <c r="AI620" s="30">
        <v>0.0</v>
      </c>
      <c r="AJ620" s="39"/>
    </row>
    <row r="621">
      <c r="A621" s="30">
        <v>13140.3</v>
      </c>
      <c r="B621" s="40">
        <v>44312.0</v>
      </c>
      <c r="C621" s="40">
        <v>44312.0</v>
      </c>
      <c r="D621" s="32" t="s">
        <v>93</v>
      </c>
      <c r="E621" s="32" t="s">
        <v>94</v>
      </c>
      <c r="F621" s="32" t="s">
        <v>191</v>
      </c>
      <c r="G621" s="32" t="s">
        <v>107</v>
      </c>
      <c r="H621" s="30">
        <v>27511.0</v>
      </c>
      <c r="I621" s="37"/>
      <c r="J621" s="30">
        <v>0.0</v>
      </c>
      <c r="K621" s="30">
        <v>1.0</v>
      </c>
      <c r="L621" s="30">
        <v>0.0</v>
      </c>
      <c r="M621" s="32" t="s">
        <v>39</v>
      </c>
      <c r="N621" s="32" t="s">
        <v>39</v>
      </c>
      <c r="O621" s="30">
        <v>0.0</v>
      </c>
      <c r="P621" s="30">
        <v>0.0</v>
      </c>
      <c r="Q621" s="30">
        <v>0.0</v>
      </c>
      <c r="R621" s="30">
        <v>5.0</v>
      </c>
      <c r="S621" s="30">
        <v>0.0</v>
      </c>
      <c r="T621" s="30">
        <v>0.0</v>
      </c>
      <c r="U621" s="30">
        <v>0.0</v>
      </c>
      <c r="V621" s="30">
        <v>0.0</v>
      </c>
      <c r="W621" s="30">
        <v>0.0</v>
      </c>
      <c r="X621" s="30">
        <v>0.0</v>
      </c>
      <c r="Y621" s="30">
        <v>0.0</v>
      </c>
      <c r="Z621" s="30">
        <v>0.0</v>
      </c>
      <c r="AA621" s="30">
        <v>0.0</v>
      </c>
      <c r="AB621" s="30">
        <v>0.0</v>
      </c>
      <c r="AC621" s="30">
        <v>0.0</v>
      </c>
      <c r="AD621" s="30">
        <v>0.0</v>
      </c>
      <c r="AE621" s="30">
        <v>0.0</v>
      </c>
      <c r="AF621" s="30">
        <v>0.0</v>
      </c>
      <c r="AG621" s="30">
        <v>0.0</v>
      </c>
      <c r="AH621" s="30">
        <v>0.0</v>
      </c>
      <c r="AI621" s="30">
        <v>0.0</v>
      </c>
      <c r="AJ621" s="39"/>
    </row>
    <row r="622">
      <c r="A622" s="30">
        <v>13140.4</v>
      </c>
      <c r="B622" s="40">
        <v>44312.0</v>
      </c>
      <c r="C622" s="40">
        <v>44312.0</v>
      </c>
      <c r="D622" s="32" t="s">
        <v>93</v>
      </c>
      <c r="E622" s="32" t="s">
        <v>94</v>
      </c>
      <c r="F622" s="32" t="s">
        <v>191</v>
      </c>
      <c r="G622" s="32" t="s">
        <v>107</v>
      </c>
      <c r="H622" s="30">
        <v>27511.0</v>
      </c>
      <c r="I622" s="37"/>
      <c r="J622" s="30">
        <v>0.0</v>
      </c>
      <c r="K622" s="30">
        <v>1.0</v>
      </c>
      <c r="L622" s="30">
        <v>0.0</v>
      </c>
      <c r="M622" s="32" t="s">
        <v>39</v>
      </c>
      <c r="N622" s="32" t="s">
        <v>39</v>
      </c>
      <c r="O622" s="30">
        <v>0.0</v>
      </c>
      <c r="P622" s="30">
        <v>3.0</v>
      </c>
      <c r="Q622" s="30">
        <v>3.0</v>
      </c>
      <c r="R622" s="30">
        <v>5.0</v>
      </c>
      <c r="S622" s="30">
        <v>0.0</v>
      </c>
      <c r="T622" s="30">
        <v>0.0</v>
      </c>
      <c r="U622" s="30">
        <v>0.0</v>
      </c>
      <c r="V622" s="30">
        <v>0.0</v>
      </c>
      <c r="W622" s="30">
        <v>0.0</v>
      </c>
      <c r="X622" s="30">
        <v>0.0</v>
      </c>
      <c r="Y622" s="30">
        <v>0.0</v>
      </c>
      <c r="Z622" s="30">
        <v>0.0</v>
      </c>
      <c r="AA622" s="30">
        <v>0.0</v>
      </c>
      <c r="AB622" s="30">
        <v>0.0</v>
      </c>
      <c r="AC622" s="30">
        <v>0.0</v>
      </c>
      <c r="AD622" s="30">
        <v>0.0</v>
      </c>
      <c r="AE622" s="30">
        <v>0.0</v>
      </c>
      <c r="AF622" s="30">
        <v>0.0</v>
      </c>
      <c r="AG622" s="30">
        <v>0.0</v>
      </c>
      <c r="AH622" s="30">
        <v>0.0</v>
      </c>
      <c r="AI622" s="30">
        <v>0.0</v>
      </c>
      <c r="AJ622" s="39"/>
    </row>
    <row r="623">
      <c r="A623" s="30">
        <v>13140.5</v>
      </c>
      <c r="B623" s="40">
        <v>44312.0</v>
      </c>
      <c r="C623" s="40">
        <v>44312.0</v>
      </c>
      <c r="D623" s="32" t="s">
        <v>93</v>
      </c>
      <c r="E623" s="32" t="s">
        <v>94</v>
      </c>
      <c r="F623" s="32" t="s">
        <v>191</v>
      </c>
      <c r="G623" s="32" t="s">
        <v>107</v>
      </c>
      <c r="H623" s="30">
        <v>27511.0</v>
      </c>
      <c r="I623" s="37"/>
      <c r="J623" s="30">
        <v>0.0</v>
      </c>
      <c r="K623" s="30">
        <v>1.0</v>
      </c>
      <c r="L623" s="30">
        <v>0.0</v>
      </c>
      <c r="M623" s="32" t="s">
        <v>39</v>
      </c>
      <c r="N623" s="32" t="s">
        <v>39</v>
      </c>
      <c r="O623" s="30">
        <v>0.0</v>
      </c>
      <c r="P623" s="30">
        <v>3.0</v>
      </c>
      <c r="Q623" s="30">
        <v>1.0</v>
      </c>
      <c r="R623" s="30">
        <v>0.0</v>
      </c>
      <c r="S623" s="30">
        <v>0.0</v>
      </c>
      <c r="T623" s="30">
        <v>0.0</v>
      </c>
      <c r="U623" s="30">
        <v>0.0</v>
      </c>
      <c r="V623" s="30">
        <v>0.0</v>
      </c>
      <c r="W623" s="30">
        <v>0.0</v>
      </c>
      <c r="X623" s="30">
        <v>0.0</v>
      </c>
      <c r="Y623" s="30">
        <v>0.0</v>
      </c>
      <c r="Z623" s="30">
        <v>0.0</v>
      </c>
      <c r="AA623" s="30">
        <v>0.0</v>
      </c>
      <c r="AB623" s="30">
        <v>0.0</v>
      </c>
      <c r="AC623" s="30">
        <v>0.0</v>
      </c>
      <c r="AD623" s="30">
        <v>0.0</v>
      </c>
      <c r="AE623" s="30">
        <v>0.0</v>
      </c>
      <c r="AF623" s="30">
        <v>0.0</v>
      </c>
      <c r="AG623" s="30">
        <v>0.0</v>
      </c>
      <c r="AH623" s="30">
        <v>0.0</v>
      </c>
      <c r="AI623" s="30">
        <v>0.0</v>
      </c>
      <c r="AJ623" s="39"/>
    </row>
    <row r="624">
      <c r="A624" s="30">
        <v>13140.6</v>
      </c>
      <c r="B624" s="40">
        <v>44312.0</v>
      </c>
      <c r="C624" s="40">
        <v>44312.0</v>
      </c>
      <c r="D624" s="32" t="s">
        <v>93</v>
      </c>
      <c r="E624" s="32" t="s">
        <v>94</v>
      </c>
      <c r="F624" s="32" t="s">
        <v>191</v>
      </c>
      <c r="G624" s="32" t="s">
        <v>107</v>
      </c>
      <c r="H624" s="30">
        <v>27511.0</v>
      </c>
      <c r="I624" s="37"/>
      <c r="J624" s="30">
        <v>0.0</v>
      </c>
      <c r="K624" s="30">
        <v>1.0</v>
      </c>
      <c r="L624" s="30">
        <v>0.0</v>
      </c>
      <c r="M624" s="32" t="s">
        <v>39</v>
      </c>
      <c r="N624" s="32" t="s">
        <v>39</v>
      </c>
      <c r="O624" s="30">
        <v>0.0</v>
      </c>
      <c r="P624" s="30">
        <v>4.0</v>
      </c>
      <c r="Q624" s="30">
        <v>2.0</v>
      </c>
      <c r="R624" s="30">
        <v>5.0</v>
      </c>
      <c r="S624" s="30">
        <v>0.0</v>
      </c>
      <c r="T624" s="30">
        <v>0.0</v>
      </c>
      <c r="U624" s="30">
        <v>0.0</v>
      </c>
      <c r="V624" s="30">
        <v>0.0</v>
      </c>
      <c r="W624" s="30">
        <v>0.0</v>
      </c>
      <c r="X624" s="30">
        <v>0.0</v>
      </c>
      <c r="Y624" s="30">
        <v>0.0</v>
      </c>
      <c r="Z624" s="30">
        <v>0.0</v>
      </c>
      <c r="AA624" s="30">
        <v>0.0</v>
      </c>
      <c r="AB624" s="30">
        <v>0.0</v>
      </c>
      <c r="AC624" s="30">
        <v>0.0</v>
      </c>
      <c r="AD624" s="30">
        <v>0.0</v>
      </c>
      <c r="AE624" s="30">
        <v>0.0</v>
      </c>
      <c r="AF624" s="30">
        <v>0.0</v>
      </c>
      <c r="AG624" s="30">
        <v>0.0</v>
      </c>
      <c r="AH624" s="30">
        <v>0.0</v>
      </c>
      <c r="AI624" s="30">
        <v>0.0</v>
      </c>
      <c r="AJ624" s="39"/>
    </row>
    <row r="625">
      <c r="A625" s="30">
        <v>13141.1</v>
      </c>
      <c r="B625" s="40">
        <v>44312.0</v>
      </c>
      <c r="C625" s="40">
        <v>44314.0</v>
      </c>
      <c r="D625" s="32" t="s">
        <v>87</v>
      </c>
      <c r="E625" s="32" t="s">
        <v>36</v>
      </c>
      <c r="F625" s="32" t="s">
        <v>88</v>
      </c>
      <c r="G625" s="32" t="s">
        <v>89</v>
      </c>
      <c r="H625" s="30">
        <v>27609.0</v>
      </c>
      <c r="I625" s="37"/>
      <c r="J625" s="30">
        <v>0.0</v>
      </c>
      <c r="K625" s="30">
        <v>1.0</v>
      </c>
      <c r="L625" s="30">
        <v>0.0</v>
      </c>
      <c r="M625" s="32" t="s">
        <v>39</v>
      </c>
      <c r="N625" s="32" t="s">
        <v>39</v>
      </c>
      <c r="O625" s="30">
        <v>1.0</v>
      </c>
      <c r="P625" s="30">
        <v>8.0</v>
      </c>
      <c r="Q625" s="30">
        <v>5.0</v>
      </c>
      <c r="R625" s="30">
        <v>10.0</v>
      </c>
      <c r="S625" s="30">
        <v>1.0</v>
      </c>
      <c r="T625" s="30">
        <v>0.0</v>
      </c>
      <c r="U625" s="30">
        <v>0.0</v>
      </c>
      <c r="V625" s="30">
        <v>0.0</v>
      </c>
      <c r="W625" s="30">
        <v>0.0</v>
      </c>
      <c r="X625" s="30">
        <v>0.0</v>
      </c>
      <c r="Y625" s="30">
        <v>0.0</v>
      </c>
      <c r="Z625" s="30">
        <v>0.0</v>
      </c>
      <c r="AA625" s="30">
        <v>0.0</v>
      </c>
      <c r="AB625" s="30">
        <v>0.0</v>
      </c>
      <c r="AC625" s="30">
        <v>0.0</v>
      </c>
      <c r="AD625" s="30">
        <v>0.0</v>
      </c>
      <c r="AE625" s="30">
        <v>0.0</v>
      </c>
      <c r="AF625" s="30">
        <v>0.0</v>
      </c>
      <c r="AG625" s="30">
        <v>0.0</v>
      </c>
      <c r="AH625" s="30">
        <v>0.0</v>
      </c>
      <c r="AI625" s="30">
        <v>0.0</v>
      </c>
      <c r="AJ625" s="39"/>
    </row>
    <row r="626">
      <c r="A626" s="30">
        <v>13141.2</v>
      </c>
      <c r="B626" s="40">
        <v>44312.0</v>
      </c>
      <c r="C626" s="40">
        <v>44314.0</v>
      </c>
      <c r="D626" s="32" t="s">
        <v>87</v>
      </c>
      <c r="E626" s="32" t="s">
        <v>36</v>
      </c>
      <c r="F626" s="32" t="s">
        <v>236</v>
      </c>
      <c r="G626" s="32" t="s">
        <v>38</v>
      </c>
      <c r="H626" s="30">
        <v>27601.0</v>
      </c>
      <c r="I626" s="37"/>
      <c r="J626" s="30">
        <v>0.0</v>
      </c>
      <c r="K626" s="30">
        <v>1.0</v>
      </c>
      <c r="L626" s="30">
        <v>0.0</v>
      </c>
      <c r="M626" s="32" t="s">
        <v>49</v>
      </c>
      <c r="N626" s="32" t="s">
        <v>39</v>
      </c>
      <c r="O626" s="30">
        <v>3.0</v>
      </c>
      <c r="P626" s="30">
        <v>0.0</v>
      </c>
      <c r="Q626" s="30">
        <v>0.0</v>
      </c>
      <c r="R626" s="30">
        <v>0.0</v>
      </c>
      <c r="S626" s="30">
        <v>0.0</v>
      </c>
      <c r="T626" s="30">
        <v>0.0</v>
      </c>
      <c r="U626" s="30">
        <v>9.0</v>
      </c>
      <c r="V626" s="30">
        <v>5.0</v>
      </c>
      <c r="W626" s="30">
        <v>10.0</v>
      </c>
      <c r="X626" s="30">
        <v>1.0</v>
      </c>
      <c r="Y626" s="30">
        <v>0.0</v>
      </c>
      <c r="Z626" s="30">
        <v>0.0</v>
      </c>
      <c r="AA626" s="30">
        <v>0.0</v>
      </c>
      <c r="AB626" s="30">
        <v>0.0</v>
      </c>
      <c r="AC626" s="30">
        <v>0.0</v>
      </c>
      <c r="AD626" s="30">
        <v>0.0</v>
      </c>
      <c r="AE626" s="30">
        <v>0.0</v>
      </c>
      <c r="AF626" s="30">
        <v>0.0</v>
      </c>
      <c r="AG626" s="30">
        <v>0.0</v>
      </c>
      <c r="AH626" s="30">
        <v>0.0</v>
      </c>
      <c r="AI626" s="30">
        <v>0.0</v>
      </c>
      <c r="AJ626" s="39"/>
    </row>
    <row r="627">
      <c r="A627" s="30">
        <v>13141.3</v>
      </c>
      <c r="B627" s="40">
        <v>44312.0</v>
      </c>
      <c r="C627" s="40">
        <v>44314.0</v>
      </c>
      <c r="D627" s="32" t="s">
        <v>87</v>
      </c>
      <c r="E627" s="32" t="s">
        <v>36</v>
      </c>
      <c r="J627" s="30">
        <v>0.0</v>
      </c>
      <c r="K627" s="30">
        <v>0.0</v>
      </c>
      <c r="L627" s="30">
        <v>1.0</v>
      </c>
      <c r="M627" s="32" t="s">
        <v>49</v>
      </c>
      <c r="N627" s="32" t="s">
        <v>39</v>
      </c>
      <c r="O627" s="30">
        <v>0.0</v>
      </c>
      <c r="P627" s="30">
        <v>0.0</v>
      </c>
      <c r="Q627" s="30">
        <v>0.0</v>
      </c>
      <c r="R627" s="30">
        <v>0.0</v>
      </c>
      <c r="S627" s="30">
        <v>0.0</v>
      </c>
      <c r="T627" s="30">
        <v>0.0</v>
      </c>
      <c r="U627" s="30">
        <v>8.0</v>
      </c>
      <c r="V627" s="30">
        <v>5.0</v>
      </c>
      <c r="W627" s="30">
        <v>5.0</v>
      </c>
      <c r="X627" s="30">
        <v>1.0</v>
      </c>
      <c r="Y627" s="30">
        <v>0.0</v>
      </c>
      <c r="Z627" s="30">
        <v>0.0</v>
      </c>
      <c r="AA627" s="30">
        <v>0.0</v>
      </c>
      <c r="AB627" s="30">
        <v>0.0</v>
      </c>
      <c r="AC627" s="30">
        <v>0.0</v>
      </c>
      <c r="AD627" s="30">
        <v>0.0</v>
      </c>
      <c r="AE627" s="30">
        <v>0.0</v>
      </c>
      <c r="AF627" s="30">
        <v>0.0</v>
      </c>
      <c r="AG627" s="30">
        <v>0.0</v>
      </c>
      <c r="AH627" s="30">
        <v>0.0</v>
      </c>
      <c r="AI627" s="30">
        <v>0.0</v>
      </c>
      <c r="AJ627" s="39"/>
    </row>
    <row r="628">
      <c r="A628" s="30">
        <v>13142.1</v>
      </c>
      <c r="B628" s="40">
        <v>44312.0</v>
      </c>
      <c r="C628" s="31">
        <v>44320.0</v>
      </c>
      <c r="D628" s="32" t="s">
        <v>320</v>
      </c>
      <c r="E628" s="32" t="s">
        <v>36</v>
      </c>
      <c r="F628" s="32" t="s">
        <v>295</v>
      </c>
      <c r="G628" s="32" t="s">
        <v>38</v>
      </c>
      <c r="H628" s="30">
        <v>27606.0</v>
      </c>
      <c r="I628" s="37"/>
      <c r="J628" s="30">
        <v>0.0</v>
      </c>
      <c r="K628" s="30">
        <v>1.0</v>
      </c>
      <c r="L628" s="30">
        <v>0.0</v>
      </c>
      <c r="M628" s="32" t="s">
        <v>39</v>
      </c>
      <c r="N628" s="32" t="s">
        <v>39</v>
      </c>
      <c r="O628" s="30">
        <v>3.0</v>
      </c>
      <c r="P628" s="30">
        <v>0.0</v>
      </c>
      <c r="Q628" s="30">
        <v>0.0</v>
      </c>
      <c r="R628" s="30">
        <v>0.0</v>
      </c>
      <c r="S628" s="30">
        <v>0.0</v>
      </c>
      <c r="T628" s="30">
        <v>0.0</v>
      </c>
      <c r="U628" s="30">
        <v>10.0</v>
      </c>
      <c r="V628" s="30">
        <v>5.0</v>
      </c>
      <c r="W628" s="30">
        <v>10.0</v>
      </c>
      <c r="X628" s="30">
        <v>1.0</v>
      </c>
      <c r="Y628" s="30">
        <v>0.0</v>
      </c>
      <c r="Z628" s="30">
        <v>0.0</v>
      </c>
      <c r="AA628" s="30">
        <v>0.0</v>
      </c>
      <c r="AB628" s="30">
        <v>0.0</v>
      </c>
      <c r="AC628" s="30">
        <v>0.0</v>
      </c>
      <c r="AD628" s="30">
        <v>0.0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39"/>
    </row>
    <row r="629">
      <c r="A629" s="30">
        <v>13142.2</v>
      </c>
      <c r="B629" s="40">
        <v>44312.0</v>
      </c>
      <c r="C629" s="31">
        <v>44320.0</v>
      </c>
      <c r="D629" s="32" t="s">
        <v>320</v>
      </c>
      <c r="E629" s="32" t="s">
        <v>36</v>
      </c>
      <c r="F629" s="32" t="s">
        <v>295</v>
      </c>
      <c r="G629" s="32" t="s">
        <v>38</v>
      </c>
      <c r="H629" s="30">
        <v>27606.0</v>
      </c>
      <c r="I629" s="37"/>
      <c r="J629" s="30">
        <v>0.0</v>
      </c>
      <c r="K629" s="30">
        <v>1.0</v>
      </c>
      <c r="L629" s="30">
        <v>0.0</v>
      </c>
      <c r="M629" s="32" t="s">
        <v>39</v>
      </c>
      <c r="N629" s="32" t="s">
        <v>39</v>
      </c>
      <c r="O629" s="30">
        <v>3.0</v>
      </c>
      <c r="P629" s="30">
        <v>0.0</v>
      </c>
      <c r="Q629" s="30">
        <v>0.0</v>
      </c>
      <c r="R629" s="30">
        <v>0.0</v>
      </c>
      <c r="S629" s="30">
        <v>0.0</v>
      </c>
      <c r="T629" s="30">
        <v>0.0</v>
      </c>
      <c r="U629" s="30">
        <v>10.0</v>
      </c>
      <c r="V629" s="30">
        <v>5.0</v>
      </c>
      <c r="W629" s="30">
        <v>10.0</v>
      </c>
      <c r="X629" s="30">
        <v>1.0</v>
      </c>
      <c r="Y629" s="30">
        <v>0.0</v>
      </c>
      <c r="Z629" s="30">
        <v>0.0</v>
      </c>
      <c r="AA629" s="30">
        <v>0.0</v>
      </c>
      <c r="AB629" s="30">
        <v>0.0</v>
      </c>
      <c r="AC629" s="30">
        <v>0.0</v>
      </c>
      <c r="AD629" s="30">
        <v>0.0</v>
      </c>
      <c r="AE629" s="30">
        <v>0.0</v>
      </c>
      <c r="AF629" s="30">
        <v>0.0</v>
      </c>
      <c r="AG629" s="30">
        <v>0.0</v>
      </c>
      <c r="AH629" s="30">
        <v>0.0</v>
      </c>
      <c r="AI629" s="30">
        <v>0.0</v>
      </c>
      <c r="AJ629" s="39"/>
    </row>
    <row r="630">
      <c r="A630" s="30">
        <v>13143.1</v>
      </c>
      <c r="B630" s="40">
        <v>44313.0</v>
      </c>
      <c r="C630" s="40">
        <v>44314.0</v>
      </c>
      <c r="D630" s="32" t="s">
        <v>321</v>
      </c>
      <c r="E630" s="32" t="s">
        <v>46</v>
      </c>
      <c r="F630" s="32" t="s">
        <v>220</v>
      </c>
      <c r="G630" s="32" t="s">
        <v>38</v>
      </c>
      <c r="H630" s="30">
        <v>27607.0</v>
      </c>
      <c r="I630" s="37"/>
      <c r="J630" s="30">
        <v>0.0</v>
      </c>
      <c r="K630" s="30">
        <v>1.0</v>
      </c>
      <c r="L630" s="30">
        <v>0.0</v>
      </c>
      <c r="M630" s="32" t="s">
        <v>49</v>
      </c>
      <c r="N630" s="32" t="s">
        <v>39</v>
      </c>
      <c r="O630" s="30">
        <v>5.0</v>
      </c>
      <c r="P630" s="30">
        <v>10.0</v>
      </c>
      <c r="Q630" s="30">
        <v>6.0</v>
      </c>
      <c r="R630" s="30">
        <v>12.0</v>
      </c>
      <c r="S630" s="30">
        <v>1.0</v>
      </c>
      <c r="T630" s="30">
        <v>0.0</v>
      </c>
      <c r="U630" s="30">
        <v>0.0</v>
      </c>
      <c r="V630" s="30">
        <v>0.0</v>
      </c>
      <c r="W630" s="30">
        <v>0.0</v>
      </c>
      <c r="X630" s="30">
        <v>0.0</v>
      </c>
      <c r="Y630" s="30">
        <v>0.0</v>
      </c>
      <c r="Z630" s="30">
        <v>0.0</v>
      </c>
      <c r="AA630" s="30">
        <v>0.0</v>
      </c>
      <c r="AB630" s="30">
        <v>0.0</v>
      </c>
      <c r="AC630" s="30">
        <v>0.0</v>
      </c>
      <c r="AD630" s="30">
        <v>0.0</v>
      </c>
      <c r="AE630" s="30">
        <v>0.0</v>
      </c>
      <c r="AF630" s="30">
        <v>0.0</v>
      </c>
      <c r="AG630" s="30">
        <v>0.0</v>
      </c>
      <c r="AH630" s="30">
        <v>0.0</v>
      </c>
      <c r="AI630" s="30">
        <v>0.0</v>
      </c>
      <c r="AJ630" s="39"/>
    </row>
    <row r="631">
      <c r="A631" s="30">
        <v>13143.2</v>
      </c>
      <c r="B631" s="40">
        <v>44313.0</v>
      </c>
      <c r="C631" s="40">
        <v>44314.0</v>
      </c>
      <c r="D631" s="32" t="s">
        <v>321</v>
      </c>
      <c r="E631" s="32" t="s">
        <v>46</v>
      </c>
      <c r="I631" s="37"/>
      <c r="J631" s="30">
        <v>1.0</v>
      </c>
      <c r="K631" s="30">
        <v>0.0</v>
      </c>
      <c r="L631" s="30">
        <v>0.0</v>
      </c>
      <c r="M631" s="32" t="s">
        <v>49</v>
      </c>
      <c r="N631" s="32" t="s">
        <v>39</v>
      </c>
      <c r="O631" s="30">
        <v>3.0</v>
      </c>
      <c r="P631" s="30">
        <v>0.0</v>
      </c>
      <c r="Q631" s="30">
        <v>0.0</v>
      </c>
      <c r="R631" s="30">
        <v>0.0</v>
      </c>
      <c r="S631" s="30">
        <v>0.0</v>
      </c>
      <c r="T631" s="30">
        <v>0.0</v>
      </c>
      <c r="U631" s="30">
        <v>0.0</v>
      </c>
      <c r="V631" s="30">
        <v>0.0</v>
      </c>
      <c r="W631" s="30">
        <v>0.0</v>
      </c>
      <c r="X631" s="30">
        <v>0.0</v>
      </c>
      <c r="Y631" s="30">
        <v>0.0</v>
      </c>
      <c r="Z631" s="30">
        <v>6.0</v>
      </c>
      <c r="AA631" s="30">
        <v>4.0</v>
      </c>
      <c r="AB631" s="30">
        <v>5.0</v>
      </c>
      <c r="AC631" s="30">
        <v>1.0</v>
      </c>
      <c r="AD631" s="30">
        <v>0.0</v>
      </c>
      <c r="AE631" s="30">
        <v>0.0</v>
      </c>
      <c r="AF631" s="30">
        <v>0.0</v>
      </c>
      <c r="AG631" s="30">
        <v>0.0</v>
      </c>
      <c r="AH631" s="30">
        <v>0.0</v>
      </c>
      <c r="AI631" s="30">
        <v>0.0</v>
      </c>
      <c r="AJ631" s="39"/>
    </row>
    <row r="632">
      <c r="A632" s="30">
        <v>13144.1</v>
      </c>
      <c r="B632" s="40">
        <v>44313.0</v>
      </c>
      <c r="C632" s="40">
        <v>44315.0</v>
      </c>
      <c r="D632" s="32" t="s">
        <v>251</v>
      </c>
      <c r="E632" s="32" t="s">
        <v>252</v>
      </c>
      <c r="F632" s="32" t="s">
        <v>284</v>
      </c>
      <c r="G632" s="32" t="s">
        <v>107</v>
      </c>
      <c r="H632" s="30">
        <v>27513.0</v>
      </c>
      <c r="I632" s="37"/>
      <c r="J632" s="30">
        <v>0.0</v>
      </c>
      <c r="K632" s="30">
        <v>1.0</v>
      </c>
      <c r="L632" s="30">
        <v>0.0</v>
      </c>
      <c r="M632" s="32" t="s">
        <v>39</v>
      </c>
      <c r="N632" s="32" t="s">
        <v>39</v>
      </c>
      <c r="O632" s="30">
        <v>2.0</v>
      </c>
      <c r="P632" s="30">
        <v>0.0</v>
      </c>
      <c r="Q632" s="30">
        <v>0.0</v>
      </c>
      <c r="R632" s="30">
        <v>0.0</v>
      </c>
      <c r="S632" s="30">
        <v>0.0</v>
      </c>
      <c r="T632" s="30">
        <v>0.0</v>
      </c>
      <c r="U632" s="30">
        <v>0.0</v>
      </c>
      <c r="V632" s="30">
        <v>0.0</v>
      </c>
      <c r="W632" s="30">
        <v>0.0</v>
      </c>
      <c r="X632" s="30">
        <v>0.0</v>
      </c>
      <c r="Y632" s="30">
        <v>0.0</v>
      </c>
      <c r="Z632" s="30">
        <v>0.0</v>
      </c>
      <c r="AA632" s="30">
        <v>0.0</v>
      </c>
      <c r="AB632" s="30">
        <v>0.0</v>
      </c>
      <c r="AC632" s="30">
        <v>0.0</v>
      </c>
      <c r="AD632" s="30">
        <v>0.0</v>
      </c>
      <c r="AE632" s="30">
        <v>10.0</v>
      </c>
      <c r="AF632" s="30">
        <v>5.0</v>
      </c>
      <c r="AG632" s="30">
        <v>10.0</v>
      </c>
      <c r="AH632" s="30">
        <v>1.0</v>
      </c>
      <c r="AI632" s="30">
        <v>0.0</v>
      </c>
      <c r="AJ632" s="39"/>
    </row>
    <row r="633">
      <c r="A633" s="30">
        <v>13144.2</v>
      </c>
      <c r="B633" s="40">
        <v>44313.0</v>
      </c>
      <c r="C633" s="40">
        <v>44315.0</v>
      </c>
      <c r="D633" s="32" t="s">
        <v>251</v>
      </c>
      <c r="E633" s="32" t="s">
        <v>252</v>
      </c>
      <c r="F633" s="32" t="s">
        <v>145</v>
      </c>
      <c r="G633" s="32" t="s">
        <v>107</v>
      </c>
      <c r="H633" s="30">
        <v>27511.0</v>
      </c>
      <c r="I633" s="37"/>
      <c r="J633" s="30">
        <v>0.0</v>
      </c>
      <c r="K633" s="30">
        <v>1.0</v>
      </c>
      <c r="L633" s="30">
        <v>0.0</v>
      </c>
      <c r="M633" s="32" t="s">
        <v>39</v>
      </c>
      <c r="N633" s="32" t="s">
        <v>39</v>
      </c>
      <c r="O633" s="30">
        <v>2.0</v>
      </c>
      <c r="P633" s="30">
        <v>11.0</v>
      </c>
      <c r="Q633" s="30">
        <v>7.0</v>
      </c>
      <c r="R633" s="30">
        <v>10.0</v>
      </c>
      <c r="S633" s="30">
        <v>1.0</v>
      </c>
      <c r="T633" s="30">
        <v>0.0</v>
      </c>
      <c r="U633" s="30">
        <v>0.0</v>
      </c>
      <c r="V633" s="30">
        <v>0.0</v>
      </c>
      <c r="W633" s="30">
        <v>0.0</v>
      </c>
      <c r="X633" s="30">
        <v>0.0</v>
      </c>
      <c r="Y633" s="30">
        <v>0.0</v>
      </c>
      <c r="Z633" s="30">
        <v>0.0</v>
      </c>
      <c r="AA633" s="30">
        <v>0.0</v>
      </c>
      <c r="AB633" s="30">
        <v>0.0</v>
      </c>
      <c r="AC633" s="30">
        <v>0.0</v>
      </c>
      <c r="AD633" s="30">
        <v>0.0</v>
      </c>
      <c r="AE633" s="30">
        <v>0.0</v>
      </c>
      <c r="AF633" s="30">
        <v>0.0</v>
      </c>
      <c r="AG633" s="30">
        <v>0.0</v>
      </c>
      <c r="AH633" s="30">
        <v>0.0</v>
      </c>
      <c r="AI633" s="30">
        <v>0.0</v>
      </c>
      <c r="AJ633" s="39"/>
    </row>
    <row r="634">
      <c r="A634" s="30">
        <v>13144.3</v>
      </c>
      <c r="B634" s="40">
        <v>44313.0</v>
      </c>
      <c r="C634" s="31">
        <v>44320.0</v>
      </c>
      <c r="D634" s="32" t="s">
        <v>251</v>
      </c>
      <c r="E634" s="32" t="s">
        <v>252</v>
      </c>
      <c r="F634" s="32" t="s">
        <v>284</v>
      </c>
      <c r="G634" s="32" t="s">
        <v>107</v>
      </c>
      <c r="H634" s="30">
        <v>27513.0</v>
      </c>
      <c r="I634" s="37"/>
      <c r="J634" s="30">
        <v>0.0</v>
      </c>
      <c r="K634" s="30">
        <v>1.0</v>
      </c>
      <c r="L634" s="30">
        <v>0.0</v>
      </c>
      <c r="M634" s="32" t="s">
        <v>39</v>
      </c>
      <c r="N634" s="32" t="s">
        <v>39</v>
      </c>
      <c r="O634" s="30">
        <v>1.0</v>
      </c>
      <c r="P634" s="30">
        <v>0.0</v>
      </c>
      <c r="Q634" s="30">
        <v>0.0</v>
      </c>
      <c r="R634" s="30">
        <v>0.0</v>
      </c>
      <c r="S634" s="30">
        <v>0.0</v>
      </c>
      <c r="T634" s="30">
        <v>0.0</v>
      </c>
      <c r="U634" s="30">
        <v>0.0</v>
      </c>
      <c r="V634" s="30">
        <v>0.0</v>
      </c>
      <c r="W634" s="30">
        <v>0.0</v>
      </c>
      <c r="X634" s="30">
        <v>0.0</v>
      </c>
      <c r="Y634" s="30">
        <v>0.0</v>
      </c>
      <c r="Z634" s="30">
        <v>0.0</v>
      </c>
      <c r="AA634" s="30">
        <v>0.0</v>
      </c>
      <c r="AB634" s="30">
        <v>0.0</v>
      </c>
      <c r="AC634" s="30">
        <v>0.0</v>
      </c>
      <c r="AD634" s="30">
        <v>0.0</v>
      </c>
      <c r="AE634" s="30">
        <v>10.0</v>
      </c>
      <c r="AF634" s="30">
        <v>4.0</v>
      </c>
      <c r="AG634" s="30">
        <v>5.0</v>
      </c>
      <c r="AH634" s="30">
        <v>0.0</v>
      </c>
      <c r="AI634" s="30">
        <v>0.0</v>
      </c>
      <c r="AJ634" s="39"/>
    </row>
    <row r="635">
      <c r="A635" s="30">
        <v>13144.4</v>
      </c>
      <c r="B635" s="40">
        <v>44313.0</v>
      </c>
      <c r="C635" s="40">
        <v>44315.0</v>
      </c>
      <c r="D635" s="32" t="s">
        <v>251</v>
      </c>
      <c r="E635" s="32" t="s">
        <v>252</v>
      </c>
      <c r="J635" s="30">
        <v>1.0</v>
      </c>
      <c r="K635" s="30">
        <v>0.0</v>
      </c>
      <c r="L635" s="30">
        <v>0.0</v>
      </c>
      <c r="M635" s="32" t="s">
        <v>39</v>
      </c>
      <c r="N635" s="32" t="s">
        <v>39</v>
      </c>
      <c r="O635" s="30">
        <v>3.0</v>
      </c>
      <c r="P635" s="30">
        <v>0.0</v>
      </c>
      <c r="Q635" s="30">
        <v>0.0</v>
      </c>
      <c r="R635" s="30">
        <v>0.0</v>
      </c>
      <c r="S635" s="30">
        <v>0.0</v>
      </c>
      <c r="T635" s="30">
        <v>0.0</v>
      </c>
      <c r="U635" s="30">
        <v>0.0</v>
      </c>
      <c r="V635" s="30">
        <v>0.0</v>
      </c>
      <c r="W635" s="30">
        <v>0.0</v>
      </c>
      <c r="X635" s="30">
        <v>0.0</v>
      </c>
      <c r="Y635" s="30">
        <v>0.0</v>
      </c>
      <c r="Z635" s="30">
        <v>6.0</v>
      </c>
      <c r="AA635" s="30">
        <v>4.0</v>
      </c>
      <c r="AB635" s="30">
        <v>0.0</v>
      </c>
      <c r="AC635" s="30">
        <v>0.0</v>
      </c>
      <c r="AD635" s="30">
        <v>0.0</v>
      </c>
      <c r="AE635" s="30">
        <v>0.0</v>
      </c>
      <c r="AF635" s="30">
        <v>0.0</v>
      </c>
      <c r="AG635" s="30">
        <v>0.0</v>
      </c>
      <c r="AH635" s="30">
        <v>0.0</v>
      </c>
      <c r="AI635" s="30">
        <v>0.0</v>
      </c>
      <c r="AJ635" s="39"/>
    </row>
    <row r="636">
      <c r="A636" s="30">
        <v>13144.5</v>
      </c>
      <c r="B636" s="40">
        <v>44313.0</v>
      </c>
      <c r="C636" s="40">
        <v>44315.0</v>
      </c>
      <c r="D636" s="32" t="s">
        <v>251</v>
      </c>
      <c r="E636" s="32" t="s">
        <v>252</v>
      </c>
      <c r="F636" s="32" t="s">
        <v>145</v>
      </c>
      <c r="G636" s="32" t="s">
        <v>107</v>
      </c>
      <c r="H636" s="30">
        <v>27511.0</v>
      </c>
      <c r="I636" s="37"/>
      <c r="J636" s="30">
        <v>0.0</v>
      </c>
      <c r="K636" s="30">
        <v>1.0</v>
      </c>
      <c r="L636" s="30">
        <v>0.0</v>
      </c>
      <c r="M636" s="32" t="s">
        <v>39</v>
      </c>
      <c r="N636" s="32" t="s">
        <v>39</v>
      </c>
      <c r="O636" s="30">
        <v>1.0</v>
      </c>
      <c r="P636" s="30">
        <v>0.0</v>
      </c>
      <c r="Q636" s="30">
        <v>0.0</v>
      </c>
      <c r="R636" s="30">
        <v>0.0</v>
      </c>
      <c r="S636" s="30">
        <v>0.0</v>
      </c>
      <c r="T636" s="30">
        <v>0.0</v>
      </c>
      <c r="U636" s="30">
        <v>10.0</v>
      </c>
      <c r="V636" s="30">
        <v>5.0</v>
      </c>
      <c r="W636" s="30">
        <v>10.0</v>
      </c>
      <c r="X636" s="30">
        <v>1.0</v>
      </c>
      <c r="Y636" s="30">
        <v>0.0</v>
      </c>
      <c r="Z636" s="30">
        <v>0.0</v>
      </c>
      <c r="AA636" s="30">
        <v>0.0</v>
      </c>
      <c r="AB636" s="30">
        <v>0.0</v>
      </c>
      <c r="AC636" s="30">
        <v>0.0</v>
      </c>
      <c r="AD636" s="30">
        <v>0.0</v>
      </c>
      <c r="AE636" s="30">
        <v>0.0</v>
      </c>
      <c r="AF636" s="30">
        <v>0.0</v>
      </c>
      <c r="AG636" s="30">
        <v>0.0</v>
      </c>
      <c r="AH636" s="30">
        <v>0.0</v>
      </c>
      <c r="AI636" s="30">
        <v>0.0</v>
      </c>
      <c r="AJ636" s="39"/>
    </row>
    <row r="637">
      <c r="A637" s="30">
        <v>13145.1</v>
      </c>
      <c r="B637" s="40">
        <v>44313.0</v>
      </c>
      <c r="C637" s="40">
        <v>44313.0</v>
      </c>
      <c r="D637" s="32" t="s">
        <v>80</v>
      </c>
      <c r="E637" s="32" t="s">
        <v>36</v>
      </c>
      <c r="F637" s="32" t="s">
        <v>81</v>
      </c>
      <c r="G637" s="32" t="s">
        <v>38</v>
      </c>
      <c r="H637" s="30">
        <v>27614.0</v>
      </c>
      <c r="I637" s="37"/>
      <c r="J637" s="30">
        <v>0.0</v>
      </c>
      <c r="K637" s="30">
        <v>1.0</v>
      </c>
      <c r="L637" s="30">
        <v>0.0</v>
      </c>
      <c r="M637" s="32" t="s">
        <v>49</v>
      </c>
      <c r="N637" s="32" t="s">
        <v>39</v>
      </c>
      <c r="O637" s="30">
        <v>4.0</v>
      </c>
      <c r="P637" s="30">
        <v>11.0</v>
      </c>
      <c r="Q637" s="30">
        <v>7.0</v>
      </c>
      <c r="R637" s="30">
        <v>10.0</v>
      </c>
      <c r="S637" s="30">
        <v>2.0</v>
      </c>
      <c r="T637" s="30">
        <v>0.0</v>
      </c>
      <c r="U637" s="30">
        <v>0.0</v>
      </c>
      <c r="V637" s="30">
        <v>0.0</v>
      </c>
      <c r="W637" s="30">
        <v>0.0</v>
      </c>
      <c r="X637" s="30">
        <v>0.0</v>
      </c>
      <c r="Y637" s="30">
        <v>0.0</v>
      </c>
      <c r="Z637" s="30">
        <v>0.0</v>
      </c>
      <c r="AA637" s="30">
        <v>0.0</v>
      </c>
      <c r="AB637" s="30">
        <v>0.0</v>
      </c>
      <c r="AC637" s="30">
        <v>0.0</v>
      </c>
      <c r="AD637" s="30">
        <v>0.0</v>
      </c>
      <c r="AE637" s="30">
        <v>0.0</v>
      </c>
      <c r="AF637" s="30">
        <v>0.0</v>
      </c>
      <c r="AG637" s="30">
        <v>0.0</v>
      </c>
      <c r="AH637" s="30">
        <v>0.0</v>
      </c>
      <c r="AI637" s="30">
        <v>0.0</v>
      </c>
      <c r="AJ637" s="39"/>
    </row>
    <row r="638">
      <c r="A638" s="30">
        <v>13146.1</v>
      </c>
      <c r="B638" s="40">
        <v>44313.0</v>
      </c>
      <c r="C638" s="40">
        <v>44314.0</v>
      </c>
      <c r="D638" s="32" t="s">
        <v>194</v>
      </c>
      <c r="E638" s="32" t="s">
        <v>36</v>
      </c>
      <c r="F638" s="32" t="s">
        <v>195</v>
      </c>
      <c r="G638" s="32" t="s">
        <v>107</v>
      </c>
      <c r="H638" s="30">
        <v>27511.0</v>
      </c>
      <c r="I638" s="37"/>
      <c r="J638" s="30">
        <v>0.0</v>
      </c>
      <c r="K638" s="30">
        <v>1.0</v>
      </c>
      <c r="L638" s="30">
        <v>0.0</v>
      </c>
      <c r="M638" s="32" t="s">
        <v>49</v>
      </c>
      <c r="N638" s="32" t="s">
        <v>39</v>
      </c>
      <c r="O638" s="30">
        <v>3.0</v>
      </c>
      <c r="P638" s="30">
        <v>9.0</v>
      </c>
      <c r="Q638" s="30">
        <v>7.0</v>
      </c>
      <c r="R638" s="30">
        <v>10.0</v>
      </c>
      <c r="S638" s="30">
        <v>1.0</v>
      </c>
      <c r="T638" s="30">
        <v>0.0</v>
      </c>
      <c r="U638" s="30">
        <v>0.0</v>
      </c>
      <c r="V638" s="30">
        <v>0.0</v>
      </c>
      <c r="W638" s="30">
        <v>0.0</v>
      </c>
      <c r="X638" s="30">
        <v>0.0</v>
      </c>
      <c r="Y638" s="30">
        <v>0.0</v>
      </c>
      <c r="Z638" s="30">
        <v>0.0</v>
      </c>
      <c r="AA638" s="30">
        <v>0.0</v>
      </c>
      <c r="AB638" s="30">
        <v>0.0</v>
      </c>
      <c r="AC638" s="30">
        <v>0.0</v>
      </c>
      <c r="AD638" s="30">
        <v>0.0</v>
      </c>
      <c r="AE638" s="30">
        <v>0.0</v>
      </c>
      <c r="AF638" s="30">
        <v>0.0</v>
      </c>
      <c r="AG638" s="30">
        <v>0.0</v>
      </c>
      <c r="AH638" s="30">
        <v>0.0</v>
      </c>
      <c r="AI638" s="30">
        <v>0.0</v>
      </c>
      <c r="AJ638" s="39"/>
    </row>
    <row r="639">
      <c r="A639" s="30">
        <v>13146.2</v>
      </c>
      <c r="B639" s="40">
        <v>44313.0</v>
      </c>
      <c r="C639" s="40">
        <v>44314.0</v>
      </c>
      <c r="D639" s="32" t="s">
        <v>194</v>
      </c>
      <c r="E639" s="32" t="s">
        <v>36</v>
      </c>
      <c r="F639" s="32" t="s">
        <v>195</v>
      </c>
      <c r="G639" s="32" t="s">
        <v>107</v>
      </c>
      <c r="H639" s="30">
        <v>27511.0</v>
      </c>
      <c r="I639" s="37"/>
      <c r="J639" s="30">
        <v>0.0</v>
      </c>
      <c r="K639" s="30">
        <v>1.0</v>
      </c>
      <c r="L639" s="30">
        <v>0.0</v>
      </c>
      <c r="M639" s="32" t="s">
        <v>49</v>
      </c>
      <c r="N639" s="32" t="s">
        <v>39</v>
      </c>
      <c r="O639" s="30">
        <v>3.0</v>
      </c>
      <c r="P639" s="30">
        <v>9.0</v>
      </c>
      <c r="Q639" s="30">
        <v>6.0</v>
      </c>
      <c r="R639" s="30">
        <v>10.0</v>
      </c>
      <c r="S639" s="30">
        <v>1.0</v>
      </c>
      <c r="T639" s="30">
        <v>0.0</v>
      </c>
      <c r="U639" s="30">
        <v>0.0</v>
      </c>
      <c r="V639" s="30">
        <v>0.0</v>
      </c>
      <c r="W639" s="30">
        <v>0.0</v>
      </c>
      <c r="X639" s="30">
        <v>0.0</v>
      </c>
      <c r="Y639" s="30">
        <v>0.0</v>
      </c>
      <c r="Z639" s="30">
        <v>0.0</v>
      </c>
      <c r="AA639" s="30">
        <v>0.0</v>
      </c>
      <c r="AB639" s="30">
        <v>0.0</v>
      </c>
      <c r="AC639" s="30">
        <v>0.0</v>
      </c>
      <c r="AD639" s="30">
        <v>0.0</v>
      </c>
      <c r="AE639" s="30">
        <v>0.0</v>
      </c>
      <c r="AF639" s="30">
        <v>0.0</v>
      </c>
      <c r="AG639" s="30">
        <v>0.0</v>
      </c>
      <c r="AH639" s="30">
        <v>0.0</v>
      </c>
      <c r="AI639" s="30">
        <v>0.0</v>
      </c>
      <c r="AJ639" s="39"/>
    </row>
    <row r="640">
      <c r="A640" s="30">
        <v>13146.3</v>
      </c>
      <c r="B640" s="40">
        <v>44313.0</v>
      </c>
      <c r="C640" s="40">
        <v>44314.0</v>
      </c>
      <c r="D640" s="32" t="s">
        <v>194</v>
      </c>
      <c r="E640" s="32" t="s">
        <v>36</v>
      </c>
      <c r="F640" s="32" t="s">
        <v>195</v>
      </c>
      <c r="G640" s="32" t="s">
        <v>107</v>
      </c>
      <c r="H640" s="30">
        <v>27511.0</v>
      </c>
      <c r="I640" s="37"/>
      <c r="J640" s="30">
        <v>0.0</v>
      </c>
      <c r="K640" s="30">
        <v>1.0</v>
      </c>
      <c r="L640" s="30">
        <v>0.0</v>
      </c>
      <c r="M640" s="32" t="s">
        <v>49</v>
      </c>
      <c r="N640" s="32" t="s">
        <v>39</v>
      </c>
      <c r="O640" s="30">
        <v>3.0</v>
      </c>
      <c r="P640" s="30">
        <v>9.0</v>
      </c>
      <c r="Q640" s="30">
        <v>6.0</v>
      </c>
      <c r="R640" s="30">
        <v>10.0</v>
      </c>
      <c r="S640" s="30">
        <v>1.0</v>
      </c>
      <c r="T640" s="30">
        <v>0.0</v>
      </c>
      <c r="U640" s="30">
        <v>0.0</v>
      </c>
      <c r="V640" s="30">
        <v>0.0</v>
      </c>
      <c r="W640" s="30">
        <v>0.0</v>
      </c>
      <c r="X640" s="30">
        <v>0.0</v>
      </c>
      <c r="Y640" s="30">
        <v>0.0</v>
      </c>
      <c r="Z640" s="30">
        <v>0.0</v>
      </c>
      <c r="AA640" s="30">
        <v>0.0</v>
      </c>
      <c r="AB640" s="30">
        <v>0.0</v>
      </c>
      <c r="AC640" s="30">
        <v>0.0</v>
      </c>
      <c r="AD640" s="30">
        <v>0.0</v>
      </c>
      <c r="AE640" s="30">
        <v>0.0</v>
      </c>
      <c r="AF640" s="30">
        <v>0.0</v>
      </c>
      <c r="AG640" s="30">
        <v>0.0</v>
      </c>
      <c r="AH640" s="30">
        <v>0.0</v>
      </c>
      <c r="AI640" s="30">
        <v>0.0</v>
      </c>
      <c r="AJ640" s="39"/>
    </row>
    <row r="641">
      <c r="A641" s="30">
        <v>13146.4</v>
      </c>
      <c r="B641" s="40">
        <v>44313.0</v>
      </c>
      <c r="C641" s="40">
        <v>44314.0</v>
      </c>
      <c r="D641" s="32" t="s">
        <v>194</v>
      </c>
      <c r="E641" s="32" t="s">
        <v>36</v>
      </c>
      <c r="J641" s="30">
        <v>0.0</v>
      </c>
      <c r="K641" s="30">
        <v>0.0</v>
      </c>
      <c r="L641" s="30">
        <v>1.0</v>
      </c>
      <c r="M641" s="32" t="s">
        <v>49</v>
      </c>
      <c r="N641" s="32" t="s">
        <v>49</v>
      </c>
      <c r="O641" s="30">
        <v>0.0</v>
      </c>
      <c r="P641" s="30">
        <v>0.0</v>
      </c>
      <c r="Q641" s="30">
        <v>0.0</v>
      </c>
      <c r="R641" s="30">
        <v>0.0</v>
      </c>
      <c r="S641" s="30">
        <v>0.0</v>
      </c>
      <c r="T641" s="30">
        <v>0.0</v>
      </c>
      <c r="U641" s="30">
        <v>8.0</v>
      </c>
      <c r="V641" s="30">
        <v>5.0</v>
      </c>
      <c r="W641" s="30">
        <v>10.0</v>
      </c>
      <c r="X641" s="30">
        <v>1.0</v>
      </c>
      <c r="Y641" s="30">
        <v>0.0</v>
      </c>
      <c r="Z641" s="30">
        <v>0.0</v>
      </c>
      <c r="AA641" s="30">
        <v>0.0</v>
      </c>
      <c r="AB641" s="30">
        <v>0.0</v>
      </c>
      <c r="AC641" s="30">
        <v>0.0</v>
      </c>
      <c r="AD641" s="30">
        <v>0.0</v>
      </c>
      <c r="AE641" s="30">
        <v>0.0</v>
      </c>
      <c r="AF641" s="30">
        <v>0.0</v>
      </c>
      <c r="AG641" s="30">
        <v>0.0</v>
      </c>
      <c r="AH641" s="30">
        <v>0.0</v>
      </c>
      <c r="AI641" s="30">
        <v>0.0</v>
      </c>
      <c r="AJ641" s="39"/>
    </row>
    <row r="642">
      <c r="A642" s="30">
        <v>13147.1</v>
      </c>
      <c r="B642" s="40">
        <v>44313.0</v>
      </c>
      <c r="C642" s="40">
        <v>44313.0</v>
      </c>
      <c r="D642" s="32" t="s">
        <v>93</v>
      </c>
      <c r="E642" s="32" t="s">
        <v>94</v>
      </c>
      <c r="F642" s="32" t="s">
        <v>191</v>
      </c>
      <c r="G642" s="32" t="s">
        <v>107</v>
      </c>
      <c r="H642" s="30">
        <v>27511.0</v>
      </c>
      <c r="I642" s="37"/>
      <c r="J642" s="30">
        <v>0.0</v>
      </c>
      <c r="K642" s="30">
        <v>1.0</v>
      </c>
      <c r="L642" s="30">
        <v>0.0</v>
      </c>
      <c r="M642" s="32" t="s">
        <v>39</v>
      </c>
      <c r="N642" s="32" t="s">
        <v>39</v>
      </c>
      <c r="O642" s="30">
        <v>0.0</v>
      </c>
      <c r="P642" s="30">
        <v>1.0</v>
      </c>
      <c r="Q642" s="30">
        <v>0.0</v>
      </c>
      <c r="R642" s="30">
        <v>5.0</v>
      </c>
      <c r="S642" s="30">
        <v>0.0</v>
      </c>
      <c r="T642" s="30">
        <v>0.0</v>
      </c>
      <c r="U642" s="30">
        <v>0.0</v>
      </c>
      <c r="V642" s="30">
        <v>0.0</v>
      </c>
      <c r="W642" s="30">
        <v>0.0</v>
      </c>
      <c r="X642" s="30">
        <v>0.0</v>
      </c>
      <c r="Y642" s="30">
        <v>0.0</v>
      </c>
      <c r="Z642" s="30">
        <v>0.0</v>
      </c>
      <c r="AA642" s="30">
        <v>0.0</v>
      </c>
      <c r="AB642" s="30">
        <v>0.0</v>
      </c>
      <c r="AC642" s="30">
        <v>0.0</v>
      </c>
      <c r="AD642" s="30">
        <v>0.0</v>
      </c>
      <c r="AE642" s="30">
        <v>0.0</v>
      </c>
      <c r="AF642" s="30">
        <v>0.0</v>
      </c>
      <c r="AG642" s="30">
        <v>0.0</v>
      </c>
      <c r="AH642" s="30">
        <v>0.0</v>
      </c>
      <c r="AI642" s="30">
        <v>0.0</v>
      </c>
      <c r="AJ642" s="39"/>
    </row>
    <row r="643">
      <c r="A643" s="30">
        <v>13147.2</v>
      </c>
      <c r="B643" s="40">
        <v>44313.0</v>
      </c>
      <c r="C643" s="40">
        <v>44313.0</v>
      </c>
      <c r="D643" s="32" t="s">
        <v>93</v>
      </c>
      <c r="E643" s="32" t="s">
        <v>94</v>
      </c>
      <c r="F643" s="32" t="s">
        <v>191</v>
      </c>
      <c r="G643" s="32" t="s">
        <v>107</v>
      </c>
      <c r="H643" s="30">
        <v>27511.0</v>
      </c>
      <c r="I643" s="37"/>
      <c r="J643" s="30">
        <v>0.0</v>
      </c>
      <c r="K643" s="30">
        <v>1.0</v>
      </c>
      <c r="L643" s="30">
        <v>0.0</v>
      </c>
      <c r="M643" s="32" t="s">
        <v>39</v>
      </c>
      <c r="N643" s="32" t="s">
        <v>39</v>
      </c>
      <c r="O643" s="30">
        <v>0.0</v>
      </c>
      <c r="P643" s="30">
        <v>4.0</v>
      </c>
      <c r="Q643" s="30">
        <v>1.0</v>
      </c>
      <c r="R643" s="30">
        <v>5.0</v>
      </c>
      <c r="S643" s="30">
        <v>0.0</v>
      </c>
      <c r="T643" s="30">
        <v>0.0</v>
      </c>
      <c r="U643" s="30">
        <v>0.0</v>
      </c>
      <c r="V643" s="30">
        <v>0.0</v>
      </c>
      <c r="W643" s="30">
        <v>0.0</v>
      </c>
      <c r="X643" s="30">
        <v>0.0</v>
      </c>
      <c r="Y643" s="30">
        <v>0.0</v>
      </c>
      <c r="Z643" s="30">
        <v>0.0</v>
      </c>
      <c r="AA643" s="30">
        <v>0.0</v>
      </c>
      <c r="AB643" s="30">
        <v>0.0</v>
      </c>
      <c r="AC643" s="30">
        <v>0.0</v>
      </c>
      <c r="AD643" s="30">
        <v>0.0</v>
      </c>
      <c r="AE643" s="30">
        <v>0.0</v>
      </c>
      <c r="AF643" s="30">
        <v>0.0</v>
      </c>
      <c r="AG643" s="30">
        <v>0.0</v>
      </c>
      <c r="AH643" s="30">
        <v>0.0</v>
      </c>
      <c r="AI643" s="30">
        <v>0.0</v>
      </c>
      <c r="AJ643" s="39"/>
    </row>
    <row r="644">
      <c r="A644" s="30">
        <v>13147.3</v>
      </c>
      <c r="B644" s="40">
        <v>44313.0</v>
      </c>
      <c r="C644" s="40">
        <v>44313.0</v>
      </c>
      <c r="D644" s="32" t="s">
        <v>93</v>
      </c>
      <c r="E644" s="32" t="s">
        <v>94</v>
      </c>
      <c r="F644" s="32" t="s">
        <v>191</v>
      </c>
      <c r="G644" s="32" t="s">
        <v>107</v>
      </c>
      <c r="H644" s="30">
        <v>27511.0</v>
      </c>
      <c r="I644" s="37"/>
      <c r="J644" s="30">
        <v>0.0</v>
      </c>
      <c r="K644" s="30">
        <v>1.0</v>
      </c>
      <c r="L644" s="30">
        <v>0.0</v>
      </c>
      <c r="M644" s="32" t="s">
        <v>39</v>
      </c>
      <c r="N644" s="32" t="s">
        <v>39</v>
      </c>
      <c r="O644" s="30">
        <v>0.0</v>
      </c>
      <c r="P644" s="30">
        <v>1.0</v>
      </c>
      <c r="Q644" s="30">
        <v>4.0</v>
      </c>
      <c r="R644" s="30">
        <v>5.0</v>
      </c>
      <c r="S644" s="30">
        <v>0.0</v>
      </c>
      <c r="T644" s="30">
        <v>0.0</v>
      </c>
      <c r="U644" s="30">
        <v>0.0</v>
      </c>
      <c r="V644" s="30">
        <v>0.0</v>
      </c>
      <c r="W644" s="30">
        <v>0.0</v>
      </c>
      <c r="X644" s="30">
        <v>0.0</v>
      </c>
      <c r="Y644" s="30">
        <v>0.0</v>
      </c>
      <c r="Z644" s="30">
        <v>0.0</v>
      </c>
      <c r="AA644" s="30">
        <v>0.0</v>
      </c>
      <c r="AB644" s="30">
        <v>0.0</v>
      </c>
      <c r="AC644" s="30">
        <v>0.0</v>
      </c>
      <c r="AD644" s="30">
        <v>0.0</v>
      </c>
      <c r="AE644" s="30">
        <v>0.0</v>
      </c>
      <c r="AF644" s="30">
        <v>0.0</v>
      </c>
      <c r="AG644" s="30">
        <v>0.0</v>
      </c>
      <c r="AH644" s="30">
        <v>0.0</v>
      </c>
      <c r="AI644" s="30">
        <v>0.0</v>
      </c>
      <c r="AJ644" s="39"/>
    </row>
    <row r="645">
      <c r="A645" s="30">
        <v>13147.4</v>
      </c>
      <c r="B645" s="40">
        <v>44313.0</v>
      </c>
      <c r="C645" s="40">
        <v>44313.0</v>
      </c>
      <c r="D645" s="32" t="s">
        <v>93</v>
      </c>
      <c r="E645" s="32" t="s">
        <v>94</v>
      </c>
      <c r="F645" s="32" t="s">
        <v>191</v>
      </c>
      <c r="G645" s="32" t="s">
        <v>107</v>
      </c>
      <c r="H645" s="30">
        <v>27511.0</v>
      </c>
      <c r="I645" s="37"/>
      <c r="J645" s="30">
        <v>0.0</v>
      </c>
      <c r="K645" s="30">
        <v>1.0</v>
      </c>
      <c r="L645" s="30">
        <v>0.0</v>
      </c>
      <c r="M645" s="32" t="s">
        <v>39</v>
      </c>
      <c r="N645" s="32" t="s">
        <v>39</v>
      </c>
      <c r="O645" s="30">
        <v>0.0</v>
      </c>
      <c r="P645" s="30">
        <v>3.0</v>
      </c>
      <c r="Q645" s="30">
        <v>1.0</v>
      </c>
      <c r="R645" s="30">
        <v>5.0</v>
      </c>
      <c r="S645" s="30">
        <v>0.0</v>
      </c>
      <c r="T645" s="30">
        <v>0.0</v>
      </c>
      <c r="U645" s="30">
        <v>0.0</v>
      </c>
      <c r="V645" s="30">
        <v>0.0</v>
      </c>
      <c r="W645" s="30">
        <v>0.0</v>
      </c>
      <c r="X645" s="30">
        <v>0.0</v>
      </c>
      <c r="Y645" s="30">
        <v>0.0</v>
      </c>
      <c r="Z645" s="30">
        <v>0.0</v>
      </c>
      <c r="AA645" s="30">
        <v>0.0</v>
      </c>
      <c r="AB645" s="30">
        <v>0.0</v>
      </c>
      <c r="AC645" s="30">
        <v>0.0</v>
      </c>
      <c r="AD645" s="30">
        <v>0.0</v>
      </c>
      <c r="AE645" s="30">
        <v>0.0</v>
      </c>
      <c r="AF645" s="30">
        <v>0.0</v>
      </c>
      <c r="AG645" s="30">
        <v>0.0</v>
      </c>
      <c r="AH645" s="30">
        <v>0.0</v>
      </c>
      <c r="AI645" s="30">
        <v>0.0</v>
      </c>
      <c r="AJ645" s="39"/>
    </row>
    <row r="646">
      <c r="A646" s="30">
        <v>13147.5</v>
      </c>
      <c r="B646" s="40">
        <v>44313.0</v>
      </c>
      <c r="C646" s="40">
        <v>44313.0</v>
      </c>
      <c r="D646" s="32" t="s">
        <v>93</v>
      </c>
      <c r="E646" s="32" t="s">
        <v>94</v>
      </c>
      <c r="F646" s="32" t="s">
        <v>191</v>
      </c>
      <c r="G646" s="32" t="s">
        <v>107</v>
      </c>
      <c r="H646" s="30">
        <v>27511.0</v>
      </c>
      <c r="I646" s="37"/>
      <c r="J646" s="30">
        <v>0.0</v>
      </c>
      <c r="K646" s="30">
        <v>1.0</v>
      </c>
      <c r="L646" s="30">
        <v>0.0</v>
      </c>
      <c r="M646" s="32" t="s">
        <v>39</v>
      </c>
      <c r="N646" s="32" t="s">
        <v>39</v>
      </c>
      <c r="O646" s="30">
        <v>0.0</v>
      </c>
      <c r="P646" s="30">
        <v>7.0</v>
      </c>
      <c r="Q646" s="30">
        <v>4.0</v>
      </c>
      <c r="R646" s="30">
        <v>0.0</v>
      </c>
      <c r="S646" s="30">
        <v>0.0</v>
      </c>
      <c r="T646" s="30">
        <v>0.0</v>
      </c>
      <c r="U646" s="30">
        <v>0.0</v>
      </c>
      <c r="V646" s="30">
        <v>0.0</v>
      </c>
      <c r="W646" s="30">
        <v>0.0</v>
      </c>
      <c r="X646" s="30">
        <v>0.0</v>
      </c>
      <c r="Y646" s="30">
        <v>0.0</v>
      </c>
      <c r="Z646" s="30">
        <v>0.0</v>
      </c>
      <c r="AA646" s="30">
        <v>0.0</v>
      </c>
      <c r="AB646" s="30">
        <v>0.0</v>
      </c>
      <c r="AC646" s="30">
        <v>0.0</v>
      </c>
      <c r="AD646" s="30">
        <v>0.0</v>
      </c>
      <c r="AE646" s="30">
        <v>0.0</v>
      </c>
      <c r="AF646" s="30">
        <v>0.0</v>
      </c>
      <c r="AG646" s="30">
        <v>0.0</v>
      </c>
      <c r="AH646" s="30">
        <v>0.0</v>
      </c>
      <c r="AI646" s="30">
        <v>0.0</v>
      </c>
      <c r="AJ646" s="39"/>
    </row>
    <row r="647">
      <c r="A647" s="30">
        <v>13147.6</v>
      </c>
      <c r="B647" s="40">
        <v>44313.0</v>
      </c>
      <c r="C647" s="40">
        <v>44313.0</v>
      </c>
      <c r="D647" s="32" t="s">
        <v>93</v>
      </c>
      <c r="E647" s="32" t="s">
        <v>94</v>
      </c>
      <c r="F647" s="32" t="s">
        <v>191</v>
      </c>
      <c r="G647" s="32" t="s">
        <v>107</v>
      </c>
      <c r="H647" s="30">
        <v>27511.0</v>
      </c>
      <c r="I647" s="37"/>
      <c r="J647" s="30">
        <v>0.0</v>
      </c>
      <c r="K647" s="30">
        <v>1.0</v>
      </c>
      <c r="L647" s="30">
        <v>0.0</v>
      </c>
      <c r="M647" s="32" t="s">
        <v>39</v>
      </c>
      <c r="N647" s="32" t="s">
        <v>39</v>
      </c>
      <c r="O647" s="30">
        <v>0.0</v>
      </c>
      <c r="P647" s="30">
        <v>5.0</v>
      </c>
      <c r="Q647" s="30">
        <v>0.0</v>
      </c>
      <c r="R647" s="30">
        <v>5.0</v>
      </c>
      <c r="S647" s="30">
        <v>0.0</v>
      </c>
      <c r="T647" s="30">
        <v>0.0</v>
      </c>
      <c r="U647" s="30">
        <v>0.0</v>
      </c>
      <c r="V647" s="30">
        <v>0.0</v>
      </c>
      <c r="W647" s="30">
        <v>0.0</v>
      </c>
      <c r="X647" s="30">
        <v>0.0</v>
      </c>
      <c r="Y647" s="30">
        <v>0.0</v>
      </c>
      <c r="Z647" s="30">
        <v>0.0</v>
      </c>
      <c r="AA647" s="30">
        <v>0.0</v>
      </c>
      <c r="AB647" s="30">
        <v>0.0</v>
      </c>
      <c r="AC647" s="30">
        <v>0.0</v>
      </c>
      <c r="AD647" s="30">
        <v>0.0</v>
      </c>
      <c r="AE647" s="30">
        <v>0.0</v>
      </c>
      <c r="AF647" s="30">
        <v>0.0</v>
      </c>
      <c r="AG647" s="30">
        <v>0.0</v>
      </c>
      <c r="AH647" s="30">
        <v>0.0</v>
      </c>
      <c r="AI647" s="30">
        <v>0.0</v>
      </c>
      <c r="AJ647" s="39"/>
    </row>
    <row r="648">
      <c r="A648" s="30">
        <v>13148.1</v>
      </c>
      <c r="B648" s="40">
        <v>44313.0</v>
      </c>
      <c r="C648" s="40">
        <v>44313.0</v>
      </c>
      <c r="D648" s="32" t="s">
        <v>93</v>
      </c>
      <c r="E648" s="32" t="s">
        <v>94</v>
      </c>
      <c r="J648" s="30">
        <v>1.0</v>
      </c>
      <c r="K648" s="30">
        <v>0.0</v>
      </c>
      <c r="L648" s="30">
        <v>0.0</v>
      </c>
      <c r="M648" s="32" t="s">
        <v>39</v>
      </c>
      <c r="N648" s="32" t="s">
        <v>39</v>
      </c>
      <c r="O648" s="30">
        <v>0.0</v>
      </c>
      <c r="P648" s="30">
        <v>0.0</v>
      </c>
      <c r="Q648" s="30">
        <v>0.0</v>
      </c>
      <c r="R648" s="30">
        <v>0.0</v>
      </c>
      <c r="S648" s="30">
        <v>0.0</v>
      </c>
      <c r="T648" s="30">
        <v>0.0</v>
      </c>
      <c r="U648" s="30">
        <v>0.0</v>
      </c>
      <c r="V648" s="30">
        <v>0.0</v>
      </c>
      <c r="W648" s="30">
        <v>0.0</v>
      </c>
      <c r="X648" s="30">
        <v>0.0</v>
      </c>
      <c r="Y648" s="30">
        <v>0.0</v>
      </c>
      <c r="Z648" s="30">
        <v>1.0</v>
      </c>
      <c r="AA648" s="30">
        <v>0.0</v>
      </c>
      <c r="AB648" s="30">
        <v>5.0</v>
      </c>
      <c r="AC648" s="30">
        <v>0.0</v>
      </c>
      <c r="AD648" s="30">
        <v>0.0</v>
      </c>
      <c r="AE648" s="30">
        <v>0.0</v>
      </c>
      <c r="AF648" s="30">
        <v>0.0</v>
      </c>
      <c r="AG648" s="30">
        <v>0.0</v>
      </c>
      <c r="AH648" s="30">
        <v>0.0</v>
      </c>
      <c r="AI648" s="30">
        <v>0.0</v>
      </c>
      <c r="AJ648" s="39"/>
    </row>
    <row r="649">
      <c r="A649" s="30">
        <v>13148.2</v>
      </c>
      <c r="B649" s="40">
        <v>44313.0</v>
      </c>
      <c r="C649" s="40">
        <v>44313.0</v>
      </c>
      <c r="D649" s="32" t="s">
        <v>93</v>
      </c>
      <c r="E649" s="32" t="s">
        <v>94</v>
      </c>
      <c r="J649" s="30">
        <v>1.0</v>
      </c>
      <c r="K649" s="30">
        <v>0.0</v>
      </c>
      <c r="L649" s="30">
        <v>0.0</v>
      </c>
      <c r="M649" s="32" t="s">
        <v>39</v>
      </c>
      <c r="N649" s="32" t="s">
        <v>39</v>
      </c>
      <c r="O649" s="30">
        <v>0.0</v>
      </c>
      <c r="P649" s="30">
        <v>0.0</v>
      </c>
      <c r="Q649" s="30">
        <v>0.0</v>
      </c>
      <c r="R649" s="30">
        <v>0.0</v>
      </c>
      <c r="S649" s="30">
        <v>0.0</v>
      </c>
      <c r="T649" s="30">
        <v>0.0</v>
      </c>
      <c r="U649" s="30">
        <v>0.0</v>
      </c>
      <c r="V649" s="30">
        <v>0.0</v>
      </c>
      <c r="W649" s="30">
        <v>0.0</v>
      </c>
      <c r="X649" s="30">
        <v>0.0</v>
      </c>
      <c r="Y649" s="30">
        <v>0.0</v>
      </c>
      <c r="Z649" s="30">
        <v>1.0</v>
      </c>
      <c r="AA649" s="30">
        <v>3.0</v>
      </c>
      <c r="AB649" s="30">
        <v>5.0</v>
      </c>
      <c r="AC649" s="30">
        <v>0.0</v>
      </c>
      <c r="AD649" s="30">
        <v>0.0</v>
      </c>
      <c r="AE649" s="30">
        <v>0.0</v>
      </c>
      <c r="AF649" s="30">
        <v>0.0</v>
      </c>
      <c r="AG649" s="30">
        <v>0.0</v>
      </c>
      <c r="AH649" s="30">
        <v>0.0</v>
      </c>
      <c r="AI649" s="30">
        <v>0.0</v>
      </c>
      <c r="AJ649" s="39"/>
    </row>
    <row r="650">
      <c r="A650" s="30">
        <v>13148.3</v>
      </c>
      <c r="B650" s="40">
        <v>44313.0</v>
      </c>
      <c r="C650" s="40">
        <v>44313.0</v>
      </c>
      <c r="D650" s="32" t="s">
        <v>93</v>
      </c>
      <c r="E650" s="32" t="s">
        <v>94</v>
      </c>
      <c r="J650" s="30">
        <v>1.0</v>
      </c>
      <c r="K650" s="30">
        <v>0.0</v>
      </c>
      <c r="L650" s="30">
        <v>0.0</v>
      </c>
      <c r="M650" s="32" t="s">
        <v>39</v>
      </c>
      <c r="N650" s="32" t="s">
        <v>39</v>
      </c>
      <c r="O650" s="30">
        <v>0.0</v>
      </c>
      <c r="P650" s="30">
        <v>0.0</v>
      </c>
      <c r="Q650" s="30">
        <v>0.0</v>
      </c>
      <c r="R650" s="30">
        <v>0.0</v>
      </c>
      <c r="S650" s="30">
        <v>0.0</v>
      </c>
      <c r="T650" s="30">
        <v>0.0</v>
      </c>
      <c r="U650" s="30">
        <v>0.0</v>
      </c>
      <c r="V650" s="30">
        <v>0.0</v>
      </c>
      <c r="W650" s="30">
        <v>0.0</v>
      </c>
      <c r="X650" s="30">
        <v>0.0</v>
      </c>
      <c r="Y650" s="30">
        <v>0.0</v>
      </c>
      <c r="Z650" s="30">
        <v>3.0</v>
      </c>
      <c r="AA650" s="30">
        <v>2.0</v>
      </c>
      <c r="AB650" s="30">
        <v>5.0</v>
      </c>
      <c r="AC650" s="30">
        <v>0.0</v>
      </c>
      <c r="AD650" s="30">
        <v>0.0</v>
      </c>
      <c r="AE650" s="30">
        <v>0.0</v>
      </c>
      <c r="AF650" s="30">
        <v>0.0</v>
      </c>
      <c r="AG650" s="30">
        <v>0.0</v>
      </c>
      <c r="AH650" s="30">
        <v>0.0</v>
      </c>
      <c r="AI650" s="30">
        <v>0.0</v>
      </c>
      <c r="AJ650" s="39"/>
    </row>
    <row r="651">
      <c r="A651" s="30">
        <v>13148.4</v>
      </c>
      <c r="B651" s="40">
        <v>44313.0</v>
      </c>
      <c r="C651" s="40">
        <v>44313.0</v>
      </c>
      <c r="D651" s="32" t="s">
        <v>93</v>
      </c>
      <c r="E651" s="32" t="s">
        <v>94</v>
      </c>
      <c r="J651" s="30">
        <v>1.0</v>
      </c>
      <c r="K651" s="30">
        <v>0.0</v>
      </c>
      <c r="L651" s="30">
        <v>0.0</v>
      </c>
      <c r="M651" s="32" t="s">
        <v>39</v>
      </c>
      <c r="N651" s="32" t="s">
        <v>39</v>
      </c>
      <c r="O651" s="30">
        <v>0.0</v>
      </c>
      <c r="P651" s="30">
        <v>0.0</v>
      </c>
      <c r="Q651" s="30">
        <v>0.0</v>
      </c>
      <c r="R651" s="30">
        <v>0.0</v>
      </c>
      <c r="S651" s="30">
        <v>0.0</v>
      </c>
      <c r="T651" s="30">
        <v>0.0</v>
      </c>
      <c r="U651" s="30">
        <v>0.0</v>
      </c>
      <c r="V651" s="30">
        <v>0.0</v>
      </c>
      <c r="W651" s="30">
        <v>0.0</v>
      </c>
      <c r="X651" s="30">
        <v>0.0</v>
      </c>
      <c r="Y651" s="30">
        <v>0.0</v>
      </c>
      <c r="Z651" s="30">
        <v>1.0</v>
      </c>
      <c r="AA651" s="30">
        <v>0.0</v>
      </c>
      <c r="AB651" s="30">
        <v>5.0</v>
      </c>
      <c r="AC651" s="30">
        <v>0.0</v>
      </c>
      <c r="AD651" s="30">
        <v>0.0</v>
      </c>
      <c r="AE651" s="30">
        <v>0.0</v>
      </c>
      <c r="AF651" s="30">
        <v>0.0</v>
      </c>
      <c r="AG651" s="30">
        <v>0.0</v>
      </c>
      <c r="AH651" s="30">
        <v>0.0</v>
      </c>
      <c r="AI651" s="30">
        <v>0.0</v>
      </c>
      <c r="AJ651" s="39"/>
    </row>
    <row r="652">
      <c r="A652" s="30">
        <v>13148.5</v>
      </c>
      <c r="B652" s="40">
        <v>44313.0</v>
      </c>
      <c r="C652" s="40">
        <v>44313.0</v>
      </c>
      <c r="D652" s="32" t="s">
        <v>93</v>
      </c>
      <c r="E652" s="32" t="s">
        <v>94</v>
      </c>
      <c r="J652" s="30">
        <v>1.0</v>
      </c>
      <c r="K652" s="30">
        <v>0.0</v>
      </c>
      <c r="L652" s="30">
        <v>0.0</v>
      </c>
      <c r="M652" s="32" t="s">
        <v>39</v>
      </c>
      <c r="N652" s="32" t="s">
        <v>39</v>
      </c>
      <c r="O652" s="30">
        <v>0.0</v>
      </c>
      <c r="P652" s="30">
        <v>0.0</v>
      </c>
      <c r="Q652" s="30">
        <v>0.0</v>
      </c>
      <c r="R652" s="30">
        <v>0.0</v>
      </c>
      <c r="S652" s="30">
        <v>0.0</v>
      </c>
      <c r="T652" s="30">
        <v>0.0</v>
      </c>
      <c r="U652" s="30">
        <v>0.0</v>
      </c>
      <c r="V652" s="30">
        <v>0.0</v>
      </c>
      <c r="W652" s="30">
        <v>0.0</v>
      </c>
      <c r="X652" s="30">
        <v>0.0</v>
      </c>
      <c r="Y652" s="30">
        <v>0.0</v>
      </c>
      <c r="Z652" s="30">
        <v>1.0</v>
      </c>
      <c r="AA652" s="30">
        <v>0.0</v>
      </c>
      <c r="AB652" s="30">
        <v>10.0</v>
      </c>
      <c r="AC652" s="30">
        <v>0.0</v>
      </c>
      <c r="AD652" s="30">
        <v>0.0</v>
      </c>
      <c r="AE652" s="30">
        <v>0.0</v>
      </c>
      <c r="AF652" s="30">
        <v>0.0</v>
      </c>
      <c r="AG652" s="30">
        <v>0.0</v>
      </c>
      <c r="AH652" s="30">
        <v>0.0</v>
      </c>
      <c r="AI652" s="30">
        <v>0.0</v>
      </c>
      <c r="AJ652" s="39"/>
    </row>
    <row r="653">
      <c r="A653" s="30">
        <v>13148.6</v>
      </c>
      <c r="B653" s="40">
        <v>44313.0</v>
      </c>
      <c r="C653" s="40">
        <v>44313.0</v>
      </c>
      <c r="D653" s="32" t="s">
        <v>93</v>
      </c>
      <c r="E653" s="32" t="s">
        <v>94</v>
      </c>
      <c r="J653" s="30">
        <v>1.0</v>
      </c>
      <c r="K653" s="30">
        <v>0.0</v>
      </c>
      <c r="L653" s="30">
        <v>0.0</v>
      </c>
      <c r="M653" s="32" t="s">
        <v>39</v>
      </c>
      <c r="N653" s="32" t="s">
        <v>39</v>
      </c>
      <c r="O653" s="30">
        <v>0.0</v>
      </c>
      <c r="P653" s="30">
        <v>0.0</v>
      </c>
      <c r="Q653" s="30">
        <v>0.0</v>
      </c>
      <c r="R653" s="30">
        <v>0.0</v>
      </c>
      <c r="S653" s="30">
        <v>0.0</v>
      </c>
      <c r="T653" s="30">
        <v>0.0</v>
      </c>
      <c r="U653" s="30">
        <v>0.0</v>
      </c>
      <c r="V653" s="30">
        <v>0.0</v>
      </c>
      <c r="W653" s="30">
        <v>0.0</v>
      </c>
      <c r="X653" s="30">
        <v>0.0</v>
      </c>
      <c r="Y653" s="30">
        <v>0.0</v>
      </c>
      <c r="Z653" s="30">
        <v>0.0</v>
      </c>
      <c r="AA653" s="30">
        <v>0.0</v>
      </c>
      <c r="AB653" s="30">
        <v>10.0</v>
      </c>
      <c r="AC653" s="30">
        <v>0.0</v>
      </c>
      <c r="AD653" s="30">
        <v>0.0</v>
      </c>
      <c r="AE653" s="30">
        <v>0.0</v>
      </c>
      <c r="AF653" s="30">
        <v>0.0</v>
      </c>
      <c r="AG653" s="30">
        <v>0.0</v>
      </c>
      <c r="AH653" s="30">
        <v>0.0</v>
      </c>
      <c r="AI653" s="30">
        <v>0.0</v>
      </c>
      <c r="AJ653" s="39"/>
    </row>
    <row r="654">
      <c r="A654" s="30">
        <v>13149.1</v>
      </c>
      <c r="B654" s="40">
        <v>44313.0</v>
      </c>
      <c r="C654" s="40">
        <v>44313.0</v>
      </c>
      <c r="D654" s="32" t="s">
        <v>93</v>
      </c>
      <c r="E654" s="32" t="s">
        <v>94</v>
      </c>
      <c r="J654" s="30">
        <v>1.0</v>
      </c>
      <c r="K654" s="30">
        <v>0.0</v>
      </c>
      <c r="L654" s="30">
        <v>0.0</v>
      </c>
      <c r="M654" s="32" t="s">
        <v>39</v>
      </c>
      <c r="N654" s="32" t="s">
        <v>39</v>
      </c>
      <c r="O654" s="30">
        <v>0.0</v>
      </c>
      <c r="P654" s="30">
        <v>0.0</v>
      </c>
      <c r="Q654" s="30">
        <v>0.0</v>
      </c>
      <c r="R654" s="30">
        <v>0.0</v>
      </c>
      <c r="S654" s="30">
        <v>0.0</v>
      </c>
      <c r="T654" s="30">
        <v>0.0</v>
      </c>
      <c r="U654" s="30">
        <v>0.0</v>
      </c>
      <c r="V654" s="30">
        <v>0.0</v>
      </c>
      <c r="W654" s="30">
        <v>0.0</v>
      </c>
      <c r="X654" s="30">
        <v>0.0</v>
      </c>
      <c r="Y654" s="30">
        <v>0.0</v>
      </c>
      <c r="Z654" s="30">
        <v>1.0</v>
      </c>
      <c r="AA654" s="30">
        <v>0.0</v>
      </c>
      <c r="AB654" s="30">
        <v>5.0</v>
      </c>
      <c r="AC654" s="30">
        <v>0.0</v>
      </c>
      <c r="AD654" s="30">
        <v>0.0</v>
      </c>
      <c r="AE654" s="30">
        <v>0.0</v>
      </c>
      <c r="AF654" s="30">
        <v>0.0</v>
      </c>
      <c r="AG654" s="30">
        <v>0.0</v>
      </c>
      <c r="AH654" s="30">
        <v>0.0</v>
      </c>
      <c r="AI654" s="30">
        <v>0.0</v>
      </c>
      <c r="AJ654" s="39"/>
    </row>
    <row r="655">
      <c r="A655" s="30">
        <v>13149.2</v>
      </c>
      <c r="B655" s="40">
        <v>44313.0</v>
      </c>
      <c r="C655" s="40">
        <v>44313.0</v>
      </c>
      <c r="D655" s="32" t="s">
        <v>93</v>
      </c>
      <c r="E655" s="32" t="s">
        <v>94</v>
      </c>
      <c r="J655" s="30">
        <v>1.0</v>
      </c>
      <c r="K655" s="30">
        <v>0.0</v>
      </c>
      <c r="L655" s="30">
        <v>0.0</v>
      </c>
      <c r="M655" s="32" t="s">
        <v>39</v>
      </c>
      <c r="N655" s="32" t="s">
        <v>39</v>
      </c>
      <c r="O655" s="30">
        <v>0.0</v>
      </c>
      <c r="P655" s="30">
        <v>0.0</v>
      </c>
      <c r="Q655" s="30">
        <v>0.0</v>
      </c>
      <c r="R655" s="30">
        <v>0.0</v>
      </c>
      <c r="S655" s="30">
        <v>0.0</v>
      </c>
      <c r="T655" s="30">
        <v>0.0</v>
      </c>
      <c r="U655" s="30">
        <v>0.0</v>
      </c>
      <c r="V655" s="30">
        <v>0.0</v>
      </c>
      <c r="W655" s="30">
        <v>0.0</v>
      </c>
      <c r="X655" s="30">
        <v>0.0</v>
      </c>
      <c r="Y655" s="30">
        <v>0.0</v>
      </c>
      <c r="Z655" s="30">
        <v>2.0</v>
      </c>
      <c r="AA655" s="30">
        <v>0.0</v>
      </c>
      <c r="AB655" s="30">
        <v>5.0</v>
      </c>
      <c r="AC655" s="30">
        <v>0.0</v>
      </c>
      <c r="AD655" s="30">
        <v>0.0</v>
      </c>
      <c r="AE655" s="30">
        <v>0.0</v>
      </c>
      <c r="AF655" s="30">
        <v>0.0</v>
      </c>
      <c r="AG655" s="30">
        <v>0.0</v>
      </c>
      <c r="AH655" s="30">
        <v>0.0</v>
      </c>
      <c r="AI655" s="30">
        <v>0.0</v>
      </c>
      <c r="AJ655" s="39"/>
    </row>
    <row r="656">
      <c r="A656" s="30">
        <v>13149.3</v>
      </c>
      <c r="B656" s="40">
        <v>44313.0</v>
      </c>
      <c r="C656" s="40">
        <v>44313.0</v>
      </c>
      <c r="D656" s="32" t="s">
        <v>93</v>
      </c>
      <c r="E656" s="32" t="s">
        <v>94</v>
      </c>
      <c r="J656" s="30">
        <v>1.0</v>
      </c>
      <c r="K656" s="30">
        <v>0.0</v>
      </c>
      <c r="L656" s="30">
        <v>0.0</v>
      </c>
      <c r="M656" s="32" t="s">
        <v>39</v>
      </c>
      <c r="N656" s="32" t="s">
        <v>39</v>
      </c>
      <c r="O656" s="30">
        <v>0.0</v>
      </c>
      <c r="P656" s="30">
        <v>0.0</v>
      </c>
      <c r="Q656" s="30">
        <v>0.0</v>
      </c>
      <c r="R656" s="30">
        <v>0.0</v>
      </c>
      <c r="S656" s="30">
        <v>0.0</v>
      </c>
      <c r="T656" s="30">
        <v>0.0</v>
      </c>
      <c r="U656" s="30">
        <v>0.0</v>
      </c>
      <c r="V656" s="30">
        <v>0.0</v>
      </c>
      <c r="W656" s="30">
        <v>0.0</v>
      </c>
      <c r="X656" s="30">
        <v>0.0</v>
      </c>
      <c r="Y656" s="30">
        <v>0.0</v>
      </c>
      <c r="Z656" s="30">
        <v>1.0</v>
      </c>
      <c r="AA656" s="30">
        <v>2.0</v>
      </c>
      <c r="AB656" s="30">
        <v>5.0</v>
      </c>
      <c r="AC656" s="30">
        <v>0.0</v>
      </c>
      <c r="AD656" s="30">
        <v>0.0</v>
      </c>
      <c r="AE656" s="30">
        <v>0.0</v>
      </c>
      <c r="AF656" s="30">
        <v>0.0</v>
      </c>
      <c r="AG656" s="30">
        <v>0.0</v>
      </c>
      <c r="AH656" s="30">
        <v>0.0</v>
      </c>
      <c r="AI656" s="30">
        <v>0.0</v>
      </c>
      <c r="AJ656" s="39"/>
    </row>
    <row r="657">
      <c r="A657" s="30">
        <v>13149.4</v>
      </c>
      <c r="B657" s="40">
        <v>44313.0</v>
      </c>
      <c r="C657" s="40">
        <v>44313.0</v>
      </c>
      <c r="D657" s="32" t="s">
        <v>93</v>
      </c>
      <c r="E657" s="32" t="s">
        <v>94</v>
      </c>
      <c r="J657" s="30">
        <v>1.0</v>
      </c>
      <c r="K657" s="30">
        <v>0.0</v>
      </c>
      <c r="L657" s="30">
        <v>0.0</v>
      </c>
      <c r="M657" s="32" t="s">
        <v>39</v>
      </c>
      <c r="N657" s="32" t="s">
        <v>39</v>
      </c>
      <c r="O657" s="30">
        <v>0.0</v>
      </c>
      <c r="P657" s="30">
        <v>0.0</v>
      </c>
      <c r="Q657" s="30">
        <v>0.0</v>
      </c>
      <c r="R657" s="30">
        <v>0.0</v>
      </c>
      <c r="S657" s="30">
        <v>0.0</v>
      </c>
      <c r="T657" s="30">
        <v>0.0</v>
      </c>
      <c r="U657" s="30">
        <v>0.0</v>
      </c>
      <c r="V657" s="30">
        <v>0.0</v>
      </c>
      <c r="W657" s="30">
        <v>0.0</v>
      </c>
      <c r="X657" s="30">
        <v>0.0</v>
      </c>
      <c r="Y657" s="30">
        <v>0.0</v>
      </c>
      <c r="Z657" s="30">
        <v>1.0</v>
      </c>
      <c r="AA657" s="30">
        <v>1.0</v>
      </c>
      <c r="AB657" s="30">
        <v>5.0</v>
      </c>
      <c r="AC657" s="30">
        <v>10.0</v>
      </c>
      <c r="AD657" s="30">
        <v>0.0</v>
      </c>
      <c r="AE657" s="30">
        <v>0.0</v>
      </c>
      <c r="AF657" s="30">
        <v>0.0</v>
      </c>
      <c r="AG657" s="30">
        <v>0.0</v>
      </c>
      <c r="AH657" s="30">
        <v>0.0</v>
      </c>
      <c r="AI657" s="30">
        <v>0.0</v>
      </c>
      <c r="AJ657" s="39"/>
    </row>
    <row r="658">
      <c r="A658" s="30">
        <v>13149.5</v>
      </c>
      <c r="B658" s="40">
        <v>44313.0</v>
      </c>
      <c r="C658" s="40">
        <v>44313.0</v>
      </c>
      <c r="D658" s="32" t="s">
        <v>93</v>
      </c>
      <c r="E658" s="32" t="s">
        <v>94</v>
      </c>
      <c r="F658" s="32" t="s">
        <v>191</v>
      </c>
      <c r="G658" s="32" t="s">
        <v>107</v>
      </c>
      <c r="H658" s="30">
        <v>27511.0</v>
      </c>
      <c r="I658" s="37"/>
      <c r="J658" s="30">
        <v>0.0</v>
      </c>
      <c r="K658" s="30">
        <v>1.0</v>
      </c>
      <c r="L658" s="30">
        <v>0.0</v>
      </c>
      <c r="M658" s="32" t="s">
        <v>39</v>
      </c>
      <c r="N658" s="32" t="s">
        <v>39</v>
      </c>
      <c r="O658" s="30">
        <v>0.0</v>
      </c>
      <c r="P658" s="30">
        <v>0.0</v>
      </c>
      <c r="Q658" s="30">
        <v>0.0</v>
      </c>
      <c r="R658" s="30">
        <v>0.0</v>
      </c>
      <c r="S658" s="30">
        <v>0.0</v>
      </c>
      <c r="T658" s="30">
        <v>0.0</v>
      </c>
      <c r="U658" s="30">
        <v>0.0</v>
      </c>
      <c r="V658" s="30">
        <v>0.0</v>
      </c>
      <c r="W658" s="30">
        <v>0.0</v>
      </c>
      <c r="X658" s="30">
        <v>0.0</v>
      </c>
      <c r="Y658" s="30">
        <v>0.0</v>
      </c>
      <c r="Z658" s="30">
        <v>2.0</v>
      </c>
      <c r="AA658" s="30">
        <v>0.0</v>
      </c>
      <c r="AB658" s="30">
        <v>5.0</v>
      </c>
      <c r="AC658" s="30">
        <v>0.0</v>
      </c>
      <c r="AD658" s="30">
        <v>0.0</v>
      </c>
      <c r="AE658" s="30">
        <v>0.0</v>
      </c>
      <c r="AF658" s="30">
        <v>0.0</v>
      </c>
      <c r="AG658" s="30">
        <v>0.0</v>
      </c>
      <c r="AH658" s="30">
        <v>0.0</v>
      </c>
      <c r="AI658" s="30">
        <v>0.0</v>
      </c>
      <c r="AJ658" s="39"/>
    </row>
    <row r="659">
      <c r="A659" s="30">
        <v>13149.6</v>
      </c>
      <c r="B659" s="40">
        <v>44313.0</v>
      </c>
      <c r="C659" s="40">
        <v>44313.0</v>
      </c>
      <c r="D659" s="32" t="s">
        <v>93</v>
      </c>
      <c r="E659" s="32" t="s">
        <v>94</v>
      </c>
      <c r="J659" s="30">
        <v>1.0</v>
      </c>
      <c r="K659" s="30">
        <v>0.0</v>
      </c>
      <c r="L659" s="30">
        <v>0.0</v>
      </c>
      <c r="M659" s="32" t="s">
        <v>39</v>
      </c>
      <c r="N659" s="32" t="s">
        <v>39</v>
      </c>
      <c r="O659" s="30">
        <v>0.0</v>
      </c>
      <c r="P659" s="30">
        <v>0.0</v>
      </c>
      <c r="Q659" s="30">
        <v>0.0</v>
      </c>
      <c r="R659" s="30">
        <v>0.0</v>
      </c>
      <c r="S659" s="30">
        <v>0.0</v>
      </c>
      <c r="T659" s="30">
        <v>0.0</v>
      </c>
      <c r="U659" s="30">
        <v>0.0</v>
      </c>
      <c r="V659" s="30">
        <v>0.0</v>
      </c>
      <c r="W659" s="30">
        <v>0.0</v>
      </c>
      <c r="X659" s="30">
        <v>0.0</v>
      </c>
      <c r="Y659" s="30">
        <v>0.0</v>
      </c>
      <c r="Z659" s="30">
        <v>3.0</v>
      </c>
      <c r="AA659" s="30">
        <v>0.0</v>
      </c>
      <c r="AB659" s="30">
        <v>5.0</v>
      </c>
      <c r="AC659" s="30">
        <v>10.0</v>
      </c>
      <c r="AD659" s="30">
        <v>0.0</v>
      </c>
      <c r="AE659" s="30">
        <v>0.0</v>
      </c>
      <c r="AF659" s="30">
        <v>0.0</v>
      </c>
      <c r="AG659" s="30">
        <v>0.0</v>
      </c>
      <c r="AH659" s="30">
        <v>0.0</v>
      </c>
      <c r="AI659" s="30">
        <v>0.0</v>
      </c>
      <c r="AJ659" s="39"/>
    </row>
    <row r="660">
      <c r="A660" s="30">
        <v>13150.1</v>
      </c>
      <c r="B660" s="40">
        <v>44313.0</v>
      </c>
      <c r="C660" s="40">
        <v>44315.0</v>
      </c>
      <c r="D660" s="32" t="s">
        <v>194</v>
      </c>
      <c r="E660" s="32" t="s">
        <v>36</v>
      </c>
      <c r="F660" s="32" t="s">
        <v>195</v>
      </c>
      <c r="G660" s="32" t="s">
        <v>107</v>
      </c>
      <c r="H660" s="30">
        <v>27511.0</v>
      </c>
      <c r="I660" s="37"/>
      <c r="J660" s="30">
        <v>0.0</v>
      </c>
      <c r="K660" s="30">
        <v>1.0</v>
      </c>
      <c r="L660" s="30">
        <v>0.0</v>
      </c>
      <c r="M660" s="32" t="s">
        <v>39</v>
      </c>
      <c r="N660" s="32" t="s">
        <v>39</v>
      </c>
      <c r="O660" s="30">
        <v>2.0</v>
      </c>
      <c r="P660" s="30">
        <v>9.0</v>
      </c>
      <c r="Q660" s="30">
        <v>7.0</v>
      </c>
      <c r="R660" s="30">
        <v>10.0</v>
      </c>
      <c r="S660" s="30">
        <v>2.0</v>
      </c>
      <c r="T660" s="30">
        <v>0.0</v>
      </c>
      <c r="U660" s="30">
        <v>0.0</v>
      </c>
      <c r="V660" s="30">
        <v>0.0</v>
      </c>
      <c r="W660" s="30">
        <v>0.0</v>
      </c>
      <c r="X660" s="30">
        <v>0.0</v>
      </c>
      <c r="Y660" s="30">
        <v>0.0</v>
      </c>
      <c r="Z660" s="30">
        <v>0.0</v>
      </c>
      <c r="AA660" s="30">
        <v>0.0</v>
      </c>
      <c r="AB660" s="30">
        <v>0.0</v>
      </c>
      <c r="AC660" s="30">
        <v>0.0</v>
      </c>
      <c r="AD660" s="30">
        <v>0.0</v>
      </c>
      <c r="AE660" s="30">
        <v>0.0</v>
      </c>
      <c r="AF660" s="30">
        <v>0.0</v>
      </c>
      <c r="AG660" s="30">
        <v>0.0</v>
      </c>
      <c r="AH660" s="30">
        <v>0.0</v>
      </c>
      <c r="AI660" s="30">
        <v>0.0</v>
      </c>
      <c r="AJ660" s="39"/>
    </row>
    <row r="661">
      <c r="A661" s="30">
        <v>13151.1</v>
      </c>
      <c r="B661" s="40">
        <v>44313.0</v>
      </c>
      <c r="C661" s="32" t="s">
        <v>171</v>
      </c>
      <c r="D661" s="32" t="s">
        <v>194</v>
      </c>
      <c r="E661" s="32" t="s">
        <v>36</v>
      </c>
      <c r="F661" s="32" t="s">
        <v>195</v>
      </c>
      <c r="G661" s="32" t="s">
        <v>107</v>
      </c>
      <c r="H661" s="30">
        <v>27511.0</v>
      </c>
      <c r="I661" s="37"/>
      <c r="J661" s="30">
        <v>0.0</v>
      </c>
      <c r="K661" s="30">
        <v>1.0</v>
      </c>
      <c r="L661" s="30">
        <v>0.0</v>
      </c>
      <c r="M661" s="32" t="s">
        <v>39</v>
      </c>
      <c r="N661" s="32" t="s">
        <v>39</v>
      </c>
      <c r="O661" s="30">
        <v>0.0</v>
      </c>
      <c r="P661" s="30">
        <v>0.0</v>
      </c>
      <c r="Q661" s="30">
        <v>0.0</v>
      </c>
      <c r="R661" s="30">
        <v>0.0</v>
      </c>
      <c r="S661" s="30">
        <v>0.0</v>
      </c>
      <c r="T661" s="30">
        <v>0.0</v>
      </c>
      <c r="U661" s="30">
        <v>0.0</v>
      </c>
      <c r="V661" s="30">
        <v>0.0</v>
      </c>
      <c r="W661" s="30">
        <v>0.0</v>
      </c>
      <c r="X661" s="30">
        <v>0.0</v>
      </c>
      <c r="Y661" s="30">
        <v>0.0</v>
      </c>
      <c r="Z661" s="30">
        <v>0.0</v>
      </c>
      <c r="AA661" s="30">
        <v>0.0</v>
      </c>
      <c r="AB661" s="30">
        <v>0.0</v>
      </c>
      <c r="AC661" s="30">
        <v>0.0</v>
      </c>
      <c r="AD661" s="30">
        <v>0.0</v>
      </c>
      <c r="AE661" s="30">
        <v>0.0</v>
      </c>
      <c r="AF661" s="30">
        <v>0.0</v>
      </c>
      <c r="AG661" s="30">
        <v>0.0</v>
      </c>
      <c r="AH661" s="30">
        <v>0.0</v>
      </c>
      <c r="AI661" s="30">
        <v>0.0</v>
      </c>
      <c r="AJ661" s="39"/>
    </row>
    <row r="662">
      <c r="A662" s="30">
        <v>13152.1</v>
      </c>
      <c r="B662" s="40">
        <v>44313.0</v>
      </c>
      <c r="C662" s="31">
        <v>44319.0</v>
      </c>
      <c r="D662" s="32" t="s">
        <v>194</v>
      </c>
      <c r="E662" s="32" t="s">
        <v>36</v>
      </c>
      <c r="F662" s="32" t="s">
        <v>195</v>
      </c>
      <c r="G662" s="32" t="s">
        <v>107</v>
      </c>
      <c r="H662" s="30">
        <v>27511.0</v>
      </c>
      <c r="I662" s="37"/>
      <c r="J662" s="30">
        <v>0.0</v>
      </c>
      <c r="K662" s="30">
        <v>1.0</v>
      </c>
      <c r="L662" s="30">
        <v>0.0</v>
      </c>
      <c r="M662" s="32" t="s">
        <v>39</v>
      </c>
      <c r="N662" s="32" t="s">
        <v>39</v>
      </c>
      <c r="O662" s="30">
        <v>5.0</v>
      </c>
      <c r="P662" s="30">
        <v>8.0</v>
      </c>
      <c r="Q662" s="30">
        <v>7.0</v>
      </c>
      <c r="R662" s="30">
        <v>5.0</v>
      </c>
      <c r="S662" s="30">
        <v>0.0</v>
      </c>
      <c r="T662" s="30">
        <v>0.0</v>
      </c>
      <c r="U662" s="30">
        <v>0.0</v>
      </c>
      <c r="V662" s="30">
        <v>0.0</v>
      </c>
      <c r="W662" s="30">
        <v>0.0</v>
      </c>
      <c r="X662" s="30">
        <v>0.0</v>
      </c>
      <c r="Y662" s="30">
        <v>0.0</v>
      </c>
      <c r="Z662" s="30">
        <v>0.0</v>
      </c>
      <c r="AA662" s="30">
        <v>0.0</v>
      </c>
      <c r="AB662" s="30">
        <v>0.0</v>
      </c>
      <c r="AC662" s="30">
        <v>0.0</v>
      </c>
      <c r="AD662" s="30">
        <v>0.0</v>
      </c>
      <c r="AE662" s="30">
        <v>0.0</v>
      </c>
      <c r="AF662" s="30">
        <v>0.0</v>
      </c>
      <c r="AG662" s="30">
        <v>0.0</v>
      </c>
      <c r="AH662" s="30">
        <v>0.0</v>
      </c>
      <c r="AI662" s="30">
        <v>0.0</v>
      </c>
      <c r="AJ662" s="39"/>
    </row>
    <row r="663">
      <c r="A663" s="30">
        <v>13152.2</v>
      </c>
      <c r="B663" s="40">
        <v>44313.0</v>
      </c>
      <c r="C663" s="31">
        <v>44319.0</v>
      </c>
      <c r="D663" s="32" t="s">
        <v>194</v>
      </c>
      <c r="E663" s="32" t="s">
        <v>36</v>
      </c>
      <c r="F663" s="32" t="s">
        <v>195</v>
      </c>
      <c r="G663" s="32" t="s">
        <v>107</v>
      </c>
      <c r="H663" s="30">
        <v>27511.0</v>
      </c>
      <c r="I663" s="37"/>
      <c r="J663" s="30">
        <v>0.0</v>
      </c>
      <c r="K663" s="30">
        <v>1.0</v>
      </c>
      <c r="L663" s="30">
        <v>0.0</v>
      </c>
      <c r="M663" s="32" t="s">
        <v>39</v>
      </c>
      <c r="N663" s="32" t="s">
        <v>39</v>
      </c>
      <c r="O663" s="30">
        <v>3.0</v>
      </c>
      <c r="P663" s="30">
        <v>0.0</v>
      </c>
      <c r="Q663" s="30">
        <v>0.0</v>
      </c>
      <c r="R663" s="30">
        <v>0.0</v>
      </c>
      <c r="S663" s="30">
        <v>0.0</v>
      </c>
      <c r="T663" s="30">
        <v>0.0</v>
      </c>
      <c r="U663" s="30">
        <v>0.0</v>
      </c>
      <c r="V663" s="30">
        <v>0.0</v>
      </c>
      <c r="W663" s="30">
        <v>0.0</v>
      </c>
      <c r="X663" s="30">
        <v>0.0</v>
      </c>
      <c r="Y663" s="30">
        <v>0.0</v>
      </c>
      <c r="Z663" s="30">
        <v>6.0</v>
      </c>
      <c r="AA663" s="30">
        <v>4.0</v>
      </c>
      <c r="AB663" s="30">
        <v>0.0</v>
      </c>
      <c r="AC663" s="30">
        <v>0.0</v>
      </c>
      <c r="AD663" s="30">
        <v>0.0</v>
      </c>
      <c r="AE663" s="30">
        <v>0.0</v>
      </c>
      <c r="AF663" s="30">
        <v>0.0</v>
      </c>
      <c r="AG663" s="30">
        <v>0.0</v>
      </c>
      <c r="AH663" s="30">
        <v>0.0</v>
      </c>
      <c r="AI663" s="30">
        <v>0.0</v>
      </c>
      <c r="AJ663" s="39"/>
    </row>
    <row r="664">
      <c r="A664" s="30">
        <v>13153.1</v>
      </c>
      <c r="B664" s="40">
        <v>44314.0</v>
      </c>
      <c r="C664" s="40">
        <v>44315.0</v>
      </c>
      <c r="D664" s="32" t="s">
        <v>267</v>
      </c>
      <c r="E664" s="32" t="s">
        <v>104</v>
      </c>
      <c r="F664" s="32" t="s">
        <v>322</v>
      </c>
      <c r="G664" s="32" t="s">
        <v>107</v>
      </c>
      <c r="H664" s="30">
        <v>27511.0</v>
      </c>
      <c r="I664" s="37"/>
      <c r="J664" s="30">
        <v>0.0</v>
      </c>
      <c r="K664" s="30">
        <v>1.0</v>
      </c>
      <c r="L664" s="30">
        <v>0.0</v>
      </c>
      <c r="M664" s="32" t="s">
        <v>49</v>
      </c>
      <c r="N664" s="32" t="s">
        <v>39</v>
      </c>
      <c r="O664" s="30">
        <v>3.0</v>
      </c>
      <c r="P664" s="30">
        <v>10.0</v>
      </c>
      <c r="Q664" s="30">
        <v>8.0</v>
      </c>
      <c r="R664" s="30">
        <v>5.0</v>
      </c>
      <c r="S664" s="30">
        <v>1.0</v>
      </c>
      <c r="T664" s="30">
        <v>0.0</v>
      </c>
      <c r="U664" s="30">
        <v>0.0</v>
      </c>
      <c r="V664" s="30">
        <v>0.0</v>
      </c>
      <c r="W664" s="30">
        <v>0.0</v>
      </c>
      <c r="X664" s="30">
        <v>0.0</v>
      </c>
      <c r="Y664" s="30">
        <v>0.0</v>
      </c>
      <c r="Z664" s="30">
        <v>0.0</v>
      </c>
      <c r="AA664" s="30">
        <v>0.0</v>
      </c>
      <c r="AB664" s="30">
        <v>0.0</v>
      </c>
      <c r="AC664" s="30">
        <v>0.0</v>
      </c>
      <c r="AD664" s="30">
        <v>0.0</v>
      </c>
      <c r="AE664" s="30">
        <v>0.0</v>
      </c>
      <c r="AF664" s="30">
        <v>0.0</v>
      </c>
      <c r="AG664" s="30">
        <v>0.0</v>
      </c>
      <c r="AH664" s="30">
        <v>0.0</v>
      </c>
      <c r="AI664" s="30">
        <v>0.0</v>
      </c>
      <c r="AJ664" s="39"/>
    </row>
    <row r="665">
      <c r="A665" s="30">
        <v>13153.2</v>
      </c>
      <c r="B665" s="40">
        <v>44314.0</v>
      </c>
      <c r="C665" s="40">
        <v>44315.0</v>
      </c>
      <c r="D665" s="32" t="s">
        <v>267</v>
      </c>
      <c r="E665" s="32" t="s">
        <v>104</v>
      </c>
      <c r="F665" s="32" t="s">
        <v>322</v>
      </c>
      <c r="G665" s="32" t="s">
        <v>107</v>
      </c>
      <c r="H665" s="30">
        <v>27511.0</v>
      </c>
      <c r="I665" s="37"/>
      <c r="J665" s="30">
        <v>0.0</v>
      </c>
      <c r="K665" s="30">
        <v>1.0</v>
      </c>
      <c r="L665" s="30">
        <v>0.0</v>
      </c>
      <c r="M665" s="32" t="s">
        <v>49</v>
      </c>
      <c r="N665" s="32" t="s">
        <v>39</v>
      </c>
      <c r="O665" s="30">
        <v>3.0</v>
      </c>
      <c r="P665" s="30">
        <v>10.0</v>
      </c>
      <c r="Q665" s="30">
        <v>8.0</v>
      </c>
      <c r="R665" s="30">
        <v>10.0</v>
      </c>
      <c r="S665" s="30">
        <v>1.0</v>
      </c>
      <c r="T665" s="30">
        <v>0.0</v>
      </c>
      <c r="U665" s="30">
        <v>0.0</v>
      </c>
      <c r="V665" s="30">
        <v>0.0</v>
      </c>
      <c r="W665" s="30">
        <v>0.0</v>
      </c>
      <c r="X665" s="30">
        <v>0.0</v>
      </c>
      <c r="Y665" s="30">
        <v>0.0</v>
      </c>
      <c r="Z665" s="30">
        <v>0.0</v>
      </c>
      <c r="AA665" s="30">
        <v>0.0</v>
      </c>
      <c r="AB665" s="30">
        <v>0.0</v>
      </c>
      <c r="AC665" s="30">
        <v>0.0</v>
      </c>
      <c r="AD665" s="30">
        <v>0.0</v>
      </c>
      <c r="AE665" s="30">
        <v>0.0</v>
      </c>
      <c r="AF665" s="30">
        <v>0.0</v>
      </c>
      <c r="AG665" s="30">
        <v>0.0</v>
      </c>
      <c r="AH665" s="30">
        <v>0.0</v>
      </c>
      <c r="AI665" s="30">
        <v>0.0</v>
      </c>
      <c r="AJ665" s="39"/>
    </row>
    <row r="666">
      <c r="A666" s="30">
        <v>13153.3</v>
      </c>
      <c r="B666" s="40">
        <v>44314.0</v>
      </c>
      <c r="C666" s="40">
        <v>44315.0</v>
      </c>
      <c r="D666" s="32" t="s">
        <v>267</v>
      </c>
      <c r="E666" s="32" t="s">
        <v>104</v>
      </c>
      <c r="F666" s="32" t="s">
        <v>322</v>
      </c>
      <c r="G666" s="32" t="s">
        <v>107</v>
      </c>
      <c r="H666" s="30">
        <v>27511.0</v>
      </c>
      <c r="I666" s="37"/>
      <c r="J666" s="30">
        <v>0.0</v>
      </c>
      <c r="K666" s="30">
        <v>1.0</v>
      </c>
      <c r="L666" s="30">
        <v>0.0</v>
      </c>
      <c r="M666" s="32" t="s">
        <v>49</v>
      </c>
      <c r="N666" s="32" t="s">
        <v>39</v>
      </c>
      <c r="O666" s="30">
        <v>3.0</v>
      </c>
      <c r="P666" s="30">
        <v>0.0</v>
      </c>
      <c r="Q666" s="30">
        <v>0.0</v>
      </c>
      <c r="R666" s="30">
        <v>0.0</v>
      </c>
      <c r="S666" s="30">
        <v>0.0</v>
      </c>
      <c r="T666" s="30">
        <v>0.0</v>
      </c>
      <c r="U666" s="30">
        <v>10.0</v>
      </c>
      <c r="V666" s="30">
        <v>7.0</v>
      </c>
      <c r="W666" s="30">
        <v>10.0</v>
      </c>
      <c r="X666" s="30">
        <v>1.0</v>
      </c>
      <c r="Y666" s="30">
        <v>0.0</v>
      </c>
      <c r="Z666" s="30">
        <v>0.0</v>
      </c>
      <c r="AA666" s="30">
        <v>0.0</v>
      </c>
      <c r="AB666" s="30">
        <v>0.0</v>
      </c>
      <c r="AC666" s="30">
        <v>0.0</v>
      </c>
      <c r="AD666" s="30">
        <v>0.0</v>
      </c>
      <c r="AE666" s="30">
        <v>0.0</v>
      </c>
      <c r="AF666" s="30">
        <v>0.0</v>
      </c>
      <c r="AG666" s="30">
        <v>0.0</v>
      </c>
      <c r="AH666" s="30">
        <v>0.0</v>
      </c>
      <c r="AI666" s="30">
        <v>0.0</v>
      </c>
      <c r="AJ666" s="39"/>
    </row>
    <row r="667">
      <c r="A667" s="30">
        <v>13153.4</v>
      </c>
      <c r="B667" s="40">
        <v>44314.0</v>
      </c>
      <c r="C667" s="40">
        <v>44315.0</v>
      </c>
      <c r="D667" s="32" t="s">
        <v>267</v>
      </c>
      <c r="E667" s="32" t="s">
        <v>104</v>
      </c>
      <c r="G667" s="37"/>
      <c r="H667" s="37"/>
      <c r="I667" s="37"/>
      <c r="J667" s="30">
        <v>0.0</v>
      </c>
      <c r="K667" s="30">
        <v>0.0</v>
      </c>
      <c r="L667" s="30">
        <v>1.0</v>
      </c>
      <c r="M667" s="32" t="s">
        <v>49</v>
      </c>
      <c r="N667" s="32" t="s">
        <v>39</v>
      </c>
      <c r="O667" s="30">
        <v>3.0</v>
      </c>
      <c r="P667" s="30">
        <v>0.0</v>
      </c>
      <c r="Q667" s="30">
        <v>0.0</v>
      </c>
      <c r="R667" s="30">
        <v>0.0</v>
      </c>
      <c r="S667" s="30">
        <v>0.0</v>
      </c>
      <c r="T667" s="30">
        <v>0.0</v>
      </c>
      <c r="U667" s="30">
        <v>10.0</v>
      </c>
      <c r="V667" s="30">
        <v>7.0</v>
      </c>
      <c r="W667" s="30">
        <v>10.0</v>
      </c>
      <c r="X667" s="30">
        <v>1.0</v>
      </c>
      <c r="Y667" s="30">
        <v>0.0</v>
      </c>
      <c r="Z667" s="30">
        <v>0.0</v>
      </c>
      <c r="AA667" s="30">
        <v>0.0</v>
      </c>
      <c r="AB667" s="30">
        <v>0.0</v>
      </c>
      <c r="AC667" s="30">
        <v>0.0</v>
      </c>
      <c r="AD667" s="30">
        <v>0.0</v>
      </c>
      <c r="AE667" s="30">
        <v>0.0</v>
      </c>
      <c r="AF667" s="30">
        <v>0.0</v>
      </c>
      <c r="AG667" s="30">
        <v>0.0</v>
      </c>
      <c r="AH667" s="30">
        <v>0.0</v>
      </c>
      <c r="AI667" s="30">
        <v>0.0</v>
      </c>
      <c r="AJ667" s="39"/>
    </row>
    <row r="668">
      <c r="A668" s="30">
        <v>13153.5</v>
      </c>
      <c r="B668" s="40">
        <v>44314.0</v>
      </c>
      <c r="C668" s="40">
        <v>44315.0</v>
      </c>
      <c r="D668" s="32" t="s">
        <v>267</v>
      </c>
      <c r="E668" s="32" t="s">
        <v>104</v>
      </c>
      <c r="G668" s="37"/>
      <c r="H668" s="37"/>
      <c r="I668" s="37"/>
      <c r="J668" s="30">
        <v>1.0</v>
      </c>
      <c r="K668" s="30">
        <v>0.0</v>
      </c>
      <c r="L668" s="30">
        <v>0.0</v>
      </c>
      <c r="M668" s="32" t="s">
        <v>49</v>
      </c>
      <c r="N668" s="32" t="s">
        <v>39</v>
      </c>
      <c r="O668" s="30">
        <v>3.0</v>
      </c>
      <c r="P668" s="30">
        <v>0.0</v>
      </c>
      <c r="Q668" s="30">
        <v>0.0</v>
      </c>
      <c r="R668" s="30">
        <v>0.0</v>
      </c>
      <c r="S668" s="30">
        <v>0.0</v>
      </c>
      <c r="T668" s="30">
        <v>0.0</v>
      </c>
      <c r="U668" s="30">
        <v>0.0</v>
      </c>
      <c r="V668" s="30">
        <v>0.0</v>
      </c>
      <c r="W668" s="30">
        <v>0.0</v>
      </c>
      <c r="X668" s="30">
        <v>0.0</v>
      </c>
      <c r="Y668" s="30">
        <v>0.0</v>
      </c>
      <c r="Z668" s="30">
        <v>7.0</v>
      </c>
      <c r="AA668" s="30">
        <v>5.0</v>
      </c>
      <c r="AB668" s="30">
        <v>10.0</v>
      </c>
      <c r="AC668" s="30">
        <v>1.0</v>
      </c>
      <c r="AD668" s="30">
        <v>0.0</v>
      </c>
      <c r="AE668" s="30">
        <v>0.0</v>
      </c>
      <c r="AF668" s="30">
        <v>0.0</v>
      </c>
      <c r="AG668" s="30">
        <v>0.0</v>
      </c>
      <c r="AH668" s="30">
        <v>0.0</v>
      </c>
      <c r="AI668" s="30">
        <v>0.0</v>
      </c>
      <c r="AJ668" s="39"/>
    </row>
    <row r="669">
      <c r="A669" s="30">
        <v>13154.1</v>
      </c>
      <c r="B669" s="40">
        <v>44314.0</v>
      </c>
      <c r="C669" s="40">
        <v>44314.0</v>
      </c>
      <c r="D669" s="32" t="s">
        <v>93</v>
      </c>
      <c r="E669" s="32" t="s">
        <v>94</v>
      </c>
      <c r="J669" s="30">
        <v>1.0</v>
      </c>
      <c r="K669" s="30">
        <v>0.0</v>
      </c>
      <c r="L669" s="30">
        <v>0.0</v>
      </c>
      <c r="M669" s="32" t="s">
        <v>39</v>
      </c>
      <c r="N669" s="32" t="s">
        <v>39</v>
      </c>
      <c r="O669" s="30">
        <v>0.0</v>
      </c>
      <c r="P669" s="30">
        <v>0.0</v>
      </c>
      <c r="Q669" s="30">
        <v>0.0</v>
      </c>
      <c r="R669" s="30">
        <v>0.0</v>
      </c>
      <c r="S669" s="30">
        <v>0.0</v>
      </c>
      <c r="T669" s="30">
        <v>0.0</v>
      </c>
      <c r="U669" s="30">
        <v>0.0</v>
      </c>
      <c r="V669" s="30">
        <v>0.0</v>
      </c>
      <c r="W669" s="30">
        <v>0.0</v>
      </c>
      <c r="X669" s="30">
        <v>0.0</v>
      </c>
      <c r="Y669" s="30">
        <v>0.0</v>
      </c>
      <c r="Z669" s="30">
        <v>3.0</v>
      </c>
      <c r="AA669" s="30">
        <v>2.0</v>
      </c>
      <c r="AB669" s="30">
        <v>5.0</v>
      </c>
      <c r="AC669" s="30">
        <v>0.0</v>
      </c>
      <c r="AD669" s="30">
        <v>0.0</v>
      </c>
      <c r="AE669" s="30">
        <v>0.0</v>
      </c>
      <c r="AF669" s="30">
        <v>0.0</v>
      </c>
      <c r="AG669" s="30">
        <v>0.0</v>
      </c>
      <c r="AH669" s="30">
        <v>0.0</v>
      </c>
      <c r="AI669" s="30">
        <v>0.0</v>
      </c>
      <c r="AJ669" s="39"/>
    </row>
    <row r="670">
      <c r="A670" s="30">
        <v>13154.2</v>
      </c>
      <c r="B670" s="40">
        <v>44314.0</v>
      </c>
      <c r="C670" s="40">
        <v>44314.0</v>
      </c>
      <c r="D670" s="32" t="s">
        <v>93</v>
      </c>
      <c r="E670" s="32" t="s">
        <v>94</v>
      </c>
      <c r="J670" s="30">
        <v>1.0</v>
      </c>
      <c r="K670" s="30">
        <v>0.0</v>
      </c>
      <c r="L670" s="30">
        <v>0.0</v>
      </c>
      <c r="M670" s="32" t="s">
        <v>39</v>
      </c>
      <c r="N670" s="32" t="s">
        <v>39</v>
      </c>
      <c r="O670" s="30">
        <v>0.0</v>
      </c>
      <c r="P670" s="30">
        <v>0.0</v>
      </c>
      <c r="Q670" s="30">
        <v>0.0</v>
      </c>
      <c r="R670" s="30">
        <v>0.0</v>
      </c>
      <c r="S670" s="30">
        <v>0.0</v>
      </c>
      <c r="T670" s="30">
        <v>0.0</v>
      </c>
      <c r="U670" s="30">
        <v>0.0</v>
      </c>
      <c r="V670" s="30">
        <v>0.0</v>
      </c>
      <c r="W670" s="30">
        <v>0.0</v>
      </c>
      <c r="X670" s="30">
        <v>0.0</v>
      </c>
      <c r="Y670" s="30">
        <v>0.0</v>
      </c>
      <c r="Z670" s="30">
        <v>2.0</v>
      </c>
      <c r="AA670" s="30">
        <v>0.0</v>
      </c>
      <c r="AB670" s="30">
        <v>10.0</v>
      </c>
      <c r="AC670" s="30">
        <v>0.0</v>
      </c>
      <c r="AD670" s="30">
        <v>0.0</v>
      </c>
      <c r="AE670" s="30">
        <v>0.0</v>
      </c>
      <c r="AF670" s="30">
        <v>0.0</v>
      </c>
      <c r="AG670" s="30">
        <v>0.0</v>
      </c>
      <c r="AH670" s="30">
        <v>0.0</v>
      </c>
      <c r="AI670" s="30">
        <v>0.0</v>
      </c>
      <c r="AJ670" s="39"/>
    </row>
    <row r="671">
      <c r="A671" s="30">
        <v>13154.3</v>
      </c>
      <c r="B671" s="40">
        <v>44314.0</v>
      </c>
      <c r="C671" s="40">
        <v>44314.0</v>
      </c>
      <c r="D671" s="32" t="s">
        <v>93</v>
      </c>
      <c r="E671" s="32" t="s">
        <v>94</v>
      </c>
      <c r="F671" s="32" t="s">
        <v>191</v>
      </c>
      <c r="G671" s="32" t="s">
        <v>107</v>
      </c>
      <c r="H671" s="30">
        <v>27511.0</v>
      </c>
      <c r="I671" s="37"/>
      <c r="J671" s="30">
        <v>0.0</v>
      </c>
      <c r="K671" s="30">
        <v>1.0</v>
      </c>
      <c r="L671" s="30">
        <v>0.0</v>
      </c>
      <c r="M671" s="32" t="s">
        <v>39</v>
      </c>
      <c r="N671" s="32" t="s">
        <v>39</v>
      </c>
      <c r="O671" s="30">
        <v>0.0</v>
      </c>
      <c r="P671" s="30">
        <v>0.0</v>
      </c>
      <c r="Q671" s="30">
        <v>0.0</v>
      </c>
      <c r="R671" s="30">
        <v>0.0</v>
      </c>
      <c r="S671" s="30">
        <v>0.0</v>
      </c>
      <c r="T671" s="30">
        <v>0.0</v>
      </c>
      <c r="U671" s="30">
        <v>0.0</v>
      </c>
      <c r="V671" s="30">
        <v>0.0</v>
      </c>
      <c r="W671" s="30">
        <v>0.0</v>
      </c>
      <c r="X671" s="30">
        <v>0.0</v>
      </c>
      <c r="Y671" s="30">
        <v>0.0</v>
      </c>
      <c r="Z671" s="30">
        <v>2.0</v>
      </c>
      <c r="AA671" s="30">
        <v>1.0</v>
      </c>
      <c r="AB671" s="30">
        <v>10.0</v>
      </c>
      <c r="AC671" s="30">
        <v>0.0</v>
      </c>
      <c r="AD671" s="30">
        <v>0.0</v>
      </c>
      <c r="AE671" s="30">
        <v>0.0</v>
      </c>
      <c r="AF671" s="30">
        <v>0.0</v>
      </c>
      <c r="AG671" s="30">
        <v>0.0</v>
      </c>
      <c r="AH671" s="30">
        <v>0.0</v>
      </c>
      <c r="AI671" s="30">
        <v>0.0</v>
      </c>
      <c r="AJ671" s="39"/>
    </row>
    <row r="672">
      <c r="A672" s="30">
        <v>13154.4</v>
      </c>
      <c r="B672" s="40">
        <v>44314.0</v>
      </c>
      <c r="C672" s="40">
        <v>44314.0</v>
      </c>
      <c r="D672" s="32" t="s">
        <v>93</v>
      </c>
      <c r="E672" s="32" t="s">
        <v>94</v>
      </c>
      <c r="J672" s="30">
        <v>1.0</v>
      </c>
      <c r="K672" s="30">
        <v>0.0</v>
      </c>
      <c r="L672" s="30">
        <v>0.0</v>
      </c>
      <c r="M672" s="32" t="s">
        <v>39</v>
      </c>
      <c r="N672" s="32" t="s">
        <v>39</v>
      </c>
      <c r="O672" s="30">
        <v>0.0</v>
      </c>
      <c r="P672" s="30">
        <v>0.0</v>
      </c>
      <c r="Q672" s="30">
        <v>0.0</v>
      </c>
      <c r="R672" s="30">
        <v>0.0</v>
      </c>
      <c r="S672" s="30">
        <v>0.0</v>
      </c>
      <c r="T672" s="30">
        <v>0.0</v>
      </c>
      <c r="U672" s="30">
        <v>0.0</v>
      </c>
      <c r="V672" s="30">
        <v>0.0</v>
      </c>
      <c r="W672" s="30">
        <v>0.0</v>
      </c>
      <c r="X672" s="30">
        <v>0.0</v>
      </c>
      <c r="Y672" s="30">
        <v>0.0</v>
      </c>
      <c r="Z672" s="30">
        <v>0.0</v>
      </c>
      <c r="AA672" s="30">
        <v>0.0</v>
      </c>
      <c r="AB672" s="30">
        <v>10.0</v>
      </c>
      <c r="AC672" s="30">
        <v>0.0</v>
      </c>
      <c r="AD672" s="30">
        <v>0.0</v>
      </c>
      <c r="AE672" s="30">
        <v>0.0</v>
      </c>
      <c r="AF672" s="30">
        <v>0.0</v>
      </c>
      <c r="AG672" s="30">
        <v>0.0</v>
      </c>
      <c r="AH672" s="30">
        <v>0.0</v>
      </c>
      <c r="AI672" s="30">
        <v>0.0</v>
      </c>
      <c r="AJ672" s="39"/>
    </row>
    <row r="673">
      <c r="A673" s="30">
        <v>13154.5</v>
      </c>
      <c r="B673" s="40">
        <v>44314.0</v>
      </c>
      <c r="C673" s="40">
        <v>44314.0</v>
      </c>
      <c r="D673" s="32" t="s">
        <v>93</v>
      </c>
      <c r="E673" s="32" t="s">
        <v>94</v>
      </c>
      <c r="J673" s="30">
        <v>1.0</v>
      </c>
      <c r="K673" s="30">
        <v>0.0</v>
      </c>
      <c r="L673" s="30">
        <v>0.0</v>
      </c>
      <c r="M673" s="32" t="s">
        <v>39</v>
      </c>
      <c r="N673" s="32" t="s">
        <v>39</v>
      </c>
      <c r="O673" s="30">
        <v>0.0</v>
      </c>
      <c r="P673" s="30">
        <v>0.0</v>
      </c>
      <c r="Q673" s="30">
        <v>0.0</v>
      </c>
      <c r="R673" s="30">
        <v>0.0</v>
      </c>
      <c r="S673" s="30">
        <v>0.0</v>
      </c>
      <c r="T673" s="30">
        <v>0.0</v>
      </c>
      <c r="U673" s="30">
        <v>0.0</v>
      </c>
      <c r="V673" s="30">
        <v>0.0</v>
      </c>
      <c r="W673" s="30">
        <v>0.0</v>
      </c>
      <c r="X673" s="30">
        <v>0.0</v>
      </c>
      <c r="Y673" s="30">
        <v>0.0</v>
      </c>
      <c r="Z673" s="30">
        <v>1.0</v>
      </c>
      <c r="AA673" s="30">
        <v>1.0</v>
      </c>
      <c r="AB673" s="30">
        <v>5.0</v>
      </c>
      <c r="AC673" s="30">
        <v>0.0</v>
      </c>
      <c r="AD673" s="30">
        <v>0.0</v>
      </c>
      <c r="AE673" s="30">
        <v>0.0</v>
      </c>
      <c r="AF673" s="30">
        <v>0.0</v>
      </c>
      <c r="AG673" s="30">
        <v>0.0</v>
      </c>
      <c r="AH673" s="30">
        <v>0.0</v>
      </c>
      <c r="AI673" s="30">
        <v>0.0</v>
      </c>
      <c r="AJ673" s="39"/>
    </row>
    <row r="674">
      <c r="A674" s="30">
        <v>13154.6</v>
      </c>
      <c r="B674" s="40">
        <v>44314.0</v>
      </c>
      <c r="C674" s="40">
        <v>44314.0</v>
      </c>
      <c r="D674" s="32" t="s">
        <v>93</v>
      </c>
      <c r="E674" s="32" t="s">
        <v>94</v>
      </c>
      <c r="J674" s="30">
        <v>1.0</v>
      </c>
      <c r="K674" s="30">
        <v>0.0</v>
      </c>
      <c r="L674" s="30">
        <v>0.0</v>
      </c>
      <c r="M674" s="32" t="s">
        <v>39</v>
      </c>
      <c r="N674" s="32" t="s">
        <v>39</v>
      </c>
      <c r="O674" s="30">
        <v>0.0</v>
      </c>
      <c r="P674" s="30">
        <v>0.0</v>
      </c>
      <c r="Q674" s="30">
        <v>0.0</v>
      </c>
      <c r="R674" s="30">
        <v>0.0</v>
      </c>
      <c r="S674" s="30">
        <v>0.0</v>
      </c>
      <c r="T674" s="30">
        <v>0.0</v>
      </c>
      <c r="U674" s="30">
        <v>0.0</v>
      </c>
      <c r="V674" s="30">
        <v>0.0</v>
      </c>
      <c r="W674" s="30">
        <v>0.0</v>
      </c>
      <c r="X674" s="30">
        <v>0.0</v>
      </c>
      <c r="Y674" s="30">
        <v>0.0</v>
      </c>
      <c r="Z674" s="30">
        <v>4.0</v>
      </c>
      <c r="AA674" s="30">
        <v>0.0</v>
      </c>
      <c r="AB674" s="30">
        <v>5.0</v>
      </c>
      <c r="AC674" s="30">
        <v>0.0</v>
      </c>
      <c r="AD674" s="30">
        <v>0.0</v>
      </c>
      <c r="AE674" s="30">
        <v>0.0</v>
      </c>
      <c r="AF674" s="30">
        <v>0.0</v>
      </c>
      <c r="AG674" s="30">
        <v>0.0</v>
      </c>
      <c r="AH674" s="30">
        <v>0.0</v>
      </c>
      <c r="AI674" s="30">
        <v>0.0</v>
      </c>
      <c r="AJ674" s="39"/>
    </row>
    <row r="675">
      <c r="A675" s="30">
        <v>13155.1</v>
      </c>
      <c r="B675" s="40">
        <v>44314.0</v>
      </c>
      <c r="C675" s="40">
        <v>44314.0</v>
      </c>
      <c r="D675" s="32" t="s">
        <v>93</v>
      </c>
      <c r="E675" s="32" t="s">
        <v>94</v>
      </c>
      <c r="J675" s="30">
        <v>1.0</v>
      </c>
      <c r="K675" s="30">
        <v>0.0</v>
      </c>
      <c r="L675" s="30">
        <v>0.0</v>
      </c>
      <c r="M675" s="32" t="s">
        <v>39</v>
      </c>
      <c r="N675" s="32" t="s">
        <v>39</v>
      </c>
      <c r="O675" s="30">
        <v>0.0</v>
      </c>
      <c r="P675" s="30">
        <v>0.0</v>
      </c>
      <c r="Q675" s="30">
        <v>0.0</v>
      </c>
      <c r="R675" s="30">
        <v>0.0</v>
      </c>
      <c r="S675" s="30">
        <v>0.0</v>
      </c>
      <c r="T675" s="30">
        <v>0.0</v>
      </c>
      <c r="U675" s="30">
        <v>0.0</v>
      </c>
      <c r="V675" s="30">
        <v>0.0</v>
      </c>
      <c r="W675" s="30">
        <v>0.0</v>
      </c>
      <c r="X675" s="30">
        <v>0.0</v>
      </c>
      <c r="Y675" s="30">
        <v>0.0</v>
      </c>
      <c r="Z675" s="30">
        <v>1.0</v>
      </c>
      <c r="AA675" s="30">
        <v>0.0</v>
      </c>
      <c r="AB675" s="30">
        <v>5.0</v>
      </c>
      <c r="AC675" s="30">
        <v>10.0</v>
      </c>
      <c r="AD675" s="30">
        <v>0.0</v>
      </c>
      <c r="AE675" s="30">
        <v>0.0</v>
      </c>
      <c r="AF675" s="30">
        <v>0.0</v>
      </c>
      <c r="AG675" s="30">
        <v>0.0</v>
      </c>
      <c r="AH675" s="30">
        <v>0.0</v>
      </c>
      <c r="AI675" s="30">
        <v>0.0</v>
      </c>
      <c r="AJ675" s="39"/>
    </row>
    <row r="676">
      <c r="A676" s="30">
        <v>13155.2</v>
      </c>
      <c r="B676" s="40">
        <v>44314.0</v>
      </c>
      <c r="C676" s="40">
        <v>44314.0</v>
      </c>
      <c r="D676" s="32" t="s">
        <v>93</v>
      </c>
      <c r="E676" s="32" t="s">
        <v>94</v>
      </c>
      <c r="J676" s="30">
        <v>1.0</v>
      </c>
      <c r="K676" s="30">
        <v>0.0</v>
      </c>
      <c r="L676" s="30">
        <v>0.0</v>
      </c>
      <c r="M676" s="32" t="s">
        <v>39</v>
      </c>
      <c r="N676" s="32" t="s">
        <v>39</v>
      </c>
      <c r="O676" s="30">
        <v>0.0</v>
      </c>
      <c r="P676" s="30">
        <v>0.0</v>
      </c>
      <c r="Q676" s="30">
        <v>0.0</v>
      </c>
      <c r="R676" s="30">
        <v>0.0</v>
      </c>
      <c r="S676" s="30">
        <v>0.0</v>
      </c>
      <c r="T676" s="30">
        <v>0.0</v>
      </c>
      <c r="U676" s="30">
        <v>0.0</v>
      </c>
      <c r="V676" s="30">
        <v>0.0</v>
      </c>
      <c r="W676" s="30">
        <v>0.0</v>
      </c>
      <c r="X676" s="30">
        <v>0.0</v>
      </c>
      <c r="Y676" s="30">
        <v>0.0</v>
      </c>
      <c r="Z676" s="30">
        <v>3.0</v>
      </c>
      <c r="AA676" s="30">
        <v>0.0</v>
      </c>
      <c r="AB676" s="30">
        <v>5.0</v>
      </c>
      <c r="AC676" s="30">
        <v>10.0</v>
      </c>
      <c r="AD676" s="30">
        <v>0.0</v>
      </c>
      <c r="AE676" s="30">
        <v>0.0</v>
      </c>
      <c r="AF676" s="30">
        <v>0.0</v>
      </c>
      <c r="AG676" s="30">
        <v>0.0</v>
      </c>
      <c r="AH676" s="30">
        <v>0.0</v>
      </c>
      <c r="AI676" s="30">
        <v>0.0</v>
      </c>
      <c r="AJ676" s="39"/>
    </row>
    <row r="677">
      <c r="A677" s="30">
        <v>13155.3</v>
      </c>
      <c r="B677" s="40">
        <v>44314.0</v>
      </c>
      <c r="C677" s="40">
        <v>44314.0</v>
      </c>
      <c r="D677" s="32" t="s">
        <v>93</v>
      </c>
      <c r="E677" s="32" t="s">
        <v>94</v>
      </c>
      <c r="J677" s="30">
        <v>1.0</v>
      </c>
      <c r="K677" s="30">
        <v>0.0</v>
      </c>
      <c r="L677" s="30">
        <v>0.0</v>
      </c>
      <c r="M677" s="32" t="s">
        <v>39</v>
      </c>
      <c r="N677" s="32" t="s">
        <v>39</v>
      </c>
      <c r="O677" s="30">
        <v>0.0</v>
      </c>
      <c r="P677" s="30">
        <v>0.0</v>
      </c>
      <c r="Q677" s="30">
        <v>0.0</v>
      </c>
      <c r="R677" s="30">
        <v>0.0</v>
      </c>
      <c r="S677" s="30">
        <v>0.0</v>
      </c>
      <c r="T677" s="30">
        <v>0.0</v>
      </c>
      <c r="U677" s="30">
        <v>0.0</v>
      </c>
      <c r="V677" s="30">
        <v>0.0</v>
      </c>
      <c r="W677" s="30">
        <v>0.0</v>
      </c>
      <c r="X677" s="30">
        <v>0.0</v>
      </c>
      <c r="Y677" s="30">
        <v>0.0</v>
      </c>
      <c r="Z677" s="30">
        <v>1.0</v>
      </c>
      <c r="AA677" s="30">
        <v>2.0</v>
      </c>
      <c r="AB677" s="30">
        <v>0.0</v>
      </c>
      <c r="AC677" s="30">
        <v>10.0</v>
      </c>
      <c r="AD677" s="30">
        <v>0.0</v>
      </c>
      <c r="AE677" s="30">
        <v>0.0</v>
      </c>
      <c r="AF677" s="30">
        <v>0.0</v>
      </c>
      <c r="AG677" s="30">
        <v>0.0</v>
      </c>
      <c r="AH677" s="30">
        <v>0.0</v>
      </c>
      <c r="AI677" s="30">
        <v>0.0</v>
      </c>
      <c r="AJ677" s="39"/>
    </row>
    <row r="678">
      <c r="A678" s="30">
        <v>13155.4</v>
      </c>
      <c r="B678" s="40">
        <v>44314.0</v>
      </c>
      <c r="C678" s="40">
        <v>44314.0</v>
      </c>
      <c r="D678" s="32" t="s">
        <v>93</v>
      </c>
      <c r="E678" s="32" t="s">
        <v>94</v>
      </c>
      <c r="J678" s="30">
        <v>1.0</v>
      </c>
      <c r="K678" s="30">
        <v>0.0</v>
      </c>
      <c r="L678" s="30">
        <v>0.0</v>
      </c>
      <c r="M678" s="32" t="s">
        <v>39</v>
      </c>
      <c r="N678" s="32" t="s">
        <v>39</v>
      </c>
      <c r="O678" s="30">
        <v>0.0</v>
      </c>
      <c r="P678" s="30">
        <v>0.0</v>
      </c>
      <c r="Q678" s="30">
        <v>0.0</v>
      </c>
      <c r="R678" s="30">
        <v>0.0</v>
      </c>
      <c r="S678" s="30">
        <v>0.0</v>
      </c>
      <c r="T678" s="30">
        <v>0.0</v>
      </c>
      <c r="U678" s="30">
        <v>0.0</v>
      </c>
      <c r="V678" s="30">
        <v>0.0</v>
      </c>
      <c r="W678" s="30">
        <v>0.0</v>
      </c>
      <c r="X678" s="30">
        <v>0.0</v>
      </c>
      <c r="Y678" s="30">
        <v>0.0</v>
      </c>
      <c r="Z678" s="30">
        <v>0.0</v>
      </c>
      <c r="AA678" s="30">
        <v>2.0</v>
      </c>
      <c r="AB678" s="30">
        <v>0.0</v>
      </c>
      <c r="AC678" s="30">
        <v>0.0</v>
      </c>
      <c r="AD678" s="30">
        <v>0.0</v>
      </c>
      <c r="AE678" s="30">
        <v>0.0</v>
      </c>
      <c r="AF678" s="30">
        <v>0.0</v>
      </c>
      <c r="AG678" s="30">
        <v>0.0</v>
      </c>
      <c r="AH678" s="30">
        <v>0.0</v>
      </c>
      <c r="AI678" s="30">
        <v>0.0</v>
      </c>
      <c r="AJ678" s="39"/>
    </row>
    <row r="679">
      <c r="A679" s="30">
        <v>13155.5</v>
      </c>
      <c r="B679" s="40">
        <v>44314.0</v>
      </c>
      <c r="C679" s="40">
        <v>44314.0</v>
      </c>
      <c r="D679" s="32" t="s">
        <v>93</v>
      </c>
      <c r="E679" s="32" t="s">
        <v>94</v>
      </c>
      <c r="J679" s="30">
        <v>1.0</v>
      </c>
      <c r="K679" s="30">
        <v>0.0</v>
      </c>
      <c r="L679" s="30">
        <v>0.0</v>
      </c>
      <c r="M679" s="32" t="s">
        <v>39</v>
      </c>
      <c r="N679" s="32" t="s">
        <v>39</v>
      </c>
      <c r="O679" s="30">
        <v>0.0</v>
      </c>
      <c r="P679" s="30">
        <v>0.0</v>
      </c>
      <c r="Q679" s="30">
        <v>0.0</v>
      </c>
      <c r="R679" s="30">
        <v>0.0</v>
      </c>
      <c r="S679" s="30">
        <v>0.0</v>
      </c>
      <c r="T679" s="30">
        <v>0.0</v>
      </c>
      <c r="U679" s="30">
        <v>0.0</v>
      </c>
      <c r="V679" s="30">
        <v>0.0</v>
      </c>
      <c r="W679" s="30">
        <v>0.0</v>
      </c>
      <c r="X679" s="30">
        <v>0.0</v>
      </c>
      <c r="Y679" s="30">
        <v>0.0</v>
      </c>
      <c r="Z679" s="30">
        <v>4.0</v>
      </c>
      <c r="AA679" s="30">
        <v>2.0</v>
      </c>
      <c r="AB679" s="30">
        <v>0.0</v>
      </c>
      <c r="AC679" s="30">
        <v>10.0</v>
      </c>
      <c r="AD679" s="30">
        <v>0.0</v>
      </c>
      <c r="AE679" s="30">
        <v>0.0</v>
      </c>
      <c r="AF679" s="30">
        <v>0.0</v>
      </c>
      <c r="AG679" s="30">
        <v>0.0</v>
      </c>
      <c r="AH679" s="30">
        <v>0.0</v>
      </c>
      <c r="AI679" s="30">
        <v>0.0</v>
      </c>
      <c r="AJ679" s="39"/>
    </row>
    <row r="680">
      <c r="A680" s="30">
        <v>13155.6</v>
      </c>
      <c r="B680" s="40">
        <v>44314.0</v>
      </c>
      <c r="C680" s="40">
        <v>44314.0</v>
      </c>
      <c r="D680" s="32" t="s">
        <v>93</v>
      </c>
      <c r="E680" s="32" t="s">
        <v>94</v>
      </c>
      <c r="J680" s="30">
        <v>1.0</v>
      </c>
      <c r="K680" s="30">
        <v>0.0</v>
      </c>
      <c r="L680" s="30">
        <v>0.0</v>
      </c>
      <c r="M680" s="32" t="s">
        <v>39</v>
      </c>
      <c r="N680" s="32" t="s">
        <v>39</v>
      </c>
      <c r="O680" s="30">
        <v>0.0</v>
      </c>
      <c r="P680" s="30">
        <v>0.0</v>
      </c>
      <c r="Q680" s="30">
        <v>0.0</v>
      </c>
      <c r="R680" s="30">
        <v>0.0</v>
      </c>
      <c r="S680" s="30">
        <v>0.0</v>
      </c>
      <c r="T680" s="30">
        <v>0.0</v>
      </c>
      <c r="U680" s="30">
        <v>0.0</v>
      </c>
      <c r="V680" s="30">
        <v>0.0</v>
      </c>
      <c r="W680" s="30">
        <v>0.0</v>
      </c>
      <c r="X680" s="30">
        <v>0.0</v>
      </c>
      <c r="Y680" s="30">
        <v>0.0</v>
      </c>
      <c r="Z680" s="30">
        <v>1.0</v>
      </c>
      <c r="AA680" s="30">
        <v>1.0</v>
      </c>
      <c r="AB680" s="30">
        <v>0.0</v>
      </c>
      <c r="AC680" s="30">
        <v>10.0</v>
      </c>
      <c r="AD680" s="30">
        <v>0.0</v>
      </c>
      <c r="AE680" s="30">
        <v>0.0</v>
      </c>
      <c r="AF680" s="30">
        <v>0.0</v>
      </c>
      <c r="AG680" s="30">
        <v>0.0</v>
      </c>
      <c r="AH680" s="30">
        <v>0.0</v>
      </c>
      <c r="AI680" s="30">
        <v>0.0</v>
      </c>
      <c r="AJ680" s="39"/>
    </row>
    <row r="681">
      <c r="A681" s="30">
        <v>13156.1</v>
      </c>
      <c r="B681" s="40">
        <v>44314.0</v>
      </c>
      <c r="C681" s="40">
        <v>44314.0</v>
      </c>
      <c r="D681" s="32" t="s">
        <v>93</v>
      </c>
      <c r="E681" s="32" t="s">
        <v>94</v>
      </c>
      <c r="J681" s="30">
        <v>1.0</v>
      </c>
      <c r="K681" s="30">
        <v>0.0</v>
      </c>
      <c r="L681" s="30">
        <v>0.0</v>
      </c>
      <c r="M681" s="32" t="s">
        <v>39</v>
      </c>
      <c r="N681" s="32" t="s">
        <v>39</v>
      </c>
      <c r="O681" s="30">
        <v>0.0</v>
      </c>
      <c r="P681" s="30">
        <v>0.0</v>
      </c>
      <c r="Q681" s="30">
        <v>0.0</v>
      </c>
      <c r="R681" s="30">
        <v>0.0</v>
      </c>
      <c r="S681" s="30">
        <v>0.0</v>
      </c>
      <c r="T681" s="30">
        <v>0.0</v>
      </c>
      <c r="U681" s="30">
        <v>0.0</v>
      </c>
      <c r="V681" s="30">
        <v>0.0</v>
      </c>
      <c r="W681" s="30">
        <v>0.0</v>
      </c>
      <c r="X681" s="30">
        <v>0.0</v>
      </c>
      <c r="Y681" s="30">
        <v>0.0</v>
      </c>
      <c r="Z681" s="30">
        <v>1.0</v>
      </c>
      <c r="AA681" s="30">
        <v>4.0</v>
      </c>
      <c r="AB681" s="30">
        <v>0.0</v>
      </c>
      <c r="AC681" s="30">
        <v>0.0</v>
      </c>
      <c r="AD681" s="30">
        <v>0.0</v>
      </c>
      <c r="AE681" s="30">
        <v>0.0</v>
      </c>
      <c r="AF681" s="30">
        <v>0.0</v>
      </c>
      <c r="AG681" s="30">
        <v>0.0</v>
      </c>
      <c r="AH681" s="30">
        <v>0.0</v>
      </c>
      <c r="AI681" s="30">
        <v>0.0</v>
      </c>
      <c r="AJ681" s="39"/>
    </row>
    <row r="682">
      <c r="A682" s="30">
        <v>13156.2</v>
      </c>
      <c r="B682" s="40">
        <v>44314.0</v>
      </c>
      <c r="C682" s="40">
        <v>44314.0</v>
      </c>
      <c r="D682" s="32" t="s">
        <v>93</v>
      </c>
      <c r="E682" s="32" t="s">
        <v>94</v>
      </c>
      <c r="F682" s="32" t="s">
        <v>191</v>
      </c>
      <c r="G682" s="32" t="s">
        <v>107</v>
      </c>
      <c r="H682" s="30">
        <v>27511.0</v>
      </c>
      <c r="I682" s="37"/>
      <c r="J682" s="30">
        <v>0.0</v>
      </c>
      <c r="K682" s="30">
        <v>1.0</v>
      </c>
      <c r="L682" s="30">
        <v>0.0</v>
      </c>
      <c r="M682" s="32" t="s">
        <v>39</v>
      </c>
      <c r="N682" s="32" t="s">
        <v>39</v>
      </c>
      <c r="O682" s="30">
        <v>0.0</v>
      </c>
      <c r="P682" s="30">
        <v>3.0</v>
      </c>
      <c r="Q682" s="30">
        <v>3.0</v>
      </c>
      <c r="R682" s="30">
        <v>0.0</v>
      </c>
      <c r="S682" s="30">
        <v>0.0</v>
      </c>
      <c r="T682" s="30">
        <v>0.0</v>
      </c>
      <c r="U682" s="30">
        <v>0.0</v>
      </c>
      <c r="V682" s="30">
        <v>0.0</v>
      </c>
      <c r="W682" s="30">
        <v>0.0</v>
      </c>
      <c r="X682" s="30">
        <v>0.0</v>
      </c>
      <c r="Y682" s="30">
        <v>0.0</v>
      </c>
      <c r="Z682" s="30">
        <v>0.0</v>
      </c>
      <c r="AA682" s="30">
        <v>0.0</v>
      </c>
      <c r="AB682" s="30">
        <v>0.0</v>
      </c>
      <c r="AC682" s="30">
        <v>0.0</v>
      </c>
      <c r="AD682" s="30">
        <v>0.0</v>
      </c>
      <c r="AE682" s="30">
        <v>0.0</v>
      </c>
      <c r="AF682" s="30">
        <v>0.0</v>
      </c>
      <c r="AG682" s="30">
        <v>0.0</v>
      </c>
      <c r="AH682" s="30">
        <v>0.0</v>
      </c>
      <c r="AI682" s="30">
        <v>0.0</v>
      </c>
      <c r="AJ682" s="39"/>
    </row>
    <row r="683">
      <c r="A683" s="30">
        <v>13156.3</v>
      </c>
      <c r="B683" s="40">
        <v>44314.0</v>
      </c>
      <c r="C683" s="40">
        <v>44314.0</v>
      </c>
      <c r="D683" s="32" t="s">
        <v>93</v>
      </c>
      <c r="E683" s="32" t="s">
        <v>94</v>
      </c>
      <c r="J683" s="30">
        <v>0.0</v>
      </c>
      <c r="K683" s="30">
        <v>0.0</v>
      </c>
      <c r="L683" s="30">
        <v>1.0</v>
      </c>
      <c r="M683" s="32" t="s">
        <v>39</v>
      </c>
      <c r="N683" s="32" t="s">
        <v>39</v>
      </c>
      <c r="O683" s="30">
        <v>0.0</v>
      </c>
      <c r="P683" s="30">
        <v>5.0</v>
      </c>
      <c r="Q683" s="30">
        <v>5.0</v>
      </c>
      <c r="R683" s="30">
        <v>5.0</v>
      </c>
      <c r="S683" s="30">
        <v>0.0</v>
      </c>
      <c r="T683" s="30">
        <v>0.0</v>
      </c>
      <c r="U683" s="30">
        <v>0.0</v>
      </c>
      <c r="V683" s="30">
        <v>0.0</v>
      </c>
      <c r="W683" s="30">
        <v>0.0</v>
      </c>
      <c r="X683" s="30">
        <v>0.0</v>
      </c>
      <c r="Y683" s="30">
        <v>0.0</v>
      </c>
      <c r="Z683" s="30">
        <v>0.0</v>
      </c>
      <c r="AA683" s="30">
        <v>0.0</v>
      </c>
      <c r="AB683" s="30">
        <v>0.0</v>
      </c>
      <c r="AC683" s="30">
        <v>0.0</v>
      </c>
      <c r="AD683" s="30">
        <v>0.0</v>
      </c>
      <c r="AE683" s="30">
        <v>0.0</v>
      </c>
      <c r="AF683" s="30">
        <v>0.0</v>
      </c>
      <c r="AG683" s="30">
        <v>0.0</v>
      </c>
      <c r="AH683" s="30">
        <v>0.0</v>
      </c>
      <c r="AI683" s="30">
        <v>0.0</v>
      </c>
      <c r="AJ683" s="39"/>
    </row>
    <row r="684">
      <c r="A684" s="30">
        <v>13156.4</v>
      </c>
      <c r="B684" s="40">
        <v>44314.0</v>
      </c>
      <c r="C684" s="40">
        <v>44314.0</v>
      </c>
      <c r="D684" s="32" t="s">
        <v>93</v>
      </c>
      <c r="E684" s="32" t="s">
        <v>94</v>
      </c>
      <c r="J684" s="30">
        <v>0.0</v>
      </c>
      <c r="K684" s="30">
        <v>0.0</v>
      </c>
      <c r="L684" s="30">
        <v>1.0</v>
      </c>
      <c r="M684" s="32" t="s">
        <v>39</v>
      </c>
      <c r="N684" s="32" t="s">
        <v>39</v>
      </c>
      <c r="O684" s="30">
        <v>0.0</v>
      </c>
      <c r="P684" s="30">
        <v>7.0</v>
      </c>
      <c r="Q684" s="30">
        <v>6.0</v>
      </c>
      <c r="R684" s="30">
        <v>0.0</v>
      </c>
      <c r="S684" s="30">
        <v>0.0</v>
      </c>
      <c r="T684" s="30">
        <v>0.0</v>
      </c>
      <c r="U684" s="30">
        <v>0.0</v>
      </c>
      <c r="V684" s="30">
        <v>0.0</v>
      </c>
      <c r="W684" s="30">
        <v>0.0</v>
      </c>
      <c r="X684" s="30">
        <v>0.0</v>
      </c>
      <c r="Y684" s="30">
        <v>0.0</v>
      </c>
      <c r="Z684" s="30">
        <v>0.0</v>
      </c>
      <c r="AA684" s="30">
        <v>0.0</v>
      </c>
      <c r="AB684" s="30">
        <v>0.0</v>
      </c>
      <c r="AC684" s="30">
        <v>0.0</v>
      </c>
      <c r="AD684" s="30">
        <v>0.0</v>
      </c>
      <c r="AE684" s="30">
        <v>0.0</v>
      </c>
      <c r="AF684" s="30">
        <v>0.0</v>
      </c>
      <c r="AG684" s="30">
        <v>0.0</v>
      </c>
      <c r="AH684" s="30">
        <v>0.0</v>
      </c>
      <c r="AI684" s="30">
        <v>0.0</v>
      </c>
      <c r="AJ684" s="39"/>
    </row>
    <row r="685">
      <c r="A685" s="30">
        <v>13156.5</v>
      </c>
      <c r="B685" s="40">
        <v>44314.0</v>
      </c>
      <c r="C685" s="40">
        <v>44314.0</v>
      </c>
      <c r="D685" s="32" t="s">
        <v>93</v>
      </c>
      <c r="E685" s="32" t="s">
        <v>94</v>
      </c>
      <c r="J685" s="30">
        <v>0.0</v>
      </c>
      <c r="K685" s="30">
        <v>0.0</v>
      </c>
      <c r="L685" s="30">
        <v>1.0</v>
      </c>
      <c r="M685" s="32" t="s">
        <v>39</v>
      </c>
      <c r="N685" s="32" t="s">
        <v>39</v>
      </c>
      <c r="O685" s="30">
        <v>0.0</v>
      </c>
      <c r="P685" s="30">
        <v>4.0</v>
      </c>
      <c r="Q685" s="30">
        <v>2.0</v>
      </c>
      <c r="R685" s="30">
        <v>0.0</v>
      </c>
      <c r="S685" s="30">
        <v>0.0</v>
      </c>
      <c r="T685" s="30">
        <v>0.0</v>
      </c>
      <c r="U685" s="30">
        <v>0.0</v>
      </c>
      <c r="V685" s="30">
        <v>0.0</v>
      </c>
      <c r="W685" s="30">
        <v>0.0</v>
      </c>
      <c r="X685" s="30">
        <v>0.0</v>
      </c>
      <c r="Y685" s="30">
        <v>0.0</v>
      </c>
      <c r="Z685" s="30">
        <v>0.0</v>
      </c>
      <c r="AA685" s="30">
        <v>0.0</v>
      </c>
      <c r="AB685" s="30">
        <v>0.0</v>
      </c>
      <c r="AC685" s="30">
        <v>0.0</v>
      </c>
      <c r="AD685" s="30">
        <v>0.0</v>
      </c>
      <c r="AE685" s="30">
        <v>0.0</v>
      </c>
      <c r="AF685" s="30">
        <v>0.0</v>
      </c>
      <c r="AG685" s="30">
        <v>0.0</v>
      </c>
      <c r="AH685" s="30">
        <v>0.0</v>
      </c>
      <c r="AI685" s="30">
        <v>0.0</v>
      </c>
      <c r="AJ685" s="39"/>
    </row>
    <row r="686">
      <c r="A686" s="30">
        <v>13156.6</v>
      </c>
      <c r="B686" s="40">
        <v>44314.0</v>
      </c>
      <c r="C686" s="40">
        <v>44314.0</v>
      </c>
      <c r="D686" s="32" t="s">
        <v>93</v>
      </c>
      <c r="E686" s="32" t="s">
        <v>94</v>
      </c>
      <c r="J686" s="30">
        <v>0.0</v>
      </c>
      <c r="K686" s="30">
        <v>0.0</v>
      </c>
      <c r="L686" s="30">
        <v>1.0</v>
      </c>
      <c r="M686" s="32" t="s">
        <v>39</v>
      </c>
      <c r="N686" s="32" t="s">
        <v>39</v>
      </c>
      <c r="O686" s="30">
        <v>0.0</v>
      </c>
      <c r="P686" s="30">
        <v>0.0</v>
      </c>
      <c r="Q686" s="30">
        <v>0.0</v>
      </c>
      <c r="R686" s="30">
        <v>0.0</v>
      </c>
      <c r="S686" s="30">
        <v>0.0</v>
      </c>
      <c r="T686" s="30">
        <v>0.0</v>
      </c>
      <c r="U686" s="30">
        <v>2.0</v>
      </c>
      <c r="V686" s="30">
        <v>2.0</v>
      </c>
      <c r="W686" s="30">
        <v>0.0</v>
      </c>
      <c r="X686" s="30">
        <v>10.0</v>
      </c>
      <c r="Y686" s="30">
        <v>0.0</v>
      </c>
      <c r="Z686" s="30">
        <v>0.0</v>
      </c>
      <c r="AA686" s="30">
        <v>0.0</v>
      </c>
      <c r="AB686" s="30">
        <v>0.0</v>
      </c>
      <c r="AC686" s="30">
        <v>0.0</v>
      </c>
      <c r="AD686" s="30">
        <v>0.0</v>
      </c>
      <c r="AE686" s="30">
        <v>0.0</v>
      </c>
      <c r="AF686" s="30">
        <v>0.0</v>
      </c>
      <c r="AG686" s="30">
        <v>0.0</v>
      </c>
      <c r="AH686" s="30">
        <v>0.0</v>
      </c>
      <c r="AI686" s="30">
        <v>0.0</v>
      </c>
      <c r="AJ686" s="39"/>
    </row>
    <row r="687">
      <c r="A687" s="30">
        <v>13157.1</v>
      </c>
      <c r="B687" s="40">
        <v>44314.0</v>
      </c>
      <c r="C687" s="40">
        <v>44314.0</v>
      </c>
      <c r="D687" s="32" t="s">
        <v>93</v>
      </c>
      <c r="E687" s="32" t="s">
        <v>94</v>
      </c>
      <c r="J687" s="30">
        <v>0.0</v>
      </c>
      <c r="K687" s="30">
        <v>0.0</v>
      </c>
      <c r="L687" s="30">
        <v>1.0</v>
      </c>
      <c r="M687" s="32" t="s">
        <v>39</v>
      </c>
      <c r="N687" s="32" t="s">
        <v>39</v>
      </c>
      <c r="O687" s="30">
        <v>0.0</v>
      </c>
      <c r="P687" s="30">
        <v>0.0</v>
      </c>
      <c r="Q687" s="30">
        <v>0.0</v>
      </c>
      <c r="R687" s="30">
        <v>0.0</v>
      </c>
      <c r="S687" s="30">
        <v>0.0</v>
      </c>
      <c r="T687" s="30">
        <v>0.0</v>
      </c>
      <c r="U687" s="30">
        <v>2.0</v>
      </c>
      <c r="V687" s="30">
        <v>2.0</v>
      </c>
      <c r="W687" s="30">
        <v>0.0</v>
      </c>
      <c r="X687" s="30">
        <v>10.0</v>
      </c>
      <c r="Y687" s="30">
        <v>0.0</v>
      </c>
      <c r="Z687" s="30">
        <v>0.0</v>
      </c>
      <c r="AA687" s="30">
        <v>0.0</v>
      </c>
      <c r="AB687" s="30">
        <v>0.0</v>
      </c>
      <c r="AC687" s="30">
        <v>0.0</v>
      </c>
      <c r="AD687" s="30">
        <v>0.0</v>
      </c>
      <c r="AE687" s="30">
        <v>0.0</v>
      </c>
      <c r="AF687" s="30">
        <v>0.0</v>
      </c>
      <c r="AG687" s="30">
        <v>0.0</v>
      </c>
      <c r="AH687" s="30">
        <v>0.0</v>
      </c>
      <c r="AI687" s="30">
        <v>0.0</v>
      </c>
      <c r="AJ687" s="39"/>
    </row>
    <row r="688">
      <c r="A688" s="30">
        <v>13157.2</v>
      </c>
      <c r="B688" s="40">
        <v>44314.0</v>
      </c>
      <c r="C688" s="40">
        <v>44314.0</v>
      </c>
      <c r="D688" s="32" t="s">
        <v>93</v>
      </c>
      <c r="E688" s="32" t="s">
        <v>94</v>
      </c>
      <c r="J688" s="30">
        <v>0.0</v>
      </c>
      <c r="K688" s="30">
        <v>0.0</v>
      </c>
      <c r="L688" s="30">
        <v>1.0</v>
      </c>
      <c r="M688" s="32" t="s">
        <v>39</v>
      </c>
      <c r="N688" s="32" t="s">
        <v>39</v>
      </c>
      <c r="O688" s="30">
        <v>0.0</v>
      </c>
      <c r="P688" s="30">
        <v>8.0</v>
      </c>
      <c r="Q688" s="30">
        <v>8.0</v>
      </c>
      <c r="R688" s="30">
        <v>0.0</v>
      </c>
      <c r="S688" s="30">
        <v>10.0</v>
      </c>
      <c r="T688" s="30">
        <v>0.0</v>
      </c>
      <c r="U688" s="30">
        <v>0.0</v>
      </c>
      <c r="V688" s="30">
        <v>0.0</v>
      </c>
      <c r="W688" s="30">
        <v>0.0</v>
      </c>
      <c r="X688" s="30">
        <v>0.0</v>
      </c>
      <c r="Y688" s="30">
        <v>0.0</v>
      </c>
      <c r="Z688" s="30">
        <v>0.0</v>
      </c>
      <c r="AA688" s="30">
        <v>0.0</v>
      </c>
      <c r="AB688" s="30">
        <v>0.0</v>
      </c>
      <c r="AC688" s="30">
        <v>0.0</v>
      </c>
      <c r="AD688" s="30">
        <v>0.0</v>
      </c>
      <c r="AE688" s="30">
        <v>0.0</v>
      </c>
      <c r="AF688" s="30">
        <v>0.0</v>
      </c>
      <c r="AG688" s="30">
        <v>0.0</v>
      </c>
      <c r="AH688" s="30">
        <v>0.0</v>
      </c>
      <c r="AI688" s="30">
        <v>0.0</v>
      </c>
      <c r="AJ688" s="39"/>
    </row>
    <row r="689">
      <c r="A689" s="30">
        <v>13157.3</v>
      </c>
      <c r="B689" s="40">
        <v>44314.0</v>
      </c>
      <c r="C689" s="40">
        <v>44314.0</v>
      </c>
      <c r="D689" s="32" t="s">
        <v>93</v>
      </c>
      <c r="E689" s="32" t="s">
        <v>94</v>
      </c>
      <c r="J689" s="30">
        <v>0.0</v>
      </c>
      <c r="K689" s="30">
        <v>0.0</v>
      </c>
      <c r="L689" s="30">
        <v>1.0</v>
      </c>
      <c r="M689" s="32" t="s">
        <v>39</v>
      </c>
      <c r="N689" s="32" t="s">
        <v>39</v>
      </c>
      <c r="O689" s="30">
        <v>0.0</v>
      </c>
      <c r="P689" s="30">
        <v>5.0</v>
      </c>
      <c r="Q689" s="30">
        <v>4.0</v>
      </c>
      <c r="R689" s="30">
        <v>0.0</v>
      </c>
      <c r="S689" s="30">
        <v>10.0</v>
      </c>
      <c r="T689" s="30">
        <v>0.0</v>
      </c>
      <c r="U689" s="30">
        <v>0.0</v>
      </c>
      <c r="V689" s="30">
        <v>0.0</v>
      </c>
      <c r="W689" s="30">
        <v>0.0</v>
      </c>
      <c r="X689" s="30">
        <v>0.0</v>
      </c>
      <c r="Y689" s="30">
        <v>0.0</v>
      </c>
      <c r="Z689" s="30">
        <v>0.0</v>
      </c>
      <c r="AA689" s="30">
        <v>0.0</v>
      </c>
      <c r="AB689" s="30">
        <v>0.0</v>
      </c>
      <c r="AC689" s="30">
        <v>0.0</v>
      </c>
      <c r="AD689" s="30">
        <v>0.0</v>
      </c>
      <c r="AE689" s="30">
        <v>0.0</v>
      </c>
      <c r="AF689" s="30">
        <v>0.0</v>
      </c>
      <c r="AG689" s="30">
        <v>0.0</v>
      </c>
      <c r="AH689" s="30">
        <v>0.0</v>
      </c>
      <c r="AI689" s="30">
        <v>0.0</v>
      </c>
      <c r="AJ689" s="39"/>
    </row>
    <row r="690">
      <c r="A690" s="30">
        <v>13157.4</v>
      </c>
      <c r="B690" s="40">
        <v>44314.0</v>
      </c>
      <c r="C690" s="40">
        <v>44314.0</v>
      </c>
      <c r="D690" s="32" t="s">
        <v>93</v>
      </c>
      <c r="E690" s="32" t="s">
        <v>94</v>
      </c>
      <c r="J690" s="30">
        <v>0.0</v>
      </c>
      <c r="K690" s="30">
        <v>0.0</v>
      </c>
      <c r="L690" s="30">
        <v>1.0</v>
      </c>
      <c r="M690" s="32" t="s">
        <v>39</v>
      </c>
      <c r="N690" s="32" t="s">
        <v>39</v>
      </c>
      <c r="O690" s="30">
        <v>0.0</v>
      </c>
      <c r="P690" s="30">
        <v>3.0</v>
      </c>
      <c r="Q690" s="30">
        <v>5.0</v>
      </c>
      <c r="R690" s="30">
        <v>0.0</v>
      </c>
      <c r="S690" s="30">
        <v>10.0</v>
      </c>
      <c r="T690" s="30">
        <v>0.0</v>
      </c>
      <c r="U690" s="30">
        <v>0.0</v>
      </c>
      <c r="V690" s="30">
        <v>0.0</v>
      </c>
      <c r="W690" s="30">
        <v>0.0</v>
      </c>
      <c r="X690" s="30">
        <v>0.0</v>
      </c>
      <c r="Y690" s="30">
        <v>0.0</v>
      </c>
      <c r="Z690" s="30">
        <v>0.0</v>
      </c>
      <c r="AA690" s="30">
        <v>0.0</v>
      </c>
      <c r="AB690" s="30">
        <v>0.0</v>
      </c>
      <c r="AC690" s="30">
        <v>0.0</v>
      </c>
      <c r="AD690" s="30">
        <v>0.0</v>
      </c>
      <c r="AE690" s="30">
        <v>0.0</v>
      </c>
      <c r="AF690" s="30">
        <v>0.0</v>
      </c>
      <c r="AG690" s="30">
        <v>0.0</v>
      </c>
      <c r="AH690" s="30">
        <v>0.0</v>
      </c>
      <c r="AI690" s="30">
        <v>0.0</v>
      </c>
      <c r="AJ690" s="39"/>
    </row>
    <row r="691">
      <c r="A691" s="30">
        <v>13157.5</v>
      </c>
      <c r="B691" s="40">
        <v>44314.0</v>
      </c>
      <c r="C691" s="40">
        <v>44314.0</v>
      </c>
      <c r="D691" s="32" t="s">
        <v>93</v>
      </c>
      <c r="E691" s="32" t="s">
        <v>94</v>
      </c>
      <c r="J691" s="30">
        <v>0.0</v>
      </c>
      <c r="K691" s="30">
        <v>0.0</v>
      </c>
      <c r="L691" s="30">
        <v>1.0</v>
      </c>
      <c r="M691" s="32" t="s">
        <v>39</v>
      </c>
      <c r="N691" s="32" t="s">
        <v>39</v>
      </c>
      <c r="O691" s="30">
        <v>0.0</v>
      </c>
      <c r="P691" s="30">
        <v>10.0</v>
      </c>
      <c r="Q691" s="30">
        <v>7.0</v>
      </c>
      <c r="R691" s="30">
        <v>0.0</v>
      </c>
      <c r="S691" s="30">
        <v>0.0</v>
      </c>
      <c r="T691" s="30">
        <v>0.0</v>
      </c>
      <c r="U691" s="30">
        <v>0.0</v>
      </c>
      <c r="V691" s="30">
        <v>0.0</v>
      </c>
      <c r="W691" s="30">
        <v>0.0</v>
      </c>
      <c r="X691" s="30">
        <v>0.0</v>
      </c>
      <c r="Y691" s="30">
        <v>0.0</v>
      </c>
      <c r="Z691" s="30">
        <v>0.0</v>
      </c>
      <c r="AA691" s="30">
        <v>0.0</v>
      </c>
      <c r="AB691" s="30">
        <v>0.0</v>
      </c>
      <c r="AC691" s="30">
        <v>0.0</v>
      </c>
      <c r="AD691" s="30">
        <v>0.0</v>
      </c>
      <c r="AE691" s="30">
        <v>0.0</v>
      </c>
      <c r="AF691" s="30">
        <v>0.0</v>
      </c>
      <c r="AG691" s="30">
        <v>0.0</v>
      </c>
      <c r="AH691" s="30">
        <v>0.0</v>
      </c>
      <c r="AI691" s="30">
        <v>0.0</v>
      </c>
      <c r="AJ691" s="39"/>
    </row>
    <row r="692">
      <c r="A692" s="30">
        <v>13157.6</v>
      </c>
      <c r="B692" s="40">
        <v>44314.0</v>
      </c>
      <c r="C692" s="40">
        <v>44314.0</v>
      </c>
      <c r="D692" s="32" t="s">
        <v>93</v>
      </c>
      <c r="E692" s="32" t="s">
        <v>94</v>
      </c>
      <c r="J692" s="30">
        <v>0.0</v>
      </c>
      <c r="K692" s="30">
        <v>0.0</v>
      </c>
      <c r="L692" s="30">
        <v>1.0</v>
      </c>
      <c r="M692" s="32" t="s">
        <v>39</v>
      </c>
      <c r="N692" s="32" t="s">
        <v>39</v>
      </c>
      <c r="O692" s="30">
        <v>0.0</v>
      </c>
      <c r="P692" s="30">
        <v>4.0</v>
      </c>
      <c r="Q692" s="30">
        <v>3.0</v>
      </c>
      <c r="R692" s="30">
        <v>0.0</v>
      </c>
      <c r="S692" s="30">
        <v>3.0</v>
      </c>
      <c r="T692" s="30">
        <v>0.0</v>
      </c>
      <c r="U692" s="30">
        <v>0.0</v>
      </c>
      <c r="V692" s="30">
        <v>0.0</v>
      </c>
      <c r="W692" s="30">
        <v>0.0</v>
      </c>
      <c r="X692" s="30">
        <v>0.0</v>
      </c>
      <c r="Y692" s="30">
        <v>0.0</v>
      </c>
      <c r="Z692" s="30">
        <v>0.0</v>
      </c>
      <c r="AA692" s="30">
        <v>0.0</v>
      </c>
      <c r="AB692" s="30">
        <v>0.0</v>
      </c>
      <c r="AC692" s="30">
        <v>0.0</v>
      </c>
      <c r="AD692" s="30">
        <v>0.0</v>
      </c>
      <c r="AE692" s="30">
        <v>0.0</v>
      </c>
      <c r="AF692" s="30">
        <v>0.0</v>
      </c>
      <c r="AG692" s="30">
        <v>0.0</v>
      </c>
      <c r="AH692" s="30">
        <v>0.0</v>
      </c>
      <c r="AI692" s="30">
        <v>0.0</v>
      </c>
      <c r="AJ692" s="39"/>
    </row>
    <row r="693">
      <c r="A693" s="30">
        <v>13158.1</v>
      </c>
      <c r="B693" s="40">
        <v>44314.0</v>
      </c>
      <c r="C693" s="40">
        <v>44314.0</v>
      </c>
      <c r="D693" s="32" t="s">
        <v>93</v>
      </c>
      <c r="E693" s="32" t="s">
        <v>94</v>
      </c>
      <c r="J693" s="30">
        <v>0.0</v>
      </c>
      <c r="K693" s="30">
        <v>0.0</v>
      </c>
      <c r="L693" s="30">
        <v>1.0</v>
      </c>
      <c r="M693" s="32" t="s">
        <v>39</v>
      </c>
      <c r="N693" s="32" t="s">
        <v>39</v>
      </c>
      <c r="O693" s="30">
        <v>0.0</v>
      </c>
      <c r="P693" s="30">
        <v>0.0</v>
      </c>
      <c r="Q693" s="30">
        <v>0.0</v>
      </c>
      <c r="R693" s="30">
        <v>0.0</v>
      </c>
      <c r="S693" s="30">
        <v>0.0</v>
      </c>
      <c r="T693" s="30">
        <v>0.0</v>
      </c>
      <c r="U693" s="30">
        <v>2.0</v>
      </c>
      <c r="V693" s="30">
        <v>2.0</v>
      </c>
      <c r="W693" s="30">
        <v>0.0</v>
      </c>
      <c r="X693" s="30">
        <v>0.0</v>
      </c>
      <c r="Y693" s="30">
        <v>0.0</v>
      </c>
      <c r="Z693" s="30">
        <v>0.0</v>
      </c>
      <c r="AA693" s="30">
        <v>0.0</v>
      </c>
      <c r="AB693" s="30">
        <v>0.0</v>
      </c>
      <c r="AC693" s="30">
        <v>0.0</v>
      </c>
      <c r="AD693" s="30">
        <v>0.0</v>
      </c>
      <c r="AE693" s="30">
        <v>0.0</v>
      </c>
      <c r="AF693" s="30">
        <v>0.0</v>
      </c>
      <c r="AG693" s="30">
        <v>0.0</v>
      </c>
      <c r="AH693" s="30">
        <v>0.0</v>
      </c>
      <c r="AI693" s="30">
        <v>0.0</v>
      </c>
      <c r="AJ693" s="39"/>
    </row>
    <row r="694">
      <c r="A694" s="30">
        <v>13158.2</v>
      </c>
      <c r="B694" s="40">
        <v>44314.0</v>
      </c>
      <c r="C694" s="40">
        <v>44314.0</v>
      </c>
      <c r="D694" s="32" t="s">
        <v>93</v>
      </c>
      <c r="E694" s="32" t="s">
        <v>94</v>
      </c>
      <c r="J694" s="30">
        <v>0.0</v>
      </c>
      <c r="K694" s="30">
        <v>0.0</v>
      </c>
      <c r="L694" s="30">
        <v>1.0</v>
      </c>
      <c r="M694" s="32" t="s">
        <v>39</v>
      </c>
      <c r="N694" s="32" t="s">
        <v>39</v>
      </c>
      <c r="O694" s="30">
        <v>0.0</v>
      </c>
      <c r="P694" s="30">
        <v>0.0</v>
      </c>
      <c r="Q694" s="30">
        <v>6.0</v>
      </c>
      <c r="R694" s="30">
        <v>0.0</v>
      </c>
      <c r="S694" s="30">
        <v>0.0</v>
      </c>
      <c r="T694" s="30">
        <v>0.0</v>
      </c>
      <c r="U694" s="30">
        <v>0.0</v>
      </c>
      <c r="V694" s="30">
        <v>0.0</v>
      </c>
      <c r="W694" s="30">
        <v>0.0</v>
      </c>
      <c r="X694" s="30">
        <v>0.0</v>
      </c>
      <c r="Y694" s="30">
        <v>0.0</v>
      </c>
      <c r="Z694" s="30">
        <v>0.0</v>
      </c>
      <c r="AA694" s="30">
        <v>0.0</v>
      </c>
      <c r="AB694" s="30">
        <v>0.0</v>
      </c>
      <c r="AC694" s="30">
        <v>0.0</v>
      </c>
      <c r="AD694" s="30">
        <v>0.0</v>
      </c>
      <c r="AE694" s="30">
        <v>0.0</v>
      </c>
      <c r="AF694" s="30">
        <v>0.0</v>
      </c>
      <c r="AG694" s="30">
        <v>0.0</v>
      </c>
      <c r="AH694" s="30">
        <v>0.0</v>
      </c>
      <c r="AI694" s="30">
        <v>0.0</v>
      </c>
      <c r="AJ694" s="39"/>
    </row>
    <row r="695">
      <c r="A695" s="30">
        <v>13158.3</v>
      </c>
      <c r="B695" s="40">
        <v>44314.0</v>
      </c>
      <c r="C695" s="40">
        <v>44314.0</v>
      </c>
      <c r="D695" s="32" t="s">
        <v>93</v>
      </c>
      <c r="E695" s="32" t="s">
        <v>94</v>
      </c>
      <c r="J695" s="30">
        <v>0.0</v>
      </c>
      <c r="K695" s="30">
        <v>0.0</v>
      </c>
      <c r="L695" s="30">
        <v>1.0</v>
      </c>
      <c r="M695" s="32" t="s">
        <v>39</v>
      </c>
      <c r="N695" s="32" t="s">
        <v>39</v>
      </c>
      <c r="O695" s="30">
        <v>0.0</v>
      </c>
      <c r="P695" s="30">
        <v>2.0</v>
      </c>
      <c r="Q695" s="30">
        <v>2.0</v>
      </c>
      <c r="R695" s="30">
        <v>0.0</v>
      </c>
      <c r="S695" s="30">
        <v>0.0</v>
      </c>
      <c r="T695" s="30">
        <v>0.0</v>
      </c>
      <c r="U695" s="30">
        <v>0.0</v>
      </c>
      <c r="V695" s="30">
        <v>0.0</v>
      </c>
      <c r="W695" s="30">
        <v>0.0</v>
      </c>
      <c r="X695" s="30">
        <v>0.0</v>
      </c>
      <c r="Y695" s="30">
        <v>0.0</v>
      </c>
      <c r="Z695" s="30">
        <v>0.0</v>
      </c>
      <c r="AA695" s="30">
        <v>0.0</v>
      </c>
      <c r="AB695" s="30">
        <v>0.0</v>
      </c>
      <c r="AC695" s="30">
        <v>0.0</v>
      </c>
      <c r="AD695" s="30">
        <v>0.0</v>
      </c>
      <c r="AE695" s="30">
        <v>0.0</v>
      </c>
      <c r="AF695" s="30">
        <v>0.0</v>
      </c>
      <c r="AG695" s="30">
        <v>0.0</v>
      </c>
      <c r="AH695" s="30">
        <v>0.0</v>
      </c>
      <c r="AI695" s="30">
        <v>0.0</v>
      </c>
      <c r="AJ695" s="39"/>
    </row>
    <row r="696">
      <c r="A696" s="30">
        <v>13158.4</v>
      </c>
      <c r="B696" s="40">
        <v>44314.0</v>
      </c>
      <c r="C696" s="40">
        <v>44314.0</v>
      </c>
      <c r="D696" s="32" t="s">
        <v>93</v>
      </c>
      <c r="E696" s="32" t="s">
        <v>94</v>
      </c>
      <c r="F696" s="32" t="s">
        <v>191</v>
      </c>
      <c r="G696" s="32" t="s">
        <v>107</v>
      </c>
      <c r="H696" s="30">
        <v>27511.0</v>
      </c>
      <c r="I696" s="37"/>
      <c r="J696" s="30">
        <v>0.0</v>
      </c>
      <c r="K696" s="30">
        <v>1.0</v>
      </c>
      <c r="L696" s="30">
        <v>0.0</v>
      </c>
      <c r="M696" s="32" t="s">
        <v>39</v>
      </c>
      <c r="N696" s="32" t="s">
        <v>39</v>
      </c>
      <c r="O696" s="30">
        <v>0.0</v>
      </c>
      <c r="P696" s="30">
        <v>0.0</v>
      </c>
      <c r="Q696" s="30">
        <v>0.0</v>
      </c>
      <c r="R696" s="30">
        <v>0.0</v>
      </c>
      <c r="S696" s="30">
        <v>0.0</v>
      </c>
      <c r="T696" s="30">
        <v>0.0</v>
      </c>
      <c r="U696" s="30">
        <v>3.0</v>
      </c>
      <c r="V696" s="30">
        <v>9.0</v>
      </c>
      <c r="W696" s="30">
        <v>0.0</v>
      </c>
      <c r="X696" s="30">
        <v>0.0</v>
      </c>
      <c r="Y696" s="30">
        <v>0.0</v>
      </c>
      <c r="Z696" s="30">
        <v>0.0</v>
      </c>
      <c r="AA696" s="30">
        <v>0.0</v>
      </c>
      <c r="AB696" s="30">
        <v>0.0</v>
      </c>
      <c r="AC696" s="30">
        <v>0.0</v>
      </c>
      <c r="AD696" s="30">
        <v>0.0</v>
      </c>
      <c r="AE696" s="30">
        <v>0.0</v>
      </c>
      <c r="AF696" s="30">
        <v>0.0</v>
      </c>
      <c r="AG696" s="30">
        <v>0.0</v>
      </c>
      <c r="AH696" s="30">
        <v>0.0</v>
      </c>
      <c r="AI696" s="30">
        <v>0.0</v>
      </c>
      <c r="AJ696" s="39"/>
    </row>
    <row r="697">
      <c r="A697" s="30">
        <v>13158.5</v>
      </c>
      <c r="B697" s="40">
        <v>44314.0</v>
      </c>
      <c r="C697" s="40">
        <v>44314.0</v>
      </c>
      <c r="D697" s="32" t="s">
        <v>93</v>
      </c>
      <c r="E697" s="32" t="s">
        <v>94</v>
      </c>
      <c r="F697" s="32" t="s">
        <v>191</v>
      </c>
      <c r="G697" s="32" t="s">
        <v>107</v>
      </c>
      <c r="H697" s="30">
        <v>27511.0</v>
      </c>
      <c r="I697" s="37"/>
      <c r="J697" s="30">
        <v>0.0</v>
      </c>
      <c r="K697" s="30">
        <v>1.0</v>
      </c>
      <c r="L697" s="30">
        <v>0.0</v>
      </c>
      <c r="M697" s="32" t="s">
        <v>39</v>
      </c>
      <c r="N697" s="32" t="s">
        <v>39</v>
      </c>
      <c r="O697" s="30">
        <v>0.0</v>
      </c>
      <c r="P697" s="30">
        <v>0.0</v>
      </c>
      <c r="Q697" s="30">
        <v>0.0</v>
      </c>
      <c r="R697" s="30">
        <v>0.0</v>
      </c>
      <c r="S697" s="30">
        <v>0.0</v>
      </c>
      <c r="T697" s="30">
        <v>0.0</v>
      </c>
      <c r="U697" s="30">
        <v>1.0</v>
      </c>
      <c r="V697" s="30">
        <v>1.0</v>
      </c>
      <c r="W697" s="30">
        <v>0.0</v>
      </c>
      <c r="X697" s="30">
        <v>0.0</v>
      </c>
      <c r="Y697" s="30">
        <v>0.0</v>
      </c>
      <c r="Z697" s="30">
        <v>0.0</v>
      </c>
      <c r="AA697" s="30">
        <v>0.0</v>
      </c>
      <c r="AB697" s="30">
        <v>0.0</v>
      </c>
      <c r="AC697" s="30">
        <v>0.0</v>
      </c>
      <c r="AD697" s="30">
        <v>0.0</v>
      </c>
      <c r="AE697" s="30">
        <v>0.0</v>
      </c>
      <c r="AF697" s="30">
        <v>0.0</v>
      </c>
      <c r="AG697" s="30">
        <v>0.0</v>
      </c>
      <c r="AH697" s="30">
        <v>0.0</v>
      </c>
      <c r="AI697" s="30">
        <v>0.0</v>
      </c>
      <c r="AJ697" s="39"/>
    </row>
    <row r="698">
      <c r="A698" s="30">
        <v>13158.6</v>
      </c>
      <c r="B698" s="40">
        <v>44314.0</v>
      </c>
      <c r="C698" s="40">
        <v>44314.0</v>
      </c>
      <c r="D698" s="32" t="s">
        <v>93</v>
      </c>
      <c r="E698" s="32" t="s">
        <v>94</v>
      </c>
      <c r="F698" s="32" t="s">
        <v>191</v>
      </c>
      <c r="G698" s="32" t="s">
        <v>107</v>
      </c>
      <c r="H698" s="30">
        <v>27511.0</v>
      </c>
      <c r="I698" s="37"/>
      <c r="J698" s="30">
        <v>0.0</v>
      </c>
      <c r="K698" s="30">
        <v>1.0</v>
      </c>
      <c r="L698" s="30">
        <v>0.0</v>
      </c>
      <c r="M698" s="32" t="s">
        <v>39</v>
      </c>
      <c r="N698" s="32" t="s">
        <v>39</v>
      </c>
      <c r="O698" s="30">
        <v>0.0</v>
      </c>
      <c r="P698" s="30">
        <v>0.0</v>
      </c>
      <c r="Q698" s="30">
        <v>0.0</v>
      </c>
      <c r="R698" s="30">
        <v>0.0</v>
      </c>
      <c r="S698" s="30">
        <v>0.0</v>
      </c>
      <c r="T698" s="30">
        <v>0.0</v>
      </c>
      <c r="U698" s="30">
        <v>1.0</v>
      </c>
      <c r="V698" s="30">
        <v>0.0</v>
      </c>
      <c r="W698" s="30">
        <v>10.0</v>
      </c>
      <c r="X698" s="30">
        <v>0.0</v>
      </c>
      <c r="Y698" s="30">
        <v>0.0</v>
      </c>
      <c r="Z698" s="30">
        <v>0.0</v>
      </c>
      <c r="AA698" s="30">
        <v>0.0</v>
      </c>
      <c r="AB698" s="30">
        <v>0.0</v>
      </c>
      <c r="AC698" s="30">
        <v>0.0</v>
      </c>
      <c r="AD698" s="30">
        <v>0.0</v>
      </c>
      <c r="AE698" s="30">
        <v>0.0</v>
      </c>
      <c r="AF698" s="30">
        <v>0.0</v>
      </c>
      <c r="AG698" s="30">
        <v>0.0</v>
      </c>
      <c r="AH698" s="30">
        <v>0.0</v>
      </c>
      <c r="AI698" s="30">
        <v>0.0</v>
      </c>
      <c r="AJ698" s="39"/>
    </row>
    <row r="699">
      <c r="A699" s="30">
        <v>13159.1</v>
      </c>
      <c r="B699" s="40">
        <v>44314.0</v>
      </c>
      <c r="C699" s="40">
        <v>44314.0</v>
      </c>
      <c r="D699" s="32" t="s">
        <v>93</v>
      </c>
      <c r="E699" s="32" t="s">
        <v>94</v>
      </c>
      <c r="J699" s="30">
        <v>0.0</v>
      </c>
      <c r="K699" s="30">
        <v>0.0</v>
      </c>
      <c r="L699" s="30">
        <v>1.0</v>
      </c>
      <c r="M699" s="32" t="s">
        <v>39</v>
      </c>
      <c r="N699" s="32" t="s">
        <v>39</v>
      </c>
      <c r="O699" s="30">
        <v>0.0</v>
      </c>
      <c r="P699" s="30">
        <v>4.0</v>
      </c>
      <c r="Q699" s="30">
        <v>3.0</v>
      </c>
      <c r="R699" s="30">
        <v>0.0</v>
      </c>
      <c r="S699" s="30">
        <v>0.0</v>
      </c>
      <c r="T699" s="30">
        <v>0.0</v>
      </c>
      <c r="U699" s="30">
        <v>0.0</v>
      </c>
      <c r="V699" s="30">
        <v>0.0</v>
      </c>
      <c r="W699" s="30">
        <v>0.0</v>
      </c>
      <c r="X699" s="30">
        <v>0.0</v>
      </c>
      <c r="Y699" s="30">
        <v>0.0</v>
      </c>
      <c r="Z699" s="30">
        <v>0.0</v>
      </c>
      <c r="AA699" s="30">
        <v>0.0</v>
      </c>
      <c r="AB699" s="30">
        <v>0.0</v>
      </c>
      <c r="AC699" s="30">
        <v>0.0</v>
      </c>
      <c r="AD699" s="30">
        <v>0.0</v>
      </c>
      <c r="AE699" s="30">
        <v>0.0</v>
      </c>
      <c r="AF699" s="30">
        <v>0.0</v>
      </c>
      <c r="AG699" s="30">
        <v>0.0</v>
      </c>
      <c r="AH699" s="30">
        <v>0.0</v>
      </c>
      <c r="AI699" s="30">
        <v>0.0</v>
      </c>
      <c r="AJ699" s="39"/>
    </row>
    <row r="700">
      <c r="A700" s="30">
        <v>13159.2</v>
      </c>
      <c r="B700" s="40">
        <v>44314.0</v>
      </c>
      <c r="C700" s="40">
        <v>44314.0</v>
      </c>
      <c r="D700" s="32" t="s">
        <v>93</v>
      </c>
      <c r="E700" s="32" t="s">
        <v>94</v>
      </c>
      <c r="J700" s="30">
        <v>0.0</v>
      </c>
      <c r="K700" s="30">
        <v>0.0</v>
      </c>
      <c r="L700" s="30">
        <v>1.0</v>
      </c>
      <c r="M700" s="32" t="s">
        <v>39</v>
      </c>
      <c r="N700" s="32" t="s">
        <v>39</v>
      </c>
      <c r="O700" s="30">
        <v>0.0</v>
      </c>
      <c r="P700" s="30">
        <v>0.0</v>
      </c>
      <c r="Q700" s="30">
        <v>0.0</v>
      </c>
      <c r="R700" s="30">
        <v>0.0</v>
      </c>
      <c r="S700" s="30">
        <v>0.0</v>
      </c>
      <c r="T700" s="30">
        <v>0.0</v>
      </c>
      <c r="U700" s="30">
        <v>1.0</v>
      </c>
      <c r="V700" s="30">
        <v>2.0</v>
      </c>
      <c r="W700" s="30">
        <v>0.0</v>
      </c>
      <c r="X700" s="30">
        <v>0.0</v>
      </c>
      <c r="Y700" s="30">
        <v>0.0</v>
      </c>
      <c r="Z700" s="30">
        <v>0.0</v>
      </c>
      <c r="AA700" s="30">
        <v>0.0</v>
      </c>
      <c r="AB700" s="30">
        <v>0.0</v>
      </c>
      <c r="AC700" s="30">
        <v>0.0</v>
      </c>
      <c r="AD700" s="30">
        <v>0.0</v>
      </c>
      <c r="AE700" s="30">
        <v>0.0</v>
      </c>
      <c r="AF700" s="30">
        <v>0.0</v>
      </c>
      <c r="AG700" s="30">
        <v>0.0</v>
      </c>
      <c r="AH700" s="30">
        <v>0.0</v>
      </c>
      <c r="AI700" s="30">
        <v>0.0</v>
      </c>
      <c r="AJ700" s="39"/>
    </row>
    <row r="701">
      <c r="A701" s="30">
        <v>13159.3</v>
      </c>
      <c r="B701" s="40">
        <v>44314.0</v>
      </c>
      <c r="C701" s="40">
        <v>44314.0</v>
      </c>
      <c r="D701" s="32" t="s">
        <v>93</v>
      </c>
      <c r="E701" s="32" t="s">
        <v>94</v>
      </c>
      <c r="J701" s="30">
        <v>0.0</v>
      </c>
      <c r="K701" s="30">
        <v>0.0</v>
      </c>
      <c r="L701" s="30">
        <v>1.0</v>
      </c>
      <c r="M701" s="32" t="s">
        <v>39</v>
      </c>
      <c r="N701" s="32" t="s">
        <v>49</v>
      </c>
      <c r="O701" s="30">
        <v>0.0</v>
      </c>
      <c r="P701" s="30">
        <v>17.0</v>
      </c>
      <c r="Q701" s="30">
        <v>13.0</v>
      </c>
      <c r="R701" s="30">
        <v>0.0</v>
      </c>
      <c r="S701" s="30">
        <v>0.0</v>
      </c>
      <c r="T701" s="30">
        <v>0.0</v>
      </c>
      <c r="U701" s="30">
        <v>0.0</v>
      </c>
      <c r="V701" s="30">
        <v>0.0</v>
      </c>
      <c r="W701" s="30">
        <v>0.0</v>
      </c>
      <c r="X701" s="30">
        <v>0.0</v>
      </c>
      <c r="Y701" s="30">
        <v>0.0</v>
      </c>
      <c r="Z701" s="30">
        <v>0.0</v>
      </c>
      <c r="AA701" s="30">
        <v>0.0</v>
      </c>
      <c r="AB701" s="30">
        <v>0.0</v>
      </c>
      <c r="AC701" s="30">
        <v>0.0</v>
      </c>
      <c r="AD701" s="30">
        <v>0.0</v>
      </c>
      <c r="AE701" s="30">
        <v>0.0</v>
      </c>
      <c r="AF701" s="30">
        <v>0.0</v>
      </c>
      <c r="AG701" s="30">
        <v>0.0</v>
      </c>
      <c r="AH701" s="30">
        <v>0.0</v>
      </c>
      <c r="AI701" s="30">
        <v>0.0</v>
      </c>
      <c r="AJ701" s="39"/>
    </row>
    <row r="702">
      <c r="A702" s="30">
        <v>13159.4</v>
      </c>
      <c r="B702" s="40">
        <v>44314.0</v>
      </c>
      <c r="C702" s="40">
        <v>44314.0</v>
      </c>
      <c r="D702" s="32" t="s">
        <v>93</v>
      </c>
      <c r="E702" s="32" t="s">
        <v>94</v>
      </c>
      <c r="J702" s="30">
        <v>0.0</v>
      </c>
      <c r="K702" s="30">
        <v>0.0</v>
      </c>
      <c r="L702" s="30">
        <v>1.0</v>
      </c>
      <c r="M702" s="32" t="s">
        <v>39</v>
      </c>
      <c r="N702" s="32" t="s">
        <v>39</v>
      </c>
      <c r="O702" s="30">
        <v>0.0</v>
      </c>
      <c r="P702" s="30">
        <v>3.0</v>
      </c>
      <c r="Q702" s="30">
        <v>0.0</v>
      </c>
      <c r="R702" s="30">
        <v>0.0</v>
      </c>
      <c r="S702" s="30">
        <v>0.0</v>
      </c>
      <c r="T702" s="30">
        <v>0.0</v>
      </c>
      <c r="U702" s="30">
        <v>0.0</v>
      </c>
      <c r="V702" s="30">
        <v>0.0</v>
      </c>
      <c r="W702" s="30">
        <v>0.0</v>
      </c>
      <c r="X702" s="30">
        <v>0.0</v>
      </c>
      <c r="Y702" s="30">
        <v>0.0</v>
      </c>
      <c r="Z702" s="30">
        <v>0.0</v>
      </c>
      <c r="AA702" s="30">
        <v>0.0</v>
      </c>
      <c r="AB702" s="30">
        <v>0.0</v>
      </c>
      <c r="AC702" s="30">
        <v>0.0</v>
      </c>
      <c r="AD702" s="30">
        <v>0.0</v>
      </c>
      <c r="AE702" s="30">
        <v>0.0</v>
      </c>
      <c r="AF702" s="30">
        <v>0.0</v>
      </c>
      <c r="AG702" s="30">
        <v>0.0</v>
      </c>
      <c r="AH702" s="30">
        <v>0.0</v>
      </c>
      <c r="AI702" s="30">
        <v>0.0</v>
      </c>
      <c r="AJ702" s="39"/>
    </row>
    <row r="703">
      <c r="A703" s="30">
        <v>13159.5</v>
      </c>
      <c r="B703" s="40">
        <v>44314.0</v>
      </c>
      <c r="C703" s="40">
        <v>44314.0</v>
      </c>
      <c r="D703" s="32" t="s">
        <v>93</v>
      </c>
      <c r="E703" s="32" t="s">
        <v>94</v>
      </c>
      <c r="J703" s="30">
        <v>0.0</v>
      </c>
      <c r="K703" s="30">
        <v>0.0</v>
      </c>
      <c r="L703" s="30">
        <v>1.0</v>
      </c>
      <c r="M703" s="32" t="s">
        <v>39</v>
      </c>
      <c r="N703" s="32" t="s">
        <v>39</v>
      </c>
      <c r="O703" s="30">
        <v>0.0</v>
      </c>
      <c r="P703" s="30">
        <v>0.0</v>
      </c>
      <c r="Q703" s="30">
        <v>0.0</v>
      </c>
      <c r="R703" s="30">
        <v>0.0</v>
      </c>
      <c r="S703" s="30">
        <v>0.0</v>
      </c>
      <c r="T703" s="30">
        <v>0.0</v>
      </c>
      <c r="U703" s="30">
        <v>1.0</v>
      </c>
      <c r="V703" s="30">
        <v>1.0</v>
      </c>
      <c r="W703" s="30">
        <v>0.0</v>
      </c>
      <c r="X703" s="30">
        <v>0.0</v>
      </c>
      <c r="Y703" s="30">
        <v>0.0</v>
      </c>
      <c r="Z703" s="30">
        <v>0.0</v>
      </c>
      <c r="AA703" s="30">
        <v>0.0</v>
      </c>
      <c r="AB703" s="30">
        <v>0.0</v>
      </c>
      <c r="AC703" s="30">
        <v>0.0</v>
      </c>
      <c r="AD703" s="30">
        <v>0.0</v>
      </c>
      <c r="AE703" s="30">
        <v>0.0</v>
      </c>
      <c r="AF703" s="30">
        <v>0.0</v>
      </c>
      <c r="AG703" s="30">
        <v>0.0</v>
      </c>
      <c r="AH703" s="30">
        <v>0.0</v>
      </c>
      <c r="AI703" s="30">
        <v>0.0</v>
      </c>
      <c r="AJ703" s="39"/>
    </row>
    <row r="704">
      <c r="A704" s="30">
        <v>13159.6</v>
      </c>
      <c r="B704" s="40">
        <v>44314.0</v>
      </c>
      <c r="C704" s="40">
        <v>44314.0</v>
      </c>
      <c r="D704" s="32" t="s">
        <v>93</v>
      </c>
      <c r="E704" s="32" t="s">
        <v>94</v>
      </c>
      <c r="J704" s="30">
        <v>0.0</v>
      </c>
      <c r="K704" s="30">
        <v>0.0</v>
      </c>
      <c r="L704" s="30">
        <v>1.0</v>
      </c>
      <c r="M704" s="32" t="s">
        <v>39</v>
      </c>
      <c r="N704" s="32" t="s">
        <v>39</v>
      </c>
      <c r="O704" s="30">
        <v>0.0</v>
      </c>
      <c r="P704" s="30">
        <v>1.0</v>
      </c>
      <c r="Q704" s="30">
        <v>1.0</v>
      </c>
      <c r="R704" s="30">
        <v>0.0</v>
      </c>
      <c r="S704" s="30">
        <v>0.0</v>
      </c>
      <c r="T704" s="30">
        <v>0.0</v>
      </c>
      <c r="U704" s="30">
        <v>0.0</v>
      </c>
      <c r="V704" s="30">
        <v>0.0</v>
      </c>
      <c r="W704" s="30">
        <v>0.0</v>
      </c>
      <c r="X704" s="30">
        <v>0.0</v>
      </c>
      <c r="Y704" s="30">
        <v>0.0</v>
      </c>
      <c r="Z704" s="30">
        <v>0.0</v>
      </c>
      <c r="AA704" s="30">
        <v>0.0</v>
      </c>
      <c r="AB704" s="30">
        <v>0.0</v>
      </c>
      <c r="AC704" s="30">
        <v>0.0</v>
      </c>
      <c r="AD704" s="30">
        <v>0.0</v>
      </c>
      <c r="AE704" s="30">
        <v>0.0</v>
      </c>
      <c r="AF704" s="30">
        <v>0.0</v>
      </c>
      <c r="AG704" s="30">
        <v>0.0</v>
      </c>
      <c r="AH704" s="30">
        <v>0.0</v>
      </c>
      <c r="AI704" s="30">
        <v>0.0</v>
      </c>
      <c r="AJ704" s="39"/>
    </row>
    <row r="705">
      <c r="A705" s="30">
        <v>13160.1</v>
      </c>
      <c r="B705" s="40">
        <v>44314.0</v>
      </c>
      <c r="C705" s="40">
        <v>44314.0</v>
      </c>
      <c r="D705" s="32" t="s">
        <v>93</v>
      </c>
      <c r="E705" s="32" t="s">
        <v>94</v>
      </c>
      <c r="J705" s="30">
        <v>0.0</v>
      </c>
      <c r="K705" s="30">
        <v>0.0</v>
      </c>
      <c r="L705" s="30">
        <v>1.0</v>
      </c>
      <c r="M705" s="32" t="s">
        <v>39</v>
      </c>
      <c r="N705" s="32" t="s">
        <v>39</v>
      </c>
      <c r="O705" s="30">
        <v>0.0</v>
      </c>
      <c r="P705" s="30">
        <v>0.0</v>
      </c>
      <c r="Q705" s="30">
        <v>0.0</v>
      </c>
      <c r="R705" s="30">
        <v>0.0</v>
      </c>
      <c r="S705" s="30">
        <v>0.0</v>
      </c>
      <c r="T705" s="30">
        <v>0.0</v>
      </c>
      <c r="U705" s="30">
        <v>3.0</v>
      </c>
      <c r="V705" s="30">
        <v>6.0</v>
      </c>
      <c r="W705" s="30">
        <v>0.0</v>
      </c>
      <c r="X705" s="30">
        <v>0.0</v>
      </c>
      <c r="Y705" s="30">
        <v>0.0</v>
      </c>
      <c r="Z705" s="30">
        <v>0.0</v>
      </c>
      <c r="AA705" s="30">
        <v>0.0</v>
      </c>
      <c r="AB705" s="30">
        <v>0.0</v>
      </c>
      <c r="AC705" s="30">
        <v>0.0</v>
      </c>
      <c r="AD705" s="30">
        <v>0.0</v>
      </c>
      <c r="AE705" s="30">
        <v>0.0</v>
      </c>
      <c r="AF705" s="30">
        <v>0.0</v>
      </c>
      <c r="AG705" s="30">
        <v>0.0</v>
      </c>
      <c r="AH705" s="30">
        <v>0.0</v>
      </c>
      <c r="AI705" s="30">
        <v>0.0</v>
      </c>
      <c r="AJ705" s="39"/>
    </row>
    <row r="706">
      <c r="A706" s="30">
        <v>13160.2</v>
      </c>
      <c r="B706" s="40">
        <v>44314.0</v>
      </c>
      <c r="C706" s="40">
        <v>44314.0</v>
      </c>
      <c r="D706" s="32" t="s">
        <v>93</v>
      </c>
      <c r="E706" s="32" t="s">
        <v>94</v>
      </c>
      <c r="J706" s="30">
        <v>0.0</v>
      </c>
      <c r="K706" s="30">
        <v>0.0</v>
      </c>
      <c r="L706" s="30">
        <v>1.0</v>
      </c>
      <c r="M706" s="32" t="s">
        <v>39</v>
      </c>
      <c r="N706" s="32" t="s">
        <v>39</v>
      </c>
      <c r="O706" s="30">
        <v>0.0</v>
      </c>
      <c r="P706" s="30">
        <v>0.0</v>
      </c>
      <c r="Q706" s="30">
        <v>0.0</v>
      </c>
      <c r="R706" s="30">
        <v>0.0</v>
      </c>
      <c r="S706" s="30">
        <v>0.0</v>
      </c>
      <c r="T706" s="30">
        <v>0.0</v>
      </c>
      <c r="U706" s="30">
        <v>4.0</v>
      </c>
      <c r="V706" s="30">
        <v>5.0</v>
      </c>
      <c r="W706" s="30">
        <v>0.0</v>
      </c>
      <c r="X706" s="30">
        <v>0.0</v>
      </c>
      <c r="Y706" s="30">
        <v>0.0</v>
      </c>
      <c r="Z706" s="30">
        <v>0.0</v>
      </c>
      <c r="AA706" s="30">
        <v>0.0</v>
      </c>
      <c r="AB706" s="30">
        <v>0.0</v>
      </c>
      <c r="AC706" s="30">
        <v>0.0</v>
      </c>
      <c r="AD706" s="30">
        <v>0.0</v>
      </c>
      <c r="AE706" s="30">
        <v>0.0</v>
      </c>
      <c r="AF706" s="30">
        <v>0.0</v>
      </c>
      <c r="AG706" s="30">
        <v>0.0</v>
      </c>
      <c r="AH706" s="30">
        <v>0.0</v>
      </c>
      <c r="AI706" s="30">
        <v>0.0</v>
      </c>
      <c r="AJ706" s="39"/>
    </row>
    <row r="707">
      <c r="A707" s="30">
        <v>13160.3</v>
      </c>
      <c r="B707" s="40">
        <v>44314.0</v>
      </c>
      <c r="C707" s="40">
        <v>44314.0</v>
      </c>
      <c r="D707" s="32" t="s">
        <v>93</v>
      </c>
      <c r="E707" s="32" t="s">
        <v>94</v>
      </c>
      <c r="J707" s="30">
        <v>0.0</v>
      </c>
      <c r="K707" s="30">
        <v>0.0</v>
      </c>
      <c r="L707" s="30">
        <v>1.0</v>
      </c>
      <c r="M707" s="32" t="s">
        <v>39</v>
      </c>
      <c r="N707" s="32" t="s">
        <v>39</v>
      </c>
      <c r="O707" s="30">
        <v>0.0</v>
      </c>
      <c r="P707" s="30">
        <v>0.0</v>
      </c>
      <c r="Q707" s="30">
        <v>0.0</v>
      </c>
      <c r="R707" s="30">
        <v>0.0</v>
      </c>
      <c r="S707" s="30">
        <v>0.0</v>
      </c>
      <c r="T707" s="30">
        <v>0.0</v>
      </c>
      <c r="U707" s="30">
        <v>0.0</v>
      </c>
      <c r="V707" s="30">
        <v>1.0</v>
      </c>
      <c r="W707" s="30">
        <v>0.0</v>
      </c>
      <c r="X707" s="30">
        <v>0.0</v>
      </c>
      <c r="Y707" s="30">
        <v>0.0</v>
      </c>
      <c r="Z707" s="30">
        <v>0.0</v>
      </c>
      <c r="AA707" s="30">
        <v>0.0</v>
      </c>
      <c r="AB707" s="30">
        <v>0.0</v>
      </c>
      <c r="AC707" s="30">
        <v>0.0</v>
      </c>
      <c r="AD707" s="30">
        <v>0.0</v>
      </c>
      <c r="AE707" s="30">
        <v>0.0</v>
      </c>
      <c r="AF707" s="30">
        <v>0.0</v>
      </c>
      <c r="AG707" s="30">
        <v>0.0</v>
      </c>
      <c r="AH707" s="30">
        <v>0.0</v>
      </c>
      <c r="AI707" s="30">
        <v>0.0</v>
      </c>
      <c r="AJ707" s="39"/>
    </row>
    <row r="708">
      <c r="A708" s="30">
        <v>13160.4</v>
      </c>
      <c r="B708" s="40">
        <v>44314.0</v>
      </c>
      <c r="C708" s="40">
        <v>44314.0</v>
      </c>
      <c r="D708" s="32" t="s">
        <v>93</v>
      </c>
      <c r="E708" s="32" t="s">
        <v>94</v>
      </c>
      <c r="J708" s="30">
        <v>0.0</v>
      </c>
      <c r="K708" s="30">
        <v>0.0</v>
      </c>
      <c r="L708" s="30">
        <v>1.0</v>
      </c>
      <c r="M708" s="32" t="s">
        <v>39</v>
      </c>
      <c r="N708" s="32" t="s">
        <v>39</v>
      </c>
      <c r="O708" s="30">
        <v>0.0</v>
      </c>
      <c r="P708" s="30">
        <v>10.0</v>
      </c>
      <c r="Q708" s="30">
        <v>0.0</v>
      </c>
      <c r="R708" s="30">
        <v>0.0</v>
      </c>
      <c r="S708" s="30">
        <v>0.0</v>
      </c>
      <c r="T708" s="30">
        <v>0.0</v>
      </c>
      <c r="U708" s="30">
        <v>0.0</v>
      </c>
      <c r="V708" s="30">
        <v>0.0</v>
      </c>
      <c r="W708" s="30">
        <v>0.0</v>
      </c>
      <c r="X708" s="30">
        <v>0.0</v>
      </c>
      <c r="Y708" s="30">
        <v>0.0</v>
      </c>
      <c r="Z708" s="30">
        <v>0.0</v>
      </c>
      <c r="AA708" s="30">
        <v>0.0</v>
      </c>
      <c r="AB708" s="30">
        <v>0.0</v>
      </c>
      <c r="AC708" s="30">
        <v>0.0</v>
      </c>
      <c r="AD708" s="30">
        <v>0.0</v>
      </c>
      <c r="AE708" s="30">
        <v>0.0</v>
      </c>
      <c r="AF708" s="30">
        <v>0.0</v>
      </c>
      <c r="AG708" s="30">
        <v>0.0</v>
      </c>
      <c r="AH708" s="30">
        <v>0.0</v>
      </c>
      <c r="AI708" s="30">
        <v>0.0</v>
      </c>
      <c r="AJ708" s="39"/>
    </row>
    <row r="709">
      <c r="A709" s="30">
        <v>13160.5</v>
      </c>
      <c r="B709" s="40">
        <v>44314.0</v>
      </c>
      <c r="C709" s="40">
        <v>44314.0</v>
      </c>
      <c r="D709" s="32" t="s">
        <v>93</v>
      </c>
      <c r="E709" s="32" t="s">
        <v>94</v>
      </c>
      <c r="J709" s="30">
        <v>0.0</v>
      </c>
      <c r="K709" s="30">
        <v>0.0</v>
      </c>
      <c r="L709" s="30">
        <v>1.0</v>
      </c>
      <c r="M709" s="32" t="s">
        <v>39</v>
      </c>
      <c r="N709" s="32" t="s">
        <v>39</v>
      </c>
      <c r="O709" s="30">
        <v>0.0</v>
      </c>
      <c r="P709" s="30">
        <v>6.0</v>
      </c>
      <c r="Q709" s="30">
        <v>4.0</v>
      </c>
      <c r="R709" s="30">
        <v>0.0</v>
      </c>
      <c r="S709" s="30">
        <v>0.0</v>
      </c>
      <c r="T709" s="30">
        <v>0.0</v>
      </c>
      <c r="U709" s="30">
        <v>0.0</v>
      </c>
      <c r="V709" s="30">
        <v>0.0</v>
      </c>
      <c r="W709" s="30">
        <v>0.0</v>
      </c>
      <c r="X709" s="30">
        <v>0.0</v>
      </c>
      <c r="Y709" s="30">
        <v>0.0</v>
      </c>
      <c r="Z709" s="30">
        <v>0.0</v>
      </c>
      <c r="AA709" s="30">
        <v>0.0</v>
      </c>
      <c r="AB709" s="30">
        <v>0.0</v>
      </c>
      <c r="AC709" s="30">
        <v>0.0</v>
      </c>
      <c r="AD709" s="30">
        <v>0.0</v>
      </c>
      <c r="AE709" s="30">
        <v>0.0</v>
      </c>
      <c r="AF709" s="30">
        <v>0.0</v>
      </c>
      <c r="AG709" s="30">
        <v>0.0</v>
      </c>
      <c r="AH709" s="30">
        <v>0.0</v>
      </c>
      <c r="AI709" s="30">
        <v>0.0</v>
      </c>
      <c r="AJ709" s="39"/>
    </row>
    <row r="710">
      <c r="A710" s="30">
        <v>13160.6</v>
      </c>
      <c r="B710" s="40">
        <v>44314.0</v>
      </c>
      <c r="C710" s="40">
        <v>44314.0</v>
      </c>
      <c r="D710" s="32" t="s">
        <v>93</v>
      </c>
      <c r="E710" s="32" t="s">
        <v>94</v>
      </c>
      <c r="J710" s="30">
        <v>0.0</v>
      </c>
      <c r="K710" s="30">
        <v>0.0</v>
      </c>
      <c r="L710" s="30">
        <v>1.0</v>
      </c>
      <c r="M710" s="32" t="s">
        <v>39</v>
      </c>
      <c r="N710" s="32" t="s">
        <v>39</v>
      </c>
      <c r="O710" s="30">
        <v>0.0</v>
      </c>
      <c r="P710" s="30">
        <v>15.0</v>
      </c>
      <c r="Q710" s="30">
        <v>14.0</v>
      </c>
      <c r="R710" s="30">
        <v>0.0</v>
      </c>
      <c r="S710" s="30">
        <v>0.0</v>
      </c>
      <c r="T710" s="30">
        <v>0.0</v>
      </c>
      <c r="U710" s="30">
        <v>0.0</v>
      </c>
      <c r="V710" s="30">
        <v>0.0</v>
      </c>
      <c r="W710" s="30">
        <v>0.0</v>
      </c>
      <c r="X710" s="30">
        <v>0.0</v>
      </c>
      <c r="Y710" s="30">
        <v>0.0</v>
      </c>
      <c r="Z710" s="30">
        <v>0.0</v>
      </c>
      <c r="AA710" s="30">
        <v>0.0</v>
      </c>
      <c r="AB710" s="30">
        <v>0.0</v>
      </c>
      <c r="AC710" s="30">
        <v>0.0</v>
      </c>
      <c r="AD710" s="30">
        <v>0.0</v>
      </c>
      <c r="AE710" s="30">
        <v>0.0</v>
      </c>
      <c r="AF710" s="30">
        <v>0.0</v>
      </c>
      <c r="AG710" s="30">
        <v>0.0</v>
      </c>
      <c r="AH710" s="30">
        <v>0.0</v>
      </c>
      <c r="AI710" s="30">
        <v>0.0</v>
      </c>
      <c r="AJ710" s="39"/>
    </row>
    <row r="711">
      <c r="A711" s="30">
        <v>13161.1</v>
      </c>
      <c r="B711" s="40">
        <v>44314.0</v>
      </c>
      <c r="C711" s="40">
        <v>44314.0</v>
      </c>
      <c r="D711" s="32" t="s">
        <v>93</v>
      </c>
      <c r="E711" s="32" t="s">
        <v>94</v>
      </c>
      <c r="J711" s="30">
        <v>0.0</v>
      </c>
      <c r="K711" s="30">
        <v>0.0</v>
      </c>
      <c r="L711" s="30">
        <v>1.0</v>
      </c>
      <c r="M711" s="32" t="s">
        <v>39</v>
      </c>
      <c r="N711" s="32" t="s">
        <v>39</v>
      </c>
      <c r="O711" s="30">
        <v>0.0</v>
      </c>
      <c r="P711" s="30">
        <v>4.0</v>
      </c>
      <c r="Q711" s="30">
        <v>1.0</v>
      </c>
      <c r="R711" s="30">
        <v>0.0</v>
      </c>
      <c r="S711" s="30">
        <v>0.0</v>
      </c>
      <c r="T711" s="30">
        <v>0.0</v>
      </c>
      <c r="U711" s="30">
        <v>0.0</v>
      </c>
      <c r="V711" s="30">
        <v>0.0</v>
      </c>
      <c r="W711" s="30">
        <v>0.0</v>
      </c>
      <c r="X711" s="30">
        <v>0.0</v>
      </c>
      <c r="Y711" s="30">
        <v>0.0</v>
      </c>
      <c r="Z711" s="30">
        <v>0.0</v>
      </c>
      <c r="AA711" s="30">
        <v>0.0</v>
      </c>
      <c r="AB711" s="30">
        <v>0.0</v>
      </c>
      <c r="AC711" s="30">
        <v>0.0</v>
      </c>
      <c r="AD711" s="30">
        <v>0.0</v>
      </c>
      <c r="AE711" s="30">
        <v>0.0</v>
      </c>
      <c r="AF711" s="30">
        <v>0.0</v>
      </c>
      <c r="AG711" s="30">
        <v>0.0</v>
      </c>
      <c r="AH711" s="30">
        <v>0.0</v>
      </c>
      <c r="AI711" s="30">
        <v>0.0</v>
      </c>
      <c r="AJ711" s="39"/>
    </row>
    <row r="712">
      <c r="A712" s="30">
        <v>13161.2</v>
      </c>
      <c r="B712" s="40">
        <v>44314.0</v>
      </c>
      <c r="C712" s="40">
        <v>44314.0</v>
      </c>
      <c r="D712" s="32" t="s">
        <v>93</v>
      </c>
      <c r="E712" s="32" t="s">
        <v>94</v>
      </c>
      <c r="J712" s="30">
        <v>0.0</v>
      </c>
      <c r="K712" s="30">
        <v>0.0</v>
      </c>
      <c r="L712" s="30">
        <v>1.0</v>
      </c>
      <c r="M712" s="32" t="s">
        <v>39</v>
      </c>
      <c r="N712" s="32" t="s">
        <v>39</v>
      </c>
      <c r="O712" s="30">
        <v>0.0</v>
      </c>
      <c r="P712" s="30">
        <v>0.0</v>
      </c>
      <c r="Q712" s="30">
        <v>0.0</v>
      </c>
      <c r="R712" s="30">
        <v>0.0</v>
      </c>
      <c r="S712" s="30">
        <v>0.0</v>
      </c>
      <c r="T712" s="30">
        <v>0.0</v>
      </c>
      <c r="U712" s="30">
        <v>4.0</v>
      </c>
      <c r="V712" s="30">
        <v>3.0</v>
      </c>
      <c r="W712" s="30">
        <v>0.0</v>
      </c>
      <c r="X712" s="30">
        <v>0.0</v>
      </c>
      <c r="Y712" s="30">
        <v>0.0</v>
      </c>
      <c r="Z712" s="30">
        <v>0.0</v>
      </c>
      <c r="AA712" s="30">
        <v>0.0</v>
      </c>
      <c r="AB712" s="30">
        <v>0.0</v>
      </c>
      <c r="AC712" s="30">
        <v>0.0</v>
      </c>
      <c r="AD712" s="30">
        <v>0.0</v>
      </c>
      <c r="AE712" s="30">
        <v>0.0</v>
      </c>
      <c r="AF712" s="30">
        <v>0.0</v>
      </c>
      <c r="AG712" s="30">
        <v>0.0</v>
      </c>
      <c r="AH712" s="30">
        <v>0.0</v>
      </c>
      <c r="AI712" s="30">
        <v>0.0</v>
      </c>
      <c r="AJ712" s="39"/>
    </row>
    <row r="713">
      <c r="A713" s="30">
        <v>13161.3</v>
      </c>
      <c r="B713" s="40">
        <v>44314.0</v>
      </c>
      <c r="C713" s="40">
        <v>44314.0</v>
      </c>
      <c r="D713" s="32" t="s">
        <v>93</v>
      </c>
      <c r="E713" s="32" t="s">
        <v>94</v>
      </c>
      <c r="J713" s="30">
        <v>0.0</v>
      </c>
      <c r="K713" s="30">
        <v>0.0</v>
      </c>
      <c r="L713" s="30">
        <v>1.0</v>
      </c>
      <c r="M713" s="32" t="s">
        <v>39</v>
      </c>
      <c r="N713" s="32" t="s">
        <v>39</v>
      </c>
      <c r="O713" s="30">
        <v>0.0</v>
      </c>
      <c r="P713" s="30">
        <v>0.0</v>
      </c>
      <c r="Q713" s="30">
        <v>0.0</v>
      </c>
      <c r="R713" s="30">
        <v>0.0</v>
      </c>
      <c r="S713" s="30">
        <v>0.0</v>
      </c>
      <c r="T713" s="30">
        <v>0.0</v>
      </c>
      <c r="U713" s="30">
        <v>3.0</v>
      </c>
      <c r="V713" s="30">
        <v>2.0</v>
      </c>
      <c r="W713" s="30">
        <v>0.0</v>
      </c>
      <c r="X713" s="30">
        <v>0.0</v>
      </c>
      <c r="Y713" s="30">
        <v>0.0</v>
      </c>
      <c r="Z713" s="30">
        <v>0.0</v>
      </c>
      <c r="AA713" s="30">
        <v>0.0</v>
      </c>
      <c r="AB713" s="30">
        <v>0.0</v>
      </c>
      <c r="AC713" s="30">
        <v>0.0</v>
      </c>
      <c r="AD713" s="30">
        <v>0.0</v>
      </c>
      <c r="AE713" s="30">
        <v>0.0</v>
      </c>
      <c r="AF713" s="30">
        <v>0.0</v>
      </c>
      <c r="AG713" s="30">
        <v>0.0</v>
      </c>
      <c r="AH713" s="30">
        <v>0.0</v>
      </c>
      <c r="AI713" s="30">
        <v>0.0</v>
      </c>
      <c r="AJ713" s="39"/>
    </row>
    <row r="714">
      <c r="A714" s="30">
        <v>13161.4</v>
      </c>
      <c r="B714" s="40">
        <v>44314.0</v>
      </c>
      <c r="C714" s="40">
        <v>44314.0</v>
      </c>
      <c r="D714" s="32" t="s">
        <v>93</v>
      </c>
      <c r="E714" s="32" t="s">
        <v>94</v>
      </c>
      <c r="J714" s="30">
        <v>0.0</v>
      </c>
      <c r="K714" s="30">
        <v>0.0</v>
      </c>
      <c r="L714" s="30">
        <v>1.0</v>
      </c>
      <c r="M714" s="32" t="s">
        <v>39</v>
      </c>
      <c r="N714" s="32" t="s">
        <v>39</v>
      </c>
      <c r="O714" s="30">
        <v>0.0</v>
      </c>
      <c r="P714" s="30">
        <v>0.0</v>
      </c>
      <c r="Q714" s="30">
        <v>0.0</v>
      </c>
      <c r="R714" s="30">
        <v>0.0</v>
      </c>
      <c r="S714" s="30">
        <v>0.0</v>
      </c>
      <c r="T714" s="30">
        <v>0.0</v>
      </c>
      <c r="U714" s="30">
        <v>1.0</v>
      </c>
      <c r="V714" s="30">
        <v>1.0</v>
      </c>
      <c r="W714" s="30">
        <v>0.0</v>
      </c>
      <c r="X714" s="30">
        <v>0.0</v>
      </c>
      <c r="Y714" s="30">
        <v>0.0</v>
      </c>
      <c r="Z714" s="30">
        <v>0.0</v>
      </c>
      <c r="AA714" s="30">
        <v>0.0</v>
      </c>
      <c r="AB714" s="30">
        <v>0.0</v>
      </c>
      <c r="AC714" s="30">
        <v>0.0</v>
      </c>
      <c r="AD714" s="30">
        <v>0.0</v>
      </c>
      <c r="AE714" s="30">
        <v>0.0</v>
      </c>
      <c r="AF714" s="30">
        <v>0.0</v>
      </c>
      <c r="AG714" s="30">
        <v>0.0</v>
      </c>
      <c r="AH714" s="30">
        <v>0.0</v>
      </c>
      <c r="AI714" s="30">
        <v>0.0</v>
      </c>
      <c r="AJ714" s="39"/>
    </row>
    <row r="715">
      <c r="A715" s="30">
        <v>13161.5</v>
      </c>
      <c r="B715" s="40">
        <v>44314.0</v>
      </c>
      <c r="C715" s="40">
        <v>44314.0</v>
      </c>
      <c r="D715" s="32" t="s">
        <v>93</v>
      </c>
      <c r="E715" s="32" t="s">
        <v>94</v>
      </c>
      <c r="J715" s="30">
        <v>0.0</v>
      </c>
      <c r="K715" s="30">
        <v>0.0</v>
      </c>
      <c r="L715" s="30">
        <v>1.0</v>
      </c>
      <c r="M715" s="32" t="s">
        <v>39</v>
      </c>
      <c r="N715" s="32" t="s">
        <v>39</v>
      </c>
      <c r="O715" s="30">
        <v>0.0</v>
      </c>
      <c r="P715" s="30">
        <v>0.0</v>
      </c>
      <c r="Q715" s="30">
        <v>1.0</v>
      </c>
      <c r="R715" s="30">
        <v>0.0</v>
      </c>
      <c r="S715" s="30">
        <v>0.0</v>
      </c>
      <c r="T715" s="30">
        <v>0.0</v>
      </c>
      <c r="U715" s="30">
        <v>0.0</v>
      </c>
      <c r="V715" s="30">
        <v>0.0</v>
      </c>
      <c r="W715" s="30">
        <v>0.0</v>
      </c>
      <c r="X715" s="30">
        <v>0.0</v>
      </c>
      <c r="Y715" s="30">
        <v>0.0</v>
      </c>
      <c r="Z715" s="30">
        <v>0.0</v>
      </c>
      <c r="AA715" s="30">
        <v>0.0</v>
      </c>
      <c r="AB715" s="30">
        <v>0.0</v>
      </c>
      <c r="AC715" s="30">
        <v>0.0</v>
      </c>
      <c r="AD715" s="30">
        <v>0.0</v>
      </c>
      <c r="AE715" s="30">
        <v>0.0</v>
      </c>
      <c r="AF715" s="30">
        <v>0.0</v>
      </c>
      <c r="AG715" s="30">
        <v>0.0</v>
      </c>
      <c r="AH715" s="30">
        <v>0.0</v>
      </c>
      <c r="AI715" s="30">
        <v>0.0</v>
      </c>
      <c r="AJ715" s="39"/>
    </row>
    <row r="716">
      <c r="A716" s="30">
        <v>13161.6</v>
      </c>
      <c r="B716" s="40">
        <v>44314.0</v>
      </c>
      <c r="C716" s="40">
        <v>44314.0</v>
      </c>
      <c r="D716" s="32" t="s">
        <v>93</v>
      </c>
      <c r="E716" s="32" t="s">
        <v>94</v>
      </c>
      <c r="J716" s="30">
        <v>0.0</v>
      </c>
      <c r="K716" s="30">
        <v>0.0</v>
      </c>
      <c r="L716" s="30">
        <v>1.0</v>
      </c>
      <c r="M716" s="32" t="s">
        <v>39</v>
      </c>
      <c r="N716" s="32" t="s">
        <v>39</v>
      </c>
      <c r="O716" s="30">
        <v>0.0</v>
      </c>
      <c r="P716" s="30">
        <v>3.0</v>
      </c>
      <c r="Q716" s="30">
        <v>3.0</v>
      </c>
      <c r="R716" s="30">
        <v>5.0</v>
      </c>
      <c r="S716" s="30">
        <v>0.0</v>
      </c>
      <c r="T716" s="30">
        <v>0.0</v>
      </c>
      <c r="U716" s="30">
        <v>0.0</v>
      </c>
      <c r="V716" s="30">
        <v>0.0</v>
      </c>
      <c r="W716" s="30">
        <v>0.0</v>
      </c>
      <c r="X716" s="30">
        <v>0.0</v>
      </c>
      <c r="Y716" s="30">
        <v>0.0</v>
      </c>
      <c r="Z716" s="30">
        <v>0.0</v>
      </c>
      <c r="AA716" s="30">
        <v>0.0</v>
      </c>
      <c r="AB716" s="30">
        <v>0.0</v>
      </c>
      <c r="AC716" s="30">
        <v>0.0</v>
      </c>
      <c r="AD716" s="30">
        <v>0.0</v>
      </c>
      <c r="AE716" s="30">
        <v>0.0</v>
      </c>
      <c r="AF716" s="30">
        <v>0.0</v>
      </c>
      <c r="AG716" s="30">
        <v>0.0</v>
      </c>
      <c r="AH716" s="30">
        <v>0.0</v>
      </c>
      <c r="AI716" s="30">
        <v>0.0</v>
      </c>
      <c r="AJ716" s="39"/>
    </row>
    <row r="717">
      <c r="A717" s="30">
        <v>13162.1</v>
      </c>
      <c r="B717" s="40">
        <v>44314.0</v>
      </c>
      <c r="C717" s="40">
        <v>44314.0</v>
      </c>
      <c r="D717" s="32" t="s">
        <v>93</v>
      </c>
      <c r="E717" s="32" t="s">
        <v>94</v>
      </c>
      <c r="F717" s="32" t="s">
        <v>191</v>
      </c>
      <c r="G717" s="32" t="s">
        <v>107</v>
      </c>
      <c r="H717" s="30">
        <v>27511.0</v>
      </c>
      <c r="I717" s="37"/>
      <c r="J717" s="30">
        <v>0.0</v>
      </c>
      <c r="K717" s="30">
        <v>1.0</v>
      </c>
      <c r="L717" s="30">
        <v>0.0</v>
      </c>
      <c r="M717" s="32" t="s">
        <v>39</v>
      </c>
      <c r="N717" s="32" t="s">
        <v>39</v>
      </c>
      <c r="O717" s="30">
        <v>0.0</v>
      </c>
      <c r="P717" s="30">
        <v>3.0</v>
      </c>
      <c r="Q717" s="30">
        <v>3.0</v>
      </c>
      <c r="R717" s="30">
        <v>0.0</v>
      </c>
      <c r="S717" s="30">
        <v>0.0</v>
      </c>
      <c r="T717" s="30">
        <v>0.0</v>
      </c>
      <c r="U717" s="30">
        <v>0.0</v>
      </c>
      <c r="V717" s="30">
        <v>0.0</v>
      </c>
      <c r="W717" s="30">
        <v>0.0</v>
      </c>
      <c r="X717" s="30">
        <v>0.0</v>
      </c>
      <c r="Y717" s="30">
        <v>0.0</v>
      </c>
      <c r="Z717" s="30">
        <v>0.0</v>
      </c>
      <c r="AA717" s="30">
        <v>0.0</v>
      </c>
      <c r="AB717" s="30">
        <v>0.0</v>
      </c>
      <c r="AC717" s="30">
        <v>0.0</v>
      </c>
      <c r="AD717" s="30">
        <v>0.0</v>
      </c>
      <c r="AE717" s="30">
        <v>0.0</v>
      </c>
      <c r="AF717" s="30">
        <v>0.0</v>
      </c>
      <c r="AG717" s="30">
        <v>0.0</v>
      </c>
      <c r="AH717" s="30">
        <v>0.0</v>
      </c>
      <c r="AI717" s="30">
        <v>0.0</v>
      </c>
      <c r="AJ717" s="39"/>
    </row>
    <row r="718">
      <c r="A718" s="30">
        <v>13162.2</v>
      </c>
      <c r="B718" s="40">
        <v>44314.0</v>
      </c>
      <c r="C718" s="40">
        <v>44314.0</v>
      </c>
      <c r="D718" s="32" t="s">
        <v>93</v>
      </c>
      <c r="E718" s="32" t="s">
        <v>94</v>
      </c>
      <c r="F718" s="32" t="s">
        <v>191</v>
      </c>
      <c r="G718" s="32" t="s">
        <v>107</v>
      </c>
      <c r="H718" s="30">
        <v>27511.0</v>
      </c>
      <c r="I718" s="37"/>
      <c r="J718" s="30">
        <v>0.0</v>
      </c>
      <c r="K718" s="30">
        <v>1.0</v>
      </c>
      <c r="L718" s="30">
        <v>0.0</v>
      </c>
      <c r="M718" s="32" t="s">
        <v>39</v>
      </c>
      <c r="N718" s="32" t="s">
        <v>39</v>
      </c>
      <c r="O718" s="30">
        <v>0.0</v>
      </c>
      <c r="P718" s="30">
        <v>2.0</v>
      </c>
      <c r="Q718" s="30">
        <v>0.0</v>
      </c>
      <c r="R718" s="30">
        <v>0.0</v>
      </c>
      <c r="S718" s="30">
        <v>0.0</v>
      </c>
      <c r="T718" s="30">
        <v>0.0</v>
      </c>
      <c r="U718" s="30">
        <v>0.0</v>
      </c>
      <c r="V718" s="30">
        <v>0.0</v>
      </c>
      <c r="W718" s="30">
        <v>0.0</v>
      </c>
      <c r="X718" s="30">
        <v>0.0</v>
      </c>
      <c r="Y718" s="30">
        <v>0.0</v>
      </c>
      <c r="Z718" s="30">
        <v>0.0</v>
      </c>
      <c r="AA718" s="30">
        <v>0.0</v>
      </c>
      <c r="AB718" s="30">
        <v>0.0</v>
      </c>
      <c r="AC718" s="30">
        <v>0.0</v>
      </c>
      <c r="AD718" s="30">
        <v>0.0</v>
      </c>
      <c r="AE718" s="30">
        <v>0.0</v>
      </c>
      <c r="AF718" s="30">
        <v>0.0</v>
      </c>
      <c r="AG718" s="30">
        <v>0.0</v>
      </c>
      <c r="AH718" s="30">
        <v>0.0</v>
      </c>
      <c r="AI718" s="30">
        <v>0.0</v>
      </c>
      <c r="AJ718" s="39"/>
    </row>
    <row r="719">
      <c r="A719" s="30">
        <v>13162.3</v>
      </c>
      <c r="B719" s="40">
        <v>44314.0</v>
      </c>
      <c r="C719" s="40">
        <v>44314.0</v>
      </c>
      <c r="D719" s="32" t="s">
        <v>93</v>
      </c>
      <c r="E719" s="32" t="s">
        <v>94</v>
      </c>
      <c r="J719" s="30">
        <v>0.0</v>
      </c>
      <c r="K719" s="30">
        <v>0.0</v>
      </c>
      <c r="L719" s="30">
        <v>1.0</v>
      </c>
      <c r="M719" s="32" t="s">
        <v>39</v>
      </c>
      <c r="N719" s="32" t="s">
        <v>39</v>
      </c>
      <c r="O719" s="30">
        <v>0.0</v>
      </c>
      <c r="P719" s="30">
        <v>0.0</v>
      </c>
      <c r="Q719" s="30">
        <v>0.0</v>
      </c>
      <c r="R719" s="30">
        <v>0.0</v>
      </c>
      <c r="S719" s="30">
        <v>0.0</v>
      </c>
      <c r="T719" s="30">
        <v>0.0</v>
      </c>
      <c r="U719" s="30">
        <v>0.0</v>
      </c>
      <c r="V719" s="30">
        <v>1.0</v>
      </c>
      <c r="W719" s="30">
        <v>0.0</v>
      </c>
      <c r="X719" s="30">
        <v>10.0</v>
      </c>
      <c r="Y719" s="30">
        <v>0.0</v>
      </c>
      <c r="Z719" s="30">
        <v>0.0</v>
      </c>
      <c r="AA719" s="30">
        <v>0.0</v>
      </c>
      <c r="AB719" s="30">
        <v>0.0</v>
      </c>
      <c r="AC719" s="30">
        <v>0.0</v>
      </c>
      <c r="AD719" s="30">
        <v>0.0</v>
      </c>
      <c r="AE719" s="30">
        <v>0.0</v>
      </c>
      <c r="AF719" s="30">
        <v>0.0</v>
      </c>
      <c r="AG719" s="30">
        <v>0.0</v>
      </c>
      <c r="AH719" s="30">
        <v>0.0</v>
      </c>
      <c r="AI719" s="30">
        <v>0.0</v>
      </c>
      <c r="AJ719" s="39"/>
    </row>
    <row r="720">
      <c r="A720" s="30">
        <v>13162.4</v>
      </c>
      <c r="B720" s="40">
        <v>44314.0</v>
      </c>
      <c r="C720" s="40">
        <v>44314.0</v>
      </c>
      <c r="D720" s="32" t="s">
        <v>93</v>
      </c>
      <c r="E720" s="32" t="s">
        <v>94</v>
      </c>
      <c r="J720" s="30">
        <v>0.0</v>
      </c>
      <c r="K720" s="30">
        <v>0.0</v>
      </c>
      <c r="L720" s="30">
        <v>1.0</v>
      </c>
      <c r="M720" s="32" t="s">
        <v>39</v>
      </c>
      <c r="N720" s="32" t="s">
        <v>39</v>
      </c>
      <c r="O720" s="30">
        <v>0.0</v>
      </c>
      <c r="P720" s="30">
        <v>4.0</v>
      </c>
      <c r="Q720" s="30">
        <v>3.0</v>
      </c>
      <c r="R720" s="30">
        <v>0.0</v>
      </c>
      <c r="S720" s="30">
        <v>0.0</v>
      </c>
      <c r="T720" s="30">
        <v>0.0</v>
      </c>
      <c r="U720" s="30">
        <v>0.0</v>
      </c>
      <c r="V720" s="30">
        <v>0.0</v>
      </c>
      <c r="W720" s="30">
        <v>0.0</v>
      </c>
      <c r="X720" s="30">
        <v>0.0</v>
      </c>
      <c r="Y720" s="30">
        <v>0.0</v>
      </c>
      <c r="Z720" s="30">
        <v>0.0</v>
      </c>
      <c r="AA720" s="30">
        <v>0.0</v>
      </c>
      <c r="AB720" s="30">
        <v>0.0</v>
      </c>
      <c r="AC720" s="30">
        <v>0.0</v>
      </c>
      <c r="AD720" s="30">
        <v>0.0</v>
      </c>
      <c r="AE720" s="30">
        <v>0.0</v>
      </c>
      <c r="AF720" s="30">
        <v>0.0</v>
      </c>
      <c r="AG720" s="30">
        <v>0.0</v>
      </c>
      <c r="AH720" s="30">
        <v>0.0</v>
      </c>
      <c r="AI720" s="30">
        <v>0.0</v>
      </c>
      <c r="AJ720" s="39"/>
    </row>
    <row r="721">
      <c r="A721" s="30">
        <v>13162.5</v>
      </c>
      <c r="B721" s="40">
        <v>44314.0</v>
      </c>
      <c r="C721" s="40">
        <v>44314.0</v>
      </c>
      <c r="D721" s="32" t="s">
        <v>93</v>
      </c>
      <c r="E721" s="32" t="s">
        <v>94</v>
      </c>
      <c r="J721" s="30">
        <v>0.0</v>
      </c>
      <c r="K721" s="30">
        <v>0.0</v>
      </c>
      <c r="L721" s="30">
        <v>1.0</v>
      </c>
      <c r="M721" s="32" t="s">
        <v>39</v>
      </c>
      <c r="N721" s="32" t="s">
        <v>39</v>
      </c>
      <c r="O721" s="30">
        <v>0.0</v>
      </c>
      <c r="P721" s="30">
        <v>4.0</v>
      </c>
      <c r="Q721" s="30">
        <v>2.0</v>
      </c>
      <c r="R721" s="30">
        <v>0.0</v>
      </c>
      <c r="S721" s="30">
        <v>0.0</v>
      </c>
      <c r="T721" s="30">
        <v>0.0</v>
      </c>
      <c r="U721" s="30">
        <v>0.0</v>
      </c>
      <c r="V721" s="30">
        <v>0.0</v>
      </c>
      <c r="W721" s="30">
        <v>0.0</v>
      </c>
      <c r="X721" s="30">
        <v>0.0</v>
      </c>
      <c r="Y721" s="30">
        <v>0.0</v>
      </c>
      <c r="Z721" s="30">
        <v>0.0</v>
      </c>
      <c r="AA721" s="30">
        <v>0.0</v>
      </c>
      <c r="AB721" s="30">
        <v>0.0</v>
      </c>
      <c r="AC721" s="30">
        <v>0.0</v>
      </c>
      <c r="AD721" s="30">
        <v>0.0</v>
      </c>
      <c r="AE721" s="30">
        <v>0.0</v>
      </c>
      <c r="AF721" s="30">
        <v>0.0</v>
      </c>
      <c r="AG721" s="30">
        <v>0.0</v>
      </c>
      <c r="AH721" s="30">
        <v>0.0</v>
      </c>
      <c r="AI721" s="30">
        <v>0.0</v>
      </c>
      <c r="AJ721" s="39"/>
    </row>
    <row r="722">
      <c r="A722" s="30">
        <v>13162.6</v>
      </c>
      <c r="B722" s="40">
        <v>44314.0</v>
      </c>
      <c r="C722" s="40">
        <v>44314.0</v>
      </c>
      <c r="D722" s="32" t="s">
        <v>93</v>
      </c>
      <c r="E722" s="32" t="s">
        <v>94</v>
      </c>
      <c r="J722" s="30">
        <v>0.0</v>
      </c>
      <c r="K722" s="30">
        <v>0.0</v>
      </c>
      <c r="L722" s="30">
        <v>1.0</v>
      </c>
      <c r="M722" s="32" t="s">
        <v>39</v>
      </c>
      <c r="N722" s="32" t="s">
        <v>39</v>
      </c>
      <c r="O722" s="30">
        <v>0.0</v>
      </c>
      <c r="P722" s="30">
        <v>3.0</v>
      </c>
      <c r="Q722" s="30">
        <v>3.0</v>
      </c>
      <c r="R722" s="30">
        <v>0.0</v>
      </c>
      <c r="S722" s="30">
        <v>0.0</v>
      </c>
      <c r="T722" s="30">
        <v>0.0</v>
      </c>
      <c r="U722" s="30">
        <v>0.0</v>
      </c>
      <c r="V722" s="30">
        <v>0.0</v>
      </c>
      <c r="W722" s="30">
        <v>0.0</v>
      </c>
      <c r="X722" s="30">
        <v>0.0</v>
      </c>
      <c r="Y722" s="30">
        <v>0.0</v>
      </c>
      <c r="Z722" s="30">
        <v>0.0</v>
      </c>
      <c r="AA722" s="30">
        <v>0.0</v>
      </c>
      <c r="AB722" s="30">
        <v>0.0</v>
      </c>
      <c r="AC722" s="30">
        <v>0.0</v>
      </c>
      <c r="AD722" s="30">
        <v>0.0</v>
      </c>
      <c r="AE722" s="30">
        <v>0.0</v>
      </c>
      <c r="AF722" s="30">
        <v>0.0</v>
      </c>
      <c r="AG722" s="30">
        <v>0.0</v>
      </c>
      <c r="AH722" s="30">
        <v>0.0</v>
      </c>
      <c r="AI722" s="30">
        <v>0.0</v>
      </c>
      <c r="AJ722" s="39"/>
    </row>
    <row r="723">
      <c r="A723" s="30">
        <v>13163.1</v>
      </c>
      <c r="B723" s="40">
        <v>44314.0</v>
      </c>
      <c r="C723" s="40">
        <v>44314.0</v>
      </c>
      <c r="D723" s="32" t="s">
        <v>93</v>
      </c>
      <c r="E723" s="32" t="s">
        <v>94</v>
      </c>
      <c r="J723" s="30">
        <v>0.0</v>
      </c>
      <c r="K723" s="30">
        <v>0.0</v>
      </c>
      <c r="L723" s="30">
        <v>1.0</v>
      </c>
      <c r="M723" s="32" t="s">
        <v>39</v>
      </c>
      <c r="N723" s="32" t="s">
        <v>39</v>
      </c>
      <c r="O723" s="30">
        <v>0.0</v>
      </c>
      <c r="P723" s="30">
        <v>3.0</v>
      </c>
      <c r="Q723" s="30">
        <v>3.0</v>
      </c>
      <c r="R723" s="30">
        <v>0.0</v>
      </c>
      <c r="S723" s="30">
        <v>0.0</v>
      </c>
      <c r="T723" s="30">
        <v>0.0</v>
      </c>
      <c r="U723" s="30">
        <v>0.0</v>
      </c>
      <c r="V723" s="30">
        <v>0.0</v>
      </c>
      <c r="W723" s="30">
        <v>0.0</v>
      </c>
      <c r="X723" s="30">
        <v>0.0</v>
      </c>
      <c r="Y723" s="30">
        <v>0.0</v>
      </c>
      <c r="Z723" s="30">
        <v>0.0</v>
      </c>
      <c r="AA723" s="30">
        <v>0.0</v>
      </c>
      <c r="AB723" s="30">
        <v>0.0</v>
      </c>
      <c r="AC723" s="30">
        <v>0.0</v>
      </c>
      <c r="AD723" s="30">
        <v>0.0</v>
      </c>
      <c r="AE723" s="30">
        <v>0.0</v>
      </c>
      <c r="AF723" s="30">
        <v>0.0</v>
      </c>
      <c r="AG723" s="30">
        <v>0.0</v>
      </c>
      <c r="AH723" s="30">
        <v>0.0</v>
      </c>
      <c r="AI723" s="30">
        <v>0.0</v>
      </c>
      <c r="AJ723" s="39"/>
    </row>
    <row r="724">
      <c r="A724" s="30">
        <v>13163.2</v>
      </c>
      <c r="B724" s="40">
        <v>44314.0</v>
      </c>
      <c r="C724" s="40">
        <v>44314.0</v>
      </c>
      <c r="D724" s="32" t="s">
        <v>93</v>
      </c>
      <c r="E724" s="32" t="s">
        <v>94</v>
      </c>
      <c r="J724" s="30">
        <v>0.0</v>
      </c>
      <c r="K724" s="30">
        <v>0.0</v>
      </c>
      <c r="L724" s="30">
        <v>1.0</v>
      </c>
      <c r="M724" s="32" t="s">
        <v>39</v>
      </c>
      <c r="N724" s="32" t="s">
        <v>39</v>
      </c>
      <c r="O724" s="30">
        <v>0.0</v>
      </c>
      <c r="P724" s="30">
        <v>0.0</v>
      </c>
      <c r="Q724" s="30">
        <v>0.0</v>
      </c>
      <c r="R724" s="30">
        <v>0.0</v>
      </c>
      <c r="S724" s="30">
        <v>0.0</v>
      </c>
      <c r="T724" s="30">
        <v>0.0</v>
      </c>
      <c r="U724" s="30">
        <v>4.0</v>
      </c>
      <c r="V724" s="30">
        <v>1.0</v>
      </c>
      <c r="W724" s="30">
        <v>0.0</v>
      </c>
      <c r="X724" s="30">
        <v>0.0</v>
      </c>
      <c r="Y724" s="30">
        <v>0.0</v>
      </c>
      <c r="Z724" s="30">
        <v>0.0</v>
      </c>
      <c r="AA724" s="30">
        <v>0.0</v>
      </c>
      <c r="AB724" s="30">
        <v>0.0</v>
      </c>
      <c r="AC724" s="30">
        <v>0.0</v>
      </c>
      <c r="AD724" s="30">
        <v>0.0</v>
      </c>
      <c r="AE724" s="30">
        <v>0.0</v>
      </c>
      <c r="AF724" s="30">
        <v>0.0</v>
      </c>
      <c r="AG724" s="30">
        <v>0.0</v>
      </c>
      <c r="AH724" s="30">
        <v>0.0</v>
      </c>
      <c r="AI724" s="30">
        <v>0.0</v>
      </c>
      <c r="AJ724" s="39"/>
    </row>
    <row r="725">
      <c r="A725" s="30">
        <v>13163.3</v>
      </c>
      <c r="B725" s="40">
        <v>44314.0</v>
      </c>
      <c r="C725" s="40">
        <v>44314.0</v>
      </c>
      <c r="D725" s="32" t="s">
        <v>93</v>
      </c>
      <c r="E725" s="32" t="s">
        <v>94</v>
      </c>
      <c r="J725" s="30">
        <v>0.0</v>
      </c>
      <c r="K725" s="30">
        <v>0.0</v>
      </c>
      <c r="L725" s="30">
        <v>1.0</v>
      </c>
      <c r="M725" s="32" t="s">
        <v>39</v>
      </c>
      <c r="N725" s="32" t="s">
        <v>39</v>
      </c>
      <c r="O725" s="30">
        <v>0.0</v>
      </c>
      <c r="P725" s="30">
        <v>1.0</v>
      </c>
      <c r="Q725" s="30">
        <v>1.0</v>
      </c>
      <c r="R725" s="30">
        <v>0.0</v>
      </c>
      <c r="S725" s="30">
        <v>0.0</v>
      </c>
      <c r="T725" s="30">
        <v>0.0</v>
      </c>
      <c r="U725" s="30">
        <v>0.0</v>
      </c>
      <c r="V725" s="30">
        <v>0.0</v>
      </c>
      <c r="W725" s="30">
        <v>0.0</v>
      </c>
      <c r="X725" s="30">
        <v>0.0</v>
      </c>
      <c r="Y725" s="30">
        <v>0.0</v>
      </c>
      <c r="Z725" s="30">
        <v>0.0</v>
      </c>
      <c r="AA725" s="30">
        <v>0.0</v>
      </c>
      <c r="AB725" s="30">
        <v>0.0</v>
      </c>
      <c r="AC725" s="30">
        <v>0.0</v>
      </c>
      <c r="AD725" s="30">
        <v>0.0</v>
      </c>
      <c r="AE725" s="30">
        <v>0.0</v>
      </c>
      <c r="AF725" s="30">
        <v>0.0</v>
      </c>
      <c r="AG725" s="30">
        <v>0.0</v>
      </c>
      <c r="AH725" s="30">
        <v>0.0</v>
      </c>
      <c r="AI725" s="30">
        <v>0.0</v>
      </c>
      <c r="AJ725" s="39"/>
    </row>
    <row r="726">
      <c r="A726" s="30">
        <v>13163.4</v>
      </c>
      <c r="B726" s="40">
        <v>44314.0</v>
      </c>
      <c r="C726" s="40">
        <v>44314.0</v>
      </c>
      <c r="D726" s="32" t="s">
        <v>93</v>
      </c>
      <c r="E726" s="32" t="s">
        <v>94</v>
      </c>
      <c r="J726" s="30">
        <v>0.0</v>
      </c>
      <c r="K726" s="30">
        <v>0.0</v>
      </c>
      <c r="L726" s="30">
        <v>1.0</v>
      </c>
      <c r="M726" s="32" t="s">
        <v>39</v>
      </c>
      <c r="N726" s="32" t="s">
        <v>39</v>
      </c>
      <c r="O726" s="30">
        <v>0.0</v>
      </c>
      <c r="P726" s="30">
        <v>1.0</v>
      </c>
      <c r="Q726" s="30">
        <v>2.0</v>
      </c>
      <c r="R726" s="30">
        <v>0.0</v>
      </c>
      <c r="S726" s="30">
        <v>0.0</v>
      </c>
      <c r="T726" s="30">
        <v>0.0</v>
      </c>
      <c r="U726" s="30">
        <v>0.0</v>
      </c>
      <c r="V726" s="30">
        <v>0.0</v>
      </c>
      <c r="W726" s="30">
        <v>0.0</v>
      </c>
      <c r="X726" s="30">
        <v>0.0</v>
      </c>
      <c r="Y726" s="30">
        <v>0.0</v>
      </c>
      <c r="Z726" s="30">
        <v>0.0</v>
      </c>
      <c r="AA726" s="30">
        <v>0.0</v>
      </c>
      <c r="AB726" s="30">
        <v>0.0</v>
      </c>
      <c r="AC726" s="30">
        <v>0.0</v>
      </c>
      <c r="AD726" s="30">
        <v>0.0</v>
      </c>
      <c r="AE726" s="30">
        <v>0.0</v>
      </c>
      <c r="AF726" s="30">
        <v>0.0</v>
      </c>
      <c r="AG726" s="30">
        <v>0.0</v>
      </c>
      <c r="AH726" s="30">
        <v>0.0</v>
      </c>
      <c r="AI726" s="30">
        <v>0.0</v>
      </c>
      <c r="AJ726" s="39"/>
    </row>
    <row r="727">
      <c r="A727" s="30">
        <v>13163.5</v>
      </c>
      <c r="B727" s="40">
        <v>44314.0</v>
      </c>
      <c r="C727" s="40">
        <v>44314.0</v>
      </c>
      <c r="D727" s="32" t="s">
        <v>93</v>
      </c>
      <c r="E727" s="32" t="s">
        <v>94</v>
      </c>
      <c r="J727" s="30">
        <v>0.0</v>
      </c>
      <c r="K727" s="30">
        <v>0.0</v>
      </c>
      <c r="L727" s="30">
        <v>1.0</v>
      </c>
      <c r="M727" s="32" t="s">
        <v>39</v>
      </c>
      <c r="N727" s="32" t="s">
        <v>39</v>
      </c>
      <c r="O727" s="30">
        <v>0.0</v>
      </c>
      <c r="P727" s="30">
        <v>2.0</v>
      </c>
      <c r="Q727" s="30">
        <v>2.0</v>
      </c>
      <c r="R727" s="30">
        <v>0.0</v>
      </c>
      <c r="S727" s="30">
        <v>0.0</v>
      </c>
      <c r="T727" s="30">
        <v>0.0</v>
      </c>
      <c r="U727" s="30">
        <v>0.0</v>
      </c>
      <c r="V727" s="30">
        <v>0.0</v>
      </c>
      <c r="W727" s="30">
        <v>0.0</v>
      </c>
      <c r="X727" s="30">
        <v>0.0</v>
      </c>
      <c r="Y727" s="30">
        <v>0.0</v>
      </c>
      <c r="Z727" s="30">
        <v>0.0</v>
      </c>
      <c r="AA727" s="30">
        <v>0.0</v>
      </c>
      <c r="AB727" s="30">
        <v>0.0</v>
      </c>
      <c r="AC727" s="30">
        <v>0.0</v>
      </c>
      <c r="AD727" s="30">
        <v>0.0</v>
      </c>
      <c r="AE727" s="30">
        <v>0.0</v>
      </c>
      <c r="AF727" s="30">
        <v>0.0</v>
      </c>
      <c r="AG727" s="30">
        <v>0.0</v>
      </c>
      <c r="AH727" s="30">
        <v>0.0</v>
      </c>
      <c r="AI727" s="30">
        <v>0.0</v>
      </c>
      <c r="AJ727" s="39"/>
    </row>
    <row r="728">
      <c r="A728" s="30">
        <v>13163.6</v>
      </c>
      <c r="B728" s="40">
        <v>44314.0</v>
      </c>
      <c r="C728" s="40">
        <v>44314.0</v>
      </c>
      <c r="D728" s="32" t="s">
        <v>93</v>
      </c>
      <c r="E728" s="32" t="s">
        <v>94</v>
      </c>
      <c r="J728" s="30">
        <v>0.0</v>
      </c>
      <c r="K728" s="30">
        <v>0.0</v>
      </c>
      <c r="L728" s="30">
        <v>1.0</v>
      </c>
      <c r="M728" s="32" t="s">
        <v>39</v>
      </c>
      <c r="N728" s="32" t="s">
        <v>39</v>
      </c>
      <c r="O728" s="30">
        <v>0.0</v>
      </c>
      <c r="P728" s="30">
        <v>0.0</v>
      </c>
      <c r="Q728" s="30">
        <v>0.0</v>
      </c>
      <c r="R728" s="30">
        <v>0.0</v>
      </c>
      <c r="S728" s="30">
        <v>0.0</v>
      </c>
      <c r="T728" s="30">
        <v>0.0</v>
      </c>
      <c r="U728" s="30">
        <v>10.0</v>
      </c>
      <c r="V728" s="30">
        <v>11.0</v>
      </c>
      <c r="W728" s="30">
        <v>0.0</v>
      </c>
      <c r="X728" s="30">
        <v>0.0</v>
      </c>
      <c r="Y728" s="30">
        <v>0.0</v>
      </c>
      <c r="Z728" s="30">
        <v>0.0</v>
      </c>
      <c r="AA728" s="30">
        <v>0.0</v>
      </c>
      <c r="AB728" s="30">
        <v>0.0</v>
      </c>
      <c r="AC728" s="30">
        <v>0.0</v>
      </c>
      <c r="AD728" s="30">
        <v>0.0</v>
      </c>
      <c r="AE728" s="30">
        <v>0.0</v>
      </c>
      <c r="AF728" s="30">
        <v>0.0</v>
      </c>
      <c r="AG728" s="30">
        <v>0.0</v>
      </c>
      <c r="AH728" s="30">
        <v>0.0</v>
      </c>
      <c r="AI728" s="30">
        <v>0.0</v>
      </c>
      <c r="AJ728" s="39"/>
    </row>
    <row r="729">
      <c r="A729" s="30">
        <v>13164.1</v>
      </c>
      <c r="B729" s="40">
        <v>44314.0</v>
      </c>
      <c r="C729" s="40">
        <v>44314.0</v>
      </c>
      <c r="D729" s="32" t="s">
        <v>93</v>
      </c>
      <c r="E729" s="32" t="s">
        <v>94</v>
      </c>
      <c r="J729" s="30">
        <v>0.0</v>
      </c>
      <c r="K729" s="30">
        <v>0.0</v>
      </c>
      <c r="L729" s="30">
        <v>1.0</v>
      </c>
      <c r="M729" s="32" t="s">
        <v>39</v>
      </c>
      <c r="N729" s="32" t="s">
        <v>39</v>
      </c>
      <c r="O729" s="30">
        <v>0.0</v>
      </c>
      <c r="P729" s="30">
        <v>3.0</v>
      </c>
      <c r="Q729" s="30">
        <v>3.0</v>
      </c>
      <c r="R729" s="30">
        <v>0.0</v>
      </c>
      <c r="S729" s="30">
        <v>10.0</v>
      </c>
      <c r="T729" s="30">
        <v>0.0</v>
      </c>
      <c r="U729" s="30">
        <v>0.0</v>
      </c>
      <c r="V729" s="30">
        <v>0.0</v>
      </c>
      <c r="W729" s="30">
        <v>0.0</v>
      </c>
      <c r="X729" s="30">
        <v>0.0</v>
      </c>
      <c r="Y729" s="30">
        <v>0.0</v>
      </c>
      <c r="Z729" s="30">
        <v>0.0</v>
      </c>
      <c r="AA729" s="30">
        <v>0.0</v>
      </c>
      <c r="AB729" s="30">
        <v>0.0</v>
      </c>
      <c r="AC729" s="30">
        <v>0.0</v>
      </c>
      <c r="AD729" s="30">
        <v>0.0</v>
      </c>
      <c r="AE729" s="30">
        <v>0.0</v>
      </c>
      <c r="AF729" s="30">
        <v>0.0</v>
      </c>
      <c r="AG729" s="30">
        <v>0.0</v>
      </c>
      <c r="AH729" s="30">
        <v>0.0</v>
      </c>
      <c r="AI729" s="30">
        <v>0.0</v>
      </c>
      <c r="AJ729" s="39"/>
    </row>
    <row r="730">
      <c r="A730" s="30">
        <v>13164.2</v>
      </c>
      <c r="B730" s="40">
        <v>44314.0</v>
      </c>
      <c r="C730" s="40">
        <v>44314.0</v>
      </c>
      <c r="D730" s="32" t="s">
        <v>93</v>
      </c>
      <c r="E730" s="32" t="s">
        <v>94</v>
      </c>
      <c r="F730" s="32" t="s">
        <v>191</v>
      </c>
      <c r="G730" s="32" t="s">
        <v>107</v>
      </c>
      <c r="H730" s="30">
        <v>27511.0</v>
      </c>
      <c r="I730" s="37"/>
      <c r="J730" s="30">
        <v>0.0</v>
      </c>
      <c r="K730" s="30">
        <v>1.0</v>
      </c>
      <c r="L730" s="30">
        <v>0.0</v>
      </c>
      <c r="M730" s="32" t="s">
        <v>39</v>
      </c>
      <c r="N730" s="32" t="s">
        <v>39</v>
      </c>
      <c r="O730" s="30">
        <v>0.0</v>
      </c>
      <c r="P730" s="30">
        <v>0.0</v>
      </c>
      <c r="Q730" s="30">
        <v>0.0</v>
      </c>
      <c r="R730" s="30">
        <v>0.0</v>
      </c>
      <c r="S730" s="30">
        <v>0.0</v>
      </c>
      <c r="T730" s="30">
        <v>0.0</v>
      </c>
      <c r="U730" s="30">
        <v>2.0</v>
      </c>
      <c r="V730" s="30">
        <v>2.0</v>
      </c>
      <c r="W730" s="30">
        <v>0.0</v>
      </c>
      <c r="X730" s="30">
        <v>10.0</v>
      </c>
      <c r="Y730" s="30">
        <v>0.0</v>
      </c>
      <c r="Z730" s="30">
        <v>0.0</v>
      </c>
      <c r="AA730" s="30">
        <v>0.0</v>
      </c>
      <c r="AB730" s="30">
        <v>0.0</v>
      </c>
      <c r="AC730" s="30">
        <v>0.0</v>
      </c>
      <c r="AD730" s="30">
        <v>0.0</v>
      </c>
      <c r="AE730" s="30">
        <v>0.0</v>
      </c>
      <c r="AF730" s="30">
        <v>0.0</v>
      </c>
      <c r="AG730" s="30">
        <v>0.0</v>
      </c>
      <c r="AH730" s="30">
        <v>0.0</v>
      </c>
      <c r="AI730" s="30">
        <v>0.0</v>
      </c>
      <c r="AJ730" s="39"/>
    </row>
    <row r="731">
      <c r="A731" s="30">
        <v>13165.1</v>
      </c>
      <c r="B731" s="40">
        <v>44314.0</v>
      </c>
      <c r="C731" s="31">
        <v>44319.0</v>
      </c>
      <c r="D731" s="32" t="s">
        <v>323</v>
      </c>
      <c r="E731" s="32" t="s">
        <v>36</v>
      </c>
      <c r="F731" s="32" t="s">
        <v>85</v>
      </c>
      <c r="G731" s="32" t="s">
        <v>86</v>
      </c>
      <c r="H731" s="30">
        <v>27591.0</v>
      </c>
      <c r="I731" s="37"/>
      <c r="J731" s="30">
        <v>0.0</v>
      </c>
      <c r="K731" s="30">
        <v>1.0</v>
      </c>
      <c r="L731" s="30">
        <v>0.0</v>
      </c>
      <c r="M731" s="32" t="s">
        <v>49</v>
      </c>
      <c r="N731" s="32" t="s">
        <v>39</v>
      </c>
      <c r="O731" s="30">
        <v>3.0</v>
      </c>
      <c r="P731" s="30">
        <v>0.0</v>
      </c>
      <c r="Q731" s="30">
        <v>0.0</v>
      </c>
      <c r="R731" s="30">
        <v>0.0</v>
      </c>
      <c r="S731" s="30">
        <v>0.0</v>
      </c>
      <c r="T731" s="30">
        <v>0.0</v>
      </c>
      <c r="U731" s="30">
        <v>8.0</v>
      </c>
      <c r="V731" s="30">
        <v>6.0</v>
      </c>
      <c r="W731" s="30">
        <v>10.0</v>
      </c>
      <c r="X731" s="30">
        <v>2.0</v>
      </c>
      <c r="Y731" s="30">
        <v>0.0</v>
      </c>
      <c r="Z731" s="30">
        <v>0.0</v>
      </c>
      <c r="AA731" s="30">
        <v>0.0</v>
      </c>
      <c r="AB731" s="30">
        <v>0.0</v>
      </c>
      <c r="AC731" s="30">
        <v>0.0</v>
      </c>
      <c r="AD731" s="30">
        <v>0.0</v>
      </c>
      <c r="AE731" s="30">
        <v>0.0</v>
      </c>
      <c r="AF731" s="30">
        <v>0.0</v>
      </c>
      <c r="AG731" s="30">
        <v>0.0</v>
      </c>
      <c r="AH731" s="30">
        <v>0.0</v>
      </c>
      <c r="AI731" s="30">
        <v>0.0</v>
      </c>
      <c r="AJ731" s="39"/>
    </row>
    <row r="732">
      <c r="A732" s="30">
        <v>13165.2</v>
      </c>
      <c r="B732" s="40">
        <v>44314.0</v>
      </c>
      <c r="C732" s="31">
        <v>44319.0</v>
      </c>
      <c r="D732" s="32" t="s">
        <v>323</v>
      </c>
      <c r="E732" s="32" t="s">
        <v>36</v>
      </c>
      <c r="J732" s="30">
        <v>0.0</v>
      </c>
      <c r="K732" s="30">
        <v>0.0</v>
      </c>
      <c r="L732" s="30">
        <v>1.0</v>
      </c>
      <c r="M732" s="32" t="s">
        <v>49</v>
      </c>
      <c r="N732" s="32" t="s">
        <v>39</v>
      </c>
      <c r="O732" s="30">
        <v>1.0</v>
      </c>
      <c r="P732" s="30">
        <v>8.0</v>
      </c>
      <c r="Q732" s="30">
        <v>7.0</v>
      </c>
      <c r="R732" s="30">
        <v>10.0</v>
      </c>
      <c r="S732" s="30">
        <v>2.0</v>
      </c>
      <c r="T732" s="30">
        <v>0.0</v>
      </c>
      <c r="U732" s="30">
        <v>0.0</v>
      </c>
      <c r="V732" s="30">
        <v>0.0</v>
      </c>
      <c r="W732" s="30">
        <v>0.0</v>
      </c>
      <c r="X732" s="30">
        <v>0.0</v>
      </c>
      <c r="Y732" s="30">
        <v>0.0</v>
      </c>
      <c r="Z732" s="30">
        <v>0.0</v>
      </c>
      <c r="AA732" s="30">
        <v>0.0</v>
      </c>
      <c r="AB732" s="30">
        <v>0.0</v>
      </c>
      <c r="AC732" s="30">
        <v>0.0</v>
      </c>
      <c r="AD732" s="30">
        <v>0.0</v>
      </c>
      <c r="AE732" s="30">
        <v>0.0</v>
      </c>
      <c r="AF732" s="30">
        <v>0.0</v>
      </c>
      <c r="AG732" s="30">
        <v>0.0</v>
      </c>
      <c r="AH732" s="30">
        <v>0.0</v>
      </c>
      <c r="AI732" s="30">
        <v>0.0</v>
      </c>
      <c r="AJ732" s="39"/>
    </row>
    <row r="733">
      <c r="A733" s="30">
        <v>13165.3</v>
      </c>
      <c r="B733" s="40">
        <v>44314.0</v>
      </c>
      <c r="C733" s="31">
        <v>44319.0</v>
      </c>
      <c r="D733" s="32" t="s">
        <v>323</v>
      </c>
      <c r="E733" s="32" t="s">
        <v>36</v>
      </c>
      <c r="J733" s="30">
        <v>1.0</v>
      </c>
      <c r="K733" s="30">
        <v>0.0</v>
      </c>
      <c r="L733" s="30">
        <v>0.0</v>
      </c>
      <c r="M733" s="32" t="s">
        <v>39</v>
      </c>
      <c r="N733" s="32" t="s">
        <v>39</v>
      </c>
      <c r="O733" s="30">
        <v>-3.0</v>
      </c>
      <c r="P733" s="30">
        <v>0.0</v>
      </c>
      <c r="Q733" s="30">
        <v>0.0</v>
      </c>
      <c r="R733" s="30">
        <v>0.0</v>
      </c>
      <c r="S733" s="30">
        <v>0.0</v>
      </c>
      <c r="T733" s="30">
        <v>0.0</v>
      </c>
      <c r="U733" s="30">
        <v>0.0</v>
      </c>
      <c r="V733" s="30">
        <v>0.0</v>
      </c>
      <c r="W733" s="30">
        <v>0.0</v>
      </c>
      <c r="X733" s="30">
        <v>0.0</v>
      </c>
      <c r="Y733" s="30">
        <v>0.0</v>
      </c>
      <c r="Z733" s="30">
        <v>5.0</v>
      </c>
      <c r="AA733" s="30">
        <v>4.0</v>
      </c>
      <c r="AB733" s="30">
        <v>10.0</v>
      </c>
      <c r="AC733" s="30">
        <v>2.0</v>
      </c>
      <c r="AD733" s="30">
        <v>0.0</v>
      </c>
      <c r="AE733" s="30">
        <v>0.0</v>
      </c>
      <c r="AF733" s="30">
        <v>0.0</v>
      </c>
      <c r="AG733" s="30">
        <v>0.0</v>
      </c>
      <c r="AH733" s="30">
        <v>0.0</v>
      </c>
      <c r="AI733" s="30">
        <v>0.0</v>
      </c>
      <c r="AJ733" s="39"/>
    </row>
    <row r="734">
      <c r="A734" s="30">
        <v>13166.1</v>
      </c>
      <c r="B734" s="40">
        <v>44314.0</v>
      </c>
      <c r="C734" s="40">
        <v>44314.0</v>
      </c>
      <c r="D734" s="32" t="s">
        <v>87</v>
      </c>
      <c r="E734" s="32" t="s">
        <v>36</v>
      </c>
      <c r="F734" s="32" t="s">
        <v>118</v>
      </c>
      <c r="G734" s="32" t="s">
        <v>38</v>
      </c>
      <c r="H734" s="30">
        <v>27601.0</v>
      </c>
      <c r="I734" s="37"/>
      <c r="J734" s="30">
        <v>0.0</v>
      </c>
      <c r="K734" s="30">
        <v>1.0</v>
      </c>
      <c r="L734" s="30">
        <v>0.0</v>
      </c>
      <c r="M734" s="32" t="s">
        <v>49</v>
      </c>
      <c r="N734" s="32" t="s">
        <v>39</v>
      </c>
      <c r="O734" s="30">
        <v>1.0</v>
      </c>
      <c r="P734" s="30">
        <v>2.0</v>
      </c>
      <c r="Q734" s="30">
        <v>2.0</v>
      </c>
      <c r="R734" s="30">
        <v>10.0</v>
      </c>
      <c r="S734" s="30">
        <v>1.0</v>
      </c>
      <c r="T734" s="30">
        <v>0.0</v>
      </c>
      <c r="U734" s="30">
        <v>0.0</v>
      </c>
      <c r="V734" s="30">
        <v>0.0</v>
      </c>
      <c r="W734" s="30">
        <v>0.0</v>
      </c>
      <c r="X734" s="30">
        <v>0.0</v>
      </c>
      <c r="Y734" s="30">
        <v>0.0</v>
      </c>
      <c r="Z734" s="30">
        <v>0.0</v>
      </c>
      <c r="AA734" s="30">
        <v>0.0</v>
      </c>
      <c r="AB734" s="30">
        <v>0.0</v>
      </c>
      <c r="AC734" s="30">
        <v>0.0</v>
      </c>
      <c r="AD734" s="30">
        <v>0.0</v>
      </c>
      <c r="AE734" s="30">
        <v>0.0</v>
      </c>
      <c r="AF734" s="30">
        <v>0.0</v>
      </c>
      <c r="AG734" s="30">
        <v>0.0</v>
      </c>
      <c r="AH734" s="30">
        <v>0.0</v>
      </c>
      <c r="AI734" s="30">
        <v>0.0</v>
      </c>
      <c r="AJ734" s="39"/>
    </row>
    <row r="735">
      <c r="A735" s="30">
        <v>13167.1</v>
      </c>
      <c r="B735" s="40">
        <v>44314.0</v>
      </c>
      <c r="C735" s="40">
        <v>44315.0</v>
      </c>
      <c r="D735" s="32" t="s">
        <v>194</v>
      </c>
      <c r="E735" s="32" t="s">
        <v>36</v>
      </c>
      <c r="F735" s="32" t="s">
        <v>195</v>
      </c>
      <c r="G735" s="32" t="s">
        <v>107</v>
      </c>
      <c r="H735" s="30">
        <v>27511.0</v>
      </c>
      <c r="I735" s="37"/>
      <c r="J735" s="30">
        <v>0.0</v>
      </c>
      <c r="K735" s="30">
        <v>1.0</v>
      </c>
      <c r="L735" s="30">
        <v>0.0</v>
      </c>
      <c r="M735" s="32" t="s">
        <v>49</v>
      </c>
      <c r="N735" s="32" t="s">
        <v>39</v>
      </c>
      <c r="O735" s="30">
        <v>3.0</v>
      </c>
      <c r="P735" s="30">
        <v>9.0</v>
      </c>
      <c r="Q735" s="30">
        <v>7.0</v>
      </c>
      <c r="R735" s="30">
        <v>10.0</v>
      </c>
      <c r="S735" s="30">
        <v>1.0</v>
      </c>
      <c r="T735" s="30">
        <v>0.0</v>
      </c>
      <c r="U735" s="30">
        <v>0.0</v>
      </c>
      <c r="V735" s="30">
        <v>0.0</v>
      </c>
      <c r="W735" s="30">
        <v>0.0</v>
      </c>
      <c r="X735" s="30">
        <v>0.0</v>
      </c>
      <c r="Y735" s="30">
        <v>0.0</v>
      </c>
      <c r="Z735" s="30">
        <v>0.0</v>
      </c>
      <c r="AA735" s="30">
        <v>0.0</v>
      </c>
      <c r="AB735" s="30">
        <v>0.0</v>
      </c>
      <c r="AC735" s="30">
        <v>0.0</v>
      </c>
      <c r="AD735" s="30">
        <v>0.0</v>
      </c>
      <c r="AE735" s="30">
        <v>0.0</v>
      </c>
      <c r="AF735" s="30">
        <v>0.0</v>
      </c>
      <c r="AG735" s="30">
        <v>0.0</v>
      </c>
      <c r="AH735" s="30">
        <v>0.0</v>
      </c>
      <c r="AI735" s="30">
        <v>0.0</v>
      </c>
      <c r="AJ735" s="39"/>
    </row>
    <row r="736">
      <c r="A736" s="30">
        <v>13167.2</v>
      </c>
      <c r="B736" s="40">
        <v>44314.0</v>
      </c>
      <c r="C736" s="40">
        <v>44315.0</v>
      </c>
      <c r="D736" s="32" t="s">
        <v>194</v>
      </c>
      <c r="E736" s="32" t="s">
        <v>36</v>
      </c>
      <c r="F736" s="32" t="s">
        <v>307</v>
      </c>
      <c r="G736" s="32" t="s">
        <v>109</v>
      </c>
      <c r="H736" s="30">
        <v>27529.0</v>
      </c>
      <c r="I736" s="37"/>
      <c r="J736" s="30">
        <v>0.0</v>
      </c>
      <c r="K736" s="30">
        <v>1.0</v>
      </c>
      <c r="L736" s="30">
        <v>0.0</v>
      </c>
      <c r="M736" s="32" t="s">
        <v>49</v>
      </c>
      <c r="N736" s="32" t="s">
        <v>39</v>
      </c>
      <c r="O736" s="30">
        <v>3.0</v>
      </c>
      <c r="P736" s="30">
        <v>10.0</v>
      </c>
      <c r="Q736" s="30">
        <v>7.0</v>
      </c>
      <c r="R736" s="30">
        <v>10.0</v>
      </c>
      <c r="S736" s="30">
        <v>1.0</v>
      </c>
      <c r="T736" s="30">
        <v>0.0</v>
      </c>
      <c r="U736" s="30">
        <v>0.0</v>
      </c>
      <c r="V736" s="30">
        <v>0.0</v>
      </c>
      <c r="W736" s="30">
        <v>0.0</v>
      </c>
      <c r="X736" s="30">
        <v>0.0</v>
      </c>
      <c r="Y736" s="30">
        <v>0.0</v>
      </c>
      <c r="Z736" s="30">
        <v>0.0</v>
      </c>
      <c r="AA736" s="30">
        <v>0.0</v>
      </c>
      <c r="AB736" s="30">
        <v>0.0</v>
      </c>
      <c r="AC736" s="30">
        <v>0.0</v>
      </c>
      <c r="AD736" s="30">
        <v>0.0</v>
      </c>
      <c r="AE736" s="30">
        <v>0.0</v>
      </c>
      <c r="AF736" s="30">
        <v>0.0</v>
      </c>
      <c r="AG736" s="30">
        <v>0.0</v>
      </c>
      <c r="AH736" s="30">
        <v>0.0</v>
      </c>
      <c r="AI736" s="30">
        <v>0.0</v>
      </c>
      <c r="AJ736" s="39"/>
    </row>
    <row r="737">
      <c r="A737" s="30">
        <v>13167.3</v>
      </c>
      <c r="B737" s="40">
        <v>44314.0</v>
      </c>
      <c r="C737" s="40">
        <v>44315.0</v>
      </c>
      <c r="D737" s="32" t="s">
        <v>194</v>
      </c>
      <c r="E737" s="32" t="s">
        <v>36</v>
      </c>
      <c r="F737" s="32" t="s">
        <v>195</v>
      </c>
      <c r="G737" s="32" t="s">
        <v>107</v>
      </c>
      <c r="H737" s="30">
        <v>27511.0</v>
      </c>
      <c r="I737" s="37"/>
      <c r="J737" s="30">
        <v>0.0</v>
      </c>
      <c r="K737" s="30">
        <v>1.0</v>
      </c>
      <c r="L737" s="30">
        <v>0.0</v>
      </c>
      <c r="M737" s="32" t="s">
        <v>49</v>
      </c>
      <c r="N737" s="32" t="s">
        <v>39</v>
      </c>
      <c r="O737" s="30">
        <v>3.0</v>
      </c>
      <c r="P737" s="30">
        <v>10.0</v>
      </c>
      <c r="Q737" s="30">
        <v>7.0</v>
      </c>
      <c r="R737" s="30">
        <v>7.0</v>
      </c>
      <c r="S737" s="30">
        <v>0.0</v>
      </c>
      <c r="T737" s="30">
        <v>0.0</v>
      </c>
      <c r="U737" s="30">
        <v>0.0</v>
      </c>
      <c r="V737" s="30">
        <v>0.0</v>
      </c>
      <c r="W737" s="30">
        <v>0.0</v>
      </c>
      <c r="X737" s="30">
        <v>0.0</v>
      </c>
      <c r="Y737" s="30">
        <v>0.0</v>
      </c>
      <c r="Z737" s="30">
        <v>0.0</v>
      </c>
      <c r="AA737" s="30">
        <v>0.0</v>
      </c>
      <c r="AB737" s="30">
        <v>5.0</v>
      </c>
      <c r="AC737" s="30">
        <v>1.0</v>
      </c>
      <c r="AD737" s="30">
        <v>0.0</v>
      </c>
      <c r="AE737" s="30">
        <v>0.0</v>
      </c>
      <c r="AF737" s="30">
        <v>0.0</v>
      </c>
      <c r="AG737" s="30">
        <v>0.0</v>
      </c>
      <c r="AH737" s="30">
        <v>0.0</v>
      </c>
      <c r="AI737" s="30">
        <v>0.0</v>
      </c>
      <c r="AJ737" s="39"/>
    </row>
    <row r="738">
      <c r="A738" s="30">
        <v>13168.1</v>
      </c>
      <c r="B738" s="40">
        <v>44314.0</v>
      </c>
      <c r="C738" s="31">
        <v>44320.0</v>
      </c>
      <c r="D738" s="32" t="s">
        <v>96</v>
      </c>
      <c r="E738" s="32" t="s">
        <v>36</v>
      </c>
      <c r="F738" s="32" t="s">
        <v>200</v>
      </c>
      <c r="G738" s="32" t="s">
        <v>38</v>
      </c>
      <c r="H738" s="30">
        <v>27608.0</v>
      </c>
      <c r="I738" s="37"/>
      <c r="J738" s="30">
        <v>0.0</v>
      </c>
      <c r="K738" s="30">
        <v>1.0</v>
      </c>
      <c r="L738" s="30">
        <v>0.0</v>
      </c>
      <c r="M738" s="32" t="s">
        <v>49</v>
      </c>
      <c r="N738" s="32" t="s">
        <v>39</v>
      </c>
      <c r="O738" s="30">
        <v>3.0</v>
      </c>
      <c r="P738" s="30">
        <v>0.0</v>
      </c>
      <c r="Q738" s="30">
        <v>0.0</v>
      </c>
      <c r="R738" s="30">
        <v>0.0</v>
      </c>
      <c r="S738" s="30">
        <v>0.0</v>
      </c>
      <c r="T738" s="30">
        <v>0.0</v>
      </c>
      <c r="U738" s="30">
        <v>12.0</v>
      </c>
      <c r="V738" s="30">
        <v>7.0</v>
      </c>
      <c r="W738" s="30">
        <v>10.0</v>
      </c>
      <c r="X738" s="30">
        <v>2.0</v>
      </c>
      <c r="Y738" s="30">
        <v>0.0</v>
      </c>
      <c r="Z738" s="30">
        <v>0.0</v>
      </c>
      <c r="AA738" s="30">
        <v>0.0</v>
      </c>
      <c r="AB738" s="30">
        <v>0.0</v>
      </c>
      <c r="AC738" s="30">
        <v>0.0</v>
      </c>
      <c r="AD738" s="30">
        <v>0.0</v>
      </c>
      <c r="AE738" s="30">
        <v>0.0</v>
      </c>
      <c r="AF738" s="30">
        <v>0.0</v>
      </c>
      <c r="AG738" s="30">
        <v>0.0</v>
      </c>
      <c r="AH738" s="30">
        <v>0.0</v>
      </c>
      <c r="AI738" s="30">
        <v>0.0</v>
      </c>
      <c r="AJ738" s="39"/>
    </row>
    <row r="739">
      <c r="A739" s="30">
        <v>13169.1</v>
      </c>
      <c r="B739" s="40">
        <v>44315.0</v>
      </c>
      <c r="C739" s="31">
        <v>44320.0</v>
      </c>
      <c r="D739" s="32" t="s">
        <v>71</v>
      </c>
      <c r="E739" s="32" t="s">
        <v>72</v>
      </c>
      <c r="F739" s="32" t="s">
        <v>324</v>
      </c>
      <c r="G739" s="32" t="s">
        <v>74</v>
      </c>
      <c r="H739" s="30">
        <v>27587.0</v>
      </c>
      <c r="I739" s="37"/>
      <c r="J739" s="30">
        <v>0.0</v>
      </c>
      <c r="K739" s="30">
        <v>1.0</v>
      </c>
      <c r="L739" s="30">
        <v>0.0</v>
      </c>
      <c r="M739" s="32" t="s">
        <v>39</v>
      </c>
      <c r="N739" s="32" t="s">
        <v>39</v>
      </c>
      <c r="O739" s="30">
        <v>4.0</v>
      </c>
      <c r="P739" s="30">
        <v>0.0</v>
      </c>
      <c r="Q739" s="30">
        <v>0.0</v>
      </c>
      <c r="R739" s="30">
        <v>0.0</v>
      </c>
      <c r="S739" s="30">
        <v>0.0</v>
      </c>
      <c r="T739" s="30">
        <v>0.0</v>
      </c>
      <c r="U739" s="30">
        <v>7.0</v>
      </c>
      <c r="V739" s="30">
        <v>5.0</v>
      </c>
      <c r="W739" s="30">
        <v>10.0</v>
      </c>
      <c r="X739" s="30">
        <v>2.0</v>
      </c>
      <c r="Y739" s="30">
        <v>0.0</v>
      </c>
      <c r="Z739" s="30">
        <v>0.0</v>
      </c>
      <c r="AA739" s="30">
        <v>0.0</v>
      </c>
      <c r="AB739" s="30">
        <v>0.0</v>
      </c>
      <c r="AC739" s="30">
        <v>0.0</v>
      </c>
      <c r="AD739" s="30">
        <v>0.0</v>
      </c>
      <c r="AE739" s="30">
        <v>0.0</v>
      </c>
      <c r="AF739" s="30">
        <v>0.0</v>
      </c>
      <c r="AG739" s="30">
        <v>0.0</v>
      </c>
      <c r="AH739" s="30">
        <v>0.0</v>
      </c>
      <c r="AI739" s="30">
        <v>0.0</v>
      </c>
      <c r="AJ739" s="39"/>
    </row>
    <row r="740">
      <c r="A740" s="30">
        <v>13169.2</v>
      </c>
      <c r="B740" s="40">
        <v>44315.0</v>
      </c>
      <c r="C740" s="31">
        <v>44320.0</v>
      </c>
      <c r="D740" s="32" t="s">
        <v>71</v>
      </c>
      <c r="E740" s="32" t="s">
        <v>72</v>
      </c>
      <c r="F740" s="32" t="s">
        <v>324</v>
      </c>
      <c r="G740" s="32" t="s">
        <v>74</v>
      </c>
      <c r="H740" s="30">
        <v>27587.0</v>
      </c>
      <c r="I740" s="37"/>
      <c r="J740" s="30">
        <v>0.0</v>
      </c>
      <c r="K740" s="30">
        <v>1.0</v>
      </c>
      <c r="L740" s="30">
        <v>0.0</v>
      </c>
      <c r="M740" s="32" t="s">
        <v>39</v>
      </c>
      <c r="N740" s="32" t="s">
        <v>39</v>
      </c>
      <c r="O740" s="30">
        <v>4.0</v>
      </c>
      <c r="P740" s="30">
        <v>0.0</v>
      </c>
      <c r="Q740" s="30">
        <v>0.0</v>
      </c>
      <c r="R740" s="30">
        <v>0.0</v>
      </c>
      <c r="S740" s="30">
        <v>0.0</v>
      </c>
      <c r="T740" s="30">
        <v>0.0</v>
      </c>
      <c r="U740" s="30">
        <v>7.0</v>
      </c>
      <c r="V740" s="30">
        <v>5.0</v>
      </c>
      <c r="W740" s="30">
        <v>10.0</v>
      </c>
      <c r="X740" s="30">
        <v>2.0</v>
      </c>
      <c r="Y740" s="30">
        <v>0.0</v>
      </c>
      <c r="Z740" s="30">
        <v>0.0</v>
      </c>
      <c r="AA740" s="30">
        <v>0.0</v>
      </c>
      <c r="AB740" s="30">
        <v>0.0</v>
      </c>
      <c r="AC740" s="30">
        <v>0.0</v>
      </c>
      <c r="AD740" s="30">
        <v>0.0</v>
      </c>
      <c r="AE740" s="30">
        <v>0.0</v>
      </c>
      <c r="AF740" s="30">
        <v>0.0</v>
      </c>
      <c r="AG740" s="30">
        <v>0.0</v>
      </c>
      <c r="AH740" s="30">
        <v>0.0</v>
      </c>
      <c r="AI740" s="30">
        <v>0.0</v>
      </c>
      <c r="AJ740" s="39"/>
    </row>
    <row r="741">
      <c r="A741" s="30">
        <v>13169.3</v>
      </c>
      <c r="B741" s="40">
        <v>44315.0</v>
      </c>
      <c r="C741" s="31">
        <v>44320.0</v>
      </c>
      <c r="D741" s="32" t="s">
        <v>71</v>
      </c>
      <c r="E741" s="32" t="s">
        <v>72</v>
      </c>
      <c r="F741" s="32" t="s">
        <v>324</v>
      </c>
      <c r="G741" s="32" t="s">
        <v>74</v>
      </c>
      <c r="H741" s="30">
        <v>27587.0</v>
      </c>
      <c r="I741" s="37"/>
      <c r="J741" s="30">
        <v>0.0</v>
      </c>
      <c r="K741" s="30">
        <v>1.0</v>
      </c>
      <c r="L741" s="30">
        <v>0.0</v>
      </c>
      <c r="M741" s="32" t="s">
        <v>39</v>
      </c>
      <c r="N741" s="32" t="s">
        <v>39</v>
      </c>
      <c r="O741" s="30">
        <v>0.0</v>
      </c>
      <c r="P741" s="30">
        <v>0.0</v>
      </c>
      <c r="Q741" s="30">
        <v>0.0</v>
      </c>
      <c r="R741" s="30">
        <v>0.0</v>
      </c>
      <c r="S741" s="30">
        <v>0.0</v>
      </c>
      <c r="T741" s="30">
        <v>0.0</v>
      </c>
      <c r="U741" s="30">
        <v>8.0</v>
      </c>
      <c r="V741" s="30">
        <v>5.0</v>
      </c>
      <c r="W741" s="30">
        <v>10.0</v>
      </c>
      <c r="X741" s="30">
        <v>2.0</v>
      </c>
      <c r="Y741" s="30">
        <v>0.0</v>
      </c>
      <c r="Z741" s="30">
        <v>0.0</v>
      </c>
      <c r="AA741" s="30">
        <v>0.0</v>
      </c>
      <c r="AB741" s="30">
        <v>0.0</v>
      </c>
      <c r="AC741" s="30">
        <v>0.0</v>
      </c>
      <c r="AD741" s="30">
        <v>0.0</v>
      </c>
      <c r="AE741" s="30">
        <v>0.0</v>
      </c>
      <c r="AF741" s="30">
        <v>0.0</v>
      </c>
      <c r="AG741" s="30">
        <v>0.0</v>
      </c>
      <c r="AH741" s="30">
        <v>0.0</v>
      </c>
      <c r="AI741" s="30">
        <v>0.0</v>
      </c>
      <c r="AJ741" s="39"/>
    </row>
    <row r="742">
      <c r="A742" s="30">
        <v>13169.4</v>
      </c>
      <c r="B742" s="40">
        <v>44315.0</v>
      </c>
      <c r="C742" s="31">
        <v>44320.0</v>
      </c>
      <c r="D742" s="32" t="s">
        <v>71</v>
      </c>
      <c r="E742" s="32" t="s">
        <v>72</v>
      </c>
      <c r="J742" s="30">
        <v>0.0</v>
      </c>
      <c r="K742" s="30">
        <v>0.0</v>
      </c>
      <c r="L742" s="30">
        <v>1.0</v>
      </c>
      <c r="M742" s="32" t="s">
        <v>39</v>
      </c>
      <c r="N742" s="32" t="s">
        <v>39</v>
      </c>
      <c r="O742" s="30">
        <v>4.0</v>
      </c>
      <c r="P742" s="30">
        <v>7.0</v>
      </c>
      <c r="Q742" s="30">
        <v>5.0</v>
      </c>
      <c r="R742" s="30">
        <v>10.0</v>
      </c>
      <c r="S742" s="30">
        <v>2.0</v>
      </c>
      <c r="T742" s="30">
        <v>0.0</v>
      </c>
      <c r="U742" s="30">
        <v>0.0</v>
      </c>
      <c r="V742" s="30">
        <v>0.0</v>
      </c>
      <c r="W742" s="30">
        <v>0.0</v>
      </c>
      <c r="X742" s="30">
        <v>0.0</v>
      </c>
      <c r="Y742" s="30">
        <v>0.0</v>
      </c>
      <c r="Z742" s="30">
        <v>0.0</v>
      </c>
      <c r="AA742" s="30">
        <v>0.0</v>
      </c>
      <c r="AB742" s="30">
        <v>0.0</v>
      </c>
      <c r="AC742" s="30">
        <v>0.0</v>
      </c>
      <c r="AD742" s="30">
        <v>0.0</v>
      </c>
      <c r="AE742" s="30">
        <v>0.0</v>
      </c>
      <c r="AF742" s="30">
        <v>0.0</v>
      </c>
      <c r="AG742" s="30">
        <v>0.0</v>
      </c>
      <c r="AH742" s="30">
        <v>0.0</v>
      </c>
      <c r="AI742" s="30">
        <v>0.0</v>
      </c>
      <c r="AJ742" s="39"/>
    </row>
    <row r="743">
      <c r="A743" s="30">
        <v>13169.5</v>
      </c>
      <c r="B743" s="40">
        <v>44315.0</v>
      </c>
      <c r="C743" s="31">
        <v>44320.0</v>
      </c>
      <c r="D743" s="32" t="s">
        <v>71</v>
      </c>
      <c r="E743" s="32" t="s">
        <v>72</v>
      </c>
      <c r="J743" s="30">
        <v>0.0</v>
      </c>
      <c r="K743" s="30">
        <v>0.0</v>
      </c>
      <c r="L743" s="30">
        <v>1.0</v>
      </c>
      <c r="M743" s="32" t="s">
        <v>39</v>
      </c>
      <c r="N743" s="32" t="s">
        <v>39</v>
      </c>
      <c r="O743" s="30">
        <v>6.0</v>
      </c>
      <c r="P743" s="30">
        <v>0.0</v>
      </c>
      <c r="Q743" s="30">
        <v>0.0</v>
      </c>
      <c r="R743" s="30">
        <v>0.0</v>
      </c>
      <c r="S743" s="30">
        <v>0.0</v>
      </c>
      <c r="T743" s="30">
        <v>0.0</v>
      </c>
      <c r="U743" s="30">
        <v>9.0</v>
      </c>
      <c r="V743" s="30">
        <v>5.0</v>
      </c>
      <c r="W743" s="30">
        <v>10.0</v>
      </c>
      <c r="X743" s="30">
        <v>2.0</v>
      </c>
      <c r="Y743" s="30">
        <v>0.0</v>
      </c>
      <c r="Z743" s="30">
        <v>0.0</v>
      </c>
      <c r="AA743" s="30">
        <v>0.0</v>
      </c>
      <c r="AB743" s="30">
        <v>0.0</v>
      </c>
      <c r="AC743" s="30">
        <v>0.0</v>
      </c>
      <c r="AD743" s="30">
        <v>0.0</v>
      </c>
      <c r="AE743" s="30">
        <v>0.0</v>
      </c>
      <c r="AF743" s="30">
        <v>0.0</v>
      </c>
      <c r="AG743" s="30">
        <v>0.0</v>
      </c>
      <c r="AH743" s="30">
        <v>0.0</v>
      </c>
      <c r="AI743" s="30">
        <v>0.0</v>
      </c>
      <c r="AJ743" s="39"/>
    </row>
    <row r="744">
      <c r="A744" s="30">
        <v>13169.6</v>
      </c>
      <c r="B744" s="40">
        <v>44315.0</v>
      </c>
      <c r="C744" s="31">
        <v>44320.0</v>
      </c>
      <c r="D744" s="32" t="s">
        <v>71</v>
      </c>
      <c r="E744" s="32" t="s">
        <v>72</v>
      </c>
      <c r="J744" s="30">
        <v>0.0</v>
      </c>
      <c r="K744" s="30">
        <v>0.0</v>
      </c>
      <c r="L744" s="30">
        <v>1.0</v>
      </c>
      <c r="M744" s="32" t="s">
        <v>39</v>
      </c>
      <c r="N744" s="32" t="s">
        <v>39</v>
      </c>
      <c r="O744" s="30">
        <v>3.0</v>
      </c>
      <c r="P744" s="30">
        <v>10.0</v>
      </c>
      <c r="Q744" s="30">
        <v>6.0</v>
      </c>
      <c r="R744" s="30">
        <v>10.0</v>
      </c>
      <c r="S744" s="30">
        <v>2.0</v>
      </c>
      <c r="T744" s="30">
        <v>0.0</v>
      </c>
      <c r="U744" s="30">
        <v>0.0</v>
      </c>
      <c r="V744" s="30">
        <v>0.0</v>
      </c>
      <c r="W744" s="30">
        <v>0.0</v>
      </c>
      <c r="X744" s="30">
        <v>0.0</v>
      </c>
      <c r="Y744" s="30">
        <v>0.0</v>
      </c>
      <c r="Z744" s="30">
        <v>0.0</v>
      </c>
      <c r="AA744" s="30">
        <v>0.0</v>
      </c>
      <c r="AB744" s="30">
        <v>0.0</v>
      </c>
      <c r="AC744" s="30">
        <v>0.0</v>
      </c>
      <c r="AD744" s="30">
        <v>0.0</v>
      </c>
      <c r="AE744" s="30">
        <v>0.0</v>
      </c>
      <c r="AF744" s="30">
        <v>0.0</v>
      </c>
      <c r="AG744" s="30">
        <v>0.0</v>
      </c>
      <c r="AH744" s="30">
        <v>0.0</v>
      </c>
      <c r="AI744" s="30">
        <v>0.0</v>
      </c>
      <c r="AJ744" s="39"/>
    </row>
    <row r="745">
      <c r="A745" s="30">
        <v>13170.1</v>
      </c>
      <c r="B745" s="40">
        <v>44315.0</v>
      </c>
      <c r="C745" s="40">
        <v>44316.0</v>
      </c>
      <c r="D745" s="32" t="s">
        <v>71</v>
      </c>
      <c r="E745" s="32" t="s">
        <v>72</v>
      </c>
      <c r="J745" s="30">
        <v>0.0</v>
      </c>
      <c r="K745" s="30">
        <v>0.0</v>
      </c>
      <c r="L745" s="30">
        <v>1.0</v>
      </c>
      <c r="M745" s="32" t="s">
        <v>39</v>
      </c>
      <c r="N745" s="32" t="s">
        <v>39</v>
      </c>
      <c r="O745" s="30">
        <v>1.0</v>
      </c>
      <c r="P745" s="30">
        <v>8.0</v>
      </c>
      <c r="Q745" s="30">
        <v>6.0</v>
      </c>
      <c r="R745" s="30">
        <v>10.0</v>
      </c>
      <c r="S745" s="30">
        <v>2.0</v>
      </c>
      <c r="T745" s="30">
        <v>0.0</v>
      </c>
      <c r="U745" s="30">
        <v>0.0</v>
      </c>
      <c r="V745" s="30">
        <v>0.0</v>
      </c>
      <c r="W745" s="30">
        <v>0.0</v>
      </c>
      <c r="X745" s="30">
        <v>0.0</v>
      </c>
      <c r="Y745" s="30">
        <v>0.0</v>
      </c>
      <c r="Z745" s="30">
        <v>0.0</v>
      </c>
      <c r="AA745" s="30">
        <v>0.0</v>
      </c>
      <c r="AB745" s="30">
        <v>0.0</v>
      </c>
      <c r="AC745" s="30">
        <v>0.0</v>
      </c>
      <c r="AD745" s="30">
        <v>0.0</v>
      </c>
      <c r="AE745" s="30">
        <v>0.0</v>
      </c>
      <c r="AF745" s="30">
        <v>0.0</v>
      </c>
      <c r="AG745" s="30">
        <v>0.0</v>
      </c>
      <c r="AH745" s="30">
        <v>0.0</v>
      </c>
      <c r="AI745" s="30">
        <v>0.0</v>
      </c>
      <c r="AJ745" s="39"/>
    </row>
    <row r="746">
      <c r="A746" s="30">
        <v>13170.2</v>
      </c>
      <c r="B746" s="40">
        <v>44315.0</v>
      </c>
      <c r="C746" s="40">
        <v>44316.0</v>
      </c>
      <c r="D746" s="32" t="s">
        <v>71</v>
      </c>
      <c r="E746" s="32" t="s">
        <v>72</v>
      </c>
      <c r="J746" s="30">
        <v>0.0</v>
      </c>
      <c r="K746" s="30">
        <v>0.0</v>
      </c>
      <c r="L746" s="30">
        <v>1.0</v>
      </c>
      <c r="M746" s="32" t="s">
        <v>39</v>
      </c>
      <c r="N746" s="32" t="s">
        <v>39</v>
      </c>
      <c r="O746" s="30">
        <v>1.0</v>
      </c>
      <c r="P746" s="30">
        <v>9.0</v>
      </c>
      <c r="Q746" s="30">
        <v>8.0</v>
      </c>
      <c r="R746" s="30">
        <v>5.0</v>
      </c>
      <c r="S746" s="30">
        <v>2.0</v>
      </c>
      <c r="T746" s="30">
        <v>0.0</v>
      </c>
      <c r="U746" s="30">
        <v>0.0</v>
      </c>
      <c r="V746" s="30">
        <v>0.0</v>
      </c>
      <c r="W746" s="30">
        <v>0.0</v>
      </c>
      <c r="X746" s="30">
        <v>0.0</v>
      </c>
      <c r="Y746" s="30">
        <v>0.0</v>
      </c>
      <c r="Z746" s="30">
        <v>0.0</v>
      </c>
      <c r="AA746" s="30">
        <v>0.0</v>
      </c>
      <c r="AB746" s="30">
        <v>0.0</v>
      </c>
      <c r="AC746" s="30">
        <v>0.0</v>
      </c>
      <c r="AD746" s="30">
        <v>0.0</v>
      </c>
      <c r="AE746" s="30">
        <v>0.0</v>
      </c>
      <c r="AF746" s="30">
        <v>0.0</v>
      </c>
      <c r="AG746" s="30">
        <v>0.0</v>
      </c>
      <c r="AH746" s="30">
        <v>0.0</v>
      </c>
      <c r="AI746" s="30">
        <v>0.0</v>
      </c>
      <c r="AJ746" s="39"/>
    </row>
    <row r="747">
      <c r="A747" s="30">
        <v>13171.1</v>
      </c>
      <c r="B747" s="40">
        <v>44315.0</v>
      </c>
      <c r="C747" s="31">
        <v>44320.0</v>
      </c>
      <c r="D747" s="32" t="s">
        <v>96</v>
      </c>
      <c r="E747" s="32" t="s">
        <v>36</v>
      </c>
      <c r="F747" s="32" t="s">
        <v>200</v>
      </c>
      <c r="G747" s="32" t="s">
        <v>38</v>
      </c>
      <c r="H747" s="30">
        <v>27608.0</v>
      </c>
      <c r="I747" s="37"/>
      <c r="J747" s="30">
        <v>0.0</v>
      </c>
      <c r="K747" s="30">
        <v>1.0</v>
      </c>
      <c r="L747" s="30">
        <v>0.0</v>
      </c>
      <c r="M747" s="32" t="s">
        <v>49</v>
      </c>
      <c r="N747" s="32" t="s">
        <v>39</v>
      </c>
      <c r="O747" s="30">
        <v>4.0</v>
      </c>
      <c r="P747" s="30">
        <v>0.0</v>
      </c>
      <c r="Q747" s="30">
        <v>0.0</v>
      </c>
      <c r="R747" s="30">
        <v>0.0</v>
      </c>
      <c r="S747" s="30">
        <v>0.0</v>
      </c>
      <c r="T747" s="30">
        <v>0.0</v>
      </c>
      <c r="U747" s="30">
        <v>7.0</v>
      </c>
      <c r="V747" s="30">
        <v>6.0</v>
      </c>
      <c r="W747" s="30">
        <v>10.0</v>
      </c>
      <c r="X747" s="30">
        <v>1.0</v>
      </c>
      <c r="Y747" s="30">
        <v>0.0</v>
      </c>
      <c r="Z747" s="30">
        <v>0.0</v>
      </c>
      <c r="AA747" s="30">
        <v>0.0</v>
      </c>
      <c r="AB747" s="30">
        <v>0.0</v>
      </c>
      <c r="AC747" s="30">
        <v>0.0</v>
      </c>
      <c r="AD747" s="30">
        <v>0.0</v>
      </c>
      <c r="AE747" s="30">
        <v>0.0</v>
      </c>
      <c r="AF747" s="30">
        <v>0.0</v>
      </c>
      <c r="AG747" s="30">
        <v>0.0</v>
      </c>
      <c r="AH747" s="30">
        <v>0.0</v>
      </c>
      <c r="AI747" s="30">
        <v>0.0</v>
      </c>
      <c r="AJ747" s="39"/>
    </row>
    <row r="748">
      <c r="A748" s="30">
        <v>13172.1</v>
      </c>
      <c r="B748" s="40">
        <v>44315.0</v>
      </c>
      <c r="C748" s="31">
        <v>44320.0</v>
      </c>
      <c r="D748" s="32" t="s">
        <v>96</v>
      </c>
      <c r="E748" s="32" t="s">
        <v>36</v>
      </c>
      <c r="F748" s="32" t="s">
        <v>200</v>
      </c>
      <c r="G748" s="32" t="s">
        <v>38</v>
      </c>
      <c r="H748" s="30">
        <v>27608.0</v>
      </c>
      <c r="I748" s="37"/>
      <c r="J748" s="30">
        <v>0.0</v>
      </c>
      <c r="K748" s="30">
        <v>1.0</v>
      </c>
      <c r="L748" s="30">
        <v>0.0</v>
      </c>
      <c r="M748" s="32" t="s">
        <v>49</v>
      </c>
      <c r="N748" s="32" t="s">
        <v>39</v>
      </c>
      <c r="O748" s="30">
        <v>4.0</v>
      </c>
      <c r="P748" s="30">
        <v>0.0</v>
      </c>
      <c r="Q748" s="30">
        <v>0.0</v>
      </c>
      <c r="R748" s="30">
        <v>0.0</v>
      </c>
      <c r="S748" s="30">
        <v>0.0</v>
      </c>
      <c r="T748" s="30">
        <v>0.0</v>
      </c>
      <c r="U748" s="30">
        <v>8.0</v>
      </c>
      <c r="V748" s="30">
        <v>6.0</v>
      </c>
      <c r="W748" s="30">
        <v>10.0</v>
      </c>
      <c r="X748" s="30">
        <v>2.0</v>
      </c>
      <c r="Y748" s="30">
        <v>0.0</v>
      </c>
      <c r="Z748" s="30">
        <v>0.0</v>
      </c>
      <c r="AA748" s="30">
        <v>0.0</v>
      </c>
      <c r="AB748" s="30">
        <v>0.0</v>
      </c>
      <c r="AC748" s="30">
        <v>0.0</v>
      </c>
      <c r="AD748" s="30">
        <v>0.0</v>
      </c>
      <c r="AE748" s="30">
        <v>0.0</v>
      </c>
      <c r="AF748" s="30">
        <v>0.0</v>
      </c>
      <c r="AG748" s="30">
        <v>0.0</v>
      </c>
      <c r="AH748" s="30">
        <v>0.0</v>
      </c>
      <c r="AI748" s="30">
        <v>0.0</v>
      </c>
      <c r="AJ748" s="39"/>
    </row>
    <row r="749">
      <c r="A749" s="30">
        <v>13173.1</v>
      </c>
      <c r="B749" s="40">
        <v>44315.0</v>
      </c>
      <c r="C749" s="40">
        <v>44315.0</v>
      </c>
      <c r="D749" s="32" t="s">
        <v>132</v>
      </c>
      <c r="E749" s="32" t="s">
        <v>36</v>
      </c>
      <c r="F749" s="32" t="s">
        <v>131</v>
      </c>
      <c r="G749" s="32" t="s">
        <v>38</v>
      </c>
      <c r="H749" s="30">
        <v>27604.0</v>
      </c>
      <c r="I749" s="37"/>
      <c r="J749" s="30">
        <v>0.0</v>
      </c>
      <c r="K749" s="30">
        <v>1.0</v>
      </c>
      <c r="L749" s="30">
        <v>0.0</v>
      </c>
      <c r="M749" s="32" t="s">
        <v>39</v>
      </c>
      <c r="N749" s="32" t="s">
        <v>39</v>
      </c>
      <c r="O749" s="30">
        <v>0.0</v>
      </c>
      <c r="P749" s="30">
        <v>0.0</v>
      </c>
      <c r="Q749" s="30">
        <v>0.0</v>
      </c>
      <c r="R749" s="30">
        <v>0.0</v>
      </c>
      <c r="S749" s="30">
        <v>0.0</v>
      </c>
      <c r="T749" s="30">
        <v>0.0</v>
      </c>
      <c r="U749" s="30">
        <v>0.0</v>
      </c>
      <c r="V749" s="30">
        <v>0.0</v>
      </c>
      <c r="W749" s="30">
        <v>5.0</v>
      </c>
      <c r="X749" s="30">
        <v>1.0</v>
      </c>
      <c r="Y749" s="30">
        <v>0.0</v>
      </c>
      <c r="Z749" s="30">
        <v>0.0</v>
      </c>
      <c r="AA749" s="30">
        <v>0.0</v>
      </c>
      <c r="AB749" s="30">
        <v>0.0</v>
      </c>
      <c r="AC749" s="30">
        <v>0.0</v>
      </c>
      <c r="AD749" s="30">
        <v>0.0</v>
      </c>
      <c r="AE749" s="30">
        <v>0.0</v>
      </c>
      <c r="AF749" s="30">
        <v>0.0</v>
      </c>
      <c r="AG749" s="30">
        <v>0.0</v>
      </c>
      <c r="AH749" s="30">
        <v>0.0</v>
      </c>
      <c r="AI749" s="30">
        <v>0.0</v>
      </c>
      <c r="AJ749" s="39"/>
    </row>
    <row r="750">
      <c r="A750" s="30">
        <v>13174.1</v>
      </c>
      <c r="B750" s="40">
        <v>44315.0</v>
      </c>
      <c r="C750" s="31">
        <v>44320.0</v>
      </c>
      <c r="D750" s="32" t="s">
        <v>150</v>
      </c>
      <c r="E750" s="32" t="s">
        <v>36</v>
      </c>
      <c r="F750" s="32" t="s">
        <v>248</v>
      </c>
      <c r="G750" s="32" t="s">
        <v>38</v>
      </c>
      <c r="H750" s="30">
        <v>27604.0</v>
      </c>
      <c r="I750" s="37"/>
      <c r="J750" s="30">
        <v>0.0</v>
      </c>
      <c r="K750" s="30">
        <v>1.0</v>
      </c>
      <c r="L750" s="30">
        <v>0.0</v>
      </c>
      <c r="M750" s="32" t="s">
        <v>49</v>
      </c>
      <c r="N750" s="32" t="s">
        <v>39</v>
      </c>
      <c r="O750" s="30">
        <v>2.0</v>
      </c>
      <c r="P750" s="30">
        <v>1.0</v>
      </c>
      <c r="Q750" s="30">
        <v>2.0</v>
      </c>
      <c r="R750" s="30">
        <v>12.0</v>
      </c>
      <c r="S750" s="30">
        <v>2.0</v>
      </c>
      <c r="T750" s="30">
        <v>0.0</v>
      </c>
      <c r="U750" s="30">
        <v>0.0</v>
      </c>
      <c r="V750" s="30">
        <v>0.0</v>
      </c>
      <c r="W750" s="30">
        <v>0.0</v>
      </c>
      <c r="X750" s="30">
        <v>0.0</v>
      </c>
      <c r="Y750" s="30">
        <v>0.0</v>
      </c>
      <c r="Z750" s="30">
        <v>7.0</v>
      </c>
      <c r="AA750" s="30">
        <v>3.0</v>
      </c>
      <c r="AB750" s="30">
        <v>0.0</v>
      </c>
      <c r="AC750" s="30">
        <v>0.0</v>
      </c>
      <c r="AD750" s="30">
        <v>0.0</v>
      </c>
      <c r="AE750" s="30">
        <v>0.0</v>
      </c>
      <c r="AF750" s="30">
        <v>0.0</v>
      </c>
      <c r="AG750" s="30">
        <v>0.0</v>
      </c>
      <c r="AH750" s="30">
        <v>0.0</v>
      </c>
      <c r="AI750" s="30">
        <v>0.0</v>
      </c>
      <c r="AJ750" s="39"/>
    </row>
    <row r="751">
      <c r="A751" s="30">
        <v>13174.2</v>
      </c>
      <c r="B751" s="40">
        <v>44315.0</v>
      </c>
      <c r="C751" s="31">
        <v>44320.0</v>
      </c>
      <c r="D751" s="32" t="s">
        <v>150</v>
      </c>
      <c r="E751" s="32" t="s">
        <v>36</v>
      </c>
      <c r="F751" s="32" t="s">
        <v>248</v>
      </c>
      <c r="G751" s="32" t="s">
        <v>38</v>
      </c>
      <c r="H751" s="30">
        <v>27604.0</v>
      </c>
      <c r="I751" s="37"/>
      <c r="J751" s="30">
        <v>0.0</v>
      </c>
      <c r="K751" s="30">
        <v>1.0</v>
      </c>
      <c r="L751" s="30">
        <v>0.0</v>
      </c>
      <c r="M751" s="32" t="s">
        <v>49</v>
      </c>
      <c r="N751" s="32" t="s">
        <v>39</v>
      </c>
      <c r="O751" s="30">
        <v>2.0</v>
      </c>
      <c r="P751" s="30">
        <v>1.0</v>
      </c>
      <c r="Q751" s="30">
        <v>4.0</v>
      </c>
      <c r="R751" s="30">
        <v>12.0</v>
      </c>
      <c r="S751" s="30">
        <v>2.0</v>
      </c>
      <c r="T751" s="30">
        <v>0.0</v>
      </c>
      <c r="U751" s="30">
        <v>0.0</v>
      </c>
      <c r="V751" s="30">
        <v>0.0</v>
      </c>
      <c r="W751" s="30">
        <v>0.0</v>
      </c>
      <c r="X751" s="30">
        <v>0.0</v>
      </c>
      <c r="Y751" s="30">
        <v>0.0</v>
      </c>
      <c r="Z751" s="30">
        <v>7.0</v>
      </c>
      <c r="AA751" s="30">
        <v>1.0</v>
      </c>
      <c r="AB751" s="30">
        <v>0.0</v>
      </c>
      <c r="AC751" s="30">
        <v>0.0</v>
      </c>
      <c r="AD751" s="30">
        <v>0.0</v>
      </c>
      <c r="AE751" s="30">
        <v>0.0</v>
      </c>
      <c r="AF751" s="30">
        <v>0.0</v>
      </c>
      <c r="AG751" s="30">
        <v>0.0</v>
      </c>
      <c r="AH751" s="30">
        <v>0.0</v>
      </c>
      <c r="AI751" s="30">
        <v>0.0</v>
      </c>
      <c r="AJ751" s="39"/>
    </row>
    <row r="752">
      <c r="A752" s="30">
        <v>13174.3</v>
      </c>
      <c r="B752" s="40">
        <v>44315.0</v>
      </c>
      <c r="C752" s="31">
        <v>44320.0</v>
      </c>
      <c r="D752" s="32" t="s">
        <v>150</v>
      </c>
      <c r="E752" s="32" t="s">
        <v>36</v>
      </c>
      <c r="F752" s="32" t="s">
        <v>151</v>
      </c>
      <c r="G752" s="32" t="s">
        <v>38</v>
      </c>
      <c r="H752" s="30">
        <v>27606.0</v>
      </c>
      <c r="I752" s="37"/>
      <c r="J752" s="30">
        <v>0.0</v>
      </c>
      <c r="K752" s="30">
        <v>1.0</v>
      </c>
      <c r="L752" s="30">
        <v>0.0</v>
      </c>
      <c r="M752" s="32" t="s">
        <v>49</v>
      </c>
      <c r="N752" s="32" t="s">
        <v>39</v>
      </c>
      <c r="O752" s="30">
        <v>2.0</v>
      </c>
      <c r="P752" s="30">
        <v>2.0</v>
      </c>
      <c r="Q752" s="30">
        <v>0.0</v>
      </c>
      <c r="R752" s="30">
        <v>12.0</v>
      </c>
      <c r="S752" s="30">
        <v>2.0</v>
      </c>
      <c r="T752" s="30">
        <v>0.0</v>
      </c>
      <c r="U752" s="30">
        <v>0.0</v>
      </c>
      <c r="V752" s="30">
        <v>0.0</v>
      </c>
      <c r="W752" s="30">
        <v>0.0</v>
      </c>
      <c r="X752" s="30">
        <v>0.0</v>
      </c>
      <c r="Y752" s="30">
        <v>0.0</v>
      </c>
      <c r="Z752" s="30">
        <v>6.0</v>
      </c>
      <c r="AA752" s="30">
        <v>5.0</v>
      </c>
      <c r="AB752" s="30">
        <v>0.0</v>
      </c>
      <c r="AC752" s="30">
        <v>0.0</v>
      </c>
      <c r="AD752" s="30">
        <v>0.0</v>
      </c>
      <c r="AE752" s="30">
        <v>0.0</v>
      </c>
      <c r="AF752" s="30">
        <v>0.0</v>
      </c>
      <c r="AG752" s="30">
        <v>0.0</v>
      </c>
      <c r="AH752" s="30">
        <v>0.0</v>
      </c>
      <c r="AI752" s="30">
        <v>0.0</v>
      </c>
      <c r="AJ752" s="39"/>
    </row>
    <row r="753">
      <c r="A753" s="30">
        <v>13174.4</v>
      </c>
      <c r="B753" s="40">
        <v>44315.0</v>
      </c>
      <c r="C753" s="31">
        <v>44320.0</v>
      </c>
      <c r="D753" s="32" t="s">
        <v>150</v>
      </c>
      <c r="E753" s="32" t="s">
        <v>36</v>
      </c>
      <c r="J753" s="30">
        <v>1.0</v>
      </c>
      <c r="K753" s="30">
        <v>0.0</v>
      </c>
      <c r="L753" s="30">
        <v>0.0</v>
      </c>
      <c r="M753" s="32" t="s">
        <v>49</v>
      </c>
      <c r="N753" s="32" t="s">
        <v>39</v>
      </c>
      <c r="O753" s="30">
        <v>4.0</v>
      </c>
      <c r="P753" s="30">
        <v>0.0</v>
      </c>
      <c r="Q753" s="30">
        <v>0.0</v>
      </c>
      <c r="R753" s="30">
        <v>0.0</v>
      </c>
      <c r="S753" s="30">
        <v>0.0</v>
      </c>
      <c r="T753" s="30">
        <v>0.0</v>
      </c>
      <c r="U753" s="30">
        <v>0.0</v>
      </c>
      <c r="V753" s="30">
        <v>0.0</v>
      </c>
      <c r="W753" s="30">
        <v>0.0</v>
      </c>
      <c r="X753" s="30">
        <v>0.0</v>
      </c>
      <c r="Y753" s="30">
        <v>0.0</v>
      </c>
      <c r="Z753" s="30">
        <v>7.0</v>
      </c>
      <c r="AA753" s="30">
        <v>5.0</v>
      </c>
      <c r="AB753" s="30">
        <v>12.0</v>
      </c>
      <c r="AC753" s="30">
        <v>2.0</v>
      </c>
      <c r="AD753" s="30">
        <v>0.0</v>
      </c>
      <c r="AE753" s="30">
        <v>0.0</v>
      </c>
      <c r="AF753" s="30">
        <v>0.0</v>
      </c>
      <c r="AG753" s="30">
        <v>0.0</v>
      </c>
      <c r="AH753" s="30">
        <v>0.0</v>
      </c>
      <c r="AI753" s="30">
        <v>0.0</v>
      </c>
      <c r="AJ753" s="39"/>
    </row>
    <row r="754">
      <c r="A754" s="30">
        <v>13175.1</v>
      </c>
      <c r="B754" s="40">
        <v>44315.0</v>
      </c>
      <c r="C754" s="31">
        <v>44319.0</v>
      </c>
      <c r="D754" s="32" t="s">
        <v>325</v>
      </c>
      <c r="E754" s="32" t="s">
        <v>36</v>
      </c>
      <c r="F754" s="32" t="s">
        <v>326</v>
      </c>
      <c r="G754" s="32" t="s">
        <v>43</v>
      </c>
      <c r="H754" s="30">
        <v>27545.0</v>
      </c>
      <c r="I754" s="37"/>
      <c r="J754" s="30">
        <v>0.0</v>
      </c>
      <c r="K754" s="30">
        <v>1.0</v>
      </c>
      <c r="L754" s="30">
        <v>0.0</v>
      </c>
      <c r="M754" s="32" t="s">
        <v>49</v>
      </c>
      <c r="N754" s="32" t="s">
        <v>39</v>
      </c>
      <c r="O754" s="30">
        <v>3.0</v>
      </c>
      <c r="P754" s="30">
        <v>0.0</v>
      </c>
      <c r="Q754" s="30">
        <v>0.0</v>
      </c>
      <c r="R754" s="30">
        <v>0.0</v>
      </c>
      <c r="S754" s="30">
        <v>0.0</v>
      </c>
      <c r="T754" s="30">
        <v>0.0</v>
      </c>
      <c r="U754" s="30">
        <v>8.0</v>
      </c>
      <c r="V754" s="30">
        <v>7.0</v>
      </c>
      <c r="W754" s="30">
        <v>10.0</v>
      </c>
      <c r="X754" s="30">
        <v>2.0</v>
      </c>
      <c r="Y754" s="30">
        <v>0.0</v>
      </c>
      <c r="Z754" s="30">
        <v>0.0</v>
      </c>
      <c r="AA754" s="30">
        <v>0.0</v>
      </c>
      <c r="AB754" s="30">
        <v>0.0</v>
      </c>
      <c r="AC754" s="30">
        <v>0.0</v>
      </c>
      <c r="AD754" s="30">
        <v>0.0</v>
      </c>
      <c r="AE754" s="30">
        <v>0.0</v>
      </c>
      <c r="AF754" s="30">
        <v>0.0</v>
      </c>
      <c r="AG754" s="30">
        <v>0.0</v>
      </c>
      <c r="AH754" s="30">
        <v>0.0</v>
      </c>
      <c r="AI754" s="30">
        <v>0.0</v>
      </c>
      <c r="AJ754" s="39"/>
    </row>
    <row r="755">
      <c r="A755" s="30">
        <v>13175.2</v>
      </c>
      <c r="B755" s="40">
        <v>44315.0</v>
      </c>
      <c r="C755" s="31">
        <v>44319.0</v>
      </c>
      <c r="D755" s="32" t="s">
        <v>325</v>
      </c>
      <c r="E755" s="32" t="s">
        <v>36</v>
      </c>
      <c r="F755" s="32" t="s">
        <v>326</v>
      </c>
      <c r="G755" s="32" t="s">
        <v>43</v>
      </c>
      <c r="H755" s="30">
        <v>27545.0</v>
      </c>
      <c r="I755" s="37"/>
      <c r="J755" s="30">
        <v>0.0</v>
      </c>
      <c r="K755" s="30">
        <v>1.0</v>
      </c>
      <c r="L755" s="30">
        <v>0.0</v>
      </c>
      <c r="M755" s="32" t="s">
        <v>49</v>
      </c>
      <c r="N755" s="32" t="s">
        <v>39</v>
      </c>
      <c r="O755" s="30">
        <v>3.0</v>
      </c>
      <c r="P755" s="30">
        <v>9.0</v>
      </c>
      <c r="Q755" s="30">
        <v>7.0</v>
      </c>
      <c r="R755" s="30">
        <v>10.0</v>
      </c>
      <c r="S755" s="30">
        <v>2.0</v>
      </c>
      <c r="T755" s="30">
        <v>0.0</v>
      </c>
      <c r="U755" s="30">
        <v>0.0</v>
      </c>
      <c r="V755" s="30">
        <v>0.0</v>
      </c>
      <c r="W755" s="30">
        <v>0.0</v>
      </c>
      <c r="X755" s="30">
        <v>0.0</v>
      </c>
      <c r="Y755" s="30">
        <v>0.0</v>
      </c>
      <c r="Z755" s="30">
        <v>0.0</v>
      </c>
      <c r="AA755" s="30">
        <v>0.0</v>
      </c>
      <c r="AB755" s="30">
        <v>0.0</v>
      </c>
      <c r="AC755" s="30">
        <v>0.0</v>
      </c>
      <c r="AD755" s="30">
        <v>0.0</v>
      </c>
      <c r="AE755" s="30">
        <v>0.0</v>
      </c>
      <c r="AF755" s="30">
        <v>0.0</v>
      </c>
      <c r="AG755" s="30">
        <v>0.0</v>
      </c>
      <c r="AH755" s="30">
        <v>0.0</v>
      </c>
      <c r="AI755" s="30">
        <v>0.0</v>
      </c>
      <c r="AJ755" s="39"/>
    </row>
    <row r="756">
      <c r="A756" s="30">
        <v>13175.3</v>
      </c>
      <c r="B756" s="40">
        <v>44315.0</v>
      </c>
      <c r="C756" s="31">
        <v>44319.0</v>
      </c>
      <c r="D756" s="32" t="s">
        <v>325</v>
      </c>
      <c r="E756" s="32" t="s">
        <v>36</v>
      </c>
      <c r="J756" s="30">
        <v>0.0</v>
      </c>
      <c r="K756" s="30">
        <v>0.0</v>
      </c>
      <c r="L756" s="30">
        <v>1.0</v>
      </c>
      <c r="M756" s="32" t="s">
        <v>49</v>
      </c>
      <c r="N756" s="32" t="s">
        <v>39</v>
      </c>
      <c r="O756" s="30">
        <v>1.0</v>
      </c>
      <c r="P756" s="30">
        <v>7.0</v>
      </c>
      <c r="Q756" s="30">
        <v>6.0</v>
      </c>
      <c r="R756" s="30">
        <v>10.0</v>
      </c>
      <c r="S756" s="30">
        <v>0.0</v>
      </c>
      <c r="T756" s="30">
        <v>0.0</v>
      </c>
      <c r="U756" s="30">
        <v>0.0</v>
      </c>
      <c r="V756" s="30">
        <v>0.0</v>
      </c>
      <c r="W756" s="30">
        <v>0.0</v>
      </c>
      <c r="X756" s="30">
        <v>0.0</v>
      </c>
      <c r="Y756" s="30">
        <v>0.0</v>
      </c>
      <c r="Z756" s="30">
        <v>0.0</v>
      </c>
      <c r="AA756" s="30">
        <v>0.0</v>
      </c>
      <c r="AB756" s="30">
        <v>0.0</v>
      </c>
      <c r="AC756" s="30">
        <v>0.0</v>
      </c>
      <c r="AD756" s="30">
        <v>0.0</v>
      </c>
      <c r="AE756" s="30">
        <v>0.0</v>
      </c>
      <c r="AF756" s="30">
        <v>0.0</v>
      </c>
      <c r="AG756" s="30">
        <v>0.0</v>
      </c>
      <c r="AH756" s="30">
        <v>0.0</v>
      </c>
      <c r="AI756" s="30">
        <v>0.0</v>
      </c>
      <c r="AJ756" s="39"/>
    </row>
    <row r="757">
      <c r="A757" s="30">
        <v>13177.1</v>
      </c>
      <c r="B757" s="40">
        <v>44315.0</v>
      </c>
      <c r="C757" s="40">
        <v>44316.0</v>
      </c>
      <c r="D757" s="32" t="s">
        <v>155</v>
      </c>
      <c r="E757" s="32" t="s">
        <v>36</v>
      </c>
      <c r="F757" s="32" t="s">
        <v>156</v>
      </c>
      <c r="G757" s="32" t="s">
        <v>38</v>
      </c>
      <c r="H757" s="30">
        <v>27605.0</v>
      </c>
      <c r="I757" s="37"/>
      <c r="J757" s="30">
        <v>0.0</v>
      </c>
      <c r="K757" s="30">
        <v>1.0</v>
      </c>
      <c r="L757" s="30">
        <v>0.0</v>
      </c>
      <c r="M757" s="32" t="s">
        <v>39</v>
      </c>
      <c r="N757" s="32" t="s">
        <v>49</v>
      </c>
      <c r="O757" s="30">
        <v>1.0</v>
      </c>
      <c r="P757" s="30">
        <v>0.0</v>
      </c>
      <c r="Q757" s="30">
        <v>0.0</v>
      </c>
      <c r="R757" s="30">
        <v>0.0</v>
      </c>
      <c r="S757" s="30">
        <v>0.0</v>
      </c>
      <c r="T757" s="30">
        <v>0.0</v>
      </c>
      <c r="U757" s="30">
        <v>0.0</v>
      </c>
      <c r="V757" s="30">
        <v>0.0</v>
      </c>
      <c r="W757" s="30">
        <v>0.0</v>
      </c>
      <c r="X757" s="30">
        <v>0.0</v>
      </c>
      <c r="Y757" s="30">
        <v>0.0</v>
      </c>
      <c r="Z757" s="30">
        <v>11.0</v>
      </c>
      <c r="AA757" s="30">
        <v>7.0</v>
      </c>
      <c r="AB757" s="30">
        <v>11.0</v>
      </c>
      <c r="AC757" s="30">
        <v>1.0</v>
      </c>
      <c r="AD757" s="30">
        <v>0.0</v>
      </c>
      <c r="AE757" s="30">
        <v>0.0</v>
      </c>
      <c r="AF757" s="30">
        <v>0.0</v>
      </c>
      <c r="AG757" s="30">
        <v>0.0</v>
      </c>
      <c r="AH757" s="30">
        <v>0.0</v>
      </c>
      <c r="AI757" s="30">
        <v>0.0</v>
      </c>
      <c r="AJ757" s="39"/>
    </row>
    <row r="758">
      <c r="A758" s="30">
        <v>13178.1</v>
      </c>
      <c r="B758" s="40">
        <v>44315.0</v>
      </c>
      <c r="C758" s="40">
        <v>44319.0</v>
      </c>
      <c r="D758" s="32" t="s">
        <v>194</v>
      </c>
      <c r="E758" s="32" t="s">
        <v>36</v>
      </c>
      <c r="F758" s="32" t="s">
        <v>327</v>
      </c>
      <c r="G758" s="32" t="s">
        <v>107</v>
      </c>
      <c r="H758" s="30">
        <v>27519.0</v>
      </c>
      <c r="I758" s="37"/>
      <c r="J758" s="30">
        <v>0.0</v>
      </c>
      <c r="K758" s="30">
        <v>1.0</v>
      </c>
      <c r="L758" s="30">
        <v>0.0</v>
      </c>
      <c r="M758" s="32" t="s">
        <v>39</v>
      </c>
      <c r="N758" s="32" t="s">
        <v>39</v>
      </c>
      <c r="O758" s="30">
        <v>6.0</v>
      </c>
      <c r="P758" s="30">
        <v>10.0</v>
      </c>
      <c r="Q758" s="30">
        <v>5.0</v>
      </c>
      <c r="R758" s="30">
        <v>8.0</v>
      </c>
      <c r="S758" s="30">
        <v>2.0</v>
      </c>
      <c r="T758" s="30">
        <v>0.0</v>
      </c>
      <c r="U758" s="30">
        <v>0.0</v>
      </c>
      <c r="V758" s="30">
        <v>0.0</v>
      </c>
      <c r="W758" s="30">
        <v>0.0</v>
      </c>
      <c r="X758" s="30">
        <v>0.0</v>
      </c>
      <c r="Y758" s="30">
        <v>0.0</v>
      </c>
      <c r="Z758" s="30">
        <v>0.0</v>
      </c>
      <c r="AA758" s="30">
        <v>0.0</v>
      </c>
      <c r="AB758" s="30">
        <v>0.0</v>
      </c>
      <c r="AC758" s="30">
        <v>0.0</v>
      </c>
      <c r="AD758" s="30">
        <v>0.0</v>
      </c>
      <c r="AE758" s="30">
        <v>0.0</v>
      </c>
      <c r="AF758" s="30">
        <v>0.0</v>
      </c>
      <c r="AG758" s="30">
        <v>0.0</v>
      </c>
      <c r="AH758" s="30">
        <v>0.0</v>
      </c>
      <c r="AI758" s="30">
        <v>0.0</v>
      </c>
      <c r="AJ758" s="39"/>
    </row>
    <row r="759">
      <c r="A759" s="30">
        <v>13178.2</v>
      </c>
      <c r="B759" s="40">
        <v>44315.0</v>
      </c>
      <c r="C759" s="31">
        <v>44319.0</v>
      </c>
      <c r="D759" s="32" t="s">
        <v>194</v>
      </c>
      <c r="E759" s="32" t="s">
        <v>36</v>
      </c>
      <c r="F759" s="32" t="s">
        <v>328</v>
      </c>
      <c r="G759" s="32" t="s">
        <v>107</v>
      </c>
      <c r="H759" s="30">
        <v>27519.0</v>
      </c>
      <c r="I759" s="37"/>
      <c r="J759" s="30">
        <v>0.0</v>
      </c>
      <c r="K759" s="30">
        <v>1.0</v>
      </c>
      <c r="L759" s="30">
        <v>0.0</v>
      </c>
      <c r="M759" s="32" t="s">
        <v>39</v>
      </c>
      <c r="N759" s="32" t="s">
        <v>39</v>
      </c>
      <c r="O759" s="30">
        <v>0.0</v>
      </c>
      <c r="P759" s="30">
        <v>0.0</v>
      </c>
      <c r="Q759" s="30">
        <v>0.0</v>
      </c>
      <c r="R759" s="30">
        <v>0.0</v>
      </c>
      <c r="S759" s="30">
        <v>0.0</v>
      </c>
      <c r="T759" s="30">
        <v>0.0</v>
      </c>
      <c r="U759" s="30">
        <v>9.0</v>
      </c>
      <c r="V759" s="30">
        <v>4.0</v>
      </c>
      <c r="W759" s="30">
        <v>5.0</v>
      </c>
      <c r="X759" s="30">
        <v>0.0</v>
      </c>
      <c r="Y759" s="30">
        <v>0.0</v>
      </c>
      <c r="Z759" s="30">
        <v>0.0</v>
      </c>
      <c r="AA759" s="30">
        <v>0.0</v>
      </c>
      <c r="AB759" s="30">
        <v>0.0</v>
      </c>
      <c r="AC759" s="30">
        <v>0.0</v>
      </c>
      <c r="AD759" s="30">
        <v>0.0</v>
      </c>
      <c r="AE759" s="30">
        <v>0.0</v>
      </c>
      <c r="AF759" s="30">
        <v>0.0</v>
      </c>
      <c r="AG759" s="30">
        <v>0.0</v>
      </c>
      <c r="AH759" s="30">
        <v>0.0</v>
      </c>
      <c r="AI759" s="30">
        <v>0.0</v>
      </c>
      <c r="AJ759" s="39"/>
    </row>
    <row r="760">
      <c r="A760" s="30">
        <v>13179.1</v>
      </c>
      <c r="B760" s="40">
        <v>44315.0</v>
      </c>
      <c r="C760" s="31">
        <v>44321.0</v>
      </c>
      <c r="D760" s="32" t="s">
        <v>249</v>
      </c>
      <c r="E760" s="32" t="s">
        <v>250</v>
      </c>
      <c r="F760" s="32" t="s">
        <v>40</v>
      </c>
      <c r="G760" s="37"/>
      <c r="H760" s="37"/>
      <c r="I760" s="37"/>
      <c r="J760" s="30">
        <v>0.0</v>
      </c>
      <c r="K760" s="30">
        <v>1.0</v>
      </c>
      <c r="L760" s="30">
        <v>0.0</v>
      </c>
      <c r="M760" s="32" t="s">
        <v>49</v>
      </c>
      <c r="N760" s="32" t="s">
        <v>39</v>
      </c>
      <c r="O760" s="30">
        <v>3.0</v>
      </c>
      <c r="P760" s="30">
        <v>0.0</v>
      </c>
      <c r="Q760" s="30">
        <v>0.0</v>
      </c>
      <c r="R760" s="30">
        <v>0.0</v>
      </c>
      <c r="S760" s="30">
        <v>0.0</v>
      </c>
      <c r="T760" s="30">
        <v>0.0</v>
      </c>
      <c r="U760" s="30">
        <v>9.0</v>
      </c>
      <c r="V760" s="30">
        <v>6.0</v>
      </c>
      <c r="W760" s="30">
        <v>10.0</v>
      </c>
      <c r="X760" s="30">
        <v>1.0</v>
      </c>
      <c r="Y760" s="30">
        <v>0.0</v>
      </c>
      <c r="Z760" s="30">
        <v>0.0</v>
      </c>
      <c r="AA760" s="30">
        <v>0.0</v>
      </c>
      <c r="AB760" s="30">
        <v>0.0</v>
      </c>
      <c r="AC760" s="30">
        <v>0.0</v>
      </c>
      <c r="AD760" s="30">
        <v>0.0</v>
      </c>
      <c r="AE760" s="30">
        <v>0.0</v>
      </c>
      <c r="AF760" s="30">
        <v>0.0</v>
      </c>
      <c r="AG760" s="30">
        <v>0.0</v>
      </c>
      <c r="AH760" s="30">
        <v>0.0</v>
      </c>
      <c r="AI760" s="30">
        <v>0.0</v>
      </c>
      <c r="AJ760" s="39"/>
    </row>
    <row r="761">
      <c r="A761" s="30">
        <v>13179.2</v>
      </c>
      <c r="B761" s="40">
        <v>44315.0</v>
      </c>
      <c r="C761" s="31">
        <v>44321.0</v>
      </c>
      <c r="D761" s="32" t="s">
        <v>249</v>
      </c>
      <c r="E761" s="32" t="s">
        <v>250</v>
      </c>
      <c r="F761" s="32" t="s">
        <v>40</v>
      </c>
      <c r="G761" s="37"/>
      <c r="H761" s="37"/>
      <c r="I761" s="37"/>
      <c r="J761" s="30">
        <v>0.0</v>
      </c>
      <c r="K761" s="30">
        <v>1.0</v>
      </c>
      <c r="L761" s="30">
        <v>0.0</v>
      </c>
      <c r="M761" s="32" t="s">
        <v>49</v>
      </c>
      <c r="N761" s="32" t="s">
        <v>39</v>
      </c>
      <c r="O761" s="30">
        <v>3.0</v>
      </c>
      <c r="P761" s="30">
        <v>0.0</v>
      </c>
      <c r="Q761" s="30">
        <v>0.0</v>
      </c>
      <c r="R761" s="30">
        <v>0.0</v>
      </c>
      <c r="S761" s="30">
        <v>0.0</v>
      </c>
      <c r="T761" s="30">
        <v>0.0</v>
      </c>
      <c r="U761" s="30">
        <v>8.0</v>
      </c>
      <c r="V761" s="30">
        <v>4.0</v>
      </c>
      <c r="W761" s="30">
        <v>10.0</v>
      </c>
      <c r="X761" s="30">
        <v>1.0</v>
      </c>
      <c r="Y761" s="30">
        <v>0.0</v>
      </c>
      <c r="Z761" s="30">
        <v>0.0</v>
      </c>
      <c r="AA761" s="30">
        <v>0.0</v>
      </c>
      <c r="AB761" s="30">
        <v>0.0</v>
      </c>
      <c r="AC761" s="30">
        <v>0.0</v>
      </c>
      <c r="AD761" s="30">
        <v>0.0</v>
      </c>
      <c r="AE761" s="30">
        <v>0.0</v>
      </c>
      <c r="AF761" s="30">
        <v>0.0</v>
      </c>
      <c r="AG761" s="30">
        <v>0.0</v>
      </c>
      <c r="AH761" s="30">
        <v>0.0</v>
      </c>
      <c r="AI761" s="30">
        <v>0.0</v>
      </c>
      <c r="AJ761" s="39"/>
    </row>
    <row r="762">
      <c r="A762" s="30">
        <v>13179.3</v>
      </c>
      <c r="B762" s="40">
        <v>44315.0</v>
      </c>
      <c r="C762" s="31">
        <v>44321.0</v>
      </c>
      <c r="D762" s="32" t="s">
        <v>249</v>
      </c>
      <c r="E762" s="32" t="s">
        <v>250</v>
      </c>
      <c r="I762" s="37"/>
      <c r="J762" s="30">
        <v>0.0</v>
      </c>
      <c r="K762" s="30">
        <v>0.0</v>
      </c>
      <c r="L762" s="30">
        <v>1.0</v>
      </c>
      <c r="M762" s="32" t="s">
        <v>39</v>
      </c>
      <c r="N762" s="32" t="s">
        <v>39</v>
      </c>
      <c r="O762" s="30">
        <v>0.0</v>
      </c>
      <c r="P762" s="30">
        <v>0.0</v>
      </c>
      <c r="Q762" s="30">
        <v>0.0</v>
      </c>
      <c r="R762" s="30">
        <v>0.0</v>
      </c>
      <c r="S762" s="30">
        <v>0.0</v>
      </c>
      <c r="T762" s="30">
        <v>0.0</v>
      </c>
      <c r="U762" s="30">
        <v>6.0</v>
      </c>
      <c r="V762" s="30">
        <v>4.0</v>
      </c>
      <c r="W762" s="30">
        <v>0.0</v>
      </c>
      <c r="X762" s="30">
        <v>2.0</v>
      </c>
      <c r="Y762" s="30">
        <v>0.0</v>
      </c>
      <c r="Z762" s="30">
        <v>0.0</v>
      </c>
      <c r="AA762" s="30">
        <v>0.0</v>
      </c>
      <c r="AB762" s="30">
        <v>0.0</v>
      </c>
      <c r="AC762" s="30">
        <v>0.0</v>
      </c>
      <c r="AD762" s="30">
        <v>0.0</v>
      </c>
      <c r="AE762" s="30">
        <v>0.0</v>
      </c>
      <c r="AF762" s="30">
        <v>0.0</v>
      </c>
      <c r="AG762" s="30">
        <v>0.0</v>
      </c>
      <c r="AH762" s="30">
        <v>0.0</v>
      </c>
      <c r="AI762" s="30">
        <v>0.0</v>
      </c>
      <c r="AJ762" s="39"/>
    </row>
    <row r="763">
      <c r="A763" s="30">
        <v>13180.1</v>
      </c>
      <c r="B763" s="40">
        <v>44315.0</v>
      </c>
      <c r="C763" s="31">
        <v>44322.0</v>
      </c>
      <c r="D763" s="32" t="s">
        <v>306</v>
      </c>
      <c r="E763" s="32" t="s">
        <v>36</v>
      </c>
      <c r="F763" s="32" t="s">
        <v>307</v>
      </c>
      <c r="G763" s="32" t="s">
        <v>109</v>
      </c>
      <c r="H763" s="30">
        <v>27529.0</v>
      </c>
      <c r="I763" s="37"/>
      <c r="J763" s="30">
        <v>0.0</v>
      </c>
      <c r="K763" s="30">
        <v>1.0</v>
      </c>
      <c r="L763" s="30">
        <v>0.0</v>
      </c>
      <c r="M763" s="32" t="s">
        <v>49</v>
      </c>
      <c r="N763" s="32" t="s">
        <v>39</v>
      </c>
      <c r="O763" s="30">
        <v>1.0</v>
      </c>
      <c r="P763" s="30">
        <v>0.0</v>
      </c>
      <c r="Q763" s="30">
        <v>0.0</v>
      </c>
      <c r="R763" s="30">
        <v>0.0</v>
      </c>
      <c r="S763" s="30">
        <v>0.0</v>
      </c>
      <c r="T763" s="30">
        <v>0.0</v>
      </c>
      <c r="U763" s="30">
        <v>9.0</v>
      </c>
      <c r="V763" s="30">
        <v>5.0</v>
      </c>
      <c r="W763" s="30">
        <v>10.0</v>
      </c>
      <c r="X763" s="30">
        <v>1.0</v>
      </c>
      <c r="Y763" s="30">
        <v>0.0</v>
      </c>
      <c r="Z763" s="30">
        <v>0.0</v>
      </c>
      <c r="AA763" s="30">
        <v>0.0</v>
      </c>
      <c r="AB763" s="30">
        <v>0.0</v>
      </c>
      <c r="AC763" s="30">
        <v>0.0</v>
      </c>
      <c r="AD763" s="30">
        <v>0.0</v>
      </c>
      <c r="AE763" s="30">
        <v>0.0</v>
      </c>
      <c r="AF763" s="30">
        <v>0.0</v>
      </c>
      <c r="AG763" s="30">
        <v>0.0</v>
      </c>
      <c r="AH763" s="30">
        <v>0.0</v>
      </c>
      <c r="AI763" s="30">
        <v>0.0</v>
      </c>
      <c r="AJ763" s="39"/>
    </row>
    <row r="764">
      <c r="A764" s="30">
        <v>13180.2</v>
      </c>
      <c r="B764" s="40">
        <v>44315.0</v>
      </c>
      <c r="C764" s="31">
        <v>44322.0</v>
      </c>
      <c r="D764" s="32" t="s">
        <v>306</v>
      </c>
      <c r="E764" s="32" t="s">
        <v>36</v>
      </c>
      <c r="F764" s="32" t="s">
        <v>307</v>
      </c>
      <c r="G764" s="32" t="s">
        <v>109</v>
      </c>
      <c r="H764" s="30">
        <v>27529.0</v>
      </c>
      <c r="I764" s="37"/>
      <c r="J764" s="30">
        <v>0.0</v>
      </c>
      <c r="K764" s="30">
        <v>1.0</v>
      </c>
      <c r="L764" s="30">
        <v>0.0</v>
      </c>
      <c r="M764" s="32" t="s">
        <v>49</v>
      </c>
      <c r="N764" s="32" t="s">
        <v>39</v>
      </c>
      <c r="O764" s="30">
        <v>0.0</v>
      </c>
      <c r="P764" s="30">
        <v>0.0</v>
      </c>
      <c r="Q764" s="30">
        <v>0.0</v>
      </c>
      <c r="R764" s="30">
        <v>0.0</v>
      </c>
      <c r="S764" s="30">
        <v>0.0</v>
      </c>
      <c r="T764" s="30">
        <v>0.0</v>
      </c>
      <c r="U764" s="30">
        <v>9.0</v>
      </c>
      <c r="V764" s="30">
        <v>5.0</v>
      </c>
      <c r="W764" s="30">
        <v>10.0</v>
      </c>
      <c r="X764" s="30">
        <v>1.0</v>
      </c>
      <c r="Y764" s="30">
        <v>0.0</v>
      </c>
      <c r="Z764" s="30">
        <v>0.0</v>
      </c>
      <c r="AA764" s="30">
        <v>0.0</v>
      </c>
      <c r="AB764" s="30">
        <v>0.0</v>
      </c>
      <c r="AC764" s="30">
        <v>0.0</v>
      </c>
      <c r="AD764" s="30">
        <v>0.0</v>
      </c>
      <c r="AE764" s="30">
        <v>0.0</v>
      </c>
      <c r="AF764" s="30">
        <v>0.0</v>
      </c>
      <c r="AG764" s="30">
        <v>0.0</v>
      </c>
      <c r="AH764" s="30">
        <v>0.0</v>
      </c>
      <c r="AI764" s="30">
        <v>0.0</v>
      </c>
      <c r="AJ764" s="39"/>
    </row>
    <row r="765">
      <c r="A765" s="30">
        <v>13180.3</v>
      </c>
      <c r="B765" s="40">
        <v>44315.0</v>
      </c>
      <c r="C765" s="31">
        <v>44322.0</v>
      </c>
      <c r="D765" s="32" t="s">
        <v>306</v>
      </c>
      <c r="E765" s="32" t="s">
        <v>36</v>
      </c>
      <c r="F765" s="32" t="s">
        <v>307</v>
      </c>
      <c r="G765" s="32" t="s">
        <v>109</v>
      </c>
      <c r="H765" s="30">
        <v>27529.0</v>
      </c>
      <c r="I765" s="37"/>
      <c r="J765" s="30">
        <v>0.0</v>
      </c>
      <c r="K765" s="30">
        <v>1.0</v>
      </c>
      <c r="L765" s="30">
        <v>0.0</v>
      </c>
      <c r="M765" s="32" t="s">
        <v>49</v>
      </c>
      <c r="N765" s="32" t="s">
        <v>39</v>
      </c>
      <c r="O765" s="30">
        <v>1.0</v>
      </c>
      <c r="P765" s="30">
        <v>0.0</v>
      </c>
      <c r="Q765" s="30">
        <v>0.0</v>
      </c>
      <c r="R765" s="30">
        <v>0.0</v>
      </c>
      <c r="S765" s="30">
        <v>0.0</v>
      </c>
      <c r="T765" s="30">
        <v>0.0</v>
      </c>
      <c r="U765" s="30">
        <v>0.0</v>
      </c>
      <c r="V765" s="30">
        <v>0.0</v>
      </c>
      <c r="W765" s="30">
        <v>0.0</v>
      </c>
      <c r="X765" s="30">
        <v>0.0</v>
      </c>
      <c r="Y765" s="30">
        <v>0.0</v>
      </c>
      <c r="Z765" s="30">
        <v>0.0</v>
      </c>
      <c r="AA765" s="30">
        <v>0.0</v>
      </c>
      <c r="AB765" s="30">
        <v>0.0</v>
      </c>
      <c r="AC765" s="30">
        <v>0.0</v>
      </c>
      <c r="AD765" s="30">
        <v>0.0</v>
      </c>
      <c r="AE765" s="30">
        <v>9.0</v>
      </c>
      <c r="AF765" s="30">
        <v>5.0</v>
      </c>
      <c r="AG765" s="30">
        <v>10.0</v>
      </c>
      <c r="AH765" s="30">
        <v>1.0</v>
      </c>
      <c r="AI765" s="30">
        <v>0.0</v>
      </c>
      <c r="AJ765" s="39"/>
    </row>
    <row r="766">
      <c r="A766" s="30">
        <v>13180.4</v>
      </c>
      <c r="B766" s="40">
        <v>44315.0</v>
      </c>
      <c r="C766" s="31">
        <v>44322.0</v>
      </c>
      <c r="D766" s="32" t="s">
        <v>306</v>
      </c>
      <c r="E766" s="32" t="s">
        <v>36</v>
      </c>
      <c r="J766" s="30">
        <v>1.0</v>
      </c>
      <c r="K766" s="30">
        <v>0.0</v>
      </c>
      <c r="L766" s="30">
        <v>0.0</v>
      </c>
      <c r="M766" s="32" t="s">
        <v>49</v>
      </c>
      <c r="N766" s="32" t="s">
        <v>39</v>
      </c>
      <c r="O766" s="30">
        <v>3.0</v>
      </c>
      <c r="P766" s="30">
        <v>0.0</v>
      </c>
      <c r="Q766" s="30">
        <v>0.0</v>
      </c>
      <c r="R766" s="30">
        <v>0.0</v>
      </c>
      <c r="S766" s="30">
        <v>0.0</v>
      </c>
      <c r="T766" s="30">
        <v>0.0</v>
      </c>
      <c r="U766" s="30">
        <v>0.0</v>
      </c>
      <c r="V766" s="30">
        <v>0.0</v>
      </c>
      <c r="W766" s="30">
        <v>0.0</v>
      </c>
      <c r="X766" s="30">
        <v>0.0</v>
      </c>
      <c r="Y766" s="30">
        <v>0.0</v>
      </c>
      <c r="Z766" s="30">
        <v>5.0</v>
      </c>
      <c r="AA766" s="30">
        <v>4.0</v>
      </c>
      <c r="AB766" s="30">
        <v>5.0</v>
      </c>
      <c r="AC766" s="30">
        <v>0.0</v>
      </c>
      <c r="AD766" s="30">
        <v>0.0</v>
      </c>
      <c r="AE766" s="30">
        <v>0.0</v>
      </c>
      <c r="AF766" s="30">
        <v>0.0</v>
      </c>
      <c r="AG766" s="30">
        <v>0.0</v>
      </c>
      <c r="AH766" s="30">
        <v>0.0</v>
      </c>
      <c r="AI766" s="30">
        <v>0.0</v>
      </c>
      <c r="AJ766" s="39"/>
    </row>
    <row r="767">
      <c r="A767" s="30">
        <v>13181.1</v>
      </c>
      <c r="B767" s="40">
        <v>44315.0</v>
      </c>
      <c r="C767" s="31">
        <v>44322.0</v>
      </c>
      <c r="D767" s="32" t="s">
        <v>329</v>
      </c>
      <c r="E767" s="32" t="s">
        <v>46</v>
      </c>
      <c r="I767" s="37"/>
      <c r="J767" s="30">
        <v>1.0</v>
      </c>
      <c r="K767" s="30">
        <v>0.0</v>
      </c>
      <c r="L767" s="30">
        <v>0.0</v>
      </c>
      <c r="M767" s="32" t="s">
        <v>39</v>
      </c>
      <c r="N767" s="32" t="s">
        <v>39</v>
      </c>
      <c r="O767" s="30">
        <v>3.0</v>
      </c>
      <c r="P767" s="30">
        <v>0.0</v>
      </c>
      <c r="Q767" s="30">
        <v>0.0</v>
      </c>
      <c r="R767" s="30">
        <v>0.0</v>
      </c>
      <c r="S767" s="30">
        <v>0.0</v>
      </c>
      <c r="T767" s="30">
        <v>0.0</v>
      </c>
      <c r="U767" s="30">
        <v>0.0</v>
      </c>
      <c r="V767" s="30">
        <v>0.0</v>
      </c>
      <c r="W767" s="30">
        <v>0.0</v>
      </c>
      <c r="X767" s="30">
        <v>0.0</v>
      </c>
      <c r="Y767" s="30">
        <v>0.0</v>
      </c>
      <c r="Z767" s="30">
        <v>6.0</v>
      </c>
      <c r="AA767" s="30">
        <v>5.0</v>
      </c>
      <c r="AB767" s="30">
        <v>10.0</v>
      </c>
      <c r="AC767" s="30">
        <v>1.0</v>
      </c>
      <c r="AD767" s="30">
        <v>0.0</v>
      </c>
      <c r="AE767" s="30">
        <v>0.0</v>
      </c>
      <c r="AF767" s="30">
        <v>0.0</v>
      </c>
      <c r="AG767" s="30">
        <v>0.0</v>
      </c>
      <c r="AH767" s="30">
        <v>0.0</v>
      </c>
      <c r="AI767" s="30">
        <v>0.0</v>
      </c>
      <c r="AJ767" s="39"/>
    </row>
    <row r="768">
      <c r="A768" s="30">
        <v>13181.2</v>
      </c>
      <c r="B768" s="40">
        <v>44315.0</v>
      </c>
      <c r="C768" s="31">
        <v>44322.0</v>
      </c>
      <c r="D768" s="32" t="s">
        <v>329</v>
      </c>
      <c r="E768" s="32" t="s">
        <v>46</v>
      </c>
      <c r="F768" s="32" t="s">
        <v>222</v>
      </c>
      <c r="G768" s="32" t="s">
        <v>38</v>
      </c>
      <c r="H768" s="30">
        <v>27609.0</v>
      </c>
      <c r="I768" s="37"/>
      <c r="J768" s="30">
        <v>0.0</v>
      </c>
      <c r="K768" s="30">
        <v>1.0</v>
      </c>
      <c r="L768" s="30">
        <v>0.0</v>
      </c>
      <c r="M768" s="32" t="s">
        <v>49</v>
      </c>
      <c r="N768" s="32" t="s">
        <v>39</v>
      </c>
      <c r="O768" s="30">
        <v>0.0</v>
      </c>
      <c r="P768" s="30">
        <v>0.0</v>
      </c>
      <c r="Q768" s="30">
        <v>0.0</v>
      </c>
      <c r="R768" s="30">
        <v>0.0</v>
      </c>
      <c r="S768" s="30">
        <v>0.0</v>
      </c>
      <c r="T768" s="30">
        <v>0.0</v>
      </c>
      <c r="U768" s="30">
        <v>0.0</v>
      </c>
      <c r="V768" s="30">
        <v>0.0</v>
      </c>
      <c r="W768" s="30">
        <v>0.0</v>
      </c>
      <c r="X768" s="30">
        <v>0.0</v>
      </c>
      <c r="Y768" s="30">
        <v>0.0</v>
      </c>
      <c r="Z768" s="30">
        <v>7.0</v>
      </c>
      <c r="AA768" s="30">
        <v>0.0</v>
      </c>
      <c r="AB768" s="30">
        <v>0.0</v>
      </c>
      <c r="AC768" s="30">
        <v>0.0</v>
      </c>
      <c r="AD768" s="30">
        <v>0.0</v>
      </c>
      <c r="AE768" s="30">
        <v>0.0</v>
      </c>
      <c r="AF768" s="30">
        <v>0.0</v>
      </c>
      <c r="AG768" s="30">
        <v>0.0</v>
      </c>
      <c r="AH768" s="30">
        <v>0.0</v>
      </c>
      <c r="AI768" s="30">
        <v>0.0</v>
      </c>
      <c r="AJ768" s="39"/>
    </row>
    <row r="769">
      <c r="A769" s="30">
        <v>13181.3</v>
      </c>
      <c r="B769" s="40">
        <v>44315.0</v>
      </c>
      <c r="C769" s="31">
        <v>44322.0</v>
      </c>
      <c r="D769" s="32" t="s">
        <v>329</v>
      </c>
      <c r="E769" s="32" t="s">
        <v>46</v>
      </c>
      <c r="I769" s="37"/>
      <c r="J769" s="30">
        <v>0.0</v>
      </c>
      <c r="K769" s="30">
        <v>0.0</v>
      </c>
      <c r="L769" s="30">
        <v>1.0</v>
      </c>
      <c r="M769" s="32" t="s">
        <v>39</v>
      </c>
      <c r="N769" s="32" t="s">
        <v>39</v>
      </c>
      <c r="O769" s="30">
        <v>0.0</v>
      </c>
      <c r="P769" s="30">
        <v>8.0</v>
      </c>
      <c r="Q769" s="30">
        <v>5.0</v>
      </c>
      <c r="R769" s="30">
        <v>5.0</v>
      </c>
      <c r="S769" s="30">
        <v>1.0</v>
      </c>
      <c r="T769" s="30">
        <v>0.0</v>
      </c>
      <c r="U769" s="30">
        <v>0.0</v>
      </c>
      <c r="V769" s="30">
        <v>0.0</v>
      </c>
      <c r="W769" s="30">
        <v>0.0</v>
      </c>
      <c r="X769" s="30">
        <v>0.0</v>
      </c>
      <c r="Y769" s="30">
        <v>0.0</v>
      </c>
      <c r="Z769" s="30">
        <v>0.0</v>
      </c>
      <c r="AA769" s="30">
        <v>0.0</v>
      </c>
      <c r="AB769" s="30">
        <v>0.0</v>
      </c>
      <c r="AC769" s="30">
        <v>0.0</v>
      </c>
      <c r="AD769" s="30">
        <v>0.0</v>
      </c>
      <c r="AE769" s="30">
        <v>0.0</v>
      </c>
      <c r="AF769" s="30">
        <v>0.0</v>
      </c>
      <c r="AG769" s="30">
        <v>0.0</v>
      </c>
      <c r="AH769" s="30">
        <v>0.0</v>
      </c>
      <c r="AI769" s="30">
        <v>0.0</v>
      </c>
      <c r="AJ769" s="39"/>
    </row>
    <row r="770">
      <c r="A770" s="30">
        <v>13182.1</v>
      </c>
      <c r="B770" s="40">
        <v>44316.0</v>
      </c>
      <c r="C770" s="40">
        <v>44316.0</v>
      </c>
      <c r="D770" s="32" t="s">
        <v>194</v>
      </c>
      <c r="E770" s="32" t="s">
        <v>36</v>
      </c>
      <c r="F770" s="32" t="s">
        <v>330</v>
      </c>
      <c r="G770" s="32" t="s">
        <v>107</v>
      </c>
      <c r="H770" s="30">
        <v>27560.0</v>
      </c>
      <c r="I770" s="37"/>
      <c r="J770" s="30">
        <v>0.0</v>
      </c>
      <c r="K770" s="30">
        <v>1.0</v>
      </c>
      <c r="L770" s="30">
        <v>0.0</v>
      </c>
      <c r="M770" s="32" t="s">
        <v>39</v>
      </c>
      <c r="N770" s="32" t="s">
        <v>39</v>
      </c>
      <c r="O770" s="30">
        <v>3.0</v>
      </c>
      <c r="P770" s="30">
        <v>0.0</v>
      </c>
      <c r="Q770" s="30">
        <v>0.0</v>
      </c>
      <c r="R770" s="30">
        <v>0.0</v>
      </c>
      <c r="S770" s="30">
        <v>0.0</v>
      </c>
      <c r="T770" s="30">
        <v>0.0</v>
      </c>
      <c r="U770" s="30">
        <v>11.0</v>
      </c>
      <c r="V770" s="30">
        <v>7.0</v>
      </c>
      <c r="W770" s="30">
        <v>10.0</v>
      </c>
      <c r="X770" s="30">
        <v>2.0</v>
      </c>
      <c r="Y770" s="30">
        <v>0.0</v>
      </c>
      <c r="Z770" s="30">
        <v>0.0</v>
      </c>
      <c r="AA770" s="30">
        <v>0.0</v>
      </c>
      <c r="AB770" s="30">
        <v>0.0</v>
      </c>
      <c r="AC770" s="30">
        <v>0.0</v>
      </c>
      <c r="AD770" s="30">
        <v>0.0</v>
      </c>
      <c r="AE770" s="30">
        <v>0.0</v>
      </c>
      <c r="AF770" s="30">
        <v>0.0</v>
      </c>
      <c r="AG770" s="30">
        <v>0.0</v>
      </c>
      <c r="AH770" s="30">
        <v>0.0</v>
      </c>
      <c r="AI770" s="30">
        <v>0.0</v>
      </c>
      <c r="AJ770" s="39"/>
    </row>
    <row r="771">
      <c r="A771" s="30">
        <v>13183.1</v>
      </c>
      <c r="B771" s="40">
        <v>44316.0</v>
      </c>
      <c r="C771" s="40">
        <v>44322.0</v>
      </c>
      <c r="D771" s="32" t="s">
        <v>312</v>
      </c>
      <c r="E771" s="32" t="s">
        <v>36</v>
      </c>
      <c r="F771" s="32" t="s">
        <v>275</v>
      </c>
      <c r="G771" s="32" t="s">
        <v>38</v>
      </c>
      <c r="H771" s="30">
        <v>27609.0</v>
      </c>
      <c r="I771" s="37"/>
      <c r="J771" s="30">
        <v>0.0</v>
      </c>
      <c r="K771" s="30">
        <v>1.0</v>
      </c>
      <c r="L771" s="30">
        <v>0.0</v>
      </c>
      <c r="M771" s="32" t="s">
        <v>39</v>
      </c>
      <c r="N771" s="32" t="s">
        <v>39</v>
      </c>
      <c r="O771" s="30">
        <v>1.0</v>
      </c>
      <c r="P771" s="30">
        <v>0.0</v>
      </c>
      <c r="Q771" s="30">
        <v>0.0</v>
      </c>
      <c r="R771" s="30">
        <v>0.0</v>
      </c>
      <c r="S771" s="30">
        <v>0.0</v>
      </c>
      <c r="T771" s="30">
        <v>0.0</v>
      </c>
      <c r="U771" s="30">
        <v>7.0</v>
      </c>
      <c r="V771" s="30">
        <v>5.0</v>
      </c>
      <c r="W771" s="30">
        <v>10.0</v>
      </c>
      <c r="X771" s="30">
        <v>1.0</v>
      </c>
      <c r="Y771" s="30">
        <v>0.0</v>
      </c>
      <c r="Z771" s="30">
        <v>0.0</v>
      </c>
      <c r="AA771" s="30">
        <v>0.0</v>
      </c>
      <c r="AB771" s="30">
        <v>0.0</v>
      </c>
      <c r="AC771" s="30">
        <v>0.0</v>
      </c>
      <c r="AD771" s="30">
        <v>0.0</v>
      </c>
      <c r="AE771" s="30">
        <v>0.0</v>
      </c>
      <c r="AF771" s="30">
        <v>0.0</v>
      </c>
      <c r="AG771" s="30">
        <v>0.0</v>
      </c>
      <c r="AH771" s="30">
        <v>0.0</v>
      </c>
      <c r="AI771" s="30">
        <v>0.0</v>
      </c>
      <c r="AJ771" s="39"/>
    </row>
    <row r="772">
      <c r="A772" s="30">
        <v>13184.1</v>
      </c>
      <c r="B772" s="40">
        <v>44316.0</v>
      </c>
      <c r="C772" s="31">
        <v>44319.0</v>
      </c>
      <c r="D772" s="32" t="s">
        <v>316</v>
      </c>
      <c r="E772" s="32" t="s">
        <v>46</v>
      </c>
      <c r="F772" s="32" t="s">
        <v>176</v>
      </c>
      <c r="G772" s="32" t="s">
        <v>107</v>
      </c>
      <c r="H772" s="30">
        <v>27513.0</v>
      </c>
      <c r="I772" s="37"/>
      <c r="J772" s="30">
        <v>0.0</v>
      </c>
      <c r="K772" s="30">
        <v>1.0</v>
      </c>
      <c r="L772" s="30">
        <v>0.0</v>
      </c>
      <c r="M772" s="32" t="s">
        <v>49</v>
      </c>
      <c r="N772" s="32" t="s">
        <v>39</v>
      </c>
      <c r="O772" s="30">
        <v>3.0</v>
      </c>
      <c r="P772" s="30">
        <v>9.0</v>
      </c>
      <c r="Q772" s="30">
        <v>6.0</v>
      </c>
      <c r="R772" s="30">
        <v>10.0</v>
      </c>
      <c r="S772" s="30">
        <v>2.0</v>
      </c>
      <c r="T772" s="30">
        <v>0.0</v>
      </c>
      <c r="U772" s="30">
        <v>0.0</v>
      </c>
      <c r="V772" s="30">
        <v>0.0</v>
      </c>
      <c r="W772" s="30">
        <v>0.0</v>
      </c>
      <c r="X772" s="30">
        <v>0.0</v>
      </c>
      <c r="Y772" s="30">
        <v>0.0</v>
      </c>
      <c r="Z772" s="30">
        <v>0.0</v>
      </c>
      <c r="AA772" s="30">
        <v>0.0</v>
      </c>
      <c r="AB772" s="30">
        <v>0.0</v>
      </c>
      <c r="AC772" s="30">
        <v>0.0</v>
      </c>
      <c r="AD772" s="30">
        <v>0.0</v>
      </c>
      <c r="AE772" s="30">
        <v>0.0</v>
      </c>
      <c r="AF772" s="30">
        <v>0.0</v>
      </c>
      <c r="AG772" s="30">
        <v>0.0</v>
      </c>
      <c r="AH772" s="30">
        <v>0.0</v>
      </c>
      <c r="AI772" s="30">
        <v>0.0</v>
      </c>
      <c r="AJ772" s="39"/>
    </row>
    <row r="773">
      <c r="A773" s="30">
        <v>13184.2</v>
      </c>
      <c r="B773" s="40">
        <v>44316.0</v>
      </c>
      <c r="C773" s="31">
        <v>44319.0</v>
      </c>
      <c r="D773" s="32" t="s">
        <v>316</v>
      </c>
      <c r="E773" s="32" t="s">
        <v>46</v>
      </c>
      <c r="I773" s="37"/>
      <c r="J773" s="30">
        <v>1.0</v>
      </c>
      <c r="K773" s="30">
        <v>0.0</v>
      </c>
      <c r="L773" s="30">
        <v>0.0</v>
      </c>
      <c r="M773" s="32" t="s">
        <v>39</v>
      </c>
      <c r="N773" s="32" t="s">
        <v>39</v>
      </c>
      <c r="O773" s="30">
        <v>3.0</v>
      </c>
      <c r="P773" s="30">
        <v>0.0</v>
      </c>
      <c r="Q773" s="30">
        <v>0.0</v>
      </c>
      <c r="R773" s="30">
        <v>0.0</v>
      </c>
      <c r="S773" s="30">
        <v>0.0</v>
      </c>
      <c r="T773" s="30">
        <v>0.0</v>
      </c>
      <c r="U773" s="30">
        <v>0.0</v>
      </c>
      <c r="V773" s="30">
        <v>0.0</v>
      </c>
      <c r="W773" s="30">
        <v>0.0</v>
      </c>
      <c r="X773" s="30">
        <v>0.0</v>
      </c>
      <c r="Y773" s="30">
        <v>0.0</v>
      </c>
      <c r="Z773" s="30">
        <v>6.0</v>
      </c>
      <c r="AA773" s="30">
        <v>4.0</v>
      </c>
      <c r="AB773" s="30">
        <v>12.0</v>
      </c>
      <c r="AC773" s="30">
        <v>2.0</v>
      </c>
      <c r="AD773" s="30">
        <v>0.0</v>
      </c>
      <c r="AE773" s="30">
        <v>0.0</v>
      </c>
      <c r="AF773" s="30">
        <v>0.0</v>
      </c>
      <c r="AG773" s="30">
        <v>0.0</v>
      </c>
      <c r="AH773" s="30">
        <v>0.0</v>
      </c>
      <c r="AI773" s="30">
        <v>0.0</v>
      </c>
      <c r="AJ773" s="39"/>
    </row>
    <row r="774">
      <c r="A774" s="30">
        <v>13185.1</v>
      </c>
      <c r="B774" s="40">
        <v>44316.0</v>
      </c>
      <c r="C774" s="31">
        <v>44322.0</v>
      </c>
      <c r="D774" s="32" t="s">
        <v>271</v>
      </c>
      <c r="E774" s="32" t="s">
        <v>36</v>
      </c>
      <c r="F774" s="32" t="s">
        <v>164</v>
      </c>
      <c r="G774" s="32" t="s">
        <v>165</v>
      </c>
      <c r="H774" s="30">
        <v>27560.0</v>
      </c>
      <c r="I774" s="37"/>
      <c r="J774" s="30">
        <v>0.0</v>
      </c>
      <c r="K774" s="30">
        <v>1.0</v>
      </c>
      <c r="L774" s="30">
        <v>0.0</v>
      </c>
      <c r="M774" s="32" t="s">
        <v>49</v>
      </c>
      <c r="N774" s="32" t="s">
        <v>39</v>
      </c>
      <c r="O774" s="30">
        <v>1.0</v>
      </c>
      <c r="P774" s="30">
        <v>0.0</v>
      </c>
      <c r="Q774" s="30">
        <v>0.0</v>
      </c>
      <c r="R774" s="30">
        <v>0.0</v>
      </c>
      <c r="S774" s="30">
        <v>0.0</v>
      </c>
      <c r="T774" s="30">
        <v>0.0</v>
      </c>
      <c r="U774" s="30">
        <v>7.0</v>
      </c>
      <c r="V774" s="30">
        <v>5.0</v>
      </c>
      <c r="W774" s="30">
        <v>10.0</v>
      </c>
      <c r="X774" s="30">
        <v>1.0</v>
      </c>
      <c r="Y774" s="30">
        <v>0.0</v>
      </c>
      <c r="Z774" s="30">
        <v>0.0</v>
      </c>
      <c r="AA774" s="30">
        <v>0.0</v>
      </c>
      <c r="AB774" s="30">
        <v>0.0</v>
      </c>
      <c r="AC774" s="30">
        <v>0.0</v>
      </c>
      <c r="AD774" s="30">
        <v>0.0</v>
      </c>
      <c r="AE774" s="30">
        <v>0.0</v>
      </c>
      <c r="AF774" s="30">
        <v>0.0</v>
      </c>
      <c r="AG774" s="30">
        <v>0.0</v>
      </c>
      <c r="AH774" s="30">
        <v>0.0</v>
      </c>
      <c r="AI774" s="30">
        <v>0.0</v>
      </c>
      <c r="AJ774" s="39"/>
    </row>
    <row r="775">
      <c r="A775" s="30">
        <v>13185.2</v>
      </c>
      <c r="B775" s="40">
        <v>44316.0</v>
      </c>
      <c r="C775" s="31">
        <v>44322.0</v>
      </c>
      <c r="D775" s="32" t="s">
        <v>271</v>
      </c>
      <c r="E775" s="32" t="s">
        <v>36</v>
      </c>
      <c r="F775" s="32" t="s">
        <v>164</v>
      </c>
      <c r="G775" s="32" t="s">
        <v>165</v>
      </c>
      <c r="H775" s="30">
        <v>27560.0</v>
      </c>
      <c r="I775" s="37"/>
      <c r="J775" s="30">
        <v>0.0</v>
      </c>
      <c r="K775" s="30">
        <v>1.0</v>
      </c>
      <c r="L775" s="30">
        <v>0.0</v>
      </c>
      <c r="M775" s="32" t="s">
        <v>49</v>
      </c>
      <c r="N775" s="32" t="s">
        <v>39</v>
      </c>
      <c r="O775" s="30">
        <v>3.0</v>
      </c>
      <c r="P775" s="30">
        <v>0.0</v>
      </c>
      <c r="Q775" s="30">
        <v>0.0</v>
      </c>
      <c r="R775" s="30">
        <v>0.0</v>
      </c>
      <c r="S775" s="30">
        <v>0.0</v>
      </c>
      <c r="T775" s="30">
        <v>0.0</v>
      </c>
      <c r="U775" s="30">
        <v>7.0</v>
      </c>
      <c r="V775" s="30">
        <v>5.0</v>
      </c>
      <c r="W775" s="30">
        <v>10.0</v>
      </c>
      <c r="X775" s="30">
        <v>1.0</v>
      </c>
      <c r="Y775" s="30">
        <v>0.0</v>
      </c>
      <c r="Z775" s="30">
        <v>0.0</v>
      </c>
      <c r="AA775" s="30">
        <v>0.0</v>
      </c>
      <c r="AB775" s="30">
        <v>0.0</v>
      </c>
      <c r="AC775" s="30">
        <v>0.0</v>
      </c>
      <c r="AD775" s="30">
        <v>0.0</v>
      </c>
      <c r="AE775" s="30">
        <v>0.0</v>
      </c>
      <c r="AF775" s="30">
        <v>0.0</v>
      </c>
      <c r="AG775" s="30">
        <v>0.0</v>
      </c>
      <c r="AH775" s="30">
        <v>0.0</v>
      </c>
      <c r="AI775" s="30">
        <v>0.0</v>
      </c>
      <c r="AJ775" s="39"/>
    </row>
    <row r="776">
      <c r="A776" s="30">
        <v>13186.1</v>
      </c>
      <c r="B776" s="40">
        <v>44316.0</v>
      </c>
      <c r="C776" s="31">
        <v>44322.0</v>
      </c>
      <c r="D776" s="32" t="s">
        <v>246</v>
      </c>
      <c r="E776" s="32" t="s">
        <v>247</v>
      </c>
      <c r="F776" s="32" t="s">
        <v>129</v>
      </c>
      <c r="G776" s="32" t="s">
        <v>109</v>
      </c>
      <c r="H776" s="30">
        <v>27529.0</v>
      </c>
      <c r="I776" s="37"/>
      <c r="J776" s="30">
        <v>0.0</v>
      </c>
      <c r="K776" s="30">
        <v>1.0</v>
      </c>
      <c r="L776" s="30">
        <v>0.0</v>
      </c>
      <c r="M776" s="32" t="s">
        <v>39</v>
      </c>
      <c r="N776" s="32" t="s">
        <v>39</v>
      </c>
      <c r="O776" s="30">
        <v>6.0</v>
      </c>
      <c r="P776" s="30">
        <v>9.0</v>
      </c>
      <c r="Q776" s="30">
        <v>6.0</v>
      </c>
      <c r="R776" s="30">
        <v>7.0</v>
      </c>
      <c r="S776" s="30">
        <v>0.0</v>
      </c>
      <c r="T776" s="30">
        <v>0.0</v>
      </c>
      <c r="U776" s="30">
        <v>0.0</v>
      </c>
      <c r="V776" s="30">
        <v>0.0</v>
      </c>
      <c r="W776" s="30">
        <v>0.0</v>
      </c>
      <c r="X776" s="30">
        <v>0.0</v>
      </c>
      <c r="Y776" s="30">
        <v>0.0</v>
      </c>
      <c r="Z776" s="30">
        <v>0.0</v>
      </c>
      <c r="AA776" s="30">
        <v>0.0</v>
      </c>
      <c r="AB776" s="30">
        <v>5.0</v>
      </c>
      <c r="AC776" s="30">
        <v>2.0</v>
      </c>
      <c r="AD776" s="30">
        <v>0.0</v>
      </c>
      <c r="AE776" s="30">
        <v>0.0</v>
      </c>
      <c r="AF776" s="30">
        <v>0.0</v>
      </c>
      <c r="AG776" s="30">
        <v>0.0</v>
      </c>
      <c r="AH776" s="30">
        <v>0.0</v>
      </c>
      <c r="AI776" s="30">
        <v>0.0</v>
      </c>
      <c r="AJ776" s="39"/>
    </row>
    <row r="777">
      <c r="A777" s="30">
        <v>13186.2</v>
      </c>
      <c r="B777" s="40">
        <v>44316.0</v>
      </c>
      <c r="C777" s="31">
        <v>44322.0</v>
      </c>
      <c r="D777" s="32" t="s">
        <v>246</v>
      </c>
      <c r="E777" s="32" t="s">
        <v>247</v>
      </c>
      <c r="F777" s="32" t="s">
        <v>129</v>
      </c>
      <c r="G777" s="32" t="s">
        <v>109</v>
      </c>
      <c r="H777" s="30">
        <v>27529.0</v>
      </c>
      <c r="I777" s="37"/>
      <c r="J777" s="30">
        <v>0.0</v>
      </c>
      <c r="K777" s="30">
        <v>1.0</v>
      </c>
      <c r="L777" s="30">
        <v>0.0</v>
      </c>
      <c r="M777" s="32" t="s">
        <v>39</v>
      </c>
      <c r="N777" s="32" t="s">
        <v>39</v>
      </c>
      <c r="O777" s="30">
        <v>5.0</v>
      </c>
      <c r="P777" s="30">
        <v>9.0</v>
      </c>
      <c r="Q777" s="30">
        <v>6.0</v>
      </c>
      <c r="R777" s="30">
        <v>7.0</v>
      </c>
      <c r="S777" s="30">
        <v>0.0</v>
      </c>
      <c r="T777" s="30">
        <v>0.0</v>
      </c>
      <c r="U777" s="30">
        <v>0.0</v>
      </c>
      <c r="V777" s="30">
        <v>0.0</v>
      </c>
      <c r="W777" s="30">
        <v>0.0</v>
      </c>
      <c r="X777" s="30">
        <v>0.0</v>
      </c>
      <c r="Y777" s="30">
        <v>0.0</v>
      </c>
      <c r="Z777" s="30">
        <v>0.0</v>
      </c>
      <c r="AA777" s="30">
        <v>0.0</v>
      </c>
      <c r="AB777" s="30">
        <v>5.0</v>
      </c>
      <c r="AC777" s="30">
        <v>2.0</v>
      </c>
      <c r="AD777" s="30">
        <v>0.0</v>
      </c>
      <c r="AE777" s="30">
        <v>0.0</v>
      </c>
      <c r="AF777" s="30">
        <v>0.0</v>
      </c>
      <c r="AG777" s="30">
        <v>0.0</v>
      </c>
      <c r="AH777" s="30">
        <v>0.0</v>
      </c>
      <c r="AI777" s="30">
        <v>0.0</v>
      </c>
      <c r="AJ777" s="39"/>
    </row>
    <row r="778">
      <c r="A778" s="30">
        <v>13186.3</v>
      </c>
      <c r="B778" s="40">
        <v>44316.0</v>
      </c>
      <c r="C778" s="31">
        <v>44322.0</v>
      </c>
      <c r="D778" s="32" t="s">
        <v>246</v>
      </c>
      <c r="E778" s="32" t="s">
        <v>247</v>
      </c>
      <c r="F778" s="32" t="s">
        <v>129</v>
      </c>
      <c r="G778" s="32" t="s">
        <v>109</v>
      </c>
      <c r="H778" s="30">
        <v>27529.0</v>
      </c>
      <c r="I778" s="37"/>
      <c r="J778" s="30">
        <v>0.0</v>
      </c>
      <c r="K778" s="30">
        <v>1.0</v>
      </c>
      <c r="L778" s="30">
        <v>0.0</v>
      </c>
      <c r="M778" s="32" t="s">
        <v>39</v>
      </c>
      <c r="N778" s="32" t="s">
        <v>39</v>
      </c>
      <c r="O778" s="30">
        <v>3.0</v>
      </c>
      <c r="P778" s="30">
        <v>0.0</v>
      </c>
      <c r="Q778" s="30">
        <v>0.0</v>
      </c>
      <c r="R778" s="30">
        <v>0.0</v>
      </c>
      <c r="S778" s="30">
        <v>0.0</v>
      </c>
      <c r="T778" s="30">
        <v>0.0</v>
      </c>
      <c r="U778" s="30">
        <v>10.0</v>
      </c>
      <c r="V778" s="30">
        <v>5.0</v>
      </c>
      <c r="W778" s="30">
        <v>10.0</v>
      </c>
      <c r="X778" s="30">
        <v>1.0</v>
      </c>
      <c r="Y778" s="30">
        <v>0.0</v>
      </c>
      <c r="Z778" s="30">
        <v>0.0</v>
      </c>
      <c r="AA778" s="30">
        <v>0.0</v>
      </c>
      <c r="AB778" s="30">
        <v>0.0</v>
      </c>
      <c r="AC778" s="30">
        <v>0.0</v>
      </c>
      <c r="AD778" s="30">
        <v>0.0</v>
      </c>
      <c r="AE778" s="30">
        <v>0.0</v>
      </c>
      <c r="AF778" s="30">
        <v>0.0</v>
      </c>
      <c r="AG778" s="30">
        <v>0.0</v>
      </c>
      <c r="AH778" s="30">
        <v>0.0</v>
      </c>
      <c r="AI778" s="30">
        <v>0.0</v>
      </c>
      <c r="AJ778" s="39"/>
    </row>
    <row r="779">
      <c r="A779" s="30">
        <v>13186.4</v>
      </c>
      <c r="B779" s="40">
        <v>44316.0</v>
      </c>
      <c r="C779" s="31">
        <v>44322.0</v>
      </c>
      <c r="D779" s="32" t="s">
        <v>246</v>
      </c>
      <c r="E779" s="32" t="s">
        <v>247</v>
      </c>
      <c r="J779" s="30">
        <v>0.0</v>
      </c>
      <c r="K779" s="30">
        <v>0.0</v>
      </c>
      <c r="L779" s="30">
        <v>1.0</v>
      </c>
      <c r="M779" s="32" t="s">
        <v>39</v>
      </c>
      <c r="N779" s="32" t="s">
        <v>39</v>
      </c>
      <c r="O779" s="30">
        <v>3.0</v>
      </c>
      <c r="P779" s="30">
        <v>7.0</v>
      </c>
      <c r="Q779" s="30">
        <v>6.0</v>
      </c>
      <c r="R779" s="30">
        <v>10.0</v>
      </c>
      <c r="S779" s="30">
        <v>1.0</v>
      </c>
      <c r="T779" s="30">
        <v>0.0</v>
      </c>
      <c r="U779" s="30">
        <v>0.0</v>
      </c>
      <c r="V779" s="30">
        <v>0.0</v>
      </c>
      <c r="W779" s="30">
        <v>0.0</v>
      </c>
      <c r="X779" s="30">
        <v>0.0</v>
      </c>
      <c r="Y779" s="30">
        <v>0.0</v>
      </c>
      <c r="Z779" s="30">
        <v>0.0</v>
      </c>
      <c r="AA779" s="30">
        <v>0.0</v>
      </c>
      <c r="AB779" s="30">
        <v>0.0</v>
      </c>
      <c r="AC779" s="30">
        <v>0.0</v>
      </c>
      <c r="AD779" s="30">
        <v>0.0</v>
      </c>
      <c r="AE779" s="30">
        <v>0.0</v>
      </c>
      <c r="AF779" s="30">
        <v>0.0</v>
      </c>
      <c r="AG779" s="30">
        <v>0.0</v>
      </c>
      <c r="AH779" s="30">
        <v>0.0</v>
      </c>
      <c r="AI779" s="30">
        <v>0.0</v>
      </c>
      <c r="AJ779" s="39"/>
    </row>
    <row r="780">
      <c r="A780" s="30">
        <v>13187.1</v>
      </c>
      <c r="B780" s="40">
        <v>44316.0</v>
      </c>
      <c r="C780" s="31">
        <v>44322.0</v>
      </c>
      <c r="D780" s="32" t="s">
        <v>277</v>
      </c>
      <c r="E780" s="32" t="s">
        <v>36</v>
      </c>
      <c r="F780" s="32" t="s">
        <v>278</v>
      </c>
      <c r="G780" s="32" t="s">
        <v>38</v>
      </c>
      <c r="H780" s="30">
        <v>27610.0</v>
      </c>
      <c r="I780" s="37"/>
      <c r="J780" s="30">
        <v>0.0</v>
      </c>
      <c r="K780" s="30">
        <v>1.0</v>
      </c>
      <c r="L780" s="30">
        <v>0.0</v>
      </c>
      <c r="M780" s="32" t="s">
        <v>49</v>
      </c>
      <c r="N780" s="32" t="s">
        <v>39</v>
      </c>
      <c r="O780" s="30">
        <v>5.0</v>
      </c>
      <c r="P780" s="30">
        <v>0.0</v>
      </c>
      <c r="Q780" s="30">
        <v>0.0</v>
      </c>
      <c r="R780" s="30">
        <v>0.0</v>
      </c>
      <c r="S780" s="30">
        <v>0.0</v>
      </c>
      <c r="T780" s="30">
        <v>0.0</v>
      </c>
      <c r="U780" s="30">
        <v>11.0</v>
      </c>
      <c r="V780" s="30">
        <v>6.0</v>
      </c>
      <c r="W780" s="30">
        <v>10.0</v>
      </c>
      <c r="X780" s="30">
        <v>2.0</v>
      </c>
      <c r="Y780" s="30">
        <v>0.0</v>
      </c>
      <c r="Z780" s="30">
        <v>0.0</v>
      </c>
      <c r="AA780" s="30">
        <v>0.0</v>
      </c>
      <c r="AB780" s="30">
        <v>0.0</v>
      </c>
      <c r="AC780" s="30">
        <v>0.0</v>
      </c>
      <c r="AD780" s="30">
        <v>0.0</v>
      </c>
      <c r="AE780" s="30">
        <v>0.0</v>
      </c>
      <c r="AF780" s="30">
        <v>0.0</v>
      </c>
      <c r="AG780" s="30">
        <v>0.0</v>
      </c>
      <c r="AH780" s="30">
        <v>0.0</v>
      </c>
      <c r="AI780" s="30">
        <v>0.0</v>
      </c>
      <c r="AJ780" s="39"/>
    </row>
    <row r="781">
      <c r="A781" s="30">
        <v>13187.2</v>
      </c>
      <c r="B781" s="40">
        <v>44316.0</v>
      </c>
      <c r="C781" s="31">
        <v>44322.0</v>
      </c>
      <c r="D781" s="32" t="s">
        <v>277</v>
      </c>
      <c r="E781" s="32" t="s">
        <v>36</v>
      </c>
      <c r="F781" s="32" t="s">
        <v>278</v>
      </c>
      <c r="G781" s="32" t="s">
        <v>38</v>
      </c>
      <c r="H781" s="30">
        <v>27610.0</v>
      </c>
      <c r="I781" s="37"/>
      <c r="J781" s="30">
        <v>0.0</v>
      </c>
      <c r="K781" s="30">
        <v>1.0</v>
      </c>
      <c r="L781" s="30">
        <v>0.0</v>
      </c>
      <c r="M781" s="32" t="s">
        <v>49</v>
      </c>
      <c r="N781" s="32" t="s">
        <v>39</v>
      </c>
      <c r="O781" s="30">
        <v>8.0</v>
      </c>
      <c r="P781" s="30">
        <v>11.0</v>
      </c>
      <c r="Q781" s="30">
        <v>7.0</v>
      </c>
      <c r="R781" s="30">
        <v>13.0</v>
      </c>
      <c r="S781" s="30">
        <v>2.0</v>
      </c>
      <c r="T781" s="30">
        <v>0.0</v>
      </c>
      <c r="U781" s="30">
        <v>0.0</v>
      </c>
      <c r="V781" s="30">
        <v>0.0</v>
      </c>
      <c r="W781" s="30">
        <v>0.0</v>
      </c>
      <c r="X781" s="30">
        <v>0.0</v>
      </c>
      <c r="Y781" s="30">
        <v>0.0</v>
      </c>
      <c r="Z781" s="30">
        <v>0.0</v>
      </c>
      <c r="AA781" s="30">
        <v>0.0</v>
      </c>
      <c r="AB781" s="30">
        <v>0.0</v>
      </c>
      <c r="AC781" s="30">
        <v>0.0</v>
      </c>
      <c r="AD781" s="30">
        <v>0.0</v>
      </c>
      <c r="AE781" s="30">
        <v>0.0</v>
      </c>
      <c r="AF781" s="30">
        <v>0.0</v>
      </c>
      <c r="AG781" s="30">
        <v>0.0</v>
      </c>
      <c r="AH781" s="30">
        <v>0.0</v>
      </c>
      <c r="AI781" s="30">
        <v>0.0</v>
      </c>
      <c r="AJ781" s="39"/>
    </row>
    <row r="782">
      <c r="A782" s="30">
        <v>13187.3</v>
      </c>
      <c r="B782" s="40">
        <v>44316.0</v>
      </c>
      <c r="C782" s="31">
        <v>44322.0</v>
      </c>
      <c r="D782" s="32" t="s">
        <v>277</v>
      </c>
      <c r="E782" s="32" t="s">
        <v>36</v>
      </c>
      <c r="F782" s="32" t="s">
        <v>278</v>
      </c>
      <c r="G782" s="32" t="s">
        <v>38</v>
      </c>
      <c r="H782" s="30">
        <v>27610.0</v>
      </c>
      <c r="I782" s="37"/>
      <c r="J782" s="30">
        <v>0.0</v>
      </c>
      <c r="K782" s="30">
        <v>1.0</v>
      </c>
      <c r="L782" s="30">
        <v>0.0</v>
      </c>
      <c r="M782" s="32" t="s">
        <v>49</v>
      </c>
      <c r="N782" s="32" t="s">
        <v>39</v>
      </c>
      <c r="O782" s="30">
        <v>5.0</v>
      </c>
      <c r="P782" s="30">
        <v>0.0</v>
      </c>
      <c r="Q782" s="30">
        <v>0.0</v>
      </c>
      <c r="R782" s="30">
        <v>0.0</v>
      </c>
      <c r="S782" s="30">
        <v>0.0</v>
      </c>
      <c r="T782" s="30">
        <v>0.0</v>
      </c>
      <c r="U782" s="30">
        <v>11.0</v>
      </c>
      <c r="V782" s="30">
        <v>7.0</v>
      </c>
      <c r="W782" s="30">
        <v>10.0</v>
      </c>
      <c r="X782" s="30">
        <v>2.0</v>
      </c>
      <c r="Y782" s="30">
        <v>0.0</v>
      </c>
      <c r="Z782" s="30">
        <v>0.0</v>
      </c>
      <c r="AA782" s="30">
        <v>0.0</v>
      </c>
      <c r="AB782" s="30">
        <v>0.0</v>
      </c>
      <c r="AC782" s="30">
        <v>0.0</v>
      </c>
      <c r="AD782" s="30">
        <v>0.0</v>
      </c>
      <c r="AE782" s="30">
        <v>0.0</v>
      </c>
      <c r="AF782" s="30">
        <v>0.0</v>
      </c>
      <c r="AG782" s="30">
        <v>0.0</v>
      </c>
      <c r="AH782" s="30">
        <v>0.0</v>
      </c>
      <c r="AI782" s="30">
        <v>0.0</v>
      </c>
      <c r="AJ782" s="39"/>
    </row>
    <row r="783">
      <c r="A783" s="30">
        <v>13187.4</v>
      </c>
      <c r="B783" s="40">
        <v>44316.0</v>
      </c>
      <c r="C783" s="31">
        <v>44322.0</v>
      </c>
      <c r="D783" s="32" t="s">
        <v>277</v>
      </c>
      <c r="E783" s="32" t="s">
        <v>36</v>
      </c>
      <c r="F783" s="32" t="s">
        <v>278</v>
      </c>
      <c r="G783" s="32" t="s">
        <v>38</v>
      </c>
      <c r="H783" s="30">
        <v>27610.0</v>
      </c>
      <c r="I783" s="37"/>
      <c r="J783" s="30">
        <v>0.0</v>
      </c>
      <c r="K783" s="30">
        <v>1.0</v>
      </c>
      <c r="L783" s="30">
        <v>0.0</v>
      </c>
      <c r="M783" s="32" t="s">
        <v>49</v>
      </c>
      <c r="N783" s="32" t="s">
        <v>39</v>
      </c>
      <c r="O783" s="30">
        <v>6.0</v>
      </c>
      <c r="P783" s="30">
        <v>12.0</v>
      </c>
      <c r="Q783" s="30">
        <v>7.0</v>
      </c>
      <c r="R783" s="30">
        <v>10.0</v>
      </c>
      <c r="S783" s="30">
        <v>2.0</v>
      </c>
      <c r="T783" s="30">
        <v>0.0</v>
      </c>
      <c r="U783" s="30">
        <v>0.0</v>
      </c>
      <c r="V783" s="30">
        <v>0.0</v>
      </c>
      <c r="W783" s="30">
        <v>0.0</v>
      </c>
      <c r="X783" s="30">
        <v>0.0</v>
      </c>
      <c r="Y783" s="30">
        <v>0.0</v>
      </c>
      <c r="Z783" s="30">
        <v>0.0</v>
      </c>
      <c r="AA783" s="30">
        <v>0.0</v>
      </c>
      <c r="AB783" s="30">
        <v>0.0</v>
      </c>
      <c r="AC783" s="30">
        <v>0.0</v>
      </c>
      <c r="AD783" s="30">
        <v>0.0</v>
      </c>
      <c r="AE783" s="30">
        <v>0.0</v>
      </c>
      <c r="AF783" s="30">
        <v>0.0</v>
      </c>
      <c r="AG783" s="30">
        <v>0.0</v>
      </c>
      <c r="AH783" s="30">
        <v>0.0</v>
      </c>
      <c r="AI783" s="30">
        <v>0.0</v>
      </c>
      <c r="AJ783" s="39"/>
    </row>
    <row r="784">
      <c r="A784" s="30">
        <v>13187.5</v>
      </c>
      <c r="B784" s="40">
        <v>44316.0</v>
      </c>
      <c r="C784" s="31">
        <v>44322.0</v>
      </c>
      <c r="D784" s="32" t="s">
        <v>277</v>
      </c>
      <c r="E784" s="32" t="s">
        <v>36</v>
      </c>
      <c r="J784" s="30">
        <v>0.0</v>
      </c>
      <c r="K784" s="30">
        <v>0.0</v>
      </c>
      <c r="L784" s="30">
        <v>1.0</v>
      </c>
      <c r="M784" s="32" t="s">
        <v>49</v>
      </c>
      <c r="N784" s="32" t="s">
        <v>39</v>
      </c>
      <c r="O784" s="30">
        <v>1.0</v>
      </c>
      <c r="P784" s="30">
        <v>0.0</v>
      </c>
      <c r="Q784" s="30">
        <v>0.0</v>
      </c>
      <c r="R784" s="30">
        <v>0.0</v>
      </c>
      <c r="S784" s="30">
        <v>0.0</v>
      </c>
      <c r="T784" s="30">
        <v>0.0</v>
      </c>
      <c r="U784" s="30">
        <v>13.0</v>
      </c>
      <c r="V784" s="30">
        <v>8.0</v>
      </c>
      <c r="W784" s="30">
        <v>5.0</v>
      </c>
      <c r="X784" s="30">
        <v>2.0</v>
      </c>
      <c r="Y784" s="30">
        <v>0.0</v>
      </c>
      <c r="Z784" s="30">
        <v>0.0</v>
      </c>
      <c r="AA784" s="30">
        <v>0.0</v>
      </c>
      <c r="AB784" s="30">
        <v>0.0</v>
      </c>
      <c r="AC784" s="30">
        <v>0.0</v>
      </c>
      <c r="AD784" s="30">
        <v>0.0</v>
      </c>
      <c r="AE784" s="30">
        <v>0.0</v>
      </c>
      <c r="AF784" s="30">
        <v>0.0</v>
      </c>
      <c r="AG784" s="30">
        <v>0.0</v>
      </c>
      <c r="AH784" s="30">
        <v>0.0</v>
      </c>
      <c r="AI784" s="30">
        <v>0.0</v>
      </c>
      <c r="AJ784" s="39"/>
    </row>
    <row r="785">
      <c r="A785" s="30">
        <v>13188.1</v>
      </c>
      <c r="B785" s="40">
        <v>44316.0</v>
      </c>
      <c r="C785" s="31">
        <v>44323.0</v>
      </c>
      <c r="D785" s="32" t="s">
        <v>87</v>
      </c>
      <c r="E785" s="32" t="s">
        <v>36</v>
      </c>
      <c r="F785" s="32" t="s">
        <v>118</v>
      </c>
      <c r="G785" s="32" t="s">
        <v>38</v>
      </c>
      <c r="H785" s="30">
        <v>27601.0</v>
      </c>
      <c r="I785" s="37"/>
      <c r="J785" s="30">
        <v>0.0</v>
      </c>
      <c r="K785" s="30">
        <v>1.0</v>
      </c>
      <c r="L785" s="30">
        <v>0.0</v>
      </c>
      <c r="M785" s="32" t="s">
        <v>49</v>
      </c>
      <c r="N785" s="32" t="s">
        <v>39</v>
      </c>
      <c r="O785" s="30">
        <v>4.0</v>
      </c>
      <c r="P785" s="30">
        <v>0.0</v>
      </c>
      <c r="Q785" s="30">
        <v>0.0</v>
      </c>
      <c r="R785" s="30">
        <v>0.0</v>
      </c>
      <c r="S785" s="30">
        <v>0.0</v>
      </c>
      <c r="T785" s="30">
        <v>0.0</v>
      </c>
      <c r="U785" s="30">
        <v>2.0</v>
      </c>
      <c r="V785" s="30">
        <v>8.0</v>
      </c>
      <c r="W785" s="30">
        <v>10.0</v>
      </c>
      <c r="X785" s="30">
        <v>2.0</v>
      </c>
      <c r="Y785" s="30">
        <v>0.0</v>
      </c>
      <c r="Z785" s="30">
        <v>0.0</v>
      </c>
      <c r="AA785" s="30">
        <v>0.0</v>
      </c>
      <c r="AB785" s="30">
        <v>0.0</v>
      </c>
      <c r="AC785" s="30">
        <v>0.0</v>
      </c>
      <c r="AD785" s="30">
        <v>0.0</v>
      </c>
      <c r="AE785" s="30">
        <v>0.0</v>
      </c>
      <c r="AF785" s="30">
        <v>0.0</v>
      </c>
      <c r="AG785" s="30">
        <v>0.0</v>
      </c>
      <c r="AH785" s="30">
        <v>0.0</v>
      </c>
      <c r="AI785" s="30">
        <v>0.0</v>
      </c>
      <c r="AJ785" s="39"/>
    </row>
    <row r="786">
      <c r="A786" s="30">
        <v>13188.2</v>
      </c>
      <c r="B786" s="40">
        <v>44316.0</v>
      </c>
      <c r="C786" s="31">
        <v>44323.0</v>
      </c>
      <c r="D786" s="32" t="s">
        <v>87</v>
      </c>
      <c r="E786" s="32" t="s">
        <v>36</v>
      </c>
      <c r="J786" s="30">
        <v>0.0</v>
      </c>
      <c r="K786" s="30">
        <v>0.0</v>
      </c>
      <c r="L786" s="30">
        <v>1.0</v>
      </c>
      <c r="M786" s="32" t="s">
        <v>49</v>
      </c>
      <c r="N786" s="32" t="s">
        <v>39</v>
      </c>
      <c r="O786" s="30">
        <v>4.0</v>
      </c>
      <c r="P786" s="30">
        <v>11.0</v>
      </c>
      <c r="Q786" s="30">
        <v>8.0</v>
      </c>
      <c r="R786" s="30">
        <v>10.0</v>
      </c>
      <c r="S786" s="30">
        <v>2.0</v>
      </c>
      <c r="T786" s="30">
        <v>0.0</v>
      </c>
      <c r="U786" s="30">
        <v>0.0</v>
      </c>
      <c r="V786" s="30">
        <v>0.0</v>
      </c>
      <c r="W786" s="30">
        <v>0.0</v>
      </c>
      <c r="X786" s="30">
        <v>0.0</v>
      </c>
      <c r="Y786" s="30">
        <v>0.0</v>
      </c>
      <c r="Z786" s="30">
        <v>0.0</v>
      </c>
      <c r="AA786" s="30">
        <v>0.0</v>
      </c>
      <c r="AB786" s="30">
        <v>0.0</v>
      </c>
      <c r="AC786" s="30">
        <v>0.0</v>
      </c>
      <c r="AD786" s="30">
        <v>0.0</v>
      </c>
      <c r="AE786" s="30">
        <v>0.0</v>
      </c>
      <c r="AF786" s="30">
        <v>0.0</v>
      </c>
      <c r="AG786" s="30">
        <v>0.0</v>
      </c>
      <c r="AH786" s="30">
        <v>0.0</v>
      </c>
      <c r="AI786" s="30">
        <v>0.0</v>
      </c>
      <c r="AJ786" s="39"/>
    </row>
    <row r="787">
      <c r="A787" s="30">
        <v>13188.3</v>
      </c>
      <c r="B787" s="40">
        <v>44316.0</v>
      </c>
      <c r="C787" s="31">
        <v>44323.0</v>
      </c>
      <c r="D787" s="32" t="s">
        <v>87</v>
      </c>
      <c r="E787" s="32" t="s">
        <v>36</v>
      </c>
      <c r="J787" s="30">
        <v>0.0</v>
      </c>
      <c r="K787" s="30">
        <v>0.0</v>
      </c>
      <c r="L787" s="30">
        <v>1.0</v>
      </c>
      <c r="M787" s="32" t="s">
        <v>49</v>
      </c>
      <c r="N787" s="32" t="s">
        <v>39</v>
      </c>
      <c r="O787" s="30">
        <v>0.0</v>
      </c>
      <c r="P787" s="30">
        <v>0.0</v>
      </c>
      <c r="Q787" s="30">
        <v>0.0</v>
      </c>
      <c r="R787" s="30">
        <v>0.0</v>
      </c>
      <c r="S787" s="30">
        <v>0.0</v>
      </c>
      <c r="T787" s="30">
        <v>0.0</v>
      </c>
      <c r="U787" s="30">
        <v>9.0</v>
      </c>
      <c r="V787" s="30">
        <v>6.0</v>
      </c>
      <c r="W787" s="30">
        <v>5.0</v>
      </c>
      <c r="X787" s="30">
        <v>1.0</v>
      </c>
      <c r="Y787" s="30">
        <v>0.0</v>
      </c>
      <c r="Z787" s="30">
        <v>0.0</v>
      </c>
      <c r="AA787" s="30">
        <v>0.0</v>
      </c>
      <c r="AB787" s="30">
        <v>0.0</v>
      </c>
      <c r="AC787" s="30">
        <v>0.0</v>
      </c>
      <c r="AD787" s="30">
        <v>0.0</v>
      </c>
      <c r="AE787" s="30">
        <v>0.0</v>
      </c>
      <c r="AF787" s="30">
        <v>0.0</v>
      </c>
      <c r="AG787" s="30">
        <v>0.0</v>
      </c>
      <c r="AH787" s="30">
        <v>0.0</v>
      </c>
      <c r="AI787" s="30">
        <v>0.0</v>
      </c>
      <c r="AJ787" s="39"/>
    </row>
    <row r="788">
      <c r="A788" s="30">
        <v>13188.4</v>
      </c>
      <c r="B788" s="40">
        <v>44316.0</v>
      </c>
      <c r="C788" s="31">
        <v>44323.0</v>
      </c>
      <c r="D788" s="32" t="s">
        <v>87</v>
      </c>
      <c r="E788" s="32" t="s">
        <v>36</v>
      </c>
      <c r="J788" s="30">
        <v>1.0</v>
      </c>
      <c r="K788" s="30">
        <v>0.0</v>
      </c>
      <c r="L788" s="30">
        <v>0.0</v>
      </c>
      <c r="M788" s="32" t="s">
        <v>49</v>
      </c>
      <c r="N788" s="32" t="s">
        <v>39</v>
      </c>
      <c r="O788" s="30">
        <v>1.0</v>
      </c>
      <c r="P788" s="30">
        <v>0.0</v>
      </c>
      <c r="Q788" s="30">
        <v>0.0</v>
      </c>
      <c r="R788" s="30">
        <v>0.0</v>
      </c>
      <c r="S788" s="30">
        <v>0.0</v>
      </c>
      <c r="T788" s="30">
        <v>0.0</v>
      </c>
      <c r="U788" s="30">
        <v>0.0</v>
      </c>
      <c r="V788" s="30">
        <v>0.0</v>
      </c>
      <c r="W788" s="30">
        <v>0.0</v>
      </c>
      <c r="X788" s="30">
        <v>0.0</v>
      </c>
      <c r="Y788" s="30">
        <v>0.0</v>
      </c>
      <c r="Z788" s="30">
        <v>7.0</v>
      </c>
      <c r="AA788" s="30">
        <v>4.0</v>
      </c>
      <c r="AB788" s="30">
        <v>10.0</v>
      </c>
      <c r="AC788" s="30">
        <v>1.0</v>
      </c>
      <c r="AD788" s="30">
        <v>0.0</v>
      </c>
      <c r="AE788" s="30">
        <v>0.0</v>
      </c>
      <c r="AF788" s="30">
        <v>0.0</v>
      </c>
      <c r="AG788" s="30">
        <v>0.0</v>
      </c>
      <c r="AH788" s="30">
        <v>0.0</v>
      </c>
      <c r="AI788" s="30">
        <v>0.0</v>
      </c>
      <c r="AJ788" s="39"/>
    </row>
    <row r="789">
      <c r="A789" s="30">
        <v>13189.1</v>
      </c>
      <c r="B789" s="40">
        <v>44316.0</v>
      </c>
      <c r="C789" s="31">
        <v>44322.0</v>
      </c>
      <c r="D789" s="32" t="s">
        <v>277</v>
      </c>
      <c r="E789" s="32" t="s">
        <v>36</v>
      </c>
      <c r="F789" s="32" t="s">
        <v>278</v>
      </c>
      <c r="G789" s="32" t="s">
        <v>38</v>
      </c>
      <c r="H789" s="30">
        <v>27610.0</v>
      </c>
      <c r="I789" s="37"/>
      <c r="J789" s="30">
        <v>0.0</v>
      </c>
      <c r="K789" s="30">
        <v>1.0</v>
      </c>
      <c r="L789" s="30">
        <v>0.0</v>
      </c>
      <c r="M789" s="32" t="s">
        <v>39</v>
      </c>
      <c r="N789" s="32" t="s">
        <v>39</v>
      </c>
      <c r="O789" s="30">
        <v>7.0</v>
      </c>
      <c r="P789" s="30">
        <v>11.0</v>
      </c>
      <c r="Q789" s="30">
        <v>7.0</v>
      </c>
      <c r="R789" s="30">
        <v>11.0</v>
      </c>
      <c r="S789" s="30">
        <v>1.0</v>
      </c>
      <c r="T789" s="30">
        <v>0.0</v>
      </c>
      <c r="U789" s="30">
        <v>0.0</v>
      </c>
      <c r="V789" s="30">
        <v>0.0</v>
      </c>
      <c r="W789" s="30">
        <v>0.0</v>
      </c>
      <c r="X789" s="30">
        <v>0.0</v>
      </c>
      <c r="Y789" s="30">
        <v>0.0</v>
      </c>
      <c r="Z789" s="30">
        <v>0.0</v>
      </c>
      <c r="AA789" s="30">
        <v>0.0</v>
      </c>
      <c r="AB789" s="30">
        <v>0.0</v>
      </c>
      <c r="AC789" s="30">
        <v>0.0</v>
      </c>
      <c r="AD789" s="30">
        <v>0.0</v>
      </c>
      <c r="AE789" s="30">
        <v>0.0</v>
      </c>
      <c r="AF789" s="30">
        <v>0.0</v>
      </c>
      <c r="AG789" s="30">
        <v>0.0</v>
      </c>
      <c r="AH789" s="30">
        <v>0.0</v>
      </c>
      <c r="AI789" s="30">
        <v>0.0</v>
      </c>
      <c r="AJ789" s="39"/>
    </row>
    <row r="790">
      <c r="A790" s="30">
        <v>13189.2</v>
      </c>
      <c r="B790" s="40">
        <v>44316.0</v>
      </c>
      <c r="C790" s="31">
        <v>44322.0</v>
      </c>
      <c r="D790" s="32" t="s">
        <v>277</v>
      </c>
      <c r="E790" s="32" t="s">
        <v>36</v>
      </c>
      <c r="F790" s="32" t="s">
        <v>278</v>
      </c>
      <c r="G790" s="32" t="s">
        <v>38</v>
      </c>
      <c r="H790" s="30">
        <v>27610.0</v>
      </c>
      <c r="I790" s="37"/>
      <c r="J790" s="30">
        <v>0.0</v>
      </c>
      <c r="K790" s="30">
        <v>1.0</v>
      </c>
      <c r="L790" s="30">
        <v>0.0</v>
      </c>
      <c r="M790" s="32" t="s">
        <v>39</v>
      </c>
      <c r="N790" s="32" t="s">
        <v>39</v>
      </c>
      <c r="O790" s="30">
        <v>5.0</v>
      </c>
      <c r="P790" s="30">
        <v>0.0</v>
      </c>
      <c r="Q790" s="30">
        <v>0.0</v>
      </c>
      <c r="R790" s="30">
        <v>0.0</v>
      </c>
      <c r="S790" s="30">
        <v>0.0</v>
      </c>
      <c r="T790" s="30">
        <v>0.0</v>
      </c>
      <c r="U790" s="30">
        <v>2.0</v>
      </c>
      <c r="V790" s="30">
        <v>6.0</v>
      </c>
      <c r="W790" s="30">
        <v>10.0</v>
      </c>
      <c r="X790" s="30">
        <v>1.0</v>
      </c>
      <c r="Y790" s="30">
        <v>0.0</v>
      </c>
      <c r="Z790" s="30">
        <v>0.0</v>
      </c>
      <c r="AA790" s="30">
        <v>0.0</v>
      </c>
      <c r="AB790" s="30">
        <v>0.0</v>
      </c>
      <c r="AC790" s="30">
        <v>0.0</v>
      </c>
      <c r="AD790" s="30">
        <v>0.0</v>
      </c>
      <c r="AE790" s="30">
        <v>0.0</v>
      </c>
      <c r="AF790" s="30">
        <v>0.0</v>
      </c>
      <c r="AG790" s="30">
        <v>0.0</v>
      </c>
      <c r="AH790" s="30">
        <v>0.0</v>
      </c>
      <c r="AI790" s="30">
        <v>0.0</v>
      </c>
      <c r="AJ790" s="39"/>
    </row>
    <row r="791">
      <c r="A791" s="30">
        <v>13189.3</v>
      </c>
      <c r="B791" s="40">
        <v>44316.0</v>
      </c>
      <c r="C791" s="31">
        <v>44322.0</v>
      </c>
      <c r="D791" s="32" t="s">
        <v>277</v>
      </c>
      <c r="E791" s="32" t="s">
        <v>36</v>
      </c>
      <c r="J791" s="30">
        <v>0.0</v>
      </c>
      <c r="K791" s="30">
        <v>0.0</v>
      </c>
      <c r="L791" s="30">
        <v>1.0</v>
      </c>
      <c r="M791" s="32" t="s">
        <v>39</v>
      </c>
      <c r="N791" s="32" t="s">
        <v>39</v>
      </c>
      <c r="O791" s="30">
        <v>2.0</v>
      </c>
      <c r="P791" s="30">
        <v>8.0</v>
      </c>
      <c r="Q791" s="30">
        <v>6.0</v>
      </c>
      <c r="R791" s="30">
        <v>10.0</v>
      </c>
      <c r="S791" s="30">
        <v>1.0</v>
      </c>
      <c r="T791" s="30">
        <v>0.0</v>
      </c>
      <c r="U791" s="30">
        <v>0.0</v>
      </c>
      <c r="V791" s="30">
        <v>0.0</v>
      </c>
      <c r="W791" s="30">
        <v>0.0</v>
      </c>
      <c r="X791" s="30">
        <v>0.0</v>
      </c>
      <c r="Y791" s="30">
        <v>0.0</v>
      </c>
      <c r="Z791" s="30">
        <v>0.0</v>
      </c>
      <c r="AA791" s="30">
        <v>0.0</v>
      </c>
      <c r="AB791" s="30">
        <v>0.0</v>
      </c>
      <c r="AC791" s="30">
        <v>0.0</v>
      </c>
      <c r="AD791" s="30">
        <v>0.0</v>
      </c>
      <c r="AE791" s="30">
        <v>0.0</v>
      </c>
      <c r="AF791" s="30">
        <v>0.0</v>
      </c>
      <c r="AG791" s="30">
        <v>0.0</v>
      </c>
      <c r="AH791" s="30">
        <v>0.0</v>
      </c>
      <c r="AI791" s="30">
        <v>0.0</v>
      </c>
      <c r="AJ791" s="39"/>
    </row>
    <row r="792">
      <c r="A792" s="30">
        <v>13189.4</v>
      </c>
      <c r="B792" s="40">
        <v>44316.0</v>
      </c>
      <c r="C792" s="31">
        <v>44322.0</v>
      </c>
      <c r="D792" s="32" t="s">
        <v>277</v>
      </c>
      <c r="E792" s="32" t="s">
        <v>36</v>
      </c>
      <c r="J792" s="30">
        <v>1.0</v>
      </c>
      <c r="K792" s="30">
        <v>0.0</v>
      </c>
      <c r="L792" s="30">
        <v>0.0</v>
      </c>
      <c r="M792" s="32" t="s">
        <v>39</v>
      </c>
      <c r="N792" s="32" t="s">
        <v>39</v>
      </c>
      <c r="O792" s="30">
        <v>5.0</v>
      </c>
      <c r="P792" s="30">
        <v>0.0</v>
      </c>
      <c r="Q792" s="30">
        <v>0.0</v>
      </c>
      <c r="R792" s="30">
        <v>0.0</v>
      </c>
      <c r="S792" s="30">
        <v>0.0</v>
      </c>
      <c r="T792" s="30">
        <v>0.0</v>
      </c>
      <c r="U792" s="30">
        <v>0.0</v>
      </c>
      <c r="V792" s="30">
        <v>0.0</v>
      </c>
      <c r="W792" s="30">
        <v>0.0</v>
      </c>
      <c r="X792" s="30">
        <v>0.0</v>
      </c>
      <c r="Y792" s="30">
        <v>0.0</v>
      </c>
      <c r="Z792" s="30">
        <v>9.0</v>
      </c>
      <c r="AA792" s="30">
        <v>7.0</v>
      </c>
      <c r="AB792" s="30">
        <v>12.0</v>
      </c>
      <c r="AC792" s="30">
        <v>1.0</v>
      </c>
      <c r="AD792" s="30">
        <v>0.0</v>
      </c>
      <c r="AE792" s="30">
        <v>0.0</v>
      </c>
      <c r="AF792" s="30">
        <v>0.0</v>
      </c>
      <c r="AG792" s="30">
        <v>0.0</v>
      </c>
      <c r="AH792" s="30">
        <v>0.0</v>
      </c>
      <c r="AI792" s="30">
        <v>0.0</v>
      </c>
      <c r="AJ792" s="39"/>
    </row>
    <row r="793">
      <c r="A793" s="30">
        <v>13189.5</v>
      </c>
      <c r="B793" s="40">
        <v>44316.0</v>
      </c>
      <c r="C793" s="31">
        <v>44322.0</v>
      </c>
      <c r="D793" s="32" t="s">
        <v>277</v>
      </c>
      <c r="E793" s="32" t="s">
        <v>36</v>
      </c>
      <c r="J793" s="30">
        <v>1.0</v>
      </c>
      <c r="K793" s="30">
        <v>0.0</v>
      </c>
      <c r="L793" s="30">
        <v>0.0</v>
      </c>
      <c r="M793" s="32" t="s">
        <v>39</v>
      </c>
      <c r="N793" s="32" t="s">
        <v>39</v>
      </c>
      <c r="O793" s="30">
        <v>4.0</v>
      </c>
      <c r="P793" s="30">
        <v>0.0</v>
      </c>
      <c r="Q793" s="30">
        <v>0.0</v>
      </c>
      <c r="R793" s="30">
        <v>0.0</v>
      </c>
      <c r="S793" s="30">
        <v>0.0</v>
      </c>
      <c r="T793" s="30">
        <v>0.0</v>
      </c>
      <c r="U793" s="30">
        <v>0.0</v>
      </c>
      <c r="V793" s="30">
        <v>0.0</v>
      </c>
      <c r="W793" s="30">
        <v>0.0</v>
      </c>
      <c r="X793" s="30">
        <v>0.0</v>
      </c>
      <c r="Y793" s="30">
        <v>0.0</v>
      </c>
      <c r="Z793" s="30">
        <v>0.0</v>
      </c>
      <c r="AA793" s="30">
        <v>0.0</v>
      </c>
      <c r="AB793" s="30">
        <v>0.0</v>
      </c>
      <c r="AC793" s="30">
        <v>0.0</v>
      </c>
      <c r="AD793" s="30">
        <v>0.0</v>
      </c>
      <c r="AE793" s="30">
        <v>8.0</v>
      </c>
      <c r="AF793" s="30">
        <v>5.0</v>
      </c>
      <c r="AG793" s="30">
        <v>10.0</v>
      </c>
      <c r="AH793" s="30">
        <v>1.0</v>
      </c>
      <c r="AI793" s="30">
        <v>0.0</v>
      </c>
      <c r="AJ793" s="39"/>
    </row>
    <row r="794">
      <c r="A794" s="30">
        <v>13190.1</v>
      </c>
      <c r="B794" s="40">
        <v>44316.0</v>
      </c>
      <c r="C794" s="31">
        <v>44319.0</v>
      </c>
      <c r="D794" s="32" t="s">
        <v>312</v>
      </c>
      <c r="E794" s="32" t="s">
        <v>36</v>
      </c>
      <c r="F794" s="32" t="s">
        <v>275</v>
      </c>
      <c r="G794" s="32" t="s">
        <v>38</v>
      </c>
      <c r="H794" s="30">
        <v>27609.0</v>
      </c>
      <c r="I794" s="37"/>
      <c r="J794" s="30">
        <v>0.0</v>
      </c>
      <c r="K794" s="30">
        <v>1.0</v>
      </c>
      <c r="L794" s="30">
        <v>0.0</v>
      </c>
      <c r="M794" s="32" t="s">
        <v>49</v>
      </c>
      <c r="N794" s="32" t="s">
        <v>39</v>
      </c>
      <c r="O794" s="30">
        <v>7.0</v>
      </c>
      <c r="P794" s="30">
        <v>10.0</v>
      </c>
      <c r="Q794" s="30">
        <v>5.0</v>
      </c>
      <c r="R794" s="30">
        <v>7.0</v>
      </c>
      <c r="S794" s="30">
        <v>0.0</v>
      </c>
      <c r="T794" s="30">
        <v>0.0</v>
      </c>
      <c r="U794" s="30">
        <v>0.0</v>
      </c>
      <c r="V794" s="30">
        <v>0.0</v>
      </c>
      <c r="W794" s="30">
        <v>0.0</v>
      </c>
      <c r="X794" s="30">
        <v>0.0</v>
      </c>
      <c r="Y794" s="30">
        <v>0.0</v>
      </c>
      <c r="Z794" s="30">
        <v>0.0</v>
      </c>
      <c r="AA794" s="30">
        <v>0.0</v>
      </c>
      <c r="AB794" s="30">
        <v>5.0</v>
      </c>
      <c r="AC794" s="30">
        <v>0.0</v>
      </c>
      <c r="AD794" s="30">
        <v>0.0</v>
      </c>
      <c r="AE794" s="30">
        <v>0.0</v>
      </c>
      <c r="AF794" s="30">
        <v>0.0</v>
      </c>
      <c r="AG794" s="30">
        <v>0.0</v>
      </c>
      <c r="AH794" s="30">
        <v>0.0</v>
      </c>
      <c r="AI794" s="30">
        <v>0.0</v>
      </c>
      <c r="AJ794" s="39"/>
    </row>
    <row r="795">
      <c r="A795" s="30">
        <v>13191.1</v>
      </c>
      <c r="B795" s="40">
        <v>44316.0</v>
      </c>
      <c r="C795" s="31">
        <v>44319.0</v>
      </c>
      <c r="D795" s="32" t="s">
        <v>35</v>
      </c>
      <c r="E795" s="32" t="s">
        <v>36</v>
      </c>
      <c r="F795" s="32" t="s">
        <v>40</v>
      </c>
      <c r="G795" s="37"/>
      <c r="H795" s="37"/>
      <c r="I795" s="37"/>
      <c r="J795" s="30">
        <v>0.0</v>
      </c>
      <c r="K795" s="30">
        <v>1.0</v>
      </c>
      <c r="L795" s="30">
        <v>0.0</v>
      </c>
      <c r="M795" s="32" t="s">
        <v>39</v>
      </c>
      <c r="N795" s="32" t="s">
        <v>39</v>
      </c>
      <c r="O795" s="30">
        <v>3.0</v>
      </c>
      <c r="P795" s="30">
        <v>0.0</v>
      </c>
      <c r="Q795" s="30">
        <v>0.0</v>
      </c>
      <c r="R795" s="30">
        <v>0.0</v>
      </c>
      <c r="S795" s="30">
        <v>0.0</v>
      </c>
      <c r="T795" s="30">
        <v>0.0</v>
      </c>
      <c r="U795" s="30">
        <v>9.0</v>
      </c>
      <c r="V795" s="30">
        <v>8.0</v>
      </c>
      <c r="W795" s="30">
        <v>10.0</v>
      </c>
      <c r="X795" s="30">
        <v>2.0</v>
      </c>
      <c r="Y795" s="30">
        <v>0.0</v>
      </c>
      <c r="Z795" s="30">
        <v>0.0</v>
      </c>
      <c r="AA795" s="30">
        <v>0.0</v>
      </c>
      <c r="AB795" s="30">
        <v>0.0</v>
      </c>
      <c r="AC795" s="30">
        <v>0.0</v>
      </c>
      <c r="AD795" s="30">
        <v>0.0</v>
      </c>
      <c r="AE795" s="30">
        <v>0.0</v>
      </c>
      <c r="AF795" s="30">
        <v>0.0</v>
      </c>
      <c r="AG795" s="30">
        <v>0.0</v>
      </c>
      <c r="AH795" s="30">
        <v>0.0</v>
      </c>
      <c r="AI795" s="30">
        <v>0.0</v>
      </c>
      <c r="AJ795" s="39"/>
    </row>
    <row r="796">
      <c r="A796" s="30">
        <v>13192.1</v>
      </c>
      <c r="B796" s="40">
        <v>44316.0</v>
      </c>
      <c r="C796" s="31">
        <v>44321.0</v>
      </c>
      <c r="D796" s="32" t="s">
        <v>57</v>
      </c>
      <c r="E796" s="32" t="s">
        <v>58</v>
      </c>
      <c r="F796" s="32" t="s">
        <v>70</v>
      </c>
      <c r="G796" s="32" t="s">
        <v>38</v>
      </c>
      <c r="H796" s="30">
        <v>27615.0</v>
      </c>
      <c r="I796" s="37"/>
      <c r="J796" s="30">
        <v>0.0</v>
      </c>
      <c r="K796" s="30">
        <v>1.0</v>
      </c>
      <c r="L796" s="30">
        <v>0.0</v>
      </c>
      <c r="M796" s="32" t="s">
        <v>39</v>
      </c>
      <c r="N796" s="32" t="s">
        <v>39</v>
      </c>
      <c r="O796" s="30">
        <v>1.0</v>
      </c>
      <c r="P796" s="30">
        <v>0.0</v>
      </c>
      <c r="Q796" s="30">
        <v>0.0</v>
      </c>
      <c r="R796" s="30">
        <v>0.0</v>
      </c>
      <c r="S796" s="30">
        <v>0.0</v>
      </c>
      <c r="T796" s="30">
        <v>0.0</v>
      </c>
      <c r="U796" s="30">
        <v>0.0</v>
      </c>
      <c r="V796" s="30">
        <v>0.0</v>
      </c>
      <c r="W796" s="30">
        <v>0.0</v>
      </c>
      <c r="X796" s="30">
        <v>0.0</v>
      </c>
      <c r="Y796" s="30">
        <v>0.0</v>
      </c>
      <c r="Z796" s="30">
        <v>0.0</v>
      </c>
      <c r="AA796" s="30">
        <v>0.0</v>
      </c>
      <c r="AB796" s="30">
        <v>0.0</v>
      </c>
      <c r="AC796" s="30">
        <v>0.0</v>
      </c>
      <c r="AD796" s="30">
        <v>0.0</v>
      </c>
      <c r="AE796" s="30">
        <v>4.0</v>
      </c>
      <c r="AF796" s="30">
        <v>2.0</v>
      </c>
      <c r="AG796" s="30">
        <v>10.0</v>
      </c>
      <c r="AH796" s="30">
        <v>1.0</v>
      </c>
      <c r="AI796" s="30">
        <v>0.0</v>
      </c>
      <c r="AJ796" s="39"/>
    </row>
    <row r="797">
      <c r="A797" s="30">
        <v>13193.1</v>
      </c>
      <c r="B797" s="40">
        <v>44316.0</v>
      </c>
      <c r="C797" s="31">
        <v>44322.0</v>
      </c>
      <c r="D797" s="32" t="s">
        <v>57</v>
      </c>
      <c r="E797" s="32" t="s">
        <v>58</v>
      </c>
      <c r="F797" s="32" t="s">
        <v>331</v>
      </c>
      <c r="G797" s="32" t="s">
        <v>62</v>
      </c>
      <c r="H797" s="30">
        <v>27526.0</v>
      </c>
      <c r="I797" s="37"/>
      <c r="J797" s="30">
        <v>0.0</v>
      </c>
      <c r="K797" s="30">
        <v>1.0</v>
      </c>
      <c r="L797" s="30">
        <v>0.0</v>
      </c>
      <c r="M797" s="32" t="s">
        <v>39</v>
      </c>
      <c r="N797" s="32" t="s">
        <v>39</v>
      </c>
      <c r="O797" s="30">
        <v>1.0</v>
      </c>
      <c r="P797" s="30">
        <v>0.0</v>
      </c>
      <c r="Q797" s="30">
        <v>0.0</v>
      </c>
      <c r="R797" s="30">
        <v>0.0</v>
      </c>
      <c r="S797" s="30">
        <v>0.0</v>
      </c>
      <c r="T797" s="30">
        <v>0.0</v>
      </c>
      <c r="U797" s="30">
        <v>0.0</v>
      </c>
      <c r="V797" s="30">
        <v>0.0</v>
      </c>
      <c r="W797" s="30">
        <v>0.0</v>
      </c>
      <c r="X797" s="30">
        <v>0.0</v>
      </c>
      <c r="Y797" s="30">
        <v>0.0</v>
      </c>
      <c r="Z797" s="30">
        <v>0.0</v>
      </c>
      <c r="AA797" s="30">
        <v>0.0</v>
      </c>
      <c r="AB797" s="30">
        <v>0.0</v>
      </c>
      <c r="AC797" s="30">
        <v>0.0</v>
      </c>
      <c r="AD797" s="30">
        <v>0.0</v>
      </c>
      <c r="AE797" s="30">
        <v>8.0</v>
      </c>
      <c r="AF797" s="30">
        <v>5.0</v>
      </c>
      <c r="AG797" s="30">
        <v>10.0</v>
      </c>
      <c r="AH797" s="30">
        <v>1.0</v>
      </c>
      <c r="AI797" s="30">
        <v>0.0</v>
      </c>
      <c r="AJ797" s="39"/>
    </row>
    <row r="798">
      <c r="A798" s="30">
        <v>13194.1</v>
      </c>
      <c r="B798" s="40">
        <v>44316.0</v>
      </c>
      <c r="C798" s="31">
        <v>44323.0</v>
      </c>
      <c r="D798" s="32" t="s">
        <v>57</v>
      </c>
      <c r="E798" s="32" t="s">
        <v>58</v>
      </c>
      <c r="F798" s="32" t="s">
        <v>123</v>
      </c>
      <c r="G798" s="32" t="s">
        <v>109</v>
      </c>
      <c r="H798" s="30">
        <v>27529.0</v>
      </c>
      <c r="I798" s="37"/>
      <c r="J798" s="30">
        <v>0.0</v>
      </c>
      <c r="K798" s="30">
        <v>1.0</v>
      </c>
      <c r="L798" s="30">
        <v>0.0</v>
      </c>
      <c r="M798" s="32" t="s">
        <v>39</v>
      </c>
      <c r="N798" s="32" t="s">
        <v>39</v>
      </c>
      <c r="O798" s="30">
        <v>1.0</v>
      </c>
      <c r="P798" s="30">
        <v>0.0</v>
      </c>
      <c r="Q798" s="30">
        <v>0.0</v>
      </c>
      <c r="R798" s="30">
        <v>0.0</v>
      </c>
      <c r="S798" s="30">
        <v>0.0</v>
      </c>
      <c r="T798" s="30">
        <v>0.0</v>
      </c>
      <c r="U798" s="30">
        <v>0.0</v>
      </c>
      <c r="V798" s="30">
        <v>0.0</v>
      </c>
      <c r="W798" s="30">
        <v>0.0</v>
      </c>
      <c r="X798" s="30">
        <v>0.0</v>
      </c>
      <c r="Y798" s="30">
        <v>0.0</v>
      </c>
      <c r="Z798" s="30">
        <v>0.0</v>
      </c>
      <c r="AA798" s="30">
        <v>0.0</v>
      </c>
      <c r="AB798" s="30">
        <v>0.0</v>
      </c>
      <c r="AC798" s="30">
        <v>0.0</v>
      </c>
      <c r="AD798" s="30">
        <v>0.0</v>
      </c>
      <c r="AE798" s="30">
        <v>10.0</v>
      </c>
      <c r="AF798" s="30">
        <v>5.0</v>
      </c>
      <c r="AG798" s="30">
        <v>10.0</v>
      </c>
      <c r="AH798" s="30">
        <v>1.0</v>
      </c>
      <c r="AI798" s="30">
        <v>0.0</v>
      </c>
      <c r="AJ798" s="39"/>
    </row>
    <row r="799">
      <c r="A799" s="30">
        <v>13195.1</v>
      </c>
      <c r="B799" s="40">
        <v>44316.0</v>
      </c>
      <c r="C799" s="31">
        <v>44321.0</v>
      </c>
      <c r="D799" s="32" t="s">
        <v>137</v>
      </c>
      <c r="E799" s="32" t="s">
        <v>138</v>
      </c>
      <c r="F799" s="32" t="s">
        <v>140</v>
      </c>
      <c r="G799" s="32" t="s">
        <v>107</v>
      </c>
      <c r="H799" s="30">
        <v>27519.0</v>
      </c>
      <c r="I799" s="37"/>
      <c r="J799" s="30">
        <v>0.0</v>
      </c>
      <c r="K799" s="30">
        <v>1.0</v>
      </c>
      <c r="L799" s="30">
        <v>0.0</v>
      </c>
      <c r="M799" s="32" t="s">
        <v>39</v>
      </c>
      <c r="N799" s="32" t="s">
        <v>39</v>
      </c>
      <c r="O799" s="30">
        <v>2.0</v>
      </c>
      <c r="P799" s="30">
        <v>0.0</v>
      </c>
      <c r="Q799" s="30">
        <v>0.0</v>
      </c>
      <c r="R799" s="30">
        <v>0.0</v>
      </c>
      <c r="S799" s="30">
        <v>0.0</v>
      </c>
      <c r="T799" s="30">
        <v>0.0</v>
      </c>
      <c r="U799" s="30">
        <v>9.0</v>
      </c>
      <c r="V799" s="30">
        <v>5.0</v>
      </c>
      <c r="W799" s="30">
        <v>11.0</v>
      </c>
      <c r="X799" s="30">
        <v>1.0</v>
      </c>
      <c r="Y799" s="30">
        <v>0.0</v>
      </c>
      <c r="Z799" s="30">
        <v>0.0</v>
      </c>
      <c r="AA799" s="30">
        <v>0.0</v>
      </c>
      <c r="AB799" s="30">
        <v>0.0</v>
      </c>
      <c r="AC799" s="30">
        <v>0.0</v>
      </c>
      <c r="AD799" s="30">
        <v>0.0</v>
      </c>
      <c r="AE799" s="30">
        <v>0.0</v>
      </c>
      <c r="AF799" s="30">
        <v>0.0</v>
      </c>
      <c r="AG799" s="30">
        <v>0.0</v>
      </c>
      <c r="AH799" s="30">
        <v>0.0</v>
      </c>
      <c r="AI799" s="30">
        <v>0.0</v>
      </c>
      <c r="AJ799" s="39"/>
    </row>
    <row r="800">
      <c r="A800" s="30">
        <v>13195.2</v>
      </c>
      <c r="B800" s="40">
        <v>44316.0</v>
      </c>
      <c r="C800" s="31">
        <v>44321.0</v>
      </c>
      <c r="D800" s="32" t="s">
        <v>137</v>
      </c>
      <c r="E800" s="32" t="s">
        <v>138</v>
      </c>
      <c r="F800" s="32" t="s">
        <v>140</v>
      </c>
      <c r="G800" s="32" t="s">
        <v>107</v>
      </c>
      <c r="H800" s="30">
        <v>27519.0</v>
      </c>
      <c r="I800" s="37"/>
      <c r="J800" s="30">
        <v>0.0</v>
      </c>
      <c r="K800" s="30">
        <v>1.0</v>
      </c>
      <c r="L800" s="30">
        <v>0.0</v>
      </c>
      <c r="M800" s="32" t="s">
        <v>39</v>
      </c>
      <c r="N800" s="32" t="s">
        <v>39</v>
      </c>
      <c r="O800" s="30">
        <v>2.0</v>
      </c>
      <c r="P800" s="30">
        <v>0.0</v>
      </c>
      <c r="Q800" s="30">
        <v>0.0</v>
      </c>
      <c r="R800" s="30">
        <v>0.0</v>
      </c>
      <c r="S800" s="30">
        <v>0.0</v>
      </c>
      <c r="T800" s="30">
        <v>0.0</v>
      </c>
      <c r="U800" s="30">
        <v>11.0</v>
      </c>
      <c r="V800" s="30">
        <v>4.0</v>
      </c>
      <c r="W800" s="30">
        <v>11.0</v>
      </c>
      <c r="X800" s="30">
        <v>1.0</v>
      </c>
      <c r="Y800" s="30">
        <v>0.0</v>
      </c>
      <c r="Z800" s="30">
        <v>0.0</v>
      </c>
      <c r="AA800" s="30">
        <v>0.0</v>
      </c>
      <c r="AB800" s="30">
        <v>0.0</v>
      </c>
      <c r="AC800" s="30">
        <v>0.0</v>
      </c>
      <c r="AD800" s="30">
        <v>0.0</v>
      </c>
      <c r="AE800" s="30">
        <v>0.0</v>
      </c>
      <c r="AF800" s="30">
        <v>0.0</v>
      </c>
      <c r="AG800" s="30">
        <v>0.0</v>
      </c>
      <c r="AH800" s="30">
        <v>0.0</v>
      </c>
      <c r="AI800" s="30">
        <v>0.0</v>
      </c>
      <c r="AJ800" s="39"/>
    </row>
    <row r="801">
      <c r="A801" s="30">
        <v>13196.1</v>
      </c>
      <c r="B801" s="40">
        <v>44316.0</v>
      </c>
      <c r="C801" s="31">
        <v>44321.0</v>
      </c>
      <c r="D801" s="32" t="s">
        <v>137</v>
      </c>
      <c r="E801" s="32" t="s">
        <v>138</v>
      </c>
      <c r="F801" s="32" t="s">
        <v>273</v>
      </c>
      <c r="G801" s="32" t="s">
        <v>62</v>
      </c>
      <c r="H801" s="30">
        <v>27526.0</v>
      </c>
      <c r="I801" s="37"/>
      <c r="J801" s="30">
        <v>0.0</v>
      </c>
      <c r="K801" s="30">
        <v>1.0</v>
      </c>
      <c r="L801" s="30">
        <v>0.0</v>
      </c>
      <c r="M801" s="32" t="s">
        <v>39</v>
      </c>
      <c r="N801" s="32" t="s">
        <v>39</v>
      </c>
      <c r="O801" s="30">
        <v>4.0</v>
      </c>
      <c r="P801" s="30">
        <v>13.0</v>
      </c>
      <c r="Q801" s="30">
        <v>7.0</v>
      </c>
      <c r="R801" s="30">
        <v>10.0</v>
      </c>
      <c r="S801" s="30">
        <v>2.0</v>
      </c>
      <c r="T801" s="30">
        <v>0.0</v>
      </c>
      <c r="U801" s="30">
        <v>0.0</v>
      </c>
      <c r="V801" s="30">
        <v>0.0</v>
      </c>
      <c r="W801" s="30">
        <v>0.0</v>
      </c>
      <c r="X801" s="30">
        <v>0.0</v>
      </c>
      <c r="Y801" s="30">
        <v>0.0</v>
      </c>
      <c r="Z801" s="30">
        <v>0.0</v>
      </c>
      <c r="AA801" s="30">
        <v>0.0</v>
      </c>
      <c r="AB801" s="30">
        <v>0.0</v>
      </c>
      <c r="AC801" s="30">
        <v>0.0</v>
      </c>
      <c r="AD801" s="30">
        <v>0.0</v>
      </c>
      <c r="AE801" s="30">
        <v>0.0</v>
      </c>
      <c r="AF801" s="30">
        <v>0.0</v>
      </c>
      <c r="AG801" s="30">
        <v>0.0</v>
      </c>
      <c r="AH801" s="30">
        <v>0.0</v>
      </c>
      <c r="AI801" s="30">
        <v>0.0</v>
      </c>
      <c r="AJ801" s="39"/>
    </row>
    <row r="802">
      <c r="A802" s="30">
        <v>13196.2</v>
      </c>
      <c r="B802" s="40">
        <v>44316.0</v>
      </c>
      <c r="C802" s="31">
        <v>44321.0</v>
      </c>
      <c r="D802" s="32" t="s">
        <v>137</v>
      </c>
      <c r="E802" s="32" t="s">
        <v>138</v>
      </c>
      <c r="F802" s="32" t="s">
        <v>61</v>
      </c>
      <c r="G802" s="32" t="s">
        <v>62</v>
      </c>
      <c r="H802" s="30">
        <v>27526.0</v>
      </c>
      <c r="I802" s="37"/>
      <c r="J802" s="30">
        <v>0.0</v>
      </c>
      <c r="K802" s="30">
        <v>1.0</v>
      </c>
      <c r="L802" s="30">
        <v>0.0</v>
      </c>
      <c r="M802" s="32" t="s">
        <v>39</v>
      </c>
      <c r="N802" s="32" t="s">
        <v>39</v>
      </c>
      <c r="O802" s="30">
        <v>3.0</v>
      </c>
      <c r="P802" s="30">
        <v>0.0</v>
      </c>
      <c r="Q802" s="30">
        <v>0.0</v>
      </c>
      <c r="R802" s="30">
        <v>0.0</v>
      </c>
      <c r="S802" s="30">
        <v>0.0</v>
      </c>
      <c r="T802" s="30">
        <v>0.0</v>
      </c>
      <c r="U802" s="30">
        <v>12.0</v>
      </c>
      <c r="V802" s="30">
        <v>7.0</v>
      </c>
      <c r="W802" s="30">
        <v>10.0</v>
      </c>
      <c r="X802" s="30">
        <v>2.0</v>
      </c>
      <c r="Y802" s="30">
        <v>0.0</v>
      </c>
      <c r="Z802" s="30">
        <v>0.0</v>
      </c>
      <c r="AA802" s="30">
        <v>0.0</v>
      </c>
      <c r="AB802" s="30">
        <v>0.0</v>
      </c>
      <c r="AC802" s="30">
        <v>0.0</v>
      </c>
      <c r="AD802" s="30">
        <v>0.0</v>
      </c>
      <c r="AE802" s="30">
        <v>0.0</v>
      </c>
      <c r="AF802" s="30">
        <v>0.0</v>
      </c>
      <c r="AG802" s="30">
        <v>0.0</v>
      </c>
      <c r="AH802" s="30">
        <v>0.0</v>
      </c>
      <c r="AI802" s="30">
        <v>0.0</v>
      </c>
      <c r="AJ802" s="39"/>
    </row>
    <row r="803">
      <c r="A803" s="30">
        <v>13197.1</v>
      </c>
      <c r="B803" s="40">
        <v>44316.0</v>
      </c>
      <c r="C803" s="31">
        <v>44323.0</v>
      </c>
      <c r="D803" s="32" t="s">
        <v>137</v>
      </c>
      <c r="E803" s="32" t="s">
        <v>138</v>
      </c>
      <c r="F803" s="32" t="s">
        <v>61</v>
      </c>
      <c r="G803" s="32" t="s">
        <v>62</v>
      </c>
      <c r="H803" s="30">
        <v>27526.0</v>
      </c>
      <c r="I803" s="37"/>
      <c r="J803" s="30">
        <v>0.0</v>
      </c>
      <c r="K803" s="30">
        <v>1.0</v>
      </c>
      <c r="L803" s="30">
        <v>0.0</v>
      </c>
      <c r="M803" s="32" t="s">
        <v>39</v>
      </c>
      <c r="N803" s="32" t="s">
        <v>39</v>
      </c>
      <c r="O803" s="30">
        <v>6.0</v>
      </c>
      <c r="P803" s="30">
        <v>11.0</v>
      </c>
      <c r="Q803" s="30">
        <v>8.0</v>
      </c>
      <c r="R803" s="30">
        <v>5.0</v>
      </c>
      <c r="S803" s="30">
        <v>0.0</v>
      </c>
      <c r="T803" s="30">
        <v>0.0</v>
      </c>
      <c r="U803" s="30">
        <v>0.0</v>
      </c>
      <c r="V803" s="30">
        <v>0.0</v>
      </c>
      <c r="W803" s="30">
        <v>0.0</v>
      </c>
      <c r="X803" s="30">
        <v>0.0</v>
      </c>
      <c r="Y803" s="30">
        <v>0.0</v>
      </c>
      <c r="Z803" s="30">
        <v>0.0</v>
      </c>
      <c r="AA803" s="30">
        <v>0.0</v>
      </c>
      <c r="AB803" s="30">
        <v>5.0</v>
      </c>
      <c r="AC803" s="30">
        <v>1.0</v>
      </c>
      <c r="AD803" s="30">
        <v>0.0</v>
      </c>
      <c r="AE803" s="30">
        <v>0.0</v>
      </c>
      <c r="AF803" s="30">
        <v>0.0</v>
      </c>
      <c r="AG803" s="30">
        <v>0.0</v>
      </c>
      <c r="AH803" s="30">
        <v>0.0</v>
      </c>
      <c r="AI803" s="30">
        <v>0.0</v>
      </c>
      <c r="AJ803" s="39"/>
    </row>
    <row r="804">
      <c r="A804" s="30">
        <v>13197.2</v>
      </c>
      <c r="B804" s="40">
        <v>44316.0</v>
      </c>
      <c r="C804" s="31">
        <v>44323.0</v>
      </c>
      <c r="D804" s="32" t="s">
        <v>137</v>
      </c>
      <c r="E804" s="32" t="s">
        <v>138</v>
      </c>
      <c r="G804" s="37"/>
      <c r="H804" s="37"/>
      <c r="I804" s="37"/>
      <c r="J804" s="30">
        <v>0.0</v>
      </c>
      <c r="K804" s="30">
        <v>0.0</v>
      </c>
      <c r="L804" s="30">
        <v>1.0</v>
      </c>
      <c r="M804" s="32" t="s">
        <v>39</v>
      </c>
      <c r="N804" s="32" t="s">
        <v>39</v>
      </c>
      <c r="O804" s="30">
        <v>4.0</v>
      </c>
      <c r="P804" s="30">
        <v>9.0</v>
      </c>
      <c r="Q804" s="30">
        <v>6.0</v>
      </c>
      <c r="R804" s="30">
        <v>5.0</v>
      </c>
      <c r="S804" s="30">
        <v>0.0</v>
      </c>
      <c r="T804" s="30">
        <v>0.0</v>
      </c>
      <c r="U804" s="30">
        <v>0.0</v>
      </c>
      <c r="V804" s="30">
        <v>0.0</v>
      </c>
      <c r="W804" s="30">
        <v>0.0</v>
      </c>
      <c r="X804" s="30">
        <v>0.0</v>
      </c>
      <c r="Y804" s="30">
        <v>0.0</v>
      </c>
      <c r="Z804" s="30">
        <v>0.0</v>
      </c>
      <c r="AA804" s="30">
        <v>0.0</v>
      </c>
      <c r="AB804" s="30">
        <v>5.0</v>
      </c>
      <c r="AC804" s="30">
        <v>1.0</v>
      </c>
      <c r="AD804" s="30">
        <v>0.0</v>
      </c>
      <c r="AE804" s="30">
        <v>0.0</v>
      </c>
      <c r="AF804" s="30">
        <v>0.0</v>
      </c>
      <c r="AG804" s="30">
        <v>0.0</v>
      </c>
      <c r="AH804" s="30">
        <v>0.0</v>
      </c>
      <c r="AI804" s="30">
        <v>0.0</v>
      </c>
      <c r="AJ804" s="39"/>
    </row>
    <row r="805">
      <c r="A805" s="30"/>
      <c r="B805" s="40"/>
      <c r="C805" s="67"/>
      <c r="D805" s="32"/>
      <c r="E805" s="32"/>
      <c r="F805" s="32"/>
      <c r="G805" s="32"/>
      <c r="H805" s="32"/>
      <c r="I805" s="37"/>
      <c r="J805" s="30"/>
      <c r="K805" s="30"/>
      <c r="L805" s="30"/>
      <c r="M805" s="32"/>
      <c r="N805" s="32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9"/>
    </row>
    <row r="806">
      <c r="A806" s="41" t="s">
        <v>133</v>
      </c>
      <c r="B806" s="52"/>
      <c r="C806" s="52"/>
      <c r="D806" s="42">
        <f>COUNTIF(D3:D804,"Emergency Clothing Events")</f>
        <v>425</v>
      </c>
      <c r="E806" s="32"/>
      <c r="F806" s="32"/>
      <c r="G806" s="32"/>
      <c r="H806" s="32"/>
      <c r="I806" s="37"/>
      <c r="J806" s="30"/>
      <c r="K806" s="30"/>
      <c r="L806" s="30"/>
      <c r="M806" s="32"/>
      <c r="N806" s="32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9"/>
    </row>
    <row r="807">
      <c r="A807" s="41" t="s">
        <v>134</v>
      </c>
      <c r="B807" s="52"/>
      <c r="C807" s="52"/>
      <c r="D807" s="43">
        <f>A2-D806</f>
        <v>377</v>
      </c>
      <c r="E807" s="32"/>
      <c r="F807" s="32"/>
      <c r="G807" s="32"/>
      <c r="H807" s="32"/>
      <c r="I807" s="37"/>
      <c r="J807" s="30"/>
      <c r="K807" s="30"/>
      <c r="L807" s="30"/>
      <c r="M807" s="32"/>
      <c r="N807" s="32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9"/>
    </row>
    <row r="808">
      <c r="A808" s="30" t="s">
        <v>135</v>
      </c>
      <c r="B808" s="52"/>
      <c r="C808" s="52"/>
      <c r="D808" s="33">
        <f>D807+D806</f>
        <v>802</v>
      </c>
      <c r="E808" s="32"/>
      <c r="F808" s="32"/>
      <c r="G808" s="32"/>
      <c r="H808" s="32"/>
      <c r="I808" s="37"/>
      <c r="J808" s="30"/>
      <c r="K808" s="30"/>
      <c r="L808" s="30"/>
      <c r="M808" s="32"/>
      <c r="N808" s="32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9"/>
    </row>
    <row r="809">
      <c r="A809" s="30"/>
      <c r="B809" s="40"/>
      <c r="C809" s="67"/>
      <c r="D809" s="32"/>
      <c r="E809" s="32"/>
      <c r="F809" s="32"/>
      <c r="G809" s="32"/>
      <c r="H809" s="32"/>
      <c r="I809" s="37"/>
      <c r="J809" s="30"/>
      <c r="K809" s="30"/>
      <c r="L809" s="30"/>
      <c r="M809" s="32"/>
      <c r="N809" s="32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9"/>
    </row>
    <row r="810">
      <c r="A810" s="30"/>
      <c r="B810" s="40"/>
      <c r="C810" s="67"/>
      <c r="D810" s="32"/>
      <c r="E810" s="32"/>
      <c r="F810" s="32"/>
      <c r="G810" s="32"/>
      <c r="H810" s="32"/>
      <c r="I810" s="37"/>
      <c r="J810" s="30"/>
      <c r="K810" s="30"/>
      <c r="L810" s="30"/>
      <c r="M810" s="32"/>
      <c r="N810" s="32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9"/>
    </row>
    <row r="811">
      <c r="A811" s="30"/>
      <c r="B811" s="40"/>
      <c r="C811" s="67"/>
      <c r="D811" s="32"/>
      <c r="E811" s="32"/>
      <c r="F811" s="32"/>
      <c r="G811" s="32"/>
      <c r="H811" s="32"/>
      <c r="I811" s="37"/>
      <c r="J811" s="30"/>
      <c r="K811" s="30"/>
      <c r="L811" s="30"/>
      <c r="M811" s="32"/>
      <c r="N811" s="32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9"/>
    </row>
    <row r="812">
      <c r="A812" s="30"/>
      <c r="B812" s="40"/>
      <c r="C812" s="67"/>
      <c r="D812" s="32"/>
      <c r="E812" s="32"/>
      <c r="F812" s="32"/>
      <c r="G812" s="32"/>
      <c r="H812" s="32"/>
      <c r="I812" s="37"/>
      <c r="J812" s="30"/>
      <c r="K812" s="30"/>
      <c r="L812" s="30"/>
      <c r="M812" s="32"/>
      <c r="N812" s="32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9"/>
    </row>
    <row r="813">
      <c r="A813" s="30"/>
      <c r="B813" s="40"/>
      <c r="C813" s="67"/>
      <c r="D813" s="32"/>
      <c r="E813" s="32"/>
      <c r="F813" s="32"/>
      <c r="G813" s="32"/>
      <c r="H813" s="32"/>
      <c r="I813" s="37"/>
      <c r="J813" s="30"/>
      <c r="K813" s="30"/>
      <c r="L813" s="30"/>
      <c r="M813" s="32"/>
      <c r="N813" s="32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9"/>
    </row>
    <row r="814">
      <c r="A814" s="30"/>
      <c r="B814" s="40"/>
      <c r="C814" s="67"/>
      <c r="D814" s="32"/>
      <c r="E814" s="32"/>
      <c r="F814" s="32"/>
      <c r="G814" s="32"/>
      <c r="H814" s="32"/>
      <c r="I814" s="37"/>
      <c r="J814" s="30"/>
      <c r="K814" s="30"/>
      <c r="L814" s="30"/>
      <c r="M814" s="32"/>
      <c r="N814" s="32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9"/>
    </row>
    <row r="815">
      <c r="A815" s="30"/>
      <c r="B815" s="40"/>
      <c r="C815" s="67"/>
      <c r="D815" s="32"/>
      <c r="E815" s="32"/>
      <c r="F815" s="32"/>
      <c r="G815" s="32"/>
      <c r="H815" s="32"/>
      <c r="I815" s="37"/>
      <c r="J815" s="30"/>
      <c r="K815" s="30"/>
      <c r="L815" s="30"/>
      <c r="M815" s="32"/>
      <c r="N815" s="32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9"/>
    </row>
    <row r="816">
      <c r="A816" s="30"/>
      <c r="B816" s="40"/>
      <c r="C816" s="67"/>
      <c r="D816" s="32"/>
      <c r="E816" s="32"/>
      <c r="F816" s="32"/>
      <c r="G816" s="32"/>
      <c r="H816" s="32"/>
      <c r="I816" s="37"/>
      <c r="J816" s="30"/>
      <c r="K816" s="30"/>
      <c r="L816" s="30"/>
      <c r="M816" s="32"/>
      <c r="N816" s="32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9"/>
    </row>
    <row r="817">
      <c r="A817" s="30"/>
      <c r="B817" s="40"/>
      <c r="C817" s="67"/>
      <c r="D817" s="32"/>
      <c r="E817" s="32"/>
      <c r="F817" s="32"/>
      <c r="G817" s="32"/>
      <c r="H817" s="32"/>
      <c r="I817" s="37"/>
      <c r="J817" s="30"/>
      <c r="K817" s="30"/>
      <c r="L817" s="30"/>
      <c r="M817" s="32"/>
      <c r="N817" s="32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9"/>
    </row>
    <row r="818">
      <c r="A818" s="30"/>
      <c r="B818" s="40"/>
      <c r="C818" s="67"/>
      <c r="D818" s="32"/>
      <c r="E818" s="32"/>
      <c r="F818" s="32"/>
      <c r="G818" s="32"/>
      <c r="H818" s="32"/>
      <c r="I818" s="37"/>
      <c r="J818" s="30"/>
      <c r="K818" s="30"/>
      <c r="L818" s="30"/>
      <c r="M818" s="32"/>
      <c r="N818" s="32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9"/>
    </row>
    <row r="819">
      <c r="A819" s="30"/>
      <c r="B819" s="40"/>
      <c r="C819" s="67"/>
      <c r="D819" s="32"/>
      <c r="E819" s="32"/>
      <c r="F819" s="32"/>
      <c r="G819" s="32"/>
      <c r="H819" s="32"/>
      <c r="I819" s="37"/>
      <c r="J819" s="30"/>
      <c r="K819" s="30"/>
      <c r="L819" s="30"/>
      <c r="M819" s="32"/>
      <c r="N819" s="32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9"/>
    </row>
    <row r="820">
      <c r="A820" s="30"/>
      <c r="B820" s="40"/>
      <c r="C820" s="67"/>
      <c r="D820" s="32"/>
      <c r="E820" s="32"/>
      <c r="F820" s="32"/>
      <c r="G820" s="32"/>
      <c r="H820" s="32"/>
      <c r="I820" s="37"/>
      <c r="J820" s="30"/>
      <c r="K820" s="30"/>
      <c r="L820" s="30"/>
      <c r="M820" s="32"/>
      <c r="N820" s="32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9"/>
    </row>
    <row r="821">
      <c r="A821" s="30"/>
      <c r="B821" s="40"/>
      <c r="C821" s="67"/>
      <c r="D821" s="32"/>
      <c r="E821" s="32"/>
      <c r="F821" s="32"/>
      <c r="G821" s="32"/>
      <c r="H821" s="32"/>
      <c r="I821" s="37"/>
      <c r="J821" s="30"/>
      <c r="K821" s="30"/>
      <c r="L821" s="30"/>
      <c r="M821" s="32"/>
      <c r="N821" s="32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9"/>
    </row>
    <row r="822">
      <c r="A822" s="30"/>
      <c r="B822" s="40"/>
      <c r="C822" s="67"/>
      <c r="D822" s="32"/>
      <c r="E822" s="32"/>
      <c r="F822" s="32"/>
      <c r="G822" s="32"/>
      <c r="H822" s="32"/>
      <c r="I822" s="37"/>
      <c r="J822" s="30"/>
      <c r="K822" s="30"/>
      <c r="L822" s="30"/>
      <c r="M822" s="32"/>
      <c r="N822" s="32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9"/>
    </row>
    <row r="823">
      <c r="A823" s="30"/>
      <c r="B823" s="40"/>
      <c r="C823" s="67"/>
      <c r="D823" s="32"/>
      <c r="E823" s="32"/>
      <c r="F823" s="32"/>
      <c r="G823" s="32"/>
      <c r="H823" s="32"/>
      <c r="I823" s="37"/>
      <c r="J823" s="30"/>
      <c r="K823" s="30"/>
      <c r="L823" s="30"/>
      <c r="M823" s="32"/>
      <c r="N823" s="32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9"/>
    </row>
    <row r="824">
      <c r="A824" s="30"/>
      <c r="B824" s="40"/>
      <c r="C824" s="67"/>
      <c r="D824" s="32"/>
      <c r="E824" s="32"/>
      <c r="F824" s="32"/>
      <c r="G824" s="32"/>
      <c r="H824" s="32"/>
      <c r="I824" s="37"/>
      <c r="J824" s="30"/>
      <c r="K824" s="30"/>
      <c r="L824" s="30"/>
      <c r="M824" s="32"/>
      <c r="N824" s="32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9"/>
    </row>
    <row r="825">
      <c r="A825" s="30"/>
      <c r="B825" s="40"/>
      <c r="C825" s="67"/>
      <c r="D825" s="32"/>
      <c r="E825" s="32"/>
      <c r="F825" s="32"/>
      <c r="G825" s="32"/>
      <c r="H825" s="32"/>
      <c r="I825" s="37"/>
      <c r="J825" s="30"/>
      <c r="K825" s="30"/>
      <c r="L825" s="30"/>
      <c r="M825" s="32"/>
      <c r="N825" s="32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9"/>
    </row>
    <row r="826">
      <c r="A826" s="30"/>
      <c r="B826" s="40"/>
      <c r="C826" s="67"/>
      <c r="D826" s="32"/>
      <c r="E826" s="32"/>
      <c r="F826" s="32"/>
      <c r="G826" s="32"/>
      <c r="H826" s="32"/>
      <c r="I826" s="37"/>
      <c r="J826" s="30"/>
      <c r="K826" s="30"/>
      <c r="L826" s="30"/>
      <c r="M826" s="32"/>
      <c r="N826" s="32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9"/>
    </row>
    <row r="827">
      <c r="A827" s="30"/>
      <c r="B827" s="40"/>
      <c r="C827" s="67"/>
      <c r="D827" s="32"/>
      <c r="E827" s="32"/>
      <c r="F827" s="32"/>
      <c r="G827" s="32"/>
      <c r="H827" s="32"/>
      <c r="I827" s="37"/>
      <c r="J827" s="30"/>
      <c r="K827" s="30"/>
      <c r="L827" s="30"/>
      <c r="M827" s="32"/>
      <c r="N827" s="32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9"/>
    </row>
    <row r="828">
      <c r="A828" s="30"/>
      <c r="B828" s="40"/>
      <c r="C828" s="67"/>
      <c r="D828" s="32"/>
      <c r="E828" s="32"/>
      <c r="F828" s="32"/>
      <c r="G828" s="32"/>
      <c r="H828" s="32"/>
      <c r="I828" s="37"/>
      <c r="J828" s="30"/>
      <c r="K828" s="30"/>
      <c r="L828" s="30"/>
      <c r="M828" s="32"/>
      <c r="N828" s="32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9"/>
    </row>
    <row r="829">
      <c r="A829" s="30"/>
      <c r="B829" s="40"/>
      <c r="C829" s="67"/>
      <c r="D829" s="32"/>
      <c r="E829" s="32"/>
      <c r="F829" s="32"/>
      <c r="G829" s="32"/>
      <c r="H829" s="32"/>
      <c r="I829" s="37"/>
      <c r="J829" s="30"/>
      <c r="K829" s="30"/>
      <c r="L829" s="30"/>
      <c r="M829" s="32"/>
      <c r="N829" s="32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9"/>
    </row>
    <row r="830">
      <c r="A830" s="30"/>
      <c r="B830" s="40"/>
      <c r="C830" s="67"/>
      <c r="D830" s="32"/>
      <c r="E830" s="32"/>
      <c r="F830" s="32"/>
      <c r="G830" s="32"/>
      <c r="H830" s="32"/>
      <c r="I830" s="37"/>
      <c r="J830" s="30"/>
      <c r="K830" s="30"/>
      <c r="L830" s="30"/>
      <c r="M830" s="32"/>
      <c r="N830" s="32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9"/>
    </row>
    <row r="831">
      <c r="A831" s="30"/>
      <c r="B831" s="40"/>
      <c r="C831" s="67"/>
      <c r="D831" s="32"/>
      <c r="E831" s="32"/>
      <c r="F831" s="32"/>
      <c r="G831" s="32"/>
      <c r="H831" s="32"/>
      <c r="I831" s="37"/>
      <c r="J831" s="30"/>
      <c r="K831" s="30"/>
      <c r="L831" s="30"/>
      <c r="M831" s="32"/>
      <c r="N831" s="32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9"/>
    </row>
    <row r="832">
      <c r="A832" s="30"/>
      <c r="B832" s="40"/>
      <c r="C832" s="67"/>
      <c r="D832" s="32"/>
      <c r="E832" s="32"/>
      <c r="F832" s="32"/>
      <c r="G832" s="32"/>
      <c r="H832" s="32"/>
      <c r="I832" s="37"/>
      <c r="J832" s="30"/>
      <c r="K832" s="30"/>
      <c r="L832" s="30"/>
      <c r="M832" s="32"/>
      <c r="N832" s="32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9"/>
    </row>
    <row r="833">
      <c r="A833" s="30"/>
      <c r="B833" s="40"/>
      <c r="C833" s="67"/>
      <c r="D833" s="32"/>
      <c r="E833" s="32"/>
      <c r="F833" s="32"/>
      <c r="G833" s="32"/>
      <c r="H833" s="32"/>
      <c r="I833" s="37"/>
      <c r="J833" s="30"/>
      <c r="K833" s="30"/>
      <c r="L833" s="30"/>
      <c r="M833" s="32"/>
      <c r="N833" s="32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9"/>
    </row>
    <row r="834">
      <c r="A834" s="30"/>
      <c r="B834" s="40"/>
      <c r="C834" s="67"/>
      <c r="D834" s="32"/>
      <c r="E834" s="32"/>
      <c r="F834" s="32"/>
      <c r="G834" s="32"/>
      <c r="H834" s="32"/>
      <c r="I834" s="37"/>
      <c r="J834" s="30"/>
      <c r="K834" s="30"/>
      <c r="L834" s="30"/>
      <c r="M834" s="32"/>
      <c r="N834" s="32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9"/>
    </row>
    <row r="835">
      <c r="A835" s="30"/>
      <c r="B835" s="40"/>
      <c r="C835" s="67"/>
      <c r="D835" s="32"/>
      <c r="E835" s="32"/>
      <c r="F835" s="32"/>
      <c r="G835" s="32"/>
      <c r="H835" s="32"/>
      <c r="I835" s="37"/>
      <c r="J835" s="30"/>
      <c r="K835" s="30"/>
      <c r="L835" s="30"/>
      <c r="M835" s="32"/>
      <c r="N835" s="32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9"/>
    </row>
    <row r="836">
      <c r="A836" s="30"/>
      <c r="B836" s="40"/>
      <c r="C836" s="67"/>
      <c r="D836" s="32"/>
      <c r="E836" s="32"/>
      <c r="F836" s="32"/>
      <c r="G836" s="32"/>
      <c r="H836" s="32"/>
      <c r="I836" s="37"/>
      <c r="J836" s="30"/>
      <c r="K836" s="30"/>
      <c r="L836" s="30"/>
      <c r="M836" s="32"/>
      <c r="N836" s="32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9"/>
    </row>
    <row r="837">
      <c r="A837" s="30"/>
      <c r="B837" s="40"/>
      <c r="C837" s="67"/>
      <c r="D837" s="32"/>
      <c r="E837" s="32"/>
      <c r="F837" s="32"/>
      <c r="G837" s="32"/>
      <c r="H837" s="32"/>
      <c r="I837" s="37"/>
      <c r="J837" s="30"/>
      <c r="K837" s="30"/>
      <c r="L837" s="30"/>
      <c r="M837" s="32"/>
      <c r="N837" s="32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9"/>
    </row>
    <row r="838">
      <c r="A838" s="30"/>
      <c r="B838" s="40"/>
      <c r="C838" s="67"/>
      <c r="D838" s="32"/>
      <c r="E838" s="32"/>
      <c r="F838" s="32"/>
      <c r="G838" s="32"/>
      <c r="H838" s="32"/>
      <c r="I838" s="37"/>
      <c r="J838" s="30"/>
      <c r="K838" s="30"/>
      <c r="L838" s="30"/>
      <c r="M838" s="32"/>
      <c r="N838" s="32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9"/>
    </row>
    <row r="839">
      <c r="A839" s="30"/>
      <c r="B839" s="40"/>
      <c r="C839" s="67"/>
      <c r="D839" s="32"/>
      <c r="E839" s="32"/>
      <c r="F839" s="32"/>
      <c r="G839" s="32"/>
      <c r="H839" s="32"/>
      <c r="I839" s="37"/>
      <c r="J839" s="30"/>
      <c r="K839" s="30"/>
      <c r="L839" s="30"/>
      <c r="M839" s="32"/>
      <c r="N839" s="32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9"/>
    </row>
    <row r="840">
      <c r="A840" s="30"/>
      <c r="B840" s="40"/>
      <c r="C840" s="67"/>
      <c r="D840" s="32"/>
      <c r="E840" s="32"/>
      <c r="F840" s="32"/>
      <c r="G840" s="32"/>
      <c r="H840" s="32"/>
      <c r="I840" s="37"/>
      <c r="J840" s="30"/>
      <c r="K840" s="30"/>
      <c r="L840" s="30"/>
      <c r="M840" s="32"/>
      <c r="N840" s="32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9"/>
    </row>
    <row r="841">
      <c r="A841" s="30"/>
      <c r="B841" s="40"/>
      <c r="C841" s="67"/>
      <c r="D841" s="32"/>
      <c r="E841" s="32"/>
      <c r="F841" s="32"/>
      <c r="G841" s="32"/>
      <c r="H841" s="32"/>
      <c r="I841" s="37"/>
      <c r="J841" s="30"/>
      <c r="K841" s="30"/>
      <c r="L841" s="30"/>
      <c r="M841" s="32"/>
      <c r="N841" s="32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9"/>
    </row>
    <row r="842">
      <c r="A842" s="30"/>
      <c r="B842" s="40"/>
      <c r="C842" s="67"/>
      <c r="D842" s="32"/>
      <c r="E842" s="32"/>
      <c r="F842" s="32"/>
      <c r="G842" s="32"/>
      <c r="H842" s="32"/>
      <c r="I842" s="37"/>
      <c r="J842" s="30"/>
      <c r="K842" s="30"/>
      <c r="L842" s="30"/>
      <c r="M842" s="32"/>
      <c r="N842" s="32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9"/>
    </row>
    <row r="843">
      <c r="A843" s="30"/>
      <c r="B843" s="40"/>
      <c r="C843" s="67"/>
      <c r="D843" s="32"/>
      <c r="E843" s="32"/>
      <c r="F843" s="32"/>
      <c r="G843" s="32"/>
      <c r="H843" s="32"/>
      <c r="I843" s="37"/>
      <c r="J843" s="30"/>
      <c r="K843" s="30"/>
      <c r="L843" s="30"/>
      <c r="M843" s="32"/>
      <c r="N843" s="32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9"/>
    </row>
    <row r="844">
      <c r="A844" s="30"/>
      <c r="B844" s="40"/>
      <c r="C844" s="67"/>
      <c r="D844" s="32"/>
      <c r="E844" s="32"/>
      <c r="F844" s="32"/>
      <c r="G844" s="32"/>
      <c r="H844" s="32"/>
      <c r="I844" s="37"/>
      <c r="J844" s="30"/>
      <c r="K844" s="30"/>
      <c r="L844" s="30"/>
      <c r="M844" s="32"/>
      <c r="N844" s="32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9"/>
    </row>
    <row r="845">
      <c r="A845" s="30"/>
      <c r="B845" s="40"/>
      <c r="C845" s="67"/>
      <c r="D845" s="32"/>
      <c r="E845" s="32"/>
      <c r="F845" s="32"/>
      <c r="G845" s="32"/>
      <c r="H845" s="32"/>
      <c r="I845" s="37"/>
      <c r="J845" s="30"/>
      <c r="K845" s="30"/>
      <c r="L845" s="30"/>
      <c r="M845" s="32"/>
      <c r="N845" s="32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9"/>
    </row>
    <row r="846">
      <c r="A846" s="30"/>
      <c r="B846" s="40"/>
      <c r="C846" s="67"/>
      <c r="D846" s="32"/>
      <c r="E846" s="32"/>
      <c r="F846" s="32"/>
      <c r="G846" s="32"/>
      <c r="H846" s="32"/>
      <c r="I846" s="37"/>
      <c r="J846" s="30"/>
      <c r="K846" s="30"/>
      <c r="L846" s="30"/>
      <c r="M846" s="32"/>
      <c r="N846" s="32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9"/>
    </row>
    <row r="847">
      <c r="A847" s="30"/>
      <c r="B847" s="40"/>
      <c r="C847" s="67"/>
      <c r="D847" s="32"/>
      <c r="E847" s="32"/>
      <c r="F847" s="32"/>
      <c r="G847" s="32"/>
      <c r="H847" s="32"/>
      <c r="I847" s="37"/>
      <c r="J847" s="30"/>
      <c r="K847" s="30"/>
      <c r="L847" s="30"/>
      <c r="M847" s="32"/>
      <c r="N847" s="32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9"/>
    </row>
    <row r="848">
      <c r="A848" s="30"/>
      <c r="B848" s="40"/>
      <c r="C848" s="67"/>
      <c r="D848" s="32"/>
      <c r="E848" s="32"/>
      <c r="F848" s="32"/>
      <c r="G848" s="32"/>
      <c r="H848" s="32"/>
      <c r="I848" s="37"/>
      <c r="J848" s="30"/>
      <c r="K848" s="30"/>
      <c r="L848" s="30"/>
      <c r="M848" s="32"/>
      <c r="N848" s="32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9"/>
    </row>
    <row r="849">
      <c r="A849" s="30"/>
      <c r="B849" s="40"/>
      <c r="C849" s="67"/>
      <c r="D849" s="32"/>
      <c r="E849" s="32"/>
      <c r="F849" s="32"/>
      <c r="G849" s="32"/>
      <c r="H849" s="32"/>
      <c r="I849" s="37"/>
      <c r="J849" s="30"/>
      <c r="K849" s="30"/>
      <c r="L849" s="30"/>
      <c r="M849" s="32"/>
      <c r="N849" s="32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9"/>
    </row>
    <row r="850">
      <c r="A850" s="30"/>
      <c r="B850" s="40"/>
      <c r="C850" s="67"/>
      <c r="D850" s="32"/>
      <c r="E850" s="32"/>
      <c r="F850" s="32"/>
      <c r="G850" s="32"/>
      <c r="H850" s="32"/>
      <c r="I850" s="37"/>
      <c r="J850" s="30"/>
      <c r="K850" s="30"/>
      <c r="L850" s="30"/>
      <c r="M850" s="32"/>
      <c r="N850" s="32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9"/>
    </row>
    <row r="851">
      <c r="A851" s="30"/>
      <c r="B851" s="40"/>
      <c r="C851" s="67"/>
      <c r="D851" s="32"/>
      <c r="E851" s="32"/>
      <c r="F851" s="32"/>
      <c r="G851" s="32"/>
      <c r="H851" s="32"/>
      <c r="I851" s="37"/>
      <c r="J851" s="30"/>
      <c r="K851" s="30"/>
      <c r="L851" s="30"/>
      <c r="M851" s="32"/>
      <c r="N851" s="32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9"/>
    </row>
    <row r="852">
      <c r="A852" s="30"/>
      <c r="B852" s="40"/>
      <c r="C852" s="67"/>
      <c r="D852" s="32"/>
      <c r="E852" s="32"/>
      <c r="F852" s="32"/>
      <c r="G852" s="32"/>
      <c r="H852" s="32"/>
      <c r="I852" s="37"/>
      <c r="J852" s="30"/>
      <c r="K852" s="30"/>
      <c r="L852" s="30"/>
      <c r="M852" s="32"/>
      <c r="N852" s="32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9"/>
    </row>
    <row r="853">
      <c r="A853" s="30"/>
      <c r="B853" s="40"/>
      <c r="C853" s="67"/>
      <c r="D853" s="32"/>
      <c r="E853" s="32"/>
      <c r="F853" s="32"/>
      <c r="G853" s="32"/>
      <c r="H853" s="32"/>
      <c r="I853" s="37"/>
      <c r="J853" s="30"/>
      <c r="K853" s="30"/>
      <c r="L853" s="30"/>
      <c r="M853" s="32"/>
      <c r="N853" s="32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9"/>
    </row>
    <row r="854">
      <c r="A854" s="30"/>
      <c r="B854" s="40"/>
      <c r="C854" s="67"/>
      <c r="D854" s="32"/>
      <c r="E854" s="32"/>
      <c r="F854" s="32"/>
      <c r="G854" s="32"/>
      <c r="H854" s="32"/>
      <c r="I854" s="37"/>
      <c r="J854" s="30"/>
      <c r="K854" s="30"/>
      <c r="L854" s="30"/>
      <c r="M854" s="32"/>
      <c r="N854" s="32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9"/>
    </row>
    <row r="855">
      <c r="A855" s="30"/>
      <c r="B855" s="40"/>
      <c r="C855" s="67"/>
      <c r="D855" s="32"/>
      <c r="E855" s="32"/>
      <c r="F855" s="32"/>
      <c r="G855" s="32"/>
      <c r="H855" s="32"/>
      <c r="I855" s="37"/>
      <c r="J855" s="30"/>
      <c r="K855" s="30"/>
      <c r="L855" s="30"/>
      <c r="M855" s="32"/>
      <c r="N855" s="32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9"/>
    </row>
    <row r="856">
      <c r="A856" s="30"/>
      <c r="B856" s="40"/>
      <c r="C856" s="67"/>
      <c r="D856" s="32"/>
      <c r="E856" s="32"/>
      <c r="F856" s="32"/>
      <c r="G856" s="32"/>
      <c r="H856" s="32"/>
      <c r="I856" s="37"/>
      <c r="J856" s="30"/>
      <c r="K856" s="30"/>
      <c r="L856" s="30"/>
      <c r="M856" s="32"/>
      <c r="N856" s="32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9"/>
    </row>
    <row r="857">
      <c r="A857" s="30"/>
      <c r="B857" s="40"/>
      <c r="C857" s="67"/>
      <c r="D857" s="32"/>
      <c r="E857" s="32"/>
      <c r="F857" s="32"/>
      <c r="G857" s="32"/>
      <c r="H857" s="32"/>
      <c r="I857" s="37"/>
      <c r="J857" s="30"/>
      <c r="K857" s="30"/>
      <c r="L857" s="30"/>
      <c r="M857" s="32"/>
      <c r="N857" s="32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9"/>
    </row>
    <row r="858">
      <c r="A858" s="30"/>
      <c r="B858" s="40"/>
      <c r="C858" s="67"/>
      <c r="D858" s="32"/>
      <c r="E858" s="32"/>
      <c r="F858" s="32"/>
      <c r="G858" s="32"/>
      <c r="H858" s="32"/>
      <c r="I858" s="37"/>
      <c r="J858" s="30"/>
      <c r="K858" s="30"/>
      <c r="L858" s="30"/>
      <c r="M858" s="32"/>
      <c r="N858" s="32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9"/>
    </row>
    <row r="859">
      <c r="A859" s="30"/>
      <c r="B859" s="40"/>
      <c r="C859" s="67"/>
      <c r="D859" s="32"/>
      <c r="E859" s="32"/>
      <c r="F859" s="32"/>
      <c r="G859" s="32"/>
      <c r="H859" s="32"/>
      <c r="I859" s="37"/>
      <c r="J859" s="30"/>
      <c r="K859" s="30"/>
      <c r="L859" s="30"/>
      <c r="M859" s="32"/>
      <c r="N859" s="32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9"/>
    </row>
    <row r="860">
      <c r="A860" s="30"/>
      <c r="B860" s="40"/>
      <c r="C860" s="67"/>
      <c r="D860" s="32"/>
      <c r="E860" s="32"/>
      <c r="F860" s="32"/>
      <c r="G860" s="32"/>
      <c r="H860" s="32"/>
      <c r="I860" s="37"/>
      <c r="J860" s="30"/>
      <c r="K860" s="30"/>
      <c r="L860" s="30"/>
      <c r="M860" s="32"/>
      <c r="N860" s="32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9"/>
    </row>
    <row r="861">
      <c r="A861" s="30"/>
      <c r="B861" s="40"/>
      <c r="C861" s="67"/>
      <c r="D861" s="32"/>
      <c r="E861" s="32"/>
      <c r="F861" s="32"/>
      <c r="G861" s="32"/>
      <c r="H861" s="32"/>
      <c r="I861" s="37"/>
      <c r="J861" s="30"/>
      <c r="K861" s="30"/>
      <c r="L861" s="30"/>
      <c r="M861" s="32"/>
      <c r="N861" s="32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9"/>
    </row>
    <row r="862">
      <c r="A862" s="30"/>
      <c r="B862" s="40"/>
      <c r="C862" s="67"/>
      <c r="D862" s="32"/>
      <c r="E862" s="32"/>
      <c r="F862" s="32"/>
      <c r="G862" s="32"/>
      <c r="H862" s="32"/>
      <c r="I862" s="37"/>
      <c r="J862" s="30"/>
      <c r="K862" s="30"/>
      <c r="L862" s="30"/>
      <c r="M862" s="32"/>
      <c r="N862" s="32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9"/>
    </row>
    <row r="863">
      <c r="A863" s="30"/>
      <c r="B863" s="40"/>
      <c r="C863" s="67"/>
      <c r="D863" s="32"/>
      <c r="E863" s="32"/>
      <c r="F863" s="32"/>
      <c r="G863" s="32"/>
      <c r="H863" s="32"/>
      <c r="I863" s="37"/>
      <c r="J863" s="30"/>
      <c r="K863" s="30"/>
      <c r="L863" s="30"/>
      <c r="M863" s="32"/>
      <c r="N863" s="32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9"/>
    </row>
    <row r="864">
      <c r="A864" s="30"/>
      <c r="B864" s="40"/>
      <c r="C864" s="67"/>
      <c r="D864" s="32"/>
      <c r="E864" s="32"/>
      <c r="F864" s="32"/>
      <c r="G864" s="32"/>
      <c r="H864" s="32"/>
      <c r="I864" s="37"/>
      <c r="J864" s="30"/>
      <c r="K864" s="30"/>
      <c r="L864" s="30"/>
      <c r="M864" s="32"/>
      <c r="N864" s="32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9"/>
    </row>
    <row r="865">
      <c r="A865" s="30"/>
      <c r="B865" s="40"/>
      <c r="C865" s="67"/>
      <c r="D865" s="32"/>
      <c r="E865" s="32"/>
      <c r="F865" s="32"/>
      <c r="G865" s="32"/>
      <c r="H865" s="32"/>
      <c r="I865" s="37"/>
      <c r="J865" s="30"/>
      <c r="K865" s="30"/>
      <c r="L865" s="30"/>
      <c r="M865" s="32"/>
      <c r="N865" s="32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9"/>
    </row>
    <row r="866">
      <c r="A866" s="30"/>
      <c r="B866" s="40"/>
      <c r="C866" s="67"/>
      <c r="D866" s="32"/>
      <c r="E866" s="32"/>
      <c r="F866" s="32"/>
      <c r="G866" s="32"/>
      <c r="H866" s="32"/>
      <c r="I866" s="37"/>
      <c r="J866" s="30"/>
      <c r="K866" s="30"/>
      <c r="L866" s="30"/>
      <c r="M866" s="32"/>
      <c r="N866" s="32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9"/>
    </row>
    <row r="867">
      <c r="A867" s="30"/>
      <c r="B867" s="40"/>
      <c r="C867" s="67"/>
      <c r="D867" s="32"/>
      <c r="E867" s="32"/>
      <c r="F867" s="32"/>
      <c r="G867" s="32"/>
      <c r="H867" s="32"/>
      <c r="I867" s="37"/>
      <c r="J867" s="30"/>
      <c r="K867" s="30"/>
      <c r="L867" s="30"/>
      <c r="M867" s="32"/>
      <c r="N867" s="32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9"/>
    </row>
    <row r="868">
      <c r="A868" s="30"/>
      <c r="B868" s="40"/>
      <c r="C868" s="67"/>
      <c r="D868" s="32"/>
      <c r="E868" s="32"/>
      <c r="F868" s="32"/>
      <c r="G868" s="32"/>
      <c r="H868" s="32"/>
      <c r="I868" s="37"/>
      <c r="J868" s="30"/>
      <c r="K868" s="30"/>
      <c r="L868" s="30"/>
      <c r="M868" s="32"/>
      <c r="N868" s="32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9"/>
    </row>
    <row r="869">
      <c r="A869" s="30"/>
      <c r="B869" s="40"/>
      <c r="C869" s="67"/>
      <c r="D869" s="32"/>
      <c r="E869" s="32"/>
      <c r="F869" s="32"/>
      <c r="G869" s="32"/>
      <c r="H869" s="32"/>
      <c r="I869" s="37"/>
      <c r="J869" s="30"/>
      <c r="K869" s="30"/>
      <c r="L869" s="30"/>
      <c r="M869" s="32"/>
      <c r="N869" s="32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9"/>
    </row>
    <row r="870">
      <c r="A870" s="30"/>
      <c r="B870" s="40"/>
      <c r="C870" s="67"/>
      <c r="D870" s="32"/>
      <c r="E870" s="32"/>
      <c r="F870" s="32"/>
      <c r="G870" s="32"/>
      <c r="H870" s="32"/>
      <c r="I870" s="37"/>
      <c r="J870" s="30"/>
      <c r="K870" s="30"/>
      <c r="L870" s="30"/>
      <c r="M870" s="32"/>
      <c r="N870" s="32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9"/>
    </row>
    <row r="871">
      <c r="A871" s="30"/>
      <c r="B871" s="40"/>
      <c r="C871" s="67"/>
      <c r="D871" s="32"/>
      <c r="E871" s="32"/>
      <c r="F871" s="32"/>
      <c r="G871" s="32"/>
      <c r="H871" s="32"/>
      <c r="I871" s="37"/>
      <c r="J871" s="30"/>
      <c r="K871" s="30"/>
      <c r="L871" s="30"/>
      <c r="M871" s="32"/>
      <c r="N871" s="32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9"/>
    </row>
    <row r="872">
      <c r="A872" s="30"/>
      <c r="B872" s="40"/>
      <c r="C872" s="67"/>
      <c r="D872" s="32"/>
      <c r="E872" s="32"/>
      <c r="F872" s="32"/>
      <c r="G872" s="32"/>
      <c r="H872" s="32"/>
      <c r="I872" s="37"/>
      <c r="J872" s="30"/>
      <c r="K872" s="30"/>
      <c r="L872" s="30"/>
      <c r="M872" s="32"/>
      <c r="N872" s="32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9"/>
    </row>
    <row r="873">
      <c r="A873" s="30"/>
      <c r="B873" s="40"/>
      <c r="C873" s="67"/>
      <c r="D873" s="32"/>
      <c r="E873" s="32"/>
      <c r="F873" s="32"/>
      <c r="G873" s="32"/>
      <c r="H873" s="32"/>
      <c r="I873" s="37"/>
      <c r="J873" s="30"/>
      <c r="K873" s="30"/>
      <c r="L873" s="30"/>
      <c r="M873" s="32"/>
      <c r="N873" s="32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9"/>
    </row>
    <row r="874">
      <c r="A874" s="30"/>
      <c r="B874" s="40"/>
      <c r="C874" s="67"/>
      <c r="D874" s="32"/>
      <c r="E874" s="32"/>
      <c r="F874" s="32"/>
      <c r="G874" s="32"/>
      <c r="H874" s="32"/>
      <c r="I874" s="37"/>
      <c r="J874" s="30"/>
      <c r="K874" s="30"/>
      <c r="L874" s="30"/>
      <c r="M874" s="32"/>
      <c r="N874" s="32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9"/>
    </row>
    <row r="875">
      <c r="A875" s="30"/>
      <c r="B875" s="40"/>
      <c r="C875" s="67"/>
      <c r="D875" s="32"/>
      <c r="E875" s="32"/>
      <c r="F875" s="32"/>
      <c r="G875" s="32"/>
      <c r="H875" s="32"/>
      <c r="I875" s="37"/>
      <c r="J875" s="30"/>
      <c r="K875" s="30"/>
      <c r="L875" s="30"/>
      <c r="M875" s="32"/>
      <c r="N875" s="32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9"/>
    </row>
    <row r="876">
      <c r="A876" s="30"/>
      <c r="B876" s="40"/>
      <c r="C876" s="67"/>
      <c r="D876" s="32"/>
      <c r="E876" s="32"/>
      <c r="F876" s="32"/>
      <c r="G876" s="32"/>
      <c r="H876" s="32"/>
      <c r="I876" s="37"/>
      <c r="J876" s="30"/>
      <c r="K876" s="30"/>
      <c r="L876" s="30"/>
      <c r="M876" s="32"/>
      <c r="N876" s="32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9"/>
    </row>
    <row r="877">
      <c r="A877" s="30"/>
      <c r="B877" s="40"/>
      <c r="C877" s="67"/>
      <c r="D877" s="32"/>
      <c r="E877" s="32"/>
      <c r="F877" s="32"/>
      <c r="G877" s="32"/>
      <c r="H877" s="32"/>
      <c r="I877" s="37"/>
      <c r="J877" s="30"/>
      <c r="K877" s="30"/>
      <c r="L877" s="30"/>
      <c r="M877" s="32"/>
      <c r="N877" s="32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9"/>
    </row>
    <row r="878">
      <c r="A878" s="30"/>
      <c r="B878" s="40"/>
      <c r="C878" s="67"/>
      <c r="D878" s="32"/>
      <c r="E878" s="32"/>
      <c r="F878" s="32"/>
      <c r="G878" s="32"/>
      <c r="H878" s="32"/>
      <c r="I878" s="37"/>
      <c r="J878" s="30"/>
      <c r="K878" s="30"/>
      <c r="L878" s="30"/>
      <c r="M878" s="32"/>
      <c r="N878" s="32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9"/>
    </row>
    <row r="879">
      <c r="A879" s="30"/>
      <c r="B879" s="40"/>
      <c r="C879" s="67"/>
      <c r="D879" s="32"/>
      <c r="E879" s="32"/>
      <c r="F879" s="32"/>
      <c r="G879" s="32"/>
      <c r="H879" s="32"/>
      <c r="I879" s="37"/>
      <c r="J879" s="30"/>
      <c r="K879" s="30"/>
      <c r="L879" s="30"/>
      <c r="M879" s="32"/>
      <c r="N879" s="32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9"/>
    </row>
    <row r="880">
      <c r="A880" s="30"/>
      <c r="B880" s="40"/>
      <c r="C880" s="67"/>
      <c r="D880" s="32"/>
      <c r="E880" s="32"/>
      <c r="F880" s="32"/>
      <c r="G880" s="32"/>
      <c r="H880" s="32"/>
      <c r="I880" s="37"/>
      <c r="J880" s="30"/>
      <c r="K880" s="30"/>
      <c r="L880" s="30"/>
      <c r="M880" s="32"/>
      <c r="N880" s="32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9"/>
    </row>
    <row r="881">
      <c r="A881" s="30"/>
      <c r="B881" s="40"/>
      <c r="C881" s="67"/>
      <c r="D881" s="32"/>
      <c r="E881" s="32"/>
      <c r="F881" s="32"/>
      <c r="G881" s="32"/>
      <c r="H881" s="32"/>
      <c r="I881" s="37"/>
      <c r="J881" s="30"/>
      <c r="K881" s="30"/>
      <c r="L881" s="30"/>
      <c r="M881" s="32"/>
      <c r="N881" s="32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9"/>
    </row>
    <row r="882">
      <c r="A882" s="30"/>
      <c r="B882" s="40"/>
      <c r="C882" s="67"/>
      <c r="D882" s="32"/>
      <c r="E882" s="32"/>
      <c r="F882" s="32"/>
      <c r="G882" s="32"/>
      <c r="H882" s="32"/>
      <c r="I882" s="37"/>
      <c r="J882" s="30"/>
      <c r="K882" s="30"/>
      <c r="L882" s="30"/>
      <c r="M882" s="32"/>
      <c r="N882" s="32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9"/>
    </row>
    <row r="883">
      <c r="A883" s="30"/>
      <c r="B883" s="40"/>
      <c r="C883" s="67"/>
      <c r="D883" s="32"/>
      <c r="E883" s="32"/>
      <c r="F883" s="32"/>
      <c r="G883" s="32"/>
      <c r="H883" s="32"/>
      <c r="I883" s="37"/>
      <c r="J883" s="30"/>
      <c r="K883" s="30"/>
      <c r="L883" s="30"/>
      <c r="M883" s="32"/>
      <c r="N883" s="32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9"/>
    </row>
    <row r="884">
      <c r="A884" s="30"/>
      <c r="B884" s="40"/>
      <c r="C884" s="67"/>
      <c r="D884" s="32"/>
      <c r="E884" s="32"/>
      <c r="F884" s="32"/>
      <c r="G884" s="32"/>
      <c r="H884" s="32"/>
      <c r="I884" s="37"/>
      <c r="J884" s="30"/>
      <c r="K884" s="30"/>
      <c r="L884" s="30"/>
      <c r="M884" s="32"/>
      <c r="N884" s="32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9"/>
    </row>
    <row r="885">
      <c r="A885" s="30"/>
      <c r="B885" s="40"/>
      <c r="C885" s="67"/>
      <c r="D885" s="32"/>
      <c r="E885" s="32"/>
      <c r="F885" s="32"/>
      <c r="G885" s="32"/>
      <c r="H885" s="32"/>
      <c r="I885" s="37"/>
      <c r="J885" s="30"/>
      <c r="K885" s="30"/>
      <c r="L885" s="30"/>
      <c r="M885" s="32"/>
      <c r="N885" s="32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9"/>
    </row>
    <row r="886">
      <c r="A886" s="30"/>
      <c r="B886" s="40"/>
      <c r="C886" s="67"/>
      <c r="D886" s="32"/>
      <c r="E886" s="32"/>
      <c r="F886" s="32"/>
      <c r="G886" s="32"/>
      <c r="H886" s="32"/>
      <c r="I886" s="37"/>
      <c r="J886" s="30"/>
      <c r="K886" s="30"/>
      <c r="L886" s="30"/>
      <c r="M886" s="32"/>
      <c r="N886" s="32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9"/>
    </row>
    <row r="887">
      <c r="A887" s="30"/>
      <c r="B887" s="40"/>
      <c r="C887" s="67"/>
      <c r="D887" s="32"/>
      <c r="E887" s="32"/>
      <c r="F887" s="32"/>
      <c r="G887" s="32"/>
      <c r="H887" s="32"/>
      <c r="I887" s="37"/>
      <c r="J887" s="30"/>
      <c r="K887" s="30"/>
      <c r="L887" s="30"/>
      <c r="M887" s="32"/>
      <c r="N887" s="32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9"/>
    </row>
    <row r="888">
      <c r="A888" s="30"/>
      <c r="B888" s="40"/>
      <c r="C888" s="67"/>
      <c r="D888" s="32"/>
      <c r="E888" s="32"/>
      <c r="F888" s="32"/>
      <c r="G888" s="32"/>
      <c r="H888" s="32"/>
      <c r="I888" s="37"/>
      <c r="J888" s="30"/>
      <c r="K888" s="30"/>
      <c r="L888" s="30"/>
      <c r="M888" s="32"/>
      <c r="N888" s="32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9"/>
    </row>
    <row r="889">
      <c r="A889" s="30"/>
      <c r="B889" s="40"/>
      <c r="C889" s="67"/>
      <c r="D889" s="32"/>
      <c r="E889" s="32"/>
      <c r="F889" s="32"/>
      <c r="G889" s="32"/>
      <c r="H889" s="32"/>
      <c r="I889" s="37"/>
      <c r="J889" s="30"/>
      <c r="K889" s="30"/>
      <c r="L889" s="30"/>
      <c r="M889" s="32"/>
      <c r="N889" s="32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9"/>
    </row>
    <row r="890">
      <c r="A890" s="30"/>
      <c r="B890" s="40"/>
      <c r="C890" s="67"/>
      <c r="D890" s="32"/>
      <c r="E890" s="32"/>
      <c r="F890" s="32"/>
      <c r="G890" s="32"/>
      <c r="H890" s="32"/>
      <c r="I890" s="37"/>
      <c r="J890" s="30"/>
      <c r="K890" s="30"/>
      <c r="L890" s="30"/>
      <c r="M890" s="32"/>
      <c r="N890" s="32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9"/>
    </row>
    <row r="891">
      <c r="A891" s="30"/>
      <c r="B891" s="40"/>
      <c r="C891" s="67"/>
      <c r="D891" s="32"/>
      <c r="E891" s="32"/>
      <c r="F891" s="32"/>
      <c r="G891" s="32"/>
      <c r="H891" s="32"/>
      <c r="I891" s="37"/>
      <c r="J891" s="30"/>
      <c r="K891" s="30"/>
      <c r="L891" s="30"/>
      <c r="M891" s="32"/>
      <c r="N891" s="32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9"/>
    </row>
    <row r="892">
      <c r="A892" s="30"/>
      <c r="B892" s="40"/>
      <c r="C892" s="67"/>
      <c r="D892" s="32"/>
      <c r="E892" s="32"/>
      <c r="F892" s="32"/>
      <c r="G892" s="32"/>
      <c r="H892" s="32"/>
      <c r="I892" s="37"/>
      <c r="J892" s="30"/>
      <c r="K892" s="30"/>
      <c r="L892" s="30"/>
      <c r="M892" s="32"/>
      <c r="N892" s="32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9"/>
    </row>
    <row r="893">
      <c r="A893" s="30"/>
      <c r="B893" s="40"/>
      <c r="C893" s="67"/>
      <c r="D893" s="32"/>
      <c r="E893" s="32"/>
      <c r="F893" s="32"/>
      <c r="G893" s="32"/>
      <c r="H893" s="32"/>
      <c r="I893" s="37"/>
      <c r="J893" s="30"/>
      <c r="K893" s="30"/>
      <c r="L893" s="30"/>
      <c r="M893" s="32"/>
      <c r="N893" s="32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9"/>
    </row>
    <row r="894">
      <c r="A894" s="30"/>
      <c r="B894" s="40"/>
      <c r="C894" s="67"/>
      <c r="D894" s="32"/>
      <c r="E894" s="32"/>
      <c r="F894" s="32"/>
      <c r="G894" s="32"/>
      <c r="H894" s="32"/>
      <c r="I894" s="37"/>
      <c r="J894" s="30"/>
      <c r="K894" s="30"/>
      <c r="L894" s="30"/>
      <c r="M894" s="32"/>
      <c r="N894" s="32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9"/>
    </row>
    <row r="895">
      <c r="A895" s="30"/>
      <c r="B895" s="40"/>
      <c r="C895" s="67"/>
      <c r="D895" s="32"/>
      <c r="E895" s="32"/>
      <c r="F895" s="32"/>
      <c r="G895" s="32"/>
      <c r="H895" s="32"/>
      <c r="I895" s="37"/>
      <c r="J895" s="30"/>
      <c r="K895" s="30"/>
      <c r="L895" s="30"/>
      <c r="M895" s="32"/>
      <c r="N895" s="32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9"/>
    </row>
    <row r="896">
      <c r="A896" s="30"/>
      <c r="B896" s="40"/>
      <c r="C896" s="67"/>
      <c r="D896" s="32"/>
      <c r="E896" s="32"/>
      <c r="F896" s="32"/>
      <c r="G896" s="32"/>
      <c r="H896" s="32"/>
      <c r="I896" s="37"/>
      <c r="J896" s="30"/>
      <c r="K896" s="30"/>
      <c r="L896" s="30"/>
      <c r="M896" s="32"/>
      <c r="N896" s="32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9"/>
    </row>
    <row r="897">
      <c r="A897" s="30"/>
      <c r="B897" s="40"/>
      <c r="C897" s="67"/>
      <c r="D897" s="32"/>
      <c r="E897" s="32"/>
      <c r="F897" s="32"/>
      <c r="G897" s="32"/>
      <c r="H897" s="32"/>
      <c r="I897" s="37"/>
      <c r="J897" s="30"/>
      <c r="K897" s="30"/>
      <c r="L897" s="30"/>
      <c r="M897" s="32"/>
      <c r="N897" s="32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9"/>
    </row>
    <row r="898">
      <c r="A898" s="30"/>
      <c r="B898" s="40"/>
      <c r="C898" s="67"/>
      <c r="D898" s="32"/>
      <c r="E898" s="32"/>
      <c r="F898" s="32"/>
      <c r="G898" s="32"/>
      <c r="H898" s="32"/>
      <c r="I898" s="37"/>
      <c r="J898" s="30"/>
      <c r="K898" s="30"/>
      <c r="L898" s="30"/>
      <c r="M898" s="32"/>
      <c r="N898" s="32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9"/>
    </row>
    <row r="899">
      <c r="A899" s="30"/>
      <c r="B899" s="40"/>
      <c r="C899" s="67"/>
      <c r="D899" s="32"/>
      <c r="E899" s="32"/>
      <c r="F899" s="32"/>
      <c r="G899" s="32"/>
      <c r="H899" s="32"/>
      <c r="I899" s="37"/>
      <c r="J899" s="30"/>
      <c r="K899" s="30"/>
      <c r="L899" s="30"/>
      <c r="M899" s="32"/>
      <c r="N899" s="32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9"/>
    </row>
    <row r="900">
      <c r="A900" s="30"/>
      <c r="B900" s="40"/>
      <c r="C900" s="67"/>
      <c r="D900" s="32"/>
      <c r="E900" s="32"/>
      <c r="F900" s="32"/>
      <c r="G900" s="32"/>
      <c r="H900" s="32"/>
      <c r="I900" s="37"/>
      <c r="J900" s="30"/>
      <c r="K900" s="30"/>
      <c r="L900" s="30"/>
      <c r="M900" s="32"/>
      <c r="N900" s="32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9"/>
    </row>
    <row r="901">
      <c r="A901" s="30"/>
      <c r="B901" s="40"/>
      <c r="C901" s="67"/>
      <c r="D901" s="32"/>
      <c r="E901" s="32"/>
      <c r="F901" s="32"/>
      <c r="G901" s="32"/>
      <c r="H901" s="32"/>
      <c r="I901" s="37"/>
      <c r="J901" s="30"/>
      <c r="K901" s="30"/>
      <c r="L901" s="30"/>
      <c r="M901" s="32"/>
      <c r="N901" s="32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9"/>
    </row>
    <row r="902">
      <c r="A902" s="30"/>
      <c r="B902" s="40"/>
      <c r="C902" s="67"/>
      <c r="D902" s="32"/>
      <c r="E902" s="32"/>
      <c r="F902" s="32"/>
      <c r="G902" s="32"/>
      <c r="H902" s="32"/>
      <c r="I902" s="37"/>
      <c r="J902" s="30"/>
      <c r="K902" s="30"/>
      <c r="L902" s="30"/>
      <c r="M902" s="32"/>
      <c r="N902" s="32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9"/>
    </row>
    <row r="903">
      <c r="A903" s="30"/>
      <c r="B903" s="40"/>
      <c r="C903" s="67"/>
      <c r="D903" s="32"/>
      <c r="E903" s="32"/>
      <c r="F903" s="32"/>
      <c r="G903" s="32"/>
      <c r="H903" s="32"/>
      <c r="I903" s="37"/>
      <c r="J903" s="30"/>
      <c r="K903" s="30"/>
      <c r="L903" s="30"/>
      <c r="M903" s="32"/>
      <c r="N903" s="32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9"/>
    </row>
    <row r="904">
      <c r="A904" s="30"/>
      <c r="B904" s="40"/>
      <c r="C904" s="67"/>
      <c r="D904" s="32"/>
      <c r="E904" s="32"/>
      <c r="F904" s="32"/>
      <c r="G904" s="32"/>
      <c r="H904" s="32"/>
      <c r="I904" s="37"/>
      <c r="J904" s="30"/>
      <c r="K904" s="30"/>
      <c r="L904" s="30"/>
      <c r="M904" s="32"/>
      <c r="N904" s="32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9"/>
    </row>
    <row r="905">
      <c r="A905" s="30"/>
      <c r="B905" s="40"/>
      <c r="C905" s="67"/>
      <c r="D905" s="32"/>
      <c r="E905" s="32"/>
      <c r="F905" s="32"/>
      <c r="G905" s="32"/>
      <c r="H905" s="32"/>
      <c r="I905" s="37"/>
      <c r="J905" s="30"/>
      <c r="K905" s="30"/>
      <c r="L905" s="30"/>
      <c r="M905" s="32"/>
      <c r="N905" s="32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9"/>
    </row>
    <row r="906">
      <c r="A906" s="30"/>
      <c r="B906" s="40"/>
      <c r="C906" s="67"/>
      <c r="D906" s="32"/>
      <c r="E906" s="32"/>
      <c r="F906" s="32"/>
      <c r="G906" s="32"/>
      <c r="H906" s="32"/>
      <c r="I906" s="37"/>
      <c r="J906" s="30"/>
      <c r="K906" s="30"/>
      <c r="L906" s="30"/>
      <c r="M906" s="32"/>
      <c r="N906" s="32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9"/>
    </row>
    <row r="907">
      <c r="A907" s="30"/>
      <c r="B907" s="40"/>
      <c r="C907" s="67"/>
      <c r="D907" s="32"/>
      <c r="E907" s="32"/>
      <c r="F907" s="32"/>
      <c r="G907" s="32"/>
      <c r="H907" s="32"/>
      <c r="I907" s="37"/>
      <c r="J907" s="30"/>
      <c r="K907" s="30"/>
      <c r="L907" s="30"/>
      <c r="M907" s="32"/>
      <c r="N907" s="32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9"/>
    </row>
    <row r="908">
      <c r="A908" s="30"/>
      <c r="B908" s="40"/>
      <c r="C908" s="67"/>
      <c r="D908" s="32"/>
      <c r="E908" s="32"/>
      <c r="F908" s="32"/>
      <c r="G908" s="32"/>
      <c r="H908" s="32"/>
      <c r="I908" s="37"/>
      <c r="J908" s="30"/>
      <c r="K908" s="30"/>
      <c r="L908" s="30"/>
      <c r="M908" s="32"/>
      <c r="N908" s="32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9"/>
    </row>
    <row r="909">
      <c r="A909" s="30"/>
      <c r="B909" s="40"/>
      <c r="C909" s="67"/>
      <c r="D909" s="32"/>
      <c r="E909" s="32"/>
      <c r="F909" s="32"/>
      <c r="G909" s="32"/>
      <c r="H909" s="32"/>
      <c r="I909" s="37"/>
      <c r="J909" s="30"/>
      <c r="K909" s="30"/>
      <c r="L909" s="30"/>
      <c r="M909" s="32"/>
      <c r="N909" s="32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9"/>
    </row>
    <row r="910">
      <c r="A910" s="30"/>
      <c r="B910" s="40"/>
      <c r="C910" s="67"/>
      <c r="D910" s="32"/>
      <c r="E910" s="32"/>
      <c r="F910" s="32"/>
      <c r="G910" s="32"/>
      <c r="H910" s="32"/>
      <c r="I910" s="37"/>
      <c r="J910" s="30"/>
      <c r="K910" s="30"/>
      <c r="L910" s="30"/>
      <c r="M910" s="32"/>
      <c r="N910" s="32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9"/>
    </row>
    <row r="911">
      <c r="A911" s="30"/>
      <c r="B911" s="40"/>
      <c r="C911" s="67"/>
      <c r="D911" s="32"/>
      <c r="E911" s="32"/>
      <c r="F911" s="32"/>
      <c r="G911" s="32"/>
      <c r="H911" s="32"/>
      <c r="I911" s="37"/>
      <c r="J911" s="30"/>
      <c r="K911" s="30"/>
      <c r="L911" s="30"/>
      <c r="M911" s="32"/>
      <c r="N911" s="32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9"/>
    </row>
    <row r="912">
      <c r="A912" s="30"/>
      <c r="B912" s="40"/>
      <c r="C912" s="67"/>
      <c r="D912" s="32"/>
      <c r="E912" s="32"/>
      <c r="F912" s="32"/>
      <c r="G912" s="32"/>
      <c r="H912" s="32"/>
      <c r="I912" s="37"/>
      <c r="J912" s="30"/>
      <c r="K912" s="30"/>
      <c r="L912" s="30"/>
      <c r="M912" s="32"/>
      <c r="N912" s="32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9"/>
    </row>
    <row r="913">
      <c r="A913" s="30"/>
      <c r="B913" s="40"/>
      <c r="C913" s="67"/>
      <c r="D913" s="32"/>
      <c r="E913" s="32"/>
      <c r="F913" s="32"/>
      <c r="G913" s="32"/>
      <c r="H913" s="32"/>
      <c r="I913" s="37"/>
      <c r="J913" s="30"/>
      <c r="K913" s="30"/>
      <c r="L913" s="30"/>
      <c r="M913" s="32"/>
      <c r="N913" s="32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9"/>
    </row>
    <row r="914">
      <c r="A914" s="30"/>
      <c r="B914" s="40"/>
      <c r="C914" s="67"/>
      <c r="D914" s="32"/>
      <c r="E914" s="32"/>
      <c r="F914" s="32"/>
      <c r="G914" s="32"/>
      <c r="H914" s="32"/>
      <c r="I914" s="37"/>
      <c r="J914" s="30"/>
      <c r="K914" s="30"/>
      <c r="L914" s="30"/>
      <c r="M914" s="32"/>
      <c r="N914" s="32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9"/>
    </row>
    <row r="915">
      <c r="A915" s="30"/>
      <c r="B915" s="40"/>
      <c r="C915" s="67"/>
      <c r="D915" s="32"/>
      <c r="E915" s="32"/>
      <c r="F915" s="32"/>
      <c r="G915" s="32"/>
      <c r="H915" s="32"/>
      <c r="I915" s="37"/>
      <c r="J915" s="30"/>
      <c r="K915" s="30"/>
      <c r="L915" s="30"/>
      <c r="M915" s="32"/>
      <c r="N915" s="32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9"/>
    </row>
    <row r="916">
      <c r="A916" s="30"/>
      <c r="B916" s="40"/>
      <c r="C916" s="67"/>
      <c r="D916" s="32"/>
      <c r="E916" s="32"/>
      <c r="F916" s="32"/>
      <c r="G916" s="32"/>
      <c r="H916" s="32"/>
      <c r="I916" s="37"/>
      <c r="J916" s="30"/>
      <c r="K916" s="30"/>
      <c r="L916" s="30"/>
      <c r="M916" s="32"/>
      <c r="N916" s="32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9"/>
    </row>
    <row r="917">
      <c r="A917" s="30"/>
      <c r="B917" s="40"/>
      <c r="C917" s="67"/>
      <c r="D917" s="32"/>
      <c r="E917" s="32"/>
      <c r="F917" s="32"/>
      <c r="G917" s="32"/>
      <c r="H917" s="32"/>
      <c r="I917" s="37"/>
      <c r="J917" s="30"/>
      <c r="K917" s="30"/>
      <c r="L917" s="30"/>
      <c r="M917" s="32"/>
      <c r="N917" s="32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9"/>
    </row>
    <row r="918">
      <c r="A918" s="30"/>
      <c r="B918" s="40"/>
      <c r="C918" s="67"/>
      <c r="D918" s="32"/>
      <c r="E918" s="32"/>
      <c r="F918" s="32"/>
      <c r="G918" s="32"/>
      <c r="H918" s="32"/>
      <c r="I918" s="37"/>
      <c r="J918" s="30"/>
      <c r="K918" s="30"/>
      <c r="L918" s="30"/>
      <c r="M918" s="32"/>
      <c r="N918" s="32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9"/>
    </row>
    <row r="919">
      <c r="A919" s="30"/>
      <c r="B919" s="40"/>
      <c r="C919" s="67"/>
      <c r="D919" s="32"/>
      <c r="E919" s="32"/>
      <c r="F919" s="32"/>
      <c r="G919" s="32"/>
      <c r="H919" s="32"/>
      <c r="I919" s="37"/>
      <c r="J919" s="30"/>
      <c r="K919" s="30"/>
      <c r="L919" s="30"/>
      <c r="M919" s="32"/>
      <c r="N919" s="32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9"/>
    </row>
    <row r="920">
      <c r="A920" s="30"/>
      <c r="B920" s="40"/>
      <c r="C920" s="67"/>
      <c r="D920" s="32"/>
      <c r="E920" s="32"/>
      <c r="F920" s="32"/>
      <c r="G920" s="32"/>
      <c r="H920" s="32"/>
      <c r="I920" s="37"/>
      <c r="J920" s="30"/>
      <c r="K920" s="30"/>
      <c r="L920" s="30"/>
      <c r="M920" s="32"/>
      <c r="N920" s="32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9"/>
    </row>
    <row r="921">
      <c r="A921" s="30"/>
      <c r="B921" s="40"/>
      <c r="C921" s="67"/>
      <c r="D921" s="32"/>
      <c r="E921" s="32"/>
      <c r="F921" s="32"/>
      <c r="G921" s="32"/>
      <c r="H921" s="32"/>
      <c r="I921" s="37"/>
      <c r="J921" s="30"/>
      <c r="K921" s="30"/>
      <c r="L921" s="30"/>
      <c r="M921" s="32"/>
      <c r="N921" s="32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9"/>
    </row>
    <row r="922">
      <c r="A922" s="30"/>
      <c r="B922" s="40"/>
      <c r="C922" s="67"/>
      <c r="D922" s="32"/>
      <c r="E922" s="32"/>
      <c r="F922" s="32"/>
      <c r="G922" s="32"/>
      <c r="H922" s="32"/>
      <c r="I922" s="37"/>
      <c r="J922" s="30"/>
      <c r="K922" s="30"/>
      <c r="L922" s="30"/>
      <c r="M922" s="32"/>
      <c r="N922" s="32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9"/>
    </row>
    <row r="923">
      <c r="A923" s="30"/>
      <c r="B923" s="40"/>
      <c r="C923" s="67"/>
      <c r="D923" s="32"/>
      <c r="E923" s="32"/>
      <c r="F923" s="32"/>
      <c r="G923" s="32"/>
      <c r="H923" s="32"/>
      <c r="I923" s="37"/>
      <c r="J923" s="30"/>
      <c r="K923" s="30"/>
      <c r="L923" s="30"/>
      <c r="M923" s="32"/>
      <c r="N923" s="32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9"/>
    </row>
    <row r="924">
      <c r="A924" s="30"/>
      <c r="B924" s="40"/>
      <c r="C924" s="67"/>
      <c r="D924" s="32"/>
      <c r="E924" s="32"/>
      <c r="F924" s="32"/>
      <c r="G924" s="32"/>
      <c r="H924" s="32"/>
      <c r="I924" s="37"/>
      <c r="J924" s="30"/>
      <c r="K924" s="30"/>
      <c r="L924" s="30"/>
      <c r="M924" s="32"/>
      <c r="N924" s="32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9"/>
    </row>
    <row r="925">
      <c r="A925" s="30"/>
      <c r="B925" s="40"/>
      <c r="C925" s="67"/>
      <c r="D925" s="32"/>
      <c r="E925" s="32"/>
      <c r="F925" s="32"/>
      <c r="G925" s="32"/>
      <c r="H925" s="32"/>
      <c r="I925" s="37"/>
      <c r="J925" s="30"/>
      <c r="K925" s="30"/>
      <c r="L925" s="30"/>
      <c r="M925" s="32"/>
      <c r="N925" s="32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9"/>
    </row>
    <row r="926">
      <c r="A926" s="30"/>
      <c r="B926" s="40"/>
      <c r="C926" s="67"/>
      <c r="D926" s="32"/>
      <c r="E926" s="32"/>
      <c r="F926" s="32"/>
      <c r="G926" s="32"/>
      <c r="H926" s="32"/>
      <c r="I926" s="37"/>
      <c r="J926" s="30"/>
      <c r="K926" s="30"/>
      <c r="L926" s="30"/>
      <c r="M926" s="32"/>
      <c r="N926" s="32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9"/>
    </row>
    <row r="927">
      <c r="A927" s="30"/>
      <c r="B927" s="40"/>
      <c r="C927" s="67"/>
      <c r="D927" s="32"/>
      <c r="E927" s="32"/>
      <c r="F927" s="32"/>
      <c r="G927" s="32"/>
      <c r="H927" s="32"/>
      <c r="I927" s="37"/>
      <c r="J927" s="30"/>
      <c r="K927" s="30"/>
      <c r="L927" s="30"/>
      <c r="M927" s="32"/>
      <c r="N927" s="32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9"/>
    </row>
    <row r="928">
      <c r="A928" s="30"/>
      <c r="B928" s="40"/>
      <c r="C928" s="67"/>
      <c r="D928" s="32"/>
      <c r="E928" s="32"/>
      <c r="F928" s="32"/>
      <c r="G928" s="32"/>
      <c r="H928" s="32"/>
      <c r="I928" s="37"/>
      <c r="J928" s="30"/>
      <c r="K928" s="30"/>
      <c r="L928" s="30"/>
      <c r="M928" s="32"/>
      <c r="N928" s="32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9"/>
    </row>
    <row r="929">
      <c r="A929" s="30"/>
      <c r="B929" s="40"/>
      <c r="C929" s="67"/>
      <c r="D929" s="32"/>
      <c r="E929" s="32"/>
      <c r="F929" s="32"/>
      <c r="G929" s="32"/>
      <c r="H929" s="32"/>
      <c r="I929" s="37"/>
      <c r="J929" s="30"/>
      <c r="K929" s="30"/>
      <c r="L929" s="30"/>
      <c r="M929" s="32"/>
      <c r="N929" s="32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9"/>
    </row>
    <row r="930">
      <c r="A930" s="30"/>
      <c r="B930" s="40"/>
      <c r="C930" s="67"/>
      <c r="D930" s="32"/>
      <c r="E930" s="32"/>
      <c r="F930" s="32"/>
      <c r="G930" s="32"/>
      <c r="H930" s="32"/>
      <c r="I930" s="37"/>
      <c r="J930" s="30"/>
      <c r="K930" s="30"/>
      <c r="L930" s="30"/>
      <c r="M930" s="32"/>
      <c r="N930" s="32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9"/>
    </row>
    <row r="931">
      <c r="A931" s="30"/>
      <c r="B931" s="40"/>
      <c r="C931" s="67"/>
      <c r="D931" s="32"/>
      <c r="E931" s="32"/>
      <c r="F931" s="32"/>
      <c r="G931" s="32"/>
      <c r="H931" s="32"/>
      <c r="I931" s="37"/>
      <c r="J931" s="30"/>
      <c r="K931" s="30"/>
      <c r="L931" s="30"/>
      <c r="M931" s="32"/>
      <c r="N931" s="32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9"/>
    </row>
    <row r="932">
      <c r="A932" s="30"/>
      <c r="B932" s="40"/>
      <c r="C932" s="67"/>
      <c r="D932" s="32"/>
      <c r="E932" s="32"/>
      <c r="F932" s="32"/>
      <c r="G932" s="32"/>
      <c r="H932" s="32"/>
      <c r="I932" s="37"/>
      <c r="J932" s="30"/>
      <c r="K932" s="30"/>
      <c r="L932" s="30"/>
      <c r="M932" s="32"/>
      <c r="N932" s="32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9"/>
    </row>
    <row r="933">
      <c r="A933" s="30"/>
      <c r="B933" s="40"/>
      <c r="C933" s="67"/>
      <c r="D933" s="32"/>
      <c r="E933" s="32"/>
      <c r="F933" s="32"/>
      <c r="G933" s="32"/>
      <c r="H933" s="32"/>
      <c r="I933" s="37"/>
      <c r="J933" s="30"/>
      <c r="K933" s="30"/>
      <c r="L933" s="30"/>
      <c r="M933" s="32"/>
      <c r="N933" s="32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9"/>
    </row>
    <row r="934">
      <c r="A934" s="30"/>
      <c r="B934" s="40"/>
      <c r="C934" s="67"/>
      <c r="D934" s="32"/>
      <c r="E934" s="32"/>
      <c r="F934" s="32"/>
      <c r="G934" s="32"/>
      <c r="H934" s="32"/>
      <c r="I934" s="37"/>
      <c r="J934" s="30"/>
      <c r="K934" s="30"/>
      <c r="L934" s="30"/>
      <c r="M934" s="32"/>
      <c r="N934" s="32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9"/>
    </row>
    <row r="935">
      <c r="A935" s="30"/>
      <c r="B935" s="40"/>
      <c r="C935" s="67"/>
      <c r="D935" s="32"/>
      <c r="E935" s="32"/>
      <c r="F935" s="32"/>
      <c r="G935" s="32"/>
      <c r="H935" s="32"/>
      <c r="I935" s="37"/>
      <c r="J935" s="30"/>
      <c r="K935" s="30"/>
      <c r="L935" s="30"/>
      <c r="M935" s="32"/>
      <c r="N935" s="32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9"/>
    </row>
    <row r="936">
      <c r="A936" s="30"/>
      <c r="B936" s="40"/>
      <c r="C936" s="67"/>
      <c r="D936" s="32"/>
      <c r="E936" s="32"/>
      <c r="F936" s="32"/>
      <c r="G936" s="32"/>
      <c r="H936" s="32"/>
      <c r="I936" s="37"/>
      <c r="J936" s="30"/>
      <c r="K936" s="30"/>
      <c r="L936" s="30"/>
      <c r="M936" s="32"/>
      <c r="N936" s="32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9"/>
    </row>
    <row r="937">
      <c r="A937" s="30"/>
      <c r="B937" s="40"/>
      <c r="C937" s="67"/>
      <c r="D937" s="32"/>
      <c r="E937" s="32"/>
      <c r="F937" s="32"/>
      <c r="G937" s="32"/>
      <c r="H937" s="32"/>
      <c r="I937" s="37"/>
      <c r="J937" s="30"/>
      <c r="K937" s="30"/>
      <c r="L937" s="30"/>
      <c r="M937" s="32"/>
      <c r="N937" s="32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9"/>
    </row>
    <row r="938">
      <c r="A938" s="30"/>
      <c r="B938" s="40"/>
      <c r="C938" s="67"/>
      <c r="D938" s="32"/>
      <c r="E938" s="32"/>
      <c r="F938" s="32"/>
      <c r="G938" s="32"/>
      <c r="H938" s="32"/>
      <c r="I938" s="37"/>
      <c r="J938" s="30"/>
      <c r="K938" s="30"/>
      <c r="L938" s="30"/>
      <c r="M938" s="32"/>
      <c r="N938" s="32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9"/>
    </row>
    <row r="939">
      <c r="A939" s="30"/>
      <c r="B939" s="40"/>
      <c r="C939" s="67"/>
      <c r="D939" s="32"/>
      <c r="E939" s="32"/>
      <c r="F939" s="32"/>
      <c r="G939" s="32"/>
      <c r="H939" s="32"/>
      <c r="I939" s="37"/>
      <c r="J939" s="30"/>
      <c r="K939" s="30"/>
      <c r="L939" s="30"/>
      <c r="M939" s="32"/>
      <c r="N939" s="32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9"/>
    </row>
    <row r="940">
      <c r="A940" s="30"/>
      <c r="B940" s="40"/>
      <c r="C940" s="67"/>
      <c r="D940" s="32"/>
      <c r="E940" s="32"/>
      <c r="F940" s="32"/>
      <c r="G940" s="32"/>
      <c r="H940" s="32"/>
      <c r="I940" s="37"/>
      <c r="J940" s="30"/>
      <c r="K940" s="30"/>
      <c r="L940" s="30"/>
      <c r="M940" s="32"/>
      <c r="N940" s="32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9"/>
    </row>
    <row r="941">
      <c r="A941" s="30"/>
      <c r="B941" s="40"/>
      <c r="C941" s="67"/>
      <c r="D941" s="32"/>
      <c r="E941" s="32"/>
      <c r="F941" s="32"/>
      <c r="G941" s="32"/>
      <c r="H941" s="32"/>
      <c r="I941" s="37"/>
      <c r="J941" s="30"/>
      <c r="K941" s="30"/>
      <c r="L941" s="30"/>
      <c r="M941" s="32"/>
      <c r="N941" s="32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9"/>
    </row>
    <row r="942">
      <c r="A942" s="30"/>
      <c r="B942" s="40"/>
      <c r="C942" s="67"/>
      <c r="D942" s="32"/>
      <c r="E942" s="32"/>
      <c r="F942" s="32"/>
      <c r="G942" s="32"/>
      <c r="H942" s="32"/>
      <c r="I942" s="37"/>
      <c r="J942" s="30"/>
      <c r="K942" s="30"/>
      <c r="L942" s="30"/>
      <c r="M942" s="32"/>
      <c r="N942" s="32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9"/>
    </row>
  </sheetData>
  <mergeCells count="352">
    <mergeCell ref="E7:I7"/>
    <mergeCell ref="E8:I8"/>
    <mergeCell ref="E9:I9"/>
    <mergeCell ref="E10:I10"/>
    <mergeCell ref="E15:I15"/>
    <mergeCell ref="E16:I16"/>
    <mergeCell ref="E17:I17"/>
    <mergeCell ref="E18:G18"/>
    <mergeCell ref="E22:I22"/>
    <mergeCell ref="E24:H24"/>
    <mergeCell ref="E30:I30"/>
    <mergeCell ref="E31:I31"/>
    <mergeCell ref="E33:I33"/>
    <mergeCell ref="E35:H35"/>
    <mergeCell ref="E36:H36"/>
    <mergeCell ref="E37:H37"/>
    <mergeCell ref="E38:H38"/>
    <mergeCell ref="E42:I42"/>
    <mergeCell ref="E43:I43"/>
    <mergeCell ref="E44:I44"/>
    <mergeCell ref="E47:H47"/>
    <mergeCell ref="E48:H48"/>
    <mergeCell ref="E49:I49"/>
    <mergeCell ref="E53:I53"/>
    <mergeCell ref="E54:I54"/>
    <mergeCell ref="E57:F57"/>
    <mergeCell ref="E63:I63"/>
    <mergeCell ref="E64:I64"/>
    <mergeCell ref="E68:I68"/>
    <mergeCell ref="E74:I74"/>
    <mergeCell ref="E77:I77"/>
    <mergeCell ref="E78:I78"/>
    <mergeCell ref="E79:I79"/>
    <mergeCell ref="E86:I86"/>
    <mergeCell ref="E87:I87"/>
    <mergeCell ref="E89:I89"/>
    <mergeCell ref="E90:I90"/>
    <mergeCell ref="E91:I91"/>
    <mergeCell ref="E92:I92"/>
    <mergeCell ref="E93:I93"/>
    <mergeCell ref="E94:I94"/>
    <mergeCell ref="E95:I95"/>
    <mergeCell ref="E96:I96"/>
    <mergeCell ref="E97:I97"/>
    <mergeCell ref="E98:I98"/>
    <mergeCell ref="E99:I99"/>
    <mergeCell ref="E100:I100"/>
    <mergeCell ref="E103:I103"/>
    <mergeCell ref="E104:I104"/>
    <mergeCell ref="E105:I105"/>
    <mergeCell ref="E106:I106"/>
    <mergeCell ref="E107:I107"/>
    <mergeCell ref="E108:I108"/>
    <mergeCell ref="E109:I109"/>
    <mergeCell ref="E110:I110"/>
    <mergeCell ref="E111:I111"/>
    <mergeCell ref="E112:I112"/>
    <mergeCell ref="E113:I113"/>
    <mergeCell ref="E114:I114"/>
    <mergeCell ref="E115:I115"/>
    <mergeCell ref="E117:I117"/>
    <mergeCell ref="E118:I118"/>
    <mergeCell ref="E119:I119"/>
    <mergeCell ref="E120:I120"/>
    <mergeCell ref="E121:I121"/>
    <mergeCell ref="E122:I122"/>
    <mergeCell ref="E123:I123"/>
    <mergeCell ref="E124:I124"/>
    <mergeCell ref="E125:I125"/>
    <mergeCell ref="E126:I126"/>
    <mergeCell ref="E127:I127"/>
    <mergeCell ref="E128:I128"/>
    <mergeCell ref="E129:I129"/>
    <mergeCell ref="E130:I130"/>
    <mergeCell ref="E131:I131"/>
    <mergeCell ref="E132:I132"/>
    <mergeCell ref="E133:I133"/>
    <mergeCell ref="E134:I134"/>
    <mergeCell ref="E135:I135"/>
    <mergeCell ref="E136:I136"/>
    <mergeCell ref="E137:I137"/>
    <mergeCell ref="E138:I138"/>
    <mergeCell ref="E142:I142"/>
    <mergeCell ref="E143:I143"/>
    <mergeCell ref="E144:I144"/>
    <mergeCell ref="E150:I150"/>
    <mergeCell ref="E157:I157"/>
    <mergeCell ref="E160:I160"/>
    <mergeCell ref="E166:I166"/>
    <mergeCell ref="E167:I167"/>
    <mergeCell ref="E168:I168"/>
    <mergeCell ref="E169:I169"/>
    <mergeCell ref="E170:I170"/>
    <mergeCell ref="E171:I171"/>
    <mergeCell ref="E172:I172"/>
    <mergeCell ref="E176:I176"/>
    <mergeCell ref="E177:I177"/>
    <mergeCell ref="E178:I178"/>
    <mergeCell ref="E179:I179"/>
    <mergeCell ref="E180:I180"/>
    <mergeCell ref="E181:I181"/>
    <mergeCell ref="E182:I182"/>
    <mergeCell ref="E183:I183"/>
    <mergeCell ref="E185:I185"/>
    <mergeCell ref="E186:I186"/>
    <mergeCell ref="E187:I187"/>
    <mergeCell ref="E188:I188"/>
    <mergeCell ref="E189:I189"/>
    <mergeCell ref="E190:I190"/>
    <mergeCell ref="E191:I191"/>
    <mergeCell ref="E192:I192"/>
    <mergeCell ref="E193:I193"/>
    <mergeCell ref="E194:I194"/>
    <mergeCell ref="E195:I195"/>
    <mergeCell ref="E196:I196"/>
    <mergeCell ref="E197:I197"/>
    <mergeCell ref="E198:I198"/>
    <mergeCell ref="E199:I199"/>
    <mergeCell ref="E200:I200"/>
    <mergeCell ref="E202:I202"/>
    <mergeCell ref="E203:I203"/>
    <mergeCell ref="E204:I204"/>
    <mergeCell ref="E205:I205"/>
    <mergeCell ref="E209:I209"/>
    <mergeCell ref="E210:I210"/>
    <mergeCell ref="E211:I211"/>
    <mergeCell ref="E212:I212"/>
    <mergeCell ref="E213:I213"/>
    <mergeCell ref="E214:I214"/>
    <mergeCell ref="E215:I215"/>
    <mergeCell ref="E216:I216"/>
    <mergeCell ref="E218:I218"/>
    <mergeCell ref="E219:I219"/>
    <mergeCell ref="E220:I220"/>
    <mergeCell ref="E221:I221"/>
    <mergeCell ref="E222:I222"/>
    <mergeCell ref="E224:I224"/>
    <mergeCell ref="E226:I226"/>
    <mergeCell ref="E227:I227"/>
    <mergeCell ref="E228:I228"/>
    <mergeCell ref="E229:I229"/>
    <mergeCell ref="E230:I230"/>
    <mergeCell ref="E231:I231"/>
    <mergeCell ref="E232:I232"/>
    <mergeCell ref="E233:I233"/>
    <mergeCell ref="E234:I234"/>
    <mergeCell ref="E235:I235"/>
    <mergeCell ref="E236:I236"/>
    <mergeCell ref="E237:I237"/>
    <mergeCell ref="E239:I239"/>
    <mergeCell ref="E242:I242"/>
    <mergeCell ref="E243:I243"/>
    <mergeCell ref="E244:I244"/>
    <mergeCell ref="E245:I245"/>
    <mergeCell ref="E246:I246"/>
    <mergeCell ref="E247:I247"/>
    <mergeCell ref="E248:I248"/>
    <mergeCell ref="E249:H249"/>
    <mergeCell ref="E253:H253"/>
    <mergeCell ref="E254:H254"/>
    <mergeCell ref="E255:H255"/>
    <mergeCell ref="E256:H256"/>
    <mergeCell ref="E257:H257"/>
    <mergeCell ref="E261:I261"/>
    <mergeCell ref="E263:I263"/>
    <mergeCell ref="E264:I264"/>
    <mergeCell ref="E265:I265"/>
    <mergeCell ref="E266:I266"/>
    <mergeCell ref="E267:I267"/>
    <mergeCell ref="E268:I268"/>
    <mergeCell ref="E271:I271"/>
    <mergeCell ref="E272:I272"/>
    <mergeCell ref="E273:I273"/>
    <mergeCell ref="E274:I274"/>
    <mergeCell ref="E275:I275"/>
    <mergeCell ref="E276:I276"/>
    <mergeCell ref="E280:I280"/>
    <mergeCell ref="E281:I281"/>
    <mergeCell ref="E282:I282"/>
    <mergeCell ref="E283:I283"/>
    <mergeCell ref="E284:I284"/>
    <mergeCell ref="E285:I285"/>
    <mergeCell ref="E286:I286"/>
    <mergeCell ref="E287:I287"/>
    <mergeCell ref="E288:I288"/>
    <mergeCell ref="E290:I290"/>
    <mergeCell ref="E291:I291"/>
    <mergeCell ref="E292:I292"/>
    <mergeCell ref="E293:I293"/>
    <mergeCell ref="E294:I294"/>
    <mergeCell ref="E295:I295"/>
    <mergeCell ref="E296:I296"/>
    <mergeCell ref="E297:I297"/>
    <mergeCell ref="E306:H306"/>
    <mergeCell ref="E307:H307"/>
    <mergeCell ref="E313:I313"/>
    <mergeCell ref="E319:I319"/>
    <mergeCell ref="E320:I320"/>
    <mergeCell ref="E321:I321"/>
    <mergeCell ref="E326:I326"/>
    <mergeCell ref="E334:I334"/>
    <mergeCell ref="E338:F338"/>
    <mergeCell ref="E343:I343"/>
    <mergeCell ref="E345:I345"/>
    <mergeCell ref="E353:I353"/>
    <mergeCell ref="E355:I355"/>
    <mergeCell ref="E356:I356"/>
    <mergeCell ref="E363:I363"/>
    <mergeCell ref="E369:I369"/>
    <mergeCell ref="E370:I370"/>
    <mergeCell ref="E371:I371"/>
    <mergeCell ref="E372:I372"/>
    <mergeCell ref="E373:I373"/>
    <mergeCell ref="E374:I374"/>
    <mergeCell ref="E375:I375"/>
    <mergeCell ref="E376:I376"/>
    <mergeCell ref="E377:I377"/>
    <mergeCell ref="E397:I397"/>
    <mergeCell ref="E399:I399"/>
    <mergeCell ref="E401:I401"/>
    <mergeCell ref="E404:I404"/>
    <mergeCell ref="E424:I424"/>
    <mergeCell ref="E426:I426"/>
    <mergeCell ref="E427:I427"/>
    <mergeCell ref="E434:I434"/>
    <mergeCell ref="E437:I437"/>
    <mergeCell ref="E438:I438"/>
    <mergeCell ref="E441:I441"/>
    <mergeCell ref="E442:I442"/>
    <mergeCell ref="E444:I444"/>
    <mergeCell ref="E447:I447"/>
    <mergeCell ref="E449:F449"/>
    <mergeCell ref="E464:F464"/>
    <mergeCell ref="E466:F466"/>
    <mergeCell ref="E488:H488"/>
    <mergeCell ref="E489:H489"/>
    <mergeCell ref="E490:I490"/>
    <mergeCell ref="E491:I491"/>
    <mergeCell ref="E520:I520"/>
    <mergeCell ref="E529:I529"/>
    <mergeCell ref="E539:I539"/>
    <mergeCell ref="E540:I540"/>
    <mergeCell ref="E541:I541"/>
    <mergeCell ref="E543:I543"/>
    <mergeCell ref="E545:I545"/>
    <mergeCell ref="E548:I548"/>
    <mergeCell ref="E556:I556"/>
    <mergeCell ref="E557:I557"/>
    <mergeCell ref="E561:I561"/>
    <mergeCell ref="E566:I566"/>
    <mergeCell ref="E570:I570"/>
    <mergeCell ref="E574:I574"/>
    <mergeCell ref="E575:I575"/>
    <mergeCell ref="E576:I576"/>
    <mergeCell ref="E580:I580"/>
    <mergeCell ref="E588:I588"/>
    <mergeCell ref="E592:I592"/>
    <mergeCell ref="E612:I612"/>
    <mergeCell ref="E627:I627"/>
    <mergeCell ref="E631:H631"/>
    <mergeCell ref="E635:I635"/>
    <mergeCell ref="E641:I641"/>
    <mergeCell ref="E648:I648"/>
    <mergeCell ref="E649:I649"/>
    <mergeCell ref="E650:I650"/>
    <mergeCell ref="E651:I651"/>
    <mergeCell ref="E652:I652"/>
    <mergeCell ref="E653:I653"/>
    <mergeCell ref="E654:I654"/>
    <mergeCell ref="E655:I655"/>
    <mergeCell ref="E656:I656"/>
    <mergeCell ref="E657:I657"/>
    <mergeCell ref="E659:I659"/>
    <mergeCell ref="E667:F667"/>
    <mergeCell ref="E668:F668"/>
    <mergeCell ref="E669:I669"/>
    <mergeCell ref="E670:I670"/>
    <mergeCell ref="E672:I672"/>
    <mergeCell ref="E673:I673"/>
    <mergeCell ref="E674:I674"/>
    <mergeCell ref="E675:I675"/>
    <mergeCell ref="E676:I676"/>
    <mergeCell ref="E677:I677"/>
    <mergeCell ref="E678:I678"/>
    <mergeCell ref="E679:I679"/>
    <mergeCell ref="E680:I680"/>
    <mergeCell ref="E681:I681"/>
    <mergeCell ref="E683:I683"/>
    <mergeCell ref="E684:I684"/>
    <mergeCell ref="E685:I685"/>
    <mergeCell ref="E686:I686"/>
    <mergeCell ref="E687:I687"/>
    <mergeCell ref="E688:I688"/>
    <mergeCell ref="E689:I689"/>
    <mergeCell ref="E793:I793"/>
    <mergeCell ref="E804:F804"/>
    <mergeCell ref="E779:I779"/>
    <mergeCell ref="E784:I784"/>
    <mergeCell ref="E786:I786"/>
    <mergeCell ref="E787:I787"/>
    <mergeCell ref="E788:I788"/>
    <mergeCell ref="E791:I791"/>
    <mergeCell ref="E792:I792"/>
    <mergeCell ref="E690:I690"/>
    <mergeCell ref="E691:I691"/>
    <mergeCell ref="E692:I692"/>
    <mergeCell ref="E693:I693"/>
    <mergeCell ref="E694:I694"/>
    <mergeCell ref="E695:I695"/>
    <mergeCell ref="E699:I699"/>
    <mergeCell ref="E700:I700"/>
    <mergeCell ref="E701:I701"/>
    <mergeCell ref="E702:I702"/>
    <mergeCell ref="E703:I703"/>
    <mergeCell ref="E704:I704"/>
    <mergeCell ref="E705:I705"/>
    <mergeCell ref="E706:I706"/>
    <mergeCell ref="E707:I707"/>
    <mergeCell ref="E708:I708"/>
    <mergeCell ref="E709:I709"/>
    <mergeCell ref="E710:I710"/>
    <mergeCell ref="E711:I711"/>
    <mergeCell ref="E712:I712"/>
    <mergeCell ref="E713:I713"/>
    <mergeCell ref="E714:I714"/>
    <mergeCell ref="E715:I715"/>
    <mergeCell ref="E716:I716"/>
    <mergeCell ref="E719:I719"/>
    <mergeCell ref="E720:I720"/>
    <mergeCell ref="E721:I721"/>
    <mergeCell ref="E722:I722"/>
    <mergeCell ref="E723:I723"/>
    <mergeCell ref="E724:I724"/>
    <mergeCell ref="E725:I725"/>
    <mergeCell ref="E726:I726"/>
    <mergeCell ref="E727:I727"/>
    <mergeCell ref="E728:I728"/>
    <mergeCell ref="E729:I729"/>
    <mergeCell ref="E732:I732"/>
    <mergeCell ref="E733:I733"/>
    <mergeCell ref="E742:I742"/>
    <mergeCell ref="E743:I743"/>
    <mergeCell ref="E744:I744"/>
    <mergeCell ref="E745:I745"/>
    <mergeCell ref="E746:I746"/>
    <mergeCell ref="E753:I753"/>
    <mergeCell ref="E756:I756"/>
    <mergeCell ref="E762:H762"/>
    <mergeCell ref="E766:I766"/>
    <mergeCell ref="E767:H767"/>
    <mergeCell ref="E769:H769"/>
    <mergeCell ref="E773:H773"/>
  </mergeCells>
  <conditionalFormatting sqref="K1:K942 L2:M2">
    <cfRule type="notContainsBlanks" dxfId="0" priority="1">
      <formula>LEN(TRIM(K1))&gt;0</formula>
    </cfRule>
  </conditionalFormatting>
  <dataValidations>
    <dataValidation type="list" allowBlank="1" sqref="M3:N942">
      <formula1>"yes,no"</formula1>
    </dataValidation>
    <dataValidation type="list" allowBlank="1" sqref="F4 E5:F5 F6 F11:F14 F19 E20:F20 F21 E23:F23 E25:F26 F27 E28:F29 E32:F32 F34 F39:F40 F45:F46 F50:F52 F55:F56 E57 F58:F62 F65:F67 F69:F73 F75:F76 F80:F85 F88 F101:F102 F116 F139:F141 F145:F149 F151:F156 F158:F159 F161:F165 F173:F175 F184 F201 F206:F208 F217 F223 F225 F238 F240:F241 F250:F252 F258:F260 F262 F269:F270 F277:F279 F289 F298:F305 F308:F312 F314:F318 F322:F325 F327:F333 F335:F337 E338 F339:F342 F344 F346:F352 F354 F357:F362 F364:F368 F378:F396 F398 F400 F402:F403 F405:F423 F425 F428:F433 F435:F436 F439:F440">
      <formula1>'Schools Table'!$A$3:$A$235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14"/>
    <col customWidth="1" min="2" max="2" width="11.71"/>
    <col customWidth="1" min="3" max="3" width="9.71"/>
    <col customWidth="1" min="4" max="4" width="20.86"/>
    <col customWidth="1" min="5" max="5" width="17.29"/>
    <col customWidth="1" min="6" max="6" width="30.43"/>
    <col customWidth="1" min="7" max="7" width="14.29"/>
    <col customWidth="1" min="8" max="8" width="9.57"/>
    <col customWidth="1" min="9" max="9" width="9.86"/>
    <col customWidth="1" min="10" max="10" width="6.43"/>
    <col customWidth="1" min="11" max="11" width="6.57"/>
    <col customWidth="1" min="12" max="12" width="8.29"/>
    <col customWidth="1" min="13" max="13" width="8.57"/>
    <col customWidth="1" min="14" max="14" width="12.0"/>
    <col customWidth="1" min="15" max="15" width="4.71"/>
    <col customWidth="1" min="16" max="35" width="5.29"/>
    <col customWidth="1" min="36" max="36" width="31.29"/>
  </cols>
  <sheetData>
    <row r="1">
      <c r="A1" s="6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63" t="s">
        <v>9</v>
      </c>
      <c r="L1" s="8" t="s">
        <v>136</v>
      </c>
      <c r="M1" s="8" t="s">
        <v>11</v>
      </c>
      <c r="N1" s="9" t="s">
        <v>12</v>
      </c>
      <c r="O1" s="3" t="s">
        <v>13</v>
      </c>
      <c r="P1" s="45" t="s">
        <v>14</v>
      </c>
      <c r="Q1" s="45" t="s">
        <v>15</v>
      </c>
      <c r="R1" s="45" t="s">
        <v>16</v>
      </c>
      <c r="S1" s="45" t="s">
        <v>17</v>
      </c>
      <c r="T1" s="45" t="s">
        <v>18</v>
      </c>
      <c r="U1" s="46" t="s">
        <v>19</v>
      </c>
      <c r="V1" s="46" t="s">
        <v>20</v>
      </c>
      <c r="W1" s="46" t="s">
        <v>21</v>
      </c>
      <c r="X1" s="46" t="s">
        <v>22</v>
      </c>
      <c r="Y1" s="46" t="s">
        <v>23</v>
      </c>
      <c r="Z1" s="47" t="s">
        <v>24</v>
      </c>
      <c r="AA1" s="47" t="s">
        <v>25</v>
      </c>
      <c r="AB1" s="47" t="s">
        <v>26</v>
      </c>
      <c r="AC1" s="47" t="s">
        <v>27</v>
      </c>
      <c r="AD1" s="47" t="s">
        <v>28</v>
      </c>
      <c r="AE1" s="48" t="s">
        <v>29</v>
      </c>
      <c r="AF1" s="48" t="s">
        <v>30</v>
      </c>
      <c r="AG1" s="48" t="s">
        <v>31</v>
      </c>
      <c r="AH1" s="48" t="s">
        <v>32</v>
      </c>
      <c r="AI1" s="48" t="s">
        <v>33</v>
      </c>
      <c r="AJ1" s="64" t="s">
        <v>34</v>
      </c>
    </row>
    <row r="2">
      <c r="A2" s="68">
        <f>COUNT($A$3:$A$976)</f>
        <v>491</v>
      </c>
      <c r="B2" s="25"/>
      <c r="C2" s="25"/>
      <c r="D2" s="25"/>
      <c r="E2" s="25"/>
      <c r="F2" s="25"/>
      <c r="G2" s="25"/>
      <c r="H2" s="25"/>
      <c r="I2" s="25"/>
      <c r="J2" s="28">
        <f>SUM($J$3:$J$974)</f>
        <v>98</v>
      </c>
      <c r="K2" s="28">
        <f>SUM($K$3:$K$974)</f>
        <v>292</v>
      </c>
      <c r="L2" s="28">
        <f>SUM($L$3:$L$974)</f>
        <v>101</v>
      </c>
      <c r="M2" s="28">
        <f t="shared" ref="M2:N2" si="1">COUNTIF(M3:M419,"yes")</f>
        <v>83</v>
      </c>
      <c r="N2" s="26">
        <f t="shared" si="1"/>
        <v>14</v>
      </c>
      <c r="O2" s="28">
        <f>SUM($O$3:$O$974)</f>
        <v>704</v>
      </c>
      <c r="P2" s="28">
        <f>SUM($P$3:$P$974)</f>
        <v>1078</v>
      </c>
      <c r="Q2" s="28">
        <f>SUM($Q$3:$Q$974)</f>
        <v>749</v>
      </c>
      <c r="R2" s="28">
        <f>SUM($R$3:$R$974)</f>
        <v>1043</v>
      </c>
      <c r="S2" s="28">
        <f>SUM($S$3:$S$974)</f>
        <v>96</v>
      </c>
      <c r="T2" s="28">
        <f>SUM($T$3:$T$974)</f>
        <v>3</v>
      </c>
      <c r="U2" s="28">
        <f>SUM($U$3:$U$974)</f>
        <v>1146</v>
      </c>
      <c r="V2" s="28">
        <f>SUM($V$3:$V$974)</f>
        <v>717</v>
      </c>
      <c r="W2" s="28">
        <f>SUM($W$3:$W$974)</f>
        <v>1145</v>
      </c>
      <c r="X2" s="28">
        <f>SUM($X$3:$X$974)</f>
        <v>112</v>
      </c>
      <c r="Y2" s="28">
        <f>SUM($Y$3:$Y$974)</f>
        <v>0</v>
      </c>
      <c r="Z2" s="28">
        <f>SUM($Z$3:$Z$974)</f>
        <v>688</v>
      </c>
      <c r="AA2" s="28">
        <f>SUM($AA$3:$AA$974)</f>
        <v>457</v>
      </c>
      <c r="AB2" s="28">
        <f>SUM($AB$3:$AB$974)</f>
        <v>1044</v>
      </c>
      <c r="AC2" s="28">
        <f>SUM($AC$3:$AC$974)</f>
        <v>140</v>
      </c>
      <c r="AD2" s="28">
        <f>SUM($AD$3:$AD$974)</f>
        <v>3</v>
      </c>
      <c r="AE2" s="28">
        <f>SUM($AE$3:$AE$974)</f>
        <v>398</v>
      </c>
      <c r="AF2" s="28">
        <f>SUM($AF$3:$AF$974)</f>
        <v>224</v>
      </c>
      <c r="AG2" s="28">
        <f>SUM($AG$3:$AG$974)</f>
        <v>595</v>
      </c>
      <c r="AH2" s="28">
        <f>SUM($AH$3:$AH$974)</f>
        <v>43</v>
      </c>
      <c r="AI2" s="28">
        <f>SUM($AI$3:$AI$974)</f>
        <v>1</v>
      </c>
      <c r="AJ2" s="29">
        <f>SUM(O2:AI2)</f>
        <v>10386</v>
      </c>
    </row>
    <row r="3">
      <c r="A3" s="30">
        <v>13198.1</v>
      </c>
      <c r="B3" s="40">
        <v>44319.0</v>
      </c>
      <c r="C3" s="40">
        <v>44326.0</v>
      </c>
      <c r="D3" s="32" t="s">
        <v>306</v>
      </c>
      <c r="E3" s="32" t="s">
        <v>36</v>
      </c>
      <c r="F3" s="32" t="s">
        <v>307</v>
      </c>
      <c r="G3" s="33" t="s">
        <v>109</v>
      </c>
      <c r="H3" s="34">
        <v>27529.0</v>
      </c>
      <c r="I3" s="35"/>
      <c r="J3" s="30">
        <v>0.0</v>
      </c>
      <c r="K3" s="30">
        <v>1.0</v>
      </c>
      <c r="L3" s="30">
        <v>0.0</v>
      </c>
      <c r="M3" s="32" t="s">
        <v>49</v>
      </c>
      <c r="N3" s="32" t="s">
        <v>39</v>
      </c>
      <c r="O3" s="30">
        <v>3.0</v>
      </c>
      <c r="P3" s="30">
        <v>10.0</v>
      </c>
      <c r="Q3" s="30">
        <v>6.0</v>
      </c>
      <c r="R3" s="30">
        <v>10.0</v>
      </c>
      <c r="S3" s="30">
        <v>1.0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39"/>
    </row>
    <row r="4">
      <c r="A4" s="30">
        <v>13198.2</v>
      </c>
      <c r="B4" s="40">
        <v>44319.0</v>
      </c>
      <c r="C4" s="40">
        <v>44326.0</v>
      </c>
      <c r="D4" s="32" t="s">
        <v>306</v>
      </c>
      <c r="E4" s="32" t="s">
        <v>36</v>
      </c>
      <c r="J4" s="30">
        <v>0.0</v>
      </c>
      <c r="K4" s="30">
        <v>0.0</v>
      </c>
      <c r="L4" s="30">
        <v>1.0</v>
      </c>
      <c r="M4" s="32" t="s">
        <v>49</v>
      </c>
      <c r="N4" s="32" t="s">
        <v>39</v>
      </c>
      <c r="O4" s="30">
        <v>3.0</v>
      </c>
      <c r="P4" s="30">
        <v>8.0</v>
      </c>
      <c r="Q4" s="30">
        <v>5.0</v>
      </c>
      <c r="R4" s="30">
        <v>10.0</v>
      </c>
      <c r="S4" s="30">
        <v>1.0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39"/>
    </row>
    <row r="5">
      <c r="A5" s="30">
        <v>13198.3</v>
      </c>
      <c r="B5" s="40">
        <v>44319.0</v>
      </c>
      <c r="C5" s="40">
        <v>44326.0</v>
      </c>
      <c r="D5" s="32" t="s">
        <v>306</v>
      </c>
      <c r="E5" s="32" t="s">
        <v>36</v>
      </c>
      <c r="J5" s="30">
        <v>1.0</v>
      </c>
      <c r="K5" s="30">
        <v>0.0</v>
      </c>
      <c r="L5" s="30">
        <v>0.0</v>
      </c>
      <c r="M5" s="32" t="s">
        <v>49</v>
      </c>
      <c r="N5" s="32" t="s">
        <v>39</v>
      </c>
      <c r="O5" s="30">
        <v>3.0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6.0</v>
      </c>
      <c r="AA5" s="30">
        <v>4.0</v>
      </c>
      <c r="AB5" s="30">
        <v>10.0</v>
      </c>
      <c r="AC5" s="30">
        <v>1.0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39"/>
    </row>
    <row r="6">
      <c r="A6" s="30">
        <v>13199.1</v>
      </c>
      <c r="B6" s="40">
        <v>44319.0</v>
      </c>
      <c r="C6" s="40">
        <v>44327.0</v>
      </c>
      <c r="D6" s="32" t="s">
        <v>111</v>
      </c>
      <c r="E6" s="32" t="s">
        <v>36</v>
      </c>
      <c r="F6" s="32" t="s">
        <v>98</v>
      </c>
      <c r="G6" s="33" t="s">
        <v>38</v>
      </c>
      <c r="H6" s="34">
        <v>27616.0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4.0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9.0</v>
      </c>
      <c r="V6" s="30">
        <v>7.0</v>
      </c>
      <c r="W6" s="30">
        <v>10.0</v>
      </c>
      <c r="X6" s="30">
        <v>1.0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39"/>
    </row>
    <row r="7">
      <c r="A7" s="30">
        <v>13199.2</v>
      </c>
      <c r="B7" s="40">
        <v>44319.0</v>
      </c>
      <c r="C7" s="40">
        <v>44327.0</v>
      </c>
      <c r="D7" s="32" t="s">
        <v>111</v>
      </c>
      <c r="E7" s="32" t="s">
        <v>36</v>
      </c>
      <c r="F7" s="32" t="s">
        <v>112</v>
      </c>
      <c r="G7" s="33" t="s">
        <v>38</v>
      </c>
      <c r="H7" s="34">
        <v>27610.0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6.0</v>
      </c>
      <c r="P7" s="30">
        <v>11.0</v>
      </c>
      <c r="Q7" s="30">
        <v>8.0</v>
      </c>
      <c r="R7" s="30">
        <v>10.0</v>
      </c>
      <c r="S7" s="30">
        <v>2.0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39"/>
    </row>
    <row r="8">
      <c r="A8" s="30">
        <v>13199.3</v>
      </c>
      <c r="B8" s="40">
        <v>44319.0</v>
      </c>
      <c r="C8" s="40">
        <v>44327.0</v>
      </c>
      <c r="D8" s="32" t="s">
        <v>111</v>
      </c>
      <c r="E8" s="32" t="s">
        <v>36</v>
      </c>
      <c r="F8" s="32" t="s">
        <v>112</v>
      </c>
      <c r="G8" s="33" t="s">
        <v>38</v>
      </c>
      <c r="H8" s="34">
        <v>27610.0</v>
      </c>
      <c r="I8" s="35"/>
      <c r="J8" s="30">
        <v>0.0</v>
      </c>
      <c r="K8" s="30">
        <v>1.0</v>
      </c>
      <c r="L8" s="30">
        <v>0.0</v>
      </c>
      <c r="M8" s="32" t="s">
        <v>39</v>
      </c>
      <c r="N8" s="32" t="s">
        <v>39</v>
      </c>
      <c r="O8" s="30">
        <v>8.0</v>
      </c>
      <c r="P8" s="30">
        <v>12.0</v>
      </c>
      <c r="Q8" s="30">
        <v>8.0</v>
      </c>
      <c r="R8" s="30">
        <v>10.0</v>
      </c>
      <c r="S8" s="30">
        <v>2.0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39"/>
    </row>
    <row r="9">
      <c r="A9" s="30">
        <v>13199.4</v>
      </c>
      <c r="B9" s="40">
        <v>44319.0</v>
      </c>
      <c r="C9" s="40">
        <v>44327.0</v>
      </c>
      <c r="D9" s="32" t="s">
        <v>111</v>
      </c>
      <c r="E9" s="32" t="s">
        <v>36</v>
      </c>
      <c r="J9" s="30">
        <v>1.0</v>
      </c>
      <c r="K9" s="30">
        <v>0.0</v>
      </c>
      <c r="L9" s="30">
        <v>0.0</v>
      </c>
      <c r="M9" s="32" t="s">
        <v>39</v>
      </c>
      <c r="N9" s="32" t="s">
        <v>39</v>
      </c>
      <c r="O9" s="30">
        <v>2.0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6.0</v>
      </c>
      <c r="AF9" s="30">
        <v>3.0</v>
      </c>
      <c r="AG9" s="30">
        <v>10.0</v>
      </c>
      <c r="AH9" s="30">
        <v>1.0</v>
      </c>
      <c r="AI9" s="30">
        <v>0.0</v>
      </c>
      <c r="AJ9" s="39"/>
    </row>
    <row r="10">
      <c r="A10" s="30">
        <v>13199.5</v>
      </c>
      <c r="B10" s="40">
        <v>44319.0</v>
      </c>
      <c r="C10" s="40">
        <v>44327.0</v>
      </c>
      <c r="D10" s="32" t="s">
        <v>111</v>
      </c>
      <c r="E10" s="32" t="s">
        <v>36</v>
      </c>
      <c r="J10" s="30">
        <v>1.0</v>
      </c>
      <c r="K10" s="30">
        <v>0.0</v>
      </c>
      <c r="L10" s="30">
        <v>0.0</v>
      </c>
      <c r="M10" s="32" t="s">
        <v>39</v>
      </c>
      <c r="N10" s="32" t="s">
        <v>39</v>
      </c>
      <c r="O10" s="30">
        <v>3.0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7.0</v>
      </c>
      <c r="AA10" s="30">
        <v>3.0</v>
      </c>
      <c r="AB10" s="30">
        <v>12.0</v>
      </c>
      <c r="AC10" s="30">
        <v>1.0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39"/>
    </row>
    <row r="11">
      <c r="A11" s="30">
        <v>13200.1</v>
      </c>
      <c r="B11" s="40">
        <v>44319.0</v>
      </c>
      <c r="C11" s="40">
        <v>44326.0</v>
      </c>
      <c r="D11" s="32" t="s">
        <v>312</v>
      </c>
      <c r="E11" s="32" t="s">
        <v>36</v>
      </c>
      <c r="F11" s="32" t="s">
        <v>275</v>
      </c>
      <c r="G11" s="33" t="s">
        <v>38</v>
      </c>
      <c r="H11" s="34">
        <v>27609.0</v>
      </c>
      <c r="I11" s="35"/>
      <c r="J11" s="30">
        <v>0.0</v>
      </c>
      <c r="K11" s="30">
        <v>1.0</v>
      </c>
      <c r="L11" s="30">
        <v>0.0</v>
      </c>
      <c r="M11" s="32" t="s">
        <v>49</v>
      </c>
      <c r="N11" s="32" t="s">
        <v>39</v>
      </c>
      <c r="O11" s="30">
        <v>1.0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10.0</v>
      </c>
      <c r="AF11" s="30">
        <v>5.0</v>
      </c>
      <c r="AG11" s="30">
        <v>10.0</v>
      </c>
      <c r="AH11" s="30">
        <v>1.0</v>
      </c>
      <c r="AI11" s="30">
        <v>0.0</v>
      </c>
      <c r="AJ11" s="39"/>
    </row>
    <row r="12">
      <c r="A12" s="30">
        <v>13201.1</v>
      </c>
      <c r="B12" s="40">
        <v>44320.0</v>
      </c>
      <c r="C12" s="40">
        <v>44326.0</v>
      </c>
      <c r="D12" s="32" t="s">
        <v>221</v>
      </c>
      <c r="E12" s="32" t="s">
        <v>218</v>
      </c>
      <c r="F12" s="32" t="s">
        <v>238</v>
      </c>
      <c r="G12" s="33" t="s">
        <v>38</v>
      </c>
      <c r="H12" s="34">
        <v>27603.0</v>
      </c>
      <c r="I12" s="35"/>
      <c r="J12" s="30">
        <v>0.0</v>
      </c>
      <c r="K12" s="30">
        <v>1.0</v>
      </c>
      <c r="L12" s="30">
        <v>0.0</v>
      </c>
      <c r="M12" s="32" t="s">
        <v>49</v>
      </c>
      <c r="N12" s="32" t="s">
        <v>39</v>
      </c>
      <c r="O12" s="30">
        <v>3.0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10.0</v>
      </c>
      <c r="V12" s="30">
        <v>5.0</v>
      </c>
      <c r="W12" s="30">
        <v>10.0</v>
      </c>
      <c r="X12" s="30">
        <v>1.0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39"/>
    </row>
    <row r="13">
      <c r="A13" s="30">
        <v>13201.2</v>
      </c>
      <c r="B13" s="40">
        <v>44320.0</v>
      </c>
      <c r="C13" s="40">
        <v>44326.0</v>
      </c>
      <c r="D13" s="32" t="s">
        <v>221</v>
      </c>
      <c r="E13" s="32" t="s">
        <v>218</v>
      </c>
      <c r="G13" s="38"/>
      <c r="H13" s="38"/>
      <c r="I13" s="35"/>
      <c r="J13" s="30">
        <v>0.0</v>
      </c>
      <c r="K13" s="30">
        <v>0.0</v>
      </c>
      <c r="L13" s="30">
        <v>1.0</v>
      </c>
      <c r="M13" s="32" t="s">
        <v>49</v>
      </c>
      <c r="N13" s="32" t="s">
        <v>39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9.0</v>
      </c>
      <c r="V13" s="30">
        <v>5.0</v>
      </c>
      <c r="W13" s="30">
        <v>10.0</v>
      </c>
      <c r="X13" s="30">
        <v>1.0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39"/>
    </row>
    <row r="14">
      <c r="A14" s="30">
        <v>13201.3</v>
      </c>
      <c r="B14" s="40">
        <v>44320.0</v>
      </c>
      <c r="C14" s="40">
        <v>44326.0</v>
      </c>
      <c r="D14" s="32" t="s">
        <v>221</v>
      </c>
      <c r="E14" s="32" t="s">
        <v>218</v>
      </c>
      <c r="G14" s="38"/>
      <c r="H14" s="38"/>
      <c r="I14" s="35"/>
      <c r="J14" s="30">
        <v>1.0</v>
      </c>
      <c r="K14" s="30">
        <v>0.0</v>
      </c>
      <c r="L14" s="30">
        <v>0.0</v>
      </c>
      <c r="M14" s="32" t="s">
        <v>39</v>
      </c>
      <c r="N14" s="32" t="s">
        <v>39</v>
      </c>
      <c r="O14" s="30">
        <v>3.0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5.0</v>
      </c>
      <c r="AA14" s="30">
        <v>4.0</v>
      </c>
      <c r="AB14" s="30">
        <v>10.0</v>
      </c>
      <c r="AC14" s="30">
        <v>1.0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39"/>
    </row>
    <row r="15">
      <c r="A15" s="30">
        <v>13202.1</v>
      </c>
      <c r="B15" s="40">
        <v>44320.0</v>
      </c>
      <c r="C15" s="40">
        <v>44326.0</v>
      </c>
      <c r="D15" s="32" t="s">
        <v>60</v>
      </c>
      <c r="E15" s="32" t="s">
        <v>36</v>
      </c>
      <c r="F15" s="32" t="s">
        <v>61</v>
      </c>
      <c r="G15" s="33" t="s">
        <v>62</v>
      </c>
      <c r="H15" s="34">
        <v>27526.0</v>
      </c>
      <c r="I15" s="35"/>
      <c r="J15" s="30">
        <v>0.0</v>
      </c>
      <c r="K15" s="30">
        <v>1.0</v>
      </c>
      <c r="L15" s="30">
        <v>0.0</v>
      </c>
      <c r="M15" s="32" t="s">
        <v>39</v>
      </c>
      <c r="N15" s="32" t="s">
        <v>39</v>
      </c>
      <c r="O15" s="30">
        <v>1.0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7.0</v>
      </c>
      <c r="AF15" s="30">
        <v>3.0</v>
      </c>
      <c r="AG15" s="30">
        <v>5.0</v>
      </c>
      <c r="AH15" s="30">
        <v>0.0</v>
      </c>
      <c r="AI15" s="30">
        <v>0.0</v>
      </c>
      <c r="AJ15" s="39"/>
    </row>
    <row r="16">
      <c r="A16" s="30">
        <v>13202.2</v>
      </c>
      <c r="B16" s="40">
        <v>44320.0</v>
      </c>
      <c r="C16" s="40">
        <v>44326.0</v>
      </c>
      <c r="D16" s="32" t="s">
        <v>60</v>
      </c>
      <c r="E16" s="32" t="s">
        <v>36</v>
      </c>
      <c r="F16" s="32" t="s">
        <v>61</v>
      </c>
      <c r="G16" s="33" t="s">
        <v>62</v>
      </c>
      <c r="H16" s="34">
        <v>27526.0</v>
      </c>
      <c r="I16" s="35"/>
      <c r="J16" s="30">
        <v>0.0</v>
      </c>
      <c r="K16" s="30">
        <v>1.0</v>
      </c>
      <c r="L16" s="30">
        <v>0.0</v>
      </c>
      <c r="M16" s="32" t="s">
        <v>39</v>
      </c>
      <c r="N16" s="32" t="s">
        <v>39</v>
      </c>
      <c r="O16" s="30">
        <v>1.0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7.0</v>
      </c>
      <c r="AF16" s="30">
        <v>3.0</v>
      </c>
      <c r="AG16" s="30">
        <v>5.0</v>
      </c>
      <c r="AH16" s="30">
        <v>0.0</v>
      </c>
      <c r="AI16" s="30">
        <v>0.0</v>
      </c>
      <c r="AJ16" s="39"/>
    </row>
    <row r="17">
      <c r="A17" s="30">
        <v>13202.3</v>
      </c>
      <c r="B17" s="40">
        <v>44320.0</v>
      </c>
      <c r="C17" s="40">
        <v>44326.0</v>
      </c>
      <c r="D17" s="32" t="s">
        <v>60</v>
      </c>
      <c r="E17" s="32" t="s">
        <v>36</v>
      </c>
      <c r="F17" s="32" t="s">
        <v>61</v>
      </c>
      <c r="G17" s="33" t="s">
        <v>62</v>
      </c>
      <c r="H17" s="34">
        <v>27526.0</v>
      </c>
      <c r="I17" s="35"/>
      <c r="J17" s="30">
        <v>0.0</v>
      </c>
      <c r="K17" s="30">
        <v>1.0</v>
      </c>
      <c r="L17" s="30">
        <v>0.0</v>
      </c>
      <c r="M17" s="32" t="s">
        <v>39</v>
      </c>
      <c r="N17" s="32" t="s">
        <v>39</v>
      </c>
      <c r="O17" s="30">
        <v>1.0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7.0</v>
      </c>
      <c r="AF17" s="30">
        <v>3.0</v>
      </c>
      <c r="AG17" s="30">
        <v>5.0</v>
      </c>
      <c r="AH17" s="30">
        <v>0.0</v>
      </c>
      <c r="AI17" s="30">
        <v>0.0</v>
      </c>
      <c r="AJ17" s="39"/>
    </row>
    <row r="18">
      <c r="A18" s="30">
        <v>13203.1</v>
      </c>
      <c r="B18" s="40">
        <v>44320.0</v>
      </c>
      <c r="C18" s="40">
        <v>44326.0</v>
      </c>
      <c r="D18" s="32" t="s">
        <v>271</v>
      </c>
      <c r="E18" s="32" t="s">
        <v>36</v>
      </c>
      <c r="F18" s="32" t="s">
        <v>189</v>
      </c>
      <c r="G18" s="33" t="s">
        <v>107</v>
      </c>
      <c r="H18" s="34">
        <v>27519.0</v>
      </c>
      <c r="I18" s="35"/>
      <c r="J18" s="30">
        <v>0.0</v>
      </c>
      <c r="K18" s="30">
        <v>1.0</v>
      </c>
      <c r="L18" s="30">
        <v>0.0</v>
      </c>
      <c r="M18" s="32" t="s">
        <v>39</v>
      </c>
      <c r="N18" s="32" t="s">
        <v>39</v>
      </c>
      <c r="O18" s="30">
        <v>3.0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8.0</v>
      </c>
      <c r="V18" s="30">
        <v>5.0</v>
      </c>
      <c r="W18" s="30">
        <v>5.0</v>
      </c>
      <c r="X18" s="30">
        <v>1.0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39"/>
    </row>
    <row r="19">
      <c r="A19" s="30">
        <v>13203.2</v>
      </c>
      <c r="B19" s="40">
        <v>44320.0</v>
      </c>
      <c r="C19" s="40">
        <v>44326.0</v>
      </c>
      <c r="D19" s="32" t="s">
        <v>271</v>
      </c>
      <c r="E19" s="32" t="s">
        <v>36</v>
      </c>
      <c r="F19" s="32" t="s">
        <v>266</v>
      </c>
      <c r="G19" s="33" t="s">
        <v>38</v>
      </c>
      <c r="H19" s="34">
        <v>27604.0</v>
      </c>
      <c r="I19" s="35"/>
      <c r="J19" s="30">
        <v>0.0</v>
      </c>
      <c r="K19" s="30">
        <v>1.0</v>
      </c>
      <c r="L19" s="30">
        <v>0.0</v>
      </c>
      <c r="M19" s="32" t="s">
        <v>39</v>
      </c>
      <c r="N19" s="32" t="s">
        <v>39</v>
      </c>
      <c r="O19" s="30">
        <v>3.0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8.0</v>
      </c>
      <c r="V19" s="30">
        <v>7.0</v>
      </c>
      <c r="W19" s="30">
        <v>5.0</v>
      </c>
      <c r="X19" s="30">
        <v>2.0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39"/>
    </row>
    <row r="20">
      <c r="A20" s="30">
        <v>13203.3</v>
      </c>
      <c r="B20" s="40">
        <v>44320.0</v>
      </c>
      <c r="C20" s="40">
        <v>44326.0</v>
      </c>
      <c r="D20" s="32" t="s">
        <v>271</v>
      </c>
      <c r="E20" s="32" t="s">
        <v>36</v>
      </c>
      <c r="J20" s="30">
        <v>0.0</v>
      </c>
      <c r="K20" s="30">
        <v>0.0</v>
      </c>
      <c r="L20" s="30">
        <v>1.0</v>
      </c>
      <c r="M20" s="32" t="s">
        <v>39</v>
      </c>
      <c r="N20" s="32" t="s">
        <v>39</v>
      </c>
      <c r="O20" s="30">
        <v>3.0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9.0</v>
      </c>
      <c r="V20" s="30">
        <v>7.0</v>
      </c>
      <c r="W20" s="30">
        <v>5.0</v>
      </c>
      <c r="X20" s="30">
        <v>2.0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39"/>
    </row>
    <row r="21">
      <c r="A21" s="30">
        <v>13203.4</v>
      </c>
      <c r="B21" s="40">
        <v>44320.0</v>
      </c>
      <c r="C21" s="40">
        <v>44326.0</v>
      </c>
      <c r="D21" s="32" t="s">
        <v>271</v>
      </c>
      <c r="E21" s="32" t="s">
        <v>36</v>
      </c>
      <c r="J21" s="30">
        <v>0.0</v>
      </c>
      <c r="K21" s="30">
        <v>0.0</v>
      </c>
      <c r="L21" s="30">
        <v>1.0</v>
      </c>
      <c r="M21" s="32" t="s">
        <v>39</v>
      </c>
      <c r="N21" s="32" t="s">
        <v>39</v>
      </c>
      <c r="O21" s="30">
        <v>3.0</v>
      </c>
      <c r="P21" s="30">
        <v>8.0</v>
      </c>
      <c r="Q21" s="30">
        <v>7.0</v>
      </c>
      <c r="R21" s="30">
        <v>5.0</v>
      </c>
      <c r="S21" s="30">
        <v>2.0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39"/>
    </row>
    <row r="22">
      <c r="A22" s="30">
        <v>13203.5</v>
      </c>
      <c r="B22" s="40">
        <v>44320.0</v>
      </c>
      <c r="C22" s="40">
        <v>44326.0</v>
      </c>
      <c r="D22" s="32" t="s">
        <v>271</v>
      </c>
      <c r="E22" s="32" t="s">
        <v>36</v>
      </c>
      <c r="J22" s="30">
        <v>1.0</v>
      </c>
      <c r="K22" s="30">
        <v>0.0</v>
      </c>
      <c r="L22" s="30">
        <v>0.0</v>
      </c>
      <c r="M22" s="32" t="s">
        <v>39</v>
      </c>
      <c r="N22" s="32" t="s">
        <v>39</v>
      </c>
      <c r="O22" s="30">
        <v>3.0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6.0</v>
      </c>
      <c r="AA22" s="30">
        <v>4.0</v>
      </c>
      <c r="AB22" s="30">
        <v>10.0</v>
      </c>
      <c r="AC22" s="30">
        <v>1.0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39"/>
    </row>
    <row r="23">
      <c r="A23" s="30">
        <v>13204.1</v>
      </c>
      <c r="B23" s="40">
        <v>44320.0</v>
      </c>
      <c r="C23" s="40">
        <v>44326.0</v>
      </c>
      <c r="D23" s="32" t="s">
        <v>332</v>
      </c>
      <c r="E23" s="32" t="s">
        <v>160</v>
      </c>
      <c r="F23" s="32" t="s">
        <v>284</v>
      </c>
      <c r="G23" s="33" t="s">
        <v>107</v>
      </c>
      <c r="H23" s="34">
        <v>27513.0</v>
      </c>
      <c r="I23" s="35"/>
      <c r="J23" s="30">
        <v>0.0</v>
      </c>
      <c r="K23" s="30">
        <v>1.0</v>
      </c>
      <c r="L23" s="30">
        <v>0.0</v>
      </c>
      <c r="M23" s="32" t="s">
        <v>49</v>
      </c>
      <c r="N23" s="32" t="s">
        <v>39</v>
      </c>
      <c r="O23" s="30">
        <v>3.0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11.0</v>
      </c>
      <c r="V23" s="30">
        <v>5.0</v>
      </c>
      <c r="W23" s="30">
        <v>10.0</v>
      </c>
      <c r="X23" s="30">
        <v>2.0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39"/>
    </row>
    <row r="24">
      <c r="A24" s="30">
        <v>13204.2</v>
      </c>
      <c r="B24" s="40">
        <v>44320.0</v>
      </c>
      <c r="C24" s="40">
        <v>44326.0</v>
      </c>
      <c r="D24" s="32" t="s">
        <v>332</v>
      </c>
      <c r="E24" s="32" t="s">
        <v>160</v>
      </c>
      <c r="F24" s="32" t="s">
        <v>284</v>
      </c>
      <c r="G24" s="33" t="s">
        <v>107</v>
      </c>
      <c r="H24" s="34">
        <v>27513.0</v>
      </c>
      <c r="I24" s="35"/>
      <c r="J24" s="30">
        <v>0.0</v>
      </c>
      <c r="K24" s="30">
        <v>1.0</v>
      </c>
      <c r="L24" s="30">
        <v>0.0</v>
      </c>
      <c r="M24" s="32" t="s">
        <v>49</v>
      </c>
      <c r="N24" s="32" t="s">
        <v>39</v>
      </c>
      <c r="O24" s="30">
        <v>3.0</v>
      </c>
      <c r="P24" s="30">
        <v>11.0</v>
      </c>
      <c r="Q24" s="30">
        <v>5.0</v>
      </c>
      <c r="R24" s="30">
        <v>20.0</v>
      </c>
      <c r="S24" s="30">
        <v>2.0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39"/>
    </row>
    <row r="25">
      <c r="A25" s="30">
        <v>13204.3</v>
      </c>
      <c r="B25" s="40">
        <v>44320.0</v>
      </c>
      <c r="C25" s="40">
        <v>44326.0</v>
      </c>
      <c r="D25" s="32" t="s">
        <v>332</v>
      </c>
      <c r="E25" s="32" t="s">
        <v>160</v>
      </c>
      <c r="F25" s="37"/>
      <c r="G25" s="38"/>
      <c r="H25" s="38"/>
      <c r="I25" s="35"/>
      <c r="J25" s="30">
        <v>1.0</v>
      </c>
      <c r="K25" s="30">
        <v>0.0</v>
      </c>
      <c r="L25" s="30">
        <v>0.0</v>
      </c>
      <c r="M25" s="32" t="s">
        <v>39</v>
      </c>
      <c r="N25" s="32" t="s">
        <v>39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5.0</v>
      </c>
      <c r="AA25" s="30">
        <v>3.0</v>
      </c>
      <c r="AB25" s="30">
        <v>12.0</v>
      </c>
      <c r="AC25" s="30">
        <v>2.0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39"/>
    </row>
    <row r="26">
      <c r="A26" s="30">
        <v>13205.1</v>
      </c>
      <c r="B26" s="40">
        <v>44321.0</v>
      </c>
      <c r="C26" s="40">
        <v>44326.0</v>
      </c>
      <c r="D26" s="32" t="s">
        <v>194</v>
      </c>
      <c r="E26" s="32" t="s">
        <v>36</v>
      </c>
      <c r="F26" s="32" t="s">
        <v>327</v>
      </c>
      <c r="G26" s="33" t="s">
        <v>107</v>
      </c>
      <c r="H26" s="34">
        <v>27519.0</v>
      </c>
      <c r="I26" s="35"/>
      <c r="J26" s="30">
        <v>0.0</v>
      </c>
      <c r="K26" s="30">
        <v>1.0</v>
      </c>
      <c r="L26" s="30">
        <v>0.0</v>
      </c>
      <c r="M26" s="32" t="s">
        <v>39</v>
      </c>
      <c r="N26" s="32" t="s">
        <v>39</v>
      </c>
      <c r="O26" s="30">
        <v>3.0</v>
      </c>
      <c r="P26" s="30">
        <v>11.0</v>
      </c>
      <c r="Q26" s="30">
        <v>5.0</v>
      </c>
      <c r="R26" s="30">
        <v>2.0</v>
      </c>
      <c r="S26" s="30">
        <v>2.0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39"/>
    </row>
    <row r="27">
      <c r="A27" s="30">
        <v>13205.2</v>
      </c>
      <c r="B27" s="40">
        <v>44321.0</v>
      </c>
      <c r="C27" s="40">
        <v>44326.0</v>
      </c>
      <c r="D27" s="32" t="s">
        <v>194</v>
      </c>
      <c r="E27" s="32" t="s">
        <v>36</v>
      </c>
      <c r="F27" s="32" t="s">
        <v>333</v>
      </c>
      <c r="G27" s="33" t="s">
        <v>107</v>
      </c>
      <c r="H27" s="34">
        <v>27519.0</v>
      </c>
      <c r="I27" s="35"/>
      <c r="J27" s="30">
        <v>0.0</v>
      </c>
      <c r="K27" s="30">
        <v>1.0</v>
      </c>
      <c r="L27" s="30">
        <v>0.0</v>
      </c>
      <c r="M27" s="32" t="s">
        <v>39</v>
      </c>
      <c r="N27" s="32" t="s">
        <v>39</v>
      </c>
      <c r="O27" s="30">
        <v>3.0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10.0</v>
      </c>
      <c r="V27" s="30">
        <v>5.0</v>
      </c>
      <c r="W27" s="30">
        <v>2.0</v>
      </c>
      <c r="X27" s="30">
        <v>2.0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39"/>
    </row>
    <row r="28">
      <c r="A28" s="30">
        <v>13206.1</v>
      </c>
      <c r="B28" s="40">
        <v>44321.0</v>
      </c>
      <c r="C28" s="40">
        <v>44326.0</v>
      </c>
      <c r="D28" s="32" t="s">
        <v>235</v>
      </c>
      <c r="E28" s="32" t="s">
        <v>36</v>
      </c>
      <c r="F28" s="32" t="s">
        <v>334</v>
      </c>
      <c r="G28" s="33" t="s">
        <v>38</v>
      </c>
      <c r="H28" s="34">
        <v>27607.0</v>
      </c>
      <c r="I28" s="35"/>
      <c r="J28" s="30">
        <v>0.0</v>
      </c>
      <c r="K28" s="30">
        <v>1.0</v>
      </c>
      <c r="L28" s="30">
        <v>0.0</v>
      </c>
      <c r="M28" s="32" t="s">
        <v>39</v>
      </c>
      <c r="N28" s="32" t="s">
        <v>39</v>
      </c>
      <c r="O28" s="30">
        <v>3.0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1.0</v>
      </c>
      <c r="AA28" s="30">
        <v>6.0</v>
      </c>
      <c r="AB28" s="30">
        <v>7.0</v>
      </c>
      <c r="AC28" s="30">
        <v>2.0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39"/>
    </row>
    <row r="29">
      <c r="A29" s="30">
        <v>13206.2</v>
      </c>
      <c r="B29" s="40">
        <v>44321.0</v>
      </c>
      <c r="C29" s="40">
        <v>44326.0</v>
      </c>
      <c r="D29" s="32" t="s">
        <v>235</v>
      </c>
      <c r="E29" s="32" t="s">
        <v>36</v>
      </c>
      <c r="F29" s="32" t="s">
        <v>334</v>
      </c>
      <c r="G29" s="33" t="s">
        <v>38</v>
      </c>
      <c r="H29" s="34">
        <v>27607.0</v>
      </c>
      <c r="I29" s="35"/>
      <c r="J29" s="30">
        <v>0.0</v>
      </c>
      <c r="K29" s="30">
        <v>1.0</v>
      </c>
      <c r="L29" s="30">
        <v>0.0</v>
      </c>
      <c r="M29" s="32" t="s">
        <v>39</v>
      </c>
      <c r="N29" s="32" t="s">
        <v>39</v>
      </c>
      <c r="O29" s="30">
        <v>1.0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7.0</v>
      </c>
      <c r="AF29" s="30">
        <v>6.0</v>
      </c>
      <c r="AG29" s="30">
        <v>10.0</v>
      </c>
      <c r="AH29" s="30">
        <v>1.0</v>
      </c>
      <c r="AI29" s="30">
        <v>0.0</v>
      </c>
      <c r="AJ29" s="39"/>
    </row>
    <row r="30">
      <c r="A30" s="30">
        <v>13206.3</v>
      </c>
      <c r="B30" s="40">
        <v>44321.0</v>
      </c>
      <c r="C30" s="40">
        <v>44326.0</v>
      </c>
      <c r="D30" s="32" t="s">
        <v>235</v>
      </c>
      <c r="E30" s="32" t="s">
        <v>36</v>
      </c>
      <c r="J30" s="30">
        <v>0.0</v>
      </c>
      <c r="K30" s="30">
        <v>0.0</v>
      </c>
      <c r="L30" s="30">
        <v>1.0</v>
      </c>
      <c r="M30" s="32" t="s">
        <v>39</v>
      </c>
      <c r="N30" s="32" t="s">
        <v>39</v>
      </c>
      <c r="O30" s="30">
        <v>3.0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7.0</v>
      </c>
      <c r="V30" s="30">
        <v>6.0</v>
      </c>
      <c r="W30" s="30">
        <v>10.0</v>
      </c>
      <c r="X30" s="30">
        <v>2.0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39"/>
    </row>
    <row r="31">
      <c r="A31" s="30">
        <v>13206.4</v>
      </c>
      <c r="B31" s="40">
        <v>44321.0</v>
      </c>
      <c r="C31" s="40">
        <v>44326.0</v>
      </c>
      <c r="D31" s="32" t="s">
        <v>235</v>
      </c>
      <c r="E31" s="32" t="s">
        <v>36</v>
      </c>
      <c r="J31" s="30">
        <v>1.0</v>
      </c>
      <c r="K31" s="30">
        <v>0.0</v>
      </c>
      <c r="L31" s="30">
        <v>0.0</v>
      </c>
      <c r="M31" s="32" t="s">
        <v>39</v>
      </c>
      <c r="N31" s="32" t="s">
        <v>39</v>
      </c>
      <c r="O31" s="30">
        <v>3.0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5.0</v>
      </c>
      <c r="AA31" s="30">
        <v>4.0</v>
      </c>
      <c r="AB31" s="30">
        <v>12.0</v>
      </c>
      <c r="AC31" s="30">
        <v>2.0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39"/>
    </row>
    <row r="32">
      <c r="A32" s="30">
        <v>13207.1</v>
      </c>
      <c r="B32" s="40">
        <v>44321.0</v>
      </c>
      <c r="C32" s="40">
        <v>44326.0</v>
      </c>
      <c r="D32" s="32" t="s">
        <v>219</v>
      </c>
      <c r="E32" s="32" t="s">
        <v>36</v>
      </c>
      <c r="F32" s="32" t="s">
        <v>118</v>
      </c>
      <c r="G32" s="33" t="s">
        <v>38</v>
      </c>
      <c r="H32" s="34">
        <v>27601.0</v>
      </c>
      <c r="I32" s="35"/>
      <c r="J32" s="30">
        <v>0.0</v>
      </c>
      <c r="K32" s="30">
        <v>1.0</v>
      </c>
      <c r="L32" s="30">
        <v>0.0</v>
      </c>
      <c r="M32" s="32" t="s">
        <v>39</v>
      </c>
      <c r="N32" s="32" t="s">
        <v>39</v>
      </c>
      <c r="O32" s="30">
        <v>3.0</v>
      </c>
      <c r="P32" s="30">
        <v>11.0</v>
      </c>
      <c r="Q32" s="30">
        <v>5.0</v>
      </c>
      <c r="R32" s="30">
        <v>5.0</v>
      </c>
      <c r="S32" s="30">
        <v>0.0</v>
      </c>
      <c r="T32" s="30">
        <v>1.0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5.0</v>
      </c>
      <c r="AC32" s="30">
        <v>2.0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39"/>
    </row>
    <row r="33">
      <c r="A33" s="30">
        <v>13207.2</v>
      </c>
      <c r="B33" s="40">
        <v>44321.0</v>
      </c>
      <c r="C33" s="40">
        <v>44326.0</v>
      </c>
      <c r="D33" s="32" t="s">
        <v>219</v>
      </c>
      <c r="E33" s="32" t="s">
        <v>36</v>
      </c>
      <c r="J33" s="30">
        <v>1.0</v>
      </c>
      <c r="K33" s="30">
        <v>0.0</v>
      </c>
      <c r="L33" s="30">
        <v>0.0</v>
      </c>
      <c r="M33" s="32" t="s">
        <v>39</v>
      </c>
      <c r="N33" s="32" t="s">
        <v>39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6.0</v>
      </c>
      <c r="AA33" s="30">
        <v>3.0</v>
      </c>
      <c r="AB33" s="30">
        <v>12.0</v>
      </c>
      <c r="AC33" s="30">
        <v>1.0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39"/>
    </row>
    <row r="34">
      <c r="A34" s="30">
        <v>13208.1</v>
      </c>
      <c r="B34" s="40">
        <v>44321.0</v>
      </c>
      <c r="C34" s="40">
        <v>44328.0</v>
      </c>
      <c r="D34" s="32" t="s">
        <v>282</v>
      </c>
      <c r="E34" s="32" t="s">
        <v>36</v>
      </c>
      <c r="F34" s="32" t="s">
        <v>73</v>
      </c>
      <c r="G34" s="33" t="s">
        <v>74</v>
      </c>
      <c r="H34" s="34">
        <v>27587.0</v>
      </c>
      <c r="I34" s="35"/>
      <c r="J34" s="30">
        <v>0.0</v>
      </c>
      <c r="K34" s="30">
        <v>1.0</v>
      </c>
      <c r="L34" s="30">
        <v>0.0</v>
      </c>
      <c r="M34" s="32" t="s">
        <v>39</v>
      </c>
      <c r="N34" s="32" t="s">
        <v>39</v>
      </c>
      <c r="O34" s="30">
        <v>3.0</v>
      </c>
      <c r="P34" s="30">
        <v>9.0</v>
      </c>
      <c r="Q34" s="30">
        <v>7.0</v>
      </c>
      <c r="R34" s="30">
        <v>12.0</v>
      </c>
      <c r="S34" s="30">
        <v>1.0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39"/>
    </row>
    <row r="35">
      <c r="A35" s="30">
        <v>13208.2</v>
      </c>
      <c r="B35" s="40">
        <v>44321.0</v>
      </c>
      <c r="C35" s="40">
        <v>44328.0</v>
      </c>
      <c r="D35" s="32" t="s">
        <v>282</v>
      </c>
      <c r="E35" s="32" t="s">
        <v>36</v>
      </c>
      <c r="F35" s="32" t="s">
        <v>73</v>
      </c>
      <c r="G35" s="32" t="s">
        <v>74</v>
      </c>
      <c r="H35" s="30">
        <v>27587.0</v>
      </c>
      <c r="I35" s="37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2.0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9.0</v>
      </c>
      <c r="V35" s="30">
        <v>5.0</v>
      </c>
      <c r="W35" s="30">
        <v>10.0</v>
      </c>
      <c r="X35" s="30">
        <v>1.0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39"/>
    </row>
    <row r="36">
      <c r="A36" s="30">
        <v>13208.3</v>
      </c>
      <c r="B36" s="40">
        <v>44321.0</v>
      </c>
      <c r="C36" s="40">
        <v>44328.0</v>
      </c>
      <c r="D36" s="32" t="s">
        <v>282</v>
      </c>
      <c r="E36" s="32" t="s">
        <v>36</v>
      </c>
      <c r="F36" s="32" t="s">
        <v>261</v>
      </c>
      <c r="G36" s="33" t="s">
        <v>74</v>
      </c>
      <c r="H36" s="34">
        <v>27587.0</v>
      </c>
      <c r="I36" s="35"/>
      <c r="J36" s="30">
        <v>0.0</v>
      </c>
      <c r="K36" s="30">
        <v>1.0</v>
      </c>
      <c r="L36" s="30">
        <v>0.0</v>
      </c>
      <c r="M36" s="32" t="s">
        <v>39</v>
      </c>
      <c r="N36" s="32" t="s">
        <v>39</v>
      </c>
      <c r="O36" s="30">
        <v>3.0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9.0</v>
      </c>
      <c r="AA36" s="30">
        <v>5.0</v>
      </c>
      <c r="AB36" s="30">
        <v>10.0</v>
      </c>
      <c r="AC36" s="30">
        <v>1.0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39"/>
    </row>
    <row r="37">
      <c r="A37" s="30">
        <v>13208.4</v>
      </c>
      <c r="B37" s="40">
        <v>44321.0</v>
      </c>
      <c r="C37" s="40">
        <v>44328.0</v>
      </c>
      <c r="D37" s="32" t="s">
        <v>282</v>
      </c>
      <c r="E37" s="32" t="s">
        <v>36</v>
      </c>
      <c r="F37" s="32" t="s">
        <v>73</v>
      </c>
      <c r="G37" s="33" t="s">
        <v>74</v>
      </c>
      <c r="H37" s="34">
        <v>27587.0</v>
      </c>
      <c r="I37" s="35"/>
      <c r="J37" s="30">
        <v>0.0</v>
      </c>
      <c r="K37" s="30">
        <v>1.0</v>
      </c>
      <c r="L37" s="30">
        <v>0.0</v>
      </c>
      <c r="M37" s="32" t="s">
        <v>39</v>
      </c>
      <c r="N37" s="32" t="s">
        <v>39</v>
      </c>
      <c r="O37" s="30">
        <v>2.0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8.0</v>
      </c>
      <c r="AA37" s="30">
        <v>5.0</v>
      </c>
      <c r="AB37" s="30">
        <v>11.0</v>
      </c>
      <c r="AC37" s="30">
        <v>1.0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39"/>
    </row>
    <row r="38">
      <c r="A38" s="30">
        <v>13208.5</v>
      </c>
      <c r="B38" s="40">
        <v>44321.0</v>
      </c>
      <c r="C38" s="40">
        <v>44328.0</v>
      </c>
      <c r="D38" s="32" t="s">
        <v>282</v>
      </c>
      <c r="E38" s="32" t="s">
        <v>36</v>
      </c>
      <c r="J38" s="30">
        <v>0.0</v>
      </c>
      <c r="K38" s="30">
        <v>0.0</v>
      </c>
      <c r="L38" s="30">
        <v>1.0</v>
      </c>
      <c r="M38" s="32" t="s">
        <v>39</v>
      </c>
      <c r="N38" s="32" t="s">
        <v>39</v>
      </c>
      <c r="O38" s="30">
        <v>2.0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7.0</v>
      </c>
      <c r="V38" s="30">
        <v>5.0</v>
      </c>
      <c r="W38" s="30">
        <v>10.0</v>
      </c>
      <c r="X38" s="30">
        <v>1.0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39"/>
    </row>
    <row r="39">
      <c r="A39" s="30">
        <v>13208.6</v>
      </c>
      <c r="B39" s="40">
        <v>44321.0</v>
      </c>
      <c r="C39" s="40">
        <v>44328.0</v>
      </c>
      <c r="D39" s="32" t="s">
        <v>282</v>
      </c>
      <c r="E39" s="32" t="s">
        <v>36</v>
      </c>
      <c r="J39" s="30">
        <v>1.0</v>
      </c>
      <c r="K39" s="30">
        <v>0.0</v>
      </c>
      <c r="L39" s="30">
        <v>0.0</v>
      </c>
      <c r="M39" s="32" t="s">
        <v>39</v>
      </c>
      <c r="N39" s="32" t="s">
        <v>39</v>
      </c>
      <c r="O39" s="30">
        <v>1.0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5.0</v>
      </c>
      <c r="AA39" s="30">
        <v>5.0</v>
      </c>
      <c r="AB39" s="30">
        <v>10.0</v>
      </c>
      <c r="AC39" s="30">
        <v>1.0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39"/>
    </row>
    <row r="40">
      <c r="A40" s="30">
        <v>13209.1</v>
      </c>
      <c r="B40" s="40">
        <v>44321.0</v>
      </c>
      <c r="C40" s="40">
        <v>44326.0</v>
      </c>
      <c r="D40" s="32" t="s">
        <v>264</v>
      </c>
      <c r="E40" s="32" t="s">
        <v>36</v>
      </c>
      <c r="F40" s="32" t="s">
        <v>311</v>
      </c>
      <c r="G40" s="33" t="s">
        <v>38</v>
      </c>
      <c r="H40" s="34">
        <v>27616.0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3.0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11.0</v>
      </c>
      <c r="V40" s="30">
        <v>5.0</v>
      </c>
      <c r="W40" s="30">
        <v>5.0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5.0</v>
      </c>
      <c r="AH40" s="30">
        <v>2.0</v>
      </c>
      <c r="AI40" s="30">
        <v>0.0</v>
      </c>
      <c r="AJ40" s="39"/>
    </row>
    <row r="41">
      <c r="A41" s="30">
        <v>13210.1</v>
      </c>
      <c r="B41" s="40">
        <v>44321.0</v>
      </c>
      <c r="C41" s="40">
        <v>44328.0</v>
      </c>
      <c r="D41" s="32" t="s">
        <v>41</v>
      </c>
      <c r="E41" s="32" t="s">
        <v>36</v>
      </c>
      <c r="F41" s="32" t="s">
        <v>42</v>
      </c>
      <c r="G41" s="33" t="s">
        <v>43</v>
      </c>
      <c r="H41" s="34">
        <v>27545.0</v>
      </c>
      <c r="I41" s="35"/>
      <c r="J41" s="30">
        <v>0.0</v>
      </c>
      <c r="K41" s="30">
        <v>1.0</v>
      </c>
      <c r="L41" s="30">
        <v>0.0</v>
      </c>
      <c r="M41" s="32" t="s">
        <v>49</v>
      </c>
      <c r="N41" s="32" t="s">
        <v>39</v>
      </c>
      <c r="O41" s="30">
        <v>2.0</v>
      </c>
      <c r="P41" s="30">
        <v>9.0</v>
      </c>
      <c r="Q41" s="30">
        <v>5.0</v>
      </c>
      <c r="R41" s="30">
        <v>10.0</v>
      </c>
      <c r="S41" s="30">
        <v>1.0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39"/>
    </row>
    <row r="42">
      <c r="A42" s="30">
        <v>13210.2</v>
      </c>
      <c r="B42" s="40">
        <v>44321.0</v>
      </c>
      <c r="C42" s="31">
        <v>44328.0</v>
      </c>
      <c r="D42" s="32" t="s">
        <v>41</v>
      </c>
      <c r="E42" s="32" t="s">
        <v>36</v>
      </c>
      <c r="J42" s="30">
        <v>0.0</v>
      </c>
      <c r="K42" s="30">
        <v>0.0</v>
      </c>
      <c r="L42" s="30">
        <v>1.0</v>
      </c>
      <c r="M42" s="32" t="s">
        <v>49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7.0</v>
      </c>
      <c r="V42" s="30">
        <v>5.0</v>
      </c>
      <c r="W42" s="30">
        <v>10.0</v>
      </c>
      <c r="X42" s="30">
        <v>1.0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39"/>
    </row>
    <row r="43">
      <c r="A43" s="30">
        <v>13210.3</v>
      </c>
      <c r="B43" s="40">
        <v>44321.0</v>
      </c>
      <c r="C43" s="31">
        <v>44328.0</v>
      </c>
      <c r="D43" s="32" t="s">
        <v>41</v>
      </c>
      <c r="E43" s="32" t="s">
        <v>36</v>
      </c>
      <c r="J43" s="30">
        <v>0.0</v>
      </c>
      <c r="K43" s="30">
        <v>0.0</v>
      </c>
      <c r="L43" s="30">
        <v>1.0</v>
      </c>
      <c r="M43" s="32" t="s">
        <v>49</v>
      </c>
      <c r="N43" s="32" t="s">
        <v>39</v>
      </c>
      <c r="O43" s="30">
        <v>0.0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8.0</v>
      </c>
      <c r="V43" s="30">
        <v>4.0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39"/>
    </row>
    <row r="44">
      <c r="A44" s="30">
        <v>13210.4</v>
      </c>
      <c r="B44" s="40">
        <v>44321.0</v>
      </c>
      <c r="C44" s="31">
        <v>44328.0</v>
      </c>
      <c r="D44" s="32" t="s">
        <v>41</v>
      </c>
      <c r="E44" s="32" t="s">
        <v>36</v>
      </c>
      <c r="J44" s="30">
        <v>1.0</v>
      </c>
      <c r="K44" s="30">
        <v>0.0</v>
      </c>
      <c r="L44" s="30">
        <v>0.0</v>
      </c>
      <c r="M44" s="32" t="s">
        <v>49</v>
      </c>
      <c r="N44" s="32" t="s">
        <v>39</v>
      </c>
      <c r="O44" s="30">
        <v>1.0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5.0</v>
      </c>
      <c r="AA44" s="30">
        <v>4.0</v>
      </c>
      <c r="AB44" s="30">
        <v>5.0</v>
      </c>
      <c r="AC44" s="30">
        <v>1.0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39"/>
    </row>
    <row r="45">
      <c r="A45" s="30">
        <v>13210.5</v>
      </c>
      <c r="B45" s="40">
        <v>44321.0</v>
      </c>
      <c r="C45" s="31">
        <v>44328.0</v>
      </c>
      <c r="D45" s="32" t="s">
        <v>41</v>
      </c>
      <c r="E45" s="32" t="s">
        <v>36</v>
      </c>
      <c r="J45" s="30">
        <v>1.0</v>
      </c>
      <c r="K45" s="30">
        <v>0.0</v>
      </c>
      <c r="L45" s="30">
        <v>0.0</v>
      </c>
      <c r="M45" s="32" t="s">
        <v>49</v>
      </c>
      <c r="N45" s="32" t="s">
        <v>39</v>
      </c>
      <c r="O45" s="30">
        <v>1.0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5.0</v>
      </c>
      <c r="AF45" s="30">
        <v>3.0</v>
      </c>
      <c r="AG45" s="30">
        <v>5.0</v>
      </c>
      <c r="AH45" s="30">
        <v>1.0</v>
      </c>
      <c r="AI45" s="30">
        <v>0.0</v>
      </c>
      <c r="AJ45" s="39"/>
    </row>
    <row r="46">
      <c r="A46" s="30">
        <v>13211.1</v>
      </c>
      <c r="B46" s="40">
        <v>44321.0</v>
      </c>
      <c r="C46" s="40">
        <v>44326.0</v>
      </c>
      <c r="D46" s="32" t="s">
        <v>80</v>
      </c>
      <c r="E46" s="32" t="s">
        <v>36</v>
      </c>
      <c r="F46" s="32" t="s">
        <v>75</v>
      </c>
      <c r="G46" s="33" t="s">
        <v>74</v>
      </c>
      <c r="H46" s="34">
        <v>27587.0</v>
      </c>
      <c r="I46" s="35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1.0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11.0</v>
      </c>
      <c r="V46" s="30">
        <v>5.0</v>
      </c>
      <c r="W46" s="30">
        <v>10.0</v>
      </c>
      <c r="X46" s="30">
        <v>1.0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39"/>
    </row>
    <row r="47">
      <c r="A47" s="30">
        <v>13211.2</v>
      </c>
      <c r="B47" s="40">
        <v>44321.0</v>
      </c>
      <c r="C47" s="40">
        <v>44326.0</v>
      </c>
      <c r="D47" s="32" t="s">
        <v>80</v>
      </c>
      <c r="E47" s="32" t="s">
        <v>36</v>
      </c>
      <c r="J47" s="30">
        <v>0.0</v>
      </c>
      <c r="K47" s="30">
        <v>0.0</v>
      </c>
      <c r="L47" s="30">
        <v>1.0</v>
      </c>
      <c r="M47" s="32" t="s">
        <v>39</v>
      </c>
      <c r="N47" s="32" t="s">
        <v>39</v>
      </c>
      <c r="O47" s="30">
        <v>1.0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11.0</v>
      </c>
      <c r="V47" s="30">
        <v>5.0</v>
      </c>
      <c r="W47" s="30">
        <v>10.0</v>
      </c>
      <c r="X47" s="30">
        <v>1.0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39"/>
    </row>
    <row r="48">
      <c r="A48" s="30">
        <v>13212.1</v>
      </c>
      <c r="B48" s="40">
        <v>44322.0</v>
      </c>
      <c r="C48" s="31">
        <v>44329.0</v>
      </c>
      <c r="D48" s="32" t="s">
        <v>242</v>
      </c>
      <c r="E48" s="32" t="s">
        <v>36</v>
      </c>
      <c r="F48" s="32" t="s">
        <v>40</v>
      </c>
      <c r="G48" s="38"/>
      <c r="H48" s="38"/>
      <c r="I48" s="35"/>
      <c r="J48" s="30">
        <v>0.0</v>
      </c>
      <c r="K48" s="30">
        <v>1.0</v>
      </c>
      <c r="L48" s="30">
        <v>0.0</v>
      </c>
      <c r="M48" s="32" t="s">
        <v>39</v>
      </c>
      <c r="N48" s="32" t="s">
        <v>39</v>
      </c>
      <c r="O48" s="30">
        <v>1.0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8.0</v>
      </c>
      <c r="V48" s="30">
        <v>5.0</v>
      </c>
      <c r="W48" s="30">
        <v>10.0</v>
      </c>
      <c r="X48" s="30">
        <v>1.0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39"/>
    </row>
    <row r="49">
      <c r="A49" s="30">
        <v>13212.2</v>
      </c>
      <c r="B49" s="40">
        <v>44322.0</v>
      </c>
      <c r="C49" s="31">
        <v>44329.0</v>
      </c>
      <c r="D49" s="32" t="s">
        <v>242</v>
      </c>
      <c r="E49" s="32" t="s">
        <v>36</v>
      </c>
      <c r="F49" s="32" t="s">
        <v>40</v>
      </c>
      <c r="G49" s="38"/>
      <c r="H49" s="38"/>
      <c r="I49" s="35"/>
      <c r="J49" s="30">
        <v>0.0</v>
      </c>
      <c r="K49" s="30">
        <v>1.0</v>
      </c>
      <c r="L49" s="30">
        <v>0.0</v>
      </c>
      <c r="M49" s="32" t="s">
        <v>39</v>
      </c>
      <c r="N49" s="32" t="s">
        <v>39</v>
      </c>
      <c r="O49" s="30">
        <v>0.0</v>
      </c>
      <c r="P49" s="30">
        <v>8.0</v>
      </c>
      <c r="Q49" s="30">
        <v>5.0</v>
      </c>
      <c r="R49" s="30">
        <v>10.0</v>
      </c>
      <c r="S49" s="30">
        <v>1.0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39"/>
    </row>
    <row r="50">
      <c r="A50" s="30">
        <v>13212.3</v>
      </c>
      <c r="B50" s="40">
        <v>44322.0</v>
      </c>
      <c r="C50" s="31">
        <v>44329.0</v>
      </c>
      <c r="D50" s="32" t="s">
        <v>242</v>
      </c>
      <c r="E50" s="32" t="s">
        <v>36</v>
      </c>
      <c r="F50" s="32" t="s">
        <v>335</v>
      </c>
      <c r="G50" s="33" t="s">
        <v>38</v>
      </c>
      <c r="H50" s="34">
        <v>27608.0</v>
      </c>
      <c r="I50" s="35"/>
      <c r="J50" s="30">
        <v>0.0</v>
      </c>
      <c r="K50" s="30">
        <v>1.0</v>
      </c>
      <c r="L50" s="30">
        <v>0.0</v>
      </c>
      <c r="M50" s="32" t="s">
        <v>39</v>
      </c>
      <c r="N50" s="32" t="s">
        <v>39</v>
      </c>
      <c r="O50" s="30">
        <v>1.0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8.0</v>
      </c>
      <c r="AA50" s="30">
        <v>5.0</v>
      </c>
      <c r="AB50" s="30">
        <v>10.0</v>
      </c>
      <c r="AC50" s="30">
        <v>1.0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39"/>
    </row>
    <row r="51">
      <c r="A51" s="30">
        <v>13213.1</v>
      </c>
      <c r="B51" s="40">
        <v>44322.0</v>
      </c>
      <c r="C51" s="31">
        <v>44329.0</v>
      </c>
      <c r="D51" s="32" t="s">
        <v>242</v>
      </c>
      <c r="E51" s="32" t="s">
        <v>36</v>
      </c>
      <c r="F51" s="32" t="s">
        <v>40</v>
      </c>
      <c r="G51" s="38"/>
      <c r="H51" s="38"/>
      <c r="I51" s="35"/>
      <c r="J51" s="30">
        <v>0.0</v>
      </c>
      <c r="K51" s="30">
        <v>1.0</v>
      </c>
      <c r="L51" s="30">
        <v>0.0</v>
      </c>
      <c r="M51" s="32" t="s">
        <v>39</v>
      </c>
      <c r="N51" s="32" t="s">
        <v>39</v>
      </c>
      <c r="O51" s="30">
        <v>1.0</v>
      </c>
      <c r="P51" s="30">
        <v>9.0</v>
      </c>
      <c r="Q51" s="30">
        <v>6.0</v>
      </c>
      <c r="R51" s="30">
        <v>5.0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5.0</v>
      </c>
      <c r="AC51" s="30">
        <v>1.0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39"/>
    </row>
    <row r="52">
      <c r="A52" s="30">
        <v>13213.2</v>
      </c>
      <c r="B52" s="40">
        <v>44322.0</v>
      </c>
      <c r="C52" s="31">
        <v>44329.0</v>
      </c>
      <c r="D52" s="32" t="s">
        <v>242</v>
      </c>
      <c r="E52" s="32" t="s">
        <v>36</v>
      </c>
      <c r="F52" s="32" t="s">
        <v>40</v>
      </c>
      <c r="G52" s="38"/>
      <c r="H52" s="38"/>
      <c r="I52" s="35"/>
      <c r="J52" s="30">
        <v>0.0</v>
      </c>
      <c r="K52" s="30">
        <v>1.0</v>
      </c>
      <c r="L52" s="30">
        <v>0.0</v>
      </c>
      <c r="M52" s="32" t="s">
        <v>39</v>
      </c>
      <c r="N52" s="32" t="s">
        <v>39</v>
      </c>
      <c r="O52" s="30">
        <v>1.0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9.0</v>
      </c>
      <c r="V52" s="30">
        <v>5.0</v>
      </c>
      <c r="W52" s="30">
        <v>10.0</v>
      </c>
      <c r="X52" s="30">
        <v>1.0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39"/>
    </row>
    <row r="53">
      <c r="A53" s="30">
        <v>13213.3</v>
      </c>
      <c r="B53" s="40">
        <v>44322.0</v>
      </c>
      <c r="C53" s="31">
        <v>44329.0</v>
      </c>
      <c r="D53" s="32" t="s">
        <v>242</v>
      </c>
      <c r="E53" s="32" t="s">
        <v>36</v>
      </c>
      <c r="J53" s="30">
        <v>0.0</v>
      </c>
      <c r="K53" s="30">
        <v>0.0</v>
      </c>
      <c r="L53" s="30">
        <v>1.0</v>
      </c>
      <c r="M53" s="32" t="s">
        <v>39</v>
      </c>
      <c r="N53" s="32" t="s">
        <v>39</v>
      </c>
      <c r="O53" s="30">
        <v>1.0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7.0</v>
      </c>
      <c r="V53" s="30">
        <v>4.0</v>
      </c>
      <c r="W53" s="30">
        <v>10.0</v>
      </c>
      <c r="X53" s="30">
        <v>1.0</v>
      </c>
      <c r="Y53" s="30">
        <v>0.0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39"/>
    </row>
    <row r="54">
      <c r="A54" s="30">
        <v>13213.4</v>
      </c>
      <c r="B54" s="40">
        <v>44322.0</v>
      </c>
      <c r="C54" s="31">
        <v>44329.0</v>
      </c>
      <c r="D54" s="32" t="s">
        <v>242</v>
      </c>
      <c r="E54" s="32" t="s">
        <v>36</v>
      </c>
      <c r="J54" s="30">
        <v>0.0</v>
      </c>
      <c r="K54" s="30">
        <v>0.0</v>
      </c>
      <c r="L54" s="30">
        <v>1.0</v>
      </c>
      <c r="M54" s="32" t="s">
        <v>39</v>
      </c>
      <c r="N54" s="32" t="s">
        <v>39</v>
      </c>
      <c r="O54" s="30">
        <v>1.0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6.0</v>
      </c>
      <c r="V54" s="30">
        <v>4.0</v>
      </c>
      <c r="W54" s="30">
        <v>10.0</v>
      </c>
      <c r="X54" s="30">
        <v>1.0</v>
      </c>
      <c r="Y54" s="30">
        <v>0.0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39"/>
    </row>
    <row r="55">
      <c r="A55" s="30">
        <v>13214.1</v>
      </c>
      <c r="B55" s="40">
        <v>44322.0</v>
      </c>
      <c r="C55" s="31">
        <v>44329.0</v>
      </c>
      <c r="D55" s="32" t="s">
        <v>246</v>
      </c>
      <c r="E55" s="32" t="s">
        <v>247</v>
      </c>
      <c r="F55" s="32" t="s">
        <v>129</v>
      </c>
      <c r="G55" s="33" t="s">
        <v>109</v>
      </c>
      <c r="H55" s="34">
        <v>27529.0</v>
      </c>
      <c r="I55" s="35"/>
      <c r="J55" s="30">
        <v>0.0</v>
      </c>
      <c r="K55" s="30">
        <v>1.0</v>
      </c>
      <c r="L55" s="30">
        <v>0.0</v>
      </c>
      <c r="M55" s="32" t="s">
        <v>49</v>
      </c>
      <c r="N55" s="32" t="s">
        <v>39</v>
      </c>
      <c r="O55" s="30">
        <v>1.0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7.0</v>
      </c>
      <c r="V55" s="30">
        <v>5.0</v>
      </c>
      <c r="W55" s="30">
        <v>10.0</v>
      </c>
      <c r="X55" s="30">
        <v>1.0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39"/>
    </row>
    <row r="56">
      <c r="A56" s="30">
        <v>13214.2</v>
      </c>
      <c r="B56" s="40">
        <v>44322.0</v>
      </c>
      <c r="C56" s="31">
        <v>44329.0</v>
      </c>
      <c r="D56" s="32" t="s">
        <v>246</v>
      </c>
      <c r="E56" s="32" t="s">
        <v>247</v>
      </c>
      <c r="J56" s="30">
        <v>0.0</v>
      </c>
      <c r="K56" s="30">
        <v>0.0</v>
      </c>
      <c r="L56" s="30">
        <v>1.0</v>
      </c>
      <c r="M56" s="32" t="s">
        <v>49</v>
      </c>
      <c r="N56" s="32" t="s">
        <v>39</v>
      </c>
      <c r="O56" s="30">
        <v>1.0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7.0</v>
      </c>
      <c r="V56" s="30">
        <v>5.0</v>
      </c>
      <c r="W56" s="30">
        <v>5.0</v>
      </c>
      <c r="X56" s="30">
        <v>1.0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39"/>
    </row>
    <row r="57">
      <c r="A57" s="30">
        <v>13214.3</v>
      </c>
      <c r="B57" s="40">
        <v>44322.0</v>
      </c>
      <c r="C57" s="31">
        <v>44329.0</v>
      </c>
      <c r="D57" s="32" t="s">
        <v>246</v>
      </c>
      <c r="E57" s="32" t="s">
        <v>247</v>
      </c>
      <c r="J57" s="30">
        <v>0.0</v>
      </c>
      <c r="K57" s="30">
        <v>0.0</v>
      </c>
      <c r="L57" s="30">
        <v>1.0</v>
      </c>
      <c r="M57" s="32" t="s">
        <v>49</v>
      </c>
      <c r="N57" s="32" t="s">
        <v>39</v>
      </c>
      <c r="O57" s="30">
        <v>1.0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7.0</v>
      </c>
      <c r="V57" s="30">
        <v>5.0</v>
      </c>
      <c r="W57" s="30">
        <v>10.0</v>
      </c>
      <c r="X57" s="30">
        <v>1.0</v>
      </c>
      <c r="Y57" s="30">
        <v>0.0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39"/>
    </row>
    <row r="58">
      <c r="A58" s="30">
        <v>13214.4</v>
      </c>
      <c r="B58" s="40">
        <v>44322.0</v>
      </c>
      <c r="C58" s="31">
        <v>44329.0</v>
      </c>
      <c r="D58" s="32" t="s">
        <v>246</v>
      </c>
      <c r="E58" s="32" t="s">
        <v>247</v>
      </c>
      <c r="J58" s="30">
        <v>0.0</v>
      </c>
      <c r="K58" s="30">
        <v>0.0</v>
      </c>
      <c r="L58" s="30">
        <v>1.0</v>
      </c>
      <c r="M58" s="32" t="s">
        <v>49</v>
      </c>
      <c r="N58" s="32" t="s">
        <v>39</v>
      </c>
      <c r="O58" s="30">
        <v>1.0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7.0</v>
      </c>
      <c r="AA58" s="30">
        <v>5.0</v>
      </c>
      <c r="AB58" s="30">
        <v>11.0</v>
      </c>
      <c r="AC58" s="30">
        <v>1.0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39"/>
    </row>
    <row r="59">
      <c r="A59" s="30">
        <v>13214.5</v>
      </c>
      <c r="B59" s="40">
        <v>44322.0</v>
      </c>
      <c r="C59" s="31">
        <v>44333.0</v>
      </c>
      <c r="D59" s="32" t="s">
        <v>246</v>
      </c>
      <c r="E59" s="32" t="s">
        <v>247</v>
      </c>
      <c r="J59" s="30">
        <v>0.0</v>
      </c>
      <c r="K59" s="30">
        <v>0.0</v>
      </c>
      <c r="L59" s="30">
        <v>1.0</v>
      </c>
      <c r="M59" s="32" t="s">
        <v>49</v>
      </c>
      <c r="N59" s="32" t="s">
        <v>39</v>
      </c>
      <c r="O59" s="30">
        <v>3.0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7.0</v>
      </c>
      <c r="AA59" s="30">
        <v>5.0</v>
      </c>
      <c r="AB59" s="30">
        <v>2.0</v>
      </c>
      <c r="AC59" s="30">
        <v>1.0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39"/>
    </row>
    <row r="60">
      <c r="A60" s="30">
        <v>13214.6</v>
      </c>
      <c r="B60" s="40">
        <v>44322.0</v>
      </c>
      <c r="C60" s="31">
        <v>44329.0</v>
      </c>
      <c r="D60" s="32" t="s">
        <v>246</v>
      </c>
      <c r="E60" s="32" t="s">
        <v>247</v>
      </c>
      <c r="J60" s="30">
        <v>0.0</v>
      </c>
      <c r="K60" s="30">
        <v>0.0</v>
      </c>
      <c r="L60" s="30">
        <v>1.0</v>
      </c>
      <c r="M60" s="32" t="s">
        <v>49</v>
      </c>
      <c r="N60" s="32" t="s">
        <v>39</v>
      </c>
      <c r="O60" s="30">
        <v>1.0</v>
      </c>
      <c r="P60" s="30">
        <v>7.0</v>
      </c>
      <c r="Q60" s="30">
        <v>5.0</v>
      </c>
      <c r="R60" s="30">
        <v>10.0</v>
      </c>
      <c r="S60" s="30">
        <v>1.0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39"/>
    </row>
    <row r="61">
      <c r="A61" s="30">
        <v>13215.1</v>
      </c>
      <c r="B61" s="40">
        <v>44322.0</v>
      </c>
      <c r="C61" s="40">
        <v>44327.0</v>
      </c>
      <c r="D61" s="32" t="s">
        <v>41</v>
      </c>
      <c r="E61" s="32" t="s">
        <v>36</v>
      </c>
      <c r="F61" s="32" t="s">
        <v>42</v>
      </c>
      <c r="G61" s="33" t="s">
        <v>43</v>
      </c>
      <c r="H61" s="34">
        <v>27545.0</v>
      </c>
      <c r="I61" s="35"/>
      <c r="J61" s="30">
        <v>0.0</v>
      </c>
      <c r="K61" s="30">
        <v>1.0</v>
      </c>
      <c r="L61" s="30">
        <v>0.0</v>
      </c>
      <c r="M61" s="32" t="s">
        <v>39</v>
      </c>
      <c r="N61" s="32" t="s">
        <v>39</v>
      </c>
      <c r="O61" s="30">
        <v>6.0</v>
      </c>
      <c r="P61" s="30">
        <v>0.0</v>
      </c>
      <c r="Q61" s="30">
        <v>6.0</v>
      </c>
      <c r="R61" s="30">
        <v>5.0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10.0</v>
      </c>
      <c r="AA61" s="30">
        <v>0.0</v>
      </c>
      <c r="AB61" s="30">
        <v>5.0</v>
      </c>
      <c r="AC61" s="30">
        <v>2.0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39"/>
    </row>
    <row r="62">
      <c r="A62" s="30">
        <v>13215.2</v>
      </c>
      <c r="B62" s="40">
        <v>44322.0</v>
      </c>
      <c r="C62" s="40">
        <v>44327.0</v>
      </c>
      <c r="D62" s="32" t="s">
        <v>41</v>
      </c>
      <c r="E62" s="32" t="s">
        <v>36</v>
      </c>
      <c r="F62" s="32" t="s">
        <v>42</v>
      </c>
      <c r="G62" s="33" t="s">
        <v>43</v>
      </c>
      <c r="H62" s="34">
        <v>27545.0</v>
      </c>
      <c r="I62" s="35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6.0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11.0</v>
      </c>
      <c r="AA62" s="30">
        <v>6.0</v>
      </c>
      <c r="AB62" s="30">
        <v>10.0</v>
      </c>
      <c r="AC62" s="30">
        <v>2.0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39"/>
    </row>
    <row r="63">
      <c r="A63" s="30">
        <v>13215.3</v>
      </c>
      <c r="B63" s="40">
        <v>44322.0</v>
      </c>
      <c r="C63" s="40">
        <v>44327.0</v>
      </c>
      <c r="D63" s="32" t="s">
        <v>41</v>
      </c>
      <c r="E63" s="32" t="s">
        <v>36</v>
      </c>
      <c r="F63" s="32" t="s">
        <v>42</v>
      </c>
      <c r="G63" s="33" t="s">
        <v>43</v>
      </c>
      <c r="H63" s="34">
        <v>27545.0</v>
      </c>
      <c r="I63" s="35"/>
      <c r="J63" s="30">
        <v>0.0</v>
      </c>
      <c r="K63" s="30">
        <v>1.0</v>
      </c>
      <c r="L63" s="30">
        <v>0.0</v>
      </c>
      <c r="M63" s="32" t="s">
        <v>39</v>
      </c>
      <c r="N63" s="32" t="s">
        <v>39</v>
      </c>
      <c r="O63" s="30">
        <v>6.0</v>
      </c>
      <c r="P63" s="30">
        <v>11.0</v>
      </c>
      <c r="Q63" s="30">
        <v>7.0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10.0</v>
      </c>
      <c r="AC63" s="30">
        <v>2.0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39"/>
    </row>
    <row r="64">
      <c r="A64" s="30">
        <v>13216.1</v>
      </c>
      <c r="B64" s="40">
        <v>44322.0</v>
      </c>
      <c r="C64" s="31">
        <v>44329.0</v>
      </c>
      <c r="D64" s="32" t="s">
        <v>82</v>
      </c>
      <c r="E64" s="32" t="s">
        <v>36</v>
      </c>
      <c r="F64" s="32" t="s">
        <v>83</v>
      </c>
      <c r="G64" s="33" t="s">
        <v>38</v>
      </c>
      <c r="H64" s="34">
        <v>27609.0</v>
      </c>
      <c r="I64" s="35"/>
      <c r="J64" s="30">
        <v>0.0</v>
      </c>
      <c r="K64" s="30">
        <v>1.0</v>
      </c>
      <c r="L64" s="30">
        <v>0.0</v>
      </c>
      <c r="M64" s="32" t="s">
        <v>39</v>
      </c>
      <c r="N64" s="32" t="s">
        <v>39</v>
      </c>
      <c r="O64" s="30">
        <v>1.0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10.0</v>
      </c>
      <c r="V64" s="30">
        <v>6.0</v>
      </c>
      <c r="W64" s="30">
        <v>5.0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39"/>
    </row>
    <row r="65">
      <c r="A65" s="30">
        <v>13217.1</v>
      </c>
      <c r="B65" s="40">
        <v>44322.0</v>
      </c>
      <c r="C65" s="40">
        <v>44326.0</v>
      </c>
      <c r="D65" s="32" t="s">
        <v>199</v>
      </c>
      <c r="E65" s="32" t="s">
        <v>160</v>
      </c>
      <c r="F65" s="37"/>
      <c r="G65" s="38"/>
      <c r="H65" s="38"/>
      <c r="I65" s="35"/>
      <c r="J65" s="30">
        <v>1.0</v>
      </c>
      <c r="K65" s="30">
        <v>0.0</v>
      </c>
      <c r="L65" s="30">
        <v>0.0</v>
      </c>
      <c r="M65" s="32" t="s">
        <v>49</v>
      </c>
      <c r="N65" s="32" t="s">
        <v>39</v>
      </c>
      <c r="O65" s="30">
        <v>1.0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5.0</v>
      </c>
      <c r="AA65" s="30">
        <v>3.0</v>
      </c>
      <c r="AB65" s="30">
        <v>5.0</v>
      </c>
      <c r="AC65" s="30">
        <v>1.0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39"/>
    </row>
    <row r="66">
      <c r="A66" s="30">
        <v>13217.2</v>
      </c>
      <c r="B66" s="40">
        <v>44322.0</v>
      </c>
      <c r="C66" s="40">
        <v>44326.0</v>
      </c>
      <c r="D66" s="32" t="s">
        <v>199</v>
      </c>
      <c r="E66" s="32" t="s">
        <v>160</v>
      </c>
      <c r="F66" s="32" t="s">
        <v>170</v>
      </c>
      <c r="G66" s="33" t="s">
        <v>109</v>
      </c>
      <c r="H66" s="34">
        <v>27529.0</v>
      </c>
      <c r="I66" s="35"/>
      <c r="J66" s="30">
        <v>0.0</v>
      </c>
      <c r="K66" s="30">
        <v>1.0</v>
      </c>
      <c r="L66" s="30">
        <v>0.0</v>
      </c>
      <c r="M66" s="32" t="s">
        <v>49</v>
      </c>
      <c r="N66" s="32" t="s">
        <v>39</v>
      </c>
      <c r="O66" s="30">
        <v>2.0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10.0</v>
      </c>
      <c r="V66" s="30">
        <v>5.0</v>
      </c>
      <c r="W66" s="30">
        <v>5.0</v>
      </c>
      <c r="X66" s="30">
        <v>0.0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5.0</v>
      </c>
      <c r="AH66" s="30">
        <v>1.0</v>
      </c>
      <c r="AI66" s="30">
        <v>0.0</v>
      </c>
      <c r="AJ66" s="39"/>
    </row>
    <row r="67">
      <c r="A67" s="30">
        <v>13217.3</v>
      </c>
      <c r="B67" s="40">
        <v>44322.0</v>
      </c>
      <c r="C67" s="40">
        <v>44326.0</v>
      </c>
      <c r="D67" s="32" t="s">
        <v>199</v>
      </c>
      <c r="E67" s="32" t="s">
        <v>160</v>
      </c>
      <c r="F67" s="32" t="s">
        <v>122</v>
      </c>
      <c r="G67" s="32" t="s">
        <v>38</v>
      </c>
      <c r="H67" s="30">
        <v>27610.0</v>
      </c>
      <c r="I67" s="37"/>
      <c r="J67" s="30">
        <v>0.0</v>
      </c>
      <c r="K67" s="30">
        <v>1.0</v>
      </c>
      <c r="L67" s="30">
        <v>0.0</v>
      </c>
      <c r="M67" s="32" t="s">
        <v>49</v>
      </c>
      <c r="N67" s="32" t="s">
        <v>39</v>
      </c>
      <c r="O67" s="30">
        <v>2.0</v>
      </c>
      <c r="P67" s="30">
        <v>10.0</v>
      </c>
      <c r="Q67" s="30">
        <v>6.0</v>
      </c>
      <c r="R67" s="30">
        <v>10.0</v>
      </c>
      <c r="S67" s="30">
        <v>1.0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9"/>
    </row>
    <row r="68">
      <c r="A68" s="30">
        <v>13217.4</v>
      </c>
      <c r="B68" s="40">
        <v>44322.0</v>
      </c>
      <c r="C68" s="40">
        <v>44326.0</v>
      </c>
      <c r="D68" s="32" t="s">
        <v>199</v>
      </c>
      <c r="E68" s="32" t="s">
        <v>160</v>
      </c>
      <c r="F68" s="32" t="s">
        <v>122</v>
      </c>
      <c r="G68" s="33" t="s">
        <v>38</v>
      </c>
      <c r="H68" s="34">
        <v>27610.0</v>
      </c>
      <c r="I68" s="35"/>
      <c r="J68" s="30">
        <v>0.0</v>
      </c>
      <c r="K68" s="30">
        <v>1.0</v>
      </c>
      <c r="L68" s="30">
        <v>0.0</v>
      </c>
      <c r="M68" s="32" t="s">
        <v>49</v>
      </c>
      <c r="N68" s="32" t="s">
        <v>39</v>
      </c>
      <c r="O68" s="30">
        <v>2.0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9.0</v>
      </c>
      <c r="V68" s="30">
        <v>5.0</v>
      </c>
      <c r="W68" s="30">
        <v>10.0</v>
      </c>
      <c r="X68" s="30">
        <v>1.0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39"/>
    </row>
    <row r="69">
      <c r="A69" s="30">
        <v>13217.5</v>
      </c>
      <c r="B69" s="40">
        <v>44322.0</v>
      </c>
      <c r="C69" s="40">
        <v>44326.0</v>
      </c>
      <c r="D69" s="32" t="s">
        <v>199</v>
      </c>
      <c r="E69" s="32" t="s">
        <v>160</v>
      </c>
      <c r="F69" s="32" t="s">
        <v>122</v>
      </c>
      <c r="G69" s="33" t="s">
        <v>38</v>
      </c>
      <c r="H69" s="34">
        <v>27610.0</v>
      </c>
      <c r="I69" s="35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2.0</v>
      </c>
      <c r="P69" s="30">
        <v>10.0</v>
      </c>
      <c r="Q69" s="30">
        <v>5.0</v>
      </c>
      <c r="R69" s="30">
        <v>10.0</v>
      </c>
      <c r="S69" s="30">
        <v>1.0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39"/>
    </row>
    <row r="70">
      <c r="A70" s="30">
        <v>13218.1</v>
      </c>
      <c r="B70" s="40">
        <v>44322.0</v>
      </c>
      <c r="C70" s="31">
        <v>44329.0</v>
      </c>
      <c r="D70" s="32" t="s">
        <v>113</v>
      </c>
      <c r="E70" s="32" t="s">
        <v>36</v>
      </c>
      <c r="F70" s="32" t="s">
        <v>254</v>
      </c>
      <c r="G70" s="33" t="s">
        <v>38</v>
      </c>
      <c r="H70" s="34">
        <v>27615.0</v>
      </c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1.0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9.0</v>
      </c>
      <c r="V70" s="30">
        <v>5.0</v>
      </c>
      <c r="W70" s="30">
        <v>10.0</v>
      </c>
      <c r="X70" s="30">
        <v>1.0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39"/>
    </row>
    <row r="71">
      <c r="A71" s="30">
        <v>13218.2</v>
      </c>
      <c r="B71" s="40">
        <v>44322.0</v>
      </c>
      <c r="C71" s="31">
        <v>44329.0</v>
      </c>
      <c r="D71" s="32" t="s">
        <v>113</v>
      </c>
      <c r="E71" s="32" t="s">
        <v>36</v>
      </c>
      <c r="F71" s="32" t="s">
        <v>254</v>
      </c>
      <c r="G71" s="33" t="s">
        <v>38</v>
      </c>
      <c r="H71" s="34">
        <v>27615.0</v>
      </c>
      <c r="I71" s="35"/>
      <c r="J71" s="30">
        <v>0.0</v>
      </c>
      <c r="K71" s="30">
        <v>1.0</v>
      </c>
      <c r="L71" s="30">
        <v>0.0</v>
      </c>
      <c r="M71" s="32" t="s">
        <v>49</v>
      </c>
      <c r="N71" s="32" t="s">
        <v>39</v>
      </c>
      <c r="O71" s="30">
        <v>1.0</v>
      </c>
      <c r="P71" s="30">
        <v>0.0</v>
      </c>
      <c r="Q71" s="30">
        <v>0.0</v>
      </c>
      <c r="R71" s="30">
        <v>0.0</v>
      </c>
      <c r="S71" s="30">
        <v>0.0</v>
      </c>
      <c r="T71" s="30">
        <v>0.0</v>
      </c>
      <c r="U71" s="30">
        <v>9.0</v>
      </c>
      <c r="V71" s="30">
        <v>5.0</v>
      </c>
      <c r="W71" s="30">
        <v>10.0</v>
      </c>
      <c r="X71" s="30">
        <v>1.0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39"/>
    </row>
    <row r="72">
      <c r="A72" s="30">
        <v>13218.3</v>
      </c>
      <c r="B72" s="40">
        <v>44322.0</v>
      </c>
      <c r="C72" s="31">
        <v>44329.0</v>
      </c>
      <c r="D72" s="32" t="s">
        <v>113</v>
      </c>
      <c r="E72" s="32" t="s">
        <v>36</v>
      </c>
      <c r="J72" s="30">
        <v>0.0</v>
      </c>
      <c r="K72" s="30">
        <v>0.0</v>
      </c>
      <c r="L72" s="30">
        <v>1.0</v>
      </c>
      <c r="M72" s="32" t="s">
        <v>49</v>
      </c>
      <c r="N72" s="32" t="s">
        <v>39</v>
      </c>
      <c r="O72" s="30">
        <v>0.0</v>
      </c>
      <c r="P72" s="30">
        <v>7.0</v>
      </c>
      <c r="Q72" s="30">
        <v>5.0</v>
      </c>
      <c r="R72" s="30">
        <v>5.0</v>
      </c>
      <c r="S72" s="30">
        <v>1.0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39"/>
    </row>
    <row r="73">
      <c r="A73" s="30">
        <v>13219.1</v>
      </c>
      <c r="B73" s="40">
        <v>44323.0</v>
      </c>
      <c r="C73" s="31">
        <v>44336.0</v>
      </c>
      <c r="D73" s="32" t="s">
        <v>287</v>
      </c>
      <c r="E73" s="32" t="s">
        <v>36</v>
      </c>
      <c r="F73" s="32" t="s">
        <v>288</v>
      </c>
      <c r="G73" s="33" t="s">
        <v>38</v>
      </c>
      <c r="H73" s="34">
        <v>27610.0</v>
      </c>
      <c r="I73" s="35"/>
      <c r="J73" s="30">
        <v>0.0</v>
      </c>
      <c r="K73" s="30">
        <v>1.0</v>
      </c>
      <c r="L73" s="30">
        <v>0.0</v>
      </c>
      <c r="M73" s="32" t="s">
        <v>39</v>
      </c>
      <c r="N73" s="32" t="s">
        <v>39</v>
      </c>
      <c r="O73" s="30">
        <v>1.0</v>
      </c>
      <c r="P73" s="30">
        <v>0.0</v>
      </c>
      <c r="Q73" s="30">
        <v>0.0</v>
      </c>
      <c r="R73" s="30">
        <v>0.0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8.0</v>
      </c>
      <c r="AA73" s="30">
        <v>5.0</v>
      </c>
      <c r="AB73" s="30">
        <v>10.0</v>
      </c>
      <c r="AC73" s="30">
        <v>2.0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39"/>
    </row>
    <row r="74">
      <c r="A74" s="30">
        <v>13220.1</v>
      </c>
      <c r="B74" s="40">
        <v>44323.0</v>
      </c>
      <c r="C74" s="31">
        <v>44329.0</v>
      </c>
      <c r="D74" s="32" t="s">
        <v>96</v>
      </c>
      <c r="E74" s="32" t="s">
        <v>36</v>
      </c>
      <c r="F74" s="32" t="s">
        <v>200</v>
      </c>
      <c r="G74" s="33" t="s">
        <v>38</v>
      </c>
      <c r="H74" s="34">
        <v>27608.0</v>
      </c>
      <c r="I74" s="35"/>
      <c r="J74" s="30">
        <v>0.0</v>
      </c>
      <c r="K74" s="30">
        <v>1.0</v>
      </c>
      <c r="L74" s="30">
        <v>0.0</v>
      </c>
      <c r="M74" s="32" t="s">
        <v>39</v>
      </c>
      <c r="N74" s="32" t="s">
        <v>39</v>
      </c>
      <c r="O74" s="30">
        <v>1.0</v>
      </c>
      <c r="P74" s="30">
        <v>7.0</v>
      </c>
      <c r="Q74" s="30">
        <v>5.0</v>
      </c>
      <c r="R74" s="30">
        <v>0.0</v>
      </c>
      <c r="S74" s="30">
        <v>0.0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5.0</v>
      </c>
      <c r="AC74" s="30">
        <v>1.0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39"/>
    </row>
    <row r="75">
      <c r="A75" s="30">
        <v>13221.1</v>
      </c>
      <c r="B75" s="40">
        <v>44323.0</v>
      </c>
      <c r="C75" s="31">
        <v>44329.0</v>
      </c>
      <c r="D75" s="32" t="s">
        <v>146</v>
      </c>
      <c r="E75" s="32" t="s">
        <v>36</v>
      </c>
      <c r="F75" s="32" t="s">
        <v>147</v>
      </c>
      <c r="G75" s="33" t="s">
        <v>38</v>
      </c>
      <c r="H75" s="34">
        <v>27612.0</v>
      </c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3.0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11.0</v>
      </c>
      <c r="V75" s="30">
        <v>7.0</v>
      </c>
      <c r="W75" s="30">
        <v>10.0</v>
      </c>
      <c r="X75" s="30">
        <v>2.0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39"/>
    </row>
    <row r="76">
      <c r="A76" s="30">
        <v>13221.2</v>
      </c>
      <c r="B76" s="40">
        <v>44323.0</v>
      </c>
      <c r="C76" s="31">
        <v>44329.0</v>
      </c>
      <c r="D76" s="32" t="s">
        <v>146</v>
      </c>
      <c r="E76" s="32" t="s">
        <v>36</v>
      </c>
      <c r="J76" s="30">
        <v>0.0</v>
      </c>
      <c r="K76" s="30">
        <v>0.0</v>
      </c>
      <c r="L76" s="30">
        <v>1.0</v>
      </c>
      <c r="M76" s="32" t="s">
        <v>39</v>
      </c>
      <c r="N76" s="32" t="s">
        <v>39</v>
      </c>
      <c r="O76" s="30">
        <v>1.0</v>
      </c>
      <c r="P76" s="30">
        <v>12.0</v>
      </c>
      <c r="Q76" s="30">
        <v>7.0</v>
      </c>
      <c r="R76" s="30">
        <v>5.0</v>
      </c>
      <c r="S76" s="30">
        <v>2.0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39"/>
    </row>
    <row r="77">
      <c r="A77" s="30">
        <v>13221.3</v>
      </c>
      <c r="B77" s="40">
        <v>44323.0</v>
      </c>
      <c r="C77" s="31">
        <v>44329.0</v>
      </c>
      <c r="D77" s="32" t="s">
        <v>146</v>
      </c>
      <c r="E77" s="32" t="s">
        <v>36</v>
      </c>
      <c r="J77" s="30">
        <v>1.0</v>
      </c>
      <c r="K77" s="30">
        <v>0.0</v>
      </c>
      <c r="L77" s="30">
        <v>0.0</v>
      </c>
      <c r="M77" s="32" t="s">
        <v>39</v>
      </c>
      <c r="N77" s="32" t="s">
        <v>39</v>
      </c>
      <c r="O77" s="30">
        <v>2.0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5.0</v>
      </c>
      <c r="AA77" s="30">
        <v>3.0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39"/>
    </row>
    <row r="78">
      <c r="A78" s="30">
        <v>13222.1</v>
      </c>
      <c r="B78" s="40">
        <v>44323.0</v>
      </c>
      <c r="C78" s="40">
        <v>44326.0</v>
      </c>
      <c r="D78" s="32" t="s">
        <v>194</v>
      </c>
      <c r="E78" s="32" t="s">
        <v>36</v>
      </c>
      <c r="F78" s="32" t="s">
        <v>330</v>
      </c>
      <c r="G78" s="33" t="s">
        <v>107</v>
      </c>
      <c r="H78" s="34">
        <v>27560.0</v>
      </c>
      <c r="I78" s="35"/>
      <c r="J78" s="30">
        <v>0.0</v>
      </c>
      <c r="K78" s="30">
        <v>1.0</v>
      </c>
      <c r="L78" s="30">
        <v>0.0</v>
      </c>
      <c r="M78" s="32" t="s">
        <v>49</v>
      </c>
      <c r="N78" s="32" t="s">
        <v>39</v>
      </c>
      <c r="O78" s="30">
        <v>0.0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6.0</v>
      </c>
      <c r="V78" s="30">
        <v>6.0</v>
      </c>
      <c r="W78" s="30">
        <v>5.0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39"/>
    </row>
    <row r="79">
      <c r="A79" s="30">
        <v>13223.1</v>
      </c>
      <c r="B79" s="40">
        <v>44323.0</v>
      </c>
      <c r="C79" s="40">
        <v>44326.0</v>
      </c>
      <c r="D79" s="32" t="s">
        <v>125</v>
      </c>
      <c r="E79" s="32" t="s">
        <v>36</v>
      </c>
      <c r="F79" s="32" t="s">
        <v>126</v>
      </c>
      <c r="G79" s="33" t="s">
        <v>86</v>
      </c>
      <c r="H79" s="34">
        <v>27591.0</v>
      </c>
      <c r="I79" s="35"/>
      <c r="J79" s="30">
        <v>0.0</v>
      </c>
      <c r="K79" s="30">
        <v>1.0</v>
      </c>
      <c r="L79" s="30">
        <v>0.0</v>
      </c>
      <c r="M79" s="32" t="s">
        <v>39</v>
      </c>
      <c r="N79" s="32" t="s">
        <v>39</v>
      </c>
      <c r="O79" s="30">
        <v>2.0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7.0</v>
      </c>
      <c r="V79" s="30">
        <v>4.0</v>
      </c>
      <c r="W79" s="30">
        <v>10.0</v>
      </c>
      <c r="X79" s="30">
        <v>1.0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39"/>
    </row>
    <row r="80">
      <c r="A80" s="30">
        <v>13223.2</v>
      </c>
      <c r="B80" s="40">
        <v>44323.0</v>
      </c>
      <c r="C80" s="40">
        <v>44326.0</v>
      </c>
      <c r="D80" s="32" t="s">
        <v>125</v>
      </c>
      <c r="E80" s="32" t="s">
        <v>36</v>
      </c>
      <c r="J80" s="30">
        <v>0.0</v>
      </c>
      <c r="K80" s="30">
        <v>0.0</v>
      </c>
      <c r="L80" s="30">
        <v>1.0</v>
      </c>
      <c r="M80" s="32" t="s">
        <v>39</v>
      </c>
      <c r="N80" s="32" t="s">
        <v>39</v>
      </c>
      <c r="O80" s="30">
        <v>1.0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7.0</v>
      </c>
      <c r="V80" s="30">
        <v>4.0</v>
      </c>
      <c r="W80" s="30">
        <v>10.0</v>
      </c>
      <c r="X80" s="30">
        <v>1.0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39"/>
    </row>
    <row r="81">
      <c r="A81" s="30">
        <v>13224.1</v>
      </c>
      <c r="B81" s="40">
        <v>44326.0</v>
      </c>
      <c r="C81" s="40">
        <v>44326.0</v>
      </c>
      <c r="D81" s="32" t="s">
        <v>336</v>
      </c>
      <c r="E81" s="32" t="s">
        <v>36</v>
      </c>
      <c r="F81" s="32" t="s">
        <v>299</v>
      </c>
      <c r="G81" s="33" t="s">
        <v>109</v>
      </c>
      <c r="H81" s="34">
        <v>27529.0</v>
      </c>
      <c r="I81" s="35"/>
      <c r="J81" s="30">
        <v>0.0</v>
      </c>
      <c r="K81" s="30">
        <v>1.0</v>
      </c>
      <c r="L81" s="30">
        <v>0.0</v>
      </c>
      <c r="M81" s="32" t="s">
        <v>39</v>
      </c>
      <c r="N81" s="32" t="s">
        <v>39</v>
      </c>
      <c r="O81" s="30">
        <v>3.0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6.0</v>
      </c>
      <c r="AA81" s="30">
        <v>6.0</v>
      </c>
      <c r="AB81" s="30">
        <v>12.0</v>
      </c>
      <c r="AC81" s="30">
        <v>2.0</v>
      </c>
      <c r="AD81" s="30">
        <v>1.0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39"/>
    </row>
    <row r="82">
      <c r="A82" s="30">
        <v>13224.2</v>
      </c>
      <c r="B82" s="40">
        <v>44326.0</v>
      </c>
      <c r="C82" s="40">
        <v>44326.0</v>
      </c>
      <c r="D82" s="32" t="s">
        <v>336</v>
      </c>
      <c r="E82" s="32" t="s">
        <v>36</v>
      </c>
      <c r="F82" s="32" t="s">
        <v>299</v>
      </c>
      <c r="G82" s="33" t="s">
        <v>109</v>
      </c>
      <c r="H82" s="34">
        <v>27529.0</v>
      </c>
      <c r="I82" s="35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3.0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7.0</v>
      </c>
      <c r="AA82" s="30">
        <v>6.0</v>
      </c>
      <c r="AB82" s="30">
        <v>12.0</v>
      </c>
      <c r="AC82" s="30">
        <v>2.0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39"/>
    </row>
    <row r="83">
      <c r="A83" s="30">
        <v>13225.1</v>
      </c>
      <c r="B83" s="40">
        <v>44326.0</v>
      </c>
      <c r="C83" s="40">
        <v>44326.0</v>
      </c>
      <c r="D83" s="32" t="s">
        <v>93</v>
      </c>
      <c r="E83" s="32" t="s">
        <v>94</v>
      </c>
      <c r="J83" s="30">
        <v>1.0</v>
      </c>
      <c r="K83" s="30">
        <v>0.0</v>
      </c>
      <c r="L83" s="30">
        <v>0.0</v>
      </c>
      <c r="M83" s="32" t="s">
        <v>39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1.0</v>
      </c>
      <c r="AF83" s="30">
        <v>2.0</v>
      </c>
      <c r="AG83" s="30">
        <v>10.0</v>
      </c>
      <c r="AH83" s="30">
        <v>1.0</v>
      </c>
      <c r="AI83" s="30">
        <v>0.0</v>
      </c>
      <c r="AJ83" s="39"/>
    </row>
    <row r="84">
      <c r="A84" s="30">
        <v>13225.2</v>
      </c>
      <c r="B84" s="40">
        <v>44326.0</v>
      </c>
      <c r="C84" s="40">
        <v>44326.0</v>
      </c>
      <c r="D84" s="32" t="s">
        <v>93</v>
      </c>
      <c r="E84" s="32" t="s">
        <v>94</v>
      </c>
      <c r="F84" s="32" t="s">
        <v>73</v>
      </c>
      <c r="G84" s="33" t="s">
        <v>74</v>
      </c>
      <c r="H84" s="34">
        <v>27587.0</v>
      </c>
      <c r="I84" s="35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5.0</v>
      </c>
      <c r="AF84" s="30">
        <v>0.0</v>
      </c>
      <c r="AG84" s="30">
        <v>15.0</v>
      </c>
      <c r="AH84" s="30">
        <v>0.0</v>
      </c>
      <c r="AI84" s="30">
        <v>0.0</v>
      </c>
      <c r="AJ84" s="39"/>
    </row>
    <row r="85">
      <c r="A85" s="30">
        <v>13225.3</v>
      </c>
      <c r="B85" s="40">
        <v>44326.0</v>
      </c>
      <c r="C85" s="40">
        <v>44326.0</v>
      </c>
      <c r="D85" s="32" t="s">
        <v>93</v>
      </c>
      <c r="E85" s="32" t="s">
        <v>94</v>
      </c>
      <c r="J85" s="30">
        <v>1.0</v>
      </c>
      <c r="K85" s="30">
        <v>0.0</v>
      </c>
      <c r="L85" s="30">
        <v>0.0</v>
      </c>
      <c r="M85" s="32" t="s">
        <v>39</v>
      </c>
      <c r="N85" s="32" t="s">
        <v>39</v>
      </c>
      <c r="O85" s="30">
        <v>0.0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2.0</v>
      </c>
      <c r="AF85" s="30">
        <v>1.0</v>
      </c>
      <c r="AG85" s="30">
        <v>10.0</v>
      </c>
      <c r="AH85" s="30">
        <v>0.0</v>
      </c>
      <c r="AI85" s="30">
        <v>0.0</v>
      </c>
      <c r="AJ85" s="39"/>
    </row>
    <row r="86">
      <c r="A86" s="30">
        <v>13225.4</v>
      </c>
      <c r="B86" s="40">
        <v>44326.0</v>
      </c>
      <c r="C86" s="40">
        <v>44326.0</v>
      </c>
      <c r="D86" s="32" t="s">
        <v>93</v>
      </c>
      <c r="E86" s="32" t="s">
        <v>94</v>
      </c>
      <c r="J86" s="30">
        <v>1.0</v>
      </c>
      <c r="K86" s="30">
        <v>0.0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2.0</v>
      </c>
      <c r="AF86" s="30">
        <v>1.0</v>
      </c>
      <c r="AG86" s="30">
        <v>5.0</v>
      </c>
      <c r="AH86" s="30">
        <v>0.0</v>
      </c>
      <c r="AI86" s="30">
        <v>0.0</v>
      </c>
      <c r="AJ86" s="39"/>
    </row>
    <row r="87">
      <c r="A87" s="30">
        <v>13225.5</v>
      </c>
      <c r="B87" s="40">
        <v>44326.0</v>
      </c>
      <c r="C87" s="40">
        <v>44326.0</v>
      </c>
      <c r="D87" s="32" t="s">
        <v>93</v>
      </c>
      <c r="E87" s="32" t="s">
        <v>94</v>
      </c>
      <c r="F87" s="32" t="s">
        <v>73</v>
      </c>
      <c r="G87" s="33" t="s">
        <v>74</v>
      </c>
      <c r="H87" s="34">
        <v>27587.0</v>
      </c>
      <c r="I87" s="35"/>
      <c r="J87" s="30">
        <v>0.0</v>
      </c>
      <c r="K87" s="30">
        <v>1.0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3.0</v>
      </c>
      <c r="AF87" s="30">
        <v>0.0</v>
      </c>
      <c r="AG87" s="30">
        <v>10.0</v>
      </c>
      <c r="AH87" s="30">
        <v>0.0</v>
      </c>
      <c r="AI87" s="30">
        <v>0.0</v>
      </c>
      <c r="AJ87" s="39"/>
    </row>
    <row r="88">
      <c r="A88" s="30">
        <v>13225.6</v>
      </c>
      <c r="B88" s="40">
        <v>44326.0</v>
      </c>
      <c r="C88" s="40">
        <v>44326.0</v>
      </c>
      <c r="D88" s="32" t="s">
        <v>93</v>
      </c>
      <c r="E88" s="32" t="s">
        <v>94</v>
      </c>
      <c r="F88" s="32" t="s">
        <v>73</v>
      </c>
      <c r="G88" s="33" t="s">
        <v>74</v>
      </c>
      <c r="H88" s="34">
        <v>27587.0</v>
      </c>
      <c r="I88" s="35"/>
      <c r="J88" s="30">
        <v>0.0</v>
      </c>
      <c r="K88" s="30">
        <v>1.0</v>
      </c>
      <c r="L88" s="30">
        <v>0.0</v>
      </c>
      <c r="M88" s="32" t="s">
        <v>39</v>
      </c>
      <c r="N88" s="32" t="s">
        <v>39</v>
      </c>
      <c r="O88" s="30">
        <v>0.0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7.0</v>
      </c>
      <c r="AF88" s="30">
        <v>4.0</v>
      </c>
      <c r="AG88" s="30">
        <v>10.0</v>
      </c>
      <c r="AH88" s="30">
        <v>0.0</v>
      </c>
      <c r="AI88" s="30">
        <v>0.0</v>
      </c>
      <c r="AJ88" s="39"/>
    </row>
    <row r="89">
      <c r="A89" s="30">
        <v>13226.1</v>
      </c>
      <c r="B89" s="40">
        <v>44326.0</v>
      </c>
      <c r="C89" s="31">
        <v>44329.0</v>
      </c>
      <c r="D89" s="32" t="s">
        <v>337</v>
      </c>
      <c r="E89" s="32" t="s">
        <v>36</v>
      </c>
      <c r="F89" s="32" t="s">
        <v>40</v>
      </c>
      <c r="G89" s="38"/>
      <c r="H89" s="38"/>
      <c r="I89" s="35"/>
      <c r="J89" s="30">
        <v>0.0</v>
      </c>
      <c r="K89" s="30">
        <v>1.0</v>
      </c>
      <c r="L89" s="30">
        <v>0.0</v>
      </c>
      <c r="M89" s="32" t="s">
        <v>49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10.0</v>
      </c>
      <c r="V89" s="30">
        <v>7.0</v>
      </c>
      <c r="W89" s="30">
        <v>10.0</v>
      </c>
      <c r="X89" s="30">
        <v>0.0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39"/>
    </row>
    <row r="90">
      <c r="A90" s="30">
        <v>13227.1</v>
      </c>
      <c r="B90" s="40">
        <v>44326.0</v>
      </c>
      <c r="C90" s="40">
        <v>44326.0</v>
      </c>
      <c r="D90" s="32" t="s">
        <v>93</v>
      </c>
      <c r="E90" s="32" t="s">
        <v>94</v>
      </c>
      <c r="J90" s="30">
        <v>1.0</v>
      </c>
      <c r="K90" s="30">
        <v>0.0</v>
      </c>
      <c r="L90" s="30">
        <v>0.0</v>
      </c>
      <c r="M90" s="32" t="s">
        <v>39</v>
      </c>
      <c r="N90" s="32" t="s">
        <v>39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7.0</v>
      </c>
      <c r="AF90" s="30">
        <v>0.0</v>
      </c>
      <c r="AG90" s="30">
        <v>15.0</v>
      </c>
      <c r="AH90" s="30">
        <v>0.0</v>
      </c>
      <c r="AI90" s="30">
        <v>0.0</v>
      </c>
      <c r="AJ90" s="39"/>
    </row>
    <row r="91">
      <c r="A91" s="30">
        <v>13227.2</v>
      </c>
      <c r="B91" s="40">
        <v>44326.0</v>
      </c>
      <c r="C91" s="40">
        <v>44326.0</v>
      </c>
      <c r="D91" s="32" t="s">
        <v>93</v>
      </c>
      <c r="E91" s="32" t="s">
        <v>94</v>
      </c>
      <c r="J91" s="30">
        <v>1.0</v>
      </c>
      <c r="K91" s="30">
        <v>0.0</v>
      </c>
      <c r="L91" s="30">
        <v>0.0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4.0</v>
      </c>
      <c r="AF91" s="30">
        <v>3.0</v>
      </c>
      <c r="AG91" s="30">
        <v>10.0</v>
      </c>
      <c r="AH91" s="30">
        <v>0.0</v>
      </c>
      <c r="AI91" s="30">
        <v>0.0</v>
      </c>
      <c r="AJ91" s="39"/>
    </row>
    <row r="92">
      <c r="A92" s="30">
        <v>13227.3</v>
      </c>
      <c r="B92" s="40">
        <v>44326.0</v>
      </c>
      <c r="C92" s="40">
        <v>44326.0</v>
      </c>
      <c r="D92" s="32" t="s">
        <v>93</v>
      </c>
      <c r="E92" s="32" t="s">
        <v>94</v>
      </c>
      <c r="J92" s="30">
        <v>1.0</v>
      </c>
      <c r="K92" s="30">
        <v>0.0</v>
      </c>
      <c r="L92" s="30">
        <v>0.0</v>
      </c>
      <c r="M92" s="32" t="s">
        <v>39</v>
      </c>
      <c r="N92" s="32" t="s">
        <v>39</v>
      </c>
      <c r="O92" s="30">
        <v>2.0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3.0</v>
      </c>
      <c r="AF92" s="30">
        <v>3.0</v>
      </c>
      <c r="AG92" s="30">
        <v>5.0</v>
      </c>
      <c r="AH92" s="30">
        <v>0.0</v>
      </c>
      <c r="AI92" s="30">
        <v>0.0</v>
      </c>
      <c r="AJ92" s="39"/>
    </row>
    <row r="93">
      <c r="A93" s="30">
        <v>13227.4</v>
      </c>
      <c r="B93" s="40">
        <v>44326.0</v>
      </c>
      <c r="C93" s="40">
        <v>44326.0</v>
      </c>
      <c r="D93" s="32" t="s">
        <v>93</v>
      </c>
      <c r="E93" s="32" t="s">
        <v>94</v>
      </c>
      <c r="J93" s="30">
        <v>1.0</v>
      </c>
      <c r="K93" s="30">
        <v>0.0</v>
      </c>
      <c r="L93" s="30">
        <v>0.0</v>
      </c>
      <c r="M93" s="32" t="s">
        <v>39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4.0</v>
      </c>
      <c r="AF93" s="30">
        <v>5.0</v>
      </c>
      <c r="AG93" s="30">
        <v>5.0</v>
      </c>
      <c r="AH93" s="30">
        <v>0.0</v>
      </c>
      <c r="AI93" s="30">
        <v>0.0</v>
      </c>
      <c r="AJ93" s="39"/>
    </row>
    <row r="94">
      <c r="A94" s="30">
        <v>13227.5</v>
      </c>
      <c r="B94" s="40">
        <v>44326.0</v>
      </c>
      <c r="C94" s="40">
        <v>44326.0</v>
      </c>
      <c r="D94" s="32" t="s">
        <v>93</v>
      </c>
      <c r="E94" s="32" t="s">
        <v>94</v>
      </c>
      <c r="J94" s="30">
        <v>1.0</v>
      </c>
      <c r="K94" s="30">
        <v>0.0</v>
      </c>
      <c r="L94" s="30">
        <v>0.0</v>
      </c>
      <c r="M94" s="32" t="s">
        <v>39</v>
      </c>
      <c r="N94" s="32" t="s">
        <v>39</v>
      </c>
      <c r="O94" s="30">
        <v>1.0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2.0</v>
      </c>
      <c r="AF94" s="30">
        <v>4.0</v>
      </c>
      <c r="AG94" s="30">
        <v>10.0</v>
      </c>
      <c r="AH94" s="30">
        <v>0.0</v>
      </c>
      <c r="AI94" s="30">
        <v>0.0</v>
      </c>
      <c r="AJ94" s="39"/>
    </row>
    <row r="95">
      <c r="A95" s="30">
        <v>13227.6</v>
      </c>
      <c r="B95" s="40">
        <v>44326.0</v>
      </c>
      <c r="C95" s="40">
        <v>44326.0</v>
      </c>
      <c r="D95" s="32" t="s">
        <v>93</v>
      </c>
      <c r="E95" s="32" t="s">
        <v>94</v>
      </c>
      <c r="J95" s="30">
        <v>1.0</v>
      </c>
      <c r="K95" s="30">
        <v>0.0</v>
      </c>
      <c r="L95" s="30">
        <v>0.0</v>
      </c>
      <c r="M95" s="32" t="s">
        <v>39</v>
      </c>
      <c r="N95" s="32" t="s">
        <v>39</v>
      </c>
      <c r="O95" s="30">
        <v>1.0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2.0</v>
      </c>
      <c r="AF95" s="30">
        <v>0.0</v>
      </c>
      <c r="AG95" s="30">
        <v>10.0</v>
      </c>
      <c r="AH95" s="30">
        <v>0.0</v>
      </c>
      <c r="AI95" s="30">
        <v>0.0</v>
      </c>
      <c r="AJ95" s="39"/>
    </row>
    <row r="96">
      <c r="A96" s="30">
        <v>13228.1</v>
      </c>
      <c r="B96" s="40">
        <v>44326.0</v>
      </c>
      <c r="C96" s="40">
        <v>44326.0</v>
      </c>
      <c r="D96" s="32" t="s">
        <v>93</v>
      </c>
      <c r="E96" s="32" t="s">
        <v>94</v>
      </c>
      <c r="J96" s="30">
        <v>1.0</v>
      </c>
      <c r="K96" s="30">
        <v>0.0</v>
      </c>
      <c r="L96" s="30">
        <v>0.0</v>
      </c>
      <c r="M96" s="32" t="s">
        <v>39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2.0</v>
      </c>
      <c r="AF96" s="30">
        <v>5.0</v>
      </c>
      <c r="AG96" s="30">
        <v>10.0</v>
      </c>
      <c r="AH96" s="30">
        <v>0.0</v>
      </c>
      <c r="AI96" s="30">
        <v>0.0</v>
      </c>
      <c r="AJ96" s="39"/>
    </row>
    <row r="97">
      <c r="A97" s="30">
        <v>13228.2</v>
      </c>
      <c r="B97" s="40">
        <v>44326.0</v>
      </c>
      <c r="C97" s="40">
        <v>44326.0</v>
      </c>
      <c r="D97" s="32" t="s">
        <v>93</v>
      </c>
      <c r="E97" s="32" t="s">
        <v>94</v>
      </c>
      <c r="J97" s="30">
        <v>1.0</v>
      </c>
      <c r="K97" s="30">
        <v>0.0</v>
      </c>
      <c r="L97" s="30">
        <v>0.0</v>
      </c>
      <c r="M97" s="32" t="s">
        <v>39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4.0</v>
      </c>
      <c r="AF97" s="30">
        <v>3.0</v>
      </c>
      <c r="AG97" s="30">
        <v>10.0</v>
      </c>
      <c r="AH97" s="30">
        <v>0.0</v>
      </c>
      <c r="AI97" s="30">
        <v>0.0</v>
      </c>
      <c r="AJ97" s="39"/>
    </row>
    <row r="98">
      <c r="A98" s="30">
        <v>13228.3</v>
      </c>
      <c r="B98" s="40">
        <v>44326.0</v>
      </c>
      <c r="C98" s="40">
        <v>44326.0</v>
      </c>
      <c r="D98" s="32" t="s">
        <v>93</v>
      </c>
      <c r="E98" s="32" t="s">
        <v>94</v>
      </c>
      <c r="J98" s="30">
        <v>1.0</v>
      </c>
      <c r="K98" s="30">
        <v>0.0</v>
      </c>
      <c r="L98" s="30">
        <v>0.0</v>
      </c>
      <c r="M98" s="32" t="s">
        <v>39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4.0</v>
      </c>
      <c r="AF98" s="30">
        <v>0.0</v>
      </c>
      <c r="AG98" s="30">
        <v>10.0</v>
      </c>
      <c r="AH98" s="30">
        <v>0.0</v>
      </c>
      <c r="AI98" s="30">
        <v>0.0</v>
      </c>
      <c r="AJ98" s="39"/>
    </row>
    <row r="99">
      <c r="A99" s="30">
        <v>13228.4</v>
      </c>
      <c r="B99" s="40">
        <v>44326.0</v>
      </c>
      <c r="C99" s="40">
        <v>44326.0</v>
      </c>
      <c r="D99" s="32" t="s">
        <v>93</v>
      </c>
      <c r="E99" s="32" t="s">
        <v>94</v>
      </c>
      <c r="J99" s="30">
        <v>1.0</v>
      </c>
      <c r="K99" s="30">
        <v>0.0</v>
      </c>
      <c r="L99" s="30">
        <v>0.0</v>
      </c>
      <c r="M99" s="32" t="s">
        <v>39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2.0</v>
      </c>
      <c r="AF99" s="30">
        <v>0.0</v>
      </c>
      <c r="AG99" s="30">
        <v>10.0</v>
      </c>
      <c r="AH99" s="30">
        <v>0.0</v>
      </c>
      <c r="AI99" s="30">
        <v>0.0</v>
      </c>
      <c r="AJ99" s="39"/>
    </row>
    <row r="100">
      <c r="A100" s="30">
        <v>13228.5</v>
      </c>
      <c r="B100" s="40">
        <v>44326.0</v>
      </c>
      <c r="C100" s="40">
        <v>44326.0</v>
      </c>
      <c r="D100" s="32" t="s">
        <v>93</v>
      </c>
      <c r="E100" s="32" t="s">
        <v>94</v>
      </c>
      <c r="J100" s="30">
        <v>1.0</v>
      </c>
      <c r="K100" s="30">
        <v>0.0</v>
      </c>
      <c r="L100" s="30">
        <v>0.0</v>
      </c>
      <c r="M100" s="32" t="s">
        <v>39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5.0</v>
      </c>
      <c r="AA100" s="30">
        <v>1.0</v>
      </c>
      <c r="AB100" s="30">
        <v>10.0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39"/>
    </row>
    <row r="101">
      <c r="A101" s="30">
        <v>13228.6</v>
      </c>
      <c r="B101" s="40">
        <v>44326.0</v>
      </c>
      <c r="C101" s="40">
        <v>44326.0</v>
      </c>
      <c r="D101" s="32" t="s">
        <v>93</v>
      </c>
      <c r="E101" s="32" t="s">
        <v>94</v>
      </c>
      <c r="F101" s="32" t="s">
        <v>73</v>
      </c>
      <c r="G101" s="33" t="s">
        <v>74</v>
      </c>
      <c r="H101" s="34">
        <v>27587.0</v>
      </c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6.0</v>
      </c>
      <c r="AA101" s="30">
        <v>5.0</v>
      </c>
      <c r="AB101" s="30">
        <v>10.0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39"/>
    </row>
    <row r="102">
      <c r="A102" s="30">
        <v>13229.1</v>
      </c>
      <c r="B102" s="40">
        <v>44326.0</v>
      </c>
      <c r="C102" s="40">
        <v>44326.0</v>
      </c>
      <c r="D102" s="32" t="s">
        <v>93</v>
      </c>
      <c r="E102" s="32" t="s">
        <v>94</v>
      </c>
      <c r="J102" s="30">
        <v>1.0</v>
      </c>
      <c r="K102" s="30">
        <v>0.0</v>
      </c>
      <c r="L102" s="30">
        <v>0.0</v>
      </c>
      <c r="M102" s="32" t="s">
        <v>39</v>
      </c>
      <c r="N102" s="32" t="s">
        <v>39</v>
      </c>
      <c r="O102" s="30">
        <v>0.0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5.0</v>
      </c>
      <c r="AA102" s="30">
        <v>5.0</v>
      </c>
      <c r="AB102" s="30">
        <v>10.0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39"/>
    </row>
    <row r="103">
      <c r="A103" s="30">
        <v>13229.2</v>
      </c>
      <c r="B103" s="40">
        <v>44326.0</v>
      </c>
      <c r="C103" s="40">
        <v>44326.0</v>
      </c>
      <c r="D103" s="32" t="s">
        <v>93</v>
      </c>
      <c r="E103" s="32" t="s">
        <v>94</v>
      </c>
      <c r="J103" s="30">
        <v>1.0</v>
      </c>
      <c r="K103" s="30">
        <v>0.0</v>
      </c>
      <c r="L103" s="30">
        <v>0.0</v>
      </c>
      <c r="M103" s="32" t="s">
        <v>39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4.0</v>
      </c>
      <c r="AA103" s="30">
        <v>1.0</v>
      </c>
      <c r="AB103" s="30">
        <v>10.0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39"/>
    </row>
    <row r="104">
      <c r="A104" s="30">
        <v>13229.3</v>
      </c>
      <c r="B104" s="40">
        <v>44326.0</v>
      </c>
      <c r="C104" s="40">
        <v>44326.0</v>
      </c>
      <c r="D104" s="32" t="s">
        <v>93</v>
      </c>
      <c r="E104" s="32" t="s">
        <v>94</v>
      </c>
      <c r="J104" s="30">
        <v>1.0</v>
      </c>
      <c r="K104" s="30">
        <v>0.0</v>
      </c>
      <c r="L104" s="30">
        <v>0.0</v>
      </c>
      <c r="M104" s="32" t="s">
        <v>39</v>
      </c>
      <c r="N104" s="32" t="s">
        <v>39</v>
      </c>
      <c r="O104" s="30">
        <v>0.0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6.0</v>
      </c>
      <c r="AA104" s="30">
        <v>1.0</v>
      </c>
      <c r="AB104" s="30">
        <v>10.0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39"/>
    </row>
    <row r="105">
      <c r="A105" s="30">
        <v>13229.4</v>
      </c>
      <c r="B105" s="40">
        <v>44326.0</v>
      </c>
      <c r="C105" s="40">
        <v>44326.0</v>
      </c>
      <c r="D105" s="32" t="s">
        <v>93</v>
      </c>
      <c r="E105" s="32" t="s">
        <v>94</v>
      </c>
      <c r="J105" s="30">
        <v>1.0</v>
      </c>
      <c r="K105" s="30">
        <v>0.0</v>
      </c>
      <c r="L105" s="30">
        <v>0.0</v>
      </c>
      <c r="M105" s="32" t="s">
        <v>39</v>
      </c>
      <c r="N105" s="32" t="s">
        <v>39</v>
      </c>
      <c r="O105" s="30">
        <v>0.0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3.0</v>
      </c>
      <c r="AA105" s="30">
        <v>3.0</v>
      </c>
      <c r="AB105" s="30">
        <v>10.0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39"/>
    </row>
    <row r="106">
      <c r="A106" s="30">
        <v>13229.5</v>
      </c>
      <c r="B106" s="40">
        <v>44326.0</v>
      </c>
      <c r="C106" s="40">
        <v>44326.0</v>
      </c>
      <c r="D106" s="32" t="s">
        <v>93</v>
      </c>
      <c r="E106" s="32" t="s">
        <v>94</v>
      </c>
      <c r="F106" s="32" t="s">
        <v>73</v>
      </c>
      <c r="G106" s="33" t="s">
        <v>74</v>
      </c>
      <c r="H106" s="34">
        <v>27587.0</v>
      </c>
      <c r="I106" s="35"/>
      <c r="J106" s="30">
        <v>0.0</v>
      </c>
      <c r="K106" s="30">
        <v>1.0</v>
      </c>
      <c r="L106" s="30">
        <v>0.0</v>
      </c>
      <c r="M106" s="32" t="s">
        <v>39</v>
      </c>
      <c r="N106" s="32" t="s">
        <v>39</v>
      </c>
      <c r="O106" s="30">
        <v>0.0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5.0</v>
      </c>
      <c r="AA106" s="30">
        <v>2.0</v>
      </c>
      <c r="AB106" s="30">
        <v>5.0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39"/>
    </row>
    <row r="107">
      <c r="A107" s="30">
        <v>13229.6</v>
      </c>
      <c r="B107" s="40">
        <v>44326.0</v>
      </c>
      <c r="C107" s="40">
        <v>44326.0</v>
      </c>
      <c r="D107" s="32" t="s">
        <v>93</v>
      </c>
      <c r="E107" s="32" t="s">
        <v>94</v>
      </c>
      <c r="J107" s="30">
        <v>1.0</v>
      </c>
      <c r="K107" s="30">
        <v>0.0</v>
      </c>
      <c r="L107" s="30">
        <v>0.0</v>
      </c>
      <c r="M107" s="32" t="s">
        <v>39</v>
      </c>
      <c r="N107" s="32" t="s">
        <v>39</v>
      </c>
      <c r="O107" s="30">
        <v>0.0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5.0</v>
      </c>
      <c r="AA107" s="30">
        <v>2.0</v>
      </c>
      <c r="AB107" s="30">
        <v>5.0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39"/>
    </row>
    <row r="108">
      <c r="A108" s="30">
        <v>13230.1</v>
      </c>
      <c r="B108" s="40">
        <v>44326.0</v>
      </c>
      <c r="C108" s="40">
        <v>44326.0</v>
      </c>
      <c r="D108" s="32" t="s">
        <v>93</v>
      </c>
      <c r="E108" s="32" t="s">
        <v>94</v>
      </c>
      <c r="J108" s="30">
        <v>1.0</v>
      </c>
      <c r="K108" s="30">
        <v>0.0</v>
      </c>
      <c r="L108" s="30">
        <v>0.0</v>
      </c>
      <c r="M108" s="32" t="s">
        <v>39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1.0</v>
      </c>
      <c r="AA108" s="30">
        <v>1.0</v>
      </c>
      <c r="AB108" s="30">
        <v>10.0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39"/>
    </row>
    <row r="109">
      <c r="A109" s="30">
        <v>13230.2</v>
      </c>
      <c r="B109" s="40">
        <v>44326.0</v>
      </c>
      <c r="C109" s="40">
        <v>44326.0</v>
      </c>
      <c r="D109" s="32" t="s">
        <v>93</v>
      </c>
      <c r="E109" s="32" t="s">
        <v>94</v>
      </c>
      <c r="J109" s="30">
        <v>1.0</v>
      </c>
      <c r="K109" s="30">
        <v>0.0</v>
      </c>
      <c r="L109" s="30">
        <v>0.0</v>
      </c>
      <c r="M109" s="32" t="s">
        <v>39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0.0</v>
      </c>
      <c r="AB109" s="30">
        <v>10.0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39"/>
    </row>
    <row r="110">
      <c r="A110" s="30">
        <v>13230.3</v>
      </c>
      <c r="B110" s="40">
        <v>44326.0</v>
      </c>
      <c r="C110" s="40">
        <v>44326.0</v>
      </c>
      <c r="D110" s="32" t="s">
        <v>93</v>
      </c>
      <c r="E110" s="32" t="s">
        <v>94</v>
      </c>
      <c r="J110" s="30">
        <v>1.0</v>
      </c>
      <c r="K110" s="30">
        <v>0.0</v>
      </c>
      <c r="L110" s="30">
        <v>0.0</v>
      </c>
      <c r="M110" s="32" t="s">
        <v>39</v>
      </c>
      <c r="N110" s="32" t="s">
        <v>39</v>
      </c>
      <c r="O110" s="30">
        <v>0.0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2.0</v>
      </c>
      <c r="AA110" s="30">
        <v>2.0</v>
      </c>
      <c r="AB110" s="30">
        <v>10.0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39"/>
    </row>
    <row r="111">
      <c r="A111" s="30">
        <v>13230.4</v>
      </c>
      <c r="B111" s="40">
        <v>44326.0</v>
      </c>
      <c r="C111" s="40">
        <v>44326.0</v>
      </c>
      <c r="D111" s="32" t="s">
        <v>93</v>
      </c>
      <c r="E111" s="32" t="s">
        <v>94</v>
      </c>
      <c r="J111" s="30">
        <v>1.0</v>
      </c>
      <c r="K111" s="30">
        <v>0.0</v>
      </c>
      <c r="L111" s="30">
        <v>0.0</v>
      </c>
      <c r="M111" s="32" t="s">
        <v>39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2.0</v>
      </c>
      <c r="AA111" s="30">
        <v>5.0</v>
      </c>
      <c r="AB111" s="30">
        <v>10.0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9"/>
    </row>
    <row r="112">
      <c r="A112" s="30">
        <v>13230.5</v>
      </c>
      <c r="B112" s="40">
        <v>44326.0</v>
      </c>
      <c r="C112" s="40">
        <v>44326.0</v>
      </c>
      <c r="D112" s="32" t="s">
        <v>93</v>
      </c>
      <c r="E112" s="32" t="s">
        <v>94</v>
      </c>
      <c r="J112" s="30">
        <v>1.0</v>
      </c>
      <c r="K112" s="30">
        <v>0.0</v>
      </c>
      <c r="L112" s="30">
        <v>0.0</v>
      </c>
      <c r="M112" s="32" t="s">
        <v>39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4.0</v>
      </c>
      <c r="AA112" s="30">
        <v>4.0</v>
      </c>
      <c r="AB112" s="30">
        <v>10.0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39"/>
    </row>
    <row r="113">
      <c r="A113" s="30">
        <v>13230.6</v>
      </c>
      <c r="B113" s="40">
        <v>44326.0</v>
      </c>
      <c r="C113" s="40">
        <v>44326.0</v>
      </c>
      <c r="D113" s="32" t="s">
        <v>93</v>
      </c>
      <c r="E113" s="32" t="s">
        <v>94</v>
      </c>
      <c r="J113" s="30">
        <v>1.0</v>
      </c>
      <c r="K113" s="30">
        <v>0.0</v>
      </c>
      <c r="L113" s="30">
        <v>0.0</v>
      </c>
      <c r="M113" s="32" t="s">
        <v>39</v>
      </c>
      <c r="N113" s="32" t="s">
        <v>39</v>
      </c>
      <c r="O113" s="30">
        <v>0.0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7.0</v>
      </c>
      <c r="AA113" s="30">
        <v>4.0</v>
      </c>
      <c r="AB113" s="30">
        <v>10.0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39"/>
    </row>
    <row r="114">
      <c r="A114" s="30">
        <v>13231.1</v>
      </c>
      <c r="B114" s="40">
        <v>44326.0</v>
      </c>
      <c r="C114" s="31">
        <v>44329.0</v>
      </c>
      <c r="D114" s="32" t="s">
        <v>41</v>
      </c>
      <c r="E114" s="32" t="s">
        <v>36</v>
      </c>
      <c r="F114" s="32" t="s">
        <v>42</v>
      </c>
      <c r="G114" s="33" t="s">
        <v>43</v>
      </c>
      <c r="H114" s="34">
        <v>27545.0</v>
      </c>
      <c r="I114" s="35"/>
      <c r="J114" s="30">
        <v>0.0</v>
      </c>
      <c r="K114" s="30">
        <v>1.0</v>
      </c>
      <c r="L114" s="30">
        <v>0.0</v>
      </c>
      <c r="M114" s="32" t="s">
        <v>39</v>
      </c>
      <c r="N114" s="32" t="s">
        <v>39</v>
      </c>
      <c r="O114" s="30">
        <v>0.0</v>
      </c>
      <c r="P114" s="30">
        <v>12.0</v>
      </c>
      <c r="Q114" s="30">
        <v>6.0</v>
      </c>
      <c r="R114" s="30">
        <v>10.0</v>
      </c>
      <c r="S114" s="30">
        <v>2.0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39"/>
    </row>
    <row r="115">
      <c r="A115" s="30">
        <v>13232.1</v>
      </c>
      <c r="B115" s="40">
        <v>44326.0</v>
      </c>
      <c r="C115" s="40">
        <v>44326.0</v>
      </c>
      <c r="D115" s="32" t="s">
        <v>93</v>
      </c>
      <c r="E115" s="32" t="s">
        <v>94</v>
      </c>
      <c r="F115" s="32" t="s">
        <v>73</v>
      </c>
      <c r="G115" s="33" t="s">
        <v>74</v>
      </c>
      <c r="H115" s="34">
        <v>27587.0</v>
      </c>
      <c r="I115" s="35"/>
      <c r="J115" s="30">
        <v>0.0</v>
      </c>
      <c r="K115" s="30">
        <v>1.0</v>
      </c>
      <c r="L115" s="30">
        <v>0.0</v>
      </c>
      <c r="M115" s="32" t="s">
        <v>39</v>
      </c>
      <c r="N115" s="32" t="s">
        <v>39</v>
      </c>
      <c r="O115" s="30">
        <v>0.0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3.0</v>
      </c>
      <c r="AA115" s="30">
        <v>4.0</v>
      </c>
      <c r="AB115" s="30">
        <v>5.0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39"/>
    </row>
    <row r="116">
      <c r="A116" s="30">
        <v>13232.2</v>
      </c>
      <c r="B116" s="40">
        <v>44326.0</v>
      </c>
      <c r="C116" s="40">
        <v>44326.0</v>
      </c>
      <c r="D116" s="32" t="s">
        <v>93</v>
      </c>
      <c r="E116" s="32" t="s">
        <v>94</v>
      </c>
      <c r="F116" s="32" t="s">
        <v>73</v>
      </c>
      <c r="G116" s="33" t="s">
        <v>74</v>
      </c>
      <c r="H116" s="34">
        <v>27587.0</v>
      </c>
      <c r="I116" s="35"/>
      <c r="J116" s="30">
        <v>0.0</v>
      </c>
      <c r="K116" s="30">
        <v>1.0</v>
      </c>
      <c r="L116" s="30">
        <v>0.0</v>
      </c>
      <c r="M116" s="32" t="s">
        <v>39</v>
      </c>
      <c r="N116" s="32" t="s">
        <v>39</v>
      </c>
      <c r="O116" s="30">
        <v>0.0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4.0</v>
      </c>
      <c r="AA116" s="30">
        <v>4.0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39"/>
    </row>
    <row r="117">
      <c r="A117" s="30">
        <v>13232.3</v>
      </c>
      <c r="B117" s="40">
        <v>44326.0</v>
      </c>
      <c r="C117" s="40">
        <v>44326.0</v>
      </c>
      <c r="D117" s="32" t="s">
        <v>93</v>
      </c>
      <c r="E117" s="32" t="s">
        <v>94</v>
      </c>
      <c r="J117" s="30">
        <v>1.0</v>
      </c>
      <c r="K117" s="30">
        <v>0.0</v>
      </c>
      <c r="L117" s="30">
        <v>0.0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4.0</v>
      </c>
      <c r="AA117" s="30">
        <v>4.0</v>
      </c>
      <c r="AB117" s="30">
        <v>10.0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39"/>
    </row>
    <row r="118">
      <c r="A118" s="30">
        <v>13232.4</v>
      </c>
      <c r="B118" s="40">
        <v>44326.0</v>
      </c>
      <c r="C118" s="40">
        <v>44326.0</v>
      </c>
      <c r="D118" s="32" t="s">
        <v>93</v>
      </c>
      <c r="E118" s="32" t="s">
        <v>94</v>
      </c>
      <c r="J118" s="30">
        <v>1.0</v>
      </c>
      <c r="K118" s="30">
        <v>0.0</v>
      </c>
      <c r="L118" s="30">
        <v>0.0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1.0</v>
      </c>
      <c r="AB118" s="30">
        <v>5.0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39"/>
    </row>
    <row r="119">
      <c r="A119" s="30">
        <v>13232.5</v>
      </c>
      <c r="B119" s="40">
        <v>44326.0</v>
      </c>
      <c r="C119" s="40">
        <v>44326.0</v>
      </c>
      <c r="D119" s="32" t="s">
        <v>93</v>
      </c>
      <c r="E119" s="32" t="s">
        <v>94</v>
      </c>
      <c r="J119" s="30">
        <v>1.0</v>
      </c>
      <c r="K119" s="30">
        <v>0.0</v>
      </c>
      <c r="L119" s="30">
        <v>0.0</v>
      </c>
      <c r="M119" s="32" t="s">
        <v>39</v>
      </c>
      <c r="N119" s="32" t="s">
        <v>39</v>
      </c>
      <c r="O119" s="30">
        <v>0.0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3.0</v>
      </c>
      <c r="AA119" s="30">
        <v>3.0</v>
      </c>
      <c r="AB119" s="30">
        <v>10.0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39"/>
    </row>
    <row r="120">
      <c r="A120" s="30">
        <v>13232.6</v>
      </c>
      <c r="B120" s="40">
        <v>44326.0</v>
      </c>
      <c r="C120" s="40">
        <v>44326.0</v>
      </c>
      <c r="D120" s="32" t="s">
        <v>93</v>
      </c>
      <c r="E120" s="32" t="s">
        <v>94</v>
      </c>
      <c r="J120" s="30">
        <v>1.0</v>
      </c>
      <c r="K120" s="30">
        <v>0.0</v>
      </c>
      <c r="L120" s="30">
        <v>0.0</v>
      </c>
      <c r="M120" s="32" t="s">
        <v>39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3.0</v>
      </c>
      <c r="AB120" s="30">
        <v>10.0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39"/>
    </row>
    <row r="121">
      <c r="A121" s="30">
        <v>13233.1</v>
      </c>
      <c r="B121" s="40">
        <v>44326.0</v>
      </c>
      <c r="C121" s="40">
        <v>44326.0</v>
      </c>
      <c r="D121" s="32" t="s">
        <v>93</v>
      </c>
      <c r="E121" s="32" t="s">
        <v>94</v>
      </c>
      <c r="J121" s="30">
        <v>0.0</v>
      </c>
      <c r="K121" s="30">
        <v>0.0</v>
      </c>
      <c r="L121" s="30">
        <v>1.0</v>
      </c>
      <c r="M121" s="32" t="s">
        <v>39</v>
      </c>
      <c r="N121" s="32" t="s">
        <v>39</v>
      </c>
      <c r="O121" s="30">
        <v>0.0</v>
      </c>
      <c r="P121" s="30">
        <v>4.0</v>
      </c>
      <c r="Q121" s="30">
        <v>2.0</v>
      </c>
      <c r="R121" s="30">
        <v>0.0</v>
      </c>
      <c r="S121" s="30">
        <v>0.0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39"/>
    </row>
    <row r="122">
      <c r="A122" s="30">
        <v>13233.2</v>
      </c>
      <c r="B122" s="40">
        <v>44326.0</v>
      </c>
      <c r="C122" s="40">
        <v>44326.0</v>
      </c>
      <c r="D122" s="32" t="s">
        <v>93</v>
      </c>
      <c r="E122" s="32" t="s">
        <v>94</v>
      </c>
      <c r="J122" s="30">
        <v>0.0</v>
      </c>
      <c r="K122" s="30">
        <v>0.0</v>
      </c>
      <c r="L122" s="30">
        <v>1.0</v>
      </c>
      <c r="M122" s="32" t="s">
        <v>39</v>
      </c>
      <c r="N122" s="32" t="s">
        <v>39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6.0</v>
      </c>
      <c r="V122" s="30">
        <v>4.0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9"/>
    </row>
    <row r="123">
      <c r="A123" s="30">
        <v>13233.3</v>
      </c>
      <c r="B123" s="40">
        <v>44326.0</v>
      </c>
      <c r="C123" s="40">
        <v>44326.0</v>
      </c>
      <c r="D123" s="32" t="s">
        <v>93</v>
      </c>
      <c r="E123" s="32" t="s">
        <v>94</v>
      </c>
      <c r="J123" s="30">
        <v>0.0</v>
      </c>
      <c r="K123" s="30">
        <v>0.0</v>
      </c>
      <c r="L123" s="30">
        <v>1.0</v>
      </c>
      <c r="M123" s="32" t="s">
        <v>39</v>
      </c>
      <c r="N123" s="32" t="s">
        <v>39</v>
      </c>
      <c r="O123" s="30">
        <v>0.0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3.0</v>
      </c>
      <c r="V123" s="30">
        <v>7.0</v>
      </c>
      <c r="W123" s="30">
        <v>0.0</v>
      </c>
      <c r="X123" s="30">
        <v>0.0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39"/>
    </row>
    <row r="124">
      <c r="A124" s="30">
        <v>13233.4</v>
      </c>
      <c r="B124" s="40">
        <v>44326.0</v>
      </c>
      <c r="C124" s="40">
        <v>44326.0</v>
      </c>
      <c r="D124" s="32" t="s">
        <v>93</v>
      </c>
      <c r="E124" s="32" t="s">
        <v>94</v>
      </c>
      <c r="J124" s="30">
        <v>0.0</v>
      </c>
      <c r="K124" s="30">
        <v>0.0</v>
      </c>
      <c r="L124" s="30">
        <v>1.0</v>
      </c>
      <c r="M124" s="32" t="s">
        <v>39</v>
      </c>
      <c r="N124" s="32" t="s">
        <v>39</v>
      </c>
      <c r="O124" s="30">
        <v>0.0</v>
      </c>
      <c r="P124" s="30">
        <v>5.0</v>
      </c>
      <c r="Q124" s="30">
        <v>3.0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39"/>
    </row>
    <row r="125">
      <c r="A125" s="30">
        <v>13233.5</v>
      </c>
      <c r="B125" s="40">
        <v>44326.0</v>
      </c>
      <c r="C125" s="40">
        <v>44326.0</v>
      </c>
      <c r="D125" s="32" t="s">
        <v>93</v>
      </c>
      <c r="E125" s="32" t="s">
        <v>94</v>
      </c>
      <c r="J125" s="30">
        <v>0.0</v>
      </c>
      <c r="K125" s="30">
        <v>0.0</v>
      </c>
      <c r="L125" s="30">
        <v>1.0</v>
      </c>
      <c r="M125" s="32" t="s">
        <v>39</v>
      </c>
      <c r="N125" s="32" t="s">
        <v>39</v>
      </c>
      <c r="O125" s="30">
        <v>0.0</v>
      </c>
      <c r="P125" s="30">
        <v>0.0</v>
      </c>
      <c r="Q125" s="30">
        <v>3.0</v>
      </c>
      <c r="R125" s="30">
        <v>5.0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39"/>
    </row>
    <row r="126">
      <c r="A126" s="30">
        <v>13233.6</v>
      </c>
      <c r="B126" s="40">
        <v>44326.0</v>
      </c>
      <c r="C126" s="40">
        <v>44326.0</v>
      </c>
      <c r="D126" s="32" t="s">
        <v>93</v>
      </c>
      <c r="E126" s="32" t="s">
        <v>94</v>
      </c>
      <c r="J126" s="30">
        <v>0.0</v>
      </c>
      <c r="K126" s="30">
        <v>0.0</v>
      </c>
      <c r="L126" s="30">
        <v>1.0</v>
      </c>
      <c r="M126" s="32" t="s">
        <v>39</v>
      </c>
      <c r="N126" s="32" t="s">
        <v>39</v>
      </c>
      <c r="O126" s="30">
        <v>1.0</v>
      </c>
      <c r="P126" s="30">
        <v>3.0</v>
      </c>
      <c r="Q126" s="30">
        <v>2.0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39"/>
    </row>
    <row r="127">
      <c r="A127" s="30">
        <v>13234.1</v>
      </c>
      <c r="B127" s="40">
        <v>44326.0</v>
      </c>
      <c r="C127" s="40">
        <v>44326.0</v>
      </c>
      <c r="D127" s="32" t="s">
        <v>93</v>
      </c>
      <c r="E127" s="32" t="s">
        <v>94</v>
      </c>
      <c r="J127" s="30">
        <v>0.0</v>
      </c>
      <c r="K127" s="30">
        <v>0.0</v>
      </c>
      <c r="L127" s="30">
        <v>1.0</v>
      </c>
      <c r="M127" s="32" t="s">
        <v>39</v>
      </c>
      <c r="N127" s="32" t="s">
        <v>39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6.0</v>
      </c>
      <c r="V127" s="30">
        <v>3.0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39"/>
    </row>
    <row r="128">
      <c r="A128" s="30">
        <v>13235.1</v>
      </c>
      <c r="B128" s="40">
        <v>44326.0</v>
      </c>
      <c r="C128" s="40">
        <v>44326.0</v>
      </c>
      <c r="D128" s="32" t="s">
        <v>93</v>
      </c>
      <c r="E128" s="32" t="s">
        <v>94</v>
      </c>
      <c r="J128" s="30">
        <v>0.0</v>
      </c>
      <c r="K128" s="30">
        <v>0.0</v>
      </c>
      <c r="L128" s="30">
        <v>1.0</v>
      </c>
      <c r="M128" s="32" t="s">
        <v>39</v>
      </c>
      <c r="N128" s="32" t="s">
        <v>39</v>
      </c>
      <c r="O128" s="30">
        <v>0.0</v>
      </c>
      <c r="P128" s="30">
        <v>1.0</v>
      </c>
      <c r="Q128" s="30">
        <v>6.0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39"/>
    </row>
    <row r="129">
      <c r="A129" s="30">
        <v>13235.2</v>
      </c>
      <c r="B129" s="40">
        <v>44326.0</v>
      </c>
      <c r="C129" s="40">
        <v>44326.0</v>
      </c>
      <c r="D129" s="32" t="s">
        <v>93</v>
      </c>
      <c r="E129" s="32" t="s">
        <v>94</v>
      </c>
      <c r="J129" s="30">
        <v>0.0</v>
      </c>
      <c r="K129" s="30">
        <v>0.0</v>
      </c>
      <c r="L129" s="30">
        <v>1.0</v>
      </c>
      <c r="M129" s="32" t="s">
        <v>39</v>
      </c>
      <c r="N129" s="32" t="s">
        <v>39</v>
      </c>
      <c r="O129" s="30">
        <v>0.0</v>
      </c>
      <c r="P129" s="30">
        <v>1.0</v>
      </c>
      <c r="Q129" s="30">
        <v>0.0</v>
      </c>
      <c r="R129" s="30">
        <v>5.0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39"/>
    </row>
    <row r="130">
      <c r="A130" s="30">
        <v>13235.3</v>
      </c>
      <c r="B130" s="40">
        <v>44326.0</v>
      </c>
      <c r="C130" s="40">
        <v>44326.0</v>
      </c>
      <c r="D130" s="32" t="s">
        <v>93</v>
      </c>
      <c r="E130" s="32" t="s">
        <v>94</v>
      </c>
      <c r="J130" s="30">
        <v>0.0</v>
      </c>
      <c r="K130" s="30">
        <v>0.0</v>
      </c>
      <c r="L130" s="30">
        <v>1.0</v>
      </c>
      <c r="M130" s="32" t="s">
        <v>39</v>
      </c>
      <c r="N130" s="32" t="s">
        <v>39</v>
      </c>
      <c r="O130" s="30">
        <v>0.0</v>
      </c>
      <c r="P130" s="30">
        <v>3.0</v>
      </c>
      <c r="Q130" s="30">
        <v>1.0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39"/>
    </row>
    <row r="131">
      <c r="A131" s="30">
        <v>13235.4</v>
      </c>
      <c r="B131" s="40">
        <v>44326.0</v>
      </c>
      <c r="C131" s="40">
        <v>44326.0</v>
      </c>
      <c r="D131" s="32" t="s">
        <v>93</v>
      </c>
      <c r="E131" s="32" t="s">
        <v>94</v>
      </c>
      <c r="J131" s="30">
        <v>0.0</v>
      </c>
      <c r="K131" s="30">
        <v>0.0</v>
      </c>
      <c r="L131" s="30">
        <v>1.0</v>
      </c>
      <c r="M131" s="32" t="s">
        <v>39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3.0</v>
      </c>
      <c r="V131" s="30">
        <v>4.0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39"/>
    </row>
    <row r="132">
      <c r="A132" s="30">
        <v>13235.5</v>
      </c>
      <c r="B132" s="40">
        <v>44326.0</v>
      </c>
      <c r="C132" s="40">
        <v>44326.0</v>
      </c>
      <c r="D132" s="32" t="s">
        <v>93</v>
      </c>
      <c r="E132" s="32" t="s">
        <v>94</v>
      </c>
      <c r="J132" s="30">
        <v>0.0</v>
      </c>
      <c r="K132" s="30">
        <v>0.0</v>
      </c>
      <c r="L132" s="30">
        <v>1.0</v>
      </c>
      <c r="M132" s="32" t="s">
        <v>39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1.0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39"/>
    </row>
    <row r="133">
      <c r="A133" s="30">
        <v>13236.1</v>
      </c>
      <c r="B133" s="40">
        <v>44326.0</v>
      </c>
      <c r="C133" s="40">
        <v>44326.0</v>
      </c>
      <c r="D133" s="32" t="s">
        <v>93</v>
      </c>
      <c r="E133" s="32" t="s">
        <v>94</v>
      </c>
      <c r="J133" s="30">
        <v>0.0</v>
      </c>
      <c r="K133" s="30">
        <v>0.0</v>
      </c>
      <c r="L133" s="30">
        <v>1.0</v>
      </c>
      <c r="M133" s="32" t="s">
        <v>39</v>
      </c>
      <c r="N133" s="32" t="s">
        <v>39</v>
      </c>
      <c r="O133" s="30">
        <v>0.0</v>
      </c>
      <c r="P133" s="30">
        <v>1.0</v>
      </c>
      <c r="Q133" s="30">
        <v>3.0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39"/>
    </row>
    <row r="134">
      <c r="A134" s="30">
        <v>13236.2</v>
      </c>
      <c r="B134" s="40">
        <v>44326.0</v>
      </c>
      <c r="C134" s="40">
        <v>44326.0</v>
      </c>
      <c r="D134" s="32" t="s">
        <v>93</v>
      </c>
      <c r="E134" s="32" t="s">
        <v>94</v>
      </c>
      <c r="J134" s="30">
        <v>0.0</v>
      </c>
      <c r="K134" s="30">
        <v>0.0</v>
      </c>
      <c r="L134" s="30">
        <v>1.0</v>
      </c>
      <c r="M134" s="32" t="s">
        <v>39</v>
      </c>
      <c r="N134" s="32" t="s">
        <v>39</v>
      </c>
      <c r="O134" s="30">
        <v>0.0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2.0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39"/>
    </row>
    <row r="135">
      <c r="A135" s="30">
        <v>13236.3</v>
      </c>
      <c r="B135" s="40">
        <v>44326.0</v>
      </c>
      <c r="C135" s="40">
        <v>44326.0</v>
      </c>
      <c r="D135" s="32" t="s">
        <v>93</v>
      </c>
      <c r="E135" s="32" t="s">
        <v>94</v>
      </c>
      <c r="J135" s="30">
        <v>0.0</v>
      </c>
      <c r="K135" s="30">
        <v>0.0</v>
      </c>
      <c r="L135" s="30">
        <v>1.0</v>
      </c>
      <c r="M135" s="32" t="s">
        <v>39</v>
      </c>
      <c r="N135" s="32" t="s">
        <v>39</v>
      </c>
      <c r="O135" s="30">
        <v>0.0</v>
      </c>
      <c r="P135" s="30">
        <v>5.0</v>
      </c>
      <c r="Q135" s="30">
        <v>1.0</v>
      </c>
      <c r="R135" s="30">
        <v>0.0</v>
      </c>
      <c r="S135" s="30">
        <v>0.0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39"/>
    </row>
    <row r="136">
      <c r="A136" s="30">
        <v>13236.4</v>
      </c>
      <c r="B136" s="40">
        <v>44326.0</v>
      </c>
      <c r="C136" s="40">
        <v>44326.0</v>
      </c>
      <c r="D136" s="32" t="s">
        <v>93</v>
      </c>
      <c r="E136" s="32" t="s">
        <v>94</v>
      </c>
      <c r="F136" s="32" t="s">
        <v>73</v>
      </c>
      <c r="G136" s="33" t="s">
        <v>74</v>
      </c>
      <c r="H136" s="34">
        <v>27587.0</v>
      </c>
      <c r="I136" s="35"/>
      <c r="J136" s="30">
        <v>0.0</v>
      </c>
      <c r="K136" s="30">
        <v>1.0</v>
      </c>
      <c r="L136" s="30">
        <v>0.0</v>
      </c>
      <c r="M136" s="32" t="s">
        <v>39</v>
      </c>
      <c r="N136" s="32" t="s">
        <v>39</v>
      </c>
      <c r="O136" s="30">
        <v>0.0</v>
      </c>
      <c r="P136" s="30">
        <v>4.0</v>
      </c>
      <c r="Q136" s="30">
        <v>2.0</v>
      </c>
      <c r="R136" s="30">
        <v>10.0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39"/>
    </row>
    <row r="137">
      <c r="A137" s="30">
        <v>13236.5</v>
      </c>
      <c r="B137" s="40">
        <v>44326.0</v>
      </c>
      <c r="C137" s="40">
        <v>44326.0</v>
      </c>
      <c r="D137" s="32" t="s">
        <v>93</v>
      </c>
      <c r="E137" s="32" t="s">
        <v>94</v>
      </c>
      <c r="F137" s="32" t="s">
        <v>73</v>
      </c>
      <c r="G137" s="33" t="s">
        <v>74</v>
      </c>
      <c r="H137" s="34">
        <v>27587.0</v>
      </c>
      <c r="I137" s="35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0.0</v>
      </c>
      <c r="P137" s="30">
        <v>11.0</v>
      </c>
      <c r="Q137" s="30">
        <v>3.0</v>
      </c>
      <c r="R137" s="30">
        <v>10.0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39"/>
    </row>
    <row r="138">
      <c r="A138" s="30">
        <v>13236.6</v>
      </c>
      <c r="B138" s="40">
        <v>44326.0</v>
      </c>
      <c r="C138" s="40">
        <v>44326.0</v>
      </c>
      <c r="D138" s="32" t="s">
        <v>93</v>
      </c>
      <c r="E138" s="32" t="s">
        <v>94</v>
      </c>
      <c r="F138" s="32" t="s">
        <v>73</v>
      </c>
      <c r="G138" s="33" t="s">
        <v>74</v>
      </c>
      <c r="H138" s="34">
        <v>27587.0</v>
      </c>
      <c r="I138" s="35"/>
      <c r="J138" s="30">
        <v>0.0</v>
      </c>
      <c r="K138" s="30">
        <v>1.0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2.0</v>
      </c>
      <c r="V138" s="30">
        <v>2.0</v>
      </c>
      <c r="W138" s="30">
        <v>10.0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39"/>
    </row>
    <row r="139">
      <c r="A139" s="30">
        <v>13237.1</v>
      </c>
      <c r="B139" s="40">
        <v>44326.0</v>
      </c>
      <c r="C139" s="40">
        <v>44326.0</v>
      </c>
      <c r="D139" s="32" t="s">
        <v>93</v>
      </c>
      <c r="E139" s="32" t="s">
        <v>94</v>
      </c>
      <c r="F139" s="32" t="s">
        <v>73</v>
      </c>
      <c r="G139" s="33" t="s">
        <v>74</v>
      </c>
      <c r="H139" s="34">
        <v>27587.0</v>
      </c>
      <c r="I139" s="35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68.0</v>
      </c>
      <c r="Q139" s="30">
        <v>60.0</v>
      </c>
      <c r="R139" s="30">
        <v>10.0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39"/>
    </row>
    <row r="140">
      <c r="A140" s="30">
        <v>13237.2</v>
      </c>
      <c r="B140" s="40">
        <v>44326.0</v>
      </c>
      <c r="C140" s="40">
        <v>44326.0</v>
      </c>
      <c r="D140" s="32" t="s">
        <v>93</v>
      </c>
      <c r="E140" s="32" t="s">
        <v>94</v>
      </c>
      <c r="F140" s="32" t="s">
        <v>73</v>
      </c>
      <c r="G140" s="33" t="s">
        <v>74</v>
      </c>
      <c r="H140" s="34">
        <v>27587.0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0.0</v>
      </c>
      <c r="P140" s="30">
        <v>4.0</v>
      </c>
      <c r="Q140" s="30">
        <v>3.0</v>
      </c>
      <c r="R140" s="30">
        <v>10.0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39"/>
    </row>
    <row r="141">
      <c r="A141" s="30">
        <v>13237.3</v>
      </c>
      <c r="B141" s="40">
        <v>44326.0</v>
      </c>
      <c r="C141" s="40">
        <v>44326.0</v>
      </c>
      <c r="D141" s="32" t="s">
        <v>93</v>
      </c>
      <c r="E141" s="32" t="s">
        <v>94</v>
      </c>
      <c r="F141" s="32" t="s">
        <v>73</v>
      </c>
      <c r="G141" s="33" t="s">
        <v>74</v>
      </c>
      <c r="H141" s="34">
        <v>27587.0</v>
      </c>
      <c r="I141" s="35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0.0</v>
      </c>
      <c r="P141" s="30">
        <v>6.0</v>
      </c>
      <c r="Q141" s="30">
        <v>1.0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39"/>
    </row>
    <row r="142">
      <c r="A142" s="30">
        <v>13237.4</v>
      </c>
      <c r="B142" s="40">
        <v>44326.0</v>
      </c>
      <c r="C142" s="40">
        <v>44326.0</v>
      </c>
      <c r="D142" s="32" t="s">
        <v>93</v>
      </c>
      <c r="E142" s="32" t="s">
        <v>94</v>
      </c>
      <c r="J142" s="30">
        <v>1.0</v>
      </c>
      <c r="K142" s="30">
        <v>0.0</v>
      </c>
      <c r="L142" s="30">
        <v>0.0</v>
      </c>
      <c r="M142" s="32" t="s">
        <v>39</v>
      </c>
      <c r="N142" s="32" t="s">
        <v>39</v>
      </c>
      <c r="O142" s="30">
        <v>0.0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16.0</v>
      </c>
      <c r="AA142" s="30">
        <v>5.0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39"/>
    </row>
    <row r="143">
      <c r="A143" s="30">
        <v>13237.5</v>
      </c>
      <c r="B143" s="40">
        <v>44326.0</v>
      </c>
      <c r="C143" s="40">
        <v>44326.0</v>
      </c>
      <c r="D143" s="32" t="s">
        <v>93</v>
      </c>
      <c r="E143" s="32" t="s">
        <v>94</v>
      </c>
      <c r="J143" s="30">
        <v>1.0</v>
      </c>
      <c r="K143" s="30">
        <v>0.0</v>
      </c>
      <c r="L143" s="30">
        <v>0.0</v>
      </c>
      <c r="M143" s="32" t="s">
        <v>39</v>
      </c>
      <c r="N143" s="32" t="s">
        <v>39</v>
      </c>
      <c r="O143" s="30">
        <v>0.0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5.0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39"/>
    </row>
    <row r="144">
      <c r="A144" s="30">
        <v>13237.6</v>
      </c>
      <c r="B144" s="40">
        <v>44326.0</v>
      </c>
      <c r="C144" s="40">
        <v>44326.0</v>
      </c>
      <c r="D144" s="32" t="s">
        <v>93</v>
      </c>
      <c r="E144" s="32" t="s">
        <v>94</v>
      </c>
      <c r="J144" s="30">
        <v>1.0</v>
      </c>
      <c r="K144" s="30">
        <v>0.0</v>
      </c>
      <c r="L144" s="30">
        <v>0.0</v>
      </c>
      <c r="M144" s="32" t="s">
        <v>39</v>
      </c>
      <c r="N144" s="32" t="s">
        <v>39</v>
      </c>
      <c r="O144" s="30">
        <v>0.0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10.0</v>
      </c>
      <c r="AA144" s="30">
        <v>5.0</v>
      </c>
      <c r="AB144" s="30">
        <v>10.0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39"/>
    </row>
    <row r="145">
      <c r="A145" s="30">
        <v>13238.1</v>
      </c>
      <c r="B145" s="40">
        <v>44326.0</v>
      </c>
      <c r="C145" s="40">
        <v>44326.0</v>
      </c>
      <c r="D145" s="32" t="s">
        <v>93</v>
      </c>
      <c r="E145" s="32" t="s">
        <v>94</v>
      </c>
      <c r="J145" s="30">
        <v>1.0</v>
      </c>
      <c r="K145" s="30">
        <v>0.0</v>
      </c>
      <c r="L145" s="30">
        <v>0.0</v>
      </c>
      <c r="M145" s="32" t="s">
        <v>39</v>
      </c>
      <c r="N145" s="32" t="s">
        <v>39</v>
      </c>
      <c r="O145" s="30">
        <v>0.0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3.0</v>
      </c>
      <c r="AA145" s="30">
        <v>2.0</v>
      </c>
      <c r="AB145" s="30">
        <v>10.0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39"/>
    </row>
    <row r="146">
      <c r="A146" s="30">
        <v>13238.2</v>
      </c>
      <c r="B146" s="40">
        <v>44326.0</v>
      </c>
      <c r="C146" s="40">
        <v>44326.0</v>
      </c>
      <c r="D146" s="32" t="s">
        <v>93</v>
      </c>
      <c r="E146" s="32" t="s">
        <v>94</v>
      </c>
      <c r="J146" s="30">
        <v>1.0</v>
      </c>
      <c r="K146" s="30">
        <v>0.0</v>
      </c>
      <c r="L146" s="30">
        <v>0.0</v>
      </c>
      <c r="M146" s="32" t="s">
        <v>39</v>
      </c>
      <c r="N146" s="32" t="s">
        <v>39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2.0</v>
      </c>
      <c r="AA146" s="30">
        <v>1.0</v>
      </c>
      <c r="AB146" s="30">
        <v>10.0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39"/>
    </row>
    <row r="147">
      <c r="A147" s="30">
        <v>13238.3</v>
      </c>
      <c r="B147" s="40">
        <v>44326.0</v>
      </c>
      <c r="C147" s="40">
        <v>44326.0</v>
      </c>
      <c r="D147" s="32" t="s">
        <v>93</v>
      </c>
      <c r="E147" s="32" t="s">
        <v>94</v>
      </c>
      <c r="J147" s="30">
        <v>1.0</v>
      </c>
      <c r="K147" s="30">
        <v>0.0</v>
      </c>
      <c r="L147" s="30">
        <v>0.0</v>
      </c>
      <c r="M147" s="32" t="s">
        <v>39</v>
      </c>
      <c r="N147" s="32" t="s">
        <v>39</v>
      </c>
      <c r="O147" s="30">
        <v>0.0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0.0</v>
      </c>
      <c r="AA147" s="30">
        <v>1.0</v>
      </c>
      <c r="AB147" s="30">
        <v>10.0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39"/>
    </row>
    <row r="148">
      <c r="A148" s="30">
        <v>13238.4</v>
      </c>
      <c r="B148" s="40">
        <v>44326.0</v>
      </c>
      <c r="C148" s="40">
        <v>44326.0</v>
      </c>
      <c r="D148" s="32" t="s">
        <v>93</v>
      </c>
      <c r="E148" s="32" t="s">
        <v>94</v>
      </c>
      <c r="J148" s="30">
        <v>1.0</v>
      </c>
      <c r="K148" s="30">
        <v>0.0</v>
      </c>
      <c r="L148" s="30">
        <v>0.0</v>
      </c>
      <c r="M148" s="32" t="s">
        <v>39</v>
      </c>
      <c r="N148" s="32" t="s">
        <v>39</v>
      </c>
      <c r="O148" s="30">
        <v>0.0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1.0</v>
      </c>
      <c r="AA148" s="30">
        <v>2.0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39"/>
    </row>
    <row r="149">
      <c r="A149" s="30">
        <v>13238.5</v>
      </c>
      <c r="B149" s="40">
        <v>44326.0</v>
      </c>
      <c r="C149" s="40">
        <v>44326.0</v>
      </c>
      <c r="D149" s="32" t="s">
        <v>93</v>
      </c>
      <c r="E149" s="32" t="s">
        <v>94</v>
      </c>
      <c r="F149" s="32" t="s">
        <v>73</v>
      </c>
      <c r="G149" s="33" t="s">
        <v>74</v>
      </c>
      <c r="H149" s="34">
        <v>27587.0</v>
      </c>
      <c r="I149" s="35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0.0</v>
      </c>
      <c r="P149" s="30">
        <v>4.0</v>
      </c>
      <c r="Q149" s="30">
        <v>0.0</v>
      </c>
      <c r="R149" s="30">
        <v>10.0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39"/>
    </row>
    <row r="150">
      <c r="A150" s="30">
        <v>13238.6</v>
      </c>
      <c r="B150" s="40">
        <v>44326.0</v>
      </c>
      <c r="C150" s="40">
        <v>44326.0</v>
      </c>
      <c r="D150" s="32" t="s">
        <v>93</v>
      </c>
      <c r="E150" s="32" t="s">
        <v>94</v>
      </c>
      <c r="F150" s="32" t="s">
        <v>73</v>
      </c>
      <c r="G150" s="33" t="s">
        <v>74</v>
      </c>
      <c r="H150" s="34">
        <v>27587.0</v>
      </c>
      <c r="I150" s="35"/>
      <c r="J150" s="30">
        <v>0.0</v>
      </c>
      <c r="K150" s="30">
        <v>1.0</v>
      </c>
      <c r="L150" s="30">
        <v>0.0</v>
      </c>
      <c r="M150" s="32" t="s">
        <v>39</v>
      </c>
      <c r="N150" s="32" t="s">
        <v>39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4.0</v>
      </c>
      <c r="AA150" s="30">
        <v>0.0</v>
      </c>
      <c r="AB150" s="30">
        <v>10.0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39"/>
    </row>
    <row r="151">
      <c r="A151" s="30">
        <v>13239.1</v>
      </c>
      <c r="B151" s="40">
        <v>44326.0</v>
      </c>
      <c r="C151" s="40">
        <v>44326.0</v>
      </c>
      <c r="D151" s="32" t="s">
        <v>93</v>
      </c>
      <c r="E151" s="32" t="s">
        <v>94</v>
      </c>
      <c r="F151" s="32" t="s">
        <v>73</v>
      </c>
      <c r="G151" s="33" t="s">
        <v>74</v>
      </c>
      <c r="H151" s="34">
        <v>27587.0</v>
      </c>
      <c r="I151" s="35"/>
      <c r="J151" s="30">
        <v>0.0</v>
      </c>
      <c r="K151" s="30">
        <v>1.0</v>
      </c>
      <c r="L151" s="30">
        <v>0.0</v>
      </c>
      <c r="M151" s="32" t="s">
        <v>39</v>
      </c>
      <c r="N151" s="32" t="s">
        <v>39</v>
      </c>
      <c r="O151" s="30">
        <v>0.0</v>
      </c>
      <c r="P151" s="30">
        <v>16.0</v>
      </c>
      <c r="Q151" s="30">
        <v>1.0</v>
      </c>
      <c r="R151" s="30">
        <v>10.0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39"/>
    </row>
    <row r="152">
      <c r="A152" s="30">
        <v>13239.2</v>
      </c>
      <c r="B152" s="40">
        <v>44326.0</v>
      </c>
      <c r="C152" s="40">
        <v>44326.0</v>
      </c>
      <c r="D152" s="32" t="s">
        <v>93</v>
      </c>
      <c r="E152" s="32" t="s">
        <v>94</v>
      </c>
      <c r="F152" s="32" t="s">
        <v>73</v>
      </c>
      <c r="G152" s="33" t="s">
        <v>74</v>
      </c>
      <c r="H152" s="34">
        <v>27587.0</v>
      </c>
      <c r="I152" s="35"/>
      <c r="J152" s="30">
        <v>0.0</v>
      </c>
      <c r="K152" s="30">
        <v>1.0</v>
      </c>
      <c r="L152" s="30">
        <v>0.0</v>
      </c>
      <c r="M152" s="32" t="s">
        <v>39</v>
      </c>
      <c r="N152" s="32" t="s">
        <v>39</v>
      </c>
      <c r="O152" s="30">
        <v>0.0</v>
      </c>
      <c r="P152" s="30">
        <v>2.0</v>
      </c>
      <c r="Q152" s="30">
        <v>4.0</v>
      </c>
      <c r="R152" s="30">
        <v>10.0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39"/>
    </row>
    <row r="153">
      <c r="A153" s="30">
        <v>13239.3</v>
      </c>
      <c r="B153" s="40">
        <v>44326.0</v>
      </c>
      <c r="C153" s="40">
        <v>44326.0</v>
      </c>
      <c r="D153" s="32" t="s">
        <v>93</v>
      </c>
      <c r="E153" s="32" t="s">
        <v>94</v>
      </c>
      <c r="F153" s="32" t="s">
        <v>73</v>
      </c>
      <c r="G153" s="33" t="s">
        <v>74</v>
      </c>
      <c r="H153" s="34">
        <v>27587.0</v>
      </c>
      <c r="I153" s="35"/>
      <c r="J153" s="30">
        <v>0.0</v>
      </c>
      <c r="K153" s="30">
        <v>1.0</v>
      </c>
      <c r="L153" s="30">
        <v>0.0</v>
      </c>
      <c r="M153" s="32" t="s">
        <v>39</v>
      </c>
      <c r="N153" s="32" t="s">
        <v>39</v>
      </c>
      <c r="O153" s="30">
        <v>0.0</v>
      </c>
      <c r="P153" s="30">
        <v>3.0</v>
      </c>
      <c r="Q153" s="30">
        <v>2.0</v>
      </c>
      <c r="R153" s="30">
        <v>10.0</v>
      </c>
      <c r="S153" s="30">
        <v>0.0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39"/>
    </row>
    <row r="154">
      <c r="A154" s="30">
        <v>13239.4</v>
      </c>
      <c r="B154" s="40">
        <v>44326.0</v>
      </c>
      <c r="C154" s="40">
        <v>44326.0</v>
      </c>
      <c r="D154" s="32" t="s">
        <v>93</v>
      </c>
      <c r="E154" s="32" t="s">
        <v>94</v>
      </c>
      <c r="F154" s="32" t="s">
        <v>73</v>
      </c>
      <c r="G154" s="33" t="s">
        <v>74</v>
      </c>
      <c r="H154" s="34">
        <v>27587.0</v>
      </c>
      <c r="I154" s="35"/>
      <c r="J154" s="30">
        <v>0.0</v>
      </c>
      <c r="K154" s="30">
        <v>1.0</v>
      </c>
      <c r="L154" s="30">
        <v>0.0</v>
      </c>
      <c r="M154" s="32" t="s">
        <v>39</v>
      </c>
      <c r="N154" s="32" t="s">
        <v>39</v>
      </c>
      <c r="O154" s="30">
        <v>0.0</v>
      </c>
      <c r="P154" s="30">
        <v>0.0</v>
      </c>
      <c r="Q154" s="30">
        <v>2.0</v>
      </c>
      <c r="R154" s="30">
        <v>10.0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39"/>
    </row>
    <row r="155">
      <c r="A155" s="30">
        <v>13239.5</v>
      </c>
      <c r="B155" s="40">
        <v>44326.0</v>
      </c>
      <c r="C155" s="40">
        <v>44326.0</v>
      </c>
      <c r="D155" s="32" t="s">
        <v>93</v>
      </c>
      <c r="E155" s="32" t="s">
        <v>94</v>
      </c>
      <c r="J155" s="30">
        <v>0.0</v>
      </c>
      <c r="K155" s="30">
        <v>0.0</v>
      </c>
      <c r="L155" s="30">
        <v>1.0</v>
      </c>
      <c r="M155" s="32" t="s">
        <v>39</v>
      </c>
      <c r="N155" s="32" t="s">
        <v>39</v>
      </c>
      <c r="O155" s="30">
        <v>0.0</v>
      </c>
      <c r="P155" s="30">
        <v>0.0</v>
      </c>
      <c r="Q155" s="30">
        <v>0.0</v>
      </c>
      <c r="R155" s="30">
        <v>10.0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39"/>
    </row>
    <row r="156">
      <c r="A156" s="30">
        <v>13239.6</v>
      </c>
      <c r="B156" s="40">
        <v>44326.0</v>
      </c>
      <c r="C156" s="40">
        <v>44326.0</v>
      </c>
      <c r="D156" s="32" t="s">
        <v>93</v>
      </c>
      <c r="E156" s="32" t="s">
        <v>94</v>
      </c>
      <c r="F156" s="32" t="s">
        <v>73</v>
      </c>
      <c r="G156" s="33" t="s">
        <v>74</v>
      </c>
      <c r="H156" s="34">
        <v>27587.0</v>
      </c>
      <c r="I156" s="35"/>
      <c r="J156" s="30">
        <v>0.0</v>
      </c>
      <c r="K156" s="30">
        <v>1.0</v>
      </c>
      <c r="L156" s="30">
        <v>0.0</v>
      </c>
      <c r="M156" s="32" t="s">
        <v>39</v>
      </c>
      <c r="N156" s="32" t="s">
        <v>39</v>
      </c>
      <c r="O156" s="30">
        <v>0.0</v>
      </c>
      <c r="P156" s="30">
        <v>1.0</v>
      </c>
      <c r="Q156" s="30">
        <v>7.0</v>
      </c>
      <c r="R156" s="30">
        <v>10.0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39"/>
    </row>
    <row r="157">
      <c r="A157" s="30">
        <v>13240.1</v>
      </c>
      <c r="B157" s="40">
        <v>44327.0</v>
      </c>
      <c r="C157" s="31">
        <v>44329.0</v>
      </c>
      <c r="D157" s="32" t="s">
        <v>282</v>
      </c>
      <c r="E157" s="32" t="s">
        <v>36</v>
      </c>
      <c r="F157" s="32" t="s">
        <v>338</v>
      </c>
      <c r="G157" s="33" t="s">
        <v>38</v>
      </c>
      <c r="H157" s="34">
        <v>27614.0</v>
      </c>
      <c r="I157" s="35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3.0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11.0</v>
      </c>
      <c r="V157" s="30">
        <v>7.0</v>
      </c>
      <c r="W157" s="30">
        <v>10.0</v>
      </c>
      <c r="X157" s="30">
        <v>1.0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39"/>
    </row>
    <row r="158">
      <c r="A158" s="30">
        <v>13240.2</v>
      </c>
      <c r="B158" s="40">
        <v>44327.0</v>
      </c>
      <c r="C158" s="31">
        <v>44329.0</v>
      </c>
      <c r="D158" s="32" t="s">
        <v>282</v>
      </c>
      <c r="E158" s="32" t="s">
        <v>36</v>
      </c>
      <c r="F158" s="32" t="s">
        <v>261</v>
      </c>
      <c r="G158" s="33" t="s">
        <v>74</v>
      </c>
      <c r="H158" s="34">
        <v>27587.0</v>
      </c>
      <c r="I158" s="35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4.0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12.0</v>
      </c>
      <c r="AA158" s="30">
        <v>6.0</v>
      </c>
      <c r="AB158" s="30">
        <v>10.0</v>
      </c>
      <c r="AC158" s="30">
        <v>2.0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39"/>
    </row>
    <row r="159">
      <c r="A159" s="30">
        <v>13241.1</v>
      </c>
      <c r="B159" s="40">
        <v>44327.0</v>
      </c>
      <c r="C159" s="31">
        <v>44333.0</v>
      </c>
      <c r="D159" s="32" t="s">
        <v>264</v>
      </c>
      <c r="E159" s="32" t="s">
        <v>36</v>
      </c>
      <c r="F159" s="32" t="s">
        <v>198</v>
      </c>
      <c r="G159" s="33" t="s">
        <v>38</v>
      </c>
      <c r="H159" s="34">
        <v>27605.0</v>
      </c>
      <c r="I159" s="35"/>
      <c r="J159" s="30">
        <v>0.0</v>
      </c>
      <c r="K159" s="30">
        <v>1.0</v>
      </c>
      <c r="L159" s="30">
        <v>0.0</v>
      </c>
      <c r="M159" s="32" t="s">
        <v>49</v>
      </c>
      <c r="N159" s="32" t="s">
        <v>39</v>
      </c>
      <c r="O159" s="30">
        <v>1.0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9.0</v>
      </c>
      <c r="AF159" s="30">
        <v>5.0</v>
      </c>
      <c r="AG159" s="30">
        <v>10.0</v>
      </c>
      <c r="AH159" s="30">
        <v>1.0</v>
      </c>
      <c r="AI159" s="30">
        <v>0.0</v>
      </c>
      <c r="AJ159" s="39"/>
    </row>
    <row r="160">
      <c r="A160" s="30">
        <v>13241.2</v>
      </c>
      <c r="B160" s="40">
        <v>44327.0</v>
      </c>
      <c r="C160" s="31">
        <v>44333.0</v>
      </c>
      <c r="D160" s="32" t="s">
        <v>264</v>
      </c>
      <c r="E160" s="32" t="s">
        <v>36</v>
      </c>
      <c r="F160" s="32" t="s">
        <v>265</v>
      </c>
      <c r="G160" s="33" t="s">
        <v>38</v>
      </c>
      <c r="H160" s="34">
        <v>27608.0</v>
      </c>
      <c r="I160" s="35"/>
      <c r="J160" s="30">
        <v>0.0</v>
      </c>
      <c r="K160" s="30">
        <v>1.0</v>
      </c>
      <c r="L160" s="30">
        <v>0.0</v>
      </c>
      <c r="M160" s="32" t="s">
        <v>49</v>
      </c>
      <c r="N160" s="32" t="s">
        <v>39</v>
      </c>
      <c r="O160" s="30">
        <v>1.0</v>
      </c>
      <c r="P160" s="30">
        <v>9.0</v>
      </c>
      <c r="Q160" s="30">
        <v>6.0</v>
      </c>
      <c r="R160" s="30">
        <v>5.0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0.0</v>
      </c>
      <c r="AA160" s="30">
        <v>0.0</v>
      </c>
      <c r="AB160" s="30">
        <v>5.0</v>
      </c>
      <c r="AC160" s="30">
        <v>1.0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39"/>
    </row>
    <row r="161">
      <c r="A161" s="30">
        <v>13241.3</v>
      </c>
      <c r="B161" s="40">
        <v>44327.0</v>
      </c>
      <c r="C161" s="31">
        <v>44333.0</v>
      </c>
      <c r="D161" s="32" t="s">
        <v>264</v>
      </c>
      <c r="E161" s="32" t="s">
        <v>36</v>
      </c>
      <c r="F161" s="32" t="s">
        <v>265</v>
      </c>
      <c r="G161" s="33" t="s">
        <v>38</v>
      </c>
      <c r="H161" s="34">
        <v>27608.0</v>
      </c>
      <c r="I161" s="35"/>
      <c r="J161" s="30">
        <v>0.0</v>
      </c>
      <c r="K161" s="30">
        <v>1.0</v>
      </c>
      <c r="L161" s="30">
        <v>0.0</v>
      </c>
      <c r="M161" s="32" t="s">
        <v>49</v>
      </c>
      <c r="N161" s="32" t="s">
        <v>39</v>
      </c>
      <c r="O161" s="30">
        <v>1.0</v>
      </c>
      <c r="P161" s="30">
        <v>9.0</v>
      </c>
      <c r="Q161" s="30">
        <v>5.0</v>
      </c>
      <c r="R161" s="30">
        <v>5.0</v>
      </c>
      <c r="S161" s="30">
        <v>0.0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5.0</v>
      </c>
      <c r="AC161" s="30">
        <v>1.0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39"/>
    </row>
    <row r="162">
      <c r="A162" s="30">
        <v>13241.4</v>
      </c>
      <c r="B162" s="40">
        <v>44327.0</v>
      </c>
      <c r="C162" s="31">
        <v>44333.0</v>
      </c>
      <c r="D162" s="32" t="s">
        <v>264</v>
      </c>
      <c r="E162" s="32" t="s">
        <v>36</v>
      </c>
      <c r="F162" s="32" t="s">
        <v>265</v>
      </c>
      <c r="G162" s="33" t="s">
        <v>38</v>
      </c>
      <c r="H162" s="34">
        <v>27608.0</v>
      </c>
      <c r="I162" s="35"/>
      <c r="J162" s="30">
        <v>0.0</v>
      </c>
      <c r="K162" s="30">
        <v>1.0</v>
      </c>
      <c r="L162" s="30">
        <v>0.0</v>
      </c>
      <c r="M162" s="32" t="s">
        <v>49</v>
      </c>
      <c r="N162" s="32" t="s">
        <v>39</v>
      </c>
      <c r="O162" s="30">
        <v>1.0</v>
      </c>
      <c r="P162" s="30">
        <v>8.0</v>
      </c>
      <c r="Q162" s="30">
        <v>6.0</v>
      </c>
      <c r="R162" s="30">
        <v>5.0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0.0</v>
      </c>
      <c r="AA162" s="30">
        <v>0.0</v>
      </c>
      <c r="AB162" s="30">
        <v>5.0</v>
      </c>
      <c r="AC162" s="30">
        <v>1.0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39"/>
    </row>
    <row r="163">
      <c r="A163" s="30">
        <v>13241.5</v>
      </c>
      <c r="B163" s="40">
        <v>44327.0</v>
      </c>
      <c r="C163" s="31">
        <v>44333.0</v>
      </c>
      <c r="D163" s="32" t="s">
        <v>264</v>
      </c>
      <c r="E163" s="32" t="s">
        <v>36</v>
      </c>
      <c r="J163" s="30">
        <v>0.0</v>
      </c>
      <c r="K163" s="30">
        <v>0.0</v>
      </c>
      <c r="L163" s="30">
        <v>1.0</v>
      </c>
      <c r="M163" s="32" t="s">
        <v>49</v>
      </c>
      <c r="N163" s="32" t="s">
        <v>39</v>
      </c>
      <c r="O163" s="30">
        <v>0.0</v>
      </c>
      <c r="P163" s="30">
        <v>7.0</v>
      </c>
      <c r="Q163" s="30">
        <v>5.0</v>
      </c>
      <c r="R163" s="30">
        <v>5.0</v>
      </c>
      <c r="S163" s="30">
        <v>1.0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39"/>
    </row>
    <row r="164">
      <c r="A164" s="30">
        <v>13242.1</v>
      </c>
      <c r="B164" s="40">
        <v>44327.0</v>
      </c>
      <c r="C164" s="31">
        <v>44333.0</v>
      </c>
      <c r="D164" s="32" t="s">
        <v>57</v>
      </c>
      <c r="E164" s="32" t="s">
        <v>58</v>
      </c>
      <c r="F164" s="32" t="s">
        <v>331</v>
      </c>
      <c r="G164" s="33" t="s">
        <v>62</v>
      </c>
      <c r="H164" s="34">
        <v>27526.0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0.0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9.0</v>
      </c>
      <c r="AF164" s="30">
        <v>4.0</v>
      </c>
      <c r="AG164" s="30">
        <v>5.0</v>
      </c>
      <c r="AH164" s="30">
        <v>1.0</v>
      </c>
      <c r="AI164" s="30">
        <v>0.0</v>
      </c>
      <c r="AJ164" s="39"/>
    </row>
    <row r="165">
      <c r="A165" s="30">
        <v>13243.1</v>
      </c>
      <c r="B165" s="40">
        <v>44327.0</v>
      </c>
      <c r="C165" s="31">
        <v>44329.0</v>
      </c>
      <c r="D165" s="32" t="s">
        <v>227</v>
      </c>
      <c r="E165" s="32" t="s">
        <v>36</v>
      </c>
      <c r="F165" s="32" t="s">
        <v>228</v>
      </c>
      <c r="G165" s="33" t="s">
        <v>38</v>
      </c>
      <c r="H165" s="34">
        <v>27616.0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4.0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9.0</v>
      </c>
      <c r="V165" s="30">
        <v>5.0</v>
      </c>
      <c r="W165" s="30">
        <v>10.0</v>
      </c>
      <c r="X165" s="30">
        <v>1.0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39"/>
    </row>
    <row r="166">
      <c r="A166" s="30">
        <v>13243.2</v>
      </c>
      <c r="B166" s="40">
        <v>44327.0</v>
      </c>
      <c r="C166" s="31">
        <v>44329.0</v>
      </c>
      <c r="D166" s="32" t="s">
        <v>227</v>
      </c>
      <c r="E166" s="32" t="s">
        <v>36</v>
      </c>
      <c r="F166" s="32" t="s">
        <v>228</v>
      </c>
      <c r="G166" s="33" t="s">
        <v>38</v>
      </c>
      <c r="H166" s="34">
        <v>27616.0</v>
      </c>
      <c r="I166" s="35"/>
      <c r="J166" s="30">
        <v>0.0</v>
      </c>
      <c r="K166" s="30">
        <v>1.0</v>
      </c>
      <c r="L166" s="30">
        <v>0.0</v>
      </c>
      <c r="M166" s="32" t="s">
        <v>39</v>
      </c>
      <c r="N166" s="32" t="s">
        <v>39</v>
      </c>
      <c r="O166" s="30">
        <v>3.0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9.0</v>
      </c>
      <c r="V166" s="30">
        <v>5.0</v>
      </c>
      <c r="W166" s="30">
        <v>10.0</v>
      </c>
      <c r="X166" s="30">
        <v>1.0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9"/>
    </row>
    <row r="167">
      <c r="A167" s="30">
        <v>13243.3</v>
      </c>
      <c r="B167" s="40">
        <v>44327.0</v>
      </c>
      <c r="C167" s="31">
        <v>44329.0</v>
      </c>
      <c r="D167" s="32" t="s">
        <v>227</v>
      </c>
      <c r="E167" s="32" t="s">
        <v>36</v>
      </c>
      <c r="J167" s="30">
        <v>0.0</v>
      </c>
      <c r="K167" s="30">
        <v>0.0</v>
      </c>
      <c r="L167" s="30">
        <v>1.0</v>
      </c>
      <c r="M167" s="32" t="s">
        <v>39</v>
      </c>
      <c r="N167" s="32" t="s">
        <v>39</v>
      </c>
      <c r="O167" s="30">
        <v>4.0</v>
      </c>
      <c r="P167" s="30">
        <v>9.0</v>
      </c>
      <c r="Q167" s="30">
        <v>5.0</v>
      </c>
      <c r="R167" s="30">
        <v>10.0</v>
      </c>
      <c r="S167" s="30">
        <v>1.0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39"/>
    </row>
    <row r="168">
      <c r="A168" s="30">
        <v>13244.1</v>
      </c>
      <c r="B168" s="40">
        <v>44327.0</v>
      </c>
      <c r="C168" s="31">
        <v>44333.0</v>
      </c>
      <c r="D168" s="32" t="s">
        <v>119</v>
      </c>
      <c r="E168" s="32" t="s">
        <v>36</v>
      </c>
      <c r="F168" s="32" t="s">
        <v>120</v>
      </c>
      <c r="G168" s="33" t="s">
        <v>38</v>
      </c>
      <c r="H168" s="34">
        <v>27616.0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8.0</v>
      </c>
      <c r="V168" s="30">
        <v>6.0</v>
      </c>
      <c r="W168" s="30">
        <v>10.0</v>
      </c>
      <c r="X168" s="30">
        <v>2.0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39"/>
    </row>
    <row r="169">
      <c r="A169" s="30">
        <v>13244.2</v>
      </c>
      <c r="B169" s="40">
        <v>44327.0</v>
      </c>
      <c r="C169" s="31">
        <v>44333.0</v>
      </c>
      <c r="D169" s="32" t="s">
        <v>119</v>
      </c>
      <c r="E169" s="32" t="s">
        <v>36</v>
      </c>
      <c r="F169" s="32" t="s">
        <v>120</v>
      </c>
      <c r="G169" s="33" t="s">
        <v>38</v>
      </c>
      <c r="H169" s="34">
        <v>27616.0</v>
      </c>
      <c r="I169" s="35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3.0</v>
      </c>
      <c r="P169" s="30">
        <v>8.0</v>
      </c>
      <c r="Q169" s="30">
        <v>6.0</v>
      </c>
      <c r="R169" s="30">
        <v>10.0</v>
      </c>
      <c r="S169" s="30">
        <v>2.0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39"/>
    </row>
    <row r="170" ht="17.25" customHeight="1">
      <c r="A170" s="30">
        <v>13244.3</v>
      </c>
      <c r="B170" s="40">
        <v>44327.0</v>
      </c>
      <c r="C170" s="31">
        <v>44333.0</v>
      </c>
      <c r="D170" s="32" t="s">
        <v>119</v>
      </c>
      <c r="E170" s="32" t="s">
        <v>36</v>
      </c>
      <c r="J170" s="30">
        <v>0.0</v>
      </c>
      <c r="K170" s="30">
        <v>0.0</v>
      </c>
      <c r="L170" s="30">
        <v>1.0</v>
      </c>
      <c r="M170" s="32" t="s">
        <v>39</v>
      </c>
      <c r="N170" s="32" t="s">
        <v>39</v>
      </c>
      <c r="O170" s="30">
        <v>1.0</v>
      </c>
      <c r="P170" s="30">
        <v>5.0</v>
      </c>
      <c r="Q170" s="30">
        <v>5.0</v>
      </c>
      <c r="R170" s="30">
        <v>10.0</v>
      </c>
      <c r="S170" s="30">
        <v>2.0</v>
      </c>
      <c r="T170" s="30">
        <v>1.0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39"/>
    </row>
    <row r="171">
      <c r="A171" s="30">
        <v>13244.4</v>
      </c>
      <c r="B171" s="40">
        <v>44327.0</v>
      </c>
      <c r="C171" s="31">
        <v>44333.0</v>
      </c>
      <c r="D171" s="32" t="s">
        <v>119</v>
      </c>
      <c r="E171" s="32" t="s">
        <v>36</v>
      </c>
      <c r="J171" s="30">
        <v>0.0</v>
      </c>
      <c r="K171" s="30">
        <v>0.0</v>
      </c>
      <c r="L171" s="30">
        <v>1.0</v>
      </c>
      <c r="M171" s="32" t="s">
        <v>39</v>
      </c>
      <c r="N171" s="32" t="s">
        <v>39</v>
      </c>
      <c r="O171" s="30">
        <v>1.0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8.0</v>
      </c>
      <c r="V171" s="30">
        <v>6.0</v>
      </c>
      <c r="W171" s="30">
        <v>10.0</v>
      </c>
      <c r="X171" s="30">
        <v>2.0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39"/>
    </row>
    <row r="172">
      <c r="A172" s="30">
        <v>13244.5</v>
      </c>
      <c r="B172" s="40">
        <v>44327.0</v>
      </c>
      <c r="C172" s="31">
        <v>44333.0</v>
      </c>
      <c r="D172" s="32" t="s">
        <v>119</v>
      </c>
      <c r="E172" s="32" t="s">
        <v>36</v>
      </c>
      <c r="J172" s="30">
        <v>1.0</v>
      </c>
      <c r="K172" s="30">
        <v>0.0</v>
      </c>
      <c r="L172" s="30">
        <v>0.0</v>
      </c>
      <c r="M172" s="32" t="s">
        <v>39</v>
      </c>
      <c r="N172" s="32" t="s">
        <v>39</v>
      </c>
      <c r="O172" s="30">
        <v>3.0</v>
      </c>
      <c r="P172" s="30">
        <v>0.0</v>
      </c>
      <c r="Q172" s="30">
        <v>0.0</v>
      </c>
      <c r="R172" s="30">
        <v>5.0</v>
      </c>
      <c r="S172" s="30">
        <v>2.0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5.0</v>
      </c>
      <c r="AA172" s="30">
        <v>4.0</v>
      </c>
      <c r="AB172" s="30">
        <v>7.0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39"/>
    </row>
    <row r="173">
      <c r="A173" s="30">
        <v>13245.1</v>
      </c>
      <c r="B173" s="40">
        <v>44327.0</v>
      </c>
      <c r="C173" s="31">
        <v>44333.0</v>
      </c>
      <c r="D173" s="32" t="s">
        <v>231</v>
      </c>
      <c r="E173" s="32" t="s">
        <v>36</v>
      </c>
      <c r="F173" s="32" t="s">
        <v>192</v>
      </c>
      <c r="G173" s="33" t="s">
        <v>38</v>
      </c>
      <c r="H173" s="34">
        <v>27606.0</v>
      </c>
      <c r="I173" s="35"/>
      <c r="J173" s="30">
        <v>0.0</v>
      </c>
      <c r="K173" s="30">
        <v>1.0</v>
      </c>
      <c r="L173" s="30">
        <v>0.0</v>
      </c>
      <c r="M173" s="32" t="s">
        <v>49</v>
      </c>
      <c r="N173" s="32" t="s">
        <v>39</v>
      </c>
      <c r="O173" s="30">
        <v>3.0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7.0</v>
      </c>
      <c r="V173" s="30">
        <v>5.0</v>
      </c>
      <c r="W173" s="30">
        <v>5.0</v>
      </c>
      <c r="X173" s="30">
        <v>2.0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39"/>
    </row>
    <row r="174">
      <c r="A174" s="30">
        <v>13246.1</v>
      </c>
      <c r="B174" s="40">
        <v>44327.0</v>
      </c>
      <c r="C174" s="31">
        <v>44333.0</v>
      </c>
      <c r="D174" s="32" t="s">
        <v>282</v>
      </c>
      <c r="E174" s="32" t="s">
        <v>36</v>
      </c>
      <c r="F174" s="32" t="s">
        <v>338</v>
      </c>
      <c r="G174" s="33" t="s">
        <v>38</v>
      </c>
      <c r="H174" s="34">
        <v>27614.0</v>
      </c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1.0</v>
      </c>
      <c r="P174" s="30">
        <v>10.0</v>
      </c>
      <c r="Q174" s="30">
        <v>6.0</v>
      </c>
      <c r="R174" s="30">
        <v>10.0</v>
      </c>
      <c r="S174" s="30">
        <v>1.0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39"/>
    </row>
    <row r="175">
      <c r="A175" s="30">
        <v>13246.2</v>
      </c>
      <c r="B175" s="40">
        <v>44327.0</v>
      </c>
      <c r="C175" s="31">
        <v>44333.0</v>
      </c>
      <c r="D175" s="32" t="s">
        <v>282</v>
      </c>
      <c r="E175" s="32" t="s">
        <v>36</v>
      </c>
      <c r="F175" s="32" t="s">
        <v>338</v>
      </c>
      <c r="G175" s="33" t="s">
        <v>38</v>
      </c>
      <c r="H175" s="34">
        <v>27614.0</v>
      </c>
      <c r="I175" s="35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1.0</v>
      </c>
      <c r="P175" s="30">
        <v>10.0</v>
      </c>
      <c r="Q175" s="30">
        <v>6.0</v>
      </c>
      <c r="R175" s="30">
        <v>10.0</v>
      </c>
      <c r="S175" s="30">
        <v>1.0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39"/>
    </row>
    <row r="176">
      <c r="A176" s="30">
        <v>13246.3</v>
      </c>
      <c r="B176" s="40">
        <v>44327.0</v>
      </c>
      <c r="C176" s="31">
        <v>44333.0</v>
      </c>
      <c r="D176" s="32" t="s">
        <v>282</v>
      </c>
      <c r="E176" s="32" t="s">
        <v>36</v>
      </c>
      <c r="F176" s="32" t="s">
        <v>338</v>
      </c>
      <c r="G176" s="33" t="s">
        <v>38</v>
      </c>
      <c r="H176" s="34">
        <v>27614.0</v>
      </c>
      <c r="I176" s="35"/>
      <c r="J176" s="30">
        <v>0.0</v>
      </c>
      <c r="K176" s="30">
        <v>1.0</v>
      </c>
      <c r="L176" s="30">
        <v>0.0</v>
      </c>
      <c r="M176" s="32" t="s">
        <v>39</v>
      </c>
      <c r="N176" s="32" t="s">
        <v>39</v>
      </c>
      <c r="O176" s="30">
        <v>1.0</v>
      </c>
      <c r="P176" s="30">
        <v>0.0</v>
      </c>
      <c r="Q176" s="30">
        <v>6.0</v>
      </c>
      <c r="R176" s="30">
        <v>5.0</v>
      </c>
      <c r="S176" s="30">
        <v>0.0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9.0</v>
      </c>
      <c r="AA176" s="30">
        <v>0.0</v>
      </c>
      <c r="AB176" s="30">
        <v>5.0</v>
      </c>
      <c r="AC176" s="30">
        <v>1.0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39"/>
    </row>
    <row r="177">
      <c r="A177" s="30">
        <v>13246.4</v>
      </c>
      <c r="B177" s="40">
        <v>44327.0</v>
      </c>
      <c r="C177" s="31">
        <v>44333.0</v>
      </c>
      <c r="D177" s="32" t="s">
        <v>282</v>
      </c>
      <c r="E177" s="32" t="s">
        <v>36</v>
      </c>
      <c r="F177" s="32" t="s">
        <v>338</v>
      </c>
      <c r="G177" s="33" t="s">
        <v>38</v>
      </c>
      <c r="H177" s="34">
        <v>27614.0</v>
      </c>
      <c r="I177" s="35"/>
      <c r="J177" s="30">
        <v>0.0</v>
      </c>
      <c r="K177" s="30">
        <v>1.0</v>
      </c>
      <c r="L177" s="30">
        <v>0.0</v>
      </c>
      <c r="M177" s="32" t="s">
        <v>39</v>
      </c>
      <c r="N177" s="32" t="s">
        <v>39</v>
      </c>
      <c r="O177" s="30">
        <v>1.0</v>
      </c>
      <c r="P177" s="30">
        <v>9.0</v>
      </c>
      <c r="Q177" s="30">
        <v>6.0</v>
      </c>
      <c r="R177" s="30">
        <v>10.0</v>
      </c>
      <c r="S177" s="30">
        <v>1.0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39"/>
    </row>
    <row r="178">
      <c r="A178" s="30">
        <v>13247.1</v>
      </c>
      <c r="B178" s="40">
        <v>44327.0</v>
      </c>
      <c r="C178" s="31">
        <v>44340.0</v>
      </c>
      <c r="D178" s="32" t="s">
        <v>271</v>
      </c>
      <c r="E178" s="32" t="s">
        <v>36</v>
      </c>
      <c r="F178" s="32" t="s">
        <v>164</v>
      </c>
      <c r="G178" s="33" t="s">
        <v>165</v>
      </c>
      <c r="H178" s="34">
        <v>27560.0</v>
      </c>
      <c r="I178" s="35"/>
      <c r="J178" s="30">
        <v>0.0</v>
      </c>
      <c r="K178" s="30">
        <v>1.0</v>
      </c>
      <c r="L178" s="30">
        <v>0.0</v>
      </c>
      <c r="M178" s="32" t="s">
        <v>39</v>
      </c>
      <c r="N178" s="32" t="s">
        <v>39</v>
      </c>
      <c r="O178" s="30">
        <v>3.0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9.0</v>
      </c>
      <c r="AA178" s="30">
        <v>5.0</v>
      </c>
      <c r="AB178" s="30">
        <v>10.0</v>
      </c>
      <c r="AC178" s="30">
        <v>1.0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39"/>
    </row>
    <row r="179">
      <c r="A179" s="30">
        <v>13248.1</v>
      </c>
      <c r="B179" s="40">
        <v>44327.0</v>
      </c>
      <c r="C179" s="31">
        <v>44341.0</v>
      </c>
      <c r="D179" s="32" t="s">
        <v>316</v>
      </c>
      <c r="E179" s="32" t="s">
        <v>46</v>
      </c>
      <c r="I179" s="35"/>
      <c r="J179" s="30">
        <v>1.0</v>
      </c>
      <c r="K179" s="30">
        <v>0.0</v>
      </c>
      <c r="L179" s="30">
        <v>0.0</v>
      </c>
      <c r="M179" s="32" t="s">
        <v>39</v>
      </c>
      <c r="N179" s="32" t="s">
        <v>39</v>
      </c>
      <c r="O179" s="30">
        <v>3.0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4.0</v>
      </c>
      <c r="AA179" s="30">
        <v>3.0</v>
      </c>
      <c r="AB179" s="30">
        <v>11.0</v>
      </c>
      <c r="AC179" s="30">
        <v>1.0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39"/>
    </row>
    <row r="180">
      <c r="A180" s="30">
        <v>13248.2</v>
      </c>
      <c r="B180" s="40">
        <v>44327.0</v>
      </c>
      <c r="C180" s="31">
        <v>44341.0</v>
      </c>
      <c r="D180" s="32" t="s">
        <v>316</v>
      </c>
      <c r="E180" s="32" t="s">
        <v>46</v>
      </c>
      <c r="I180" s="35"/>
      <c r="J180" s="30">
        <v>1.0</v>
      </c>
      <c r="K180" s="30">
        <v>0.0</v>
      </c>
      <c r="L180" s="30">
        <v>0.0</v>
      </c>
      <c r="M180" s="32" t="s">
        <v>39</v>
      </c>
      <c r="N180" s="32" t="s">
        <v>39</v>
      </c>
      <c r="O180" s="30">
        <v>3.0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6.0</v>
      </c>
      <c r="AA180" s="30">
        <v>3.0</v>
      </c>
      <c r="AB180" s="30">
        <v>12.0</v>
      </c>
      <c r="AC180" s="30">
        <v>1.0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39"/>
    </row>
    <row r="181">
      <c r="A181" s="30">
        <v>13248.3</v>
      </c>
      <c r="B181" s="40">
        <v>44327.0</v>
      </c>
      <c r="C181" s="31">
        <v>44341.0</v>
      </c>
      <c r="D181" s="32" t="s">
        <v>316</v>
      </c>
      <c r="E181" s="32" t="s">
        <v>46</v>
      </c>
      <c r="F181" s="32" t="s">
        <v>179</v>
      </c>
      <c r="G181" s="33" t="s">
        <v>38</v>
      </c>
      <c r="H181" s="34">
        <v>27616.0</v>
      </c>
      <c r="I181" s="35"/>
      <c r="J181" s="30">
        <v>0.0</v>
      </c>
      <c r="K181" s="30">
        <v>1.0</v>
      </c>
      <c r="L181" s="30">
        <v>0.0</v>
      </c>
      <c r="M181" s="32" t="s">
        <v>49</v>
      </c>
      <c r="N181" s="32" t="s">
        <v>39</v>
      </c>
      <c r="O181" s="30">
        <v>7.0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9.0</v>
      </c>
      <c r="AA181" s="30">
        <v>6.0</v>
      </c>
      <c r="AB181" s="30">
        <v>12.0</v>
      </c>
      <c r="AC181" s="30">
        <v>1.0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39"/>
    </row>
    <row r="182" ht="17.25" customHeight="1">
      <c r="A182" s="30">
        <v>13248.4</v>
      </c>
      <c r="B182" s="40">
        <v>44327.0</v>
      </c>
      <c r="C182" s="31">
        <v>44341.0</v>
      </c>
      <c r="D182" s="32" t="s">
        <v>316</v>
      </c>
      <c r="E182" s="32" t="s">
        <v>46</v>
      </c>
      <c r="F182" s="32" t="s">
        <v>90</v>
      </c>
      <c r="G182" s="33" t="s">
        <v>91</v>
      </c>
      <c r="H182" s="34">
        <v>27597.0</v>
      </c>
      <c r="I182" s="35"/>
      <c r="J182" s="30">
        <v>0.0</v>
      </c>
      <c r="K182" s="30">
        <v>1.0</v>
      </c>
      <c r="L182" s="30">
        <v>0.0</v>
      </c>
      <c r="M182" s="32" t="s">
        <v>49</v>
      </c>
      <c r="N182" s="32" t="s">
        <v>39</v>
      </c>
      <c r="O182" s="30">
        <v>7.0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10.0</v>
      </c>
      <c r="AA182" s="30">
        <v>6.0</v>
      </c>
      <c r="AB182" s="30">
        <v>12.0</v>
      </c>
      <c r="AC182" s="30">
        <v>1.0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39"/>
    </row>
    <row r="183">
      <c r="A183" s="30">
        <v>13249.1</v>
      </c>
      <c r="B183" s="40">
        <v>44328.0</v>
      </c>
      <c r="C183" s="31">
        <v>44333.0</v>
      </c>
      <c r="D183" s="32" t="s">
        <v>194</v>
      </c>
      <c r="E183" s="32" t="s">
        <v>36</v>
      </c>
      <c r="F183" s="32" t="s">
        <v>195</v>
      </c>
      <c r="G183" s="33" t="s">
        <v>107</v>
      </c>
      <c r="H183" s="34">
        <v>27511.0</v>
      </c>
      <c r="I183" s="35"/>
      <c r="J183" s="30">
        <v>0.0</v>
      </c>
      <c r="K183" s="30">
        <v>1.0</v>
      </c>
      <c r="L183" s="30">
        <v>0.0</v>
      </c>
      <c r="M183" s="32" t="s">
        <v>39</v>
      </c>
      <c r="N183" s="32" t="s">
        <v>39</v>
      </c>
      <c r="O183" s="30">
        <v>5.0</v>
      </c>
      <c r="P183" s="30">
        <v>9.0</v>
      </c>
      <c r="Q183" s="30">
        <v>6.0</v>
      </c>
      <c r="R183" s="30">
        <v>10.0</v>
      </c>
      <c r="S183" s="30">
        <v>2.0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39"/>
    </row>
    <row r="184">
      <c r="A184" s="30">
        <v>13249.2</v>
      </c>
      <c r="B184" s="40">
        <v>44328.0</v>
      </c>
      <c r="C184" s="31">
        <v>44333.0</v>
      </c>
      <c r="D184" s="32" t="s">
        <v>194</v>
      </c>
      <c r="E184" s="32" t="s">
        <v>36</v>
      </c>
      <c r="F184" s="32" t="s">
        <v>195</v>
      </c>
      <c r="G184" s="33" t="s">
        <v>107</v>
      </c>
      <c r="H184" s="34">
        <v>27511.0</v>
      </c>
      <c r="I184" s="35"/>
      <c r="J184" s="30">
        <v>0.0</v>
      </c>
      <c r="K184" s="30">
        <v>1.0</v>
      </c>
      <c r="L184" s="30">
        <v>0.0</v>
      </c>
      <c r="M184" s="32" t="s">
        <v>39</v>
      </c>
      <c r="N184" s="32" t="s">
        <v>39</v>
      </c>
      <c r="O184" s="30">
        <v>5.0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7.0</v>
      </c>
      <c r="AA184" s="30">
        <v>9.0</v>
      </c>
      <c r="AB184" s="30">
        <v>10.0</v>
      </c>
      <c r="AC184" s="30">
        <v>2.0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39"/>
    </row>
    <row r="185">
      <c r="A185" s="30">
        <v>13250.1</v>
      </c>
      <c r="B185" s="31">
        <v>44328.0</v>
      </c>
      <c r="C185" s="31">
        <v>44333.0</v>
      </c>
      <c r="D185" s="32" t="s">
        <v>188</v>
      </c>
      <c r="E185" s="32" t="s">
        <v>160</v>
      </c>
      <c r="F185" s="32" t="s">
        <v>339</v>
      </c>
      <c r="G185" s="33" t="s">
        <v>38</v>
      </c>
      <c r="H185" s="34">
        <v>27604.0</v>
      </c>
      <c r="I185" s="35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3.0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9.0</v>
      </c>
      <c r="V185" s="30">
        <v>6.0</v>
      </c>
      <c r="W185" s="30">
        <v>10.0</v>
      </c>
      <c r="X185" s="30">
        <v>2.0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39"/>
    </row>
    <row r="186">
      <c r="A186" s="30">
        <v>13250.2</v>
      </c>
      <c r="B186" s="31">
        <v>44328.0</v>
      </c>
      <c r="C186" s="31">
        <v>44333.0</v>
      </c>
      <c r="D186" s="32" t="s">
        <v>188</v>
      </c>
      <c r="E186" s="32" t="s">
        <v>160</v>
      </c>
      <c r="F186" s="37"/>
      <c r="G186" s="38"/>
      <c r="H186" s="38"/>
      <c r="I186" s="35"/>
      <c r="J186" s="30">
        <v>0.0</v>
      </c>
      <c r="K186" s="30">
        <v>0.0</v>
      </c>
      <c r="L186" s="30">
        <v>1.0</v>
      </c>
      <c r="M186" s="32" t="s">
        <v>39</v>
      </c>
      <c r="N186" s="32" t="s">
        <v>39</v>
      </c>
      <c r="O186" s="30">
        <v>0.0</v>
      </c>
      <c r="P186" s="30">
        <v>6.0</v>
      </c>
      <c r="Q186" s="30">
        <v>5.0</v>
      </c>
      <c r="R186" s="30">
        <v>10.0</v>
      </c>
      <c r="S186" s="30">
        <v>2.0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39"/>
    </row>
    <row r="187">
      <c r="A187" s="30">
        <v>13250.3</v>
      </c>
      <c r="B187" s="31">
        <v>44328.0</v>
      </c>
      <c r="C187" s="31">
        <v>44333.0</v>
      </c>
      <c r="D187" s="32" t="s">
        <v>188</v>
      </c>
      <c r="E187" s="32" t="s">
        <v>160</v>
      </c>
      <c r="F187" s="37"/>
      <c r="G187" s="38"/>
      <c r="H187" s="38"/>
      <c r="I187" s="35"/>
      <c r="J187" s="30">
        <v>0.0</v>
      </c>
      <c r="K187" s="30">
        <v>0.0</v>
      </c>
      <c r="L187" s="30">
        <v>1.0</v>
      </c>
      <c r="M187" s="32" t="s">
        <v>39</v>
      </c>
      <c r="N187" s="32" t="s">
        <v>39</v>
      </c>
      <c r="O187" s="30">
        <v>1.0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6.0</v>
      </c>
      <c r="V187" s="30">
        <v>5.0</v>
      </c>
      <c r="W187" s="30">
        <v>5.0</v>
      </c>
      <c r="X187" s="30">
        <v>1.0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39"/>
    </row>
    <row r="188">
      <c r="A188" s="30">
        <v>13251.1</v>
      </c>
      <c r="B188" s="31">
        <v>44328.0</v>
      </c>
      <c r="C188" s="31">
        <v>44333.0</v>
      </c>
      <c r="D188" s="32" t="s">
        <v>68</v>
      </c>
      <c r="E188" s="32" t="s">
        <v>36</v>
      </c>
      <c r="F188" s="32" t="s">
        <v>69</v>
      </c>
      <c r="G188" s="33" t="s">
        <v>38</v>
      </c>
      <c r="H188" s="34">
        <v>27615.0</v>
      </c>
      <c r="I188" s="35"/>
      <c r="J188" s="30">
        <v>0.0</v>
      </c>
      <c r="K188" s="30">
        <v>1.0</v>
      </c>
      <c r="L188" s="30">
        <v>0.0</v>
      </c>
      <c r="M188" s="32" t="s">
        <v>49</v>
      </c>
      <c r="N188" s="32" t="s">
        <v>39</v>
      </c>
      <c r="O188" s="30">
        <v>3.0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7.0</v>
      </c>
      <c r="V188" s="30">
        <v>5.0</v>
      </c>
      <c r="W188" s="30">
        <v>10.0</v>
      </c>
      <c r="X188" s="30">
        <v>1.0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39"/>
    </row>
    <row r="189">
      <c r="A189" s="30">
        <v>13252.1</v>
      </c>
      <c r="B189" s="31">
        <v>44328.0</v>
      </c>
      <c r="C189" s="31">
        <v>44334.0</v>
      </c>
      <c r="D189" s="32" t="s">
        <v>68</v>
      </c>
      <c r="E189" s="32" t="s">
        <v>36</v>
      </c>
      <c r="F189" s="32" t="s">
        <v>69</v>
      </c>
      <c r="G189" s="33" t="s">
        <v>38</v>
      </c>
      <c r="H189" s="34">
        <v>27615.0</v>
      </c>
      <c r="I189" s="35"/>
      <c r="J189" s="30">
        <v>0.0</v>
      </c>
      <c r="K189" s="30">
        <v>1.0</v>
      </c>
      <c r="L189" s="30">
        <v>0.0</v>
      </c>
      <c r="M189" s="32" t="s">
        <v>49</v>
      </c>
      <c r="N189" s="32" t="s">
        <v>39</v>
      </c>
      <c r="O189" s="30">
        <v>2.0</v>
      </c>
      <c r="P189" s="30">
        <v>2.0</v>
      </c>
      <c r="Q189" s="30">
        <v>5.0</v>
      </c>
      <c r="R189" s="30">
        <v>5.0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39"/>
    </row>
    <row r="190">
      <c r="A190" s="30">
        <v>13252.2</v>
      </c>
      <c r="B190" s="31">
        <v>44328.0</v>
      </c>
      <c r="C190" s="31">
        <v>44334.0</v>
      </c>
      <c r="D190" s="32" t="s">
        <v>68</v>
      </c>
      <c r="E190" s="32" t="s">
        <v>36</v>
      </c>
      <c r="F190" s="32" t="s">
        <v>69</v>
      </c>
      <c r="G190" s="33" t="s">
        <v>38</v>
      </c>
      <c r="H190" s="34">
        <v>27615.0</v>
      </c>
      <c r="I190" s="35"/>
      <c r="J190" s="30">
        <v>0.0</v>
      </c>
      <c r="K190" s="30">
        <v>1.0</v>
      </c>
      <c r="L190" s="30">
        <v>0.0</v>
      </c>
      <c r="M190" s="32" t="s">
        <v>49</v>
      </c>
      <c r="N190" s="32" t="s">
        <v>39</v>
      </c>
      <c r="O190" s="30">
        <v>3.0</v>
      </c>
      <c r="P190" s="30">
        <v>11.0</v>
      </c>
      <c r="Q190" s="30">
        <v>5.0</v>
      </c>
      <c r="R190" s="30">
        <v>5.0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39"/>
    </row>
    <row r="191">
      <c r="A191" s="30">
        <v>13252.3</v>
      </c>
      <c r="B191" s="31">
        <v>44328.0</v>
      </c>
      <c r="C191" s="31">
        <v>44334.0</v>
      </c>
      <c r="D191" s="32" t="s">
        <v>68</v>
      </c>
      <c r="E191" s="32" t="s">
        <v>36</v>
      </c>
      <c r="J191" s="30">
        <v>0.0</v>
      </c>
      <c r="K191" s="30">
        <v>0.0</v>
      </c>
      <c r="L191" s="30">
        <v>1.0</v>
      </c>
      <c r="M191" s="32" t="s">
        <v>49</v>
      </c>
      <c r="N191" s="32" t="s">
        <v>39</v>
      </c>
      <c r="O191" s="30">
        <v>5.0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11.0</v>
      </c>
      <c r="V191" s="30">
        <v>5.0</v>
      </c>
      <c r="W191" s="30">
        <v>5.0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39"/>
    </row>
    <row r="192">
      <c r="A192" s="30">
        <v>13252.4</v>
      </c>
      <c r="B192" s="31">
        <v>44328.0</v>
      </c>
      <c r="C192" s="31">
        <v>44334.0</v>
      </c>
      <c r="D192" s="32" t="s">
        <v>68</v>
      </c>
      <c r="E192" s="32" t="s">
        <v>36</v>
      </c>
      <c r="J192" s="30">
        <v>0.0</v>
      </c>
      <c r="K192" s="30">
        <v>0.0</v>
      </c>
      <c r="L192" s="30">
        <v>1.0</v>
      </c>
      <c r="M192" s="32" t="s">
        <v>49</v>
      </c>
      <c r="N192" s="32" t="s">
        <v>39</v>
      </c>
      <c r="O192" s="30">
        <v>0.0</v>
      </c>
      <c r="P192" s="30">
        <v>9.0</v>
      </c>
      <c r="Q192" s="30">
        <v>4.0</v>
      </c>
      <c r="R192" s="30">
        <v>5.0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39"/>
    </row>
    <row r="193">
      <c r="A193" s="30">
        <v>13253.1</v>
      </c>
      <c r="B193" s="31">
        <v>44328.0</v>
      </c>
      <c r="C193" s="31">
        <v>44334.0</v>
      </c>
      <c r="D193" s="32" t="s">
        <v>257</v>
      </c>
      <c r="E193" s="32" t="s">
        <v>258</v>
      </c>
      <c r="F193" s="32" t="s">
        <v>340</v>
      </c>
      <c r="G193" s="33" t="s">
        <v>109</v>
      </c>
      <c r="H193" s="34">
        <v>27529.0</v>
      </c>
      <c r="I193" s="35"/>
      <c r="J193" s="30">
        <v>0.0</v>
      </c>
      <c r="K193" s="30">
        <v>1.0</v>
      </c>
      <c r="L193" s="30">
        <v>0.0</v>
      </c>
      <c r="M193" s="32" t="s">
        <v>49</v>
      </c>
      <c r="N193" s="32" t="s">
        <v>39</v>
      </c>
      <c r="O193" s="30">
        <v>1.0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11.0</v>
      </c>
      <c r="AF193" s="30">
        <v>5.0</v>
      </c>
      <c r="AG193" s="30">
        <v>10.0</v>
      </c>
      <c r="AH193" s="30">
        <v>1.0</v>
      </c>
      <c r="AI193" s="30">
        <v>0.0</v>
      </c>
      <c r="AJ193" s="39"/>
    </row>
    <row r="194">
      <c r="A194" s="30">
        <v>13253.2</v>
      </c>
      <c r="B194" s="31">
        <v>44328.0</v>
      </c>
      <c r="C194" s="31">
        <v>44334.0</v>
      </c>
      <c r="D194" s="32" t="s">
        <v>257</v>
      </c>
      <c r="E194" s="32" t="s">
        <v>258</v>
      </c>
      <c r="F194" s="32" t="s">
        <v>340</v>
      </c>
      <c r="G194" s="33" t="s">
        <v>109</v>
      </c>
      <c r="H194" s="34">
        <v>27529.0</v>
      </c>
      <c r="I194" s="35"/>
      <c r="J194" s="30">
        <v>0.0</v>
      </c>
      <c r="K194" s="30">
        <v>1.0</v>
      </c>
      <c r="L194" s="30">
        <v>0.0</v>
      </c>
      <c r="M194" s="32" t="s">
        <v>49</v>
      </c>
      <c r="N194" s="32" t="s">
        <v>39</v>
      </c>
      <c r="O194" s="30">
        <v>1.0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5.0</v>
      </c>
      <c r="X194" s="30">
        <v>1.0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11.0</v>
      </c>
      <c r="AF194" s="30">
        <v>5.0</v>
      </c>
      <c r="AG194" s="30">
        <v>5.0</v>
      </c>
      <c r="AH194" s="30">
        <v>0.0</v>
      </c>
      <c r="AI194" s="30">
        <v>0.0</v>
      </c>
      <c r="AJ194" s="39"/>
    </row>
    <row r="195">
      <c r="A195" s="30">
        <v>13253.3</v>
      </c>
      <c r="B195" s="31">
        <v>44328.0</v>
      </c>
      <c r="C195" s="31">
        <v>44334.0</v>
      </c>
      <c r="D195" s="32" t="s">
        <v>257</v>
      </c>
      <c r="E195" s="32" t="s">
        <v>258</v>
      </c>
      <c r="G195" s="38"/>
      <c r="H195" s="38"/>
      <c r="I195" s="35"/>
      <c r="J195" s="30">
        <v>0.0</v>
      </c>
      <c r="K195" s="30">
        <v>0.0</v>
      </c>
      <c r="L195" s="30">
        <v>1.0</v>
      </c>
      <c r="M195" s="32" t="s">
        <v>39</v>
      </c>
      <c r="N195" s="32" t="s">
        <v>39</v>
      </c>
      <c r="O195" s="30">
        <v>1.0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10.0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39"/>
    </row>
    <row r="196">
      <c r="A196" s="30">
        <v>13254.1</v>
      </c>
      <c r="B196" s="31">
        <v>44329.0</v>
      </c>
      <c r="C196" s="31">
        <v>44334.0</v>
      </c>
      <c r="D196" s="32" t="s">
        <v>211</v>
      </c>
      <c r="E196" s="32" t="s">
        <v>36</v>
      </c>
      <c r="F196" s="32" t="s">
        <v>212</v>
      </c>
      <c r="G196" s="33" t="s">
        <v>38</v>
      </c>
      <c r="H196" s="34">
        <v>27606.0</v>
      </c>
      <c r="I196" s="35"/>
      <c r="J196" s="30">
        <v>0.0</v>
      </c>
      <c r="K196" s="30">
        <v>1.0</v>
      </c>
      <c r="L196" s="30">
        <v>0.0</v>
      </c>
      <c r="M196" s="32" t="s">
        <v>49</v>
      </c>
      <c r="N196" s="32" t="s">
        <v>39</v>
      </c>
      <c r="O196" s="30">
        <v>4.0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10.0</v>
      </c>
      <c r="V196" s="30">
        <v>5.0</v>
      </c>
      <c r="W196" s="30">
        <v>10.0</v>
      </c>
      <c r="X196" s="30">
        <v>2.0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39"/>
    </row>
    <row r="197">
      <c r="A197" s="30">
        <v>13254.2</v>
      </c>
      <c r="B197" s="31">
        <v>44329.0</v>
      </c>
      <c r="C197" s="31">
        <v>44334.0</v>
      </c>
      <c r="D197" s="32" t="s">
        <v>211</v>
      </c>
      <c r="E197" s="32" t="s">
        <v>36</v>
      </c>
      <c r="J197" s="30">
        <v>0.0</v>
      </c>
      <c r="K197" s="30">
        <v>0.0</v>
      </c>
      <c r="L197" s="30">
        <v>1.0</v>
      </c>
      <c r="M197" s="32" t="s">
        <v>49</v>
      </c>
      <c r="N197" s="32" t="s">
        <v>39</v>
      </c>
      <c r="O197" s="30">
        <v>4.0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10.0</v>
      </c>
      <c r="V197" s="30">
        <v>5.0</v>
      </c>
      <c r="W197" s="30">
        <v>10.0</v>
      </c>
      <c r="X197" s="30">
        <v>2.0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39"/>
    </row>
    <row r="198">
      <c r="A198" s="30">
        <v>13254.3</v>
      </c>
      <c r="B198" s="31">
        <v>44329.0</v>
      </c>
      <c r="C198" s="31">
        <v>44334.0</v>
      </c>
      <c r="D198" s="32" t="s">
        <v>211</v>
      </c>
      <c r="E198" s="32" t="s">
        <v>36</v>
      </c>
      <c r="J198" s="30">
        <v>1.0</v>
      </c>
      <c r="K198" s="30">
        <v>0.0</v>
      </c>
      <c r="L198" s="30">
        <v>0.0</v>
      </c>
      <c r="M198" s="32" t="s">
        <v>49</v>
      </c>
      <c r="N198" s="32" t="s">
        <v>39</v>
      </c>
      <c r="O198" s="30">
        <v>1.0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8.0</v>
      </c>
      <c r="AA198" s="30">
        <v>5.0</v>
      </c>
      <c r="AB198" s="30">
        <v>12.0</v>
      </c>
      <c r="AC198" s="30">
        <v>1.0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39"/>
    </row>
    <row r="199">
      <c r="A199" s="30">
        <v>13254.4</v>
      </c>
      <c r="B199" s="31">
        <v>44329.0</v>
      </c>
      <c r="C199" s="31">
        <v>44334.0</v>
      </c>
      <c r="D199" s="32" t="s">
        <v>211</v>
      </c>
      <c r="E199" s="32" t="s">
        <v>36</v>
      </c>
      <c r="J199" s="30">
        <v>1.0</v>
      </c>
      <c r="K199" s="30">
        <v>0.0</v>
      </c>
      <c r="L199" s="30">
        <v>0.0</v>
      </c>
      <c r="M199" s="32" t="s">
        <v>49</v>
      </c>
      <c r="N199" s="32" t="s">
        <v>49</v>
      </c>
      <c r="O199" s="30">
        <v>2.0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8.0</v>
      </c>
      <c r="AF199" s="30">
        <v>4.0</v>
      </c>
      <c r="AG199" s="30">
        <v>10.0</v>
      </c>
      <c r="AH199" s="30">
        <v>1.0</v>
      </c>
      <c r="AI199" s="30">
        <v>0.0</v>
      </c>
      <c r="AJ199" s="39"/>
    </row>
    <row r="200">
      <c r="A200" s="30">
        <v>13255.1</v>
      </c>
      <c r="B200" s="31">
        <v>44329.0</v>
      </c>
      <c r="C200" s="31">
        <v>44334.0</v>
      </c>
      <c r="D200" s="32" t="s">
        <v>242</v>
      </c>
      <c r="E200" s="32" t="s">
        <v>36</v>
      </c>
      <c r="F200" s="32" t="s">
        <v>40</v>
      </c>
      <c r="G200" s="38"/>
      <c r="H200" s="38"/>
      <c r="I200" s="35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4.0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7.0</v>
      </c>
      <c r="AF200" s="30">
        <v>6.0</v>
      </c>
      <c r="AG200" s="30">
        <v>10.0</v>
      </c>
      <c r="AH200" s="30">
        <v>2.0</v>
      </c>
      <c r="AI200" s="30">
        <v>0.0</v>
      </c>
      <c r="AJ200" s="39"/>
    </row>
    <row r="201">
      <c r="A201" s="30">
        <v>13255.2</v>
      </c>
      <c r="B201" s="31">
        <v>44329.0</v>
      </c>
      <c r="C201" s="31">
        <v>44334.0</v>
      </c>
      <c r="D201" s="32" t="s">
        <v>242</v>
      </c>
      <c r="E201" s="32" t="s">
        <v>36</v>
      </c>
      <c r="F201" s="32" t="s">
        <v>40</v>
      </c>
      <c r="G201" s="38"/>
      <c r="H201" s="38"/>
      <c r="I201" s="35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4.0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9.0</v>
      </c>
      <c r="V201" s="30">
        <v>6.0</v>
      </c>
      <c r="W201" s="30">
        <v>10.0</v>
      </c>
      <c r="X201" s="30">
        <v>2.0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39"/>
    </row>
    <row r="202">
      <c r="A202" s="30">
        <v>13255.3</v>
      </c>
      <c r="B202" s="31">
        <v>44329.0</v>
      </c>
      <c r="C202" s="31">
        <v>44334.0</v>
      </c>
      <c r="D202" s="32" t="s">
        <v>242</v>
      </c>
      <c r="E202" s="32" t="s">
        <v>36</v>
      </c>
      <c r="F202" s="32" t="s">
        <v>40</v>
      </c>
      <c r="G202" s="38"/>
      <c r="H202" s="38"/>
      <c r="I202" s="35"/>
      <c r="J202" s="30">
        <v>0.0</v>
      </c>
      <c r="K202" s="30">
        <v>1.0</v>
      </c>
      <c r="L202" s="30">
        <v>0.0</v>
      </c>
      <c r="M202" s="32" t="s">
        <v>39</v>
      </c>
      <c r="N202" s="32" t="s">
        <v>39</v>
      </c>
      <c r="O202" s="30">
        <v>6.0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10.0</v>
      </c>
      <c r="AA202" s="30">
        <v>6.0</v>
      </c>
      <c r="AB202" s="30">
        <v>10.0</v>
      </c>
      <c r="AC202" s="30">
        <v>2.0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39"/>
    </row>
    <row r="203">
      <c r="A203" s="30">
        <v>13255.4</v>
      </c>
      <c r="B203" s="31">
        <v>44329.0</v>
      </c>
      <c r="C203" s="31">
        <v>44334.0</v>
      </c>
      <c r="D203" s="32" t="s">
        <v>242</v>
      </c>
      <c r="E203" s="32" t="s">
        <v>36</v>
      </c>
      <c r="J203" s="30">
        <v>0.0</v>
      </c>
      <c r="K203" s="30">
        <v>0.0</v>
      </c>
      <c r="L203" s="30">
        <v>1.0</v>
      </c>
      <c r="M203" s="32" t="s">
        <v>39</v>
      </c>
      <c r="N203" s="32" t="s">
        <v>39</v>
      </c>
      <c r="O203" s="30">
        <v>0.0</v>
      </c>
      <c r="P203" s="30">
        <v>10.0</v>
      </c>
      <c r="Q203" s="30">
        <v>7.0</v>
      </c>
      <c r="R203" s="30">
        <v>0.0</v>
      </c>
      <c r="S203" s="30">
        <v>2.0</v>
      </c>
      <c r="T203" s="30">
        <v>0.0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39"/>
    </row>
    <row r="204">
      <c r="A204" s="30">
        <v>13256.1</v>
      </c>
      <c r="B204" s="31">
        <v>44329.0</v>
      </c>
      <c r="C204" s="31">
        <v>44333.0</v>
      </c>
      <c r="D204" s="32" t="s">
        <v>272</v>
      </c>
      <c r="E204" s="32" t="s">
        <v>36</v>
      </c>
      <c r="F204" s="32" t="s">
        <v>341</v>
      </c>
      <c r="G204" s="33" t="s">
        <v>62</v>
      </c>
      <c r="H204" s="34">
        <v>27526.0</v>
      </c>
      <c r="I204" s="35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4.0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7.0</v>
      </c>
      <c r="V204" s="30">
        <v>6.0</v>
      </c>
      <c r="W204" s="30">
        <v>10.0</v>
      </c>
      <c r="X204" s="30">
        <v>2.0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39"/>
    </row>
    <row r="205">
      <c r="A205" s="30">
        <v>13257.1</v>
      </c>
      <c r="B205" s="31">
        <v>44329.0</v>
      </c>
      <c r="C205" s="31">
        <v>44333.0</v>
      </c>
      <c r="D205" s="32" t="s">
        <v>194</v>
      </c>
      <c r="E205" s="32" t="s">
        <v>36</v>
      </c>
      <c r="J205" s="30">
        <v>1.0</v>
      </c>
      <c r="K205" s="30">
        <v>0.0</v>
      </c>
      <c r="L205" s="30">
        <v>0.0</v>
      </c>
      <c r="M205" s="32" t="s">
        <v>39</v>
      </c>
      <c r="N205" s="32" t="s">
        <v>39</v>
      </c>
      <c r="O205" s="30">
        <v>3.0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10.0</v>
      </c>
      <c r="AA205" s="30">
        <v>6.0</v>
      </c>
      <c r="AB205" s="30">
        <v>10.0</v>
      </c>
      <c r="AC205" s="30">
        <v>2.0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39"/>
    </row>
    <row r="206">
      <c r="A206" s="30">
        <v>13258.1</v>
      </c>
      <c r="B206" s="31">
        <v>44329.0</v>
      </c>
      <c r="C206" s="31">
        <v>44335.0</v>
      </c>
      <c r="D206" s="32" t="s">
        <v>249</v>
      </c>
      <c r="E206" s="32" t="s">
        <v>250</v>
      </c>
      <c r="F206" s="32" t="s">
        <v>248</v>
      </c>
      <c r="G206" s="33" t="s">
        <v>38</v>
      </c>
      <c r="H206" s="34">
        <v>27604.0</v>
      </c>
      <c r="I206" s="35"/>
      <c r="J206" s="30">
        <v>0.0</v>
      </c>
      <c r="K206" s="30">
        <v>1.0</v>
      </c>
      <c r="L206" s="30">
        <v>0.0</v>
      </c>
      <c r="M206" s="32" t="s">
        <v>49</v>
      </c>
      <c r="N206" s="32" t="s">
        <v>39</v>
      </c>
      <c r="O206" s="30">
        <v>1.0</v>
      </c>
      <c r="P206" s="30">
        <v>10.0</v>
      </c>
      <c r="Q206" s="30">
        <v>6.0</v>
      </c>
      <c r="R206" s="30">
        <v>12.0</v>
      </c>
      <c r="S206" s="30">
        <v>1.0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39"/>
    </row>
    <row r="207">
      <c r="A207" s="30">
        <v>13258.2</v>
      </c>
      <c r="B207" s="31">
        <v>44329.0</v>
      </c>
      <c r="C207" s="31">
        <v>44335.0</v>
      </c>
      <c r="D207" s="32" t="s">
        <v>249</v>
      </c>
      <c r="E207" s="32" t="s">
        <v>250</v>
      </c>
      <c r="F207" s="32" t="s">
        <v>248</v>
      </c>
      <c r="G207" s="33" t="s">
        <v>38</v>
      </c>
      <c r="H207" s="34">
        <v>27604.0</v>
      </c>
      <c r="I207" s="35"/>
      <c r="J207" s="30">
        <v>0.0</v>
      </c>
      <c r="K207" s="30">
        <v>1.0</v>
      </c>
      <c r="L207" s="30">
        <v>0.0</v>
      </c>
      <c r="M207" s="32" t="s">
        <v>49</v>
      </c>
      <c r="N207" s="32" t="s">
        <v>39</v>
      </c>
      <c r="O207" s="30">
        <v>1.0</v>
      </c>
      <c r="P207" s="30">
        <v>9.0</v>
      </c>
      <c r="Q207" s="30">
        <v>6.0</v>
      </c>
      <c r="R207" s="30">
        <v>10.0</v>
      </c>
      <c r="S207" s="30">
        <v>1.0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39"/>
    </row>
    <row r="208">
      <c r="A208" s="30">
        <v>13258.3</v>
      </c>
      <c r="B208" s="31">
        <v>44329.0</v>
      </c>
      <c r="C208" s="31">
        <v>44335.0</v>
      </c>
      <c r="D208" s="32" t="s">
        <v>249</v>
      </c>
      <c r="E208" s="32" t="s">
        <v>250</v>
      </c>
      <c r="I208" s="35"/>
      <c r="J208" s="30">
        <v>1.0</v>
      </c>
      <c r="K208" s="30">
        <v>0.0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7.0</v>
      </c>
      <c r="AA208" s="30">
        <v>3.0</v>
      </c>
      <c r="AB208" s="30">
        <v>10.0</v>
      </c>
      <c r="AC208" s="30">
        <v>1.0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39"/>
    </row>
    <row r="209">
      <c r="A209" s="30">
        <v>13258.4</v>
      </c>
      <c r="B209" s="31">
        <v>44329.0</v>
      </c>
      <c r="C209" s="31">
        <v>44335.0</v>
      </c>
      <c r="D209" s="32" t="s">
        <v>249</v>
      </c>
      <c r="E209" s="32" t="s">
        <v>250</v>
      </c>
      <c r="I209" s="35"/>
      <c r="J209" s="30">
        <v>1.0</v>
      </c>
      <c r="K209" s="30">
        <v>0.0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6.0</v>
      </c>
      <c r="AF209" s="30">
        <v>3.0</v>
      </c>
      <c r="AG209" s="30">
        <v>10.0</v>
      </c>
      <c r="AH209" s="30">
        <v>1.0</v>
      </c>
      <c r="AI209" s="30">
        <v>0.0</v>
      </c>
      <c r="AJ209" s="39"/>
    </row>
    <row r="210">
      <c r="A210" s="30">
        <v>13259.1</v>
      </c>
      <c r="B210" s="31">
        <v>44329.0</v>
      </c>
      <c r="C210" s="31">
        <v>44335.0</v>
      </c>
      <c r="D210" s="32" t="s">
        <v>71</v>
      </c>
      <c r="E210" s="32" t="s">
        <v>72</v>
      </c>
      <c r="F210" s="32" t="s">
        <v>342</v>
      </c>
      <c r="G210" s="33" t="s">
        <v>74</v>
      </c>
      <c r="H210" s="34">
        <v>27587.0</v>
      </c>
      <c r="I210" s="35"/>
      <c r="J210" s="30">
        <v>0.0</v>
      </c>
      <c r="K210" s="30">
        <v>1.0</v>
      </c>
      <c r="L210" s="30">
        <v>0.0</v>
      </c>
      <c r="M210" s="32" t="s">
        <v>39</v>
      </c>
      <c r="N210" s="32" t="s">
        <v>39</v>
      </c>
      <c r="O210" s="30">
        <v>2.0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11.0</v>
      </c>
      <c r="AA210" s="30">
        <v>7.0</v>
      </c>
      <c r="AB210" s="30">
        <v>10.0</v>
      </c>
      <c r="AC210" s="30">
        <v>2.0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39"/>
    </row>
    <row r="211">
      <c r="A211" s="30">
        <v>13259.2</v>
      </c>
      <c r="B211" s="31">
        <v>44329.0</v>
      </c>
      <c r="C211" s="31">
        <v>44335.0</v>
      </c>
      <c r="D211" s="32" t="s">
        <v>71</v>
      </c>
      <c r="E211" s="32" t="s">
        <v>72</v>
      </c>
      <c r="F211" s="32" t="s">
        <v>261</v>
      </c>
      <c r="G211" s="33" t="s">
        <v>74</v>
      </c>
      <c r="H211" s="34">
        <v>27587.0</v>
      </c>
      <c r="I211" s="35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2.0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12.0</v>
      </c>
      <c r="AA211" s="30">
        <v>8.0</v>
      </c>
      <c r="AB211" s="30">
        <v>10.0</v>
      </c>
      <c r="AC211" s="30">
        <v>2.0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39"/>
    </row>
    <row r="212">
      <c r="A212" s="30">
        <v>13259.3</v>
      </c>
      <c r="B212" s="31">
        <v>44329.0</v>
      </c>
      <c r="C212" s="31">
        <v>44335.0</v>
      </c>
      <c r="D212" s="32" t="s">
        <v>71</v>
      </c>
      <c r="E212" s="32" t="s">
        <v>72</v>
      </c>
      <c r="F212" s="32" t="s">
        <v>75</v>
      </c>
      <c r="G212" s="33" t="s">
        <v>74</v>
      </c>
      <c r="H212" s="34">
        <v>27587.0</v>
      </c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4.0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12.0</v>
      </c>
      <c r="V212" s="30">
        <v>7.0</v>
      </c>
      <c r="W212" s="30">
        <v>10.0</v>
      </c>
      <c r="X212" s="30">
        <v>1.0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39"/>
    </row>
    <row r="213">
      <c r="A213" s="30">
        <v>13259.4</v>
      </c>
      <c r="B213" s="31">
        <v>44329.0</v>
      </c>
      <c r="C213" s="31">
        <v>44335.0</v>
      </c>
      <c r="D213" s="32" t="s">
        <v>71</v>
      </c>
      <c r="E213" s="32" t="s">
        <v>72</v>
      </c>
      <c r="F213" s="32" t="s">
        <v>342</v>
      </c>
      <c r="G213" s="33" t="s">
        <v>74</v>
      </c>
      <c r="H213" s="34">
        <v>27587.0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2.0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13.0</v>
      </c>
      <c r="AA213" s="30">
        <v>8.0</v>
      </c>
      <c r="AB213" s="30">
        <v>10.0</v>
      </c>
      <c r="AC213" s="30">
        <v>2.0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39"/>
    </row>
    <row r="214">
      <c r="A214" s="30">
        <v>13260.1</v>
      </c>
      <c r="B214" s="31">
        <v>44329.0</v>
      </c>
      <c r="C214" s="31">
        <v>44334.0</v>
      </c>
      <c r="D214" s="32" t="s">
        <v>71</v>
      </c>
      <c r="E214" s="32" t="s">
        <v>72</v>
      </c>
      <c r="J214" s="30">
        <v>0.0</v>
      </c>
      <c r="K214" s="30">
        <v>0.0</v>
      </c>
      <c r="L214" s="30">
        <v>1.0</v>
      </c>
      <c r="M214" s="32" t="s">
        <v>39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9.0</v>
      </c>
      <c r="V214" s="30">
        <v>5.0</v>
      </c>
      <c r="W214" s="30">
        <v>5.0</v>
      </c>
      <c r="X214" s="30">
        <v>1.0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39"/>
    </row>
    <row r="215">
      <c r="A215" s="30">
        <v>13260.2</v>
      </c>
      <c r="B215" s="31">
        <v>44329.0</v>
      </c>
      <c r="C215" s="31">
        <v>44334.0</v>
      </c>
      <c r="D215" s="32" t="s">
        <v>71</v>
      </c>
      <c r="E215" s="32" t="s">
        <v>72</v>
      </c>
      <c r="J215" s="30">
        <v>0.0</v>
      </c>
      <c r="K215" s="30">
        <v>0.0</v>
      </c>
      <c r="L215" s="30">
        <v>1.0</v>
      </c>
      <c r="M215" s="32" t="s">
        <v>39</v>
      </c>
      <c r="N215" s="32" t="s">
        <v>39</v>
      </c>
      <c r="O215" s="30">
        <v>0.0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9.0</v>
      </c>
      <c r="V215" s="30">
        <v>5.0</v>
      </c>
      <c r="W215" s="30">
        <v>5.0</v>
      </c>
      <c r="X215" s="30">
        <v>1.0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39"/>
    </row>
    <row r="216">
      <c r="A216" s="30">
        <v>13261.1</v>
      </c>
      <c r="B216" s="31">
        <v>44329.0</v>
      </c>
      <c r="C216" s="31">
        <v>44335.0</v>
      </c>
      <c r="D216" s="32" t="s">
        <v>71</v>
      </c>
      <c r="E216" s="32" t="s">
        <v>72</v>
      </c>
      <c r="F216" s="32" t="s">
        <v>73</v>
      </c>
      <c r="G216" s="33" t="s">
        <v>74</v>
      </c>
      <c r="H216" s="34">
        <v>27587.0</v>
      </c>
      <c r="I216" s="35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1.0</v>
      </c>
      <c r="P216" s="30">
        <v>10.0</v>
      </c>
      <c r="Q216" s="30">
        <v>6.0</v>
      </c>
      <c r="R216" s="30">
        <v>5.0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5.0</v>
      </c>
      <c r="AC216" s="30">
        <v>2.0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39"/>
    </row>
    <row r="217">
      <c r="A217" s="30">
        <v>13261.2</v>
      </c>
      <c r="B217" s="31">
        <v>44329.0</v>
      </c>
      <c r="C217" s="31">
        <v>44335.0</v>
      </c>
      <c r="D217" s="32" t="s">
        <v>71</v>
      </c>
      <c r="E217" s="32" t="s">
        <v>72</v>
      </c>
      <c r="F217" s="32" t="s">
        <v>100</v>
      </c>
      <c r="G217" s="33" t="s">
        <v>74</v>
      </c>
      <c r="H217" s="34">
        <v>27587.0</v>
      </c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1.0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10.0</v>
      </c>
      <c r="AA217" s="30">
        <v>6.0</v>
      </c>
      <c r="AB217" s="30">
        <v>10.0</v>
      </c>
      <c r="AC217" s="30">
        <v>1.0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39"/>
    </row>
    <row r="218">
      <c r="A218" s="30">
        <v>13261.3</v>
      </c>
      <c r="B218" s="31">
        <v>44329.0</v>
      </c>
      <c r="C218" s="31">
        <v>44335.0</v>
      </c>
      <c r="D218" s="32" t="s">
        <v>71</v>
      </c>
      <c r="E218" s="32" t="s">
        <v>72</v>
      </c>
      <c r="F218" s="32" t="s">
        <v>100</v>
      </c>
      <c r="G218" s="33" t="s">
        <v>74</v>
      </c>
      <c r="H218" s="34">
        <v>27587.0</v>
      </c>
      <c r="I218" s="35"/>
      <c r="J218" s="30">
        <v>0.0</v>
      </c>
      <c r="K218" s="30">
        <v>1.0</v>
      </c>
      <c r="L218" s="30">
        <v>0.0</v>
      </c>
      <c r="M218" s="32" t="s">
        <v>39</v>
      </c>
      <c r="N218" s="32" t="s">
        <v>39</v>
      </c>
      <c r="O218" s="30">
        <v>1.0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10.0</v>
      </c>
      <c r="AA218" s="30">
        <v>5.0</v>
      </c>
      <c r="AB218" s="30">
        <v>10.0</v>
      </c>
      <c r="AC218" s="30">
        <v>1.0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39"/>
    </row>
    <row r="219">
      <c r="A219" s="30">
        <v>13262.1</v>
      </c>
      <c r="B219" s="31">
        <v>44330.0</v>
      </c>
      <c r="C219" s="31">
        <v>44334.0</v>
      </c>
      <c r="D219" s="32" t="s">
        <v>194</v>
      </c>
      <c r="E219" s="32" t="s">
        <v>36</v>
      </c>
      <c r="J219" s="30">
        <v>0.0</v>
      </c>
      <c r="K219" s="30">
        <v>0.0</v>
      </c>
      <c r="L219" s="30">
        <v>1.0</v>
      </c>
      <c r="M219" s="32" t="s">
        <v>39</v>
      </c>
      <c r="N219" s="32" t="s">
        <v>39</v>
      </c>
      <c r="O219" s="30">
        <v>2.0</v>
      </c>
      <c r="P219" s="30">
        <v>7.0</v>
      </c>
      <c r="Q219" s="30">
        <v>5.0</v>
      </c>
      <c r="R219" s="30">
        <v>10.0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39"/>
    </row>
    <row r="220">
      <c r="A220" s="30">
        <v>13262.2</v>
      </c>
      <c r="B220" s="31">
        <v>44330.0</v>
      </c>
      <c r="C220" s="31">
        <v>44334.0</v>
      </c>
      <c r="D220" s="32" t="s">
        <v>194</v>
      </c>
      <c r="E220" s="32" t="s">
        <v>36</v>
      </c>
      <c r="J220" s="30">
        <v>0.0</v>
      </c>
      <c r="K220" s="30">
        <v>0.0</v>
      </c>
      <c r="L220" s="30">
        <v>1.0</v>
      </c>
      <c r="M220" s="32" t="s">
        <v>39</v>
      </c>
      <c r="N220" s="32" t="s">
        <v>39</v>
      </c>
      <c r="O220" s="30">
        <v>1.0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7.0</v>
      </c>
      <c r="V220" s="30">
        <v>5.0</v>
      </c>
      <c r="W220" s="30">
        <v>10.0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39"/>
    </row>
    <row r="221">
      <c r="A221" s="30">
        <v>13263.1</v>
      </c>
      <c r="B221" s="31">
        <v>44330.0</v>
      </c>
      <c r="C221" s="31">
        <v>44335.0</v>
      </c>
      <c r="D221" s="32" t="s">
        <v>343</v>
      </c>
      <c r="E221" s="32" t="s">
        <v>36</v>
      </c>
      <c r="F221" s="32" t="s">
        <v>291</v>
      </c>
      <c r="G221" s="33" t="s">
        <v>109</v>
      </c>
      <c r="H221" s="34">
        <v>27529.0</v>
      </c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2.0</v>
      </c>
      <c r="P221" s="30">
        <v>9.0</v>
      </c>
      <c r="Q221" s="30">
        <v>6.0</v>
      </c>
      <c r="R221" s="30">
        <v>12.0</v>
      </c>
      <c r="S221" s="30">
        <v>2.0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39"/>
    </row>
    <row r="222">
      <c r="A222" s="30">
        <v>13263.2</v>
      </c>
      <c r="B222" s="31">
        <v>44330.0</v>
      </c>
      <c r="C222" s="31">
        <v>44335.0</v>
      </c>
      <c r="D222" s="32" t="s">
        <v>343</v>
      </c>
      <c r="E222" s="32" t="s">
        <v>36</v>
      </c>
      <c r="F222" s="32" t="s">
        <v>291</v>
      </c>
      <c r="G222" s="33" t="s">
        <v>109</v>
      </c>
      <c r="H222" s="34">
        <v>27529.0</v>
      </c>
      <c r="I222" s="35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10.0</v>
      </c>
      <c r="V222" s="30">
        <v>5.0</v>
      </c>
      <c r="W222" s="30">
        <v>10.0</v>
      </c>
      <c r="X222" s="30">
        <v>1.0</v>
      </c>
      <c r="Y222" s="30">
        <v>0.0</v>
      </c>
      <c r="Z222" s="30">
        <v>0.0</v>
      </c>
      <c r="AA222" s="30">
        <v>0.0</v>
      </c>
      <c r="AB222" s="30">
        <v>0.0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39"/>
    </row>
    <row r="223">
      <c r="A223" s="30">
        <v>13263.3</v>
      </c>
      <c r="B223" s="31">
        <v>44330.0</v>
      </c>
      <c r="C223" s="31">
        <v>44340.0</v>
      </c>
      <c r="D223" s="32" t="s">
        <v>343</v>
      </c>
      <c r="E223" s="32" t="s">
        <v>36</v>
      </c>
      <c r="F223" s="32" t="s">
        <v>291</v>
      </c>
      <c r="G223" s="33" t="s">
        <v>109</v>
      </c>
      <c r="H223" s="34">
        <v>27529.0</v>
      </c>
      <c r="I223" s="35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10.0</v>
      </c>
      <c r="V223" s="30">
        <v>5.0</v>
      </c>
      <c r="W223" s="30">
        <v>10.0</v>
      </c>
      <c r="X223" s="30">
        <v>1.0</v>
      </c>
      <c r="Y223" s="30">
        <v>0.0</v>
      </c>
      <c r="Z223" s="30">
        <v>0.0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39"/>
    </row>
    <row r="224">
      <c r="A224" s="30">
        <v>13263.4</v>
      </c>
      <c r="B224" s="31">
        <v>44330.0</v>
      </c>
      <c r="C224" s="31">
        <v>44335.0</v>
      </c>
      <c r="D224" s="32" t="s">
        <v>343</v>
      </c>
      <c r="E224" s="32" t="s">
        <v>36</v>
      </c>
      <c r="J224" s="30">
        <v>0.0</v>
      </c>
      <c r="K224" s="30">
        <v>0.0</v>
      </c>
      <c r="L224" s="30">
        <v>1.0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7.0</v>
      </c>
      <c r="V224" s="30">
        <v>4.0</v>
      </c>
      <c r="W224" s="30">
        <v>10.0</v>
      </c>
      <c r="X224" s="30">
        <v>1.0</v>
      </c>
      <c r="Y224" s="30">
        <v>0.0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39"/>
    </row>
    <row r="225">
      <c r="A225" s="30">
        <v>13264.1</v>
      </c>
      <c r="B225" s="31">
        <v>44330.0</v>
      </c>
      <c r="C225" s="31">
        <v>44333.0</v>
      </c>
      <c r="D225" s="32" t="s">
        <v>146</v>
      </c>
      <c r="E225" s="32" t="s">
        <v>36</v>
      </c>
      <c r="F225" s="32" t="s">
        <v>147</v>
      </c>
      <c r="G225" s="33" t="s">
        <v>38</v>
      </c>
      <c r="H225" s="34">
        <v>27612.0</v>
      </c>
      <c r="I225" s="35"/>
      <c r="J225" s="30">
        <v>0.0</v>
      </c>
      <c r="K225" s="30">
        <v>1.0</v>
      </c>
      <c r="L225" s="30">
        <v>0.0</v>
      </c>
      <c r="M225" s="32" t="s">
        <v>49</v>
      </c>
      <c r="N225" s="32" t="s">
        <v>39</v>
      </c>
      <c r="O225" s="30">
        <v>1.0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10.0</v>
      </c>
      <c r="V225" s="30">
        <v>5.0</v>
      </c>
      <c r="W225" s="30">
        <v>11.0</v>
      </c>
      <c r="X225" s="30">
        <v>1.0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39"/>
    </row>
    <row r="226">
      <c r="A226" s="30">
        <v>13265.1</v>
      </c>
      <c r="B226" s="31">
        <v>44330.0</v>
      </c>
      <c r="C226" s="31">
        <v>44333.0</v>
      </c>
      <c r="D226" s="32" t="s">
        <v>315</v>
      </c>
      <c r="E226" s="32" t="s">
        <v>218</v>
      </c>
      <c r="G226" s="38"/>
      <c r="H226" s="38"/>
      <c r="I226" s="35"/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2.0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39"/>
    </row>
    <row r="227">
      <c r="A227" s="30">
        <v>13265.2</v>
      </c>
      <c r="B227" s="31">
        <v>44330.0</v>
      </c>
      <c r="C227" s="31">
        <v>44333.0</v>
      </c>
      <c r="D227" s="32" t="s">
        <v>315</v>
      </c>
      <c r="E227" s="32" t="s">
        <v>218</v>
      </c>
      <c r="F227" s="32" t="s">
        <v>335</v>
      </c>
      <c r="G227" s="33" t="s">
        <v>38</v>
      </c>
      <c r="H227" s="34">
        <v>27608.0</v>
      </c>
      <c r="I227" s="35"/>
      <c r="J227" s="30">
        <v>0.0</v>
      </c>
      <c r="K227" s="30">
        <v>1.0</v>
      </c>
      <c r="L227" s="30">
        <v>0.0</v>
      </c>
      <c r="M227" s="32" t="s">
        <v>49</v>
      </c>
      <c r="N227" s="32" t="s">
        <v>39</v>
      </c>
      <c r="O227" s="30">
        <v>2.0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9.0</v>
      </c>
      <c r="AA227" s="30">
        <v>4.0</v>
      </c>
      <c r="AB227" s="30">
        <v>11.0</v>
      </c>
      <c r="AC227" s="30">
        <v>2.0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39"/>
    </row>
    <row r="228">
      <c r="A228" s="30">
        <v>13265.3</v>
      </c>
      <c r="B228" s="31">
        <v>44330.0</v>
      </c>
      <c r="C228" s="31">
        <v>44333.0</v>
      </c>
      <c r="D228" s="32" t="s">
        <v>315</v>
      </c>
      <c r="E228" s="32" t="s">
        <v>218</v>
      </c>
      <c r="F228" s="32" t="s">
        <v>70</v>
      </c>
      <c r="G228" s="33" t="s">
        <v>38</v>
      </c>
      <c r="H228" s="34">
        <v>27615.0</v>
      </c>
      <c r="I228" s="35"/>
      <c r="J228" s="30">
        <v>0.0</v>
      </c>
      <c r="K228" s="30">
        <v>1.0</v>
      </c>
      <c r="L228" s="30">
        <v>0.0</v>
      </c>
      <c r="M228" s="32" t="s">
        <v>49</v>
      </c>
      <c r="N228" s="32" t="s">
        <v>39</v>
      </c>
      <c r="O228" s="30">
        <v>1.0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9.0</v>
      </c>
      <c r="AF228" s="30">
        <v>4.0</v>
      </c>
      <c r="AG228" s="30">
        <v>10.0</v>
      </c>
      <c r="AH228" s="30">
        <v>1.0</v>
      </c>
      <c r="AI228" s="30">
        <v>0.0</v>
      </c>
      <c r="AJ228" s="39"/>
    </row>
    <row r="229">
      <c r="A229" s="30">
        <v>13266.1</v>
      </c>
      <c r="B229" s="31">
        <v>44330.0</v>
      </c>
      <c r="C229" s="31">
        <v>44336.0</v>
      </c>
      <c r="D229" s="32" t="s">
        <v>344</v>
      </c>
      <c r="E229" s="32" t="s">
        <v>160</v>
      </c>
      <c r="F229" s="32" t="s">
        <v>345</v>
      </c>
      <c r="G229" s="33" t="s">
        <v>48</v>
      </c>
      <c r="H229" s="34">
        <v>27571.0</v>
      </c>
      <c r="I229" s="35"/>
      <c r="J229" s="30">
        <v>0.0</v>
      </c>
      <c r="K229" s="30">
        <v>1.0</v>
      </c>
      <c r="L229" s="30">
        <v>0.0</v>
      </c>
      <c r="M229" s="32" t="s">
        <v>39</v>
      </c>
      <c r="N229" s="32" t="s">
        <v>39</v>
      </c>
      <c r="O229" s="30">
        <v>3.0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8.0</v>
      </c>
      <c r="AF229" s="30">
        <v>5.0</v>
      </c>
      <c r="AG229" s="30">
        <v>10.0</v>
      </c>
      <c r="AH229" s="30">
        <v>1.0</v>
      </c>
      <c r="AI229" s="30">
        <v>1.0</v>
      </c>
      <c r="AJ229" s="39"/>
    </row>
    <row r="230">
      <c r="A230" s="30">
        <v>13266.2</v>
      </c>
      <c r="B230" s="31">
        <v>44330.0</v>
      </c>
      <c r="C230" s="31">
        <v>44336.0</v>
      </c>
      <c r="D230" s="32" t="s">
        <v>344</v>
      </c>
      <c r="E230" s="32" t="s">
        <v>160</v>
      </c>
      <c r="F230" s="32" t="s">
        <v>47</v>
      </c>
      <c r="G230" s="33" t="s">
        <v>48</v>
      </c>
      <c r="H230" s="34">
        <v>27571.0</v>
      </c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6.0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8.0</v>
      </c>
      <c r="AA230" s="30">
        <v>5.0</v>
      </c>
      <c r="AB230" s="30">
        <v>12.0</v>
      </c>
      <c r="AC230" s="30">
        <v>2.0</v>
      </c>
      <c r="AD230" s="30">
        <v>1.0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39"/>
    </row>
    <row r="231">
      <c r="A231" s="30">
        <v>13266.3</v>
      </c>
      <c r="B231" s="31">
        <v>44330.0</v>
      </c>
      <c r="C231" s="31">
        <v>44336.0</v>
      </c>
      <c r="D231" s="32" t="s">
        <v>344</v>
      </c>
      <c r="E231" s="32" t="s">
        <v>160</v>
      </c>
      <c r="F231" s="32" t="s">
        <v>270</v>
      </c>
      <c r="G231" s="33" t="s">
        <v>48</v>
      </c>
      <c r="H231" s="34">
        <v>27571.0</v>
      </c>
      <c r="I231" s="35"/>
      <c r="J231" s="30">
        <v>0.0</v>
      </c>
      <c r="K231" s="30">
        <v>1.0</v>
      </c>
      <c r="L231" s="30">
        <v>0.0</v>
      </c>
      <c r="M231" s="32" t="s">
        <v>39</v>
      </c>
      <c r="N231" s="32" t="s">
        <v>39</v>
      </c>
      <c r="O231" s="30">
        <v>6.0</v>
      </c>
      <c r="P231" s="30">
        <v>8.0</v>
      </c>
      <c r="Q231" s="30">
        <v>5.0</v>
      </c>
      <c r="R231" s="30">
        <v>10.0</v>
      </c>
      <c r="S231" s="30">
        <v>2.0</v>
      </c>
      <c r="T231" s="30">
        <v>1.0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39"/>
    </row>
    <row r="232">
      <c r="A232" s="30">
        <v>13266.4</v>
      </c>
      <c r="B232" s="31">
        <v>44330.0</v>
      </c>
      <c r="C232" s="31">
        <v>44336.0</v>
      </c>
      <c r="D232" s="32" t="s">
        <v>344</v>
      </c>
      <c r="E232" s="32" t="s">
        <v>160</v>
      </c>
      <c r="F232" s="37"/>
      <c r="G232" s="38"/>
      <c r="H232" s="38"/>
      <c r="I232" s="35"/>
      <c r="J232" s="30">
        <v>1.0</v>
      </c>
      <c r="K232" s="30">
        <v>0.0</v>
      </c>
      <c r="L232" s="30">
        <v>0.0</v>
      </c>
      <c r="M232" s="32" t="s">
        <v>39</v>
      </c>
      <c r="N232" s="32" t="s">
        <v>39</v>
      </c>
      <c r="O232" s="30">
        <v>1.0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6.0</v>
      </c>
      <c r="AA232" s="30">
        <v>4.0</v>
      </c>
      <c r="AB232" s="30">
        <v>11.0</v>
      </c>
      <c r="AC232" s="30">
        <v>1.0</v>
      </c>
      <c r="AD232" s="30">
        <v>1.0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39"/>
    </row>
    <row r="233">
      <c r="A233" s="30">
        <v>13267.1</v>
      </c>
      <c r="B233" s="31">
        <v>44330.0</v>
      </c>
      <c r="C233" s="31">
        <v>44337.0</v>
      </c>
      <c r="D233" s="32" t="s">
        <v>344</v>
      </c>
      <c r="E233" s="32" t="s">
        <v>160</v>
      </c>
      <c r="F233" s="32" t="s">
        <v>346</v>
      </c>
      <c r="G233" s="33" t="s">
        <v>51</v>
      </c>
      <c r="H233" s="34">
        <v>27502.0</v>
      </c>
      <c r="I233" s="35"/>
      <c r="J233" s="30">
        <v>0.0</v>
      </c>
      <c r="K233" s="30">
        <v>1.0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9.0</v>
      </c>
      <c r="AA233" s="30">
        <v>8.0</v>
      </c>
      <c r="AB233" s="30">
        <v>12.0</v>
      </c>
      <c r="AC233" s="30">
        <v>1.0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39"/>
    </row>
    <row r="234">
      <c r="A234" s="30">
        <v>13268.1</v>
      </c>
      <c r="B234" s="31">
        <v>44333.0</v>
      </c>
      <c r="C234" s="31">
        <v>44334.0</v>
      </c>
      <c r="D234" s="32" t="s">
        <v>320</v>
      </c>
      <c r="E234" s="32" t="s">
        <v>36</v>
      </c>
      <c r="F234" s="32" t="s">
        <v>295</v>
      </c>
      <c r="G234" s="33" t="s">
        <v>38</v>
      </c>
      <c r="H234" s="34">
        <v>27606.0</v>
      </c>
      <c r="I234" s="35"/>
      <c r="J234" s="30">
        <v>0.0</v>
      </c>
      <c r="K234" s="30">
        <v>1.0</v>
      </c>
      <c r="L234" s="30">
        <v>0.0</v>
      </c>
      <c r="M234" s="32" t="s">
        <v>49</v>
      </c>
      <c r="N234" s="32" t="s">
        <v>39</v>
      </c>
      <c r="O234" s="30">
        <v>4.0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11.0</v>
      </c>
      <c r="V234" s="30">
        <v>6.0</v>
      </c>
      <c r="W234" s="30">
        <v>10.0</v>
      </c>
      <c r="X234" s="30">
        <v>1.0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39"/>
    </row>
    <row r="235">
      <c r="A235" s="30">
        <v>13269.1</v>
      </c>
      <c r="B235" s="31">
        <v>44333.0</v>
      </c>
      <c r="C235" s="31">
        <v>44333.0</v>
      </c>
      <c r="D235" s="32" t="s">
        <v>93</v>
      </c>
      <c r="E235" s="32" t="s">
        <v>94</v>
      </c>
      <c r="F235" s="32" t="s">
        <v>73</v>
      </c>
      <c r="G235" s="33" t="s">
        <v>74</v>
      </c>
      <c r="H235" s="34">
        <v>27587.0</v>
      </c>
      <c r="I235" s="35"/>
      <c r="J235" s="30">
        <v>0.0</v>
      </c>
      <c r="K235" s="30">
        <v>1.0</v>
      </c>
      <c r="L235" s="30">
        <v>0.0</v>
      </c>
      <c r="M235" s="32" t="s">
        <v>39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1.0</v>
      </c>
      <c r="V235" s="30">
        <v>3.0</v>
      </c>
      <c r="W235" s="30">
        <v>5.0</v>
      </c>
      <c r="X235" s="30">
        <v>0.0</v>
      </c>
      <c r="Y235" s="30">
        <v>0.0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39"/>
    </row>
    <row r="236">
      <c r="A236" s="30">
        <v>13269.2</v>
      </c>
      <c r="B236" s="31">
        <v>44333.0</v>
      </c>
      <c r="C236" s="31">
        <v>44333.0</v>
      </c>
      <c r="D236" s="32" t="s">
        <v>93</v>
      </c>
      <c r="E236" s="32" t="s">
        <v>94</v>
      </c>
      <c r="F236" s="32" t="s">
        <v>73</v>
      </c>
      <c r="G236" s="33" t="s">
        <v>74</v>
      </c>
      <c r="H236" s="34">
        <v>27587.0</v>
      </c>
      <c r="I236" s="35"/>
      <c r="J236" s="30">
        <v>0.0</v>
      </c>
      <c r="K236" s="30">
        <v>1.0</v>
      </c>
      <c r="L236" s="30">
        <v>0.0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6.0</v>
      </c>
      <c r="V236" s="30">
        <v>7.0</v>
      </c>
      <c r="W236" s="30">
        <v>10.0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39"/>
    </row>
    <row r="237">
      <c r="A237" s="30">
        <v>13269.3</v>
      </c>
      <c r="B237" s="31">
        <v>44333.0</v>
      </c>
      <c r="C237" s="31">
        <v>44333.0</v>
      </c>
      <c r="D237" s="32" t="s">
        <v>93</v>
      </c>
      <c r="E237" s="32" t="s">
        <v>94</v>
      </c>
      <c r="J237" s="30">
        <v>0.0</v>
      </c>
      <c r="K237" s="30">
        <v>0.0</v>
      </c>
      <c r="L237" s="30">
        <v>1.0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7.0</v>
      </c>
      <c r="V237" s="30">
        <v>4.0</v>
      </c>
      <c r="W237" s="30">
        <v>5.0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39"/>
    </row>
    <row r="238">
      <c r="A238" s="30">
        <v>13269.4</v>
      </c>
      <c r="B238" s="31">
        <v>44333.0</v>
      </c>
      <c r="C238" s="31">
        <v>44333.0</v>
      </c>
      <c r="D238" s="32" t="s">
        <v>93</v>
      </c>
      <c r="E238" s="32" t="s">
        <v>94</v>
      </c>
      <c r="F238" s="32" t="s">
        <v>73</v>
      </c>
      <c r="G238" s="33" t="s">
        <v>74</v>
      </c>
      <c r="H238" s="34">
        <v>27587.0</v>
      </c>
      <c r="I238" s="35"/>
      <c r="J238" s="30">
        <v>0.0</v>
      </c>
      <c r="K238" s="30">
        <v>1.0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5.0</v>
      </c>
      <c r="V238" s="30">
        <v>2.0</v>
      </c>
      <c r="W238" s="30">
        <v>10.0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39"/>
    </row>
    <row r="239">
      <c r="A239" s="30">
        <v>13269.5</v>
      </c>
      <c r="B239" s="31">
        <v>44333.0</v>
      </c>
      <c r="C239" s="31">
        <v>44333.0</v>
      </c>
      <c r="D239" s="32" t="s">
        <v>93</v>
      </c>
      <c r="E239" s="32" t="s">
        <v>94</v>
      </c>
      <c r="F239" s="32" t="s">
        <v>73</v>
      </c>
      <c r="G239" s="33" t="s">
        <v>74</v>
      </c>
      <c r="H239" s="34">
        <v>27587.0</v>
      </c>
      <c r="I239" s="35"/>
      <c r="J239" s="30">
        <v>0.0</v>
      </c>
      <c r="K239" s="30">
        <v>1.0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4.0</v>
      </c>
      <c r="V239" s="30">
        <v>8.0</v>
      </c>
      <c r="W239" s="30">
        <v>10.0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39"/>
    </row>
    <row r="240">
      <c r="A240" s="30">
        <v>13269.6</v>
      </c>
      <c r="B240" s="31">
        <v>44333.0</v>
      </c>
      <c r="C240" s="31">
        <v>44333.0</v>
      </c>
      <c r="D240" s="32" t="s">
        <v>93</v>
      </c>
      <c r="E240" s="32" t="s">
        <v>94</v>
      </c>
      <c r="F240" s="32" t="s">
        <v>73</v>
      </c>
      <c r="G240" s="33" t="s">
        <v>74</v>
      </c>
      <c r="H240" s="34">
        <v>27587.0</v>
      </c>
      <c r="I240" s="35"/>
      <c r="J240" s="30">
        <v>0.0</v>
      </c>
      <c r="K240" s="30">
        <v>1.0</v>
      </c>
      <c r="L240" s="30">
        <v>0.0</v>
      </c>
      <c r="M240" s="32" t="s">
        <v>39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5.0</v>
      </c>
      <c r="V240" s="30">
        <v>3.0</v>
      </c>
      <c r="W240" s="30">
        <v>10.0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39"/>
    </row>
    <row r="241">
      <c r="A241" s="30">
        <v>13270.1</v>
      </c>
      <c r="B241" s="31">
        <v>44333.0</v>
      </c>
      <c r="C241" s="31">
        <v>44333.0</v>
      </c>
      <c r="D241" s="32" t="s">
        <v>276</v>
      </c>
      <c r="E241" s="32" t="s">
        <v>218</v>
      </c>
      <c r="F241" s="32" t="s">
        <v>59</v>
      </c>
      <c r="G241" s="33" t="s">
        <v>38</v>
      </c>
      <c r="H241" s="34">
        <v>27610.0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6.0</v>
      </c>
      <c r="AF241" s="30">
        <v>6.0</v>
      </c>
      <c r="AG241" s="30">
        <v>5.0</v>
      </c>
      <c r="AH241" s="30">
        <v>0.0</v>
      </c>
      <c r="AI241" s="30">
        <v>0.0</v>
      </c>
      <c r="AJ241" s="39"/>
    </row>
    <row r="242">
      <c r="A242" s="30">
        <v>13271.1</v>
      </c>
      <c r="B242" s="31">
        <v>44333.0</v>
      </c>
      <c r="C242" s="31">
        <v>44333.0</v>
      </c>
      <c r="D242" s="32" t="s">
        <v>93</v>
      </c>
      <c r="E242" s="32" t="s">
        <v>94</v>
      </c>
      <c r="F242" s="32" t="s">
        <v>73</v>
      </c>
      <c r="G242" s="33" t="s">
        <v>74</v>
      </c>
      <c r="H242" s="34">
        <v>27587.0</v>
      </c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0.0</v>
      </c>
      <c r="V242" s="30">
        <v>0.0</v>
      </c>
      <c r="W242" s="30">
        <v>10.0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39"/>
    </row>
    <row r="243">
      <c r="A243" s="30">
        <v>13271.2</v>
      </c>
      <c r="B243" s="31">
        <v>44333.0</v>
      </c>
      <c r="C243" s="31">
        <v>44333.0</v>
      </c>
      <c r="D243" s="32" t="s">
        <v>93</v>
      </c>
      <c r="E243" s="32" t="s">
        <v>94</v>
      </c>
      <c r="F243" s="32" t="s">
        <v>73</v>
      </c>
      <c r="G243" s="33" t="s">
        <v>74</v>
      </c>
      <c r="H243" s="34">
        <v>27587.0</v>
      </c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6.0</v>
      </c>
      <c r="V243" s="30">
        <v>4.0</v>
      </c>
      <c r="W243" s="30">
        <v>10.0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39"/>
    </row>
    <row r="244">
      <c r="A244" s="30">
        <v>13271.3</v>
      </c>
      <c r="B244" s="31">
        <v>44333.0</v>
      </c>
      <c r="C244" s="31">
        <v>44333.0</v>
      </c>
      <c r="D244" s="32" t="s">
        <v>93</v>
      </c>
      <c r="E244" s="32" t="s">
        <v>94</v>
      </c>
      <c r="F244" s="32" t="s">
        <v>73</v>
      </c>
      <c r="G244" s="33" t="s">
        <v>74</v>
      </c>
      <c r="H244" s="34">
        <v>27587.0</v>
      </c>
      <c r="I244" s="35"/>
      <c r="J244" s="30">
        <v>0.0</v>
      </c>
      <c r="K244" s="30">
        <v>1.0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4.0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39"/>
    </row>
    <row r="245">
      <c r="A245" s="30">
        <v>13271.4</v>
      </c>
      <c r="B245" s="31">
        <v>44333.0</v>
      </c>
      <c r="C245" s="31">
        <v>44333.0</v>
      </c>
      <c r="D245" s="32" t="s">
        <v>93</v>
      </c>
      <c r="E245" s="32" t="s">
        <v>94</v>
      </c>
      <c r="F245" s="32" t="s">
        <v>73</v>
      </c>
      <c r="G245" s="33" t="s">
        <v>74</v>
      </c>
      <c r="H245" s="34">
        <v>27587.0</v>
      </c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6.0</v>
      </c>
      <c r="V245" s="30">
        <v>3.0</v>
      </c>
      <c r="W245" s="30">
        <v>10.0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39"/>
    </row>
    <row r="246">
      <c r="A246" s="30">
        <v>13271.5</v>
      </c>
      <c r="B246" s="31">
        <v>44333.0</v>
      </c>
      <c r="C246" s="31">
        <v>44333.0</v>
      </c>
      <c r="D246" s="32" t="s">
        <v>93</v>
      </c>
      <c r="E246" s="32" t="s">
        <v>94</v>
      </c>
      <c r="F246" s="32" t="s">
        <v>73</v>
      </c>
      <c r="G246" s="33" t="s">
        <v>74</v>
      </c>
      <c r="H246" s="34">
        <v>27587.0</v>
      </c>
      <c r="I246" s="35"/>
      <c r="J246" s="30">
        <v>0.0</v>
      </c>
      <c r="K246" s="30">
        <v>1.0</v>
      </c>
      <c r="L246" s="30">
        <v>0.0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3.0</v>
      </c>
      <c r="V246" s="30">
        <v>5.0</v>
      </c>
      <c r="W246" s="30">
        <v>10.0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39"/>
    </row>
    <row r="247">
      <c r="A247" s="30">
        <v>13271.6</v>
      </c>
      <c r="B247" s="31">
        <v>44333.0</v>
      </c>
      <c r="C247" s="31">
        <v>44333.0</v>
      </c>
      <c r="D247" s="32" t="s">
        <v>93</v>
      </c>
      <c r="E247" s="32" t="s">
        <v>94</v>
      </c>
      <c r="F247" s="32" t="s">
        <v>73</v>
      </c>
      <c r="G247" s="33" t="s">
        <v>74</v>
      </c>
      <c r="H247" s="34">
        <v>27587.0</v>
      </c>
      <c r="I247" s="35"/>
      <c r="J247" s="30">
        <v>0.0</v>
      </c>
      <c r="K247" s="30">
        <v>1.0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1.0</v>
      </c>
      <c r="W247" s="30">
        <v>10.0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39"/>
    </row>
    <row r="248">
      <c r="A248" s="30">
        <v>13272.1</v>
      </c>
      <c r="B248" s="31">
        <v>44333.0</v>
      </c>
      <c r="C248" s="31">
        <v>44336.0</v>
      </c>
      <c r="D248" s="32" t="s">
        <v>146</v>
      </c>
      <c r="E248" s="32" t="s">
        <v>36</v>
      </c>
      <c r="F248" s="32" t="s">
        <v>347</v>
      </c>
      <c r="G248" s="33" t="s">
        <v>38</v>
      </c>
      <c r="H248" s="34">
        <v>27612.0</v>
      </c>
      <c r="I248" s="35"/>
      <c r="J248" s="30">
        <v>0.0</v>
      </c>
      <c r="K248" s="30">
        <v>1.0</v>
      </c>
      <c r="L248" s="30">
        <v>0.0</v>
      </c>
      <c r="M248" s="32" t="s">
        <v>39</v>
      </c>
      <c r="N248" s="32" t="s">
        <v>39</v>
      </c>
      <c r="O248" s="30">
        <v>1.0</v>
      </c>
      <c r="P248" s="30">
        <v>11.0</v>
      </c>
      <c r="Q248" s="30">
        <v>7.0</v>
      </c>
      <c r="R248" s="30">
        <v>10.0</v>
      </c>
      <c r="S248" s="30">
        <v>1.0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39"/>
    </row>
    <row r="249">
      <c r="A249" s="30">
        <v>13272.2</v>
      </c>
      <c r="B249" s="31">
        <v>44333.0</v>
      </c>
      <c r="C249" s="31">
        <v>44336.0</v>
      </c>
      <c r="D249" s="32" t="s">
        <v>146</v>
      </c>
      <c r="E249" s="32" t="s">
        <v>36</v>
      </c>
      <c r="F249" s="32" t="s">
        <v>347</v>
      </c>
      <c r="G249" s="33" t="s">
        <v>38</v>
      </c>
      <c r="H249" s="34">
        <v>27612.0</v>
      </c>
      <c r="I249" s="35"/>
      <c r="J249" s="30">
        <v>0.0</v>
      </c>
      <c r="K249" s="30">
        <v>1.0</v>
      </c>
      <c r="L249" s="30">
        <v>0.0</v>
      </c>
      <c r="M249" s="32" t="s">
        <v>39</v>
      </c>
      <c r="N249" s="32" t="s">
        <v>39</v>
      </c>
      <c r="O249" s="30">
        <v>1.0</v>
      </c>
      <c r="P249" s="30">
        <v>11.0</v>
      </c>
      <c r="Q249" s="30">
        <v>7.0</v>
      </c>
      <c r="R249" s="30">
        <v>10.0</v>
      </c>
      <c r="S249" s="30">
        <v>1.0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39"/>
    </row>
    <row r="250">
      <c r="A250" s="30">
        <v>13272.3</v>
      </c>
      <c r="B250" s="31">
        <v>44333.0</v>
      </c>
      <c r="C250" s="31">
        <v>44336.0</v>
      </c>
      <c r="D250" s="32" t="s">
        <v>146</v>
      </c>
      <c r="E250" s="32" t="s">
        <v>36</v>
      </c>
      <c r="J250" s="30">
        <v>1.0</v>
      </c>
      <c r="K250" s="30">
        <v>0.0</v>
      </c>
      <c r="L250" s="30">
        <v>0.0</v>
      </c>
      <c r="M250" s="32" t="s">
        <v>39</v>
      </c>
      <c r="N250" s="32" t="s">
        <v>39</v>
      </c>
      <c r="O250" s="30">
        <v>1.0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5.0</v>
      </c>
      <c r="AA250" s="30">
        <v>4.0</v>
      </c>
      <c r="AB250" s="30">
        <v>5.0</v>
      </c>
      <c r="AC250" s="30">
        <v>1.0</v>
      </c>
      <c r="AD250" s="30">
        <v>0.0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39"/>
    </row>
    <row r="251">
      <c r="A251" s="30">
        <v>13273.1</v>
      </c>
      <c r="B251" s="31">
        <v>44333.0</v>
      </c>
      <c r="C251" s="31">
        <v>44333.0</v>
      </c>
      <c r="D251" s="32" t="s">
        <v>93</v>
      </c>
      <c r="E251" s="32" t="s">
        <v>94</v>
      </c>
      <c r="F251" s="32" t="s">
        <v>73</v>
      </c>
      <c r="G251" s="33" t="s">
        <v>74</v>
      </c>
      <c r="H251" s="34">
        <v>27587.0</v>
      </c>
      <c r="I251" s="35"/>
      <c r="J251" s="30">
        <v>0.0</v>
      </c>
      <c r="K251" s="30">
        <v>1.0</v>
      </c>
      <c r="L251" s="30">
        <v>0.0</v>
      </c>
      <c r="M251" s="32" t="s">
        <v>39</v>
      </c>
      <c r="N251" s="32" t="s">
        <v>39</v>
      </c>
      <c r="O251" s="30">
        <v>0.0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11.0</v>
      </c>
      <c r="V251" s="30">
        <v>8.0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39"/>
    </row>
    <row r="252">
      <c r="A252" s="30">
        <v>13273.2</v>
      </c>
      <c r="B252" s="31">
        <v>44333.0</v>
      </c>
      <c r="C252" s="31">
        <v>44333.0</v>
      </c>
      <c r="D252" s="32" t="s">
        <v>93</v>
      </c>
      <c r="E252" s="32" t="s">
        <v>94</v>
      </c>
      <c r="F252" s="32" t="s">
        <v>73</v>
      </c>
      <c r="G252" s="33" t="s">
        <v>74</v>
      </c>
      <c r="H252" s="34">
        <v>27587.0</v>
      </c>
      <c r="I252" s="35"/>
      <c r="J252" s="30">
        <v>0.0</v>
      </c>
      <c r="K252" s="30">
        <v>1.0</v>
      </c>
      <c r="L252" s="30">
        <v>0.0</v>
      </c>
      <c r="M252" s="32" t="s">
        <v>39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10.0</v>
      </c>
      <c r="V252" s="30">
        <v>6.0</v>
      </c>
      <c r="W252" s="30">
        <v>10.0</v>
      </c>
      <c r="X252" s="30">
        <v>0.0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39"/>
    </row>
    <row r="253">
      <c r="A253" s="30">
        <v>13273.3</v>
      </c>
      <c r="B253" s="31">
        <v>44333.0</v>
      </c>
      <c r="C253" s="31">
        <v>44333.0</v>
      </c>
      <c r="D253" s="32" t="s">
        <v>93</v>
      </c>
      <c r="E253" s="32" t="s">
        <v>94</v>
      </c>
      <c r="F253" s="32" t="s">
        <v>73</v>
      </c>
      <c r="G253" s="33" t="s">
        <v>74</v>
      </c>
      <c r="H253" s="34">
        <v>27587.0</v>
      </c>
      <c r="I253" s="35"/>
      <c r="J253" s="30">
        <v>0.0</v>
      </c>
      <c r="K253" s="30">
        <v>1.0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7.0</v>
      </c>
      <c r="V253" s="30">
        <v>7.0</v>
      </c>
      <c r="W253" s="30">
        <v>10.0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39"/>
    </row>
    <row r="254">
      <c r="A254" s="30">
        <v>13273.4</v>
      </c>
      <c r="B254" s="31">
        <v>44333.0</v>
      </c>
      <c r="C254" s="31">
        <v>44333.0</v>
      </c>
      <c r="D254" s="32" t="s">
        <v>93</v>
      </c>
      <c r="E254" s="32" t="s">
        <v>94</v>
      </c>
      <c r="F254" s="32" t="s">
        <v>77</v>
      </c>
      <c r="G254" s="33" t="s">
        <v>38</v>
      </c>
      <c r="H254" s="34">
        <v>27614.0</v>
      </c>
      <c r="I254" s="35"/>
      <c r="J254" s="30">
        <v>0.0</v>
      </c>
      <c r="K254" s="30">
        <v>1.0</v>
      </c>
      <c r="L254" s="30">
        <v>0.0</v>
      </c>
      <c r="M254" s="32" t="s">
        <v>39</v>
      </c>
      <c r="N254" s="32" t="s">
        <v>39</v>
      </c>
      <c r="O254" s="30">
        <v>0.0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5.0</v>
      </c>
      <c r="V254" s="30">
        <v>5.0</v>
      </c>
      <c r="W254" s="30">
        <v>10.0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39"/>
    </row>
    <row r="255">
      <c r="A255" s="30">
        <v>13273.5</v>
      </c>
      <c r="B255" s="31">
        <v>44333.0</v>
      </c>
      <c r="C255" s="31">
        <v>44333.0</v>
      </c>
      <c r="D255" s="32" t="s">
        <v>93</v>
      </c>
      <c r="E255" s="32" t="s">
        <v>94</v>
      </c>
      <c r="F255" s="32" t="s">
        <v>73</v>
      </c>
      <c r="G255" s="33" t="s">
        <v>74</v>
      </c>
      <c r="H255" s="34">
        <v>27587.0</v>
      </c>
      <c r="I255" s="35"/>
      <c r="J255" s="30">
        <v>0.0</v>
      </c>
      <c r="K255" s="30">
        <v>1.0</v>
      </c>
      <c r="L255" s="30">
        <v>0.0</v>
      </c>
      <c r="M255" s="32" t="s">
        <v>39</v>
      </c>
      <c r="N255" s="32" t="s">
        <v>39</v>
      </c>
      <c r="O255" s="30">
        <v>0.0</v>
      </c>
      <c r="P255" s="30">
        <v>3.0</v>
      </c>
      <c r="Q255" s="30">
        <v>0.0</v>
      </c>
      <c r="R255" s="30">
        <v>0.0</v>
      </c>
      <c r="S255" s="30">
        <v>0.0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39"/>
    </row>
    <row r="256">
      <c r="A256" s="30">
        <v>13273.6</v>
      </c>
      <c r="B256" s="31">
        <v>44333.0</v>
      </c>
      <c r="C256" s="31">
        <v>44333.0</v>
      </c>
      <c r="D256" s="32" t="s">
        <v>93</v>
      </c>
      <c r="E256" s="32" t="s">
        <v>94</v>
      </c>
      <c r="J256" s="30">
        <v>0.0</v>
      </c>
      <c r="K256" s="30">
        <v>0.0</v>
      </c>
      <c r="L256" s="30">
        <v>1.0</v>
      </c>
      <c r="M256" s="32" t="s">
        <v>39</v>
      </c>
      <c r="N256" s="32" t="s">
        <v>39</v>
      </c>
      <c r="O256" s="30">
        <v>0.0</v>
      </c>
      <c r="P256" s="30">
        <v>8.0</v>
      </c>
      <c r="Q256" s="30">
        <v>7.0</v>
      </c>
      <c r="R256" s="30">
        <v>5.0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39"/>
    </row>
    <row r="257">
      <c r="A257" s="30">
        <v>13274.1</v>
      </c>
      <c r="B257" s="31">
        <v>44333.0</v>
      </c>
      <c r="C257" s="31">
        <v>44333.0</v>
      </c>
      <c r="D257" s="32" t="s">
        <v>93</v>
      </c>
      <c r="E257" s="32" t="s">
        <v>94</v>
      </c>
      <c r="F257" s="32" t="s">
        <v>73</v>
      </c>
      <c r="G257" s="33" t="s">
        <v>74</v>
      </c>
      <c r="H257" s="34">
        <v>27587.0</v>
      </c>
      <c r="I257" s="35"/>
      <c r="J257" s="30">
        <v>0.0</v>
      </c>
      <c r="K257" s="30">
        <v>1.0</v>
      </c>
      <c r="L257" s="30">
        <v>0.0</v>
      </c>
      <c r="M257" s="32" t="s">
        <v>39</v>
      </c>
      <c r="N257" s="32" t="s">
        <v>39</v>
      </c>
      <c r="O257" s="30">
        <v>0.0</v>
      </c>
      <c r="P257" s="30">
        <v>1.0</v>
      </c>
      <c r="Q257" s="30">
        <v>2.0</v>
      </c>
      <c r="R257" s="30">
        <v>10.0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39"/>
    </row>
    <row r="258">
      <c r="A258" s="30">
        <v>13274.2</v>
      </c>
      <c r="B258" s="31">
        <v>44333.0</v>
      </c>
      <c r="C258" s="31">
        <v>44333.0</v>
      </c>
      <c r="D258" s="32" t="s">
        <v>93</v>
      </c>
      <c r="E258" s="32" t="s">
        <v>94</v>
      </c>
      <c r="F258" s="32" t="s">
        <v>73</v>
      </c>
      <c r="G258" s="33" t="s">
        <v>74</v>
      </c>
      <c r="H258" s="34">
        <v>27587.0</v>
      </c>
      <c r="I258" s="35"/>
      <c r="J258" s="30">
        <v>0.0</v>
      </c>
      <c r="K258" s="30">
        <v>1.0</v>
      </c>
      <c r="L258" s="30">
        <v>0.0</v>
      </c>
      <c r="M258" s="32" t="s">
        <v>39</v>
      </c>
      <c r="N258" s="32" t="s">
        <v>39</v>
      </c>
      <c r="O258" s="30">
        <v>0.0</v>
      </c>
      <c r="P258" s="30">
        <v>1.0</v>
      </c>
      <c r="Q258" s="30">
        <v>3.0</v>
      </c>
      <c r="R258" s="30">
        <v>10.0</v>
      </c>
      <c r="S258" s="30">
        <v>0.0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39"/>
    </row>
    <row r="259">
      <c r="A259" s="30">
        <v>13274.3</v>
      </c>
      <c r="B259" s="31">
        <v>44333.0</v>
      </c>
      <c r="C259" s="31">
        <v>44333.0</v>
      </c>
      <c r="D259" s="32" t="s">
        <v>93</v>
      </c>
      <c r="E259" s="32" t="s">
        <v>94</v>
      </c>
      <c r="F259" s="32" t="s">
        <v>77</v>
      </c>
      <c r="G259" s="33" t="s">
        <v>38</v>
      </c>
      <c r="H259" s="34">
        <v>27614.0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0.0</v>
      </c>
      <c r="P259" s="30">
        <v>1.0</v>
      </c>
      <c r="Q259" s="30">
        <v>0.0</v>
      </c>
      <c r="R259" s="30">
        <v>10.0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39"/>
    </row>
    <row r="260">
      <c r="A260" s="30">
        <v>13274.4</v>
      </c>
      <c r="B260" s="31">
        <v>44333.0</v>
      </c>
      <c r="C260" s="31">
        <v>44333.0</v>
      </c>
      <c r="D260" s="32" t="s">
        <v>93</v>
      </c>
      <c r="E260" s="32" t="s">
        <v>94</v>
      </c>
      <c r="F260" s="32" t="s">
        <v>73</v>
      </c>
      <c r="G260" s="33" t="s">
        <v>74</v>
      </c>
      <c r="H260" s="34">
        <v>27587.0</v>
      </c>
      <c r="I260" s="35"/>
      <c r="J260" s="30">
        <v>0.0</v>
      </c>
      <c r="K260" s="30">
        <v>1.0</v>
      </c>
      <c r="L260" s="30">
        <v>0.0</v>
      </c>
      <c r="M260" s="32" t="s">
        <v>39</v>
      </c>
      <c r="N260" s="32" t="s">
        <v>39</v>
      </c>
      <c r="O260" s="30">
        <v>0.0</v>
      </c>
      <c r="P260" s="30">
        <v>9.0</v>
      </c>
      <c r="Q260" s="30">
        <v>4.0</v>
      </c>
      <c r="R260" s="30">
        <v>10.0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39"/>
    </row>
    <row r="261">
      <c r="A261" s="30">
        <v>13274.5</v>
      </c>
      <c r="B261" s="31">
        <v>44333.0</v>
      </c>
      <c r="C261" s="31">
        <v>44333.0</v>
      </c>
      <c r="D261" s="32" t="s">
        <v>93</v>
      </c>
      <c r="E261" s="32" t="s">
        <v>94</v>
      </c>
      <c r="F261" s="32" t="s">
        <v>73</v>
      </c>
      <c r="G261" s="33" t="s">
        <v>74</v>
      </c>
      <c r="H261" s="34">
        <v>27587.0</v>
      </c>
      <c r="I261" s="35"/>
      <c r="J261" s="30">
        <v>0.0</v>
      </c>
      <c r="K261" s="30">
        <v>1.0</v>
      </c>
      <c r="L261" s="30">
        <v>0.0</v>
      </c>
      <c r="M261" s="32" t="s">
        <v>39</v>
      </c>
      <c r="N261" s="32" t="s">
        <v>39</v>
      </c>
      <c r="O261" s="30">
        <v>0.0</v>
      </c>
      <c r="P261" s="30">
        <v>7.0</v>
      </c>
      <c r="Q261" s="30">
        <v>0.0</v>
      </c>
      <c r="R261" s="30">
        <v>10.0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39"/>
    </row>
    <row r="262">
      <c r="A262" s="30">
        <v>13274.6</v>
      </c>
      <c r="B262" s="31">
        <v>44333.0</v>
      </c>
      <c r="C262" s="31">
        <v>44333.0</v>
      </c>
      <c r="D262" s="32" t="s">
        <v>93</v>
      </c>
      <c r="E262" s="32" t="s">
        <v>94</v>
      </c>
      <c r="F262" s="32" t="s">
        <v>73</v>
      </c>
      <c r="G262" s="33" t="s">
        <v>74</v>
      </c>
      <c r="H262" s="34">
        <v>27587.0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1.0</v>
      </c>
      <c r="Q262" s="30">
        <v>3.0</v>
      </c>
      <c r="R262" s="30">
        <v>10.0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39"/>
    </row>
    <row r="263">
      <c r="A263" s="30">
        <v>13275.1</v>
      </c>
      <c r="B263" s="31">
        <v>44333.0</v>
      </c>
      <c r="C263" s="31">
        <v>44333.0</v>
      </c>
      <c r="D263" s="32" t="s">
        <v>93</v>
      </c>
      <c r="E263" s="32" t="s">
        <v>94</v>
      </c>
      <c r="F263" s="32" t="s">
        <v>73</v>
      </c>
      <c r="G263" s="33" t="s">
        <v>74</v>
      </c>
      <c r="H263" s="34">
        <v>27587.0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0.0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9.0</v>
      </c>
      <c r="V263" s="30">
        <v>9.0</v>
      </c>
      <c r="W263" s="30">
        <v>10.0</v>
      </c>
      <c r="X263" s="30">
        <v>0.0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39"/>
    </row>
    <row r="264">
      <c r="A264" s="30">
        <v>13275.2</v>
      </c>
      <c r="B264" s="31">
        <v>44333.0</v>
      </c>
      <c r="C264" s="31">
        <v>44333.0</v>
      </c>
      <c r="D264" s="32" t="s">
        <v>93</v>
      </c>
      <c r="E264" s="32" t="s">
        <v>94</v>
      </c>
      <c r="F264" s="32" t="s">
        <v>73</v>
      </c>
      <c r="G264" s="33" t="s">
        <v>74</v>
      </c>
      <c r="H264" s="34">
        <v>27587.0</v>
      </c>
      <c r="I264" s="35"/>
      <c r="J264" s="30">
        <v>0.0</v>
      </c>
      <c r="K264" s="30">
        <v>1.0</v>
      </c>
      <c r="L264" s="30">
        <v>0.0</v>
      </c>
      <c r="M264" s="32" t="s">
        <v>39</v>
      </c>
      <c r="N264" s="32" t="s">
        <v>39</v>
      </c>
      <c r="O264" s="30">
        <v>0.0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2.0</v>
      </c>
      <c r="V264" s="30">
        <v>6.0</v>
      </c>
      <c r="W264" s="30">
        <v>0.0</v>
      </c>
      <c r="X264" s="30">
        <v>0.0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39"/>
    </row>
    <row r="265">
      <c r="A265" s="30">
        <v>13275.3</v>
      </c>
      <c r="B265" s="31">
        <v>44333.0</v>
      </c>
      <c r="C265" s="31">
        <v>44333.0</v>
      </c>
      <c r="D265" s="32" t="s">
        <v>93</v>
      </c>
      <c r="E265" s="32" t="s">
        <v>94</v>
      </c>
      <c r="J265" s="30">
        <v>1.0</v>
      </c>
      <c r="K265" s="30">
        <v>0.0</v>
      </c>
      <c r="L265" s="30">
        <v>0.0</v>
      </c>
      <c r="M265" s="32" t="s">
        <v>39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1.0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39"/>
    </row>
    <row r="266">
      <c r="A266" s="30">
        <v>13276.1</v>
      </c>
      <c r="B266" s="31">
        <v>44333.0</v>
      </c>
      <c r="C266" s="31">
        <v>44334.0</v>
      </c>
      <c r="D266" s="32" t="s">
        <v>348</v>
      </c>
      <c r="E266" s="32" t="s">
        <v>46</v>
      </c>
      <c r="F266" s="32" t="s">
        <v>40</v>
      </c>
      <c r="G266" s="38"/>
      <c r="H266" s="38"/>
      <c r="I266" s="35"/>
      <c r="J266" s="30">
        <v>0.0</v>
      </c>
      <c r="K266" s="30">
        <v>1.0</v>
      </c>
      <c r="L266" s="30">
        <v>0.0</v>
      </c>
      <c r="M266" s="32" t="s">
        <v>49</v>
      </c>
      <c r="N266" s="32" t="s">
        <v>39</v>
      </c>
      <c r="O266" s="30">
        <v>5.0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11.0</v>
      </c>
      <c r="V266" s="30">
        <v>6.0</v>
      </c>
      <c r="W266" s="30">
        <v>10.0</v>
      </c>
      <c r="X266" s="30">
        <v>1.0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39"/>
    </row>
    <row r="267">
      <c r="A267" s="30">
        <v>13276.2</v>
      </c>
      <c r="B267" s="31">
        <v>44333.0</v>
      </c>
      <c r="C267" s="31">
        <v>44334.0</v>
      </c>
      <c r="D267" s="32" t="s">
        <v>348</v>
      </c>
      <c r="E267" s="32" t="s">
        <v>46</v>
      </c>
      <c r="I267" s="35"/>
      <c r="J267" s="30">
        <v>0.0</v>
      </c>
      <c r="K267" s="30">
        <v>0.0</v>
      </c>
      <c r="L267" s="30">
        <v>1.0</v>
      </c>
      <c r="M267" s="32" t="s">
        <v>39</v>
      </c>
      <c r="N267" s="32" t="s">
        <v>39</v>
      </c>
      <c r="O267" s="30">
        <v>4.0</v>
      </c>
      <c r="P267" s="30">
        <v>11.0</v>
      </c>
      <c r="Q267" s="30">
        <v>6.0</v>
      </c>
      <c r="R267" s="30">
        <v>10.0</v>
      </c>
      <c r="S267" s="30">
        <v>1.0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39"/>
    </row>
    <row r="268">
      <c r="A268" s="30">
        <v>13277.1</v>
      </c>
      <c r="B268" s="31">
        <v>44333.0</v>
      </c>
      <c r="C268" s="31">
        <v>44336.0</v>
      </c>
      <c r="D268" s="32" t="s">
        <v>320</v>
      </c>
      <c r="E268" s="32" t="s">
        <v>36</v>
      </c>
      <c r="F268" s="32" t="s">
        <v>295</v>
      </c>
      <c r="G268" s="33" t="s">
        <v>38</v>
      </c>
      <c r="H268" s="34">
        <v>27606.0</v>
      </c>
      <c r="I268" s="35"/>
      <c r="J268" s="30">
        <v>0.0</v>
      </c>
      <c r="K268" s="30">
        <v>1.0</v>
      </c>
      <c r="L268" s="30">
        <v>0.0</v>
      </c>
      <c r="M268" s="32" t="s">
        <v>39</v>
      </c>
      <c r="N268" s="32" t="s">
        <v>39</v>
      </c>
      <c r="O268" s="30">
        <v>1.0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10.0</v>
      </c>
      <c r="V268" s="30">
        <v>5.0</v>
      </c>
      <c r="W268" s="30">
        <v>5.0</v>
      </c>
      <c r="X268" s="30">
        <v>0.0</v>
      </c>
      <c r="Y268" s="30">
        <v>0.0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5.0</v>
      </c>
      <c r="AH268" s="30">
        <v>1.0</v>
      </c>
      <c r="AI268" s="30">
        <v>0.0</v>
      </c>
      <c r="AJ268" s="39"/>
    </row>
    <row r="269">
      <c r="A269" s="30">
        <v>13277.2</v>
      </c>
      <c r="B269" s="31">
        <v>44333.0</v>
      </c>
      <c r="C269" s="31">
        <v>44336.0</v>
      </c>
      <c r="D269" s="32" t="s">
        <v>320</v>
      </c>
      <c r="E269" s="32" t="s">
        <v>36</v>
      </c>
      <c r="F269" s="32" t="s">
        <v>295</v>
      </c>
      <c r="G269" s="33" t="s">
        <v>38</v>
      </c>
      <c r="H269" s="34">
        <v>27606.0</v>
      </c>
      <c r="I269" s="35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1.0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10.0</v>
      </c>
      <c r="V269" s="30">
        <v>5.0</v>
      </c>
      <c r="W269" s="30">
        <v>10.0</v>
      </c>
      <c r="X269" s="30">
        <v>1.0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39"/>
    </row>
    <row r="270">
      <c r="A270" s="30">
        <v>13277.3</v>
      </c>
      <c r="B270" s="31">
        <v>44333.0</v>
      </c>
      <c r="C270" s="31">
        <v>44336.0</v>
      </c>
      <c r="D270" s="32" t="s">
        <v>320</v>
      </c>
      <c r="E270" s="32" t="s">
        <v>36</v>
      </c>
      <c r="F270" s="32" t="s">
        <v>295</v>
      </c>
      <c r="G270" s="33" t="s">
        <v>38</v>
      </c>
      <c r="H270" s="34">
        <v>27606.0</v>
      </c>
      <c r="I270" s="35"/>
      <c r="J270" s="30">
        <v>0.0</v>
      </c>
      <c r="K270" s="30">
        <v>1.0</v>
      </c>
      <c r="L270" s="30">
        <v>0.0</v>
      </c>
      <c r="M270" s="32" t="s">
        <v>39</v>
      </c>
      <c r="N270" s="32" t="s">
        <v>39</v>
      </c>
      <c r="O270" s="30">
        <v>1.0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10.0</v>
      </c>
      <c r="V270" s="30">
        <v>5.0</v>
      </c>
      <c r="W270" s="30">
        <v>10.0</v>
      </c>
      <c r="X270" s="30">
        <v>1.0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39"/>
    </row>
    <row r="271">
      <c r="A271" s="30">
        <v>13278.1</v>
      </c>
      <c r="B271" s="31">
        <v>44333.0</v>
      </c>
      <c r="C271" s="31">
        <v>44336.0</v>
      </c>
      <c r="D271" s="32" t="s">
        <v>116</v>
      </c>
      <c r="E271" s="32" t="s">
        <v>46</v>
      </c>
      <c r="F271" s="32" t="s">
        <v>169</v>
      </c>
      <c r="G271" s="33" t="s">
        <v>38</v>
      </c>
      <c r="H271" s="34">
        <v>27601.0</v>
      </c>
      <c r="I271" s="35"/>
      <c r="J271" s="30">
        <v>0.0</v>
      </c>
      <c r="K271" s="30">
        <v>1.0</v>
      </c>
      <c r="L271" s="30">
        <v>0.0</v>
      </c>
      <c r="M271" s="32" t="s">
        <v>49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7.0</v>
      </c>
      <c r="V271" s="30">
        <v>5.0</v>
      </c>
      <c r="W271" s="30">
        <v>10.0</v>
      </c>
      <c r="X271" s="30">
        <v>1.0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39"/>
    </row>
    <row r="272">
      <c r="A272" s="30">
        <v>13278.2</v>
      </c>
      <c r="B272" s="31">
        <v>44333.0</v>
      </c>
      <c r="C272" s="31">
        <v>44336.0</v>
      </c>
      <c r="D272" s="32" t="s">
        <v>116</v>
      </c>
      <c r="E272" s="32" t="s">
        <v>46</v>
      </c>
      <c r="I272" s="35"/>
      <c r="J272" s="30">
        <v>1.0</v>
      </c>
      <c r="K272" s="30">
        <v>0.0</v>
      </c>
      <c r="L272" s="30">
        <v>0.0</v>
      </c>
      <c r="M272" s="32" t="s">
        <v>39</v>
      </c>
      <c r="N272" s="32" t="s">
        <v>39</v>
      </c>
      <c r="O272" s="30">
        <v>3.0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7.0</v>
      </c>
      <c r="AA272" s="30">
        <v>3.0</v>
      </c>
      <c r="AB272" s="30">
        <v>10.0</v>
      </c>
      <c r="AC272" s="30">
        <v>2.0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39"/>
    </row>
    <row r="273">
      <c r="A273" s="30">
        <v>13279.1</v>
      </c>
      <c r="B273" s="31">
        <v>44334.0</v>
      </c>
      <c r="C273" s="31">
        <v>44334.0</v>
      </c>
      <c r="D273" s="32" t="s">
        <v>201</v>
      </c>
      <c r="E273" s="32" t="s">
        <v>36</v>
      </c>
      <c r="F273" s="32" t="s">
        <v>202</v>
      </c>
      <c r="G273" s="33" t="s">
        <v>38</v>
      </c>
      <c r="H273" s="34">
        <v>27612.0</v>
      </c>
      <c r="I273" s="35"/>
      <c r="J273" s="30">
        <v>0.0</v>
      </c>
      <c r="K273" s="30">
        <v>1.0</v>
      </c>
      <c r="L273" s="30">
        <v>0.0</v>
      </c>
      <c r="M273" s="32" t="s">
        <v>49</v>
      </c>
      <c r="N273" s="32" t="s">
        <v>39</v>
      </c>
      <c r="O273" s="30">
        <v>2.0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11.0</v>
      </c>
      <c r="V273" s="30">
        <v>5.0</v>
      </c>
      <c r="W273" s="30">
        <v>10.0</v>
      </c>
      <c r="X273" s="30">
        <v>1.0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39"/>
    </row>
    <row r="274">
      <c r="A274" s="30">
        <v>13279.2</v>
      </c>
      <c r="B274" s="31">
        <v>44334.0</v>
      </c>
      <c r="C274" s="31">
        <v>44334.0</v>
      </c>
      <c r="D274" s="32" t="s">
        <v>201</v>
      </c>
      <c r="E274" s="32" t="s">
        <v>36</v>
      </c>
      <c r="F274" s="32" t="s">
        <v>202</v>
      </c>
      <c r="G274" s="33" t="s">
        <v>38</v>
      </c>
      <c r="H274" s="34">
        <v>27612.0</v>
      </c>
      <c r="I274" s="35"/>
      <c r="J274" s="30">
        <v>0.0</v>
      </c>
      <c r="K274" s="30">
        <v>1.0</v>
      </c>
      <c r="L274" s="30">
        <v>0.0</v>
      </c>
      <c r="M274" s="32" t="s">
        <v>49</v>
      </c>
      <c r="N274" s="32" t="s">
        <v>39</v>
      </c>
      <c r="O274" s="30">
        <v>2.0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11.0</v>
      </c>
      <c r="V274" s="30">
        <v>5.0</v>
      </c>
      <c r="W274" s="30">
        <v>10.0</v>
      </c>
      <c r="X274" s="30">
        <v>1.0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39"/>
    </row>
    <row r="275">
      <c r="A275" s="30">
        <v>13279.3</v>
      </c>
      <c r="B275" s="31">
        <v>44334.0</v>
      </c>
      <c r="C275" s="31">
        <v>44334.0</v>
      </c>
      <c r="D275" s="32" t="s">
        <v>201</v>
      </c>
      <c r="E275" s="32" t="s">
        <v>36</v>
      </c>
      <c r="J275" s="30">
        <v>0.0</v>
      </c>
      <c r="K275" s="30">
        <v>0.0</v>
      </c>
      <c r="L275" s="30">
        <v>1.0</v>
      </c>
      <c r="M275" s="32" t="s">
        <v>49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20.0</v>
      </c>
      <c r="V275" s="30">
        <v>14.0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39"/>
    </row>
    <row r="276">
      <c r="A276" s="30">
        <v>13280.1</v>
      </c>
      <c r="B276" s="31">
        <v>44334.0</v>
      </c>
      <c r="C276" s="31">
        <v>44336.0</v>
      </c>
      <c r="D276" s="32" t="s">
        <v>57</v>
      </c>
      <c r="E276" s="32" t="s">
        <v>58</v>
      </c>
      <c r="F276" s="32" t="s">
        <v>345</v>
      </c>
      <c r="G276" s="33" t="s">
        <v>48</v>
      </c>
      <c r="H276" s="34">
        <v>27571.0</v>
      </c>
      <c r="I276" s="35"/>
      <c r="J276" s="30">
        <v>0.0</v>
      </c>
      <c r="K276" s="30">
        <v>1.0</v>
      </c>
      <c r="L276" s="30">
        <v>0.0</v>
      </c>
      <c r="M276" s="32" t="s">
        <v>39</v>
      </c>
      <c r="N276" s="32" t="s">
        <v>39</v>
      </c>
      <c r="O276" s="30">
        <v>1.0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9.0</v>
      </c>
      <c r="AF276" s="30">
        <v>5.0</v>
      </c>
      <c r="AG276" s="30">
        <v>10.0</v>
      </c>
      <c r="AH276" s="30">
        <v>1.0</v>
      </c>
      <c r="AI276" s="30">
        <v>0.0</v>
      </c>
      <c r="AJ276" s="39"/>
    </row>
    <row r="277">
      <c r="A277" s="30">
        <v>13280.2</v>
      </c>
      <c r="B277" s="31">
        <v>44334.0</v>
      </c>
      <c r="C277" s="31">
        <v>44336.0</v>
      </c>
      <c r="D277" s="32" t="s">
        <v>57</v>
      </c>
      <c r="E277" s="32" t="s">
        <v>58</v>
      </c>
      <c r="F277" s="32" t="s">
        <v>98</v>
      </c>
      <c r="G277" s="33" t="s">
        <v>38</v>
      </c>
      <c r="H277" s="34">
        <v>27616.0</v>
      </c>
      <c r="I277" s="35"/>
      <c r="J277" s="30">
        <v>0.0</v>
      </c>
      <c r="K277" s="30">
        <v>1.0</v>
      </c>
      <c r="L277" s="30">
        <v>0.0</v>
      </c>
      <c r="M277" s="32" t="s">
        <v>39</v>
      </c>
      <c r="N277" s="32" t="s">
        <v>39</v>
      </c>
      <c r="O277" s="30">
        <v>1.0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9.0</v>
      </c>
      <c r="AF277" s="30">
        <v>5.0</v>
      </c>
      <c r="AG277" s="30">
        <v>10.0</v>
      </c>
      <c r="AH277" s="30">
        <v>1.0</v>
      </c>
      <c r="AI277" s="30">
        <v>0.0</v>
      </c>
      <c r="AJ277" s="39"/>
    </row>
    <row r="278">
      <c r="A278" s="30">
        <v>13281.1</v>
      </c>
      <c r="B278" s="31">
        <v>44334.0</v>
      </c>
      <c r="C278" s="31">
        <v>44340.0</v>
      </c>
      <c r="D278" s="32" t="s">
        <v>349</v>
      </c>
      <c r="E278" s="32" t="s">
        <v>36</v>
      </c>
      <c r="F278" s="32" t="s">
        <v>100</v>
      </c>
      <c r="G278" s="33" t="s">
        <v>74</v>
      </c>
      <c r="H278" s="34">
        <v>27587.0</v>
      </c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2.0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10.0</v>
      </c>
      <c r="AF278" s="30">
        <v>6.0</v>
      </c>
      <c r="AG278" s="30">
        <v>10.0</v>
      </c>
      <c r="AH278" s="30">
        <v>1.0</v>
      </c>
      <c r="AI278" s="30">
        <v>0.0</v>
      </c>
      <c r="AJ278" s="39"/>
    </row>
    <row r="279">
      <c r="A279" s="30">
        <v>13282.1</v>
      </c>
      <c r="B279" s="31">
        <v>44334.0</v>
      </c>
      <c r="C279" s="31">
        <v>44336.0</v>
      </c>
      <c r="D279" s="32" t="s">
        <v>350</v>
      </c>
      <c r="E279" s="32" t="s">
        <v>351</v>
      </c>
      <c r="H279" s="38"/>
      <c r="I279" s="35"/>
      <c r="J279" s="30">
        <v>0.0</v>
      </c>
      <c r="K279" s="30">
        <v>0.0</v>
      </c>
      <c r="L279" s="30">
        <v>1.0</v>
      </c>
      <c r="M279" s="32" t="s">
        <v>39</v>
      </c>
      <c r="N279" s="32" t="s">
        <v>39</v>
      </c>
      <c r="O279" s="30">
        <v>1.0</v>
      </c>
      <c r="P279" s="30">
        <v>9.0</v>
      </c>
      <c r="Q279" s="30">
        <v>6.0</v>
      </c>
      <c r="R279" s="30">
        <v>5.0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39"/>
    </row>
    <row r="280">
      <c r="A280" s="30">
        <v>13283.1</v>
      </c>
      <c r="B280" s="31">
        <v>44334.0</v>
      </c>
      <c r="C280" s="31">
        <v>44336.0</v>
      </c>
      <c r="D280" s="32" t="s">
        <v>349</v>
      </c>
      <c r="E280" s="32" t="s">
        <v>36</v>
      </c>
      <c r="J280" s="30">
        <v>1.0</v>
      </c>
      <c r="K280" s="30">
        <v>0.0</v>
      </c>
      <c r="L280" s="30">
        <v>0.0</v>
      </c>
      <c r="M280" s="32" t="s">
        <v>39</v>
      </c>
      <c r="N280" s="32" t="s">
        <v>39</v>
      </c>
      <c r="O280" s="30">
        <v>5.0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6.0</v>
      </c>
      <c r="AA280" s="30">
        <v>4.0</v>
      </c>
      <c r="AB280" s="30">
        <v>10.0</v>
      </c>
      <c r="AC280" s="30">
        <v>1.0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39"/>
    </row>
    <row r="281">
      <c r="A281" s="30">
        <v>13284.1</v>
      </c>
      <c r="B281" s="31">
        <v>44334.0</v>
      </c>
      <c r="C281" s="31">
        <v>44340.0</v>
      </c>
      <c r="D281" s="32" t="s">
        <v>349</v>
      </c>
      <c r="E281" s="32" t="s">
        <v>36</v>
      </c>
      <c r="J281" s="30">
        <v>0.0</v>
      </c>
      <c r="K281" s="30">
        <v>0.0</v>
      </c>
      <c r="L281" s="30">
        <v>1.0</v>
      </c>
      <c r="M281" s="32" t="s">
        <v>39</v>
      </c>
      <c r="N281" s="32" t="s">
        <v>39</v>
      </c>
      <c r="O281" s="30">
        <v>3.0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10.0</v>
      </c>
      <c r="V281" s="30">
        <v>5.0</v>
      </c>
      <c r="W281" s="30">
        <v>5.0</v>
      </c>
      <c r="X281" s="30">
        <v>0.0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5.0</v>
      </c>
      <c r="AH281" s="30">
        <v>1.0</v>
      </c>
      <c r="AI281" s="30">
        <v>0.0</v>
      </c>
      <c r="AJ281" s="39"/>
    </row>
    <row r="282">
      <c r="A282" s="30">
        <v>13285.1</v>
      </c>
      <c r="B282" s="31">
        <v>44334.0</v>
      </c>
      <c r="C282" s="31">
        <v>44336.0</v>
      </c>
      <c r="D282" s="32" t="s">
        <v>350</v>
      </c>
      <c r="E282" s="32" t="s">
        <v>351</v>
      </c>
      <c r="H282" s="38"/>
      <c r="I282" s="35"/>
      <c r="J282" s="30">
        <v>1.0</v>
      </c>
      <c r="K282" s="30">
        <v>0.0</v>
      </c>
      <c r="L282" s="30">
        <v>0.0</v>
      </c>
      <c r="M282" s="32" t="s">
        <v>39</v>
      </c>
      <c r="N282" s="32" t="s">
        <v>39</v>
      </c>
      <c r="O282" s="30">
        <v>2.0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4.0</v>
      </c>
      <c r="AA282" s="30">
        <v>3.0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39"/>
    </row>
    <row r="283">
      <c r="A283" s="30">
        <v>13286.1</v>
      </c>
      <c r="B283" s="31">
        <v>44334.0</v>
      </c>
      <c r="C283" s="31">
        <v>44340.0</v>
      </c>
      <c r="D283" s="32" t="s">
        <v>352</v>
      </c>
      <c r="E283" s="32" t="s">
        <v>36</v>
      </c>
      <c r="F283" s="32" t="s">
        <v>59</v>
      </c>
      <c r="G283" s="33" t="s">
        <v>38</v>
      </c>
      <c r="H283" s="34">
        <v>27610.0</v>
      </c>
      <c r="I283" s="35"/>
      <c r="J283" s="30">
        <v>0.0</v>
      </c>
      <c r="K283" s="30">
        <v>1.0</v>
      </c>
      <c r="L283" s="30">
        <v>0.0</v>
      </c>
      <c r="M283" s="32" t="s">
        <v>39</v>
      </c>
      <c r="N283" s="32" t="s">
        <v>39</v>
      </c>
      <c r="O283" s="30">
        <v>1.0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9.0</v>
      </c>
      <c r="AF283" s="30">
        <v>5.0</v>
      </c>
      <c r="AG283" s="30">
        <v>10.0</v>
      </c>
      <c r="AH283" s="30">
        <v>1.0</v>
      </c>
      <c r="AI283" s="30">
        <v>0.0</v>
      </c>
      <c r="AJ283" s="39"/>
    </row>
    <row r="284">
      <c r="A284" s="30">
        <v>13286.2</v>
      </c>
      <c r="B284" s="31">
        <v>44334.0</v>
      </c>
      <c r="C284" s="31">
        <v>44341.0</v>
      </c>
      <c r="D284" s="32" t="s">
        <v>352</v>
      </c>
      <c r="E284" s="32" t="s">
        <v>36</v>
      </c>
      <c r="F284" s="32" t="s">
        <v>67</v>
      </c>
      <c r="G284" s="33" t="s">
        <v>38</v>
      </c>
      <c r="H284" s="34">
        <v>27610.0</v>
      </c>
      <c r="I284" s="35"/>
      <c r="J284" s="30">
        <v>0.0</v>
      </c>
      <c r="K284" s="30">
        <v>1.0</v>
      </c>
      <c r="L284" s="30">
        <v>0.0</v>
      </c>
      <c r="M284" s="32" t="s">
        <v>39</v>
      </c>
      <c r="N284" s="32" t="s">
        <v>39</v>
      </c>
      <c r="O284" s="30">
        <v>2.0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9.0</v>
      </c>
      <c r="V284" s="30">
        <v>5.0</v>
      </c>
      <c r="W284" s="30">
        <v>10.0</v>
      </c>
      <c r="X284" s="30">
        <v>2.0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39"/>
    </row>
    <row r="285">
      <c r="A285" s="30">
        <v>13286.3</v>
      </c>
      <c r="B285" s="31">
        <v>44334.0</v>
      </c>
      <c r="C285" s="40">
        <v>44342.0</v>
      </c>
      <c r="D285" s="32" t="s">
        <v>352</v>
      </c>
      <c r="E285" s="32" t="s">
        <v>36</v>
      </c>
      <c r="F285" s="32" t="s">
        <v>67</v>
      </c>
      <c r="G285" s="33" t="s">
        <v>38</v>
      </c>
      <c r="H285" s="34">
        <v>27610.0</v>
      </c>
      <c r="I285" s="35"/>
      <c r="J285" s="30">
        <v>0.0</v>
      </c>
      <c r="K285" s="30">
        <v>1.0</v>
      </c>
      <c r="L285" s="30">
        <v>0.0</v>
      </c>
      <c r="M285" s="32" t="s">
        <v>39</v>
      </c>
      <c r="N285" s="32" t="s">
        <v>39</v>
      </c>
      <c r="O285" s="30">
        <v>5.0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5.0</v>
      </c>
      <c r="AB285" s="30">
        <v>10.0</v>
      </c>
      <c r="AC285" s="30">
        <v>1.0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39"/>
    </row>
    <row r="286">
      <c r="A286" s="30">
        <v>13286.4</v>
      </c>
      <c r="B286" s="31">
        <v>44334.0</v>
      </c>
      <c r="C286" s="40">
        <v>44340.0</v>
      </c>
      <c r="D286" s="32" t="s">
        <v>352</v>
      </c>
      <c r="E286" s="32" t="s">
        <v>36</v>
      </c>
      <c r="J286" s="30">
        <v>0.0</v>
      </c>
      <c r="K286" s="30">
        <v>0.0</v>
      </c>
      <c r="L286" s="30">
        <v>1.0</v>
      </c>
      <c r="M286" s="32" t="s">
        <v>39</v>
      </c>
      <c r="N286" s="32" t="s">
        <v>39</v>
      </c>
      <c r="O286" s="30">
        <v>0.0</v>
      </c>
      <c r="P286" s="30">
        <v>6.0</v>
      </c>
      <c r="Q286" s="30">
        <v>7.0</v>
      </c>
      <c r="R286" s="30">
        <v>0.0</v>
      </c>
      <c r="S286" s="30">
        <v>0.0</v>
      </c>
      <c r="T286" s="30">
        <v>0.0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39"/>
    </row>
    <row r="287">
      <c r="A287" s="30">
        <v>13286.5</v>
      </c>
      <c r="B287" s="31">
        <v>44334.0</v>
      </c>
      <c r="C287" s="40">
        <v>44340.0</v>
      </c>
      <c r="D287" s="32" t="s">
        <v>352</v>
      </c>
      <c r="E287" s="32" t="s">
        <v>36</v>
      </c>
      <c r="J287" s="30">
        <v>1.0</v>
      </c>
      <c r="K287" s="30">
        <v>0.0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0.0</v>
      </c>
      <c r="V287" s="30">
        <v>0.0</v>
      </c>
      <c r="W287" s="30">
        <v>0.0</v>
      </c>
      <c r="X287" s="30">
        <v>0.0</v>
      </c>
      <c r="Y287" s="30">
        <v>0.0</v>
      </c>
      <c r="Z287" s="30">
        <v>4.0</v>
      </c>
      <c r="AA287" s="30">
        <v>3.0</v>
      </c>
      <c r="AB287" s="30">
        <v>5.0</v>
      </c>
      <c r="AC287" s="30">
        <v>1.0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39"/>
    </row>
    <row r="288">
      <c r="A288" s="30">
        <v>13287.1</v>
      </c>
      <c r="B288" s="31">
        <v>44334.0</v>
      </c>
      <c r="C288" s="31">
        <v>44341.0</v>
      </c>
      <c r="D288" s="32" t="s">
        <v>57</v>
      </c>
      <c r="E288" s="32" t="s">
        <v>58</v>
      </c>
      <c r="F288" s="32" t="s">
        <v>70</v>
      </c>
      <c r="G288" s="33" t="s">
        <v>38</v>
      </c>
      <c r="H288" s="34">
        <v>27615.0</v>
      </c>
      <c r="I288" s="35"/>
      <c r="J288" s="30">
        <v>0.0</v>
      </c>
      <c r="K288" s="30">
        <v>1.0</v>
      </c>
      <c r="L288" s="30">
        <v>0.0</v>
      </c>
      <c r="M288" s="32" t="s">
        <v>39</v>
      </c>
      <c r="N288" s="32" t="s">
        <v>49</v>
      </c>
      <c r="O288" s="30">
        <v>4.0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12.0</v>
      </c>
      <c r="AA288" s="30">
        <v>7.0</v>
      </c>
      <c r="AB288" s="30">
        <v>10.0</v>
      </c>
      <c r="AC288" s="30">
        <v>2.0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39"/>
    </row>
    <row r="289">
      <c r="A289" s="30">
        <v>13288.1</v>
      </c>
      <c r="B289" s="31">
        <v>44334.0</v>
      </c>
      <c r="C289" s="40">
        <v>44336.0</v>
      </c>
      <c r="D289" s="32" t="s">
        <v>57</v>
      </c>
      <c r="E289" s="32" t="s">
        <v>58</v>
      </c>
      <c r="F289" s="32" t="s">
        <v>75</v>
      </c>
      <c r="G289" s="33" t="s">
        <v>74</v>
      </c>
      <c r="H289" s="34">
        <v>27587.0</v>
      </c>
      <c r="I289" s="35"/>
      <c r="J289" s="30">
        <v>0.0</v>
      </c>
      <c r="K289" s="30">
        <v>1.0</v>
      </c>
      <c r="L289" s="30">
        <v>0.0</v>
      </c>
      <c r="M289" s="32" t="s">
        <v>39</v>
      </c>
      <c r="N289" s="32" t="s">
        <v>49</v>
      </c>
      <c r="O289" s="30">
        <v>5.0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10.0</v>
      </c>
      <c r="V289" s="30">
        <v>6.0</v>
      </c>
      <c r="W289" s="30">
        <v>10.0</v>
      </c>
      <c r="X289" s="30">
        <v>2.0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39"/>
    </row>
    <row r="290">
      <c r="A290" s="30">
        <v>13288.2</v>
      </c>
      <c r="B290" s="31">
        <v>44334.0</v>
      </c>
      <c r="C290" s="40">
        <v>44336.0</v>
      </c>
      <c r="D290" s="32" t="s">
        <v>57</v>
      </c>
      <c r="E290" s="32" t="s">
        <v>58</v>
      </c>
      <c r="F290" s="32" t="s">
        <v>75</v>
      </c>
      <c r="G290" s="33" t="s">
        <v>74</v>
      </c>
      <c r="H290" s="34">
        <v>27587.0</v>
      </c>
      <c r="I290" s="35"/>
      <c r="J290" s="30">
        <v>0.0</v>
      </c>
      <c r="K290" s="30">
        <v>1.0</v>
      </c>
      <c r="L290" s="30">
        <v>0.0</v>
      </c>
      <c r="M290" s="32" t="s">
        <v>39</v>
      </c>
      <c r="N290" s="32" t="s">
        <v>49</v>
      </c>
      <c r="O290" s="30">
        <v>3.0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10.0</v>
      </c>
      <c r="V290" s="30">
        <v>6.0</v>
      </c>
      <c r="W290" s="30">
        <v>10.0</v>
      </c>
      <c r="X290" s="30">
        <v>2.0</v>
      </c>
      <c r="Y290" s="30">
        <v>0.0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39"/>
    </row>
    <row r="291">
      <c r="A291" s="30">
        <v>13289.1</v>
      </c>
      <c r="B291" s="31">
        <v>44335.0</v>
      </c>
      <c r="C291" s="40">
        <v>44340.0</v>
      </c>
      <c r="D291" s="32" t="s">
        <v>194</v>
      </c>
      <c r="E291" s="32" t="s">
        <v>36</v>
      </c>
      <c r="F291" s="32" t="s">
        <v>195</v>
      </c>
      <c r="G291" s="33" t="s">
        <v>107</v>
      </c>
      <c r="H291" s="34">
        <v>27511.0</v>
      </c>
      <c r="I291" s="35"/>
      <c r="J291" s="30">
        <v>0.0</v>
      </c>
      <c r="K291" s="30">
        <v>1.0</v>
      </c>
      <c r="L291" s="30">
        <v>0.0</v>
      </c>
      <c r="M291" s="32" t="s">
        <v>39</v>
      </c>
      <c r="N291" s="32" t="s">
        <v>39</v>
      </c>
      <c r="O291" s="30">
        <v>3.0</v>
      </c>
      <c r="P291" s="30">
        <v>7.0</v>
      </c>
      <c r="Q291" s="30">
        <v>7.0</v>
      </c>
      <c r="R291" s="30">
        <v>12.0</v>
      </c>
      <c r="S291" s="30">
        <v>2.0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39"/>
    </row>
    <row r="292">
      <c r="A292" s="30">
        <v>13289.2</v>
      </c>
      <c r="B292" s="31">
        <v>44335.0</v>
      </c>
      <c r="C292" s="31">
        <v>44340.0</v>
      </c>
      <c r="D292" s="32" t="s">
        <v>194</v>
      </c>
      <c r="E292" s="32" t="s">
        <v>36</v>
      </c>
      <c r="J292" s="30">
        <v>0.0</v>
      </c>
      <c r="K292" s="30">
        <v>0.0</v>
      </c>
      <c r="L292" s="30">
        <v>1.0</v>
      </c>
      <c r="M292" s="32" t="s">
        <v>39</v>
      </c>
      <c r="N292" s="32" t="s">
        <v>39</v>
      </c>
      <c r="O292" s="30">
        <v>0.0</v>
      </c>
      <c r="P292" s="30">
        <v>6.0</v>
      </c>
      <c r="Q292" s="30">
        <v>6.0</v>
      </c>
      <c r="R292" s="30">
        <v>5.0</v>
      </c>
      <c r="S292" s="30">
        <v>2.0</v>
      </c>
      <c r="T292" s="30">
        <v>0.0</v>
      </c>
      <c r="U292" s="30">
        <v>0.0</v>
      </c>
      <c r="V292" s="30">
        <v>0.0</v>
      </c>
      <c r="W292" s="30">
        <v>0.0</v>
      </c>
      <c r="X292" s="30">
        <v>0.0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39"/>
    </row>
    <row r="293">
      <c r="A293" s="30">
        <v>13289.3</v>
      </c>
      <c r="B293" s="31">
        <v>44335.0</v>
      </c>
      <c r="C293" s="31">
        <v>44340.0</v>
      </c>
      <c r="D293" s="32" t="s">
        <v>194</v>
      </c>
      <c r="E293" s="32" t="s">
        <v>36</v>
      </c>
      <c r="J293" s="30">
        <v>1.0</v>
      </c>
      <c r="K293" s="30">
        <v>0.0</v>
      </c>
      <c r="L293" s="30">
        <v>0.0</v>
      </c>
      <c r="M293" s="32" t="s">
        <v>39</v>
      </c>
      <c r="N293" s="32" t="s">
        <v>39</v>
      </c>
      <c r="O293" s="30">
        <v>3.0</v>
      </c>
      <c r="P293" s="30">
        <v>0.0</v>
      </c>
      <c r="Q293" s="30">
        <v>0.0</v>
      </c>
      <c r="R293" s="30">
        <v>0.0</v>
      </c>
      <c r="S293" s="30">
        <v>0.0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3.0</v>
      </c>
      <c r="AA293" s="30">
        <v>3.0</v>
      </c>
      <c r="AB293" s="30">
        <v>10.0</v>
      </c>
      <c r="AC293" s="30">
        <v>2.0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39"/>
    </row>
    <row r="294">
      <c r="A294" s="30">
        <v>13290.1</v>
      </c>
      <c r="B294" s="31">
        <v>44335.0</v>
      </c>
      <c r="C294" s="31">
        <v>44340.0</v>
      </c>
      <c r="D294" s="32" t="s">
        <v>353</v>
      </c>
      <c r="E294" s="32" t="s">
        <v>36</v>
      </c>
      <c r="F294" s="32" t="s">
        <v>92</v>
      </c>
      <c r="G294" s="33" t="s">
        <v>91</v>
      </c>
      <c r="H294" s="34">
        <v>27597.0</v>
      </c>
      <c r="I294" s="35"/>
      <c r="J294" s="30">
        <v>0.0</v>
      </c>
      <c r="K294" s="30">
        <v>1.0</v>
      </c>
      <c r="L294" s="30">
        <v>0.0</v>
      </c>
      <c r="M294" s="32" t="s">
        <v>39</v>
      </c>
      <c r="N294" s="32" t="s">
        <v>39</v>
      </c>
      <c r="O294" s="30">
        <v>1.0</v>
      </c>
      <c r="P294" s="30">
        <v>11.0</v>
      </c>
      <c r="Q294" s="30">
        <v>5.0</v>
      </c>
      <c r="R294" s="30">
        <v>10.0</v>
      </c>
      <c r="S294" s="30">
        <v>2.0</v>
      </c>
      <c r="T294" s="30">
        <v>0.0</v>
      </c>
      <c r="U294" s="30">
        <v>0.0</v>
      </c>
      <c r="V294" s="30">
        <v>0.0</v>
      </c>
      <c r="W294" s="30">
        <v>0.0</v>
      </c>
      <c r="X294" s="30">
        <v>0.0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39"/>
    </row>
    <row r="295">
      <c r="A295" s="30">
        <v>13290.2</v>
      </c>
      <c r="B295" s="31">
        <v>44335.0</v>
      </c>
      <c r="C295" s="31">
        <v>44340.0</v>
      </c>
      <c r="D295" s="32" t="s">
        <v>353</v>
      </c>
      <c r="E295" s="32" t="s">
        <v>36</v>
      </c>
      <c r="F295" s="32" t="s">
        <v>92</v>
      </c>
      <c r="G295" s="33" t="s">
        <v>91</v>
      </c>
      <c r="H295" s="34">
        <v>27597.0</v>
      </c>
      <c r="I295" s="35"/>
      <c r="J295" s="30">
        <v>0.0</v>
      </c>
      <c r="K295" s="30">
        <v>1.0</v>
      </c>
      <c r="L295" s="30">
        <v>0.0</v>
      </c>
      <c r="M295" s="32" t="s">
        <v>39</v>
      </c>
      <c r="N295" s="32" t="s">
        <v>39</v>
      </c>
      <c r="O295" s="30">
        <v>1.0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11.0</v>
      </c>
      <c r="V295" s="30">
        <v>5.0</v>
      </c>
      <c r="W295" s="30">
        <v>10.0</v>
      </c>
      <c r="X295" s="30">
        <v>2.0</v>
      </c>
      <c r="Y295" s="30">
        <v>0.0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0.0</v>
      </c>
      <c r="AF295" s="30">
        <v>0.0</v>
      </c>
      <c r="AG295" s="30">
        <v>0.0</v>
      </c>
      <c r="AH295" s="30">
        <v>0.0</v>
      </c>
      <c r="AI295" s="30">
        <v>0.0</v>
      </c>
      <c r="AJ295" s="39"/>
    </row>
    <row r="296">
      <c r="A296" s="30">
        <v>13290.3</v>
      </c>
      <c r="B296" s="31">
        <v>44335.0</v>
      </c>
      <c r="C296" s="31">
        <v>44340.0</v>
      </c>
      <c r="D296" s="32" t="s">
        <v>353</v>
      </c>
      <c r="E296" s="32" t="s">
        <v>36</v>
      </c>
      <c r="F296" s="32" t="s">
        <v>92</v>
      </c>
      <c r="G296" s="33" t="s">
        <v>91</v>
      </c>
      <c r="H296" s="34">
        <v>27597.0</v>
      </c>
      <c r="I296" s="35"/>
      <c r="J296" s="30">
        <v>0.0</v>
      </c>
      <c r="K296" s="30">
        <v>1.0</v>
      </c>
      <c r="L296" s="30">
        <v>0.0</v>
      </c>
      <c r="M296" s="32" t="s">
        <v>39</v>
      </c>
      <c r="N296" s="32" t="s">
        <v>39</v>
      </c>
      <c r="O296" s="30">
        <v>1.0</v>
      </c>
      <c r="P296" s="30">
        <v>11.0</v>
      </c>
      <c r="Q296" s="30">
        <v>5.0</v>
      </c>
      <c r="R296" s="30">
        <v>10.0</v>
      </c>
      <c r="S296" s="30">
        <v>2.0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0.0</v>
      </c>
      <c r="AF296" s="30">
        <v>0.0</v>
      </c>
      <c r="AG296" s="30">
        <v>0.0</v>
      </c>
      <c r="AH296" s="30">
        <v>0.0</v>
      </c>
      <c r="AI296" s="30">
        <v>0.0</v>
      </c>
      <c r="AJ296" s="39"/>
    </row>
    <row r="297">
      <c r="A297" s="30">
        <v>13290.4</v>
      </c>
      <c r="B297" s="31">
        <v>44335.0</v>
      </c>
      <c r="C297" s="31">
        <v>44340.0</v>
      </c>
      <c r="D297" s="32" t="s">
        <v>353</v>
      </c>
      <c r="E297" s="32" t="s">
        <v>36</v>
      </c>
      <c r="F297" s="32" t="s">
        <v>92</v>
      </c>
      <c r="G297" s="33" t="s">
        <v>91</v>
      </c>
      <c r="H297" s="34">
        <v>27597.0</v>
      </c>
      <c r="I297" s="35"/>
      <c r="J297" s="30">
        <v>0.0</v>
      </c>
      <c r="K297" s="30">
        <v>1.0</v>
      </c>
      <c r="L297" s="30">
        <v>0.0</v>
      </c>
      <c r="M297" s="32" t="s">
        <v>39</v>
      </c>
      <c r="N297" s="32" t="s">
        <v>39</v>
      </c>
      <c r="O297" s="30">
        <v>1.0</v>
      </c>
      <c r="P297" s="30">
        <v>11.0</v>
      </c>
      <c r="Q297" s="30">
        <v>5.0</v>
      </c>
      <c r="R297" s="30">
        <v>12.0</v>
      </c>
      <c r="S297" s="30">
        <v>2.0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0.0</v>
      </c>
      <c r="AF297" s="30">
        <v>0.0</v>
      </c>
      <c r="AG297" s="30">
        <v>0.0</v>
      </c>
      <c r="AH297" s="30">
        <v>0.0</v>
      </c>
      <c r="AI297" s="30">
        <v>0.0</v>
      </c>
      <c r="AJ297" s="39"/>
    </row>
    <row r="298">
      <c r="A298" s="30">
        <v>13290.5</v>
      </c>
      <c r="B298" s="31">
        <v>44335.0</v>
      </c>
      <c r="C298" s="31">
        <v>44340.0</v>
      </c>
      <c r="D298" s="32" t="s">
        <v>353</v>
      </c>
      <c r="E298" s="32" t="s">
        <v>36</v>
      </c>
      <c r="F298" s="32" t="s">
        <v>92</v>
      </c>
      <c r="G298" s="33" t="s">
        <v>91</v>
      </c>
      <c r="H298" s="34">
        <v>27597.0</v>
      </c>
      <c r="I298" s="35"/>
      <c r="J298" s="30">
        <v>0.0</v>
      </c>
      <c r="K298" s="30">
        <v>1.0</v>
      </c>
      <c r="L298" s="30">
        <v>0.0</v>
      </c>
      <c r="M298" s="32" t="s">
        <v>39</v>
      </c>
      <c r="N298" s="32" t="s">
        <v>39</v>
      </c>
      <c r="O298" s="30">
        <v>2.0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11.0</v>
      </c>
      <c r="V298" s="30">
        <v>5.0</v>
      </c>
      <c r="W298" s="30">
        <v>10.0</v>
      </c>
      <c r="X298" s="30">
        <v>1.0</v>
      </c>
      <c r="Y298" s="30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39"/>
    </row>
    <row r="299">
      <c r="A299" s="30">
        <v>13290.6</v>
      </c>
      <c r="B299" s="31">
        <v>44335.0</v>
      </c>
      <c r="C299" s="40">
        <v>44340.0</v>
      </c>
      <c r="D299" s="32" t="s">
        <v>353</v>
      </c>
      <c r="E299" s="32" t="s">
        <v>36</v>
      </c>
      <c r="F299" s="32" t="s">
        <v>40</v>
      </c>
      <c r="G299" s="38"/>
      <c r="H299" s="38"/>
      <c r="I299" s="35"/>
      <c r="J299" s="30">
        <v>0.0</v>
      </c>
      <c r="K299" s="30">
        <v>1.0</v>
      </c>
      <c r="L299" s="30">
        <v>0.0</v>
      </c>
      <c r="M299" s="32" t="s">
        <v>39</v>
      </c>
      <c r="N299" s="32" t="s">
        <v>39</v>
      </c>
      <c r="O299" s="30">
        <v>2.0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11.0</v>
      </c>
      <c r="AF299" s="30">
        <v>5.0</v>
      </c>
      <c r="AG299" s="30">
        <v>10.0</v>
      </c>
      <c r="AH299" s="30">
        <v>2.0</v>
      </c>
      <c r="AI299" s="30">
        <v>0.0</v>
      </c>
      <c r="AJ299" s="39"/>
    </row>
    <row r="300">
      <c r="A300" s="30">
        <v>13291.1</v>
      </c>
      <c r="B300" s="31">
        <v>44335.0</v>
      </c>
      <c r="C300" s="40">
        <v>44337.0</v>
      </c>
      <c r="D300" s="32" t="s">
        <v>287</v>
      </c>
      <c r="E300" s="32" t="s">
        <v>36</v>
      </c>
      <c r="F300" s="32" t="s">
        <v>259</v>
      </c>
      <c r="G300" s="33" t="s">
        <v>38</v>
      </c>
      <c r="H300" s="34">
        <v>27607.0</v>
      </c>
      <c r="I300" s="35"/>
      <c r="J300" s="30">
        <v>0.0</v>
      </c>
      <c r="K300" s="30">
        <v>1.0</v>
      </c>
      <c r="L300" s="30">
        <v>0.0</v>
      </c>
      <c r="M300" s="32" t="s">
        <v>49</v>
      </c>
      <c r="N300" s="32" t="s">
        <v>39</v>
      </c>
      <c r="O300" s="30">
        <v>3.0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0.0</v>
      </c>
      <c r="V300" s="30">
        <v>0.0</v>
      </c>
      <c r="W300" s="30">
        <v>0.0</v>
      </c>
      <c r="X300" s="30">
        <v>0.0</v>
      </c>
      <c r="Y300" s="30">
        <v>0.0</v>
      </c>
      <c r="Z300" s="30">
        <v>11.0</v>
      </c>
      <c r="AA300" s="30">
        <v>7.0</v>
      </c>
      <c r="AB300" s="30">
        <v>12.0</v>
      </c>
      <c r="AC300" s="30">
        <v>1.0</v>
      </c>
      <c r="AD300" s="30">
        <v>0.0</v>
      </c>
      <c r="AE300" s="30">
        <v>0.0</v>
      </c>
      <c r="AF300" s="30">
        <v>0.0</v>
      </c>
      <c r="AG300" s="30">
        <v>0.0</v>
      </c>
      <c r="AH300" s="30">
        <v>0.0</v>
      </c>
      <c r="AI300" s="30">
        <v>0.0</v>
      </c>
      <c r="AJ300" s="39"/>
    </row>
    <row r="301">
      <c r="A301" s="30">
        <v>13292.1</v>
      </c>
      <c r="B301" s="31">
        <v>44335.0</v>
      </c>
      <c r="C301" s="31">
        <v>44340.0</v>
      </c>
      <c r="D301" s="32" t="s">
        <v>287</v>
      </c>
      <c r="E301" s="32" t="s">
        <v>36</v>
      </c>
      <c r="F301" s="32" t="s">
        <v>117</v>
      </c>
      <c r="G301" s="33" t="s">
        <v>38</v>
      </c>
      <c r="H301" s="34">
        <v>27601.0</v>
      </c>
      <c r="I301" s="35"/>
      <c r="J301" s="30">
        <v>0.0</v>
      </c>
      <c r="K301" s="30">
        <v>1.0</v>
      </c>
      <c r="L301" s="30">
        <v>0.0</v>
      </c>
      <c r="M301" s="32" t="s">
        <v>49</v>
      </c>
      <c r="N301" s="32" t="s">
        <v>49</v>
      </c>
      <c r="O301" s="30">
        <v>3.0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8.0</v>
      </c>
      <c r="AA301" s="30">
        <v>7.0</v>
      </c>
      <c r="AB301" s="30">
        <v>12.0</v>
      </c>
      <c r="AC301" s="30">
        <v>2.0</v>
      </c>
      <c r="AD301" s="30">
        <v>0.0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39"/>
    </row>
    <row r="302">
      <c r="A302" s="30">
        <v>13293.1</v>
      </c>
      <c r="B302" s="31">
        <v>44335.0</v>
      </c>
      <c r="C302" s="31">
        <v>44340.0</v>
      </c>
      <c r="D302" s="32" t="s">
        <v>353</v>
      </c>
      <c r="E302" s="32" t="s">
        <v>36</v>
      </c>
      <c r="J302" s="30">
        <v>1.0</v>
      </c>
      <c r="K302" s="30">
        <v>0.0</v>
      </c>
      <c r="L302" s="30">
        <v>0.0</v>
      </c>
      <c r="M302" s="32" t="s">
        <v>39</v>
      </c>
      <c r="N302" s="32" t="s">
        <v>39</v>
      </c>
      <c r="O302" s="30">
        <v>1.0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6.0</v>
      </c>
      <c r="AA302" s="30">
        <v>4.0</v>
      </c>
      <c r="AB302" s="30">
        <v>12.0</v>
      </c>
      <c r="AC302" s="30">
        <v>2.0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39"/>
    </row>
    <row r="303">
      <c r="A303" s="30">
        <v>13294.1</v>
      </c>
      <c r="B303" s="31">
        <v>44335.0</v>
      </c>
      <c r="C303" s="31">
        <v>44340.0</v>
      </c>
      <c r="D303" s="32" t="s">
        <v>96</v>
      </c>
      <c r="E303" s="32" t="s">
        <v>36</v>
      </c>
      <c r="F303" s="32" t="s">
        <v>200</v>
      </c>
      <c r="G303" s="33" t="s">
        <v>38</v>
      </c>
      <c r="H303" s="34">
        <v>27608.0</v>
      </c>
      <c r="I303" s="35"/>
      <c r="J303" s="30">
        <v>0.0</v>
      </c>
      <c r="K303" s="30">
        <v>1.0</v>
      </c>
      <c r="L303" s="30">
        <v>0.0</v>
      </c>
      <c r="M303" s="32" t="s">
        <v>49</v>
      </c>
      <c r="N303" s="32" t="s">
        <v>39</v>
      </c>
      <c r="O303" s="30">
        <v>3.0</v>
      </c>
      <c r="P303" s="30">
        <v>8.0</v>
      </c>
      <c r="Q303" s="30">
        <v>7.0</v>
      </c>
      <c r="R303" s="30">
        <v>10.0</v>
      </c>
      <c r="S303" s="30">
        <v>2.0</v>
      </c>
      <c r="T303" s="30">
        <v>0.0</v>
      </c>
      <c r="U303" s="30">
        <v>0.0</v>
      </c>
      <c r="V303" s="30">
        <v>0.0</v>
      </c>
      <c r="W303" s="30">
        <v>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0.0</v>
      </c>
      <c r="AH303" s="30">
        <v>0.0</v>
      </c>
      <c r="AI303" s="30">
        <v>0.0</v>
      </c>
      <c r="AJ303" s="39"/>
    </row>
    <row r="304">
      <c r="A304" s="30">
        <v>13294.2</v>
      </c>
      <c r="B304" s="31">
        <v>44335.0</v>
      </c>
      <c r="C304" s="31">
        <v>44340.0</v>
      </c>
      <c r="D304" s="32" t="s">
        <v>96</v>
      </c>
      <c r="E304" s="32" t="s">
        <v>36</v>
      </c>
      <c r="F304" s="32" t="s">
        <v>200</v>
      </c>
      <c r="G304" s="33" t="s">
        <v>38</v>
      </c>
      <c r="H304" s="34">
        <v>27608.0</v>
      </c>
      <c r="I304" s="35"/>
      <c r="J304" s="30">
        <v>0.0</v>
      </c>
      <c r="K304" s="30">
        <v>1.0</v>
      </c>
      <c r="L304" s="30">
        <v>0.0</v>
      </c>
      <c r="M304" s="32" t="s">
        <v>49</v>
      </c>
      <c r="N304" s="32" t="s">
        <v>39</v>
      </c>
      <c r="O304" s="30">
        <v>3.0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7.0</v>
      </c>
      <c r="V304" s="30">
        <v>6.0</v>
      </c>
      <c r="W304" s="30">
        <v>10.0</v>
      </c>
      <c r="X304" s="30">
        <v>2.0</v>
      </c>
      <c r="Y304" s="30">
        <v>0.0</v>
      </c>
      <c r="Z304" s="30">
        <v>0.0</v>
      </c>
      <c r="AA304" s="30">
        <v>0.0</v>
      </c>
      <c r="AB304" s="30">
        <v>0.0</v>
      </c>
      <c r="AC304" s="30">
        <v>0.0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39"/>
    </row>
    <row r="305">
      <c r="A305" s="30">
        <v>13295.1</v>
      </c>
      <c r="B305" s="31">
        <v>44335.0</v>
      </c>
      <c r="C305" s="40">
        <v>44340.0</v>
      </c>
      <c r="D305" s="32" t="s">
        <v>213</v>
      </c>
      <c r="E305" s="32" t="s">
        <v>36</v>
      </c>
      <c r="F305" s="32" t="s">
        <v>214</v>
      </c>
      <c r="G305" s="33" t="s">
        <v>109</v>
      </c>
      <c r="H305" s="34">
        <v>27529.0</v>
      </c>
      <c r="I305" s="35"/>
      <c r="J305" s="30">
        <v>0.0</v>
      </c>
      <c r="K305" s="30">
        <v>1.0</v>
      </c>
      <c r="L305" s="30">
        <v>0.0</v>
      </c>
      <c r="M305" s="32" t="s">
        <v>49</v>
      </c>
      <c r="N305" s="32" t="s">
        <v>39</v>
      </c>
      <c r="O305" s="30">
        <v>5.0</v>
      </c>
      <c r="P305" s="30">
        <v>8.0</v>
      </c>
      <c r="Q305" s="30">
        <v>7.0</v>
      </c>
      <c r="R305" s="30">
        <v>7.0</v>
      </c>
      <c r="S305" s="30">
        <v>0.0</v>
      </c>
      <c r="T305" s="30">
        <v>0.0</v>
      </c>
      <c r="U305" s="30">
        <v>0.0</v>
      </c>
      <c r="V305" s="30">
        <v>0.0</v>
      </c>
      <c r="W305" s="30">
        <v>0.0</v>
      </c>
      <c r="X305" s="30">
        <v>0.0</v>
      </c>
      <c r="Y305" s="30">
        <v>0.0</v>
      </c>
      <c r="Z305" s="30">
        <v>0.0</v>
      </c>
      <c r="AA305" s="30">
        <v>0.0</v>
      </c>
      <c r="AB305" s="30">
        <v>5.0</v>
      </c>
      <c r="AC305" s="30">
        <v>2.0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39"/>
    </row>
    <row r="306">
      <c r="A306" s="30">
        <v>13295.2</v>
      </c>
      <c r="B306" s="31">
        <v>44335.0</v>
      </c>
      <c r="C306" s="40">
        <v>44340.0</v>
      </c>
      <c r="D306" s="32" t="s">
        <v>213</v>
      </c>
      <c r="E306" s="32" t="s">
        <v>36</v>
      </c>
      <c r="F306" s="32" t="s">
        <v>170</v>
      </c>
      <c r="G306" s="33" t="s">
        <v>109</v>
      </c>
      <c r="H306" s="34">
        <v>27529.0</v>
      </c>
      <c r="I306" s="35"/>
      <c r="J306" s="30">
        <v>0.0</v>
      </c>
      <c r="K306" s="30">
        <v>1.0</v>
      </c>
      <c r="L306" s="30">
        <v>0.0</v>
      </c>
      <c r="M306" s="32" t="s">
        <v>49</v>
      </c>
      <c r="N306" s="32" t="s">
        <v>39</v>
      </c>
      <c r="O306" s="30">
        <v>3.0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8.0</v>
      </c>
      <c r="V306" s="30">
        <v>7.0</v>
      </c>
      <c r="W306" s="30">
        <v>5.0</v>
      </c>
      <c r="X306" s="30">
        <v>0.0</v>
      </c>
      <c r="Y306" s="30">
        <v>0.0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0.0</v>
      </c>
      <c r="AF306" s="30">
        <v>0.0</v>
      </c>
      <c r="AG306" s="30">
        <v>5.0</v>
      </c>
      <c r="AH306" s="30">
        <v>2.0</v>
      </c>
      <c r="AI306" s="30">
        <v>0.0</v>
      </c>
      <c r="AJ306" s="39"/>
    </row>
    <row r="307">
      <c r="A307" s="30">
        <v>13296.1</v>
      </c>
      <c r="B307" s="31">
        <v>44335.0</v>
      </c>
      <c r="C307" s="40">
        <v>44340.0</v>
      </c>
      <c r="D307" s="32" t="s">
        <v>57</v>
      </c>
      <c r="E307" s="32" t="s">
        <v>58</v>
      </c>
      <c r="F307" s="32" t="s">
        <v>345</v>
      </c>
      <c r="G307" s="33" t="s">
        <v>48</v>
      </c>
      <c r="H307" s="34">
        <v>27571.0</v>
      </c>
      <c r="I307" s="35"/>
      <c r="J307" s="30">
        <v>0.0</v>
      </c>
      <c r="K307" s="30">
        <v>1.0</v>
      </c>
      <c r="L307" s="30">
        <v>0.0</v>
      </c>
      <c r="M307" s="32" t="s">
        <v>39</v>
      </c>
      <c r="N307" s="32" t="s">
        <v>39</v>
      </c>
      <c r="O307" s="30">
        <v>1.0</v>
      </c>
      <c r="P307" s="30">
        <v>0.0</v>
      </c>
      <c r="Q307" s="30">
        <v>0.0</v>
      </c>
      <c r="R307" s="30">
        <v>0.0</v>
      </c>
      <c r="S307" s="30">
        <v>0.0</v>
      </c>
      <c r="T307" s="30">
        <v>0.0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10.0</v>
      </c>
      <c r="AA307" s="30">
        <v>6.0</v>
      </c>
      <c r="AB307" s="30">
        <v>12.0</v>
      </c>
      <c r="AC307" s="30">
        <v>2.0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39"/>
    </row>
    <row r="308">
      <c r="A308" s="30">
        <v>13297.1</v>
      </c>
      <c r="B308" s="31">
        <v>44335.0</v>
      </c>
      <c r="C308" s="40">
        <v>44340.0</v>
      </c>
      <c r="D308" s="32" t="s">
        <v>188</v>
      </c>
      <c r="E308" s="32" t="s">
        <v>160</v>
      </c>
      <c r="F308" s="37"/>
      <c r="G308" s="38"/>
      <c r="H308" s="38"/>
      <c r="I308" s="35"/>
      <c r="J308" s="30">
        <v>1.0</v>
      </c>
      <c r="K308" s="30">
        <v>0.0</v>
      </c>
      <c r="L308" s="30">
        <v>0.0</v>
      </c>
      <c r="M308" s="32" t="s">
        <v>39</v>
      </c>
      <c r="N308" s="32" t="s">
        <v>39</v>
      </c>
      <c r="O308" s="30">
        <v>0.0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0.0</v>
      </c>
      <c r="V308" s="30">
        <v>0.0</v>
      </c>
      <c r="W308" s="30">
        <v>0.0</v>
      </c>
      <c r="X308" s="30">
        <v>0.0</v>
      </c>
      <c r="Y308" s="30">
        <v>0.0</v>
      </c>
      <c r="Z308" s="30">
        <v>7.0</v>
      </c>
      <c r="AA308" s="30">
        <v>6.0</v>
      </c>
      <c r="AB308" s="30">
        <v>12.0</v>
      </c>
      <c r="AC308" s="30">
        <v>2.0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39"/>
    </row>
    <row r="309">
      <c r="A309" s="30">
        <v>13298.1</v>
      </c>
      <c r="B309" s="31">
        <v>44335.0</v>
      </c>
      <c r="C309" s="40">
        <v>44341.0</v>
      </c>
      <c r="D309" s="32" t="s">
        <v>57</v>
      </c>
      <c r="E309" s="32" t="s">
        <v>58</v>
      </c>
      <c r="F309" s="32" t="s">
        <v>203</v>
      </c>
      <c r="G309" s="33" t="s">
        <v>38</v>
      </c>
      <c r="H309" s="34">
        <v>27613.0</v>
      </c>
      <c r="I309" s="35"/>
      <c r="J309" s="30">
        <v>0.0</v>
      </c>
      <c r="K309" s="30">
        <v>1.0</v>
      </c>
      <c r="L309" s="30">
        <v>0.0</v>
      </c>
      <c r="M309" s="32" t="s">
        <v>39</v>
      </c>
      <c r="N309" s="32" t="s">
        <v>49</v>
      </c>
      <c r="O309" s="30">
        <v>0.0</v>
      </c>
      <c r="P309" s="30">
        <v>0.0</v>
      </c>
      <c r="Q309" s="30">
        <v>0.0</v>
      </c>
      <c r="R309" s="30">
        <v>0.0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11.0</v>
      </c>
      <c r="AF309" s="30">
        <v>5.0</v>
      </c>
      <c r="AG309" s="30">
        <v>10.0</v>
      </c>
      <c r="AH309" s="30">
        <v>1.0</v>
      </c>
      <c r="AI309" s="30">
        <v>0.0</v>
      </c>
      <c r="AJ309" s="39"/>
    </row>
    <row r="310">
      <c r="A310" s="30">
        <v>13299.1</v>
      </c>
      <c r="B310" s="31">
        <v>44335.0</v>
      </c>
      <c r="C310" s="40">
        <v>44341.0</v>
      </c>
      <c r="D310" s="32" t="s">
        <v>353</v>
      </c>
      <c r="E310" s="32" t="s">
        <v>36</v>
      </c>
      <c r="F310" s="32" t="s">
        <v>40</v>
      </c>
      <c r="G310" s="38"/>
      <c r="H310" s="38"/>
      <c r="I310" s="35"/>
      <c r="J310" s="30">
        <v>0.0</v>
      </c>
      <c r="K310" s="30">
        <v>0.0</v>
      </c>
      <c r="L310" s="30">
        <v>1.0</v>
      </c>
      <c r="M310" s="32" t="s">
        <v>39</v>
      </c>
      <c r="N310" s="32" t="s">
        <v>39</v>
      </c>
      <c r="O310" s="30">
        <v>2.0</v>
      </c>
      <c r="P310" s="30">
        <v>9.0</v>
      </c>
      <c r="Q310" s="30">
        <v>4.0</v>
      </c>
      <c r="R310" s="30">
        <v>10.0</v>
      </c>
      <c r="S310" s="30">
        <v>1.0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39"/>
    </row>
    <row r="311">
      <c r="A311" s="30">
        <v>13299.2</v>
      </c>
      <c r="B311" s="31">
        <v>44335.0</v>
      </c>
      <c r="C311" s="40">
        <v>44341.0</v>
      </c>
      <c r="D311" s="32" t="s">
        <v>353</v>
      </c>
      <c r="E311" s="32" t="s">
        <v>36</v>
      </c>
      <c r="F311" s="32" t="s">
        <v>92</v>
      </c>
      <c r="G311" s="33" t="s">
        <v>91</v>
      </c>
      <c r="H311" s="34">
        <v>27597.0</v>
      </c>
      <c r="I311" s="35"/>
      <c r="J311" s="30">
        <v>0.0</v>
      </c>
      <c r="K311" s="30">
        <v>0.0</v>
      </c>
      <c r="L311" s="30">
        <v>1.0</v>
      </c>
      <c r="M311" s="32" t="s">
        <v>39</v>
      </c>
      <c r="N311" s="32" t="s">
        <v>39</v>
      </c>
      <c r="O311" s="30">
        <v>2.0</v>
      </c>
      <c r="P311" s="30">
        <v>9.0</v>
      </c>
      <c r="Q311" s="30">
        <v>4.0</v>
      </c>
      <c r="R311" s="30">
        <v>10.0</v>
      </c>
      <c r="S311" s="30">
        <v>0.0</v>
      </c>
      <c r="T311" s="30">
        <v>0.0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0.0</v>
      </c>
      <c r="AA311" s="30">
        <v>0.0</v>
      </c>
      <c r="AB311" s="30">
        <v>0.0</v>
      </c>
      <c r="AC311" s="30">
        <v>0.0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39"/>
    </row>
    <row r="312">
      <c r="A312" s="30">
        <v>13299.3</v>
      </c>
      <c r="B312" s="31">
        <v>44335.0</v>
      </c>
      <c r="C312" s="40">
        <v>44341.0</v>
      </c>
      <c r="D312" s="32" t="s">
        <v>353</v>
      </c>
      <c r="E312" s="32" t="s">
        <v>36</v>
      </c>
      <c r="F312" s="32" t="s">
        <v>92</v>
      </c>
      <c r="G312" s="33" t="s">
        <v>91</v>
      </c>
      <c r="H312" s="34">
        <v>27597.0</v>
      </c>
      <c r="I312" s="35"/>
      <c r="J312" s="30">
        <v>0.0</v>
      </c>
      <c r="K312" s="30">
        <v>1.0</v>
      </c>
      <c r="L312" s="30">
        <v>0.0</v>
      </c>
      <c r="M312" s="32" t="s">
        <v>39</v>
      </c>
      <c r="N312" s="32" t="s">
        <v>39</v>
      </c>
      <c r="O312" s="30">
        <v>2.0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11.0</v>
      </c>
      <c r="V312" s="30">
        <v>5.0</v>
      </c>
      <c r="W312" s="30">
        <v>10.0</v>
      </c>
      <c r="X312" s="30">
        <v>2.0</v>
      </c>
      <c r="Y312" s="30">
        <v>0.0</v>
      </c>
      <c r="Z312" s="30">
        <v>0.0</v>
      </c>
      <c r="AA312" s="30">
        <v>0.0</v>
      </c>
      <c r="AB312" s="30">
        <v>0.0</v>
      </c>
      <c r="AC312" s="30">
        <v>0.0</v>
      </c>
      <c r="AD312" s="30">
        <v>0.0</v>
      </c>
      <c r="AE312" s="30">
        <v>0.0</v>
      </c>
      <c r="AF312" s="30">
        <v>0.0</v>
      </c>
      <c r="AG312" s="30">
        <v>0.0</v>
      </c>
      <c r="AH312" s="30">
        <v>0.0</v>
      </c>
      <c r="AI312" s="30">
        <v>0.0</v>
      </c>
      <c r="AJ312" s="39"/>
    </row>
    <row r="313">
      <c r="A313" s="30">
        <v>13299.4</v>
      </c>
      <c r="B313" s="31">
        <v>44335.0</v>
      </c>
      <c r="C313" s="40">
        <v>44341.0</v>
      </c>
      <c r="D313" s="32" t="s">
        <v>353</v>
      </c>
      <c r="E313" s="32" t="s">
        <v>36</v>
      </c>
      <c r="F313" s="32" t="s">
        <v>92</v>
      </c>
      <c r="G313" s="33" t="s">
        <v>91</v>
      </c>
      <c r="H313" s="34">
        <v>27597.0</v>
      </c>
      <c r="I313" s="35"/>
      <c r="J313" s="30">
        <v>0.0</v>
      </c>
      <c r="K313" s="30">
        <v>1.0</v>
      </c>
      <c r="L313" s="30">
        <v>0.0</v>
      </c>
      <c r="M313" s="32" t="s">
        <v>39</v>
      </c>
      <c r="N313" s="32" t="s">
        <v>39</v>
      </c>
      <c r="O313" s="30">
        <v>2.0</v>
      </c>
      <c r="P313" s="30">
        <v>11.0</v>
      </c>
      <c r="Q313" s="30">
        <v>5.0</v>
      </c>
      <c r="R313" s="30">
        <v>10.0</v>
      </c>
      <c r="S313" s="30">
        <v>1.0</v>
      </c>
      <c r="T313" s="30">
        <v>0.0</v>
      </c>
      <c r="U313" s="30">
        <v>0.0</v>
      </c>
      <c r="V313" s="30">
        <v>0.0</v>
      </c>
      <c r="W313" s="30">
        <v>0.0</v>
      </c>
      <c r="X313" s="30">
        <v>0.0</v>
      </c>
      <c r="Y313" s="30">
        <v>0.0</v>
      </c>
      <c r="Z313" s="30">
        <v>0.0</v>
      </c>
      <c r="AA313" s="30">
        <v>0.0</v>
      </c>
      <c r="AB313" s="30">
        <v>0.0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39"/>
    </row>
    <row r="314">
      <c r="A314" s="30">
        <v>13299.5</v>
      </c>
      <c r="B314" s="31">
        <v>44335.0</v>
      </c>
      <c r="C314" s="40">
        <v>44341.0</v>
      </c>
      <c r="D314" s="32" t="s">
        <v>353</v>
      </c>
      <c r="E314" s="32" t="s">
        <v>36</v>
      </c>
      <c r="F314" s="32" t="s">
        <v>90</v>
      </c>
      <c r="G314" s="33" t="s">
        <v>91</v>
      </c>
      <c r="H314" s="34">
        <v>27597.0</v>
      </c>
      <c r="I314" s="35"/>
      <c r="J314" s="30">
        <v>0.0</v>
      </c>
      <c r="K314" s="30">
        <v>1.0</v>
      </c>
      <c r="L314" s="30">
        <v>0.0</v>
      </c>
      <c r="M314" s="32" t="s">
        <v>39</v>
      </c>
      <c r="N314" s="32" t="s">
        <v>39</v>
      </c>
      <c r="O314" s="30">
        <v>2.0</v>
      </c>
      <c r="P314" s="30">
        <v>0.0</v>
      </c>
      <c r="Q314" s="30">
        <v>0.0</v>
      </c>
      <c r="R314" s="30">
        <v>2.0</v>
      </c>
      <c r="S314" s="30">
        <v>0.0</v>
      </c>
      <c r="T314" s="30">
        <v>0.0</v>
      </c>
      <c r="U314" s="30">
        <v>0.0</v>
      </c>
      <c r="V314" s="30">
        <v>0.0</v>
      </c>
      <c r="W314" s="30">
        <v>0.0</v>
      </c>
      <c r="X314" s="30">
        <v>0.0</v>
      </c>
      <c r="Y314" s="30">
        <v>0.0</v>
      </c>
      <c r="Z314" s="30">
        <v>11.0</v>
      </c>
      <c r="AA314" s="30">
        <v>5.0</v>
      </c>
      <c r="AB314" s="30">
        <v>10.0</v>
      </c>
      <c r="AC314" s="30">
        <v>1.0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39"/>
    </row>
    <row r="315">
      <c r="A315" s="30">
        <v>13299.6</v>
      </c>
      <c r="B315" s="31">
        <v>44335.0</v>
      </c>
      <c r="C315" s="40">
        <v>44341.0</v>
      </c>
      <c r="D315" s="32" t="s">
        <v>353</v>
      </c>
      <c r="E315" s="32" t="s">
        <v>36</v>
      </c>
      <c r="J315" s="30">
        <v>1.0</v>
      </c>
      <c r="K315" s="30">
        <v>0.0</v>
      </c>
      <c r="L315" s="30">
        <v>0.0</v>
      </c>
      <c r="M315" s="32" t="s">
        <v>39</v>
      </c>
      <c r="N315" s="32" t="s">
        <v>39</v>
      </c>
      <c r="O315" s="30">
        <v>0.0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0.0</v>
      </c>
      <c r="V315" s="30">
        <v>0.0</v>
      </c>
      <c r="W315" s="30">
        <v>0.0</v>
      </c>
      <c r="X315" s="30">
        <v>0.0</v>
      </c>
      <c r="Y315" s="30">
        <v>0.0</v>
      </c>
      <c r="Z315" s="30">
        <v>5.0</v>
      </c>
      <c r="AA315" s="30">
        <v>2.0</v>
      </c>
      <c r="AB315" s="30">
        <v>10.0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0.0</v>
      </c>
      <c r="AH315" s="30">
        <v>0.0</v>
      </c>
      <c r="AI315" s="30">
        <v>0.0</v>
      </c>
      <c r="AJ315" s="39"/>
    </row>
    <row r="316">
      <c r="A316" s="30">
        <v>13300.1</v>
      </c>
      <c r="B316" s="31">
        <v>44335.0</v>
      </c>
      <c r="C316" s="40">
        <v>44340.0</v>
      </c>
      <c r="D316" s="32" t="s">
        <v>353</v>
      </c>
      <c r="E316" s="32" t="s">
        <v>36</v>
      </c>
      <c r="J316" s="30">
        <v>1.0</v>
      </c>
      <c r="K316" s="30">
        <v>0.0</v>
      </c>
      <c r="L316" s="30">
        <v>0.0</v>
      </c>
      <c r="M316" s="32" t="s">
        <v>39</v>
      </c>
      <c r="N316" s="32" t="s">
        <v>39</v>
      </c>
      <c r="O316" s="30">
        <v>1.0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0.0</v>
      </c>
      <c r="AA316" s="30">
        <v>0.0</v>
      </c>
      <c r="AB316" s="30">
        <v>0.0</v>
      </c>
      <c r="AC316" s="30">
        <v>0.0</v>
      </c>
      <c r="AD316" s="30">
        <v>0.0</v>
      </c>
      <c r="AE316" s="30">
        <v>5.0</v>
      </c>
      <c r="AF316" s="30">
        <v>3.0</v>
      </c>
      <c r="AG316" s="30">
        <v>10.0</v>
      </c>
      <c r="AH316" s="30">
        <v>1.0</v>
      </c>
      <c r="AI316" s="30">
        <v>0.0</v>
      </c>
      <c r="AJ316" s="39"/>
    </row>
    <row r="317">
      <c r="A317" s="30">
        <v>13301.1</v>
      </c>
      <c r="B317" s="31">
        <v>44336.0</v>
      </c>
      <c r="C317" s="40">
        <v>44341.0</v>
      </c>
      <c r="D317" s="32" t="s">
        <v>80</v>
      </c>
      <c r="E317" s="32" t="s">
        <v>36</v>
      </c>
      <c r="F317" s="32" t="s">
        <v>81</v>
      </c>
      <c r="G317" s="33" t="s">
        <v>38</v>
      </c>
      <c r="H317" s="34">
        <v>27614.0</v>
      </c>
      <c r="I317" s="35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5.0</v>
      </c>
      <c r="P317" s="30">
        <v>12.0</v>
      </c>
      <c r="Q317" s="30">
        <v>7.0</v>
      </c>
      <c r="R317" s="30">
        <v>10.0</v>
      </c>
      <c r="S317" s="30">
        <v>2.0</v>
      </c>
      <c r="T317" s="30">
        <v>0.0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0.0</v>
      </c>
      <c r="AA317" s="30">
        <v>0.0</v>
      </c>
      <c r="AB317" s="30">
        <v>0.0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39"/>
    </row>
    <row r="318">
      <c r="A318" s="30">
        <v>13301.2</v>
      </c>
      <c r="B318" s="31">
        <v>44336.0</v>
      </c>
      <c r="C318" s="40">
        <v>44341.0</v>
      </c>
      <c r="D318" s="32" t="s">
        <v>80</v>
      </c>
      <c r="E318" s="32" t="s">
        <v>36</v>
      </c>
      <c r="F318" s="32" t="s">
        <v>76</v>
      </c>
      <c r="G318" s="33" t="s">
        <v>38</v>
      </c>
      <c r="H318" s="34">
        <v>27614.0</v>
      </c>
      <c r="I318" s="35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4.0</v>
      </c>
      <c r="P318" s="30">
        <v>12.0</v>
      </c>
      <c r="Q318" s="30">
        <v>7.0</v>
      </c>
      <c r="R318" s="30">
        <v>10.0</v>
      </c>
      <c r="S318" s="30">
        <v>2.0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0.0</v>
      </c>
      <c r="AA318" s="30">
        <v>0.0</v>
      </c>
      <c r="AB318" s="30">
        <v>1.0</v>
      </c>
      <c r="AC318" s="30">
        <v>0.0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39"/>
    </row>
    <row r="319">
      <c r="A319" s="30">
        <v>13301.3</v>
      </c>
      <c r="B319" s="31">
        <v>44336.0</v>
      </c>
      <c r="C319" s="40">
        <v>44341.0</v>
      </c>
      <c r="D319" s="32" t="s">
        <v>80</v>
      </c>
      <c r="E319" s="32" t="s">
        <v>36</v>
      </c>
      <c r="F319" s="32" t="s">
        <v>151</v>
      </c>
      <c r="G319" s="33" t="s">
        <v>38</v>
      </c>
      <c r="H319" s="34">
        <v>27606.0</v>
      </c>
      <c r="I319" s="35"/>
      <c r="J319" s="30">
        <v>0.0</v>
      </c>
      <c r="K319" s="30">
        <v>1.0</v>
      </c>
      <c r="L319" s="30">
        <v>0.0</v>
      </c>
      <c r="M319" s="32" t="s">
        <v>39</v>
      </c>
      <c r="N319" s="32" t="s">
        <v>39</v>
      </c>
      <c r="O319" s="30">
        <v>3.0</v>
      </c>
      <c r="P319" s="30">
        <v>0.0</v>
      </c>
      <c r="Q319" s="30">
        <v>0.0</v>
      </c>
      <c r="R319" s="30">
        <v>0.0</v>
      </c>
      <c r="S319" s="30">
        <v>0.0</v>
      </c>
      <c r="T319" s="30">
        <v>0.0</v>
      </c>
      <c r="U319" s="30">
        <v>12.0</v>
      </c>
      <c r="V319" s="30">
        <v>6.0</v>
      </c>
      <c r="W319" s="30">
        <v>10.0</v>
      </c>
      <c r="X319" s="30">
        <v>1.0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39"/>
    </row>
    <row r="320">
      <c r="A320" s="30">
        <v>13301.4</v>
      </c>
      <c r="B320" s="31">
        <v>44336.0</v>
      </c>
      <c r="C320" s="40">
        <v>44341.0</v>
      </c>
      <c r="D320" s="32" t="s">
        <v>80</v>
      </c>
      <c r="E320" s="32" t="s">
        <v>36</v>
      </c>
      <c r="J320" s="30">
        <v>0.0</v>
      </c>
      <c r="K320" s="30">
        <v>0.0</v>
      </c>
      <c r="L320" s="30">
        <v>1.0</v>
      </c>
      <c r="M320" s="32" t="s">
        <v>39</v>
      </c>
      <c r="N320" s="32" t="s">
        <v>39</v>
      </c>
      <c r="O320" s="30">
        <v>8.0</v>
      </c>
      <c r="P320" s="30">
        <v>13.0</v>
      </c>
      <c r="Q320" s="30">
        <v>7.0</v>
      </c>
      <c r="R320" s="30">
        <v>10.0</v>
      </c>
      <c r="S320" s="30">
        <v>2.0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0.0</v>
      </c>
      <c r="AA320" s="30">
        <v>0.0</v>
      </c>
      <c r="AB320" s="30">
        <v>0.0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39"/>
    </row>
    <row r="321">
      <c r="A321" s="30">
        <v>13302.1</v>
      </c>
      <c r="B321" s="31">
        <v>44336.0</v>
      </c>
      <c r="C321" s="40">
        <v>44343.0</v>
      </c>
      <c r="D321" s="32" t="s">
        <v>125</v>
      </c>
      <c r="E321" s="32" t="s">
        <v>36</v>
      </c>
      <c r="F321" s="32" t="s">
        <v>129</v>
      </c>
      <c r="G321" s="33" t="s">
        <v>109</v>
      </c>
      <c r="H321" s="34">
        <v>27529.0</v>
      </c>
      <c r="I321" s="35"/>
      <c r="J321" s="30">
        <v>0.0</v>
      </c>
      <c r="K321" s="30">
        <v>1.0</v>
      </c>
      <c r="L321" s="30">
        <v>0.0</v>
      </c>
      <c r="M321" s="32" t="s">
        <v>49</v>
      </c>
      <c r="N321" s="32" t="s">
        <v>39</v>
      </c>
      <c r="O321" s="30">
        <v>3.0</v>
      </c>
      <c r="P321" s="30">
        <v>9.0</v>
      </c>
      <c r="Q321" s="30">
        <v>6.0</v>
      </c>
      <c r="R321" s="30">
        <v>10.0</v>
      </c>
      <c r="S321" s="30">
        <v>1.0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0.0</v>
      </c>
      <c r="AF321" s="30">
        <v>0.0</v>
      </c>
      <c r="AG321" s="30">
        <v>0.0</v>
      </c>
      <c r="AH321" s="30">
        <v>0.0</v>
      </c>
      <c r="AI321" s="30">
        <v>0.0</v>
      </c>
      <c r="AJ321" s="39"/>
    </row>
    <row r="322">
      <c r="A322" s="30">
        <v>13302.2</v>
      </c>
      <c r="B322" s="31">
        <v>44336.0</v>
      </c>
      <c r="C322" s="40">
        <v>44343.0</v>
      </c>
      <c r="D322" s="32" t="s">
        <v>125</v>
      </c>
      <c r="E322" s="32" t="s">
        <v>36</v>
      </c>
      <c r="F322" s="32" t="s">
        <v>129</v>
      </c>
      <c r="G322" s="33" t="s">
        <v>109</v>
      </c>
      <c r="H322" s="34">
        <v>27529.0</v>
      </c>
      <c r="I322" s="35"/>
      <c r="J322" s="30">
        <v>0.0</v>
      </c>
      <c r="K322" s="30">
        <v>1.0</v>
      </c>
      <c r="L322" s="30">
        <v>0.0</v>
      </c>
      <c r="M322" s="32" t="s">
        <v>49</v>
      </c>
      <c r="N322" s="32" t="s">
        <v>39</v>
      </c>
      <c r="O322" s="30">
        <v>3.0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9.0</v>
      </c>
      <c r="V322" s="30">
        <v>5.0</v>
      </c>
      <c r="W322" s="30">
        <v>10.0</v>
      </c>
      <c r="X322" s="30">
        <v>1.0</v>
      </c>
      <c r="Y322" s="30">
        <v>0.0</v>
      </c>
      <c r="Z322" s="30">
        <v>0.0</v>
      </c>
      <c r="AA322" s="30">
        <v>0.0</v>
      </c>
      <c r="AB322" s="30">
        <v>0.0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39"/>
    </row>
    <row r="323">
      <c r="A323" s="30">
        <v>13302.3</v>
      </c>
      <c r="B323" s="31">
        <v>44336.0</v>
      </c>
      <c r="C323" s="40">
        <v>44343.0</v>
      </c>
      <c r="D323" s="32" t="s">
        <v>125</v>
      </c>
      <c r="E323" s="32" t="s">
        <v>36</v>
      </c>
      <c r="J323" s="30">
        <v>0.0</v>
      </c>
      <c r="K323" s="30">
        <v>0.0</v>
      </c>
      <c r="L323" s="30">
        <v>1.0</v>
      </c>
      <c r="M323" s="32" t="s">
        <v>49</v>
      </c>
      <c r="N323" s="32" t="s">
        <v>39</v>
      </c>
      <c r="O323" s="30">
        <v>3.0</v>
      </c>
      <c r="P323" s="30">
        <v>0.0</v>
      </c>
      <c r="Q323" s="30">
        <v>0.0</v>
      </c>
      <c r="R323" s="30">
        <v>0.0</v>
      </c>
      <c r="S323" s="30">
        <v>0.0</v>
      </c>
      <c r="T323" s="30">
        <v>0.0</v>
      </c>
      <c r="U323" s="30">
        <v>9.0</v>
      </c>
      <c r="V323" s="30">
        <v>5.0</v>
      </c>
      <c r="W323" s="30">
        <v>10.0</v>
      </c>
      <c r="X323" s="30">
        <v>1.0</v>
      </c>
      <c r="Y323" s="30">
        <v>0.0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0.0</v>
      </c>
      <c r="AG323" s="30">
        <v>0.0</v>
      </c>
      <c r="AH323" s="30">
        <v>0.0</v>
      </c>
      <c r="AI323" s="30">
        <v>0.0</v>
      </c>
      <c r="AJ323" s="39"/>
    </row>
    <row r="324">
      <c r="A324" s="30">
        <v>13302.4</v>
      </c>
      <c r="B324" s="31">
        <v>44336.0</v>
      </c>
      <c r="C324" s="40">
        <v>44343.0</v>
      </c>
      <c r="D324" s="32" t="s">
        <v>125</v>
      </c>
      <c r="E324" s="32" t="s">
        <v>36</v>
      </c>
      <c r="F324" s="32" t="s">
        <v>59</v>
      </c>
      <c r="G324" s="33" t="s">
        <v>38</v>
      </c>
      <c r="H324" s="34">
        <v>27610.0</v>
      </c>
      <c r="I324" s="35"/>
      <c r="J324" s="30">
        <v>0.0</v>
      </c>
      <c r="K324" s="30">
        <v>1.0</v>
      </c>
      <c r="L324" s="30">
        <v>0.0</v>
      </c>
      <c r="M324" s="32" t="s">
        <v>49</v>
      </c>
      <c r="N324" s="32" t="s">
        <v>39</v>
      </c>
      <c r="O324" s="30">
        <v>1.0</v>
      </c>
      <c r="P324" s="30">
        <v>0.0</v>
      </c>
      <c r="Q324" s="30">
        <v>0.0</v>
      </c>
      <c r="R324" s="30">
        <v>0.0</v>
      </c>
      <c r="S324" s="30">
        <v>0.0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0.0</v>
      </c>
      <c r="AA324" s="30">
        <v>0.0</v>
      </c>
      <c r="AB324" s="30">
        <v>0.0</v>
      </c>
      <c r="AC324" s="30">
        <v>0.0</v>
      </c>
      <c r="AD324" s="30">
        <v>0.0</v>
      </c>
      <c r="AE324" s="30">
        <v>9.0</v>
      </c>
      <c r="AF324" s="30">
        <v>5.0</v>
      </c>
      <c r="AG324" s="30">
        <v>10.0</v>
      </c>
      <c r="AH324" s="30">
        <v>1.0</v>
      </c>
      <c r="AI324" s="30">
        <v>0.0</v>
      </c>
      <c r="AJ324" s="39"/>
    </row>
    <row r="325">
      <c r="A325" s="30">
        <v>13302.5</v>
      </c>
      <c r="B325" s="40">
        <v>44336.0</v>
      </c>
      <c r="C325" s="40">
        <v>44343.0</v>
      </c>
      <c r="D325" s="32" t="s">
        <v>125</v>
      </c>
      <c r="E325" s="32" t="s">
        <v>36</v>
      </c>
      <c r="F325" s="32" t="s">
        <v>151</v>
      </c>
      <c r="G325" s="33" t="s">
        <v>38</v>
      </c>
      <c r="H325" s="34">
        <v>27606.0</v>
      </c>
      <c r="I325" s="35"/>
      <c r="J325" s="30">
        <v>0.0</v>
      </c>
      <c r="K325" s="30">
        <v>1.0</v>
      </c>
      <c r="L325" s="30">
        <v>0.0</v>
      </c>
      <c r="M325" s="32" t="s">
        <v>49</v>
      </c>
      <c r="N325" s="32" t="s">
        <v>39</v>
      </c>
      <c r="O325" s="30">
        <v>1.0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9.0</v>
      </c>
      <c r="AA325" s="30">
        <v>6.0</v>
      </c>
      <c r="AB325" s="30">
        <v>10.0</v>
      </c>
      <c r="AC325" s="30">
        <v>1.0</v>
      </c>
      <c r="AD325" s="30">
        <v>0.0</v>
      </c>
      <c r="AE325" s="30">
        <v>0.0</v>
      </c>
      <c r="AF325" s="30">
        <v>0.0</v>
      </c>
      <c r="AG325" s="30">
        <v>0.0</v>
      </c>
      <c r="AH325" s="30">
        <v>0.0</v>
      </c>
      <c r="AI325" s="30">
        <v>0.0</v>
      </c>
      <c r="AJ325" s="39"/>
    </row>
    <row r="326">
      <c r="A326" s="30">
        <v>13302.6</v>
      </c>
      <c r="B326" s="40">
        <v>44336.0</v>
      </c>
      <c r="C326" s="40">
        <v>44343.0</v>
      </c>
      <c r="D326" s="32" t="s">
        <v>125</v>
      </c>
      <c r="E326" s="32" t="s">
        <v>36</v>
      </c>
      <c r="F326" s="32" t="s">
        <v>129</v>
      </c>
      <c r="G326" s="33" t="s">
        <v>109</v>
      </c>
      <c r="H326" s="34">
        <v>27529.0</v>
      </c>
      <c r="I326" s="35"/>
      <c r="J326" s="30">
        <v>0.0</v>
      </c>
      <c r="K326" s="30">
        <v>1.0</v>
      </c>
      <c r="L326" s="30">
        <v>0.0</v>
      </c>
      <c r="M326" s="32" t="s">
        <v>49</v>
      </c>
      <c r="N326" s="32" t="s">
        <v>39</v>
      </c>
      <c r="O326" s="30">
        <v>3.0</v>
      </c>
      <c r="P326" s="30">
        <v>0.0</v>
      </c>
      <c r="Q326" s="30">
        <v>0.0</v>
      </c>
      <c r="R326" s="30">
        <v>0.0</v>
      </c>
      <c r="S326" s="30">
        <v>0.0</v>
      </c>
      <c r="T326" s="30">
        <v>0.0</v>
      </c>
      <c r="U326" s="30">
        <v>9.0</v>
      </c>
      <c r="V326" s="30">
        <v>5.0</v>
      </c>
      <c r="W326" s="30">
        <v>10.0</v>
      </c>
      <c r="X326" s="30">
        <v>1.0</v>
      </c>
      <c r="Y326" s="30">
        <v>0.0</v>
      </c>
      <c r="Z326" s="30">
        <v>0.0</v>
      </c>
      <c r="AA326" s="30">
        <v>0.0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39"/>
    </row>
    <row r="327">
      <c r="A327" s="30">
        <v>13303.1</v>
      </c>
      <c r="B327" s="40">
        <v>44336.0</v>
      </c>
      <c r="C327" s="40">
        <v>44336.0</v>
      </c>
      <c r="D327" s="32" t="s">
        <v>246</v>
      </c>
      <c r="E327" s="32" t="s">
        <v>247</v>
      </c>
      <c r="F327" s="32" t="s">
        <v>129</v>
      </c>
      <c r="G327" s="33" t="s">
        <v>109</v>
      </c>
      <c r="H327" s="34">
        <v>27529.0</v>
      </c>
      <c r="I327" s="35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5.0</v>
      </c>
      <c r="P327" s="30">
        <v>13.0</v>
      </c>
      <c r="Q327" s="30">
        <v>12.0</v>
      </c>
      <c r="R327" s="30">
        <v>10.0</v>
      </c>
      <c r="S327" s="30">
        <v>2.0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39"/>
    </row>
    <row r="328">
      <c r="A328" s="30">
        <v>13304.1</v>
      </c>
      <c r="B328" s="40">
        <v>44336.0</v>
      </c>
      <c r="C328" s="40">
        <v>44343.0</v>
      </c>
      <c r="D328" s="32" t="s">
        <v>96</v>
      </c>
      <c r="E328" s="32" t="s">
        <v>36</v>
      </c>
      <c r="F328" s="32" t="s">
        <v>200</v>
      </c>
      <c r="G328" s="33" t="s">
        <v>38</v>
      </c>
      <c r="H328" s="34">
        <v>27608.0</v>
      </c>
      <c r="I328" s="35"/>
      <c r="J328" s="30">
        <v>0.0</v>
      </c>
      <c r="K328" s="30">
        <v>1.0</v>
      </c>
      <c r="L328" s="30">
        <v>0.0</v>
      </c>
      <c r="M328" s="32" t="s">
        <v>49</v>
      </c>
      <c r="N328" s="32" t="s">
        <v>39</v>
      </c>
      <c r="O328" s="30">
        <v>1.0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7.0</v>
      </c>
      <c r="V328" s="30">
        <v>5.0</v>
      </c>
      <c r="W328" s="30">
        <v>10.0</v>
      </c>
      <c r="X328" s="30">
        <v>1.0</v>
      </c>
      <c r="Y328" s="30">
        <v>0.0</v>
      </c>
      <c r="Z328" s="30">
        <v>0.0</v>
      </c>
      <c r="AA328" s="30">
        <v>0.0</v>
      </c>
      <c r="AB328" s="30">
        <v>0.0</v>
      </c>
      <c r="AC328" s="30">
        <v>0.0</v>
      </c>
      <c r="AD328" s="30">
        <v>0.0</v>
      </c>
      <c r="AE328" s="30">
        <v>0.0</v>
      </c>
      <c r="AF328" s="30">
        <v>0.0</v>
      </c>
      <c r="AG328" s="30">
        <v>0.0</v>
      </c>
      <c r="AH328" s="30">
        <v>0.0</v>
      </c>
      <c r="AI328" s="30">
        <v>0.0</v>
      </c>
      <c r="AJ328" s="39"/>
    </row>
    <row r="329">
      <c r="A329" s="30">
        <v>13304.2</v>
      </c>
      <c r="B329" s="40">
        <v>44336.0</v>
      </c>
      <c r="C329" s="40">
        <v>44343.0</v>
      </c>
      <c r="D329" s="32" t="s">
        <v>96</v>
      </c>
      <c r="E329" s="32" t="s">
        <v>36</v>
      </c>
      <c r="F329" s="32" t="s">
        <v>200</v>
      </c>
      <c r="G329" s="33" t="s">
        <v>38</v>
      </c>
      <c r="H329" s="34">
        <v>27608.0</v>
      </c>
      <c r="I329" s="35"/>
      <c r="J329" s="30">
        <v>0.0</v>
      </c>
      <c r="K329" s="30">
        <v>1.0</v>
      </c>
      <c r="L329" s="30">
        <v>0.0</v>
      </c>
      <c r="M329" s="32" t="s">
        <v>49</v>
      </c>
      <c r="N329" s="32" t="s">
        <v>39</v>
      </c>
      <c r="O329" s="30">
        <v>0.0</v>
      </c>
      <c r="P329" s="30">
        <v>7.0</v>
      </c>
      <c r="Q329" s="30">
        <v>5.0</v>
      </c>
      <c r="R329" s="30">
        <v>10.0</v>
      </c>
      <c r="S329" s="30">
        <v>2.0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0.0</v>
      </c>
      <c r="AA329" s="30">
        <v>0.0</v>
      </c>
      <c r="AB329" s="30">
        <v>0.0</v>
      </c>
      <c r="AC329" s="30">
        <v>0.0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39"/>
    </row>
    <row r="330">
      <c r="A330" s="30">
        <v>13304.3</v>
      </c>
      <c r="B330" s="40">
        <v>44336.0</v>
      </c>
      <c r="C330" s="40">
        <v>44343.0</v>
      </c>
      <c r="D330" s="32" t="s">
        <v>96</v>
      </c>
      <c r="E330" s="32" t="s">
        <v>36</v>
      </c>
      <c r="J330" s="30">
        <v>0.0</v>
      </c>
      <c r="K330" s="30">
        <v>0.0</v>
      </c>
      <c r="L330" s="30">
        <v>1.0</v>
      </c>
      <c r="M330" s="32" t="s">
        <v>49</v>
      </c>
      <c r="N330" s="32" t="s">
        <v>39</v>
      </c>
      <c r="O330" s="30">
        <v>3.0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7.0</v>
      </c>
      <c r="V330" s="30">
        <v>5.0</v>
      </c>
      <c r="W330" s="30">
        <v>5.0</v>
      </c>
      <c r="X330" s="30">
        <v>0.0</v>
      </c>
      <c r="Y330" s="30">
        <v>0.0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39"/>
    </row>
    <row r="331">
      <c r="A331" s="30">
        <v>13304.4</v>
      </c>
      <c r="B331" s="40">
        <v>44336.0</v>
      </c>
      <c r="C331" s="40">
        <v>44343.0</v>
      </c>
      <c r="D331" s="32" t="s">
        <v>96</v>
      </c>
      <c r="E331" s="32" t="s">
        <v>36</v>
      </c>
      <c r="J331" s="30">
        <v>0.0</v>
      </c>
      <c r="K331" s="30">
        <v>0.0</v>
      </c>
      <c r="L331" s="30">
        <v>1.0</v>
      </c>
      <c r="M331" s="32" t="s">
        <v>49</v>
      </c>
      <c r="N331" s="32" t="s">
        <v>39</v>
      </c>
      <c r="O331" s="30">
        <v>2.0</v>
      </c>
      <c r="P331" s="30">
        <v>7.0</v>
      </c>
      <c r="Q331" s="30">
        <v>5.0</v>
      </c>
      <c r="R331" s="30">
        <v>5.0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0.0</v>
      </c>
      <c r="AA331" s="30">
        <v>0.0</v>
      </c>
      <c r="AB331" s="30">
        <v>0.0</v>
      </c>
      <c r="AC331" s="30">
        <v>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39"/>
    </row>
    <row r="332">
      <c r="A332" s="30">
        <v>13304.5</v>
      </c>
      <c r="B332" s="40">
        <v>44336.0</v>
      </c>
      <c r="C332" s="40">
        <v>44343.0</v>
      </c>
      <c r="D332" s="32" t="s">
        <v>96</v>
      </c>
      <c r="E332" s="32" t="s">
        <v>36</v>
      </c>
      <c r="J332" s="30">
        <v>0.0</v>
      </c>
      <c r="K332" s="30">
        <v>0.0</v>
      </c>
      <c r="L332" s="30">
        <v>1.0</v>
      </c>
      <c r="M332" s="32" t="s">
        <v>49</v>
      </c>
      <c r="N332" s="32" t="s">
        <v>39</v>
      </c>
      <c r="O332" s="30">
        <v>2.0</v>
      </c>
      <c r="P332" s="30">
        <v>7.0</v>
      </c>
      <c r="Q332" s="30">
        <v>5.0</v>
      </c>
      <c r="R332" s="30">
        <v>5.0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0.0</v>
      </c>
      <c r="AA332" s="30">
        <v>0.0</v>
      </c>
      <c r="AB332" s="30">
        <v>0.0</v>
      </c>
      <c r="AC332" s="30">
        <v>0.0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39"/>
    </row>
    <row r="333">
      <c r="A333" s="30">
        <v>13304.6</v>
      </c>
      <c r="B333" s="40">
        <v>44336.0</v>
      </c>
      <c r="C333" s="40">
        <v>44343.0</v>
      </c>
      <c r="D333" s="32" t="s">
        <v>96</v>
      </c>
      <c r="E333" s="32" t="s">
        <v>36</v>
      </c>
      <c r="J333" s="30">
        <v>0.0</v>
      </c>
      <c r="K333" s="30">
        <v>0.0</v>
      </c>
      <c r="L333" s="30">
        <v>1.0</v>
      </c>
      <c r="M333" s="32" t="s">
        <v>49</v>
      </c>
      <c r="N333" s="32" t="s">
        <v>39</v>
      </c>
      <c r="O333" s="30">
        <v>1.0</v>
      </c>
      <c r="P333" s="30">
        <v>7.0</v>
      </c>
      <c r="Q333" s="30">
        <v>5.0</v>
      </c>
      <c r="R333" s="30">
        <v>5.0</v>
      </c>
      <c r="S333" s="30">
        <v>0.0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0.0</v>
      </c>
      <c r="AA333" s="30">
        <v>0.0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39"/>
    </row>
    <row r="334">
      <c r="A334" s="30">
        <v>13305.1</v>
      </c>
      <c r="B334" s="40">
        <v>44336.0</v>
      </c>
      <c r="C334" s="40">
        <v>44343.0</v>
      </c>
      <c r="D334" s="32" t="s">
        <v>96</v>
      </c>
      <c r="E334" s="32" t="s">
        <v>36</v>
      </c>
      <c r="J334" s="30">
        <v>0.0</v>
      </c>
      <c r="K334" s="30">
        <v>0.0</v>
      </c>
      <c r="L334" s="30">
        <v>1.0</v>
      </c>
      <c r="M334" s="32" t="s">
        <v>39</v>
      </c>
      <c r="N334" s="32" t="s">
        <v>49</v>
      </c>
      <c r="O334" s="30">
        <v>0.0</v>
      </c>
      <c r="P334" s="30">
        <v>7.0</v>
      </c>
      <c r="Q334" s="30">
        <v>5.0</v>
      </c>
      <c r="R334" s="30">
        <v>0.0</v>
      </c>
      <c r="S334" s="30">
        <v>0.0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0.0</v>
      </c>
      <c r="AA334" s="30">
        <v>0.0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39"/>
    </row>
    <row r="335">
      <c r="A335" s="30">
        <v>13306.1</v>
      </c>
      <c r="B335" s="40">
        <v>44336.0</v>
      </c>
      <c r="C335" s="40">
        <v>44343.0</v>
      </c>
      <c r="D335" s="32" t="s">
        <v>71</v>
      </c>
      <c r="E335" s="32" t="s">
        <v>72</v>
      </c>
      <c r="F335" s="32" t="s">
        <v>75</v>
      </c>
      <c r="G335" s="33" t="s">
        <v>74</v>
      </c>
      <c r="H335" s="34">
        <v>27587.0</v>
      </c>
      <c r="I335" s="35"/>
      <c r="J335" s="30">
        <v>0.0</v>
      </c>
      <c r="K335" s="30">
        <v>1.0</v>
      </c>
      <c r="L335" s="30">
        <v>0.0</v>
      </c>
      <c r="M335" s="32" t="s">
        <v>39</v>
      </c>
      <c r="N335" s="32" t="s">
        <v>39</v>
      </c>
      <c r="O335" s="30">
        <v>3.0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8.0</v>
      </c>
      <c r="V335" s="30">
        <v>5.0</v>
      </c>
      <c r="W335" s="30">
        <v>10.0</v>
      </c>
      <c r="X335" s="30">
        <v>1.0</v>
      </c>
      <c r="Y335" s="30">
        <v>0.0</v>
      </c>
      <c r="Z335" s="30">
        <v>0.0</v>
      </c>
      <c r="AA335" s="30">
        <v>0.0</v>
      </c>
      <c r="AB335" s="30">
        <v>0.0</v>
      </c>
      <c r="AC335" s="30">
        <v>0.0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39"/>
    </row>
    <row r="336">
      <c r="A336" s="30">
        <v>13306.2</v>
      </c>
      <c r="B336" s="40">
        <v>44336.0</v>
      </c>
      <c r="C336" s="40">
        <v>44343.0</v>
      </c>
      <c r="D336" s="32" t="s">
        <v>71</v>
      </c>
      <c r="E336" s="32" t="s">
        <v>72</v>
      </c>
      <c r="J336" s="30">
        <v>0.0</v>
      </c>
      <c r="K336" s="30">
        <v>0.0</v>
      </c>
      <c r="L336" s="30">
        <v>1.0</v>
      </c>
      <c r="M336" s="32" t="s">
        <v>39</v>
      </c>
      <c r="N336" s="32" t="s">
        <v>39</v>
      </c>
      <c r="O336" s="30">
        <v>0.0</v>
      </c>
      <c r="P336" s="30">
        <v>8.0</v>
      </c>
      <c r="Q336" s="30">
        <v>5.0</v>
      </c>
      <c r="R336" s="30">
        <v>10.0</v>
      </c>
      <c r="S336" s="30">
        <v>1.0</v>
      </c>
      <c r="T336" s="30">
        <v>0.0</v>
      </c>
      <c r="U336" s="30">
        <v>0.0</v>
      </c>
      <c r="V336" s="30">
        <v>0.0</v>
      </c>
      <c r="W336" s="30">
        <v>0.0</v>
      </c>
      <c r="X336" s="30">
        <v>0.0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39"/>
    </row>
    <row r="337">
      <c r="A337" s="30">
        <v>13307.1</v>
      </c>
      <c r="B337" s="40">
        <v>44336.0</v>
      </c>
      <c r="C337" s="40">
        <v>44343.0</v>
      </c>
      <c r="D337" s="32" t="s">
        <v>71</v>
      </c>
      <c r="E337" s="32" t="s">
        <v>72</v>
      </c>
      <c r="F337" s="32" t="s">
        <v>342</v>
      </c>
      <c r="G337" s="33" t="s">
        <v>74</v>
      </c>
      <c r="H337" s="34">
        <v>27587.0</v>
      </c>
      <c r="I337" s="35"/>
      <c r="J337" s="30">
        <v>0.0</v>
      </c>
      <c r="K337" s="30">
        <v>1.0</v>
      </c>
      <c r="L337" s="30">
        <v>0.0</v>
      </c>
      <c r="M337" s="32" t="s">
        <v>39</v>
      </c>
      <c r="N337" s="32" t="s">
        <v>39</v>
      </c>
      <c r="O337" s="30">
        <v>1.0</v>
      </c>
      <c r="P337" s="30">
        <v>0.0</v>
      </c>
      <c r="Q337" s="30">
        <v>0.0</v>
      </c>
      <c r="R337" s="30">
        <v>0.0</v>
      </c>
      <c r="S337" s="30">
        <v>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9.0</v>
      </c>
      <c r="AA337" s="30">
        <v>5.0</v>
      </c>
      <c r="AB337" s="30">
        <v>10.0</v>
      </c>
      <c r="AC337" s="30">
        <v>2.0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0.0</v>
      </c>
      <c r="AJ337" s="39"/>
    </row>
    <row r="338">
      <c r="A338" s="30">
        <v>13307.2</v>
      </c>
      <c r="B338" s="40">
        <v>44336.0</v>
      </c>
      <c r="C338" s="40">
        <v>44343.0</v>
      </c>
      <c r="D338" s="32" t="s">
        <v>71</v>
      </c>
      <c r="E338" s="32" t="s">
        <v>72</v>
      </c>
      <c r="F338" s="32" t="s">
        <v>342</v>
      </c>
      <c r="G338" s="33" t="s">
        <v>74</v>
      </c>
      <c r="H338" s="34">
        <v>27587.0</v>
      </c>
      <c r="I338" s="35"/>
      <c r="J338" s="30">
        <v>0.0</v>
      </c>
      <c r="K338" s="30">
        <v>1.0</v>
      </c>
      <c r="L338" s="30">
        <v>0.0</v>
      </c>
      <c r="M338" s="32" t="s">
        <v>39</v>
      </c>
      <c r="N338" s="32" t="s">
        <v>39</v>
      </c>
      <c r="O338" s="30">
        <v>0.0</v>
      </c>
      <c r="P338" s="30">
        <v>0.0</v>
      </c>
      <c r="Q338" s="30">
        <v>0.0</v>
      </c>
      <c r="R338" s="30">
        <v>0.0</v>
      </c>
      <c r="S338" s="30">
        <v>0.0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8.0</v>
      </c>
      <c r="AA338" s="30">
        <v>5.0</v>
      </c>
      <c r="AB338" s="30">
        <v>10.0</v>
      </c>
      <c r="AC338" s="30">
        <v>2.0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39"/>
    </row>
    <row r="339">
      <c r="A339" s="30">
        <v>13308.1</v>
      </c>
      <c r="B339" s="40">
        <v>44336.0</v>
      </c>
      <c r="C339" s="40">
        <v>44343.0</v>
      </c>
      <c r="D339" s="32" t="s">
        <v>71</v>
      </c>
      <c r="E339" s="32" t="s">
        <v>72</v>
      </c>
      <c r="J339" s="30">
        <v>0.0</v>
      </c>
      <c r="K339" s="30">
        <v>0.0</v>
      </c>
      <c r="L339" s="30">
        <v>1.0</v>
      </c>
      <c r="M339" s="32" t="s">
        <v>39</v>
      </c>
      <c r="N339" s="32" t="s">
        <v>39</v>
      </c>
      <c r="O339" s="30">
        <v>0.0</v>
      </c>
      <c r="P339" s="30">
        <v>9.0</v>
      </c>
      <c r="Q339" s="30">
        <v>4.0</v>
      </c>
      <c r="R339" s="30">
        <v>5.0</v>
      </c>
      <c r="S339" s="30">
        <v>2.0</v>
      </c>
      <c r="T339" s="30">
        <v>0.0</v>
      </c>
      <c r="U339" s="30">
        <v>0.0</v>
      </c>
      <c r="V339" s="30">
        <v>0.0</v>
      </c>
      <c r="W339" s="30">
        <v>0.0</v>
      </c>
      <c r="X339" s="30">
        <v>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0.0</v>
      </c>
      <c r="AF339" s="30">
        <v>0.0</v>
      </c>
      <c r="AG339" s="30">
        <v>0.0</v>
      </c>
      <c r="AH339" s="30">
        <v>0.0</v>
      </c>
      <c r="AI339" s="30">
        <v>0.0</v>
      </c>
      <c r="AJ339" s="39"/>
    </row>
    <row r="340">
      <c r="A340" s="30">
        <v>13308.2</v>
      </c>
      <c r="B340" s="40">
        <v>44336.0</v>
      </c>
      <c r="C340" s="40">
        <v>44343.0</v>
      </c>
      <c r="D340" s="32" t="s">
        <v>71</v>
      </c>
      <c r="E340" s="32" t="s">
        <v>72</v>
      </c>
      <c r="F340" s="32" t="s">
        <v>73</v>
      </c>
      <c r="G340" s="33" t="s">
        <v>74</v>
      </c>
      <c r="H340" s="34">
        <v>27587.0</v>
      </c>
      <c r="I340" s="35"/>
      <c r="J340" s="30">
        <v>0.0</v>
      </c>
      <c r="K340" s="30">
        <v>1.0</v>
      </c>
      <c r="L340" s="30">
        <v>0.0</v>
      </c>
      <c r="M340" s="32" t="s">
        <v>39</v>
      </c>
      <c r="N340" s="32" t="s">
        <v>39</v>
      </c>
      <c r="O340" s="30">
        <v>3.0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10.0</v>
      </c>
      <c r="V340" s="30">
        <v>5.0</v>
      </c>
      <c r="W340" s="30">
        <v>10.0</v>
      </c>
      <c r="X340" s="30">
        <v>1.0</v>
      </c>
      <c r="Y340" s="30">
        <v>0.0</v>
      </c>
      <c r="Z340" s="30">
        <v>0.0</v>
      </c>
      <c r="AA340" s="30">
        <v>0.0</v>
      </c>
      <c r="AB340" s="30">
        <v>0.0</v>
      </c>
      <c r="AC340" s="30">
        <v>0.0</v>
      </c>
      <c r="AD340" s="30">
        <v>0.0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39"/>
    </row>
    <row r="341">
      <c r="A341" s="30">
        <v>13308.3</v>
      </c>
      <c r="B341" s="40">
        <v>44336.0</v>
      </c>
      <c r="C341" s="40">
        <v>44343.0</v>
      </c>
      <c r="D341" s="32" t="s">
        <v>71</v>
      </c>
      <c r="E341" s="32" t="s">
        <v>72</v>
      </c>
      <c r="F341" s="32" t="s">
        <v>75</v>
      </c>
      <c r="G341" s="33" t="s">
        <v>74</v>
      </c>
      <c r="H341" s="34">
        <v>27587.0</v>
      </c>
      <c r="I341" s="35"/>
      <c r="J341" s="30">
        <v>0.0</v>
      </c>
      <c r="K341" s="30">
        <v>1.0</v>
      </c>
      <c r="L341" s="30">
        <v>0.0</v>
      </c>
      <c r="M341" s="32" t="s">
        <v>39</v>
      </c>
      <c r="N341" s="32" t="s">
        <v>39</v>
      </c>
      <c r="O341" s="30">
        <v>3.0</v>
      </c>
      <c r="P341" s="30">
        <v>10.0</v>
      </c>
      <c r="Q341" s="30">
        <v>7.0</v>
      </c>
      <c r="R341" s="30">
        <v>10.0</v>
      </c>
      <c r="S341" s="30">
        <v>1.0</v>
      </c>
      <c r="T341" s="30">
        <v>0.0</v>
      </c>
      <c r="U341" s="30">
        <v>0.0</v>
      </c>
      <c r="V341" s="30">
        <v>0.0</v>
      </c>
      <c r="W341" s="30">
        <v>0.0</v>
      </c>
      <c r="X341" s="30">
        <v>0.0</v>
      </c>
      <c r="Y341" s="30">
        <v>0.0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39"/>
    </row>
    <row r="342">
      <c r="A342" s="30">
        <v>13308.4</v>
      </c>
      <c r="B342" s="40">
        <v>44336.0</v>
      </c>
      <c r="C342" s="40">
        <v>44343.0</v>
      </c>
      <c r="D342" s="32" t="s">
        <v>71</v>
      </c>
      <c r="E342" s="32" t="s">
        <v>72</v>
      </c>
      <c r="F342" s="32" t="s">
        <v>76</v>
      </c>
      <c r="G342" s="33" t="s">
        <v>38</v>
      </c>
      <c r="H342" s="34">
        <v>27614.0</v>
      </c>
      <c r="I342" s="35"/>
      <c r="J342" s="30">
        <v>0.0</v>
      </c>
      <c r="K342" s="30">
        <v>1.0</v>
      </c>
      <c r="L342" s="30">
        <v>0.0</v>
      </c>
      <c r="M342" s="32" t="s">
        <v>39</v>
      </c>
      <c r="N342" s="32" t="s">
        <v>39</v>
      </c>
      <c r="O342" s="30">
        <v>1.0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0.0</v>
      </c>
      <c r="V342" s="30">
        <v>0.0</v>
      </c>
      <c r="W342" s="30">
        <v>0.0</v>
      </c>
      <c r="X342" s="30">
        <v>0.0</v>
      </c>
      <c r="Y342" s="30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10.0</v>
      </c>
      <c r="AF342" s="30">
        <v>5.0</v>
      </c>
      <c r="AG342" s="30">
        <v>10.0</v>
      </c>
      <c r="AH342" s="30">
        <v>1.0</v>
      </c>
      <c r="AI342" s="30">
        <v>0.0</v>
      </c>
      <c r="AJ342" s="39"/>
    </row>
    <row r="343">
      <c r="A343" s="30">
        <v>13309.1</v>
      </c>
      <c r="B343" s="40">
        <v>44337.0</v>
      </c>
      <c r="C343" s="40">
        <v>44341.0</v>
      </c>
      <c r="D343" s="32" t="s">
        <v>354</v>
      </c>
      <c r="E343" s="32" t="s">
        <v>36</v>
      </c>
      <c r="F343" s="32" t="s">
        <v>346</v>
      </c>
      <c r="G343" s="33" t="s">
        <v>51</v>
      </c>
      <c r="H343" s="34">
        <v>27502.0</v>
      </c>
      <c r="I343" s="35"/>
      <c r="J343" s="30">
        <v>0.0</v>
      </c>
      <c r="K343" s="30">
        <v>1.0</v>
      </c>
      <c r="L343" s="30">
        <v>0.0</v>
      </c>
      <c r="M343" s="32" t="s">
        <v>49</v>
      </c>
      <c r="N343" s="32" t="s">
        <v>39</v>
      </c>
      <c r="O343" s="30">
        <v>0.0</v>
      </c>
      <c r="P343" s="30">
        <v>0.0</v>
      </c>
      <c r="Q343" s="30">
        <v>0.0</v>
      </c>
      <c r="R343" s="30">
        <v>0.0</v>
      </c>
      <c r="S343" s="30">
        <v>0.0</v>
      </c>
      <c r="T343" s="30">
        <v>0.0</v>
      </c>
      <c r="U343" s="30">
        <v>0.0</v>
      </c>
      <c r="V343" s="30">
        <v>0.0</v>
      </c>
      <c r="W343" s="30">
        <v>0.0</v>
      </c>
      <c r="X343" s="30">
        <v>0.0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10.0</v>
      </c>
      <c r="AF343" s="30">
        <v>5.0</v>
      </c>
      <c r="AG343" s="30">
        <v>10.0</v>
      </c>
      <c r="AH343" s="30">
        <v>1.0</v>
      </c>
      <c r="AI343" s="30">
        <v>0.0</v>
      </c>
      <c r="AJ343" s="39"/>
    </row>
    <row r="344">
      <c r="A344" s="30">
        <v>13310.1</v>
      </c>
      <c r="B344" s="40">
        <v>44337.0</v>
      </c>
      <c r="C344" s="40">
        <v>44343.0</v>
      </c>
      <c r="D344" s="32" t="s">
        <v>137</v>
      </c>
      <c r="E344" s="32" t="s">
        <v>138</v>
      </c>
      <c r="G344" s="38"/>
      <c r="H344" s="38"/>
      <c r="I344" s="35"/>
      <c r="J344" s="30">
        <v>0.0</v>
      </c>
      <c r="K344" s="30">
        <v>0.0</v>
      </c>
      <c r="L344" s="30">
        <v>1.0</v>
      </c>
      <c r="M344" s="32" t="s">
        <v>39</v>
      </c>
      <c r="N344" s="32" t="s">
        <v>39</v>
      </c>
      <c r="O344" s="30">
        <v>0.0</v>
      </c>
      <c r="P344" s="30">
        <v>0.0</v>
      </c>
      <c r="Q344" s="30">
        <v>0.0</v>
      </c>
      <c r="R344" s="30">
        <v>0.0</v>
      </c>
      <c r="S344" s="30">
        <v>0.0</v>
      </c>
      <c r="T344" s="30">
        <v>0.0</v>
      </c>
      <c r="U344" s="30">
        <v>11.0</v>
      </c>
      <c r="V344" s="30">
        <v>7.0</v>
      </c>
      <c r="W344" s="30">
        <v>0.0</v>
      </c>
      <c r="X344" s="30">
        <v>2.0</v>
      </c>
      <c r="Y344" s="30">
        <v>0.0</v>
      </c>
      <c r="Z344" s="30">
        <v>0.0</v>
      </c>
      <c r="AA344" s="30">
        <v>0.0</v>
      </c>
      <c r="AB344" s="30">
        <v>0.0</v>
      </c>
      <c r="AC344" s="30">
        <v>0.0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39"/>
    </row>
    <row r="345">
      <c r="A345" s="30">
        <v>13310.2</v>
      </c>
      <c r="B345" s="40">
        <v>44337.0</v>
      </c>
      <c r="C345" s="40">
        <v>44343.0</v>
      </c>
      <c r="D345" s="32" t="s">
        <v>137</v>
      </c>
      <c r="E345" s="32" t="s">
        <v>138</v>
      </c>
      <c r="F345" s="32" t="s">
        <v>176</v>
      </c>
      <c r="G345" s="33" t="s">
        <v>107</v>
      </c>
      <c r="H345" s="34">
        <v>27513.0</v>
      </c>
      <c r="I345" s="35"/>
      <c r="J345" s="30">
        <v>0.0</v>
      </c>
      <c r="K345" s="30">
        <v>1.0</v>
      </c>
      <c r="L345" s="30">
        <v>0.0</v>
      </c>
      <c r="M345" s="32" t="s">
        <v>39</v>
      </c>
      <c r="N345" s="32" t="s">
        <v>39</v>
      </c>
      <c r="O345" s="30">
        <v>3.0</v>
      </c>
      <c r="P345" s="30">
        <v>0.0</v>
      </c>
      <c r="Q345" s="30">
        <v>0.0</v>
      </c>
      <c r="R345" s="30">
        <v>0.0</v>
      </c>
      <c r="S345" s="30">
        <v>0.0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9.0</v>
      </c>
      <c r="AF345" s="30">
        <v>5.0</v>
      </c>
      <c r="AG345" s="30">
        <v>10.0</v>
      </c>
      <c r="AH345" s="30">
        <v>1.0</v>
      </c>
      <c r="AI345" s="30">
        <v>0.0</v>
      </c>
      <c r="AJ345" s="39"/>
    </row>
    <row r="346">
      <c r="A346" s="30">
        <v>13310.3</v>
      </c>
      <c r="B346" s="40">
        <v>44337.0</v>
      </c>
      <c r="C346" s="40">
        <v>44343.0</v>
      </c>
      <c r="D346" s="32" t="s">
        <v>137</v>
      </c>
      <c r="E346" s="32" t="s">
        <v>138</v>
      </c>
      <c r="F346" s="32" t="s">
        <v>66</v>
      </c>
      <c r="G346" s="33" t="s">
        <v>51</v>
      </c>
      <c r="H346" s="34">
        <v>27539.0</v>
      </c>
      <c r="I346" s="35"/>
      <c r="J346" s="30">
        <v>0.0</v>
      </c>
      <c r="K346" s="30">
        <v>1.0</v>
      </c>
      <c r="L346" s="30">
        <v>0.0</v>
      </c>
      <c r="M346" s="32" t="s">
        <v>39</v>
      </c>
      <c r="N346" s="32" t="s">
        <v>39</v>
      </c>
      <c r="O346" s="30">
        <v>5.0</v>
      </c>
      <c r="P346" s="30">
        <v>12.0</v>
      </c>
      <c r="Q346" s="30">
        <v>6.0</v>
      </c>
      <c r="R346" s="30">
        <v>7.0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0.0</v>
      </c>
      <c r="AA346" s="30">
        <v>0.0</v>
      </c>
      <c r="AB346" s="30">
        <v>5.0</v>
      </c>
      <c r="AC346" s="30">
        <v>1.0</v>
      </c>
      <c r="AD346" s="30">
        <v>0.0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39"/>
    </row>
    <row r="347">
      <c r="A347" s="30">
        <v>13310.4</v>
      </c>
      <c r="B347" s="40">
        <v>44337.0</v>
      </c>
      <c r="C347" s="40">
        <v>44343.0</v>
      </c>
      <c r="D347" s="32" t="s">
        <v>137</v>
      </c>
      <c r="E347" s="32" t="s">
        <v>138</v>
      </c>
      <c r="G347" s="38"/>
      <c r="H347" s="38"/>
      <c r="I347" s="35"/>
      <c r="J347" s="30">
        <v>1.0</v>
      </c>
      <c r="K347" s="30">
        <v>0.0</v>
      </c>
      <c r="L347" s="30">
        <v>0.0</v>
      </c>
      <c r="M347" s="32" t="s">
        <v>39</v>
      </c>
      <c r="N347" s="32" t="s">
        <v>39</v>
      </c>
      <c r="O347" s="30">
        <v>2.0</v>
      </c>
      <c r="P347" s="30">
        <v>0.0</v>
      </c>
      <c r="Q347" s="30">
        <v>0.0</v>
      </c>
      <c r="R347" s="30">
        <v>0.0</v>
      </c>
      <c r="S347" s="30">
        <v>0.0</v>
      </c>
      <c r="T347" s="30">
        <v>0.0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7.0</v>
      </c>
      <c r="AA347" s="30">
        <v>2.0</v>
      </c>
      <c r="AB347" s="30">
        <v>10.0</v>
      </c>
      <c r="AC347" s="30">
        <v>1.0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39"/>
    </row>
    <row r="348">
      <c r="A348" s="30">
        <v>13311.1</v>
      </c>
      <c r="B348" s="40">
        <v>44337.0</v>
      </c>
      <c r="C348" s="40">
        <v>44343.0</v>
      </c>
      <c r="D348" s="32" t="s">
        <v>137</v>
      </c>
      <c r="E348" s="32" t="s">
        <v>138</v>
      </c>
      <c r="F348" s="32" t="s">
        <v>236</v>
      </c>
      <c r="G348" s="33" t="s">
        <v>38</v>
      </c>
      <c r="H348" s="34">
        <v>27601.0</v>
      </c>
      <c r="I348" s="35"/>
      <c r="J348" s="30">
        <v>0.0</v>
      </c>
      <c r="K348" s="30">
        <v>1.0</v>
      </c>
      <c r="L348" s="30">
        <v>0.0</v>
      </c>
      <c r="M348" s="32" t="s">
        <v>39</v>
      </c>
      <c r="N348" s="32" t="s">
        <v>39</v>
      </c>
      <c r="O348" s="30">
        <v>1.0</v>
      </c>
      <c r="P348" s="30">
        <v>0.0</v>
      </c>
      <c r="Q348" s="30">
        <v>0.0</v>
      </c>
      <c r="R348" s="30">
        <v>0.0</v>
      </c>
      <c r="S348" s="30">
        <v>0.0</v>
      </c>
      <c r="T348" s="30">
        <v>0.0</v>
      </c>
      <c r="U348" s="30">
        <v>10.0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0.0</v>
      </c>
      <c r="AA348" s="30">
        <v>0.0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5.0</v>
      </c>
      <c r="AG348" s="30">
        <v>10.0</v>
      </c>
      <c r="AH348" s="30">
        <v>1.0</v>
      </c>
      <c r="AI348" s="30">
        <v>0.0</v>
      </c>
      <c r="AJ348" s="39"/>
    </row>
    <row r="349">
      <c r="A349" s="30">
        <v>13311.2</v>
      </c>
      <c r="B349" s="40">
        <v>44337.0</v>
      </c>
      <c r="C349" s="40">
        <v>44343.0</v>
      </c>
      <c r="D349" s="32" t="s">
        <v>137</v>
      </c>
      <c r="E349" s="32" t="s">
        <v>138</v>
      </c>
      <c r="F349" s="32" t="s">
        <v>248</v>
      </c>
      <c r="G349" s="33" t="s">
        <v>38</v>
      </c>
      <c r="H349" s="34">
        <v>27604.0</v>
      </c>
      <c r="I349" s="35"/>
      <c r="J349" s="30">
        <v>0.0</v>
      </c>
      <c r="K349" s="30">
        <v>1.0</v>
      </c>
      <c r="L349" s="30">
        <v>0.0</v>
      </c>
      <c r="M349" s="32" t="s">
        <v>39</v>
      </c>
      <c r="N349" s="32" t="s">
        <v>39</v>
      </c>
      <c r="O349" s="30">
        <v>4.0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10.0</v>
      </c>
      <c r="V349" s="30">
        <v>5.0</v>
      </c>
      <c r="W349" s="30">
        <v>10.0</v>
      </c>
      <c r="X349" s="30">
        <v>1.0</v>
      </c>
      <c r="Y349" s="30">
        <v>0.0</v>
      </c>
      <c r="Z349" s="30">
        <v>0.0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39"/>
    </row>
    <row r="350">
      <c r="A350" s="30">
        <v>13311.3</v>
      </c>
      <c r="B350" s="40">
        <v>44337.0</v>
      </c>
      <c r="C350" s="40">
        <v>44343.0</v>
      </c>
      <c r="D350" s="32" t="s">
        <v>137</v>
      </c>
      <c r="E350" s="32" t="s">
        <v>138</v>
      </c>
      <c r="G350" s="38"/>
      <c r="H350" s="38"/>
      <c r="I350" s="35"/>
      <c r="J350" s="30">
        <v>0.0</v>
      </c>
      <c r="K350" s="30">
        <v>0.0</v>
      </c>
      <c r="L350" s="30">
        <v>1.0</v>
      </c>
      <c r="M350" s="32" t="s">
        <v>39</v>
      </c>
      <c r="N350" s="32" t="s">
        <v>39</v>
      </c>
      <c r="O350" s="30">
        <v>0.0</v>
      </c>
      <c r="P350" s="30">
        <v>7.0</v>
      </c>
      <c r="Q350" s="30">
        <v>4.0</v>
      </c>
      <c r="R350" s="30">
        <v>0.0</v>
      </c>
      <c r="S350" s="30">
        <v>0.0</v>
      </c>
      <c r="T350" s="30">
        <v>0.0</v>
      </c>
      <c r="U350" s="30">
        <v>0.0</v>
      </c>
      <c r="V350" s="30">
        <v>0.0</v>
      </c>
      <c r="W350" s="30">
        <v>0.0</v>
      </c>
      <c r="X350" s="30">
        <v>0.0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39"/>
    </row>
    <row r="351">
      <c r="A351" s="30">
        <v>13312.1</v>
      </c>
      <c r="B351" s="40">
        <v>44337.0</v>
      </c>
      <c r="C351" s="40">
        <v>44343.0</v>
      </c>
      <c r="D351" s="32" t="s">
        <v>201</v>
      </c>
      <c r="E351" s="32" t="s">
        <v>36</v>
      </c>
      <c r="F351" s="32" t="s">
        <v>202</v>
      </c>
      <c r="G351" s="33" t="s">
        <v>38</v>
      </c>
      <c r="H351" s="34">
        <v>27612.0</v>
      </c>
      <c r="I351" s="35"/>
      <c r="J351" s="30">
        <v>0.0</v>
      </c>
      <c r="K351" s="30">
        <v>1.0</v>
      </c>
      <c r="L351" s="30">
        <v>0.0</v>
      </c>
      <c r="M351" s="32" t="s">
        <v>49</v>
      </c>
      <c r="N351" s="32" t="s">
        <v>49</v>
      </c>
      <c r="O351" s="30">
        <v>6.0</v>
      </c>
      <c r="P351" s="30">
        <v>0.0</v>
      </c>
      <c r="Q351" s="30">
        <v>0.0</v>
      </c>
      <c r="R351" s="30">
        <v>0.0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11.0</v>
      </c>
      <c r="AA351" s="30">
        <v>7.0</v>
      </c>
      <c r="AB351" s="30">
        <v>10.0</v>
      </c>
      <c r="AC351" s="30">
        <v>1.0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39"/>
    </row>
    <row r="352">
      <c r="A352" s="30">
        <v>13312.2</v>
      </c>
      <c r="B352" s="40">
        <v>44337.0</v>
      </c>
      <c r="C352" s="40">
        <v>44343.0</v>
      </c>
      <c r="D352" s="32" t="s">
        <v>201</v>
      </c>
      <c r="E352" s="32" t="s">
        <v>36</v>
      </c>
      <c r="F352" s="32" t="s">
        <v>202</v>
      </c>
      <c r="G352" s="33" t="s">
        <v>38</v>
      </c>
      <c r="H352" s="34">
        <v>27612.0</v>
      </c>
      <c r="I352" s="35"/>
      <c r="J352" s="30">
        <v>0.0</v>
      </c>
      <c r="K352" s="30">
        <v>1.0</v>
      </c>
      <c r="L352" s="30">
        <v>0.0</v>
      </c>
      <c r="M352" s="32" t="s">
        <v>49</v>
      </c>
      <c r="N352" s="32" t="s">
        <v>49</v>
      </c>
      <c r="O352" s="30">
        <v>5.0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11.0</v>
      </c>
      <c r="V352" s="30">
        <v>7.0</v>
      </c>
      <c r="W352" s="30">
        <v>10.0</v>
      </c>
      <c r="X352" s="30">
        <v>1.0</v>
      </c>
      <c r="Y352" s="30">
        <v>0.0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60"/>
    </row>
    <row r="353">
      <c r="A353" s="30">
        <v>13312.3</v>
      </c>
      <c r="B353" s="40">
        <v>44337.0</v>
      </c>
      <c r="C353" s="40">
        <v>44343.0</v>
      </c>
      <c r="D353" s="32" t="s">
        <v>201</v>
      </c>
      <c r="E353" s="32" t="s">
        <v>36</v>
      </c>
      <c r="F353" s="32" t="s">
        <v>202</v>
      </c>
      <c r="G353" s="33" t="s">
        <v>38</v>
      </c>
      <c r="H353" s="34">
        <v>27612.0</v>
      </c>
      <c r="I353" s="35"/>
      <c r="J353" s="30">
        <v>0.0</v>
      </c>
      <c r="K353" s="30">
        <v>1.0</v>
      </c>
      <c r="L353" s="30">
        <v>0.0</v>
      </c>
      <c r="M353" s="32" t="s">
        <v>49</v>
      </c>
      <c r="N353" s="32" t="s">
        <v>49</v>
      </c>
      <c r="O353" s="30">
        <v>4.0</v>
      </c>
      <c r="P353" s="30">
        <v>11.0</v>
      </c>
      <c r="Q353" s="30">
        <v>8.0</v>
      </c>
      <c r="R353" s="30">
        <v>10.0</v>
      </c>
      <c r="S353" s="30">
        <v>1.0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60"/>
    </row>
    <row r="354">
      <c r="A354" s="30">
        <v>13312.4</v>
      </c>
      <c r="B354" s="40">
        <v>44337.0</v>
      </c>
      <c r="C354" s="40">
        <v>44343.0</v>
      </c>
      <c r="D354" s="32" t="s">
        <v>201</v>
      </c>
      <c r="E354" s="32" t="s">
        <v>36</v>
      </c>
      <c r="J354" s="30">
        <v>0.0</v>
      </c>
      <c r="K354" s="30">
        <v>0.0</v>
      </c>
      <c r="L354" s="30">
        <v>1.0</v>
      </c>
      <c r="M354" s="32" t="s">
        <v>49</v>
      </c>
      <c r="N354" s="32" t="s">
        <v>49</v>
      </c>
      <c r="O354" s="30">
        <v>0.0</v>
      </c>
      <c r="P354" s="30">
        <v>5.0</v>
      </c>
      <c r="Q354" s="30">
        <v>3.0</v>
      </c>
      <c r="R354" s="30">
        <v>10.0</v>
      </c>
      <c r="S354" s="30">
        <v>1.0</v>
      </c>
      <c r="T354" s="30">
        <v>0.0</v>
      </c>
      <c r="U354" s="30">
        <v>0.0</v>
      </c>
      <c r="V354" s="30">
        <v>0.0</v>
      </c>
      <c r="W354" s="30">
        <v>0.0</v>
      </c>
      <c r="X354" s="30">
        <v>0.0</v>
      </c>
      <c r="Y354" s="30">
        <v>0.0</v>
      </c>
      <c r="Z354" s="30">
        <v>0.0</v>
      </c>
      <c r="AA354" s="30">
        <v>0.0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60"/>
    </row>
    <row r="355">
      <c r="A355" s="30">
        <v>13312.5</v>
      </c>
      <c r="B355" s="40">
        <v>44337.0</v>
      </c>
      <c r="C355" s="40">
        <v>44343.0</v>
      </c>
      <c r="D355" s="32" t="s">
        <v>201</v>
      </c>
      <c r="E355" s="32" t="s">
        <v>36</v>
      </c>
      <c r="J355" s="30">
        <v>0.0</v>
      </c>
      <c r="K355" s="30">
        <v>0.0</v>
      </c>
      <c r="L355" s="30">
        <v>1.0</v>
      </c>
      <c r="M355" s="32" t="s">
        <v>49</v>
      </c>
      <c r="N355" s="32" t="s">
        <v>49</v>
      </c>
      <c r="O355" s="30">
        <v>0.0</v>
      </c>
      <c r="P355" s="30">
        <v>6.0</v>
      </c>
      <c r="Q355" s="30">
        <v>6.0</v>
      </c>
      <c r="R355" s="30">
        <v>0.0</v>
      </c>
      <c r="S355" s="30">
        <v>2.0</v>
      </c>
      <c r="T355" s="30">
        <v>0.0</v>
      </c>
      <c r="U355" s="30">
        <v>0.0</v>
      </c>
      <c r="V355" s="30">
        <v>0.0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60"/>
    </row>
    <row r="356">
      <c r="A356" s="30">
        <v>13313.1</v>
      </c>
      <c r="B356" s="40">
        <v>44337.0</v>
      </c>
      <c r="C356" s="40">
        <v>44344.0</v>
      </c>
      <c r="D356" s="32" t="s">
        <v>137</v>
      </c>
      <c r="E356" s="32" t="s">
        <v>138</v>
      </c>
      <c r="F356" s="32" t="s">
        <v>156</v>
      </c>
      <c r="G356" s="33" t="s">
        <v>38</v>
      </c>
      <c r="H356" s="34">
        <v>27605.0</v>
      </c>
      <c r="I356" s="35"/>
      <c r="J356" s="30">
        <v>0.0</v>
      </c>
      <c r="K356" s="30">
        <v>1.0</v>
      </c>
      <c r="L356" s="30">
        <v>0.0</v>
      </c>
      <c r="M356" s="32" t="s">
        <v>39</v>
      </c>
      <c r="N356" s="32" t="s">
        <v>39</v>
      </c>
      <c r="O356" s="30">
        <v>3.0</v>
      </c>
      <c r="P356" s="30">
        <v>11.0</v>
      </c>
      <c r="Q356" s="30">
        <v>9.0</v>
      </c>
      <c r="R356" s="30">
        <v>5.0</v>
      </c>
      <c r="S356" s="30">
        <v>0.0</v>
      </c>
      <c r="T356" s="30">
        <v>0.0</v>
      </c>
      <c r="U356" s="30">
        <v>0.0</v>
      </c>
      <c r="V356" s="30">
        <v>0.0</v>
      </c>
      <c r="W356" s="30">
        <v>0.0</v>
      </c>
      <c r="X356" s="30">
        <v>0.0</v>
      </c>
      <c r="Y356" s="30">
        <v>0.0</v>
      </c>
      <c r="Z356" s="30">
        <v>0.0</v>
      </c>
      <c r="AA356" s="30">
        <v>0.0</v>
      </c>
      <c r="AB356" s="30">
        <v>5.0</v>
      </c>
      <c r="AC356" s="30">
        <v>2.0</v>
      </c>
      <c r="AD356" s="30">
        <v>0.0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60"/>
    </row>
    <row r="357">
      <c r="A357" s="30">
        <v>13313.2</v>
      </c>
      <c r="B357" s="40">
        <v>44337.0</v>
      </c>
      <c r="C357" s="40">
        <v>44344.0</v>
      </c>
      <c r="D357" s="32" t="s">
        <v>137</v>
      </c>
      <c r="E357" s="32" t="s">
        <v>138</v>
      </c>
      <c r="F357" s="32" t="s">
        <v>156</v>
      </c>
      <c r="G357" s="33" t="s">
        <v>38</v>
      </c>
      <c r="H357" s="34">
        <v>27605.0</v>
      </c>
      <c r="I357" s="35"/>
      <c r="J357" s="30">
        <v>0.0</v>
      </c>
      <c r="K357" s="30">
        <v>1.0</v>
      </c>
      <c r="L357" s="30">
        <v>0.0</v>
      </c>
      <c r="M357" s="32" t="s">
        <v>39</v>
      </c>
      <c r="N357" s="32" t="s">
        <v>39</v>
      </c>
      <c r="O357" s="30">
        <v>3.0</v>
      </c>
      <c r="P357" s="30">
        <v>11.0</v>
      </c>
      <c r="Q357" s="30">
        <v>9.0</v>
      </c>
      <c r="R357" s="30">
        <v>5.0</v>
      </c>
      <c r="S357" s="30">
        <v>0.0</v>
      </c>
      <c r="T357" s="30">
        <v>0.0</v>
      </c>
      <c r="U357" s="30">
        <v>0.0</v>
      </c>
      <c r="V357" s="30">
        <v>0.0</v>
      </c>
      <c r="W357" s="30">
        <v>0.0</v>
      </c>
      <c r="X357" s="30">
        <v>0.0</v>
      </c>
      <c r="Y357" s="30">
        <v>0.0</v>
      </c>
      <c r="Z357" s="30">
        <v>0.0</v>
      </c>
      <c r="AA357" s="30">
        <v>0.0</v>
      </c>
      <c r="AB357" s="30">
        <v>5.0</v>
      </c>
      <c r="AC357" s="30">
        <v>2.0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60"/>
    </row>
    <row r="358">
      <c r="A358" s="30">
        <v>13313.3</v>
      </c>
      <c r="B358" s="40">
        <v>44337.0</v>
      </c>
      <c r="C358" s="40">
        <v>44344.0</v>
      </c>
      <c r="D358" s="32" t="s">
        <v>137</v>
      </c>
      <c r="E358" s="32" t="s">
        <v>138</v>
      </c>
      <c r="F358" s="32" t="s">
        <v>156</v>
      </c>
      <c r="G358" s="33" t="s">
        <v>38</v>
      </c>
      <c r="H358" s="34">
        <v>27605.0</v>
      </c>
      <c r="I358" s="35"/>
      <c r="J358" s="30">
        <v>0.0</v>
      </c>
      <c r="K358" s="30">
        <v>1.0</v>
      </c>
      <c r="L358" s="30">
        <v>0.0</v>
      </c>
      <c r="M358" s="32" t="s">
        <v>39</v>
      </c>
      <c r="N358" s="32" t="s">
        <v>39</v>
      </c>
      <c r="O358" s="30">
        <v>3.0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11.0</v>
      </c>
      <c r="V358" s="30">
        <v>8.0</v>
      </c>
      <c r="W358" s="30">
        <v>10.0</v>
      </c>
      <c r="X358" s="30">
        <v>2.0</v>
      </c>
      <c r="Y358" s="30">
        <v>0.0</v>
      </c>
      <c r="Z358" s="30">
        <v>0.0</v>
      </c>
      <c r="AA358" s="30">
        <v>0.0</v>
      </c>
      <c r="AB358" s="30">
        <v>0.0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60"/>
    </row>
    <row r="359">
      <c r="A359" s="30">
        <v>13313.4</v>
      </c>
      <c r="B359" s="40">
        <v>44337.0</v>
      </c>
      <c r="C359" s="40">
        <v>44344.0</v>
      </c>
      <c r="D359" s="32" t="s">
        <v>137</v>
      </c>
      <c r="E359" s="32" t="s">
        <v>138</v>
      </c>
      <c r="F359" s="32" t="s">
        <v>268</v>
      </c>
      <c r="G359" s="33" t="s">
        <v>38</v>
      </c>
      <c r="H359" s="34">
        <v>27605.0</v>
      </c>
      <c r="I359" s="35"/>
      <c r="J359" s="30">
        <v>0.0</v>
      </c>
      <c r="K359" s="30">
        <v>1.0</v>
      </c>
      <c r="L359" s="30">
        <v>0.0</v>
      </c>
      <c r="M359" s="32" t="s">
        <v>39</v>
      </c>
      <c r="N359" s="32" t="s">
        <v>49</v>
      </c>
      <c r="O359" s="30">
        <v>3.0</v>
      </c>
      <c r="P359" s="30">
        <v>11.0</v>
      </c>
      <c r="Q359" s="30">
        <v>10.0</v>
      </c>
      <c r="R359" s="30">
        <v>5.0</v>
      </c>
      <c r="S359" s="30">
        <v>0.0</v>
      </c>
      <c r="T359" s="30">
        <v>0.0</v>
      </c>
      <c r="U359" s="30">
        <v>0.0</v>
      </c>
      <c r="V359" s="30">
        <v>0.0</v>
      </c>
      <c r="W359" s="30">
        <v>0.0</v>
      </c>
      <c r="X359" s="30">
        <v>0.0</v>
      </c>
      <c r="Y359" s="30">
        <v>0.0</v>
      </c>
      <c r="Z359" s="30">
        <v>0.0</v>
      </c>
      <c r="AA359" s="30">
        <v>0.0</v>
      </c>
      <c r="AB359" s="30">
        <v>5.0</v>
      </c>
      <c r="AC359" s="30">
        <v>3.0</v>
      </c>
      <c r="AD359" s="30">
        <v>0.0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60"/>
    </row>
    <row r="360">
      <c r="A360" s="30">
        <v>13313.5</v>
      </c>
      <c r="B360" s="40">
        <v>44337.0</v>
      </c>
      <c r="C360" s="40">
        <v>44344.0</v>
      </c>
      <c r="D360" s="32" t="s">
        <v>137</v>
      </c>
      <c r="E360" s="32" t="s">
        <v>138</v>
      </c>
      <c r="F360" s="32" t="s">
        <v>268</v>
      </c>
      <c r="G360" s="33" t="s">
        <v>38</v>
      </c>
      <c r="H360" s="34">
        <v>27605.0</v>
      </c>
      <c r="I360" s="35"/>
      <c r="J360" s="30">
        <v>0.0</v>
      </c>
      <c r="K360" s="30">
        <v>1.0</v>
      </c>
      <c r="L360" s="30">
        <v>0.0</v>
      </c>
      <c r="M360" s="32" t="s">
        <v>39</v>
      </c>
      <c r="N360" s="32" t="s">
        <v>39</v>
      </c>
      <c r="O360" s="30">
        <v>3.0</v>
      </c>
      <c r="P360" s="30">
        <v>0.0</v>
      </c>
      <c r="Q360" s="30">
        <v>0.0</v>
      </c>
      <c r="R360" s="30">
        <v>0.0</v>
      </c>
      <c r="S360" s="30">
        <v>0.0</v>
      </c>
      <c r="T360" s="30">
        <v>0.0</v>
      </c>
      <c r="U360" s="30">
        <v>11.0</v>
      </c>
      <c r="V360" s="30">
        <v>9.0</v>
      </c>
      <c r="W360" s="30">
        <v>10.0</v>
      </c>
      <c r="X360" s="30">
        <v>2.0</v>
      </c>
      <c r="Y360" s="30">
        <v>0.0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60"/>
    </row>
    <row r="361">
      <c r="A361" s="30">
        <v>13314.1</v>
      </c>
      <c r="B361" s="40">
        <v>44340.0</v>
      </c>
      <c r="C361" s="40">
        <v>44340.0</v>
      </c>
      <c r="D361" s="32" t="s">
        <v>93</v>
      </c>
      <c r="E361" s="32" t="s">
        <v>94</v>
      </c>
      <c r="J361" s="30">
        <v>1.0</v>
      </c>
      <c r="K361" s="30">
        <v>0.0</v>
      </c>
      <c r="L361" s="30">
        <v>0.0</v>
      </c>
      <c r="M361" s="32" t="s">
        <v>39</v>
      </c>
      <c r="N361" s="32" t="s">
        <v>39</v>
      </c>
      <c r="O361" s="30">
        <v>0.0</v>
      </c>
      <c r="P361" s="30">
        <v>0.0</v>
      </c>
      <c r="Q361" s="30">
        <v>0.0</v>
      </c>
      <c r="R361" s="30">
        <v>0.0</v>
      </c>
      <c r="S361" s="30">
        <v>0.0</v>
      </c>
      <c r="T361" s="30">
        <v>0.0</v>
      </c>
      <c r="U361" s="30">
        <v>0.0</v>
      </c>
      <c r="V361" s="30">
        <v>0.0</v>
      </c>
      <c r="W361" s="30">
        <v>0.0</v>
      </c>
      <c r="X361" s="30">
        <v>0.0</v>
      </c>
      <c r="Y361" s="30">
        <v>0.0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2.0</v>
      </c>
      <c r="AF361" s="30">
        <v>0.0</v>
      </c>
      <c r="AG361" s="30">
        <v>5.0</v>
      </c>
      <c r="AH361" s="30">
        <v>0.0</v>
      </c>
      <c r="AI361" s="30">
        <v>0.0</v>
      </c>
      <c r="AJ361" s="60"/>
    </row>
    <row r="362">
      <c r="A362" s="30">
        <v>13314.2</v>
      </c>
      <c r="B362" s="40">
        <v>44340.0</v>
      </c>
      <c r="C362" s="40">
        <v>44340.0</v>
      </c>
      <c r="D362" s="32" t="s">
        <v>93</v>
      </c>
      <c r="E362" s="32" t="s">
        <v>94</v>
      </c>
      <c r="J362" s="30">
        <v>1.0</v>
      </c>
      <c r="K362" s="30">
        <v>0.0</v>
      </c>
      <c r="L362" s="30">
        <v>0.0</v>
      </c>
      <c r="M362" s="32" t="s">
        <v>39</v>
      </c>
      <c r="N362" s="32" t="s">
        <v>39</v>
      </c>
      <c r="O362" s="30">
        <v>0.0</v>
      </c>
      <c r="P362" s="30">
        <v>0.0</v>
      </c>
      <c r="Q362" s="30">
        <v>0.0</v>
      </c>
      <c r="R362" s="30">
        <v>0.0</v>
      </c>
      <c r="S362" s="30">
        <v>0.0</v>
      </c>
      <c r="T362" s="30">
        <v>0.0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10.0</v>
      </c>
      <c r="AH362" s="30">
        <v>0.0</v>
      </c>
      <c r="AI362" s="30">
        <v>0.0</v>
      </c>
      <c r="AJ362" s="60"/>
    </row>
    <row r="363">
      <c r="A363" s="30">
        <v>13314.3</v>
      </c>
      <c r="B363" s="40">
        <v>44340.0</v>
      </c>
      <c r="C363" s="40">
        <v>44340.0</v>
      </c>
      <c r="D363" s="32" t="s">
        <v>93</v>
      </c>
      <c r="E363" s="32" t="s">
        <v>94</v>
      </c>
      <c r="J363" s="30">
        <v>1.0</v>
      </c>
      <c r="K363" s="30">
        <v>0.0</v>
      </c>
      <c r="L363" s="30">
        <v>0.0</v>
      </c>
      <c r="M363" s="32" t="s">
        <v>39</v>
      </c>
      <c r="N363" s="32" t="s">
        <v>39</v>
      </c>
      <c r="O363" s="30">
        <v>0.0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0.0</v>
      </c>
      <c r="AA363" s="30">
        <v>0.0</v>
      </c>
      <c r="AB363" s="30">
        <v>0.0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10.0</v>
      </c>
      <c r="AH363" s="30">
        <v>0.0</v>
      </c>
      <c r="AI363" s="30">
        <v>0.0</v>
      </c>
      <c r="AJ363" s="60"/>
    </row>
    <row r="364">
      <c r="A364" s="30">
        <v>13314.4</v>
      </c>
      <c r="B364" s="40">
        <v>44340.0</v>
      </c>
      <c r="C364" s="40">
        <v>44340.0</v>
      </c>
      <c r="D364" s="32" t="s">
        <v>93</v>
      </c>
      <c r="E364" s="32" t="s">
        <v>94</v>
      </c>
      <c r="F364" s="32" t="s">
        <v>97</v>
      </c>
      <c r="G364" s="33" t="s">
        <v>38</v>
      </c>
      <c r="H364" s="34">
        <v>27610.0</v>
      </c>
      <c r="I364" s="35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0.0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1.0</v>
      </c>
      <c r="V364" s="30">
        <v>2.0</v>
      </c>
      <c r="W364" s="30">
        <v>5.0</v>
      </c>
      <c r="X364" s="30">
        <v>0.0</v>
      </c>
      <c r="Y364" s="30">
        <v>0.0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60"/>
    </row>
    <row r="365">
      <c r="A365" s="30">
        <v>13314.5</v>
      </c>
      <c r="B365" s="40">
        <v>44340.0</v>
      </c>
      <c r="C365" s="40">
        <v>44340.0</v>
      </c>
      <c r="D365" s="32" t="s">
        <v>93</v>
      </c>
      <c r="E365" s="32" t="s">
        <v>94</v>
      </c>
      <c r="F365" s="32" t="s">
        <v>97</v>
      </c>
      <c r="G365" s="33" t="s">
        <v>38</v>
      </c>
      <c r="H365" s="34">
        <v>27610.0</v>
      </c>
      <c r="I365" s="35"/>
      <c r="J365" s="30">
        <v>0.0</v>
      </c>
      <c r="K365" s="30">
        <v>1.0</v>
      </c>
      <c r="L365" s="30">
        <v>0.0</v>
      </c>
      <c r="M365" s="32" t="s">
        <v>39</v>
      </c>
      <c r="N365" s="32" t="s">
        <v>39</v>
      </c>
      <c r="O365" s="30">
        <v>0.0</v>
      </c>
      <c r="P365" s="30">
        <v>0.0</v>
      </c>
      <c r="Q365" s="30">
        <v>0.0</v>
      </c>
      <c r="R365" s="30">
        <v>0.0</v>
      </c>
      <c r="S365" s="30">
        <v>0.0</v>
      </c>
      <c r="T365" s="30">
        <v>0.0</v>
      </c>
      <c r="U365" s="30">
        <v>1.0</v>
      </c>
      <c r="V365" s="30">
        <v>2.0</v>
      </c>
      <c r="W365" s="30">
        <v>5.0</v>
      </c>
      <c r="X365" s="30">
        <v>0.0</v>
      </c>
      <c r="Y365" s="30">
        <v>0.0</v>
      </c>
      <c r="Z365" s="30">
        <v>0.0</v>
      </c>
      <c r="AA365" s="30">
        <v>0.0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60"/>
    </row>
    <row r="366">
      <c r="A366" s="30">
        <v>13314.6</v>
      </c>
      <c r="B366" s="40">
        <v>44340.0</v>
      </c>
      <c r="C366" s="40">
        <v>44340.0</v>
      </c>
      <c r="D366" s="32" t="s">
        <v>93</v>
      </c>
      <c r="E366" s="32" t="s">
        <v>94</v>
      </c>
      <c r="F366" s="32" t="s">
        <v>97</v>
      </c>
      <c r="G366" s="33" t="s">
        <v>38</v>
      </c>
      <c r="H366" s="34">
        <v>27610.0</v>
      </c>
      <c r="I366" s="35"/>
      <c r="J366" s="30">
        <v>0.0</v>
      </c>
      <c r="K366" s="30">
        <v>1.0</v>
      </c>
      <c r="L366" s="30">
        <v>0.0</v>
      </c>
      <c r="M366" s="32" t="s">
        <v>39</v>
      </c>
      <c r="N366" s="32" t="s">
        <v>39</v>
      </c>
      <c r="O366" s="30">
        <v>0.0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0.0</v>
      </c>
      <c r="V366" s="30">
        <v>0.0</v>
      </c>
      <c r="W366" s="30">
        <v>5.0</v>
      </c>
      <c r="X366" s="30">
        <v>0.0</v>
      </c>
      <c r="Y366" s="30">
        <v>0.0</v>
      </c>
      <c r="Z366" s="30">
        <v>0.0</v>
      </c>
      <c r="AA366" s="30">
        <v>0.0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60"/>
    </row>
    <row r="367">
      <c r="A367" s="30">
        <v>13315.1</v>
      </c>
      <c r="B367" s="40">
        <v>44340.0</v>
      </c>
      <c r="C367" s="40">
        <v>44340.0</v>
      </c>
      <c r="D367" s="32" t="s">
        <v>93</v>
      </c>
      <c r="E367" s="32" t="s">
        <v>94</v>
      </c>
      <c r="J367" s="30">
        <v>1.0</v>
      </c>
      <c r="K367" s="30">
        <v>0.0</v>
      </c>
      <c r="L367" s="30">
        <v>0.0</v>
      </c>
      <c r="M367" s="32" t="s">
        <v>39</v>
      </c>
      <c r="N367" s="32" t="s">
        <v>39</v>
      </c>
      <c r="O367" s="30">
        <v>0.0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0.0</v>
      </c>
      <c r="V367" s="30">
        <v>0.0</v>
      </c>
      <c r="W367" s="30">
        <v>0.0</v>
      </c>
      <c r="X367" s="30">
        <v>0.0</v>
      </c>
      <c r="Y367" s="30">
        <v>0.0</v>
      </c>
      <c r="Z367" s="30">
        <v>0.0</v>
      </c>
      <c r="AA367" s="30">
        <v>0.0</v>
      </c>
      <c r="AB367" s="30">
        <v>0.0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5.0</v>
      </c>
      <c r="AH367" s="30">
        <v>0.0</v>
      </c>
      <c r="AI367" s="30">
        <v>0.0</v>
      </c>
      <c r="AJ367" s="60"/>
    </row>
    <row r="368">
      <c r="A368" s="30">
        <v>13315.2</v>
      </c>
      <c r="B368" s="40">
        <v>44340.0</v>
      </c>
      <c r="C368" s="40">
        <v>44340.0</v>
      </c>
      <c r="D368" s="32" t="s">
        <v>93</v>
      </c>
      <c r="E368" s="32" t="s">
        <v>94</v>
      </c>
      <c r="F368" s="32" t="s">
        <v>97</v>
      </c>
      <c r="G368" s="33" t="s">
        <v>38</v>
      </c>
      <c r="H368" s="34">
        <v>27610.0</v>
      </c>
      <c r="I368" s="35"/>
      <c r="J368" s="30">
        <v>0.0</v>
      </c>
      <c r="K368" s="30">
        <v>1.0</v>
      </c>
      <c r="L368" s="30">
        <v>0.0</v>
      </c>
      <c r="M368" s="32" t="s">
        <v>39</v>
      </c>
      <c r="N368" s="32" t="s">
        <v>39</v>
      </c>
      <c r="O368" s="30">
        <v>0.0</v>
      </c>
      <c r="P368" s="30">
        <v>0.0</v>
      </c>
      <c r="Q368" s="30">
        <v>0.0</v>
      </c>
      <c r="R368" s="30">
        <v>0.0</v>
      </c>
      <c r="S368" s="30">
        <v>0.0</v>
      </c>
      <c r="T368" s="30">
        <v>0.0</v>
      </c>
      <c r="U368" s="30">
        <v>3.0</v>
      </c>
      <c r="V368" s="30">
        <v>0.0</v>
      </c>
      <c r="W368" s="30">
        <v>5.0</v>
      </c>
      <c r="X368" s="30">
        <v>0.0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60"/>
    </row>
    <row r="369">
      <c r="A369" s="30">
        <v>13315.3</v>
      </c>
      <c r="B369" s="40">
        <v>44340.0</v>
      </c>
      <c r="C369" s="40">
        <v>44340.0</v>
      </c>
      <c r="D369" s="32" t="s">
        <v>93</v>
      </c>
      <c r="E369" s="32" t="s">
        <v>94</v>
      </c>
      <c r="J369" s="30">
        <v>1.0</v>
      </c>
      <c r="K369" s="30">
        <v>0.0</v>
      </c>
      <c r="L369" s="30">
        <v>0.0</v>
      </c>
      <c r="M369" s="32" t="s">
        <v>39</v>
      </c>
      <c r="N369" s="32" t="s">
        <v>39</v>
      </c>
      <c r="O369" s="30">
        <v>0.0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0.0</v>
      </c>
      <c r="V369" s="30">
        <v>0.0</v>
      </c>
      <c r="W369" s="30">
        <v>0.0</v>
      </c>
      <c r="X369" s="30">
        <v>0.0</v>
      </c>
      <c r="Y369" s="30">
        <v>0.0</v>
      </c>
      <c r="Z369" s="30">
        <v>0.0</v>
      </c>
      <c r="AA369" s="30">
        <v>0.0</v>
      </c>
      <c r="AB369" s="30">
        <v>0.0</v>
      </c>
      <c r="AC369" s="30">
        <v>0.0</v>
      </c>
      <c r="AD369" s="30">
        <v>0.0</v>
      </c>
      <c r="AE369" s="30">
        <v>0.0</v>
      </c>
      <c r="AF369" s="30">
        <v>4.0</v>
      </c>
      <c r="AG369" s="30">
        <v>10.0</v>
      </c>
      <c r="AH369" s="30">
        <v>0.0</v>
      </c>
      <c r="AI369" s="30">
        <v>0.0</v>
      </c>
      <c r="AJ369" s="60"/>
    </row>
    <row r="370">
      <c r="A370" s="30">
        <v>13315.4</v>
      </c>
      <c r="B370" s="40">
        <v>44340.0</v>
      </c>
      <c r="C370" s="40">
        <v>44340.0</v>
      </c>
      <c r="D370" s="32" t="s">
        <v>93</v>
      </c>
      <c r="E370" s="32" t="s">
        <v>94</v>
      </c>
      <c r="J370" s="30">
        <v>1.0</v>
      </c>
      <c r="K370" s="30">
        <v>0.0</v>
      </c>
      <c r="L370" s="30">
        <v>0.0</v>
      </c>
      <c r="M370" s="32" t="s">
        <v>39</v>
      </c>
      <c r="N370" s="32" t="s">
        <v>39</v>
      </c>
      <c r="O370" s="30">
        <v>0.0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0.0</v>
      </c>
      <c r="V370" s="30">
        <v>0.0</v>
      </c>
      <c r="W370" s="30">
        <v>0.0</v>
      </c>
      <c r="X370" s="30">
        <v>0.0</v>
      </c>
      <c r="Y370" s="30">
        <v>0.0</v>
      </c>
      <c r="Z370" s="30">
        <v>0.0</v>
      </c>
      <c r="AA370" s="30">
        <v>0.0</v>
      </c>
      <c r="AB370" s="30">
        <v>0.0</v>
      </c>
      <c r="AC370" s="30">
        <v>0.0</v>
      </c>
      <c r="AD370" s="30">
        <v>0.0</v>
      </c>
      <c r="AE370" s="30">
        <v>2.0</v>
      </c>
      <c r="AF370" s="30">
        <v>0.0</v>
      </c>
      <c r="AG370" s="30">
        <v>10.0</v>
      </c>
      <c r="AH370" s="30">
        <v>0.0</v>
      </c>
      <c r="AI370" s="30">
        <v>0.0</v>
      </c>
      <c r="AJ370" s="60"/>
    </row>
    <row r="371">
      <c r="A371" s="30">
        <v>13315.5</v>
      </c>
      <c r="B371" s="40">
        <v>44340.0</v>
      </c>
      <c r="C371" s="40">
        <v>44340.0</v>
      </c>
      <c r="D371" s="32" t="s">
        <v>93</v>
      </c>
      <c r="E371" s="32" t="s">
        <v>94</v>
      </c>
      <c r="F371" s="32" t="s">
        <v>97</v>
      </c>
      <c r="G371" s="33" t="s">
        <v>38</v>
      </c>
      <c r="H371" s="34">
        <v>27610.0</v>
      </c>
      <c r="I371" s="35"/>
      <c r="J371" s="30">
        <v>0.0</v>
      </c>
      <c r="K371" s="30">
        <v>1.0</v>
      </c>
      <c r="L371" s="30">
        <v>0.0</v>
      </c>
      <c r="M371" s="32" t="s">
        <v>39</v>
      </c>
      <c r="N371" s="32" t="s">
        <v>39</v>
      </c>
      <c r="O371" s="30">
        <v>0.0</v>
      </c>
      <c r="P371" s="30">
        <v>4.0</v>
      </c>
      <c r="Q371" s="30">
        <v>7.0</v>
      </c>
      <c r="R371" s="30">
        <v>10.0</v>
      </c>
      <c r="S371" s="30">
        <v>0.0</v>
      </c>
      <c r="T371" s="30">
        <v>0.0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0.0</v>
      </c>
      <c r="AA371" s="30">
        <v>0.0</v>
      </c>
      <c r="AB371" s="30">
        <v>0.0</v>
      </c>
      <c r="AC371" s="30">
        <v>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60"/>
    </row>
    <row r="372">
      <c r="A372" s="30">
        <v>13315.6</v>
      </c>
      <c r="B372" s="40">
        <v>44340.0</v>
      </c>
      <c r="C372" s="40">
        <v>44340.0</v>
      </c>
      <c r="D372" s="32" t="s">
        <v>93</v>
      </c>
      <c r="E372" s="32" t="s">
        <v>94</v>
      </c>
      <c r="J372" s="30">
        <v>1.0</v>
      </c>
      <c r="K372" s="30">
        <v>0.0</v>
      </c>
      <c r="L372" s="30">
        <v>0.0</v>
      </c>
      <c r="M372" s="32" t="s">
        <v>39</v>
      </c>
      <c r="N372" s="32" t="s">
        <v>39</v>
      </c>
      <c r="O372" s="30">
        <v>0.0</v>
      </c>
      <c r="P372" s="30">
        <v>0.0</v>
      </c>
      <c r="Q372" s="30">
        <v>0.0</v>
      </c>
      <c r="R372" s="30">
        <v>0.0</v>
      </c>
      <c r="S372" s="30">
        <v>0.0</v>
      </c>
      <c r="T372" s="30">
        <v>0.0</v>
      </c>
      <c r="U372" s="30">
        <v>0.0</v>
      </c>
      <c r="V372" s="30">
        <v>0.0</v>
      </c>
      <c r="W372" s="30">
        <v>0.0</v>
      </c>
      <c r="X372" s="30">
        <v>0.0</v>
      </c>
      <c r="Y372" s="30">
        <v>0.0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2.0</v>
      </c>
      <c r="AF372" s="30">
        <v>0.0</v>
      </c>
      <c r="AG372" s="30">
        <v>0.0</v>
      </c>
      <c r="AH372" s="30">
        <v>0.0</v>
      </c>
      <c r="AI372" s="30">
        <v>0.0</v>
      </c>
      <c r="AJ372" s="60"/>
    </row>
    <row r="373">
      <c r="A373" s="30">
        <v>13316.1</v>
      </c>
      <c r="B373" s="40">
        <v>44340.0</v>
      </c>
      <c r="C373" s="40">
        <v>44340.0</v>
      </c>
      <c r="D373" s="32" t="s">
        <v>93</v>
      </c>
      <c r="E373" s="32" t="s">
        <v>94</v>
      </c>
      <c r="J373" s="30">
        <v>1.0</v>
      </c>
      <c r="K373" s="30">
        <v>0.0</v>
      </c>
      <c r="L373" s="30">
        <v>0.0</v>
      </c>
      <c r="M373" s="32" t="s">
        <v>39</v>
      </c>
      <c r="N373" s="32" t="s">
        <v>39</v>
      </c>
      <c r="O373" s="30">
        <v>0.0</v>
      </c>
      <c r="P373" s="30">
        <v>0.0</v>
      </c>
      <c r="Q373" s="30">
        <v>0.0</v>
      </c>
      <c r="R373" s="30">
        <v>0.0</v>
      </c>
      <c r="S373" s="30">
        <v>0.0</v>
      </c>
      <c r="T373" s="30">
        <v>0.0</v>
      </c>
      <c r="U373" s="30">
        <v>0.0</v>
      </c>
      <c r="V373" s="30">
        <v>0.0</v>
      </c>
      <c r="W373" s="30">
        <v>0.0</v>
      </c>
      <c r="X373" s="30">
        <v>0.0</v>
      </c>
      <c r="Y373" s="30">
        <v>0.0</v>
      </c>
      <c r="Z373" s="30">
        <v>0.0</v>
      </c>
      <c r="AA373" s="30">
        <v>0.0</v>
      </c>
      <c r="AB373" s="30">
        <v>0.0</v>
      </c>
      <c r="AC373" s="30">
        <v>0.0</v>
      </c>
      <c r="AD373" s="30">
        <v>0.0</v>
      </c>
      <c r="AE373" s="30">
        <v>5.0</v>
      </c>
      <c r="AF373" s="30">
        <v>0.0</v>
      </c>
      <c r="AG373" s="30">
        <v>10.0</v>
      </c>
      <c r="AH373" s="30">
        <v>0.0</v>
      </c>
      <c r="AI373" s="30">
        <v>0.0</v>
      </c>
      <c r="AJ373" s="60"/>
    </row>
    <row r="374">
      <c r="A374" s="30">
        <v>13316.2</v>
      </c>
      <c r="B374" s="40">
        <v>44340.0</v>
      </c>
      <c r="C374" s="40">
        <v>44340.0</v>
      </c>
      <c r="D374" s="32" t="s">
        <v>93</v>
      </c>
      <c r="E374" s="32" t="s">
        <v>94</v>
      </c>
      <c r="J374" s="30">
        <v>1.0</v>
      </c>
      <c r="K374" s="30">
        <v>0.0</v>
      </c>
      <c r="L374" s="30">
        <v>0.0</v>
      </c>
      <c r="M374" s="32" t="s">
        <v>39</v>
      </c>
      <c r="N374" s="32" t="s">
        <v>39</v>
      </c>
      <c r="O374" s="30">
        <v>0.0</v>
      </c>
      <c r="P374" s="30">
        <v>0.0</v>
      </c>
      <c r="Q374" s="30">
        <v>0.0</v>
      </c>
      <c r="R374" s="30">
        <v>0.0</v>
      </c>
      <c r="S374" s="30">
        <v>0.0</v>
      </c>
      <c r="T374" s="30">
        <v>0.0</v>
      </c>
      <c r="U374" s="30">
        <v>0.0</v>
      </c>
      <c r="V374" s="30">
        <v>0.0</v>
      </c>
      <c r="W374" s="30">
        <v>0.0</v>
      </c>
      <c r="X374" s="30">
        <v>0.0</v>
      </c>
      <c r="Y374" s="30">
        <v>0.0</v>
      </c>
      <c r="Z374" s="30">
        <v>0.0</v>
      </c>
      <c r="AA374" s="30">
        <v>0.0</v>
      </c>
      <c r="AB374" s="30">
        <v>0.0</v>
      </c>
      <c r="AC374" s="30">
        <v>21.0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60"/>
    </row>
    <row r="375">
      <c r="A375" s="30">
        <v>13316.3</v>
      </c>
      <c r="B375" s="40">
        <v>44340.0</v>
      </c>
      <c r="C375" s="40">
        <v>44340.0</v>
      </c>
      <c r="D375" s="32" t="s">
        <v>93</v>
      </c>
      <c r="E375" s="32" t="s">
        <v>94</v>
      </c>
      <c r="J375" s="30">
        <v>1.0</v>
      </c>
      <c r="K375" s="30">
        <v>0.0</v>
      </c>
      <c r="L375" s="30">
        <v>0.0</v>
      </c>
      <c r="M375" s="32" t="s">
        <v>39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0.0</v>
      </c>
      <c r="V375" s="30">
        <v>0.0</v>
      </c>
      <c r="W375" s="30">
        <v>0.0</v>
      </c>
      <c r="X375" s="30">
        <v>0.0</v>
      </c>
      <c r="Y375" s="30">
        <v>0.0</v>
      </c>
      <c r="Z375" s="30">
        <v>5.0</v>
      </c>
      <c r="AA375" s="30">
        <v>5.0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60"/>
    </row>
    <row r="376">
      <c r="A376" s="30">
        <v>13316.4</v>
      </c>
      <c r="B376" s="40">
        <v>44340.0</v>
      </c>
      <c r="C376" s="40">
        <v>44340.0</v>
      </c>
      <c r="D376" s="32" t="s">
        <v>93</v>
      </c>
      <c r="E376" s="32" t="s">
        <v>94</v>
      </c>
      <c r="J376" s="30">
        <v>1.0</v>
      </c>
      <c r="K376" s="30">
        <v>0.0</v>
      </c>
      <c r="L376" s="30">
        <v>0.0</v>
      </c>
      <c r="M376" s="32" t="s">
        <v>39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0.0</v>
      </c>
      <c r="AA376" s="30">
        <v>5.0</v>
      </c>
      <c r="AB376" s="30">
        <v>0.0</v>
      </c>
      <c r="AC376" s="30">
        <v>0.0</v>
      </c>
      <c r="AD376" s="30">
        <v>0.0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60"/>
    </row>
    <row r="377">
      <c r="A377" s="30">
        <v>13316.5</v>
      </c>
      <c r="B377" s="40">
        <v>44340.0</v>
      </c>
      <c r="C377" s="40">
        <v>44340.0</v>
      </c>
      <c r="D377" s="32" t="s">
        <v>93</v>
      </c>
      <c r="E377" s="32" t="s">
        <v>94</v>
      </c>
      <c r="F377" s="32" t="s">
        <v>97</v>
      </c>
      <c r="G377" s="33" t="s">
        <v>38</v>
      </c>
      <c r="H377" s="34">
        <v>27610.0</v>
      </c>
      <c r="I377" s="35"/>
      <c r="J377" s="30">
        <v>0.0</v>
      </c>
      <c r="K377" s="30">
        <v>1.0</v>
      </c>
      <c r="L377" s="30">
        <v>0.0</v>
      </c>
      <c r="M377" s="32" t="s">
        <v>39</v>
      </c>
      <c r="N377" s="32" t="s">
        <v>39</v>
      </c>
      <c r="O377" s="30">
        <v>0.0</v>
      </c>
      <c r="P377" s="30">
        <v>2.0</v>
      </c>
      <c r="Q377" s="30">
        <v>5.0</v>
      </c>
      <c r="R377" s="30">
        <v>0.0</v>
      </c>
      <c r="S377" s="30">
        <v>0.0</v>
      </c>
      <c r="T377" s="30">
        <v>0.0</v>
      </c>
      <c r="U377" s="30">
        <v>0.0</v>
      </c>
      <c r="V377" s="30">
        <v>0.0</v>
      </c>
      <c r="W377" s="30">
        <v>0.0</v>
      </c>
      <c r="X377" s="30">
        <v>0.0</v>
      </c>
      <c r="Y377" s="30">
        <v>0.0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60"/>
    </row>
    <row r="378">
      <c r="A378" s="30">
        <v>13316.6</v>
      </c>
      <c r="B378" s="40">
        <v>44340.0</v>
      </c>
      <c r="C378" s="40">
        <v>44340.0</v>
      </c>
      <c r="D378" s="32" t="s">
        <v>93</v>
      </c>
      <c r="E378" s="32" t="s">
        <v>94</v>
      </c>
      <c r="F378" s="32" t="s">
        <v>97</v>
      </c>
      <c r="G378" s="33" t="s">
        <v>38</v>
      </c>
      <c r="H378" s="34">
        <v>27610.0</v>
      </c>
      <c r="I378" s="35"/>
      <c r="J378" s="30">
        <v>0.0</v>
      </c>
      <c r="K378" s="30">
        <v>1.0</v>
      </c>
      <c r="L378" s="30">
        <v>0.0</v>
      </c>
      <c r="M378" s="32" t="s">
        <v>39</v>
      </c>
      <c r="N378" s="32" t="s">
        <v>39</v>
      </c>
      <c r="O378" s="30">
        <v>0.0</v>
      </c>
      <c r="P378" s="30">
        <v>3.0</v>
      </c>
      <c r="Q378" s="30">
        <v>6.0</v>
      </c>
      <c r="R378" s="30">
        <v>5.0</v>
      </c>
      <c r="S378" s="30">
        <v>0.0</v>
      </c>
      <c r="T378" s="30">
        <v>0.0</v>
      </c>
      <c r="U378" s="30">
        <v>0.0</v>
      </c>
      <c r="V378" s="30">
        <v>0.0</v>
      </c>
      <c r="W378" s="30">
        <v>0.0</v>
      </c>
      <c r="X378" s="30">
        <v>0.0</v>
      </c>
      <c r="Y378" s="30">
        <v>0.0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60"/>
    </row>
    <row r="379">
      <c r="A379" s="30">
        <v>13317.1</v>
      </c>
      <c r="B379" s="40">
        <v>44340.0</v>
      </c>
      <c r="C379" s="40">
        <v>44340.0</v>
      </c>
      <c r="D379" s="32" t="s">
        <v>93</v>
      </c>
      <c r="E379" s="32" t="s">
        <v>94</v>
      </c>
      <c r="J379" s="30">
        <v>1.0</v>
      </c>
      <c r="K379" s="30">
        <v>0.0</v>
      </c>
      <c r="L379" s="30">
        <v>0.0</v>
      </c>
      <c r="M379" s="32" t="s">
        <v>39</v>
      </c>
      <c r="N379" s="32" t="s">
        <v>39</v>
      </c>
      <c r="O379" s="30">
        <v>0.0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0.0</v>
      </c>
      <c r="V379" s="30">
        <v>0.0</v>
      </c>
      <c r="W379" s="30">
        <v>0.0</v>
      </c>
      <c r="X379" s="30">
        <v>0.0</v>
      </c>
      <c r="Y379" s="30">
        <v>0.0</v>
      </c>
      <c r="Z379" s="30">
        <v>3.0</v>
      </c>
      <c r="AA379" s="30">
        <v>0.0</v>
      </c>
      <c r="AB379" s="30">
        <v>5.0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60"/>
    </row>
    <row r="380">
      <c r="A380" s="30">
        <v>13317.2</v>
      </c>
      <c r="B380" s="40">
        <v>44340.0</v>
      </c>
      <c r="C380" s="40">
        <v>44340.0</v>
      </c>
      <c r="D380" s="32" t="s">
        <v>93</v>
      </c>
      <c r="E380" s="32" t="s">
        <v>94</v>
      </c>
      <c r="J380" s="30">
        <v>1.0</v>
      </c>
      <c r="K380" s="30">
        <v>0.0</v>
      </c>
      <c r="L380" s="30">
        <v>0.0</v>
      </c>
      <c r="M380" s="32" t="s">
        <v>39</v>
      </c>
      <c r="N380" s="32" t="s">
        <v>39</v>
      </c>
      <c r="O380" s="30">
        <v>0.0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0.0</v>
      </c>
      <c r="V380" s="30">
        <v>0.0</v>
      </c>
      <c r="W380" s="30">
        <v>0.0</v>
      </c>
      <c r="X380" s="30">
        <v>0.0</v>
      </c>
      <c r="Y380" s="30">
        <v>0.0</v>
      </c>
      <c r="Z380" s="30">
        <v>3.0</v>
      </c>
      <c r="AA380" s="30">
        <v>2.0</v>
      </c>
      <c r="AB380" s="30">
        <v>5.0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0.0</v>
      </c>
      <c r="AH380" s="30">
        <v>0.0</v>
      </c>
      <c r="AI380" s="30">
        <v>0.0</v>
      </c>
      <c r="AJ380" s="60"/>
    </row>
    <row r="381">
      <c r="A381" s="30">
        <v>13317.3</v>
      </c>
      <c r="B381" s="40">
        <v>44340.0</v>
      </c>
      <c r="C381" s="40">
        <v>44340.0</v>
      </c>
      <c r="D381" s="32" t="s">
        <v>93</v>
      </c>
      <c r="E381" s="32" t="s">
        <v>94</v>
      </c>
      <c r="J381" s="30">
        <v>1.0</v>
      </c>
      <c r="K381" s="30">
        <v>0.0</v>
      </c>
      <c r="L381" s="30">
        <v>0.0</v>
      </c>
      <c r="M381" s="32" t="s">
        <v>39</v>
      </c>
      <c r="N381" s="32" t="s">
        <v>39</v>
      </c>
      <c r="O381" s="30">
        <v>0.0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0.0</v>
      </c>
      <c r="V381" s="30">
        <v>0.0</v>
      </c>
      <c r="W381" s="30">
        <v>0.0</v>
      </c>
      <c r="X381" s="30">
        <v>0.0</v>
      </c>
      <c r="Y381" s="30">
        <v>0.0</v>
      </c>
      <c r="Z381" s="30">
        <v>7.0</v>
      </c>
      <c r="AA381" s="30">
        <v>2.0</v>
      </c>
      <c r="AB381" s="30">
        <v>0.0</v>
      </c>
      <c r="AC381" s="30">
        <v>0.0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60"/>
    </row>
    <row r="382">
      <c r="A382" s="30">
        <v>13317.4</v>
      </c>
      <c r="B382" s="40">
        <v>44340.0</v>
      </c>
      <c r="C382" s="40">
        <v>44340.0</v>
      </c>
      <c r="D382" s="32" t="s">
        <v>93</v>
      </c>
      <c r="E382" s="32" t="s">
        <v>94</v>
      </c>
      <c r="J382" s="30">
        <v>0.0</v>
      </c>
      <c r="K382" s="30">
        <v>0.0</v>
      </c>
      <c r="L382" s="30">
        <v>1.0</v>
      </c>
      <c r="M382" s="32" t="s">
        <v>39</v>
      </c>
      <c r="N382" s="32" t="s">
        <v>39</v>
      </c>
      <c r="O382" s="30">
        <v>0.0</v>
      </c>
      <c r="P382" s="30">
        <v>0.0</v>
      </c>
      <c r="Q382" s="30">
        <v>0.0</v>
      </c>
      <c r="R382" s="30">
        <v>0.0</v>
      </c>
      <c r="S382" s="30">
        <v>0.0</v>
      </c>
      <c r="T382" s="30">
        <v>0.0</v>
      </c>
      <c r="U382" s="30">
        <v>0.0</v>
      </c>
      <c r="V382" s="30">
        <v>6.0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60"/>
    </row>
    <row r="383">
      <c r="A383" s="30">
        <v>13317.5</v>
      </c>
      <c r="B383" s="40">
        <v>44340.0</v>
      </c>
      <c r="C383" s="40">
        <v>44340.0</v>
      </c>
      <c r="D383" s="32" t="s">
        <v>93</v>
      </c>
      <c r="E383" s="32" t="s">
        <v>94</v>
      </c>
      <c r="J383" s="30">
        <v>0.0</v>
      </c>
      <c r="K383" s="30">
        <v>0.0</v>
      </c>
      <c r="L383" s="30">
        <v>1.0</v>
      </c>
      <c r="M383" s="32" t="s">
        <v>39</v>
      </c>
      <c r="N383" s="32" t="s">
        <v>39</v>
      </c>
      <c r="O383" s="30">
        <v>0.0</v>
      </c>
      <c r="P383" s="30">
        <v>4.0</v>
      </c>
      <c r="Q383" s="30">
        <v>4.0</v>
      </c>
      <c r="R383" s="30">
        <v>0.0</v>
      </c>
      <c r="S383" s="30">
        <v>0.0</v>
      </c>
      <c r="T383" s="30">
        <v>0.0</v>
      </c>
      <c r="U383" s="30">
        <v>0.0</v>
      </c>
      <c r="V383" s="30">
        <v>0.0</v>
      </c>
      <c r="W383" s="30">
        <v>0.0</v>
      </c>
      <c r="X383" s="30">
        <v>0.0</v>
      </c>
      <c r="Y383" s="30">
        <v>0.0</v>
      </c>
      <c r="Z383" s="30">
        <v>0.0</v>
      </c>
      <c r="AA383" s="30">
        <v>0.0</v>
      </c>
      <c r="AB383" s="30">
        <v>0.0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60"/>
    </row>
    <row r="384">
      <c r="A384" s="30">
        <v>13317.6</v>
      </c>
      <c r="B384" s="40">
        <v>44340.0</v>
      </c>
      <c r="C384" s="40">
        <v>44340.0</v>
      </c>
      <c r="D384" s="32" t="s">
        <v>93</v>
      </c>
      <c r="E384" s="32" t="s">
        <v>94</v>
      </c>
      <c r="J384" s="30">
        <v>0.0</v>
      </c>
      <c r="K384" s="30">
        <v>0.0</v>
      </c>
      <c r="L384" s="30">
        <v>1.0</v>
      </c>
      <c r="M384" s="32" t="s">
        <v>39</v>
      </c>
      <c r="N384" s="32" t="s">
        <v>39</v>
      </c>
      <c r="O384" s="30">
        <v>0.0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1.0</v>
      </c>
      <c r="V384" s="30">
        <v>1.0</v>
      </c>
      <c r="W384" s="30">
        <v>0.0</v>
      </c>
      <c r="X384" s="30">
        <v>0.0</v>
      </c>
      <c r="Y384" s="30">
        <v>0.0</v>
      </c>
      <c r="Z384" s="30">
        <v>0.0</v>
      </c>
      <c r="AA384" s="30">
        <v>0.0</v>
      </c>
      <c r="AB384" s="30">
        <v>0.0</v>
      </c>
      <c r="AC384" s="30">
        <v>0.0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</row>
    <row r="385">
      <c r="A385" s="30">
        <v>13318.1</v>
      </c>
      <c r="B385" s="40">
        <v>44340.0</v>
      </c>
      <c r="C385" s="40">
        <v>44340.0</v>
      </c>
      <c r="D385" s="32" t="s">
        <v>93</v>
      </c>
      <c r="E385" s="32" t="s">
        <v>94</v>
      </c>
      <c r="J385" s="30">
        <v>0.0</v>
      </c>
      <c r="K385" s="30">
        <v>0.0</v>
      </c>
      <c r="L385" s="30">
        <v>1.0</v>
      </c>
      <c r="M385" s="32" t="s">
        <v>39</v>
      </c>
      <c r="N385" s="32" t="s">
        <v>39</v>
      </c>
      <c r="O385" s="30">
        <v>0.0</v>
      </c>
      <c r="P385" s="30">
        <v>4.0</v>
      </c>
      <c r="Q385" s="30">
        <v>5.0</v>
      </c>
      <c r="R385" s="30">
        <v>0.0</v>
      </c>
      <c r="S385" s="30">
        <v>0.0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</row>
    <row r="386">
      <c r="A386" s="30">
        <v>13318.2</v>
      </c>
      <c r="B386" s="40">
        <v>44340.0</v>
      </c>
      <c r="C386" s="40">
        <v>44340.0</v>
      </c>
      <c r="D386" s="32" t="s">
        <v>93</v>
      </c>
      <c r="E386" s="32" t="s">
        <v>94</v>
      </c>
      <c r="J386" s="30">
        <v>0.0</v>
      </c>
      <c r="K386" s="30">
        <v>0.0</v>
      </c>
      <c r="L386" s="30">
        <v>1.0</v>
      </c>
      <c r="M386" s="32" t="s">
        <v>39</v>
      </c>
      <c r="N386" s="32" t="s">
        <v>39</v>
      </c>
      <c r="O386" s="30">
        <v>0.0</v>
      </c>
      <c r="P386" s="30">
        <v>0.0</v>
      </c>
      <c r="Q386" s="30">
        <v>0.0</v>
      </c>
      <c r="R386" s="30">
        <v>15.0</v>
      </c>
      <c r="S386" s="30">
        <v>0.0</v>
      </c>
      <c r="T386" s="30">
        <v>0.0</v>
      </c>
      <c r="U386" s="30">
        <v>0.0</v>
      </c>
      <c r="V386" s="30">
        <v>0.0</v>
      </c>
      <c r="W386" s="30">
        <v>0.0</v>
      </c>
      <c r="X386" s="30">
        <v>0.0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</row>
    <row r="387">
      <c r="A387" s="30">
        <v>13318.3</v>
      </c>
      <c r="B387" s="40">
        <v>44340.0</v>
      </c>
      <c r="C387" s="40">
        <v>44340.0</v>
      </c>
      <c r="D387" s="32" t="s">
        <v>93</v>
      </c>
      <c r="E387" s="32" t="s">
        <v>94</v>
      </c>
      <c r="J387" s="30">
        <v>0.0</v>
      </c>
      <c r="K387" s="30">
        <v>0.0</v>
      </c>
      <c r="L387" s="30">
        <v>1.0</v>
      </c>
      <c r="M387" s="32" t="s">
        <v>39</v>
      </c>
      <c r="N387" s="32" t="s">
        <v>39</v>
      </c>
      <c r="O387" s="30">
        <v>0.0</v>
      </c>
      <c r="P387" s="30">
        <v>4.0</v>
      </c>
      <c r="Q387" s="30">
        <v>3.0</v>
      </c>
      <c r="R387" s="30">
        <v>5.0</v>
      </c>
      <c r="S387" s="30">
        <v>0.0</v>
      </c>
      <c r="T387" s="30">
        <v>0.0</v>
      </c>
      <c r="U387" s="30">
        <v>0.0</v>
      </c>
      <c r="V387" s="30">
        <v>0.0</v>
      </c>
      <c r="W387" s="30">
        <v>0.0</v>
      </c>
      <c r="X387" s="30">
        <v>0.0</v>
      </c>
      <c r="Y387" s="30">
        <v>0.0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</row>
    <row r="388">
      <c r="A388" s="30">
        <v>13318.4</v>
      </c>
      <c r="B388" s="40">
        <v>44340.0</v>
      </c>
      <c r="C388" s="40">
        <v>44340.0</v>
      </c>
      <c r="D388" s="32" t="s">
        <v>93</v>
      </c>
      <c r="E388" s="32" t="s">
        <v>94</v>
      </c>
      <c r="J388" s="30">
        <v>0.0</v>
      </c>
      <c r="K388" s="30">
        <v>0.0</v>
      </c>
      <c r="L388" s="30">
        <v>1.0</v>
      </c>
      <c r="M388" s="32" t="s">
        <v>39</v>
      </c>
      <c r="N388" s="32" t="s">
        <v>39</v>
      </c>
      <c r="O388" s="30">
        <v>0.0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8.0</v>
      </c>
      <c r="V388" s="30">
        <v>8.0</v>
      </c>
      <c r="W388" s="30">
        <v>0.0</v>
      </c>
      <c r="X388" s="30">
        <v>0.0</v>
      </c>
      <c r="Y388" s="30">
        <v>0.0</v>
      </c>
      <c r="Z388" s="30">
        <v>0.0</v>
      </c>
      <c r="AA388" s="30">
        <v>0.0</v>
      </c>
      <c r="AB388" s="30">
        <v>0.0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</row>
    <row r="389">
      <c r="A389" s="30">
        <v>13318.5</v>
      </c>
      <c r="B389" s="40">
        <v>44340.0</v>
      </c>
      <c r="C389" s="40">
        <v>44340.0</v>
      </c>
      <c r="D389" s="32" t="s">
        <v>93</v>
      </c>
      <c r="E389" s="32" t="s">
        <v>94</v>
      </c>
      <c r="J389" s="30">
        <v>0.0</v>
      </c>
      <c r="K389" s="30">
        <v>0.0</v>
      </c>
      <c r="L389" s="30">
        <v>1.0</v>
      </c>
      <c r="M389" s="32" t="s">
        <v>39</v>
      </c>
      <c r="N389" s="32" t="s">
        <v>39</v>
      </c>
      <c r="O389" s="30">
        <v>0.0</v>
      </c>
      <c r="P389" s="30">
        <v>4.0</v>
      </c>
      <c r="Q389" s="30">
        <v>8.0</v>
      </c>
      <c r="R389" s="30">
        <v>0.0</v>
      </c>
      <c r="S389" s="30">
        <v>0.0</v>
      </c>
      <c r="T389" s="30">
        <v>0.0</v>
      </c>
      <c r="U389" s="30">
        <v>0.0</v>
      </c>
      <c r="V389" s="30">
        <v>0.0</v>
      </c>
      <c r="W389" s="30">
        <v>0.0</v>
      </c>
      <c r="X389" s="30">
        <v>0.0</v>
      </c>
      <c r="Y389" s="30">
        <v>0.0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</row>
    <row r="390">
      <c r="A390" s="30">
        <v>13318.6</v>
      </c>
      <c r="B390" s="40">
        <v>44340.0</v>
      </c>
      <c r="C390" s="40">
        <v>44340.0</v>
      </c>
      <c r="D390" s="32" t="s">
        <v>93</v>
      </c>
      <c r="E390" s="32" t="s">
        <v>94</v>
      </c>
      <c r="J390" s="30">
        <v>0.0</v>
      </c>
      <c r="K390" s="30">
        <v>0.0</v>
      </c>
      <c r="L390" s="30">
        <v>1.0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4.0</v>
      </c>
      <c r="V390" s="30">
        <v>1.0</v>
      </c>
      <c r="W390" s="30">
        <v>0.0</v>
      </c>
      <c r="X390" s="30">
        <v>0.0</v>
      </c>
      <c r="Y390" s="30">
        <v>0.0</v>
      </c>
      <c r="Z390" s="30">
        <v>0.0</v>
      </c>
      <c r="AA390" s="30">
        <v>0.0</v>
      </c>
      <c r="AB390" s="30">
        <v>0.0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</row>
    <row r="391">
      <c r="A391" s="30">
        <v>13319.1</v>
      </c>
      <c r="B391" s="40">
        <v>44340.0</v>
      </c>
      <c r="C391" s="40">
        <v>44340.0</v>
      </c>
      <c r="D391" s="32" t="s">
        <v>93</v>
      </c>
      <c r="E391" s="32" t="s">
        <v>94</v>
      </c>
      <c r="J391" s="30">
        <v>0.0</v>
      </c>
      <c r="K391" s="30">
        <v>0.0</v>
      </c>
      <c r="L391" s="30">
        <v>1.0</v>
      </c>
      <c r="M391" s="32" t="s">
        <v>39</v>
      </c>
      <c r="N391" s="32" t="s">
        <v>39</v>
      </c>
      <c r="O391" s="30">
        <v>0.0</v>
      </c>
      <c r="P391" s="30">
        <v>3.0</v>
      </c>
      <c r="Q391" s="30">
        <v>1.0</v>
      </c>
      <c r="R391" s="30">
        <v>0.0</v>
      </c>
      <c r="S391" s="30">
        <v>0.0</v>
      </c>
      <c r="T391" s="30">
        <v>0.0</v>
      </c>
      <c r="U391" s="30">
        <v>0.0</v>
      </c>
      <c r="V391" s="30">
        <v>0.0</v>
      </c>
      <c r="W391" s="30">
        <v>0.0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</row>
    <row r="392">
      <c r="A392" s="30">
        <v>13319.2</v>
      </c>
      <c r="B392" s="40">
        <v>44340.0</v>
      </c>
      <c r="C392" s="40">
        <v>44340.0</v>
      </c>
      <c r="D392" s="32" t="s">
        <v>93</v>
      </c>
      <c r="E392" s="32" t="s">
        <v>94</v>
      </c>
      <c r="J392" s="30">
        <v>0.0</v>
      </c>
      <c r="K392" s="30">
        <v>0.0</v>
      </c>
      <c r="L392" s="30">
        <v>1.0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0.0</v>
      </c>
      <c r="R392" s="30">
        <v>10.0</v>
      </c>
      <c r="S392" s="30">
        <v>0.0</v>
      </c>
      <c r="T392" s="30">
        <v>0.0</v>
      </c>
      <c r="U392" s="30">
        <v>0.0</v>
      </c>
      <c r="V392" s="30">
        <v>0.0</v>
      </c>
      <c r="W392" s="30">
        <v>0.0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</row>
    <row r="393">
      <c r="A393" s="30">
        <v>13319.3</v>
      </c>
      <c r="B393" s="40">
        <v>44340.0</v>
      </c>
      <c r="C393" s="40">
        <v>44340.0</v>
      </c>
      <c r="D393" s="32" t="s">
        <v>93</v>
      </c>
      <c r="E393" s="32" t="s">
        <v>94</v>
      </c>
      <c r="J393" s="30">
        <v>1.0</v>
      </c>
      <c r="K393" s="30">
        <v>0.0</v>
      </c>
      <c r="L393" s="30">
        <v>0.0</v>
      </c>
      <c r="M393" s="32" t="s">
        <v>39</v>
      </c>
      <c r="N393" s="32" t="s">
        <v>49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0.0</v>
      </c>
      <c r="V393" s="30">
        <v>0.0</v>
      </c>
      <c r="W393" s="30">
        <v>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5.0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</row>
    <row r="394">
      <c r="A394" s="30">
        <v>13319.4</v>
      </c>
      <c r="B394" s="40">
        <v>44340.0</v>
      </c>
      <c r="C394" s="40">
        <v>44340.0</v>
      </c>
      <c r="D394" s="32" t="s">
        <v>93</v>
      </c>
      <c r="E394" s="32" t="s">
        <v>94</v>
      </c>
      <c r="J394" s="30">
        <v>0.0</v>
      </c>
      <c r="K394" s="30">
        <v>0.0</v>
      </c>
      <c r="L394" s="30">
        <v>1.0</v>
      </c>
      <c r="M394" s="32" t="s">
        <v>39</v>
      </c>
      <c r="N394" s="32" t="s">
        <v>39</v>
      </c>
      <c r="O394" s="30">
        <v>0.0</v>
      </c>
      <c r="P394" s="30">
        <v>4.0</v>
      </c>
      <c r="Q394" s="30">
        <v>5.0</v>
      </c>
      <c r="R394" s="30">
        <v>10.0</v>
      </c>
      <c r="S394" s="30">
        <v>0.0</v>
      </c>
      <c r="T394" s="30">
        <v>0.0</v>
      </c>
      <c r="U394" s="30">
        <v>0.0</v>
      </c>
      <c r="V394" s="30">
        <v>0.0</v>
      </c>
      <c r="W394" s="30">
        <v>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</row>
    <row r="395">
      <c r="A395" s="30">
        <v>13319.5</v>
      </c>
      <c r="B395" s="40">
        <v>44340.0</v>
      </c>
      <c r="C395" s="40">
        <v>44340.0</v>
      </c>
      <c r="D395" s="32" t="s">
        <v>93</v>
      </c>
      <c r="E395" s="32" t="s">
        <v>94</v>
      </c>
      <c r="F395" s="32" t="s">
        <v>97</v>
      </c>
      <c r="G395" s="33" t="s">
        <v>38</v>
      </c>
      <c r="H395" s="34">
        <v>27610.0</v>
      </c>
      <c r="I395" s="35"/>
      <c r="J395" s="30">
        <v>0.0</v>
      </c>
      <c r="K395" s="30">
        <v>1.0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4.0</v>
      </c>
      <c r="Q395" s="30">
        <v>2.0</v>
      </c>
      <c r="R395" s="30">
        <v>10.0</v>
      </c>
      <c r="S395" s="30">
        <v>0.0</v>
      </c>
      <c r="T395" s="30">
        <v>0.0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</row>
    <row r="396">
      <c r="A396" s="30">
        <v>13319.6</v>
      </c>
      <c r="B396" s="40">
        <v>44340.0</v>
      </c>
      <c r="C396" s="40">
        <v>44340.0</v>
      </c>
      <c r="D396" s="32" t="s">
        <v>93</v>
      </c>
      <c r="E396" s="32" t="s">
        <v>94</v>
      </c>
      <c r="J396" s="30">
        <v>0.0</v>
      </c>
      <c r="K396" s="30">
        <v>0.0</v>
      </c>
      <c r="L396" s="30">
        <v>1.0</v>
      </c>
      <c r="M396" s="32" t="s">
        <v>39</v>
      </c>
      <c r="N396" s="32" t="s">
        <v>39</v>
      </c>
      <c r="O396" s="30">
        <v>0.0</v>
      </c>
      <c r="P396" s="30">
        <v>5.0</v>
      </c>
      <c r="Q396" s="30">
        <v>5.0</v>
      </c>
      <c r="R396" s="30">
        <v>0.0</v>
      </c>
      <c r="S396" s="30">
        <v>0.0</v>
      </c>
      <c r="T396" s="30">
        <v>0.0</v>
      </c>
      <c r="U396" s="30">
        <v>0.0</v>
      </c>
      <c r="V396" s="30">
        <v>0.0</v>
      </c>
      <c r="W396" s="30">
        <v>0.0</v>
      </c>
      <c r="X396" s="30">
        <v>0.0</v>
      </c>
      <c r="Y396" s="30">
        <v>0.0</v>
      </c>
      <c r="Z396" s="30">
        <v>0.0</v>
      </c>
      <c r="AA396" s="30">
        <v>0.0</v>
      </c>
      <c r="AB396" s="30">
        <v>0.0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</row>
    <row r="397">
      <c r="A397" s="30">
        <v>13320.1</v>
      </c>
      <c r="B397" s="40">
        <v>44340.0</v>
      </c>
      <c r="C397" s="40">
        <v>44340.0</v>
      </c>
      <c r="D397" s="32" t="s">
        <v>93</v>
      </c>
      <c r="E397" s="32" t="s">
        <v>94</v>
      </c>
      <c r="F397" s="32" t="s">
        <v>97</v>
      </c>
      <c r="G397" s="33" t="s">
        <v>38</v>
      </c>
      <c r="H397" s="34">
        <v>27610.0</v>
      </c>
      <c r="I397" s="35"/>
      <c r="J397" s="30">
        <v>0.0</v>
      </c>
      <c r="K397" s="30">
        <v>1.0</v>
      </c>
      <c r="L397" s="30">
        <v>0.0</v>
      </c>
      <c r="M397" s="32" t="s">
        <v>39</v>
      </c>
      <c r="N397" s="32" t="s">
        <v>39</v>
      </c>
      <c r="O397" s="30">
        <v>0.0</v>
      </c>
      <c r="P397" s="30">
        <v>6.0</v>
      </c>
      <c r="Q397" s="30">
        <v>7.0</v>
      </c>
      <c r="R397" s="30">
        <v>5.0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</row>
    <row r="398">
      <c r="A398" s="30">
        <v>13320.2</v>
      </c>
      <c r="B398" s="40">
        <v>44340.0</v>
      </c>
      <c r="C398" s="40">
        <v>44340.0</v>
      </c>
      <c r="D398" s="32" t="s">
        <v>93</v>
      </c>
      <c r="E398" s="32" t="s">
        <v>94</v>
      </c>
      <c r="F398" s="32" t="s">
        <v>97</v>
      </c>
      <c r="G398" s="33" t="s">
        <v>38</v>
      </c>
      <c r="H398" s="34">
        <v>27610.0</v>
      </c>
      <c r="I398" s="35"/>
      <c r="J398" s="30">
        <v>0.0</v>
      </c>
      <c r="K398" s="30">
        <v>1.0</v>
      </c>
      <c r="L398" s="30">
        <v>0.0</v>
      </c>
      <c r="M398" s="32" t="s">
        <v>39</v>
      </c>
      <c r="N398" s="32" t="s">
        <v>39</v>
      </c>
      <c r="O398" s="30">
        <v>0.0</v>
      </c>
      <c r="P398" s="30">
        <v>14.0</v>
      </c>
      <c r="Q398" s="30">
        <v>5.0</v>
      </c>
      <c r="R398" s="30">
        <v>10.0</v>
      </c>
      <c r="S398" s="30">
        <v>0.0</v>
      </c>
      <c r="T398" s="30">
        <v>0.0</v>
      </c>
      <c r="U398" s="30">
        <v>0.0</v>
      </c>
      <c r="V398" s="30">
        <v>0.0</v>
      </c>
      <c r="W398" s="30">
        <v>0.0</v>
      </c>
      <c r="X398" s="30">
        <v>0.0</v>
      </c>
      <c r="Y398" s="30">
        <v>0.0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</row>
    <row r="399">
      <c r="A399" s="30">
        <v>13320.3</v>
      </c>
      <c r="B399" s="40">
        <v>44340.0</v>
      </c>
      <c r="C399" s="40">
        <v>44340.0</v>
      </c>
      <c r="D399" s="32" t="s">
        <v>93</v>
      </c>
      <c r="E399" s="32" t="s">
        <v>94</v>
      </c>
      <c r="F399" s="32" t="s">
        <v>97</v>
      </c>
      <c r="G399" s="33" t="s">
        <v>38</v>
      </c>
      <c r="H399" s="34">
        <v>27610.0</v>
      </c>
      <c r="I399" s="35"/>
      <c r="J399" s="30">
        <v>0.0</v>
      </c>
      <c r="K399" s="30">
        <v>1.0</v>
      </c>
      <c r="L399" s="30">
        <v>0.0</v>
      </c>
      <c r="M399" s="32" t="s">
        <v>39</v>
      </c>
      <c r="N399" s="32" t="s">
        <v>39</v>
      </c>
      <c r="O399" s="30">
        <v>0.0</v>
      </c>
      <c r="P399" s="30">
        <v>9.0</v>
      </c>
      <c r="Q399" s="30">
        <v>8.0</v>
      </c>
      <c r="R399" s="30">
        <v>10.0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0.0</v>
      </c>
      <c r="X399" s="30">
        <v>0.0</v>
      </c>
      <c r="Y399" s="30">
        <v>0.0</v>
      </c>
      <c r="Z399" s="30">
        <v>0.0</v>
      </c>
      <c r="AA399" s="30">
        <v>0.0</v>
      </c>
      <c r="AB399" s="30">
        <v>0.0</v>
      </c>
      <c r="AC399" s="30">
        <v>0.0</v>
      </c>
      <c r="AD399" s="30">
        <v>0.0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</row>
    <row r="400">
      <c r="A400" s="30">
        <v>13320.4</v>
      </c>
      <c r="B400" s="40">
        <v>44340.0</v>
      </c>
      <c r="C400" s="40">
        <v>44340.0</v>
      </c>
      <c r="D400" s="32" t="s">
        <v>93</v>
      </c>
      <c r="E400" s="32" t="s">
        <v>94</v>
      </c>
      <c r="F400" s="32" t="s">
        <v>97</v>
      </c>
      <c r="G400" s="33" t="s">
        <v>38</v>
      </c>
      <c r="H400" s="34">
        <v>27610.0</v>
      </c>
      <c r="I400" s="35"/>
      <c r="J400" s="30">
        <v>0.0</v>
      </c>
      <c r="K400" s="30">
        <v>1.0</v>
      </c>
      <c r="L400" s="30">
        <v>0.0</v>
      </c>
      <c r="M400" s="32" t="s">
        <v>39</v>
      </c>
      <c r="N400" s="32" t="s">
        <v>39</v>
      </c>
      <c r="O400" s="30">
        <v>0.0</v>
      </c>
      <c r="P400" s="30">
        <v>10.0</v>
      </c>
      <c r="Q400" s="30">
        <v>8.0</v>
      </c>
      <c r="R400" s="30">
        <v>10.0</v>
      </c>
      <c r="S400" s="30">
        <v>0.0</v>
      </c>
      <c r="T400" s="30">
        <v>0.0</v>
      </c>
      <c r="U400" s="30">
        <v>0.0</v>
      </c>
      <c r="V400" s="30">
        <v>0.0</v>
      </c>
      <c r="W400" s="30">
        <v>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</row>
    <row r="401">
      <c r="A401" s="30">
        <v>13320.5</v>
      </c>
      <c r="B401" s="40">
        <v>44340.0</v>
      </c>
      <c r="C401" s="40">
        <v>44340.0</v>
      </c>
      <c r="D401" s="32" t="s">
        <v>93</v>
      </c>
      <c r="E401" s="32" t="s">
        <v>94</v>
      </c>
      <c r="F401" s="32" t="s">
        <v>97</v>
      </c>
      <c r="G401" s="33" t="s">
        <v>38</v>
      </c>
      <c r="H401" s="34">
        <v>27610.0</v>
      </c>
      <c r="I401" s="35"/>
      <c r="J401" s="30">
        <v>0.0</v>
      </c>
      <c r="K401" s="30">
        <v>1.0</v>
      </c>
      <c r="L401" s="30">
        <v>0.0</v>
      </c>
      <c r="M401" s="32" t="s">
        <v>39</v>
      </c>
      <c r="N401" s="32" t="s">
        <v>39</v>
      </c>
      <c r="O401" s="30">
        <v>0.0</v>
      </c>
      <c r="P401" s="30">
        <v>3.0</v>
      </c>
      <c r="Q401" s="30">
        <v>4.0</v>
      </c>
      <c r="R401" s="30">
        <v>0.0</v>
      </c>
      <c r="S401" s="30">
        <v>0.0</v>
      </c>
      <c r="T401" s="30">
        <v>0.0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</row>
    <row r="402">
      <c r="A402" s="30">
        <v>13321.1</v>
      </c>
      <c r="B402" s="40">
        <v>44340.0</v>
      </c>
      <c r="C402" s="40">
        <v>44340.0</v>
      </c>
      <c r="D402" s="32" t="s">
        <v>93</v>
      </c>
      <c r="E402" s="32" t="s">
        <v>94</v>
      </c>
      <c r="F402" s="32" t="s">
        <v>97</v>
      </c>
      <c r="G402" s="33" t="s">
        <v>38</v>
      </c>
      <c r="H402" s="34">
        <v>27610.0</v>
      </c>
      <c r="I402" s="35"/>
      <c r="J402" s="30">
        <v>0.0</v>
      </c>
      <c r="K402" s="30">
        <v>1.0</v>
      </c>
      <c r="L402" s="30">
        <v>0.0</v>
      </c>
      <c r="M402" s="32" t="s">
        <v>39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0.0</v>
      </c>
      <c r="S402" s="30">
        <v>0.0</v>
      </c>
      <c r="T402" s="30">
        <v>0.0</v>
      </c>
      <c r="U402" s="30">
        <v>7.0</v>
      </c>
      <c r="V402" s="30">
        <v>4.0</v>
      </c>
      <c r="W402" s="30">
        <v>5.0</v>
      </c>
      <c r="X402" s="30">
        <v>0.0</v>
      </c>
      <c r="Y402" s="30">
        <v>0.0</v>
      </c>
      <c r="Z402" s="30">
        <v>0.0</v>
      </c>
      <c r="AA402" s="30">
        <v>0.0</v>
      </c>
      <c r="AB402" s="30">
        <v>0.0</v>
      </c>
      <c r="AC402" s="30">
        <v>0.0</v>
      </c>
      <c r="AD402" s="30">
        <v>0.0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</row>
    <row r="403">
      <c r="A403" s="30">
        <v>13321.2</v>
      </c>
      <c r="B403" s="40">
        <v>44340.0</v>
      </c>
      <c r="C403" s="40">
        <v>44340.0</v>
      </c>
      <c r="D403" s="32" t="s">
        <v>93</v>
      </c>
      <c r="E403" s="32" t="s">
        <v>94</v>
      </c>
      <c r="F403" s="32" t="s">
        <v>97</v>
      </c>
      <c r="G403" s="33" t="s">
        <v>38</v>
      </c>
      <c r="H403" s="34">
        <v>27610.0</v>
      </c>
      <c r="I403" s="35"/>
      <c r="J403" s="30">
        <v>0.0</v>
      </c>
      <c r="K403" s="30">
        <v>1.0</v>
      </c>
      <c r="L403" s="30">
        <v>0.0</v>
      </c>
      <c r="M403" s="32" t="s">
        <v>39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8.0</v>
      </c>
      <c r="V403" s="30">
        <v>5.0</v>
      </c>
      <c r="W403" s="30">
        <v>10.0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0.0</v>
      </c>
      <c r="AG403" s="30">
        <v>0.0</v>
      </c>
      <c r="AH403" s="30">
        <v>0.0</v>
      </c>
      <c r="AI403" s="30">
        <v>0.0</v>
      </c>
    </row>
    <row r="404">
      <c r="A404" s="30">
        <v>13321.3</v>
      </c>
      <c r="B404" s="40">
        <v>44340.0</v>
      </c>
      <c r="C404" s="40">
        <v>44340.0</v>
      </c>
      <c r="D404" s="32" t="s">
        <v>93</v>
      </c>
      <c r="E404" s="32" t="s">
        <v>94</v>
      </c>
      <c r="F404" s="32" t="s">
        <v>97</v>
      </c>
      <c r="G404" s="33" t="s">
        <v>38</v>
      </c>
      <c r="H404" s="34">
        <v>27610.0</v>
      </c>
      <c r="I404" s="35"/>
      <c r="J404" s="30">
        <v>0.0</v>
      </c>
      <c r="K404" s="30">
        <v>1.0</v>
      </c>
      <c r="L404" s="30">
        <v>0.0</v>
      </c>
      <c r="M404" s="32" t="s">
        <v>39</v>
      </c>
      <c r="N404" s="32" t="s">
        <v>39</v>
      </c>
      <c r="O404" s="30">
        <v>0.0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0.0</v>
      </c>
      <c r="V404" s="30">
        <v>0.0</v>
      </c>
      <c r="W404" s="30">
        <v>10.0</v>
      </c>
      <c r="X404" s="30">
        <v>0.0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</row>
    <row r="405">
      <c r="A405" s="30">
        <v>13321.4</v>
      </c>
      <c r="B405" s="40">
        <v>44340.0</v>
      </c>
      <c r="C405" s="40">
        <v>44340.0</v>
      </c>
      <c r="D405" s="32" t="s">
        <v>93</v>
      </c>
      <c r="E405" s="32" t="s">
        <v>94</v>
      </c>
      <c r="F405" s="32" t="s">
        <v>97</v>
      </c>
      <c r="G405" s="33" t="s">
        <v>38</v>
      </c>
      <c r="H405" s="34">
        <v>27610.0</v>
      </c>
      <c r="I405" s="35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10.0</v>
      </c>
      <c r="S405" s="30">
        <v>0.0</v>
      </c>
      <c r="T405" s="30">
        <v>0.0</v>
      </c>
      <c r="U405" s="30">
        <v>0.0</v>
      </c>
      <c r="V405" s="30">
        <v>0.0</v>
      </c>
      <c r="W405" s="30">
        <v>0.0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0.0</v>
      </c>
      <c r="AH405" s="30">
        <v>0.0</v>
      </c>
      <c r="AI405" s="30">
        <v>0.0</v>
      </c>
    </row>
    <row r="406">
      <c r="A406" s="30">
        <v>13321.5</v>
      </c>
      <c r="B406" s="40">
        <v>44340.0</v>
      </c>
      <c r="C406" s="40">
        <v>44340.0</v>
      </c>
      <c r="D406" s="32" t="s">
        <v>93</v>
      </c>
      <c r="E406" s="32" t="s">
        <v>94</v>
      </c>
      <c r="F406" s="32" t="s">
        <v>97</v>
      </c>
      <c r="G406" s="33" t="s">
        <v>38</v>
      </c>
      <c r="H406" s="34">
        <v>27610.0</v>
      </c>
      <c r="I406" s="35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0.0</v>
      </c>
      <c r="P406" s="30">
        <v>0.0</v>
      </c>
      <c r="Q406" s="30">
        <v>0.0</v>
      </c>
      <c r="R406" s="30">
        <v>0.0</v>
      </c>
      <c r="S406" s="30">
        <v>0.0</v>
      </c>
      <c r="T406" s="30">
        <v>0.0</v>
      </c>
      <c r="U406" s="30">
        <v>4.0</v>
      </c>
      <c r="V406" s="30">
        <v>2.0</v>
      </c>
      <c r="W406" s="30">
        <v>10.0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</row>
    <row r="407">
      <c r="A407" s="30">
        <v>13321.6</v>
      </c>
      <c r="B407" s="40">
        <v>44340.0</v>
      </c>
      <c r="C407" s="40">
        <v>44340.0</v>
      </c>
      <c r="D407" s="32" t="s">
        <v>93</v>
      </c>
      <c r="E407" s="32" t="s">
        <v>94</v>
      </c>
      <c r="F407" s="32" t="s">
        <v>97</v>
      </c>
      <c r="G407" s="33" t="s">
        <v>38</v>
      </c>
      <c r="H407" s="34">
        <v>27610.0</v>
      </c>
      <c r="I407" s="35"/>
      <c r="J407" s="30">
        <v>0.0</v>
      </c>
      <c r="K407" s="30">
        <v>1.0</v>
      </c>
      <c r="L407" s="30">
        <v>0.0</v>
      </c>
      <c r="M407" s="32" t="s">
        <v>39</v>
      </c>
      <c r="N407" s="32" t="s">
        <v>39</v>
      </c>
      <c r="O407" s="30">
        <v>0.0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11.0</v>
      </c>
      <c r="V407" s="30">
        <v>1.0</v>
      </c>
      <c r="W407" s="30">
        <v>10.0</v>
      </c>
      <c r="X407" s="30">
        <v>0.0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</row>
    <row r="408">
      <c r="A408" s="30">
        <v>13322.1</v>
      </c>
      <c r="B408" s="40">
        <v>44340.0</v>
      </c>
      <c r="C408" s="40">
        <v>44340.0</v>
      </c>
      <c r="D408" s="32" t="s">
        <v>93</v>
      </c>
      <c r="E408" s="32" t="s">
        <v>94</v>
      </c>
      <c r="F408" s="32" t="s">
        <v>97</v>
      </c>
      <c r="G408" s="33" t="s">
        <v>38</v>
      </c>
      <c r="H408" s="34">
        <v>27610.0</v>
      </c>
      <c r="I408" s="35"/>
      <c r="J408" s="30">
        <v>0.0</v>
      </c>
      <c r="K408" s="30">
        <v>1.0</v>
      </c>
      <c r="L408" s="30">
        <v>0.0</v>
      </c>
      <c r="M408" s="32" t="s">
        <v>39</v>
      </c>
      <c r="N408" s="32" t="s">
        <v>39</v>
      </c>
      <c r="O408" s="30">
        <v>0.0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6.0</v>
      </c>
      <c r="V408" s="30">
        <v>0.0</v>
      </c>
      <c r="W408" s="30">
        <v>10.0</v>
      </c>
      <c r="X408" s="30">
        <v>0.0</v>
      </c>
      <c r="Y408" s="30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</row>
    <row r="409">
      <c r="A409" s="30">
        <v>13322.2</v>
      </c>
      <c r="B409" s="40">
        <v>44340.0</v>
      </c>
      <c r="C409" s="40">
        <v>44340.0</v>
      </c>
      <c r="D409" s="32" t="s">
        <v>93</v>
      </c>
      <c r="E409" s="32" t="s">
        <v>94</v>
      </c>
      <c r="J409" s="30">
        <v>0.0</v>
      </c>
      <c r="K409" s="30">
        <v>0.0</v>
      </c>
      <c r="L409" s="30">
        <v>1.0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2.0</v>
      </c>
      <c r="V409" s="30">
        <v>2.0</v>
      </c>
      <c r="W409" s="30">
        <v>0.0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0.0</v>
      </c>
      <c r="AF409" s="30">
        <v>0.0</v>
      </c>
      <c r="AG409" s="30">
        <v>0.0</v>
      </c>
      <c r="AH409" s="30">
        <v>0.0</v>
      </c>
      <c r="AI409" s="30">
        <v>0.0</v>
      </c>
    </row>
    <row r="410">
      <c r="A410" s="30">
        <v>13322.3</v>
      </c>
      <c r="B410" s="40">
        <v>44340.0</v>
      </c>
      <c r="C410" s="40">
        <v>44340.0</v>
      </c>
      <c r="D410" s="32" t="s">
        <v>93</v>
      </c>
      <c r="E410" s="32" t="s">
        <v>94</v>
      </c>
      <c r="F410" s="32" t="s">
        <v>97</v>
      </c>
      <c r="G410" s="33" t="s">
        <v>38</v>
      </c>
      <c r="H410" s="34">
        <v>27610.0</v>
      </c>
      <c r="I410" s="35"/>
      <c r="J410" s="30">
        <v>0.0</v>
      </c>
      <c r="K410" s="30">
        <v>1.0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0.0</v>
      </c>
      <c r="Q410" s="30">
        <v>0.0</v>
      </c>
      <c r="R410" s="30">
        <v>0.0</v>
      </c>
      <c r="S410" s="30">
        <v>0.0</v>
      </c>
      <c r="T410" s="30">
        <v>0.0</v>
      </c>
      <c r="U410" s="30">
        <v>1.0</v>
      </c>
      <c r="V410" s="30">
        <v>4.0</v>
      </c>
      <c r="W410" s="30">
        <v>5.0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</row>
    <row r="411">
      <c r="A411" s="30">
        <v>13322.4</v>
      </c>
      <c r="B411" s="40">
        <v>44340.0</v>
      </c>
      <c r="C411" s="40">
        <v>44340.0</v>
      </c>
      <c r="D411" s="32" t="s">
        <v>93</v>
      </c>
      <c r="E411" s="32" t="s">
        <v>94</v>
      </c>
      <c r="F411" s="32" t="s">
        <v>97</v>
      </c>
      <c r="G411" s="33" t="s">
        <v>38</v>
      </c>
      <c r="H411" s="34">
        <v>27610.0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3.0</v>
      </c>
      <c r="V411" s="30">
        <v>1.0</v>
      </c>
      <c r="W411" s="30">
        <v>5.0</v>
      </c>
      <c r="X411" s="30">
        <v>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</row>
    <row r="412">
      <c r="A412" s="30">
        <v>13322.5</v>
      </c>
      <c r="B412" s="40">
        <v>44340.0</v>
      </c>
      <c r="C412" s="40">
        <v>44340.0</v>
      </c>
      <c r="D412" s="32" t="s">
        <v>93</v>
      </c>
      <c r="E412" s="32" t="s">
        <v>94</v>
      </c>
      <c r="J412" s="30">
        <v>0.0</v>
      </c>
      <c r="K412" s="30">
        <v>0.0</v>
      </c>
      <c r="L412" s="30">
        <v>1.0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0.0</v>
      </c>
      <c r="R412" s="30">
        <v>0.0</v>
      </c>
      <c r="S412" s="30">
        <v>0.0</v>
      </c>
      <c r="T412" s="30">
        <v>0.0</v>
      </c>
      <c r="U412" s="30">
        <v>4.0</v>
      </c>
      <c r="V412" s="30">
        <v>3.0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</row>
    <row r="413">
      <c r="A413" s="30">
        <v>13322.6</v>
      </c>
      <c r="B413" s="40">
        <v>44340.0</v>
      </c>
      <c r="C413" s="40">
        <v>44340.0</v>
      </c>
      <c r="D413" s="32" t="s">
        <v>93</v>
      </c>
      <c r="E413" s="32" t="s">
        <v>94</v>
      </c>
      <c r="F413" s="32" t="s">
        <v>97</v>
      </c>
      <c r="G413" s="33" t="s">
        <v>38</v>
      </c>
      <c r="H413" s="34">
        <v>27610.0</v>
      </c>
      <c r="I413" s="35"/>
      <c r="J413" s="30">
        <v>0.0</v>
      </c>
      <c r="K413" s="30">
        <v>1.0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5.0</v>
      </c>
      <c r="V413" s="30">
        <v>2.0</v>
      </c>
      <c r="W413" s="30">
        <v>10.0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</row>
    <row r="414">
      <c r="A414" s="30">
        <v>13323.1</v>
      </c>
      <c r="B414" s="40">
        <v>44340.0</v>
      </c>
      <c r="C414" s="40">
        <v>44340.0</v>
      </c>
      <c r="D414" s="32" t="s">
        <v>93</v>
      </c>
      <c r="E414" s="32" t="s">
        <v>94</v>
      </c>
      <c r="F414" s="32" t="s">
        <v>97</v>
      </c>
      <c r="G414" s="33" t="s">
        <v>38</v>
      </c>
      <c r="H414" s="34">
        <v>27610.0</v>
      </c>
      <c r="I414" s="35"/>
      <c r="J414" s="30">
        <v>0.0</v>
      </c>
      <c r="K414" s="30">
        <v>1.0</v>
      </c>
      <c r="L414" s="30">
        <v>0.0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4.0</v>
      </c>
      <c r="V414" s="30">
        <v>3.0</v>
      </c>
      <c r="W414" s="30">
        <v>10.0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0.0</v>
      </c>
      <c r="AF414" s="30">
        <v>0.0</v>
      </c>
      <c r="AG414" s="30">
        <v>0.0</v>
      </c>
      <c r="AH414" s="30">
        <v>0.0</v>
      </c>
      <c r="AI414" s="30">
        <v>0.0</v>
      </c>
    </row>
    <row r="415">
      <c r="A415" s="30">
        <v>13323.2</v>
      </c>
      <c r="B415" s="40">
        <v>44340.0</v>
      </c>
      <c r="C415" s="40">
        <v>44340.0</v>
      </c>
      <c r="D415" s="32" t="s">
        <v>93</v>
      </c>
      <c r="E415" s="32" t="s">
        <v>94</v>
      </c>
      <c r="F415" s="32" t="s">
        <v>97</v>
      </c>
      <c r="G415" s="33" t="s">
        <v>38</v>
      </c>
      <c r="H415" s="34">
        <v>27610.0</v>
      </c>
      <c r="I415" s="35"/>
      <c r="J415" s="30">
        <v>0.0</v>
      </c>
      <c r="K415" s="30">
        <v>1.0</v>
      </c>
      <c r="L415" s="30">
        <v>0.0</v>
      </c>
      <c r="M415" s="32" t="s">
        <v>39</v>
      </c>
      <c r="N415" s="32" t="s">
        <v>39</v>
      </c>
      <c r="O415" s="30">
        <v>0.0</v>
      </c>
      <c r="P415" s="30">
        <v>0.0</v>
      </c>
      <c r="Q415" s="30">
        <v>0.0</v>
      </c>
      <c r="R415" s="30">
        <v>0.0</v>
      </c>
      <c r="S415" s="30">
        <v>0.0</v>
      </c>
      <c r="T415" s="30">
        <v>0.0</v>
      </c>
      <c r="U415" s="30">
        <v>4.0</v>
      </c>
      <c r="V415" s="30">
        <v>0.0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</row>
    <row r="416">
      <c r="A416" s="30">
        <v>13323.3</v>
      </c>
      <c r="B416" s="40">
        <v>44340.0</v>
      </c>
      <c r="C416" s="40">
        <v>44340.0</v>
      </c>
      <c r="D416" s="32" t="s">
        <v>93</v>
      </c>
      <c r="E416" s="32" t="s">
        <v>94</v>
      </c>
      <c r="F416" s="32" t="s">
        <v>97</v>
      </c>
      <c r="G416" s="33" t="s">
        <v>38</v>
      </c>
      <c r="H416" s="34">
        <v>27610.0</v>
      </c>
      <c r="I416" s="35"/>
      <c r="J416" s="30">
        <v>0.0</v>
      </c>
      <c r="K416" s="30">
        <v>1.0</v>
      </c>
      <c r="L416" s="30">
        <v>0.0</v>
      </c>
      <c r="M416" s="32" t="s">
        <v>39</v>
      </c>
      <c r="N416" s="32" t="s">
        <v>39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3.0</v>
      </c>
      <c r="V416" s="30">
        <v>1.0</v>
      </c>
      <c r="W416" s="30">
        <v>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</row>
    <row r="417">
      <c r="A417" s="30">
        <v>13323.4</v>
      </c>
      <c r="B417" s="40">
        <v>44340.0</v>
      </c>
      <c r="C417" s="40">
        <v>44340.0</v>
      </c>
      <c r="D417" s="32" t="s">
        <v>93</v>
      </c>
      <c r="E417" s="32" t="s">
        <v>94</v>
      </c>
      <c r="F417" s="32" t="s">
        <v>97</v>
      </c>
      <c r="G417" s="33" t="s">
        <v>38</v>
      </c>
      <c r="H417" s="34">
        <v>27610.0</v>
      </c>
      <c r="I417" s="35"/>
      <c r="J417" s="30">
        <v>0.0</v>
      </c>
      <c r="K417" s="30">
        <v>1.0</v>
      </c>
      <c r="L417" s="30">
        <v>0.0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0.0</v>
      </c>
      <c r="V417" s="30">
        <v>0.0</v>
      </c>
      <c r="W417" s="30">
        <v>10.0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</row>
    <row r="418">
      <c r="A418" s="30">
        <v>13323.5</v>
      </c>
      <c r="B418" s="40">
        <v>44340.0</v>
      </c>
      <c r="C418" s="40">
        <v>44340.0</v>
      </c>
      <c r="D418" s="32" t="s">
        <v>93</v>
      </c>
      <c r="E418" s="32" t="s">
        <v>94</v>
      </c>
      <c r="F418" s="32" t="s">
        <v>97</v>
      </c>
      <c r="G418" s="33" t="s">
        <v>38</v>
      </c>
      <c r="H418" s="34">
        <v>27610.0</v>
      </c>
      <c r="I418" s="35"/>
      <c r="J418" s="30">
        <v>0.0</v>
      </c>
      <c r="K418" s="30">
        <v>1.0</v>
      </c>
      <c r="L418" s="30">
        <v>0.0</v>
      </c>
      <c r="M418" s="32" t="s">
        <v>39</v>
      </c>
      <c r="N418" s="32" t="s">
        <v>39</v>
      </c>
      <c r="O418" s="30">
        <v>0.0</v>
      </c>
      <c r="P418" s="30">
        <v>0.0</v>
      </c>
      <c r="Q418" s="30">
        <v>0.0</v>
      </c>
      <c r="R418" s="30">
        <v>0.0</v>
      </c>
      <c r="S418" s="30">
        <v>0.0</v>
      </c>
      <c r="T418" s="30">
        <v>0.0</v>
      </c>
      <c r="U418" s="30">
        <v>0.0</v>
      </c>
      <c r="V418" s="30">
        <v>0.0</v>
      </c>
      <c r="W418" s="30">
        <v>10.0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0.0</v>
      </c>
      <c r="AG418" s="30">
        <v>0.0</v>
      </c>
      <c r="AH418" s="30">
        <v>0.0</v>
      </c>
      <c r="AI418" s="30">
        <v>0.0</v>
      </c>
    </row>
    <row r="419">
      <c r="A419" s="30">
        <v>13323.6</v>
      </c>
      <c r="B419" s="40">
        <v>44340.0</v>
      </c>
      <c r="C419" s="40">
        <v>44340.0</v>
      </c>
      <c r="D419" s="32" t="s">
        <v>93</v>
      </c>
      <c r="E419" s="32" t="s">
        <v>94</v>
      </c>
      <c r="F419" s="32" t="s">
        <v>97</v>
      </c>
      <c r="G419" s="33" t="s">
        <v>38</v>
      </c>
      <c r="H419" s="34">
        <v>27610.0</v>
      </c>
      <c r="I419" s="35"/>
      <c r="J419" s="30">
        <v>0.0</v>
      </c>
      <c r="K419" s="30">
        <v>1.0</v>
      </c>
      <c r="L419" s="30">
        <v>0.0</v>
      </c>
      <c r="M419" s="32" t="s">
        <v>39</v>
      </c>
      <c r="N419" s="32" t="s">
        <v>39</v>
      </c>
      <c r="O419" s="30">
        <v>0.0</v>
      </c>
      <c r="P419" s="30">
        <v>0.0</v>
      </c>
      <c r="Q419" s="30">
        <v>0.0</v>
      </c>
      <c r="R419" s="30">
        <v>5.0</v>
      </c>
      <c r="S419" s="30">
        <v>0.0</v>
      </c>
      <c r="T419" s="30">
        <v>0.0</v>
      </c>
      <c r="U419" s="30">
        <v>0.0</v>
      </c>
      <c r="V419" s="30">
        <v>0.0</v>
      </c>
      <c r="W419" s="30">
        <v>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</row>
    <row r="420">
      <c r="A420" s="30">
        <v>13324.1</v>
      </c>
      <c r="B420" s="40">
        <v>44340.0</v>
      </c>
      <c r="C420" s="40">
        <v>44350.0</v>
      </c>
      <c r="D420" s="32" t="s">
        <v>306</v>
      </c>
      <c r="E420" s="32" t="s">
        <v>36</v>
      </c>
      <c r="F420" s="32" t="s">
        <v>355</v>
      </c>
      <c r="G420" s="33" t="s">
        <v>51</v>
      </c>
      <c r="H420" s="34">
        <v>27539.0</v>
      </c>
      <c r="I420" s="35"/>
      <c r="J420" s="30">
        <v>0.0</v>
      </c>
      <c r="K420" s="30">
        <v>1.0</v>
      </c>
      <c r="L420" s="30">
        <v>0.0</v>
      </c>
      <c r="M420" s="32" t="s">
        <v>49</v>
      </c>
      <c r="N420" s="32" t="s">
        <v>39</v>
      </c>
      <c r="O420" s="30">
        <v>1.0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0.0</v>
      </c>
      <c r="V420" s="30">
        <v>0.0</v>
      </c>
      <c r="W420" s="30">
        <v>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8.0</v>
      </c>
      <c r="AF420" s="30">
        <v>5.0</v>
      </c>
      <c r="AG420" s="30">
        <v>10.0</v>
      </c>
      <c r="AH420" s="30">
        <v>1.0</v>
      </c>
      <c r="AI420" s="30">
        <v>0.0</v>
      </c>
    </row>
    <row r="421">
      <c r="A421" s="30">
        <v>13324.2</v>
      </c>
      <c r="B421" s="40">
        <v>44340.0</v>
      </c>
      <c r="C421" s="40">
        <v>44350.0</v>
      </c>
      <c r="D421" s="32" t="s">
        <v>306</v>
      </c>
      <c r="E421" s="32" t="s">
        <v>36</v>
      </c>
      <c r="F421" s="32" t="s">
        <v>355</v>
      </c>
      <c r="G421" s="33" t="s">
        <v>51</v>
      </c>
      <c r="H421" s="34">
        <v>27539.0</v>
      </c>
      <c r="I421" s="35"/>
      <c r="J421" s="30">
        <v>0.0</v>
      </c>
      <c r="K421" s="30">
        <v>1.0</v>
      </c>
      <c r="L421" s="30">
        <v>0.0</v>
      </c>
      <c r="M421" s="32" t="s">
        <v>49</v>
      </c>
      <c r="N421" s="32" t="s">
        <v>39</v>
      </c>
      <c r="O421" s="30">
        <v>6.0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0.0</v>
      </c>
      <c r="W421" s="30">
        <v>0.0</v>
      </c>
      <c r="X421" s="30">
        <v>0.0</v>
      </c>
      <c r="Y421" s="30">
        <v>0.0</v>
      </c>
      <c r="Z421" s="30">
        <v>8.0</v>
      </c>
      <c r="AA421" s="30">
        <v>6.0</v>
      </c>
      <c r="AB421" s="30">
        <v>12.0</v>
      </c>
      <c r="AC421" s="30">
        <v>1.0</v>
      </c>
      <c r="AD421" s="30">
        <v>0.0</v>
      </c>
      <c r="AE421" s="30">
        <v>0.0</v>
      </c>
      <c r="AF421" s="30">
        <v>0.0</v>
      </c>
      <c r="AG421" s="30">
        <v>0.0</v>
      </c>
      <c r="AH421" s="30">
        <v>0.0</v>
      </c>
      <c r="AI421" s="30">
        <v>0.0</v>
      </c>
    </row>
    <row r="422">
      <c r="A422" s="30">
        <v>13324.3</v>
      </c>
      <c r="B422" s="40">
        <v>44340.0</v>
      </c>
      <c r="C422" s="40">
        <v>44350.0</v>
      </c>
      <c r="D422" s="32" t="s">
        <v>306</v>
      </c>
      <c r="E422" s="32" t="s">
        <v>36</v>
      </c>
      <c r="F422" s="32" t="s">
        <v>307</v>
      </c>
      <c r="G422" s="33" t="s">
        <v>109</v>
      </c>
      <c r="H422" s="34">
        <v>27529.0</v>
      </c>
      <c r="I422" s="35"/>
      <c r="J422" s="30">
        <v>0.0</v>
      </c>
      <c r="K422" s="30">
        <v>1.0</v>
      </c>
      <c r="L422" s="30">
        <v>0.0</v>
      </c>
      <c r="M422" s="32" t="s">
        <v>49</v>
      </c>
      <c r="N422" s="32" t="s">
        <v>39</v>
      </c>
      <c r="O422" s="30">
        <v>6.0</v>
      </c>
      <c r="P422" s="30">
        <v>9.0</v>
      </c>
      <c r="Q422" s="30">
        <v>6.0</v>
      </c>
      <c r="R422" s="30">
        <v>12.0</v>
      </c>
      <c r="S422" s="30">
        <v>2.0</v>
      </c>
      <c r="T422" s="30">
        <v>0.0</v>
      </c>
      <c r="U422" s="30">
        <v>0.0</v>
      </c>
      <c r="V422" s="30">
        <v>0.0</v>
      </c>
      <c r="W422" s="30">
        <v>0.0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0.0</v>
      </c>
      <c r="AF422" s="30">
        <v>0.0</v>
      </c>
      <c r="AG422" s="30">
        <v>0.0</v>
      </c>
      <c r="AH422" s="30">
        <v>0.0</v>
      </c>
      <c r="AI422" s="30">
        <v>0.0</v>
      </c>
    </row>
    <row r="423">
      <c r="A423" s="30">
        <v>13324.4</v>
      </c>
      <c r="B423" s="40">
        <v>44340.0</v>
      </c>
      <c r="C423" s="40">
        <v>44350.0</v>
      </c>
      <c r="D423" s="32" t="s">
        <v>306</v>
      </c>
      <c r="E423" s="32" t="s">
        <v>36</v>
      </c>
      <c r="F423" s="32" t="s">
        <v>59</v>
      </c>
      <c r="G423" s="33" t="s">
        <v>38</v>
      </c>
      <c r="H423" s="34">
        <v>27610.0</v>
      </c>
      <c r="I423" s="35"/>
      <c r="J423" s="30">
        <v>0.0</v>
      </c>
      <c r="K423" s="30">
        <v>1.0</v>
      </c>
      <c r="L423" s="30">
        <v>0.0</v>
      </c>
      <c r="M423" s="32" t="s">
        <v>49</v>
      </c>
      <c r="N423" s="32" t="s">
        <v>39</v>
      </c>
      <c r="O423" s="30">
        <v>4.0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0.0</v>
      </c>
      <c r="V423" s="30">
        <v>0.0</v>
      </c>
      <c r="W423" s="30">
        <v>0.0</v>
      </c>
      <c r="X423" s="30">
        <v>0.0</v>
      </c>
      <c r="Y423" s="30">
        <v>0.0</v>
      </c>
      <c r="Z423" s="30">
        <v>8.0</v>
      </c>
      <c r="AA423" s="30">
        <v>6.0</v>
      </c>
      <c r="AB423" s="30">
        <v>12.0</v>
      </c>
      <c r="AC423" s="30">
        <v>1.0</v>
      </c>
      <c r="AD423" s="30">
        <v>0.0</v>
      </c>
      <c r="AE423" s="30">
        <v>0.0</v>
      </c>
      <c r="AF423" s="30">
        <v>0.0</v>
      </c>
      <c r="AG423" s="30">
        <v>0.0</v>
      </c>
      <c r="AH423" s="30">
        <v>0.0</v>
      </c>
      <c r="AI423" s="30">
        <v>0.0</v>
      </c>
    </row>
    <row r="424">
      <c r="A424" s="30">
        <v>13324.5</v>
      </c>
      <c r="B424" s="40">
        <v>44340.0</v>
      </c>
      <c r="C424" s="40">
        <v>44350.0</v>
      </c>
      <c r="D424" s="32" t="s">
        <v>306</v>
      </c>
      <c r="E424" s="32" t="s">
        <v>36</v>
      </c>
      <c r="J424" s="30">
        <v>0.0</v>
      </c>
      <c r="K424" s="30">
        <v>0.0</v>
      </c>
      <c r="L424" s="30">
        <v>1.0</v>
      </c>
      <c r="M424" s="32" t="s">
        <v>49</v>
      </c>
      <c r="N424" s="32" t="s">
        <v>39</v>
      </c>
      <c r="O424" s="30">
        <v>7.0</v>
      </c>
      <c r="P424" s="30">
        <v>11.0</v>
      </c>
      <c r="Q424" s="30">
        <v>7.0</v>
      </c>
      <c r="R424" s="30">
        <v>11.0</v>
      </c>
      <c r="S424" s="30">
        <v>2.0</v>
      </c>
      <c r="T424" s="30">
        <v>0.0</v>
      </c>
      <c r="U424" s="30">
        <v>0.0</v>
      </c>
      <c r="V424" s="30">
        <v>0.0</v>
      </c>
      <c r="W424" s="30">
        <v>0.0</v>
      </c>
      <c r="X424" s="30">
        <v>0.0</v>
      </c>
      <c r="Y424" s="30">
        <v>0.0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0.0</v>
      </c>
      <c r="AF424" s="30">
        <v>0.0</v>
      </c>
      <c r="AG424" s="30">
        <v>0.0</v>
      </c>
      <c r="AH424" s="30">
        <v>0.0</v>
      </c>
      <c r="AI424" s="30">
        <v>0.0</v>
      </c>
    </row>
    <row r="425">
      <c r="A425" s="30">
        <v>13324.6</v>
      </c>
      <c r="B425" s="40">
        <v>44340.0</v>
      </c>
      <c r="C425" s="40">
        <v>44350.0</v>
      </c>
      <c r="D425" s="32" t="s">
        <v>306</v>
      </c>
      <c r="E425" s="32" t="s">
        <v>36</v>
      </c>
      <c r="J425" s="30">
        <v>0.0</v>
      </c>
      <c r="K425" s="30">
        <v>0.0</v>
      </c>
      <c r="L425" s="30">
        <v>1.0</v>
      </c>
      <c r="M425" s="32" t="s">
        <v>49</v>
      </c>
      <c r="N425" s="32" t="s">
        <v>39</v>
      </c>
      <c r="O425" s="30">
        <v>3.0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10.0</v>
      </c>
      <c r="V425" s="30">
        <v>5.0</v>
      </c>
      <c r="W425" s="30">
        <v>10.0</v>
      </c>
      <c r="X425" s="30">
        <v>1.0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0.0</v>
      </c>
      <c r="AF425" s="30">
        <v>0.0</v>
      </c>
      <c r="AG425" s="30">
        <v>0.0</v>
      </c>
      <c r="AH425" s="30">
        <v>0.0</v>
      </c>
      <c r="AI425" s="30">
        <v>0.0</v>
      </c>
    </row>
    <row r="426">
      <c r="A426" s="30">
        <v>13325.1</v>
      </c>
      <c r="B426" s="40">
        <v>44340.0</v>
      </c>
      <c r="C426" s="40">
        <v>44350.0</v>
      </c>
      <c r="D426" s="32" t="s">
        <v>316</v>
      </c>
      <c r="E426" s="32" t="s">
        <v>46</v>
      </c>
      <c r="F426" s="32" t="s">
        <v>236</v>
      </c>
      <c r="G426" s="33" t="s">
        <v>38</v>
      </c>
      <c r="H426" s="34">
        <v>27601.0</v>
      </c>
      <c r="I426" s="35"/>
      <c r="J426" s="30">
        <v>0.0</v>
      </c>
      <c r="K426" s="30">
        <v>1.0</v>
      </c>
      <c r="L426" s="30">
        <v>0.0</v>
      </c>
      <c r="M426" s="32" t="s">
        <v>49</v>
      </c>
      <c r="N426" s="32" t="s">
        <v>39</v>
      </c>
      <c r="O426" s="30">
        <v>1.0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0.0</v>
      </c>
      <c r="V426" s="30">
        <v>0.0</v>
      </c>
      <c r="W426" s="30">
        <v>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10.0</v>
      </c>
      <c r="AF426" s="30">
        <v>5.0</v>
      </c>
      <c r="AG426" s="30">
        <v>10.0</v>
      </c>
      <c r="AH426" s="30">
        <v>1.0</v>
      </c>
      <c r="AI426" s="30">
        <v>0.0</v>
      </c>
    </row>
    <row r="427">
      <c r="A427" s="30">
        <v>13325.2</v>
      </c>
      <c r="B427" s="40">
        <v>44340.0</v>
      </c>
      <c r="C427" s="40">
        <v>44350.0</v>
      </c>
      <c r="D427" s="32" t="s">
        <v>316</v>
      </c>
      <c r="E427" s="32" t="s">
        <v>46</v>
      </c>
      <c r="I427" s="35"/>
      <c r="J427" s="30">
        <v>1.0</v>
      </c>
      <c r="K427" s="30">
        <v>0.0</v>
      </c>
      <c r="L427" s="30">
        <v>0.0</v>
      </c>
      <c r="M427" s="32" t="s">
        <v>39</v>
      </c>
      <c r="N427" s="32" t="s">
        <v>39</v>
      </c>
      <c r="O427" s="30">
        <v>2.0</v>
      </c>
      <c r="P427" s="30">
        <v>0.0</v>
      </c>
      <c r="Q427" s="30">
        <v>0.0</v>
      </c>
      <c r="R427" s="30">
        <v>0.0</v>
      </c>
      <c r="S427" s="30">
        <v>0.0</v>
      </c>
      <c r="T427" s="30">
        <v>0.0</v>
      </c>
      <c r="U427" s="30">
        <v>0.0</v>
      </c>
      <c r="V427" s="30">
        <v>0.0</v>
      </c>
      <c r="W427" s="30">
        <v>0.0</v>
      </c>
      <c r="X427" s="30">
        <v>0.0</v>
      </c>
      <c r="Y427" s="30">
        <v>0.0</v>
      </c>
      <c r="Z427" s="30">
        <v>6.0</v>
      </c>
      <c r="AA427" s="30">
        <v>4.0</v>
      </c>
      <c r="AB427" s="30">
        <v>10.0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</row>
    <row r="428">
      <c r="A428" s="30">
        <v>13326.1</v>
      </c>
      <c r="B428" s="40">
        <v>44340.0</v>
      </c>
      <c r="C428" s="40">
        <v>44343.0</v>
      </c>
      <c r="D428" s="32" t="s">
        <v>305</v>
      </c>
      <c r="E428" s="32" t="s">
        <v>36</v>
      </c>
      <c r="F428" s="32" t="s">
        <v>67</v>
      </c>
      <c r="G428" s="33" t="s">
        <v>38</v>
      </c>
      <c r="H428" s="34">
        <v>27610.0</v>
      </c>
      <c r="I428" s="35"/>
      <c r="J428" s="30">
        <v>0.0</v>
      </c>
      <c r="K428" s="30">
        <v>1.0</v>
      </c>
      <c r="L428" s="30">
        <v>0.0</v>
      </c>
      <c r="M428" s="32" t="s">
        <v>39</v>
      </c>
      <c r="N428" s="32" t="s">
        <v>39</v>
      </c>
      <c r="O428" s="30">
        <v>3.0</v>
      </c>
      <c r="P428" s="30">
        <v>0.0</v>
      </c>
      <c r="Q428" s="30">
        <v>0.0</v>
      </c>
      <c r="R428" s="30">
        <v>0.0</v>
      </c>
      <c r="S428" s="30">
        <v>0.0</v>
      </c>
      <c r="T428" s="30">
        <v>0.0</v>
      </c>
      <c r="U428" s="30">
        <v>11.0</v>
      </c>
      <c r="V428" s="30">
        <v>6.0</v>
      </c>
      <c r="W428" s="30">
        <v>10.0</v>
      </c>
      <c r="X428" s="30">
        <v>1.0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</row>
    <row r="429">
      <c r="A429" s="30">
        <v>13326.2</v>
      </c>
      <c r="B429" s="40">
        <v>44340.0</v>
      </c>
      <c r="C429" s="40">
        <v>44343.0</v>
      </c>
      <c r="D429" s="32" t="s">
        <v>305</v>
      </c>
      <c r="E429" s="32" t="s">
        <v>36</v>
      </c>
      <c r="F429" s="32" t="s">
        <v>67</v>
      </c>
      <c r="G429" s="33" t="s">
        <v>38</v>
      </c>
      <c r="H429" s="34">
        <v>27610.0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3.0</v>
      </c>
      <c r="P429" s="30">
        <v>0.0</v>
      </c>
      <c r="Q429" s="30">
        <v>0.0</v>
      </c>
      <c r="R429" s="30">
        <v>0.0</v>
      </c>
      <c r="S429" s="30">
        <v>0.0</v>
      </c>
      <c r="T429" s="30">
        <v>0.0</v>
      </c>
      <c r="U429" s="30">
        <v>11.0</v>
      </c>
      <c r="V429" s="30">
        <v>6.0</v>
      </c>
      <c r="W429" s="30">
        <v>5.0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1.0</v>
      </c>
      <c r="AF429" s="30">
        <v>0.0</v>
      </c>
      <c r="AG429" s="30">
        <v>5.0</v>
      </c>
      <c r="AH429" s="30">
        <v>1.0</v>
      </c>
      <c r="AI429" s="30">
        <v>0.0</v>
      </c>
    </row>
    <row r="430">
      <c r="A430" s="30">
        <v>13327.1</v>
      </c>
      <c r="B430" s="40">
        <v>44340.0</v>
      </c>
      <c r="C430" s="40">
        <v>44350.0</v>
      </c>
      <c r="D430" s="32" t="s">
        <v>356</v>
      </c>
      <c r="E430" s="32" t="s">
        <v>218</v>
      </c>
      <c r="F430" s="32" t="s">
        <v>92</v>
      </c>
      <c r="G430" s="33" t="s">
        <v>91</v>
      </c>
      <c r="H430" s="34">
        <v>27597.0</v>
      </c>
      <c r="I430" s="35"/>
      <c r="J430" s="30">
        <v>0.0</v>
      </c>
      <c r="K430" s="30">
        <v>1.0</v>
      </c>
      <c r="L430" s="30">
        <v>0.0</v>
      </c>
      <c r="M430" s="32" t="s">
        <v>39</v>
      </c>
      <c r="N430" s="32" t="s">
        <v>39</v>
      </c>
      <c r="O430" s="30">
        <v>4.0</v>
      </c>
      <c r="P430" s="30">
        <v>0.0</v>
      </c>
      <c r="Q430" s="30">
        <v>0.0</v>
      </c>
      <c r="R430" s="30">
        <v>0.0</v>
      </c>
      <c r="S430" s="30">
        <v>0.0</v>
      </c>
      <c r="T430" s="30">
        <v>0.0</v>
      </c>
      <c r="U430" s="30">
        <v>0.0</v>
      </c>
      <c r="V430" s="30">
        <v>0.0</v>
      </c>
      <c r="W430" s="30">
        <v>0.0</v>
      </c>
      <c r="X430" s="30">
        <v>0.0</v>
      </c>
      <c r="Y430" s="30">
        <v>0.0</v>
      </c>
      <c r="Z430" s="30">
        <v>10.0</v>
      </c>
      <c r="AA430" s="30">
        <v>6.0</v>
      </c>
      <c r="AB430" s="30">
        <v>10.0</v>
      </c>
      <c r="AC430" s="30">
        <v>1.0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</row>
    <row r="431">
      <c r="A431" s="30">
        <v>13327.2</v>
      </c>
      <c r="B431" s="40">
        <v>44340.0</v>
      </c>
      <c r="C431" s="40">
        <v>44350.0</v>
      </c>
      <c r="D431" s="32" t="s">
        <v>356</v>
      </c>
      <c r="E431" s="32" t="s">
        <v>218</v>
      </c>
      <c r="G431" s="38"/>
      <c r="H431" s="38"/>
      <c r="I431" s="35"/>
      <c r="J431" s="30">
        <v>1.0</v>
      </c>
      <c r="K431" s="30">
        <v>0.0</v>
      </c>
      <c r="L431" s="30">
        <v>0.0</v>
      </c>
      <c r="M431" s="32" t="s">
        <v>39</v>
      </c>
      <c r="N431" s="32" t="s">
        <v>39</v>
      </c>
      <c r="O431" s="30">
        <v>3.0</v>
      </c>
      <c r="P431" s="30">
        <v>0.0</v>
      </c>
      <c r="Q431" s="30">
        <v>0.0</v>
      </c>
      <c r="R431" s="30">
        <v>0.0</v>
      </c>
      <c r="S431" s="30">
        <v>0.0</v>
      </c>
      <c r="T431" s="30">
        <v>0.0</v>
      </c>
      <c r="U431" s="30">
        <v>0.0</v>
      </c>
      <c r="V431" s="30">
        <v>0.0</v>
      </c>
      <c r="W431" s="30">
        <v>0.0</v>
      </c>
      <c r="X431" s="30">
        <v>0.0</v>
      </c>
      <c r="Y431" s="30">
        <v>0.0</v>
      </c>
      <c r="Z431" s="30">
        <v>5.0</v>
      </c>
      <c r="AA431" s="30">
        <v>3.0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</row>
    <row r="432">
      <c r="A432" s="30">
        <v>13328.1</v>
      </c>
      <c r="B432" s="40">
        <v>44341.0</v>
      </c>
      <c r="C432" s="40">
        <v>44341.0</v>
      </c>
      <c r="D432" s="32" t="s">
        <v>262</v>
      </c>
      <c r="E432" s="32" t="s">
        <v>36</v>
      </c>
      <c r="F432" s="32" t="s">
        <v>263</v>
      </c>
      <c r="G432" s="33" t="s">
        <v>91</v>
      </c>
      <c r="H432" s="34">
        <v>27597.0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5.0</v>
      </c>
      <c r="P432" s="30">
        <v>12.0</v>
      </c>
      <c r="Q432" s="30">
        <v>0.0</v>
      </c>
      <c r="R432" s="30">
        <v>5.0</v>
      </c>
      <c r="S432" s="30">
        <v>0.0</v>
      </c>
      <c r="T432" s="30">
        <v>0.0</v>
      </c>
      <c r="U432" s="30">
        <v>0.0</v>
      </c>
      <c r="V432" s="30">
        <v>0.0</v>
      </c>
      <c r="W432" s="30">
        <v>0.0</v>
      </c>
      <c r="X432" s="30">
        <v>0.0</v>
      </c>
      <c r="Y432" s="30">
        <v>0.0</v>
      </c>
      <c r="Z432" s="30">
        <v>0.0</v>
      </c>
      <c r="AA432" s="30">
        <v>7.0</v>
      </c>
      <c r="AB432" s="30">
        <v>5.0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</row>
    <row r="433">
      <c r="A433" s="30">
        <v>13329.1</v>
      </c>
      <c r="B433" s="40">
        <v>44341.0</v>
      </c>
      <c r="C433" s="40">
        <v>44349.0</v>
      </c>
      <c r="D433" s="32" t="s">
        <v>80</v>
      </c>
      <c r="E433" s="32" t="s">
        <v>36</v>
      </c>
      <c r="F433" s="32" t="s">
        <v>81</v>
      </c>
      <c r="G433" s="33" t="s">
        <v>38</v>
      </c>
      <c r="H433" s="34">
        <v>27614.0</v>
      </c>
      <c r="I433" s="35"/>
      <c r="J433" s="30">
        <v>0.0</v>
      </c>
      <c r="K433" s="30">
        <v>1.0</v>
      </c>
      <c r="L433" s="30">
        <v>0.0</v>
      </c>
      <c r="M433" s="32" t="s">
        <v>49</v>
      </c>
      <c r="N433" s="32" t="s">
        <v>39</v>
      </c>
      <c r="O433" s="30">
        <v>3.0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8.0</v>
      </c>
      <c r="V433" s="30">
        <v>5.0</v>
      </c>
      <c r="W433" s="30">
        <v>10.0</v>
      </c>
      <c r="X433" s="30">
        <v>2.0</v>
      </c>
      <c r="Y433" s="30">
        <v>0.0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1.0</v>
      </c>
      <c r="AF433" s="30">
        <v>0.0</v>
      </c>
      <c r="AG433" s="30">
        <v>0.0</v>
      </c>
      <c r="AH433" s="30">
        <v>0.0</v>
      </c>
      <c r="AI433" s="30">
        <v>0.0</v>
      </c>
    </row>
    <row r="434">
      <c r="A434" s="30">
        <v>13329.2</v>
      </c>
      <c r="B434" s="40">
        <v>44341.0</v>
      </c>
      <c r="C434" s="40">
        <v>44349.0</v>
      </c>
      <c r="D434" s="32" t="s">
        <v>80</v>
      </c>
      <c r="E434" s="32" t="s">
        <v>36</v>
      </c>
      <c r="F434" s="32" t="s">
        <v>81</v>
      </c>
      <c r="G434" s="33" t="s">
        <v>38</v>
      </c>
      <c r="H434" s="34">
        <v>27614.0</v>
      </c>
      <c r="I434" s="35"/>
      <c r="J434" s="30">
        <v>0.0</v>
      </c>
      <c r="K434" s="30">
        <v>1.0</v>
      </c>
      <c r="L434" s="30">
        <v>0.0</v>
      </c>
      <c r="M434" s="32" t="s">
        <v>49</v>
      </c>
      <c r="N434" s="32" t="s">
        <v>39</v>
      </c>
      <c r="O434" s="30">
        <v>3.0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10.0</v>
      </c>
      <c r="V434" s="30">
        <v>5.0</v>
      </c>
      <c r="W434" s="30">
        <v>10.0</v>
      </c>
      <c r="X434" s="30">
        <v>2.0</v>
      </c>
      <c r="Y434" s="30">
        <v>0.0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</row>
    <row r="435">
      <c r="A435" s="30">
        <v>13329.3</v>
      </c>
      <c r="B435" s="40">
        <v>44341.0</v>
      </c>
      <c r="C435" s="40">
        <v>44349.0</v>
      </c>
      <c r="D435" s="32" t="s">
        <v>80</v>
      </c>
      <c r="E435" s="32" t="s">
        <v>36</v>
      </c>
      <c r="J435" s="30">
        <v>1.0</v>
      </c>
      <c r="K435" s="30">
        <v>0.0</v>
      </c>
      <c r="L435" s="30">
        <v>0.0</v>
      </c>
      <c r="M435" s="32" t="s">
        <v>39</v>
      </c>
      <c r="N435" s="32" t="s">
        <v>39</v>
      </c>
      <c r="O435" s="30">
        <v>1.0</v>
      </c>
      <c r="P435" s="30">
        <v>0.0</v>
      </c>
      <c r="Q435" s="30">
        <v>0.0</v>
      </c>
      <c r="R435" s="30">
        <v>0.0</v>
      </c>
      <c r="S435" s="30">
        <v>0.0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5.0</v>
      </c>
      <c r="AA435" s="30">
        <v>4.0</v>
      </c>
      <c r="AB435" s="30">
        <v>10.0</v>
      </c>
      <c r="AC435" s="30">
        <v>1.0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</row>
    <row r="436">
      <c r="A436" s="30">
        <v>13329.4</v>
      </c>
      <c r="B436" s="40">
        <v>44341.0</v>
      </c>
      <c r="C436" s="40">
        <v>44349.0</v>
      </c>
      <c r="D436" s="32" t="s">
        <v>80</v>
      </c>
      <c r="E436" s="32" t="s">
        <v>36</v>
      </c>
      <c r="J436" s="30">
        <v>0.0</v>
      </c>
      <c r="K436" s="30">
        <v>0.0</v>
      </c>
      <c r="L436" s="30">
        <v>1.0</v>
      </c>
      <c r="M436" s="32" t="s">
        <v>39</v>
      </c>
      <c r="N436" s="32" t="s">
        <v>39</v>
      </c>
      <c r="O436" s="30">
        <v>3.0</v>
      </c>
      <c r="P436" s="30">
        <v>0.0</v>
      </c>
      <c r="Q436" s="30">
        <v>0.0</v>
      </c>
      <c r="R436" s="30">
        <v>0.0</v>
      </c>
      <c r="S436" s="30">
        <v>0.0</v>
      </c>
      <c r="T436" s="30">
        <v>0.0</v>
      </c>
      <c r="U436" s="30">
        <v>9.0</v>
      </c>
      <c r="V436" s="30">
        <v>7.0</v>
      </c>
      <c r="W436" s="30">
        <v>10.0</v>
      </c>
      <c r="X436" s="30">
        <v>2.0</v>
      </c>
      <c r="Y436" s="30">
        <v>0.0</v>
      </c>
      <c r="Z436" s="30">
        <v>0.0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</row>
    <row r="437">
      <c r="A437" s="30">
        <v>13330.1</v>
      </c>
      <c r="B437" s="40">
        <v>44341.0</v>
      </c>
      <c r="C437" s="40">
        <v>44344.0</v>
      </c>
      <c r="D437" s="32" t="s">
        <v>262</v>
      </c>
      <c r="E437" s="32" t="s">
        <v>36</v>
      </c>
      <c r="F437" s="32" t="s">
        <v>179</v>
      </c>
      <c r="G437" s="33" t="s">
        <v>38</v>
      </c>
      <c r="H437" s="34">
        <v>27616.0</v>
      </c>
      <c r="I437" s="35"/>
      <c r="J437" s="30">
        <v>0.0</v>
      </c>
      <c r="K437" s="30">
        <v>1.0</v>
      </c>
      <c r="L437" s="30">
        <v>0.0</v>
      </c>
      <c r="M437" s="32" t="s">
        <v>39</v>
      </c>
      <c r="N437" s="32" t="s">
        <v>39</v>
      </c>
      <c r="O437" s="30">
        <v>3.0</v>
      </c>
      <c r="P437" s="30">
        <v>0.0</v>
      </c>
      <c r="Q437" s="30">
        <v>0.0</v>
      </c>
      <c r="R437" s="30">
        <v>0.0</v>
      </c>
      <c r="S437" s="30">
        <v>0.0</v>
      </c>
      <c r="T437" s="30">
        <v>0.0</v>
      </c>
      <c r="U437" s="30">
        <v>0.0</v>
      </c>
      <c r="V437" s="30">
        <v>0.0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9.0</v>
      </c>
      <c r="AF437" s="30">
        <v>8.0</v>
      </c>
      <c r="AG437" s="30">
        <v>5.0</v>
      </c>
      <c r="AH437" s="30">
        <v>0.0</v>
      </c>
      <c r="AI437" s="30">
        <v>0.0</v>
      </c>
    </row>
    <row r="438">
      <c r="A438" s="30">
        <v>13331.1</v>
      </c>
      <c r="B438" s="40">
        <v>44341.0</v>
      </c>
      <c r="C438" s="40">
        <v>44350.0</v>
      </c>
      <c r="D438" s="32" t="s">
        <v>262</v>
      </c>
      <c r="E438" s="32" t="s">
        <v>36</v>
      </c>
      <c r="F438" s="32" t="s">
        <v>263</v>
      </c>
      <c r="G438" s="33" t="s">
        <v>91</v>
      </c>
      <c r="H438" s="34">
        <v>27597.0</v>
      </c>
      <c r="I438" s="35"/>
      <c r="J438" s="30">
        <v>0.0</v>
      </c>
      <c r="K438" s="30">
        <v>1.0</v>
      </c>
      <c r="L438" s="30">
        <v>0.0</v>
      </c>
      <c r="M438" s="32" t="s">
        <v>39</v>
      </c>
      <c r="N438" s="32" t="s">
        <v>39</v>
      </c>
      <c r="O438" s="30">
        <v>3.0</v>
      </c>
      <c r="P438" s="30">
        <v>0.0</v>
      </c>
      <c r="Q438" s="30">
        <v>0.0</v>
      </c>
      <c r="R438" s="30">
        <v>0.0</v>
      </c>
      <c r="S438" s="30">
        <v>0.0</v>
      </c>
      <c r="T438" s="30">
        <v>0.0</v>
      </c>
      <c r="U438" s="30">
        <v>0.0</v>
      </c>
      <c r="V438" s="30">
        <v>0.0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10.0</v>
      </c>
      <c r="AC438" s="30">
        <v>2.0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</row>
    <row r="439">
      <c r="A439" s="30">
        <v>13332.1</v>
      </c>
      <c r="B439" s="40">
        <v>44341.0</v>
      </c>
      <c r="C439" s="40">
        <v>44350.0</v>
      </c>
      <c r="D439" s="32" t="s">
        <v>208</v>
      </c>
      <c r="E439" s="32" t="s">
        <v>36</v>
      </c>
      <c r="F439" s="32" t="s">
        <v>44</v>
      </c>
      <c r="G439" s="33" t="s">
        <v>38</v>
      </c>
      <c r="H439" s="34">
        <v>27604.0</v>
      </c>
      <c r="I439" s="35"/>
      <c r="J439" s="30">
        <v>0.0</v>
      </c>
      <c r="K439" s="30">
        <v>1.0</v>
      </c>
      <c r="L439" s="30">
        <v>0.0</v>
      </c>
      <c r="M439" s="32" t="s">
        <v>39</v>
      </c>
      <c r="N439" s="32" t="s">
        <v>39</v>
      </c>
      <c r="O439" s="30">
        <v>4.0</v>
      </c>
      <c r="P439" s="30">
        <v>0.0</v>
      </c>
      <c r="Q439" s="30">
        <v>0.0</v>
      </c>
      <c r="R439" s="30">
        <v>0.0</v>
      </c>
      <c r="S439" s="30">
        <v>0.0</v>
      </c>
      <c r="T439" s="30">
        <v>0.0</v>
      </c>
      <c r="U439" s="30">
        <v>0.0</v>
      </c>
      <c r="V439" s="30">
        <v>0.0</v>
      </c>
      <c r="W439" s="30">
        <v>0.0</v>
      </c>
      <c r="X439" s="30">
        <v>0.0</v>
      </c>
      <c r="Y439" s="30">
        <v>0.0</v>
      </c>
      <c r="Z439" s="30">
        <v>9.0</v>
      </c>
      <c r="AA439" s="30">
        <v>6.0</v>
      </c>
      <c r="AB439" s="30">
        <v>10.0</v>
      </c>
      <c r="AC439" s="30">
        <v>1.0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</row>
    <row r="440">
      <c r="A440" s="30">
        <v>13332.2</v>
      </c>
      <c r="B440" s="40">
        <v>44341.0</v>
      </c>
      <c r="C440" s="40">
        <v>44350.0</v>
      </c>
      <c r="D440" s="32" t="s">
        <v>208</v>
      </c>
      <c r="E440" s="32" t="s">
        <v>36</v>
      </c>
      <c r="F440" s="32" t="s">
        <v>44</v>
      </c>
      <c r="G440" s="33" t="s">
        <v>38</v>
      </c>
      <c r="H440" s="34">
        <v>27604.0</v>
      </c>
      <c r="I440" s="35"/>
      <c r="J440" s="30">
        <v>0.0</v>
      </c>
      <c r="K440" s="30">
        <v>1.0</v>
      </c>
      <c r="L440" s="30">
        <v>0.0</v>
      </c>
      <c r="M440" s="32" t="s">
        <v>39</v>
      </c>
      <c r="N440" s="32" t="s">
        <v>39</v>
      </c>
      <c r="O440" s="30">
        <v>1.0</v>
      </c>
      <c r="P440" s="30">
        <v>0.0</v>
      </c>
      <c r="Q440" s="30">
        <v>0.0</v>
      </c>
      <c r="R440" s="30">
        <v>0.0</v>
      </c>
      <c r="S440" s="30">
        <v>0.0</v>
      </c>
      <c r="T440" s="30">
        <v>0.0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9.0</v>
      </c>
      <c r="AF440" s="30">
        <v>5.0</v>
      </c>
      <c r="AG440" s="30">
        <v>10.0</v>
      </c>
      <c r="AH440" s="30">
        <v>1.0</v>
      </c>
      <c r="AI440" s="30">
        <v>0.0</v>
      </c>
    </row>
    <row r="441">
      <c r="A441" s="30">
        <v>13333.1</v>
      </c>
      <c r="B441" s="40">
        <v>44341.0</v>
      </c>
      <c r="C441" s="40">
        <v>44351.0</v>
      </c>
      <c r="D441" s="32" t="s">
        <v>208</v>
      </c>
      <c r="E441" s="32" t="s">
        <v>36</v>
      </c>
      <c r="F441" s="32" t="s">
        <v>44</v>
      </c>
      <c r="G441" s="33" t="s">
        <v>38</v>
      </c>
      <c r="H441" s="34">
        <v>27604.0</v>
      </c>
      <c r="I441" s="35"/>
      <c r="J441" s="30">
        <v>0.0</v>
      </c>
      <c r="K441" s="30">
        <v>1.0</v>
      </c>
      <c r="L441" s="30">
        <v>0.0</v>
      </c>
      <c r="M441" s="32" t="s">
        <v>39</v>
      </c>
      <c r="N441" s="32" t="s">
        <v>39</v>
      </c>
      <c r="O441" s="30">
        <v>3.0</v>
      </c>
      <c r="P441" s="30">
        <v>0.0</v>
      </c>
      <c r="Q441" s="30">
        <v>0.0</v>
      </c>
      <c r="R441" s="30">
        <v>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0.0</v>
      </c>
      <c r="X441" s="30">
        <v>0.0</v>
      </c>
      <c r="Y441" s="30">
        <v>0.0</v>
      </c>
      <c r="Z441" s="30">
        <v>10.0</v>
      </c>
      <c r="AA441" s="30">
        <v>6.0</v>
      </c>
      <c r="AB441" s="30">
        <v>5.0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</row>
    <row r="442">
      <c r="A442" s="30">
        <v>13333.2</v>
      </c>
      <c r="B442" s="40">
        <v>44341.0</v>
      </c>
      <c r="C442" s="40">
        <v>44351.0</v>
      </c>
      <c r="D442" s="32" t="s">
        <v>208</v>
      </c>
      <c r="E442" s="32" t="s">
        <v>36</v>
      </c>
      <c r="F442" s="32" t="s">
        <v>44</v>
      </c>
      <c r="G442" s="33" t="s">
        <v>38</v>
      </c>
      <c r="H442" s="34">
        <v>27604.0</v>
      </c>
      <c r="I442" s="35"/>
      <c r="J442" s="30">
        <v>0.0</v>
      </c>
      <c r="K442" s="30">
        <v>1.0</v>
      </c>
      <c r="L442" s="30">
        <v>0.0</v>
      </c>
      <c r="M442" s="32" t="s">
        <v>39</v>
      </c>
      <c r="N442" s="32" t="s">
        <v>39</v>
      </c>
      <c r="O442" s="30">
        <v>1.0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0.0</v>
      </c>
      <c r="V442" s="30">
        <v>0.0</v>
      </c>
      <c r="W442" s="30">
        <v>0.0</v>
      </c>
      <c r="X442" s="30">
        <v>0.0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9.0</v>
      </c>
      <c r="AF442" s="30">
        <v>5.0</v>
      </c>
      <c r="AG442" s="30">
        <v>5.0</v>
      </c>
      <c r="AH442" s="30">
        <v>0.0</v>
      </c>
      <c r="AI442" s="30">
        <v>0.0</v>
      </c>
    </row>
    <row r="443">
      <c r="A443" s="30">
        <v>13333.3</v>
      </c>
      <c r="B443" s="40">
        <v>44341.0</v>
      </c>
      <c r="C443" s="40">
        <v>44351.0</v>
      </c>
      <c r="D443" s="32" t="s">
        <v>208</v>
      </c>
      <c r="E443" s="32" t="s">
        <v>36</v>
      </c>
      <c r="F443" s="32" t="s">
        <v>179</v>
      </c>
      <c r="G443" s="33" t="s">
        <v>38</v>
      </c>
      <c r="H443" s="34">
        <v>27616.0</v>
      </c>
      <c r="I443" s="35"/>
      <c r="J443" s="30">
        <v>0.0</v>
      </c>
      <c r="K443" s="30">
        <v>1.0</v>
      </c>
      <c r="L443" s="30">
        <v>0.0</v>
      </c>
      <c r="M443" s="32" t="s">
        <v>39</v>
      </c>
      <c r="N443" s="32" t="s">
        <v>39</v>
      </c>
      <c r="O443" s="30">
        <v>1.0</v>
      </c>
      <c r="P443" s="30">
        <v>0.0</v>
      </c>
      <c r="Q443" s="30">
        <v>0.0</v>
      </c>
      <c r="R443" s="30">
        <v>0.0</v>
      </c>
      <c r="S443" s="30">
        <v>0.0</v>
      </c>
      <c r="T443" s="30">
        <v>0.0</v>
      </c>
      <c r="U443" s="30">
        <v>0.0</v>
      </c>
      <c r="V443" s="30">
        <v>0.0</v>
      </c>
      <c r="W443" s="30">
        <v>0.0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9.0</v>
      </c>
      <c r="AF443" s="30">
        <v>5.0</v>
      </c>
      <c r="AG443" s="30">
        <v>5.0</v>
      </c>
      <c r="AH443" s="30">
        <v>0.0</v>
      </c>
      <c r="AI443" s="30">
        <v>0.0</v>
      </c>
    </row>
    <row r="444">
      <c r="A444" s="30">
        <v>13334.1</v>
      </c>
      <c r="B444" s="40">
        <v>44341.0</v>
      </c>
      <c r="C444" s="40">
        <v>44342.0</v>
      </c>
      <c r="D444" s="32" t="s">
        <v>348</v>
      </c>
      <c r="E444" s="32" t="s">
        <v>46</v>
      </c>
      <c r="F444" s="32" t="s">
        <v>40</v>
      </c>
      <c r="G444" s="38"/>
      <c r="H444" s="38"/>
      <c r="I444" s="35"/>
      <c r="J444" s="30">
        <v>0.0</v>
      </c>
      <c r="K444" s="30">
        <v>1.0</v>
      </c>
      <c r="L444" s="30">
        <v>0.0</v>
      </c>
      <c r="M444" s="32" t="s">
        <v>39</v>
      </c>
      <c r="N444" s="32" t="s">
        <v>39</v>
      </c>
      <c r="O444" s="30">
        <v>0.0</v>
      </c>
      <c r="P444" s="30">
        <v>0.0</v>
      </c>
      <c r="Q444" s="30">
        <v>0.0</v>
      </c>
      <c r="R444" s="30">
        <v>0.0</v>
      </c>
      <c r="S444" s="30">
        <v>0.0</v>
      </c>
      <c r="T444" s="30">
        <v>0.0</v>
      </c>
      <c r="U444" s="30">
        <v>0.0</v>
      </c>
      <c r="V444" s="30">
        <v>0.0</v>
      </c>
      <c r="W444" s="30">
        <v>0.0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8.0</v>
      </c>
      <c r="AF444" s="30">
        <v>4.0</v>
      </c>
      <c r="AG444" s="30">
        <v>5.0</v>
      </c>
      <c r="AH444" s="30">
        <v>1.0</v>
      </c>
      <c r="AI444" s="30">
        <v>0.0</v>
      </c>
    </row>
    <row r="445">
      <c r="A445" s="30">
        <v>13334.2</v>
      </c>
      <c r="B445" s="40">
        <v>44341.0</v>
      </c>
      <c r="C445" s="40">
        <v>44342.0</v>
      </c>
      <c r="D445" s="32" t="s">
        <v>348</v>
      </c>
      <c r="E445" s="32" t="s">
        <v>46</v>
      </c>
      <c r="F445" s="32" t="s">
        <v>40</v>
      </c>
      <c r="G445" s="38"/>
      <c r="H445" s="38"/>
      <c r="I445" s="35"/>
      <c r="J445" s="30">
        <v>0.0</v>
      </c>
      <c r="K445" s="30">
        <v>1.0</v>
      </c>
      <c r="L445" s="30">
        <v>0.0</v>
      </c>
      <c r="M445" s="32" t="s">
        <v>39</v>
      </c>
      <c r="N445" s="32" t="s">
        <v>39</v>
      </c>
      <c r="O445" s="30">
        <v>8.0</v>
      </c>
      <c r="P445" s="30">
        <v>0.0</v>
      </c>
      <c r="Q445" s="30">
        <v>0.0</v>
      </c>
      <c r="R445" s="30">
        <v>0.0</v>
      </c>
      <c r="S445" s="30">
        <v>0.0</v>
      </c>
      <c r="T445" s="30">
        <v>0.0</v>
      </c>
      <c r="U445" s="30">
        <v>0.0</v>
      </c>
      <c r="V445" s="30">
        <v>0.0</v>
      </c>
      <c r="W445" s="30">
        <v>0.0</v>
      </c>
      <c r="X445" s="30">
        <v>0.0</v>
      </c>
      <c r="Y445" s="30">
        <v>0.0</v>
      </c>
      <c r="Z445" s="30">
        <v>9.0</v>
      </c>
      <c r="AA445" s="30">
        <v>6.0</v>
      </c>
      <c r="AB445" s="30">
        <v>10.0</v>
      </c>
      <c r="AC445" s="30">
        <v>2.0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</row>
    <row r="446">
      <c r="A446" s="30">
        <v>13335.1</v>
      </c>
      <c r="B446" s="40">
        <v>44341.0</v>
      </c>
      <c r="C446" s="40">
        <v>44342.0</v>
      </c>
      <c r="D446" s="32" t="s">
        <v>35</v>
      </c>
      <c r="E446" s="32" t="s">
        <v>36</v>
      </c>
      <c r="F446" s="32" t="s">
        <v>245</v>
      </c>
      <c r="G446" s="33" t="s">
        <v>38</v>
      </c>
      <c r="H446" s="34">
        <v>27613.0</v>
      </c>
      <c r="I446" s="35"/>
      <c r="J446" s="30">
        <v>0.0</v>
      </c>
      <c r="K446" s="30">
        <v>1.0</v>
      </c>
      <c r="L446" s="30">
        <v>0.0</v>
      </c>
      <c r="M446" s="32" t="s">
        <v>39</v>
      </c>
      <c r="N446" s="32" t="s">
        <v>39</v>
      </c>
      <c r="O446" s="30">
        <v>3.0</v>
      </c>
      <c r="P446" s="30">
        <v>0.0</v>
      </c>
      <c r="Q446" s="30">
        <v>0.0</v>
      </c>
      <c r="R446" s="30">
        <v>0.0</v>
      </c>
      <c r="S446" s="30">
        <v>0.0</v>
      </c>
      <c r="T446" s="30">
        <v>0.0</v>
      </c>
      <c r="U446" s="30">
        <v>10.0</v>
      </c>
      <c r="V446" s="30">
        <v>5.0</v>
      </c>
      <c r="W446" s="30">
        <v>10.0</v>
      </c>
      <c r="X446" s="30">
        <v>1.0</v>
      </c>
      <c r="Y446" s="30">
        <v>0.0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</row>
    <row r="447">
      <c r="A447" s="30">
        <v>13335.2</v>
      </c>
      <c r="B447" s="40">
        <v>44341.0</v>
      </c>
      <c r="C447" s="40">
        <v>44342.0</v>
      </c>
      <c r="D447" s="32" t="s">
        <v>35</v>
      </c>
      <c r="E447" s="32" t="s">
        <v>36</v>
      </c>
      <c r="F447" s="32" t="s">
        <v>245</v>
      </c>
      <c r="G447" s="33" t="s">
        <v>38</v>
      </c>
      <c r="H447" s="34">
        <v>27613.0</v>
      </c>
      <c r="I447" s="35"/>
      <c r="J447" s="30">
        <v>0.0</v>
      </c>
      <c r="K447" s="30">
        <v>1.0</v>
      </c>
      <c r="L447" s="30">
        <v>0.0</v>
      </c>
      <c r="M447" s="32" t="s">
        <v>39</v>
      </c>
      <c r="N447" s="32" t="s">
        <v>39</v>
      </c>
      <c r="O447" s="30">
        <v>2.0</v>
      </c>
      <c r="P447" s="30">
        <v>0.0</v>
      </c>
      <c r="Q447" s="30">
        <v>0.0</v>
      </c>
      <c r="R447" s="30">
        <v>0.0</v>
      </c>
      <c r="S447" s="30">
        <v>0.0</v>
      </c>
      <c r="T447" s="30">
        <v>0.0</v>
      </c>
      <c r="U447" s="30">
        <v>10.0</v>
      </c>
      <c r="V447" s="30">
        <v>7.0</v>
      </c>
      <c r="W447" s="30">
        <v>5.0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</row>
    <row r="448">
      <c r="A448" s="30">
        <v>13336.1</v>
      </c>
      <c r="B448" s="40">
        <v>44341.0</v>
      </c>
      <c r="C448" s="40">
        <v>44350.0</v>
      </c>
      <c r="D448" s="32" t="s">
        <v>201</v>
      </c>
      <c r="E448" s="32" t="s">
        <v>36</v>
      </c>
      <c r="F448" s="32" t="s">
        <v>357</v>
      </c>
      <c r="G448" s="33" t="s">
        <v>38</v>
      </c>
      <c r="H448" s="34">
        <v>27601.0</v>
      </c>
      <c r="I448" s="35"/>
      <c r="J448" s="30">
        <v>0.0</v>
      </c>
      <c r="K448" s="30">
        <v>1.0</v>
      </c>
      <c r="L448" s="30">
        <v>0.0</v>
      </c>
      <c r="M448" s="32" t="s">
        <v>39</v>
      </c>
      <c r="N448" s="32" t="s">
        <v>39</v>
      </c>
      <c r="O448" s="30">
        <v>0.0</v>
      </c>
      <c r="P448" s="30">
        <v>0.0</v>
      </c>
      <c r="Q448" s="30">
        <v>0.0</v>
      </c>
      <c r="R448" s="30">
        <v>0.0</v>
      </c>
      <c r="S448" s="30">
        <v>0.0</v>
      </c>
      <c r="T448" s="30">
        <v>0.0</v>
      </c>
      <c r="U448" s="30">
        <v>0.0</v>
      </c>
      <c r="V448" s="30">
        <v>0.0</v>
      </c>
      <c r="W448" s="30">
        <v>0.0</v>
      </c>
      <c r="X448" s="30">
        <v>0.0</v>
      </c>
      <c r="Y448" s="30">
        <v>0.0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10.0</v>
      </c>
      <c r="AF448" s="30">
        <v>5.0</v>
      </c>
      <c r="AG448" s="30">
        <v>10.0</v>
      </c>
      <c r="AH448" s="30">
        <v>0.0</v>
      </c>
      <c r="AI448" s="30">
        <v>0.0</v>
      </c>
    </row>
    <row r="449">
      <c r="A449" s="30">
        <v>13337.1</v>
      </c>
      <c r="B449" s="40">
        <v>44342.0</v>
      </c>
      <c r="C449" s="40">
        <v>44342.0</v>
      </c>
      <c r="D449" s="32" t="s">
        <v>350</v>
      </c>
      <c r="E449" s="32" t="s">
        <v>351</v>
      </c>
      <c r="H449" s="38"/>
      <c r="I449" s="35"/>
      <c r="J449" s="30">
        <v>0.0</v>
      </c>
      <c r="K449" s="30">
        <v>0.0</v>
      </c>
      <c r="L449" s="30">
        <v>1.0</v>
      </c>
      <c r="M449" s="32" t="s">
        <v>39</v>
      </c>
      <c r="N449" s="32" t="s">
        <v>49</v>
      </c>
      <c r="O449" s="30">
        <v>1.0</v>
      </c>
      <c r="P449" s="30">
        <v>0.0</v>
      </c>
      <c r="Q449" s="30">
        <v>0.0</v>
      </c>
      <c r="R449" s="30">
        <v>0.0</v>
      </c>
      <c r="S449" s="30">
        <v>0.0</v>
      </c>
      <c r="T449" s="30">
        <v>0.0</v>
      </c>
      <c r="U449" s="30">
        <v>11.0</v>
      </c>
      <c r="V449" s="30">
        <v>9.0</v>
      </c>
      <c r="W449" s="30">
        <v>0.0</v>
      </c>
      <c r="X449" s="30">
        <v>1.0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0.0</v>
      </c>
      <c r="AF449" s="30">
        <v>0.0</v>
      </c>
      <c r="AG449" s="30">
        <v>0.0</v>
      </c>
      <c r="AH449" s="30">
        <v>0.0</v>
      </c>
      <c r="AI449" s="30">
        <v>0.0</v>
      </c>
    </row>
    <row r="450">
      <c r="A450" s="30">
        <v>13338.1</v>
      </c>
      <c r="B450" s="40">
        <v>44342.0</v>
      </c>
      <c r="C450" s="40">
        <v>44351.0</v>
      </c>
      <c r="D450" s="32" t="s">
        <v>312</v>
      </c>
      <c r="E450" s="32" t="s">
        <v>36</v>
      </c>
      <c r="F450" s="32" t="s">
        <v>275</v>
      </c>
      <c r="G450" s="33" t="s">
        <v>38</v>
      </c>
      <c r="H450" s="34">
        <v>27609.0</v>
      </c>
      <c r="I450" s="35"/>
      <c r="J450" s="30">
        <v>0.0</v>
      </c>
      <c r="K450" s="30">
        <v>1.0</v>
      </c>
      <c r="L450" s="30">
        <v>0.0</v>
      </c>
      <c r="M450" s="32" t="s">
        <v>49</v>
      </c>
      <c r="N450" s="32" t="s">
        <v>39</v>
      </c>
      <c r="O450" s="30">
        <v>5.0</v>
      </c>
      <c r="P450" s="30">
        <v>0.0</v>
      </c>
      <c r="Q450" s="30">
        <v>0.0</v>
      </c>
      <c r="R450" s="30">
        <v>0.0</v>
      </c>
      <c r="S450" s="30">
        <v>0.0</v>
      </c>
      <c r="T450" s="30">
        <v>0.0</v>
      </c>
      <c r="U450" s="30">
        <v>11.0</v>
      </c>
      <c r="V450" s="30">
        <v>6.0</v>
      </c>
      <c r="W450" s="30">
        <v>10.0</v>
      </c>
      <c r="X450" s="30">
        <v>1.0</v>
      </c>
      <c r="Y450" s="30">
        <v>0.0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</row>
    <row r="451">
      <c r="A451" s="30">
        <v>13338.2</v>
      </c>
      <c r="B451" s="40">
        <v>44342.0</v>
      </c>
      <c r="C451" s="40">
        <v>44351.0</v>
      </c>
      <c r="D451" s="32" t="s">
        <v>312</v>
      </c>
      <c r="E451" s="32" t="s">
        <v>36</v>
      </c>
      <c r="F451" s="32" t="s">
        <v>275</v>
      </c>
      <c r="G451" s="33" t="s">
        <v>38</v>
      </c>
      <c r="H451" s="34">
        <v>27609.0</v>
      </c>
      <c r="I451" s="35"/>
      <c r="J451" s="30">
        <v>0.0</v>
      </c>
      <c r="K451" s="30">
        <v>1.0</v>
      </c>
      <c r="L451" s="30">
        <v>0.0</v>
      </c>
      <c r="M451" s="32" t="s">
        <v>49</v>
      </c>
      <c r="N451" s="32" t="s">
        <v>39</v>
      </c>
      <c r="O451" s="30">
        <v>5.0</v>
      </c>
      <c r="P451" s="30">
        <v>10.0</v>
      </c>
      <c r="Q451" s="30">
        <v>7.0</v>
      </c>
      <c r="R451" s="30">
        <v>10.0</v>
      </c>
      <c r="S451" s="30">
        <v>1.0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</row>
    <row r="452">
      <c r="A452" s="30">
        <v>13338.3</v>
      </c>
      <c r="B452" s="40">
        <v>44342.0</v>
      </c>
      <c r="C452" s="40">
        <v>44351.0</v>
      </c>
      <c r="D452" s="32" t="s">
        <v>312</v>
      </c>
      <c r="E452" s="32" t="s">
        <v>36</v>
      </c>
      <c r="F452" s="32" t="s">
        <v>275</v>
      </c>
      <c r="G452" s="33" t="s">
        <v>38</v>
      </c>
      <c r="H452" s="34">
        <v>27609.0</v>
      </c>
      <c r="I452" s="35"/>
      <c r="J452" s="30">
        <v>0.0</v>
      </c>
      <c r="K452" s="30">
        <v>1.0</v>
      </c>
      <c r="L452" s="30">
        <v>0.0</v>
      </c>
      <c r="M452" s="32" t="s">
        <v>49</v>
      </c>
      <c r="N452" s="32" t="s">
        <v>39</v>
      </c>
      <c r="O452" s="30">
        <v>5.0</v>
      </c>
      <c r="P452" s="30">
        <v>0.0</v>
      </c>
      <c r="Q452" s="30">
        <v>0.0</v>
      </c>
      <c r="R452" s="30">
        <v>0.0</v>
      </c>
      <c r="S452" s="30">
        <v>0.0</v>
      </c>
      <c r="T452" s="30">
        <v>0.0</v>
      </c>
      <c r="U452" s="30">
        <v>10.0</v>
      </c>
      <c r="V452" s="30">
        <v>6.0</v>
      </c>
      <c r="W452" s="30">
        <v>10.0</v>
      </c>
      <c r="X452" s="30">
        <v>1.0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</row>
    <row r="453">
      <c r="A453" s="30">
        <v>13338.4</v>
      </c>
      <c r="B453" s="40">
        <v>44342.0</v>
      </c>
      <c r="C453" s="40">
        <v>44351.0</v>
      </c>
      <c r="D453" s="32" t="s">
        <v>312</v>
      </c>
      <c r="E453" s="32" t="s">
        <v>36</v>
      </c>
      <c r="J453" s="30">
        <v>0.0</v>
      </c>
      <c r="K453" s="30">
        <v>0.0</v>
      </c>
      <c r="L453" s="30">
        <v>1.0</v>
      </c>
      <c r="M453" s="32" t="s">
        <v>49</v>
      </c>
      <c r="N453" s="32" t="s">
        <v>39</v>
      </c>
      <c r="O453" s="30">
        <v>3.0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7.0</v>
      </c>
      <c r="V453" s="30">
        <v>5.0</v>
      </c>
      <c r="W453" s="30">
        <v>10.0</v>
      </c>
      <c r="X453" s="30">
        <v>1.0</v>
      </c>
      <c r="Y453" s="30">
        <v>0.0</v>
      </c>
      <c r="Z453" s="30">
        <v>0.0</v>
      </c>
      <c r="AA453" s="30">
        <v>0.0</v>
      </c>
      <c r="AB453" s="30">
        <v>0.0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</row>
    <row r="454">
      <c r="A454" s="30">
        <v>13339.1</v>
      </c>
      <c r="B454" s="40">
        <v>44342.0</v>
      </c>
      <c r="C454" s="40">
        <v>44351.0</v>
      </c>
      <c r="D454" s="32" t="s">
        <v>350</v>
      </c>
      <c r="E454" s="32" t="s">
        <v>351</v>
      </c>
      <c r="H454" s="38"/>
      <c r="I454" s="35"/>
      <c r="J454" s="30">
        <v>0.0</v>
      </c>
      <c r="K454" s="30">
        <v>0.0</v>
      </c>
      <c r="L454" s="30">
        <v>1.0</v>
      </c>
      <c r="M454" s="32" t="s">
        <v>39</v>
      </c>
      <c r="N454" s="32" t="s">
        <v>39</v>
      </c>
      <c r="O454" s="30">
        <v>1.0</v>
      </c>
      <c r="P454" s="30">
        <v>0.0</v>
      </c>
      <c r="Q454" s="30">
        <v>0.0</v>
      </c>
      <c r="R454" s="30">
        <v>0.0</v>
      </c>
      <c r="S454" s="30">
        <v>0.0</v>
      </c>
      <c r="T454" s="30">
        <v>0.0</v>
      </c>
      <c r="U454" s="30">
        <v>0.0</v>
      </c>
      <c r="V454" s="30">
        <v>0.0</v>
      </c>
      <c r="W454" s="30">
        <v>0.0</v>
      </c>
      <c r="X454" s="30">
        <v>0.0</v>
      </c>
      <c r="Y454" s="30">
        <v>0.0</v>
      </c>
      <c r="Z454" s="30">
        <v>0.0</v>
      </c>
      <c r="AA454" s="30">
        <v>0.0</v>
      </c>
      <c r="AB454" s="30">
        <v>0.0</v>
      </c>
      <c r="AC454" s="30">
        <v>0.0</v>
      </c>
      <c r="AD454" s="30">
        <v>0.0</v>
      </c>
      <c r="AE454" s="30">
        <v>8.0</v>
      </c>
      <c r="AF454" s="30">
        <v>5.0</v>
      </c>
      <c r="AG454" s="30">
        <v>10.0</v>
      </c>
      <c r="AH454" s="30">
        <v>1.0</v>
      </c>
      <c r="AI454" s="30">
        <v>0.0</v>
      </c>
    </row>
    <row r="455">
      <c r="A455" s="30">
        <v>13339.2</v>
      </c>
      <c r="B455" s="40">
        <v>44342.0</v>
      </c>
      <c r="C455" s="40">
        <v>44351.0</v>
      </c>
      <c r="D455" s="32" t="s">
        <v>350</v>
      </c>
      <c r="E455" s="32" t="s">
        <v>351</v>
      </c>
      <c r="H455" s="38"/>
      <c r="I455" s="35"/>
      <c r="J455" s="30">
        <v>0.0</v>
      </c>
      <c r="K455" s="30">
        <v>0.0</v>
      </c>
      <c r="L455" s="30">
        <v>1.0</v>
      </c>
      <c r="M455" s="32" t="s">
        <v>39</v>
      </c>
      <c r="N455" s="32" t="s">
        <v>39</v>
      </c>
      <c r="O455" s="30">
        <v>1.0</v>
      </c>
      <c r="P455" s="30">
        <v>0.0</v>
      </c>
      <c r="Q455" s="30">
        <v>0.0</v>
      </c>
      <c r="R455" s="30">
        <v>0.0</v>
      </c>
      <c r="S455" s="30">
        <v>0.0</v>
      </c>
      <c r="T455" s="30">
        <v>0.0</v>
      </c>
      <c r="U455" s="30">
        <v>0.0</v>
      </c>
      <c r="V455" s="30">
        <v>0.0</v>
      </c>
      <c r="W455" s="30">
        <v>0.0</v>
      </c>
      <c r="X455" s="30">
        <v>0.0</v>
      </c>
      <c r="Y455" s="30">
        <v>0.0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8.0</v>
      </c>
      <c r="AF455" s="30">
        <v>5.0</v>
      </c>
      <c r="AG455" s="30">
        <v>10.0</v>
      </c>
      <c r="AH455" s="30">
        <v>1.0</v>
      </c>
      <c r="AI455" s="30">
        <v>0.0</v>
      </c>
    </row>
    <row r="456">
      <c r="A456" s="30">
        <v>13339.3</v>
      </c>
      <c r="B456" s="40">
        <v>44342.0</v>
      </c>
      <c r="C456" s="40">
        <v>44351.0</v>
      </c>
      <c r="D456" s="32" t="s">
        <v>350</v>
      </c>
      <c r="E456" s="32" t="s">
        <v>351</v>
      </c>
      <c r="H456" s="38"/>
      <c r="I456" s="35"/>
      <c r="J456" s="30">
        <v>0.0</v>
      </c>
      <c r="K456" s="30">
        <v>0.0</v>
      </c>
      <c r="L456" s="30">
        <v>1.0</v>
      </c>
      <c r="M456" s="32" t="s">
        <v>39</v>
      </c>
      <c r="N456" s="32" t="s">
        <v>39</v>
      </c>
      <c r="O456" s="30">
        <v>3.0</v>
      </c>
      <c r="P456" s="30">
        <v>8.0</v>
      </c>
      <c r="Q456" s="30">
        <v>6.0</v>
      </c>
      <c r="R456" s="30">
        <v>10.0</v>
      </c>
      <c r="S456" s="30">
        <v>1.0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</row>
    <row r="457">
      <c r="A457" s="30">
        <v>13339.4</v>
      </c>
      <c r="B457" s="40">
        <v>44342.0</v>
      </c>
      <c r="C457" s="40">
        <v>44351.0</v>
      </c>
      <c r="D457" s="32" t="s">
        <v>350</v>
      </c>
      <c r="E457" s="32" t="s">
        <v>351</v>
      </c>
      <c r="H457" s="38"/>
      <c r="I457" s="35"/>
      <c r="J457" s="30">
        <v>0.0</v>
      </c>
      <c r="K457" s="30">
        <v>0.0</v>
      </c>
      <c r="L457" s="30">
        <v>1.0</v>
      </c>
      <c r="M457" s="32" t="s">
        <v>39</v>
      </c>
      <c r="N457" s="32" t="s">
        <v>39</v>
      </c>
      <c r="O457" s="30">
        <v>0.0</v>
      </c>
      <c r="P457" s="30">
        <v>0.0</v>
      </c>
      <c r="Q457" s="30">
        <v>0.0</v>
      </c>
      <c r="R457" s="30">
        <v>0.0</v>
      </c>
      <c r="S457" s="30">
        <v>0.0</v>
      </c>
      <c r="T457" s="30">
        <v>0.0</v>
      </c>
      <c r="U457" s="30">
        <v>6.0</v>
      </c>
      <c r="V457" s="30">
        <v>4.0</v>
      </c>
      <c r="W457" s="30">
        <v>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</row>
    <row r="458">
      <c r="A458" s="30">
        <v>13340.1</v>
      </c>
      <c r="B458" s="40">
        <v>44343.0</v>
      </c>
      <c r="C458" s="35"/>
      <c r="D458" s="32" t="s">
        <v>116</v>
      </c>
      <c r="E458" s="32" t="s">
        <v>46</v>
      </c>
      <c r="F458" s="32" t="s">
        <v>248</v>
      </c>
      <c r="G458" s="33" t="s">
        <v>38</v>
      </c>
      <c r="H458" s="34">
        <v>27604.0</v>
      </c>
      <c r="I458" s="35"/>
      <c r="J458" s="30">
        <v>0.0</v>
      </c>
      <c r="K458" s="30">
        <v>1.0</v>
      </c>
      <c r="L458" s="30">
        <v>0.0</v>
      </c>
      <c r="M458" s="32" t="s">
        <v>49</v>
      </c>
      <c r="N458" s="32" t="s">
        <v>39</v>
      </c>
      <c r="O458" s="30">
        <v>0.0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0.0</v>
      </c>
      <c r="X458" s="30">
        <v>0.0</v>
      </c>
      <c r="Y458" s="30">
        <v>0.0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</row>
    <row r="459">
      <c r="A459" s="30">
        <v>13340.2</v>
      </c>
      <c r="B459" s="40">
        <v>44343.0</v>
      </c>
      <c r="C459" s="35"/>
      <c r="D459" s="32" t="s">
        <v>116</v>
      </c>
      <c r="E459" s="32" t="s">
        <v>46</v>
      </c>
      <c r="F459" s="32" t="s">
        <v>248</v>
      </c>
      <c r="G459" s="33" t="s">
        <v>38</v>
      </c>
      <c r="H459" s="34">
        <v>27604.0</v>
      </c>
      <c r="I459" s="35"/>
      <c r="J459" s="30">
        <v>0.0</v>
      </c>
      <c r="K459" s="30">
        <v>1.0</v>
      </c>
      <c r="L459" s="30">
        <v>0.0</v>
      </c>
      <c r="M459" s="32" t="s">
        <v>49</v>
      </c>
      <c r="N459" s="32" t="s">
        <v>39</v>
      </c>
      <c r="O459" s="30">
        <v>0.0</v>
      </c>
      <c r="P459" s="30">
        <v>0.0</v>
      </c>
      <c r="Q459" s="30">
        <v>0.0</v>
      </c>
      <c r="R459" s="30">
        <v>0.0</v>
      </c>
      <c r="S459" s="30">
        <v>0.0</v>
      </c>
      <c r="T459" s="30">
        <v>0.0</v>
      </c>
      <c r="U459" s="30">
        <v>0.0</v>
      </c>
      <c r="V459" s="30">
        <v>0.0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</row>
    <row r="460">
      <c r="A460" s="30">
        <v>13340.3</v>
      </c>
      <c r="B460" s="40">
        <v>44343.0</v>
      </c>
      <c r="C460" s="35"/>
      <c r="D460" s="32" t="s">
        <v>116</v>
      </c>
      <c r="E460" s="32" t="s">
        <v>46</v>
      </c>
      <c r="I460" s="35"/>
      <c r="J460" s="30">
        <v>1.0</v>
      </c>
      <c r="K460" s="30">
        <v>0.0</v>
      </c>
      <c r="L460" s="30">
        <v>0.0</v>
      </c>
      <c r="M460" s="32" t="s">
        <v>39</v>
      </c>
      <c r="N460" s="32" t="s">
        <v>39</v>
      </c>
      <c r="O460" s="30">
        <v>0.0</v>
      </c>
      <c r="P460" s="30">
        <v>0.0</v>
      </c>
      <c r="Q460" s="30">
        <v>0.0</v>
      </c>
      <c r="R460" s="30">
        <v>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</row>
    <row r="461">
      <c r="A461" s="30">
        <v>13340.4</v>
      </c>
      <c r="B461" s="40">
        <v>44343.0</v>
      </c>
      <c r="C461" s="35"/>
      <c r="D461" s="32" t="s">
        <v>116</v>
      </c>
      <c r="E461" s="32" t="s">
        <v>46</v>
      </c>
      <c r="I461" s="35"/>
      <c r="J461" s="30">
        <v>1.0</v>
      </c>
      <c r="K461" s="30">
        <v>0.0</v>
      </c>
      <c r="L461" s="30">
        <v>0.0</v>
      </c>
      <c r="M461" s="32" t="s">
        <v>39</v>
      </c>
      <c r="N461" s="32" t="s">
        <v>39</v>
      </c>
      <c r="O461" s="30">
        <v>0.0</v>
      </c>
      <c r="P461" s="30">
        <v>0.0</v>
      </c>
      <c r="Q461" s="30">
        <v>0.0</v>
      </c>
      <c r="R461" s="30">
        <v>0.0</v>
      </c>
      <c r="S461" s="30">
        <v>0.0</v>
      </c>
      <c r="T461" s="30">
        <v>0.0</v>
      </c>
      <c r="U461" s="30">
        <v>0.0</v>
      </c>
      <c r="V461" s="30">
        <v>0.0</v>
      </c>
      <c r="W461" s="30">
        <v>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</row>
    <row r="462">
      <c r="A462" s="30">
        <v>13341.1</v>
      </c>
      <c r="B462" s="40">
        <v>44343.0</v>
      </c>
      <c r="C462" s="40">
        <v>44350.0</v>
      </c>
      <c r="D462" s="32" t="s">
        <v>358</v>
      </c>
      <c r="E462" s="32" t="s">
        <v>160</v>
      </c>
      <c r="F462" s="32" t="s">
        <v>359</v>
      </c>
      <c r="G462" s="33" t="s">
        <v>38</v>
      </c>
      <c r="H462" s="34">
        <v>27614.0</v>
      </c>
      <c r="I462" s="35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6.0</v>
      </c>
      <c r="P462" s="30">
        <v>11.0</v>
      </c>
      <c r="Q462" s="30">
        <v>9.0</v>
      </c>
      <c r="R462" s="30">
        <v>2.0</v>
      </c>
      <c r="S462" s="30">
        <v>2.0</v>
      </c>
      <c r="T462" s="30">
        <v>0.0</v>
      </c>
      <c r="U462" s="30">
        <v>0.0</v>
      </c>
      <c r="V462" s="30">
        <v>0.0</v>
      </c>
      <c r="W462" s="30">
        <v>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</row>
    <row r="463">
      <c r="A463" s="30">
        <v>13341.2</v>
      </c>
      <c r="B463" s="40">
        <v>44343.0</v>
      </c>
      <c r="C463" s="40">
        <v>44350.0</v>
      </c>
      <c r="D463" s="32" t="s">
        <v>358</v>
      </c>
      <c r="E463" s="32" t="s">
        <v>160</v>
      </c>
      <c r="F463" s="32" t="s">
        <v>289</v>
      </c>
      <c r="G463" s="33" t="s">
        <v>38</v>
      </c>
      <c r="H463" s="34">
        <v>27614.0</v>
      </c>
      <c r="I463" s="35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1.0</v>
      </c>
      <c r="P463" s="30">
        <v>0.0</v>
      </c>
      <c r="Q463" s="30">
        <v>0.0</v>
      </c>
      <c r="R463" s="30">
        <v>0.0</v>
      </c>
      <c r="S463" s="30">
        <v>0.0</v>
      </c>
      <c r="T463" s="30">
        <v>0.0</v>
      </c>
      <c r="U463" s="30">
        <v>8.0</v>
      </c>
      <c r="V463" s="30">
        <v>6.0</v>
      </c>
      <c r="W463" s="30">
        <v>2.0</v>
      </c>
      <c r="X463" s="30">
        <v>1.0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</row>
    <row r="464">
      <c r="A464" s="30">
        <v>13341.3</v>
      </c>
      <c r="B464" s="40">
        <v>44343.0</v>
      </c>
      <c r="C464" s="40">
        <v>44350.0</v>
      </c>
      <c r="D464" s="32" t="s">
        <v>358</v>
      </c>
      <c r="E464" s="32" t="s">
        <v>160</v>
      </c>
      <c r="F464" s="35"/>
      <c r="G464" s="38"/>
      <c r="H464" s="38"/>
      <c r="I464" s="35"/>
      <c r="J464" s="30">
        <v>1.0</v>
      </c>
      <c r="K464" s="30">
        <v>0.0</v>
      </c>
      <c r="L464" s="30">
        <v>0.0</v>
      </c>
      <c r="M464" s="32" t="s">
        <v>39</v>
      </c>
      <c r="N464" s="32" t="s">
        <v>39</v>
      </c>
      <c r="O464" s="30">
        <v>1.0</v>
      </c>
      <c r="P464" s="30">
        <v>0.0</v>
      </c>
      <c r="Q464" s="30">
        <v>0.0</v>
      </c>
      <c r="R464" s="30">
        <v>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8.0</v>
      </c>
      <c r="AA464" s="30">
        <v>4.0</v>
      </c>
      <c r="AB464" s="30">
        <v>12.0</v>
      </c>
      <c r="AC464" s="30">
        <v>2.0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</row>
    <row r="465">
      <c r="A465" s="30">
        <v>13342.1</v>
      </c>
      <c r="B465" s="40">
        <v>44343.0</v>
      </c>
      <c r="C465" s="35"/>
      <c r="D465" s="32" t="s">
        <v>80</v>
      </c>
      <c r="E465" s="32" t="s">
        <v>36</v>
      </c>
      <c r="F465" s="32" t="s">
        <v>75</v>
      </c>
      <c r="G465" s="33" t="s">
        <v>74</v>
      </c>
      <c r="H465" s="34">
        <v>27587.0</v>
      </c>
      <c r="I465" s="35"/>
      <c r="J465" s="30">
        <v>0.0</v>
      </c>
      <c r="K465" s="30">
        <v>1.0</v>
      </c>
      <c r="L465" s="30">
        <v>0.0</v>
      </c>
      <c r="M465" s="32" t="s">
        <v>39</v>
      </c>
      <c r="N465" s="32" t="s">
        <v>39</v>
      </c>
      <c r="O465" s="30">
        <v>0.0</v>
      </c>
      <c r="P465" s="30">
        <v>0.0</v>
      </c>
      <c r="Q465" s="30">
        <v>0.0</v>
      </c>
      <c r="R465" s="30">
        <v>0.0</v>
      </c>
      <c r="S465" s="30">
        <v>0.0</v>
      </c>
      <c r="T465" s="30">
        <v>0.0</v>
      </c>
      <c r="U465" s="30">
        <v>0.0</v>
      </c>
      <c r="V465" s="30">
        <v>0.0</v>
      </c>
      <c r="W465" s="30">
        <v>0.0</v>
      </c>
      <c r="X465" s="30">
        <v>0.0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0.0</v>
      </c>
      <c r="AH465" s="30">
        <v>0.0</v>
      </c>
      <c r="AI465" s="30">
        <v>0.0</v>
      </c>
    </row>
    <row r="466">
      <c r="A466" s="30">
        <v>13342.2</v>
      </c>
      <c r="B466" s="40">
        <v>44343.0</v>
      </c>
      <c r="C466" s="35"/>
      <c r="D466" s="32" t="s">
        <v>80</v>
      </c>
      <c r="E466" s="32" t="s">
        <v>36</v>
      </c>
      <c r="J466" s="30">
        <v>1.0</v>
      </c>
      <c r="K466" s="30">
        <v>0.0</v>
      </c>
      <c r="L466" s="30">
        <v>0.0</v>
      </c>
      <c r="M466" s="32" t="s">
        <v>39</v>
      </c>
      <c r="N466" s="32" t="s">
        <v>39</v>
      </c>
      <c r="O466" s="30">
        <v>0.0</v>
      </c>
      <c r="P466" s="30">
        <v>0.0</v>
      </c>
      <c r="Q466" s="30">
        <v>0.0</v>
      </c>
      <c r="R466" s="30">
        <v>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</row>
    <row r="467">
      <c r="A467" s="30">
        <v>13342.3</v>
      </c>
      <c r="B467" s="40">
        <v>44343.0</v>
      </c>
      <c r="C467" s="35"/>
      <c r="D467" s="32" t="s">
        <v>80</v>
      </c>
      <c r="E467" s="32" t="s">
        <v>36</v>
      </c>
      <c r="F467" s="32" t="s">
        <v>40</v>
      </c>
      <c r="G467" s="38"/>
      <c r="H467" s="38"/>
      <c r="I467" s="35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0.0</v>
      </c>
      <c r="Q467" s="30">
        <v>0.0</v>
      </c>
      <c r="R467" s="30">
        <v>0.0</v>
      </c>
      <c r="S467" s="30">
        <v>0.0</v>
      </c>
      <c r="T467" s="30">
        <v>0.0</v>
      </c>
      <c r="U467" s="30">
        <v>0.0</v>
      </c>
      <c r="V467" s="30">
        <v>0.0</v>
      </c>
      <c r="W467" s="30">
        <v>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</row>
    <row r="468">
      <c r="A468" s="30">
        <v>13342.4</v>
      </c>
      <c r="B468" s="40">
        <v>44343.0</v>
      </c>
      <c r="C468" s="35"/>
      <c r="D468" s="32" t="s">
        <v>80</v>
      </c>
      <c r="E468" s="32" t="s">
        <v>36</v>
      </c>
      <c r="J468" s="30">
        <v>1.0</v>
      </c>
      <c r="K468" s="30">
        <v>0.0</v>
      </c>
      <c r="L468" s="30">
        <v>0.0</v>
      </c>
      <c r="M468" s="32" t="s">
        <v>39</v>
      </c>
      <c r="N468" s="32" t="s">
        <v>39</v>
      </c>
      <c r="O468" s="30">
        <v>0.0</v>
      </c>
      <c r="P468" s="30">
        <v>0.0</v>
      </c>
      <c r="Q468" s="30">
        <v>0.0</v>
      </c>
      <c r="R468" s="30">
        <v>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</row>
    <row r="469">
      <c r="A469" s="30">
        <v>13342.5</v>
      </c>
      <c r="B469" s="40">
        <v>44343.0</v>
      </c>
      <c r="C469" s="35"/>
      <c r="D469" s="32" t="s">
        <v>80</v>
      </c>
      <c r="E469" s="32" t="s">
        <v>36</v>
      </c>
      <c r="J469" s="30">
        <v>0.0</v>
      </c>
      <c r="K469" s="30">
        <v>0.0</v>
      </c>
      <c r="L469" s="30">
        <v>1.0</v>
      </c>
      <c r="M469" s="32" t="s">
        <v>39</v>
      </c>
      <c r="N469" s="32" t="s">
        <v>39</v>
      </c>
      <c r="O469" s="30">
        <v>0.0</v>
      </c>
      <c r="P469" s="30">
        <v>0.0</v>
      </c>
      <c r="Q469" s="30">
        <v>0.0</v>
      </c>
      <c r="R469" s="30">
        <v>0.0</v>
      </c>
      <c r="S469" s="30">
        <v>0.0</v>
      </c>
      <c r="T469" s="30">
        <v>0.0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</row>
    <row r="470">
      <c r="A470" s="30">
        <v>13343.1</v>
      </c>
      <c r="B470" s="40">
        <v>44343.0</v>
      </c>
      <c r="C470" s="35"/>
      <c r="D470" s="32" t="s">
        <v>332</v>
      </c>
      <c r="E470" s="32" t="s">
        <v>160</v>
      </c>
      <c r="F470" s="32" t="s">
        <v>308</v>
      </c>
      <c r="G470" s="33" t="s">
        <v>43</v>
      </c>
      <c r="H470" s="34">
        <v>27545.0</v>
      </c>
      <c r="I470" s="35"/>
      <c r="J470" s="30">
        <v>0.0</v>
      </c>
      <c r="K470" s="30">
        <v>1.0</v>
      </c>
      <c r="L470" s="30">
        <v>0.0</v>
      </c>
      <c r="M470" s="32" t="s">
        <v>49</v>
      </c>
      <c r="N470" s="32" t="s">
        <v>39</v>
      </c>
      <c r="O470" s="30">
        <v>0.0</v>
      </c>
      <c r="P470" s="30">
        <v>0.0</v>
      </c>
      <c r="Q470" s="30">
        <v>0.0</v>
      </c>
      <c r="R470" s="30">
        <v>0.0</v>
      </c>
      <c r="S470" s="30">
        <v>0.0</v>
      </c>
      <c r="T470" s="30">
        <v>0.0</v>
      </c>
      <c r="U470" s="30">
        <v>0.0</v>
      </c>
      <c r="V470" s="30">
        <v>0.0</v>
      </c>
      <c r="W470" s="30">
        <v>0.0</v>
      </c>
      <c r="X470" s="30">
        <v>0.0</v>
      </c>
      <c r="Y470" s="30">
        <v>0.0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</row>
    <row r="471">
      <c r="A471" s="30">
        <v>13343.2</v>
      </c>
      <c r="B471" s="40">
        <v>44343.0</v>
      </c>
      <c r="C471" s="35"/>
      <c r="D471" s="32" t="s">
        <v>332</v>
      </c>
      <c r="E471" s="32" t="s">
        <v>160</v>
      </c>
      <c r="F471" s="32" t="s">
        <v>360</v>
      </c>
      <c r="G471" s="33" t="s">
        <v>38</v>
      </c>
      <c r="H471" s="34">
        <v>27601.0</v>
      </c>
      <c r="I471" s="35"/>
      <c r="J471" s="30">
        <v>0.0</v>
      </c>
      <c r="K471" s="30">
        <v>1.0</v>
      </c>
      <c r="L471" s="30">
        <v>0.0</v>
      </c>
      <c r="M471" s="32" t="s">
        <v>49</v>
      </c>
      <c r="N471" s="32" t="s">
        <v>39</v>
      </c>
      <c r="O471" s="30">
        <v>0.0</v>
      </c>
      <c r="P471" s="30">
        <v>0.0</v>
      </c>
      <c r="Q471" s="30">
        <v>0.0</v>
      </c>
      <c r="R471" s="30">
        <v>0.0</v>
      </c>
      <c r="S471" s="30">
        <v>0.0</v>
      </c>
      <c r="T471" s="30">
        <v>0.0</v>
      </c>
      <c r="U471" s="30">
        <v>0.0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</row>
    <row r="472">
      <c r="A472" s="30">
        <v>13343.3</v>
      </c>
      <c r="B472" s="40">
        <v>44343.0</v>
      </c>
      <c r="C472" s="35"/>
      <c r="D472" s="32" t="s">
        <v>332</v>
      </c>
      <c r="E472" s="32" t="s">
        <v>160</v>
      </c>
      <c r="F472" s="35"/>
      <c r="G472" s="38"/>
      <c r="H472" s="38"/>
      <c r="I472" s="35"/>
      <c r="J472" s="30">
        <v>1.0</v>
      </c>
      <c r="K472" s="30">
        <v>0.0</v>
      </c>
      <c r="L472" s="30">
        <v>0.0</v>
      </c>
      <c r="M472" s="32" t="s">
        <v>39</v>
      </c>
      <c r="N472" s="32" t="s">
        <v>39</v>
      </c>
      <c r="O472" s="30">
        <v>0.0</v>
      </c>
      <c r="P472" s="30">
        <v>0.0</v>
      </c>
      <c r="Q472" s="30">
        <v>0.0</v>
      </c>
      <c r="R472" s="30">
        <v>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0.0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</row>
    <row r="473">
      <c r="A473" s="30">
        <v>13344.1</v>
      </c>
      <c r="B473" s="40">
        <v>44344.0</v>
      </c>
      <c r="C473" s="40">
        <v>44351.0</v>
      </c>
      <c r="D473" s="32" t="s">
        <v>271</v>
      </c>
      <c r="E473" s="32" t="s">
        <v>36</v>
      </c>
      <c r="F473" s="32" t="s">
        <v>189</v>
      </c>
      <c r="G473" s="33" t="s">
        <v>107</v>
      </c>
      <c r="H473" s="34">
        <v>27519.0</v>
      </c>
      <c r="I473" s="35"/>
      <c r="J473" s="30">
        <v>0.0</v>
      </c>
      <c r="K473" s="30">
        <v>1.0</v>
      </c>
      <c r="L473" s="30">
        <v>0.0</v>
      </c>
      <c r="M473" s="32" t="s">
        <v>39</v>
      </c>
      <c r="N473" s="32" t="s">
        <v>39</v>
      </c>
      <c r="O473" s="30">
        <v>3.0</v>
      </c>
      <c r="P473" s="30">
        <v>0.0</v>
      </c>
      <c r="Q473" s="30">
        <v>0.0</v>
      </c>
      <c r="R473" s="30">
        <v>0.0</v>
      </c>
      <c r="S473" s="30">
        <v>0.0</v>
      </c>
      <c r="T473" s="30">
        <v>0.0</v>
      </c>
      <c r="U473" s="30">
        <v>10.0</v>
      </c>
      <c r="V473" s="30">
        <v>6.0</v>
      </c>
      <c r="W473" s="30">
        <v>10.0</v>
      </c>
      <c r="X473" s="30">
        <v>1.0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</row>
    <row r="474">
      <c r="A474" s="30">
        <v>13344.2</v>
      </c>
      <c r="B474" s="40">
        <v>44344.0</v>
      </c>
      <c r="C474" s="40">
        <v>44351.0</v>
      </c>
      <c r="D474" s="32" t="s">
        <v>271</v>
      </c>
      <c r="E474" s="32" t="s">
        <v>36</v>
      </c>
      <c r="F474" s="32" t="s">
        <v>189</v>
      </c>
      <c r="G474" s="33" t="s">
        <v>107</v>
      </c>
      <c r="H474" s="34">
        <v>27519.0</v>
      </c>
      <c r="I474" s="35"/>
      <c r="J474" s="30">
        <v>0.0</v>
      </c>
      <c r="K474" s="30">
        <v>1.0</v>
      </c>
      <c r="L474" s="30">
        <v>0.0</v>
      </c>
      <c r="M474" s="32" t="s">
        <v>39</v>
      </c>
      <c r="N474" s="32" t="s">
        <v>39</v>
      </c>
      <c r="O474" s="30">
        <v>4.0</v>
      </c>
      <c r="P474" s="30">
        <v>10.0</v>
      </c>
      <c r="Q474" s="30">
        <v>6.0</v>
      </c>
      <c r="R474" s="30">
        <v>12.0</v>
      </c>
      <c r="S474" s="30">
        <v>1.0</v>
      </c>
      <c r="T474" s="30">
        <v>0.0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</row>
    <row r="475">
      <c r="A475" s="30">
        <v>13344.3</v>
      </c>
      <c r="B475" s="40">
        <v>44344.0</v>
      </c>
      <c r="C475" s="40">
        <v>44351.0</v>
      </c>
      <c r="D475" s="32" t="s">
        <v>271</v>
      </c>
      <c r="E475" s="32" t="s">
        <v>36</v>
      </c>
      <c r="F475" s="32" t="s">
        <v>189</v>
      </c>
      <c r="G475" s="33" t="s">
        <v>107</v>
      </c>
      <c r="H475" s="34">
        <v>27519.0</v>
      </c>
      <c r="I475" s="35"/>
      <c r="J475" s="30">
        <v>0.0</v>
      </c>
      <c r="K475" s="30">
        <v>1.0</v>
      </c>
      <c r="L475" s="30">
        <v>0.0</v>
      </c>
      <c r="M475" s="32" t="s">
        <v>39</v>
      </c>
      <c r="N475" s="32" t="s">
        <v>39</v>
      </c>
      <c r="O475" s="30">
        <v>3.0</v>
      </c>
      <c r="P475" s="30">
        <v>10.0</v>
      </c>
      <c r="Q475" s="30">
        <v>6.0</v>
      </c>
      <c r="R475" s="30">
        <v>12.0</v>
      </c>
      <c r="S475" s="30">
        <v>1.0</v>
      </c>
      <c r="T475" s="30">
        <v>0.0</v>
      </c>
      <c r="U475" s="30">
        <v>0.0</v>
      </c>
      <c r="V475" s="30">
        <v>0.0</v>
      </c>
      <c r="W475" s="30">
        <v>0.0</v>
      </c>
      <c r="X475" s="30">
        <v>0.0</v>
      </c>
      <c r="Y475" s="30">
        <v>0.0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</row>
    <row r="476">
      <c r="A476" s="30">
        <v>13345.1</v>
      </c>
      <c r="B476" s="40">
        <v>44344.0</v>
      </c>
      <c r="C476" s="40">
        <v>44349.0</v>
      </c>
      <c r="D476" s="32" t="s">
        <v>194</v>
      </c>
      <c r="E476" s="32" t="s">
        <v>36</v>
      </c>
      <c r="F476" s="32" t="s">
        <v>330</v>
      </c>
      <c r="G476" s="33" t="s">
        <v>107</v>
      </c>
      <c r="H476" s="34">
        <v>27560.0</v>
      </c>
      <c r="I476" s="35"/>
      <c r="J476" s="30">
        <v>0.0</v>
      </c>
      <c r="K476" s="30">
        <v>1.0</v>
      </c>
      <c r="L476" s="30">
        <v>0.0</v>
      </c>
      <c r="M476" s="32" t="s">
        <v>49</v>
      </c>
      <c r="N476" s="32" t="s">
        <v>39</v>
      </c>
      <c r="O476" s="30">
        <v>3.0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0.0</v>
      </c>
      <c r="V476" s="30">
        <v>0.0</v>
      </c>
      <c r="W476" s="30">
        <v>0.0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8.0</v>
      </c>
      <c r="AF476" s="30">
        <v>5.0</v>
      </c>
      <c r="AG476" s="30">
        <v>10.0</v>
      </c>
      <c r="AH476" s="30">
        <v>1.0</v>
      </c>
      <c r="AI476" s="30">
        <v>0.0</v>
      </c>
    </row>
    <row r="477">
      <c r="A477" s="30">
        <v>13345.2</v>
      </c>
      <c r="B477" s="40">
        <v>44344.0</v>
      </c>
      <c r="C477" s="40">
        <v>44349.0</v>
      </c>
      <c r="D477" s="32" t="s">
        <v>194</v>
      </c>
      <c r="E477" s="32" t="s">
        <v>36</v>
      </c>
      <c r="J477" s="30">
        <v>1.0</v>
      </c>
      <c r="K477" s="30">
        <v>0.0</v>
      </c>
      <c r="L477" s="30">
        <v>0.0</v>
      </c>
      <c r="M477" s="32" t="s">
        <v>49</v>
      </c>
      <c r="N477" s="32" t="s">
        <v>39</v>
      </c>
      <c r="O477" s="30">
        <v>3.0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0.0</v>
      </c>
      <c r="V477" s="30">
        <v>0.0</v>
      </c>
      <c r="W477" s="30">
        <v>0.0</v>
      </c>
      <c r="X477" s="30">
        <v>0.0</v>
      </c>
      <c r="Y477" s="30">
        <v>0.0</v>
      </c>
      <c r="Z477" s="30">
        <v>5.0</v>
      </c>
      <c r="AA477" s="30">
        <v>3.0</v>
      </c>
      <c r="AB477" s="30">
        <v>12.0</v>
      </c>
      <c r="AC477" s="30">
        <v>1.0</v>
      </c>
      <c r="AD477" s="30">
        <v>0.0</v>
      </c>
      <c r="AE477" s="30">
        <v>0.0</v>
      </c>
      <c r="AF477" s="30">
        <v>0.0</v>
      </c>
      <c r="AG477" s="30">
        <v>0.0</v>
      </c>
      <c r="AH477" s="30">
        <v>0.0</v>
      </c>
      <c r="AI477" s="30">
        <v>0.0</v>
      </c>
    </row>
    <row r="478">
      <c r="A478" s="30">
        <v>13345.3</v>
      </c>
      <c r="B478" s="40">
        <v>44344.0</v>
      </c>
      <c r="C478" s="40">
        <v>44349.0</v>
      </c>
      <c r="D478" s="32" t="s">
        <v>194</v>
      </c>
      <c r="E478" s="32" t="s">
        <v>36</v>
      </c>
      <c r="F478" s="32" t="s">
        <v>206</v>
      </c>
      <c r="G478" s="33" t="s">
        <v>38</v>
      </c>
      <c r="H478" s="34">
        <v>27612.0</v>
      </c>
      <c r="I478" s="35"/>
      <c r="J478" s="30">
        <v>0.0</v>
      </c>
      <c r="K478" s="30">
        <v>1.0</v>
      </c>
      <c r="L478" s="30">
        <v>0.0</v>
      </c>
      <c r="M478" s="32" t="s">
        <v>49</v>
      </c>
      <c r="N478" s="32" t="s">
        <v>39</v>
      </c>
      <c r="O478" s="30">
        <v>3.0</v>
      </c>
      <c r="P478" s="30">
        <v>0.0</v>
      </c>
      <c r="Q478" s="30">
        <v>0.0</v>
      </c>
      <c r="R478" s="30">
        <v>0.0</v>
      </c>
      <c r="S478" s="30">
        <v>0.0</v>
      </c>
      <c r="T478" s="30">
        <v>0.0</v>
      </c>
      <c r="U478" s="30">
        <v>9.0</v>
      </c>
      <c r="V478" s="30">
        <v>5.0</v>
      </c>
      <c r="W478" s="30">
        <v>5.0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5.0</v>
      </c>
      <c r="AH478" s="30">
        <v>1.0</v>
      </c>
      <c r="AI478" s="30">
        <v>0.0</v>
      </c>
    </row>
    <row r="479">
      <c r="A479" s="30">
        <v>13346.1</v>
      </c>
      <c r="B479" s="40">
        <v>44344.0</v>
      </c>
      <c r="C479" s="40">
        <v>44354.0</v>
      </c>
      <c r="D479" s="32" t="s">
        <v>353</v>
      </c>
      <c r="E479" s="32" t="s">
        <v>36</v>
      </c>
      <c r="J479" s="30">
        <v>0.0</v>
      </c>
      <c r="K479" s="30">
        <v>0.0</v>
      </c>
      <c r="L479" s="30">
        <v>1.0</v>
      </c>
      <c r="M479" s="32" t="s">
        <v>39</v>
      </c>
      <c r="N479" s="32" t="s">
        <v>39</v>
      </c>
      <c r="O479" s="30">
        <v>4.0</v>
      </c>
      <c r="P479" s="30">
        <v>8.0</v>
      </c>
      <c r="Q479" s="30">
        <v>4.0</v>
      </c>
      <c r="R479" s="30">
        <v>10.0</v>
      </c>
      <c r="S479" s="30">
        <v>1.0</v>
      </c>
      <c r="T479" s="30">
        <v>0.0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0.0</v>
      </c>
      <c r="AF479" s="30">
        <v>0.0</v>
      </c>
      <c r="AG479" s="30">
        <v>0.0</v>
      </c>
      <c r="AH479" s="30">
        <v>0.0</v>
      </c>
      <c r="AI479" s="30">
        <v>0.0</v>
      </c>
    </row>
    <row r="480">
      <c r="A480" s="30">
        <v>13346.2</v>
      </c>
      <c r="B480" s="40">
        <v>44344.0</v>
      </c>
      <c r="C480" s="40">
        <v>44354.0</v>
      </c>
      <c r="D480" s="32" t="s">
        <v>353</v>
      </c>
      <c r="E480" s="32" t="s">
        <v>36</v>
      </c>
      <c r="F480" s="32" t="s">
        <v>92</v>
      </c>
      <c r="G480" s="33" t="s">
        <v>91</v>
      </c>
      <c r="H480" s="34">
        <v>27597.0</v>
      </c>
      <c r="I480" s="35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6.0</v>
      </c>
      <c r="P480" s="30">
        <v>11.0</v>
      </c>
      <c r="Q480" s="30">
        <v>7.0</v>
      </c>
      <c r="R480" s="30">
        <v>12.0</v>
      </c>
      <c r="S480" s="30">
        <v>1.0</v>
      </c>
      <c r="T480" s="30">
        <v>0.0</v>
      </c>
      <c r="U480" s="30">
        <v>0.0</v>
      </c>
      <c r="V480" s="30">
        <v>0.0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0.0</v>
      </c>
      <c r="AF480" s="30">
        <v>0.0</v>
      </c>
      <c r="AG480" s="30">
        <v>0.0</v>
      </c>
      <c r="AH480" s="30">
        <v>0.0</v>
      </c>
      <c r="AI480" s="30">
        <v>0.0</v>
      </c>
    </row>
    <row r="481">
      <c r="A481" s="30">
        <v>13346.3</v>
      </c>
      <c r="B481" s="40">
        <v>44344.0</v>
      </c>
      <c r="C481" s="40">
        <v>44354.0</v>
      </c>
      <c r="D481" s="32" t="s">
        <v>353</v>
      </c>
      <c r="E481" s="32" t="s">
        <v>36</v>
      </c>
      <c r="F481" s="32" t="s">
        <v>92</v>
      </c>
      <c r="G481" s="33" t="s">
        <v>91</v>
      </c>
      <c r="H481" s="34">
        <v>27597.0</v>
      </c>
      <c r="I481" s="35"/>
      <c r="J481" s="30">
        <v>0.0</v>
      </c>
      <c r="K481" s="30">
        <v>1.0</v>
      </c>
      <c r="L481" s="30">
        <v>0.0</v>
      </c>
      <c r="M481" s="32" t="s">
        <v>39</v>
      </c>
      <c r="N481" s="32" t="s">
        <v>39</v>
      </c>
      <c r="O481" s="30">
        <v>6.0</v>
      </c>
      <c r="P481" s="30">
        <v>11.0</v>
      </c>
      <c r="Q481" s="30">
        <v>8.0</v>
      </c>
      <c r="R481" s="30">
        <v>12.0</v>
      </c>
      <c r="S481" s="30">
        <v>1.0</v>
      </c>
      <c r="T481" s="30">
        <v>0.0</v>
      </c>
      <c r="U481" s="30">
        <v>0.0</v>
      </c>
      <c r="V481" s="30">
        <v>0.0</v>
      </c>
      <c r="W481" s="30">
        <v>0.0</v>
      </c>
      <c r="X481" s="30">
        <v>0.0</v>
      </c>
      <c r="Y481" s="30">
        <v>0.0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</row>
    <row r="482">
      <c r="A482" s="30">
        <v>13346.4</v>
      </c>
      <c r="B482" s="40">
        <v>44344.0</v>
      </c>
      <c r="C482" s="35"/>
      <c r="D482" s="32" t="s">
        <v>353</v>
      </c>
      <c r="E482" s="32" t="s">
        <v>36</v>
      </c>
      <c r="F482" s="32" t="s">
        <v>92</v>
      </c>
      <c r="G482" s="33" t="s">
        <v>91</v>
      </c>
      <c r="H482" s="34">
        <v>27597.0</v>
      </c>
      <c r="I482" s="35"/>
      <c r="J482" s="30">
        <v>0.0</v>
      </c>
      <c r="K482" s="30">
        <v>1.0</v>
      </c>
      <c r="L482" s="30">
        <v>0.0</v>
      </c>
      <c r="M482" s="32" t="s">
        <v>39</v>
      </c>
      <c r="N482" s="32" t="s">
        <v>39</v>
      </c>
      <c r="O482" s="30">
        <v>6.0</v>
      </c>
      <c r="P482" s="30">
        <v>0.0</v>
      </c>
      <c r="Q482" s="30">
        <v>0.0</v>
      </c>
      <c r="R482" s="30">
        <v>12.0</v>
      </c>
      <c r="S482" s="30">
        <v>1.0</v>
      </c>
      <c r="T482" s="30">
        <v>0.0</v>
      </c>
      <c r="U482" s="30">
        <v>0.0</v>
      </c>
      <c r="V482" s="30">
        <v>0.0</v>
      </c>
      <c r="W482" s="30">
        <v>0.0</v>
      </c>
      <c r="X482" s="30">
        <v>0.0</v>
      </c>
      <c r="Y482" s="30">
        <v>0.0</v>
      </c>
      <c r="Z482" s="30">
        <v>0.0</v>
      </c>
      <c r="AA482" s="30">
        <v>6.0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</row>
    <row r="483">
      <c r="A483" s="30">
        <v>13346.5</v>
      </c>
      <c r="B483" s="40">
        <v>44344.0</v>
      </c>
      <c r="C483" s="35"/>
      <c r="D483" s="32" t="s">
        <v>353</v>
      </c>
      <c r="E483" s="32" t="s">
        <v>36</v>
      </c>
      <c r="F483" s="32" t="s">
        <v>92</v>
      </c>
      <c r="G483" s="33" t="s">
        <v>91</v>
      </c>
      <c r="H483" s="34">
        <v>27597.0</v>
      </c>
      <c r="I483" s="35"/>
      <c r="J483" s="30">
        <v>0.0</v>
      </c>
      <c r="K483" s="30">
        <v>1.0</v>
      </c>
      <c r="L483" s="30">
        <v>0.0</v>
      </c>
      <c r="M483" s="32" t="s">
        <v>39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0.0</v>
      </c>
      <c r="V483" s="30">
        <v>0.0</v>
      </c>
      <c r="W483" s="30">
        <v>0.0</v>
      </c>
      <c r="X483" s="30">
        <v>0.0</v>
      </c>
      <c r="Y483" s="30">
        <v>0.0</v>
      </c>
      <c r="Z483" s="30">
        <v>0.0</v>
      </c>
      <c r="AA483" s="30">
        <v>0.0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</row>
    <row r="484">
      <c r="A484" s="30">
        <v>13346.6</v>
      </c>
      <c r="B484" s="40">
        <v>44344.0</v>
      </c>
      <c r="C484" s="35"/>
      <c r="D484" s="32" t="s">
        <v>353</v>
      </c>
      <c r="E484" s="32" t="s">
        <v>36</v>
      </c>
      <c r="J484" s="30">
        <v>1.0</v>
      </c>
      <c r="K484" s="30">
        <v>0.0</v>
      </c>
      <c r="L484" s="30">
        <v>0.0</v>
      </c>
      <c r="M484" s="32" t="s">
        <v>39</v>
      </c>
      <c r="N484" s="32" t="s">
        <v>39</v>
      </c>
      <c r="O484" s="30">
        <v>0.0</v>
      </c>
      <c r="P484" s="30">
        <v>0.0</v>
      </c>
      <c r="Q484" s="30">
        <v>0.0</v>
      </c>
      <c r="R484" s="30">
        <v>0.0</v>
      </c>
      <c r="S484" s="30">
        <v>0.0</v>
      </c>
      <c r="T484" s="30">
        <v>0.0</v>
      </c>
      <c r="U484" s="30">
        <v>0.0</v>
      </c>
      <c r="V484" s="30">
        <v>0.0</v>
      </c>
      <c r="W484" s="30">
        <v>0.0</v>
      </c>
      <c r="X484" s="30">
        <v>0.0</v>
      </c>
      <c r="Y484" s="30">
        <v>0.0</v>
      </c>
      <c r="Z484" s="30">
        <v>0.0</v>
      </c>
      <c r="AA484" s="30">
        <v>0.0</v>
      </c>
      <c r="AB484" s="30">
        <v>0.0</v>
      </c>
      <c r="AC484" s="30">
        <v>0.0</v>
      </c>
      <c r="AD484" s="30">
        <v>0.0</v>
      </c>
      <c r="AE484" s="30">
        <v>0.0</v>
      </c>
      <c r="AF484" s="30">
        <v>0.0</v>
      </c>
      <c r="AG484" s="30">
        <v>0.0</v>
      </c>
      <c r="AH484" s="30">
        <v>0.0</v>
      </c>
      <c r="AI484" s="30">
        <v>0.0</v>
      </c>
    </row>
    <row r="485">
      <c r="A485" s="30">
        <v>13347.1</v>
      </c>
      <c r="B485" s="40">
        <v>44344.0</v>
      </c>
      <c r="C485" s="35"/>
      <c r="D485" s="32" t="s">
        <v>194</v>
      </c>
      <c r="E485" s="32" t="s">
        <v>36</v>
      </c>
      <c r="F485" s="32" t="s">
        <v>330</v>
      </c>
      <c r="G485" s="33" t="s">
        <v>107</v>
      </c>
      <c r="H485" s="34">
        <v>27560.0</v>
      </c>
      <c r="I485" s="35"/>
      <c r="J485" s="30">
        <v>0.0</v>
      </c>
      <c r="K485" s="30">
        <v>1.0</v>
      </c>
      <c r="L485" s="30">
        <v>0.0</v>
      </c>
      <c r="M485" s="32" t="s">
        <v>49</v>
      </c>
      <c r="N485" s="32" t="s">
        <v>39</v>
      </c>
      <c r="O485" s="30">
        <v>0.0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0.0</v>
      </c>
      <c r="V485" s="30">
        <v>0.0</v>
      </c>
      <c r="W485" s="30">
        <v>0.0</v>
      </c>
      <c r="X485" s="30">
        <v>0.0</v>
      </c>
      <c r="Y485" s="30">
        <v>0.0</v>
      </c>
      <c r="Z485" s="30">
        <v>0.0</v>
      </c>
      <c r="AA485" s="30">
        <v>0.0</v>
      </c>
      <c r="AB485" s="30">
        <v>0.0</v>
      </c>
      <c r="AC485" s="30">
        <v>0.0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</row>
    <row r="486">
      <c r="A486" s="30">
        <v>13347.2</v>
      </c>
      <c r="B486" s="40">
        <v>44344.0</v>
      </c>
      <c r="C486" s="35"/>
      <c r="D486" s="32" t="s">
        <v>194</v>
      </c>
      <c r="E486" s="32" t="s">
        <v>36</v>
      </c>
      <c r="F486" s="32" t="s">
        <v>40</v>
      </c>
      <c r="G486" s="38"/>
      <c r="H486" s="38"/>
      <c r="I486" s="35"/>
      <c r="J486" s="30">
        <v>0.0</v>
      </c>
      <c r="K486" s="30">
        <v>1.0</v>
      </c>
      <c r="L486" s="30">
        <v>0.0</v>
      </c>
      <c r="M486" s="32" t="s">
        <v>49</v>
      </c>
      <c r="N486" s="32" t="s">
        <v>39</v>
      </c>
      <c r="O486" s="30">
        <v>0.0</v>
      </c>
      <c r="P486" s="30">
        <v>0.0</v>
      </c>
      <c r="Q486" s="30">
        <v>0.0</v>
      </c>
      <c r="R486" s="30">
        <v>0.0</v>
      </c>
      <c r="S486" s="30">
        <v>0.0</v>
      </c>
      <c r="T486" s="30">
        <v>0.0</v>
      </c>
      <c r="U486" s="30">
        <v>0.0</v>
      </c>
      <c r="V486" s="30">
        <v>0.0</v>
      </c>
      <c r="W486" s="30">
        <v>0.0</v>
      </c>
      <c r="X486" s="30">
        <v>0.0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</row>
    <row r="487">
      <c r="A487" s="30">
        <v>13347.3</v>
      </c>
      <c r="B487" s="40">
        <v>44344.0</v>
      </c>
      <c r="C487" s="35"/>
      <c r="D487" s="32" t="s">
        <v>194</v>
      </c>
      <c r="E487" s="32" t="s">
        <v>36</v>
      </c>
      <c r="F487" s="32" t="s">
        <v>40</v>
      </c>
      <c r="G487" s="38"/>
      <c r="H487" s="38"/>
      <c r="I487" s="35"/>
      <c r="J487" s="30">
        <v>0.0</v>
      </c>
      <c r="K487" s="30">
        <v>1.0</v>
      </c>
      <c r="L487" s="30">
        <v>0.0</v>
      </c>
      <c r="M487" s="32" t="s">
        <v>49</v>
      </c>
      <c r="N487" s="32" t="s">
        <v>39</v>
      </c>
      <c r="O487" s="30">
        <v>0.0</v>
      </c>
      <c r="P487" s="30">
        <v>0.0</v>
      </c>
      <c r="Q487" s="30">
        <v>0.0</v>
      </c>
      <c r="R487" s="30">
        <v>0.0</v>
      </c>
      <c r="S487" s="30">
        <v>0.0</v>
      </c>
      <c r="T487" s="30">
        <v>0.0</v>
      </c>
      <c r="U487" s="30">
        <v>0.0</v>
      </c>
      <c r="V487" s="30">
        <v>0.0</v>
      </c>
      <c r="W487" s="30">
        <v>0.0</v>
      </c>
      <c r="X487" s="30">
        <v>0.0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0.0</v>
      </c>
      <c r="AF487" s="30">
        <v>0.0</v>
      </c>
      <c r="AG487" s="30">
        <v>0.0</v>
      </c>
      <c r="AH487" s="30">
        <v>0.0</v>
      </c>
      <c r="AI487" s="30">
        <v>0.0</v>
      </c>
    </row>
    <row r="488">
      <c r="A488" s="30">
        <v>13347.4</v>
      </c>
      <c r="B488" s="40">
        <v>44344.0</v>
      </c>
      <c r="C488" s="35"/>
      <c r="D488" s="32" t="s">
        <v>194</v>
      </c>
      <c r="E488" s="32" t="s">
        <v>36</v>
      </c>
      <c r="J488" s="30">
        <v>1.0</v>
      </c>
      <c r="K488" s="30">
        <v>0.0</v>
      </c>
      <c r="L488" s="30">
        <v>0.0</v>
      </c>
      <c r="M488" s="32" t="s">
        <v>49</v>
      </c>
      <c r="N488" s="32" t="s">
        <v>39</v>
      </c>
      <c r="O488" s="30">
        <v>0.0</v>
      </c>
      <c r="P488" s="30">
        <v>0.0</v>
      </c>
      <c r="Q488" s="30">
        <v>0.0</v>
      </c>
      <c r="R488" s="30">
        <v>0.0</v>
      </c>
      <c r="S488" s="30">
        <v>0.0</v>
      </c>
      <c r="T488" s="30">
        <v>0.0</v>
      </c>
      <c r="U488" s="30">
        <v>0.0</v>
      </c>
      <c r="V488" s="30">
        <v>0.0</v>
      </c>
      <c r="W488" s="30">
        <v>0.0</v>
      </c>
      <c r="X488" s="30">
        <v>0.0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0.0</v>
      </c>
      <c r="AF488" s="30">
        <v>0.0</v>
      </c>
      <c r="AG488" s="30">
        <v>0.0</v>
      </c>
      <c r="AH488" s="30">
        <v>0.0</v>
      </c>
      <c r="AI488" s="30">
        <v>0.0</v>
      </c>
    </row>
    <row r="489">
      <c r="A489" s="30">
        <v>13348.1</v>
      </c>
      <c r="B489" s="40">
        <v>44344.0</v>
      </c>
      <c r="C489" s="35"/>
      <c r="D489" s="32" t="s">
        <v>184</v>
      </c>
      <c r="E489" s="32" t="s">
        <v>36</v>
      </c>
      <c r="F489" s="32" t="s">
        <v>209</v>
      </c>
      <c r="G489" s="33" t="s">
        <v>38</v>
      </c>
      <c r="H489" s="34">
        <v>27609.0</v>
      </c>
      <c r="I489" s="35"/>
      <c r="J489" s="30">
        <v>0.0</v>
      </c>
      <c r="K489" s="30">
        <v>1.0</v>
      </c>
      <c r="L489" s="30">
        <v>0.0</v>
      </c>
      <c r="M489" s="32" t="s">
        <v>49</v>
      </c>
      <c r="N489" s="32" t="s">
        <v>39</v>
      </c>
      <c r="O489" s="30">
        <v>0.0</v>
      </c>
      <c r="P489" s="30">
        <v>0.0</v>
      </c>
      <c r="Q489" s="30">
        <v>0.0</v>
      </c>
      <c r="R489" s="30">
        <v>0.0</v>
      </c>
      <c r="S489" s="30">
        <v>0.0</v>
      </c>
      <c r="T489" s="30">
        <v>0.0</v>
      </c>
      <c r="U489" s="30">
        <v>0.0</v>
      </c>
      <c r="V489" s="30">
        <v>0.0</v>
      </c>
      <c r="W489" s="30">
        <v>0.0</v>
      </c>
      <c r="X489" s="30">
        <v>0.0</v>
      </c>
      <c r="Y489" s="30">
        <v>0.0</v>
      </c>
      <c r="Z489" s="30">
        <v>0.0</v>
      </c>
      <c r="AA489" s="30">
        <v>0.0</v>
      </c>
      <c r="AB489" s="30">
        <v>0.0</v>
      </c>
      <c r="AC489" s="30">
        <v>0.0</v>
      </c>
      <c r="AD489" s="30">
        <v>0.0</v>
      </c>
      <c r="AE489" s="30">
        <v>0.0</v>
      </c>
      <c r="AF489" s="30">
        <v>0.0</v>
      </c>
      <c r="AG489" s="30">
        <v>0.0</v>
      </c>
      <c r="AH489" s="30">
        <v>0.0</v>
      </c>
      <c r="AI489" s="30">
        <v>0.0</v>
      </c>
    </row>
    <row r="490">
      <c r="A490" s="30">
        <v>13349.1</v>
      </c>
      <c r="B490" s="40">
        <v>44344.0</v>
      </c>
      <c r="C490" s="35"/>
      <c r="D490" s="32" t="s">
        <v>361</v>
      </c>
      <c r="E490" s="32" t="s">
        <v>36</v>
      </c>
      <c r="F490" s="32" t="s">
        <v>254</v>
      </c>
      <c r="G490" s="33" t="s">
        <v>38</v>
      </c>
      <c r="H490" s="34">
        <v>27615.0</v>
      </c>
      <c r="I490" s="35"/>
      <c r="J490" s="30">
        <v>0.0</v>
      </c>
      <c r="K490" s="30">
        <v>1.0</v>
      </c>
      <c r="L490" s="30">
        <v>0.0</v>
      </c>
      <c r="M490" s="32" t="s">
        <v>39</v>
      </c>
      <c r="N490" s="32" t="s">
        <v>39</v>
      </c>
      <c r="O490" s="30">
        <v>0.0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0.0</v>
      </c>
      <c r="V490" s="30">
        <v>0.0</v>
      </c>
      <c r="W490" s="30">
        <v>0.0</v>
      </c>
      <c r="X490" s="30">
        <v>0.0</v>
      </c>
      <c r="Y490" s="30">
        <v>0.0</v>
      </c>
      <c r="Z490" s="30">
        <v>0.0</v>
      </c>
      <c r="AA490" s="30">
        <v>0.0</v>
      </c>
      <c r="AB490" s="30">
        <v>0.0</v>
      </c>
      <c r="AC490" s="30">
        <v>0.0</v>
      </c>
      <c r="AD490" s="30">
        <v>0.0</v>
      </c>
      <c r="AE490" s="30">
        <v>0.0</v>
      </c>
      <c r="AF490" s="30">
        <v>0.0</v>
      </c>
      <c r="AG490" s="30">
        <v>0.0</v>
      </c>
      <c r="AH490" s="30">
        <v>0.0</v>
      </c>
      <c r="AI490" s="30">
        <v>0.0</v>
      </c>
    </row>
    <row r="491">
      <c r="A491" s="30">
        <v>13349.2</v>
      </c>
      <c r="B491" s="40">
        <v>44344.0</v>
      </c>
      <c r="C491" s="35"/>
      <c r="D491" s="32" t="s">
        <v>361</v>
      </c>
      <c r="E491" s="32" t="s">
        <v>36</v>
      </c>
      <c r="F491" s="32" t="s">
        <v>248</v>
      </c>
      <c r="G491" s="33" t="s">
        <v>38</v>
      </c>
      <c r="H491" s="34">
        <v>27604.0</v>
      </c>
      <c r="I491" s="35"/>
      <c r="J491" s="30">
        <v>0.0</v>
      </c>
      <c r="K491" s="30">
        <v>1.0</v>
      </c>
      <c r="L491" s="30">
        <v>0.0</v>
      </c>
      <c r="M491" s="32" t="s">
        <v>39</v>
      </c>
      <c r="N491" s="32" t="s">
        <v>39</v>
      </c>
      <c r="O491" s="30">
        <v>0.0</v>
      </c>
      <c r="P491" s="30">
        <v>0.0</v>
      </c>
      <c r="Q491" s="30">
        <v>0.0</v>
      </c>
      <c r="R491" s="30">
        <v>0.0</v>
      </c>
      <c r="S491" s="30">
        <v>0.0</v>
      </c>
      <c r="T491" s="30">
        <v>0.0</v>
      </c>
      <c r="U491" s="30">
        <v>0.0</v>
      </c>
      <c r="V491" s="30">
        <v>0.0</v>
      </c>
      <c r="W491" s="30">
        <v>0.0</v>
      </c>
      <c r="X491" s="30">
        <v>0.0</v>
      </c>
      <c r="Y491" s="30">
        <v>0.0</v>
      </c>
      <c r="Z491" s="30">
        <v>0.0</v>
      </c>
      <c r="AA491" s="30">
        <v>0.0</v>
      </c>
      <c r="AB491" s="30">
        <v>0.0</v>
      </c>
      <c r="AC491" s="30">
        <v>0.0</v>
      </c>
      <c r="AD491" s="30">
        <v>0.0</v>
      </c>
      <c r="AE491" s="30">
        <v>0.0</v>
      </c>
      <c r="AF491" s="30">
        <v>0.0</v>
      </c>
      <c r="AG491" s="30">
        <v>0.0</v>
      </c>
      <c r="AH491" s="30">
        <v>0.0</v>
      </c>
      <c r="AI491" s="30">
        <v>0.0</v>
      </c>
    </row>
    <row r="492">
      <c r="A492" s="30">
        <v>13349.3</v>
      </c>
      <c r="B492" s="40">
        <v>44344.0</v>
      </c>
      <c r="C492" s="35"/>
      <c r="D492" s="32" t="s">
        <v>361</v>
      </c>
      <c r="E492" s="32" t="s">
        <v>36</v>
      </c>
      <c r="F492" s="32" t="s">
        <v>102</v>
      </c>
      <c r="G492" s="33" t="s">
        <v>38</v>
      </c>
      <c r="H492" s="34">
        <v>27615.0</v>
      </c>
      <c r="I492" s="35"/>
      <c r="J492" s="30">
        <v>0.0</v>
      </c>
      <c r="K492" s="30">
        <v>1.0</v>
      </c>
      <c r="L492" s="30">
        <v>0.0</v>
      </c>
      <c r="M492" s="32" t="s">
        <v>39</v>
      </c>
      <c r="N492" s="32" t="s">
        <v>39</v>
      </c>
      <c r="O492" s="30">
        <v>0.0</v>
      </c>
      <c r="P492" s="30">
        <v>0.0</v>
      </c>
      <c r="Q492" s="30">
        <v>0.0</v>
      </c>
      <c r="R492" s="30">
        <v>0.0</v>
      </c>
      <c r="S492" s="30">
        <v>0.0</v>
      </c>
      <c r="T492" s="30">
        <v>0.0</v>
      </c>
      <c r="U492" s="30">
        <v>0.0</v>
      </c>
      <c r="V492" s="30">
        <v>0.0</v>
      </c>
      <c r="W492" s="30">
        <v>0.0</v>
      </c>
      <c r="X492" s="30">
        <v>0.0</v>
      </c>
      <c r="Y492" s="30">
        <v>0.0</v>
      </c>
      <c r="Z492" s="30">
        <v>0.0</v>
      </c>
      <c r="AA492" s="30">
        <v>0.0</v>
      </c>
      <c r="AB492" s="30">
        <v>0.0</v>
      </c>
      <c r="AC492" s="30">
        <v>0.0</v>
      </c>
      <c r="AD492" s="30">
        <v>0.0</v>
      </c>
      <c r="AE492" s="30">
        <v>0.0</v>
      </c>
      <c r="AF492" s="30">
        <v>0.0</v>
      </c>
      <c r="AG492" s="30">
        <v>0.0</v>
      </c>
      <c r="AH492" s="30">
        <v>0.0</v>
      </c>
      <c r="AI492" s="30">
        <v>0.0</v>
      </c>
    </row>
    <row r="493">
      <c r="A493" s="30">
        <v>13349.4</v>
      </c>
      <c r="B493" s="40">
        <v>44344.0</v>
      </c>
      <c r="C493" s="35"/>
      <c r="D493" s="32" t="s">
        <v>361</v>
      </c>
      <c r="E493" s="32" t="s">
        <v>36</v>
      </c>
      <c r="J493" s="30">
        <v>0.0</v>
      </c>
      <c r="K493" s="30">
        <v>0.0</v>
      </c>
      <c r="L493" s="30">
        <v>1.0</v>
      </c>
      <c r="M493" s="32" t="s">
        <v>39</v>
      </c>
      <c r="N493" s="32" t="s">
        <v>39</v>
      </c>
      <c r="O493" s="30">
        <v>0.0</v>
      </c>
      <c r="P493" s="30">
        <v>0.0</v>
      </c>
      <c r="Q493" s="30">
        <v>0.0</v>
      </c>
      <c r="R493" s="30">
        <v>0.0</v>
      </c>
      <c r="S493" s="30">
        <v>0.0</v>
      </c>
      <c r="T493" s="30">
        <v>0.0</v>
      </c>
      <c r="U493" s="30">
        <v>0.0</v>
      </c>
      <c r="V493" s="30">
        <v>0.0</v>
      </c>
      <c r="W493" s="30">
        <v>0.0</v>
      </c>
      <c r="X493" s="30">
        <v>0.0</v>
      </c>
      <c r="Y493" s="30">
        <v>0.0</v>
      </c>
      <c r="Z493" s="30">
        <v>0.0</v>
      </c>
      <c r="AA493" s="30">
        <v>0.0</v>
      </c>
      <c r="AB493" s="30">
        <v>0.0</v>
      </c>
      <c r="AC493" s="30">
        <v>0.0</v>
      </c>
      <c r="AD493" s="30">
        <v>0.0</v>
      </c>
      <c r="AE493" s="30">
        <v>0.0</v>
      </c>
      <c r="AF493" s="30">
        <v>0.0</v>
      </c>
      <c r="AG493" s="30">
        <v>0.0</v>
      </c>
      <c r="AH493" s="30">
        <v>0.0</v>
      </c>
      <c r="AI493" s="30">
        <v>0.0</v>
      </c>
    </row>
    <row r="494">
      <c r="A494" s="60"/>
      <c r="B494" s="60"/>
      <c r="C494" s="60"/>
      <c r="D494" s="60"/>
      <c r="E494" s="60"/>
      <c r="F494" s="60"/>
      <c r="G494" s="62"/>
      <c r="H494" s="62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</row>
    <row r="495">
      <c r="A495" s="41" t="s">
        <v>133</v>
      </c>
      <c r="B495" s="52"/>
      <c r="C495" s="52"/>
      <c r="D495" s="42">
        <f>COUNTIF(D3:D493,"Emergency Clothing Events")</f>
        <v>158</v>
      </c>
      <c r="E495" s="60"/>
      <c r="F495" s="60"/>
      <c r="G495" s="62"/>
      <c r="H495" s="62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</row>
    <row r="496">
      <c r="A496" s="41" t="s">
        <v>134</v>
      </c>
      <c r="B496" s="52"/>
      <c r="C496" s="52"/>
      <c r="D496" s="43">
        <f>A2-D495</f>
        <v>333</v>
      </c>
      <c r="E496" s="60"/>
      <c r="F496" s="60"/>
      <c r="G496" s="62"/>
      <c r="H496" s="62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</row>
    <row r="497">
      <c r="A497" s="30" t="s">
        <v>135</v>
      </c>
      <c r="B497" s="52"/>
      <c r="C497" s="52"/>
      <c r="D497" s="33">
        <f>D496+D495</f>
        <v>491</v>
      </c>
      <c r="E497" s="60"/>
      <c r="F497" s="60"/>
      <c r="G497" s="62"/>
      <c r="H497" s="62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</row>
    <row r="498">
      <c r="A498" s="60"/>
      <c r="B498" s="60"/>
      <c r="C498" s="60"/>
      <c r="D498" s="60"/>
      <c r="E498" s="60"/>
      <c r="F498" s="60"/>
      <c r="G498" s="62"/>
      <c r="H498" s="62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</row>
    <row r="499">
      <c r="A499" s="60"/>
      <c r="B499" s="60"/>
      <c r="C499" s="60"/>
      <c r="D499" s="60"/>
      <c r="E499" s="60"/>
      <c r="F499" s="60"/>
      <c r="G499" s="62"/>
      <c r="H499" s="62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</row>
    <row r="500">
      <c r="A500" s="60"/>
      <c r="B500" s="60"/>
      <c r="C500" s="60"/>
      <c r="D500" s="60"/>
      <c r="E500" s="60"/>
      <c r="F500" s="60"/>
      <c r="G500" s="62"/>
      <c r="H500" s="62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</row>
    <row r="501">
      <c r="A501" s="60"/>
      <c r="B501" s="60"/>
      <c r="C501" s="60"/>
      <c r="D501" s="60"/>
      <c r="E501" s="60"/>
      <c r="F501" s="60"/>
      <c r="G501" s="62"/>
      <c r="H501" s="62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</row>
    <row r="502">
      <c r="A502" s="60"/>
      <c r="B502" s="60"/>
      <c r="C502" s="60"/>
      <c r="D502" s="60"/>
      <c r="E502" s="60"/>
      <c r="F502" s="60"/>
      <c r="G502" s="62"/>
      <c r="H502" s="62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</row>
    <row r="503">
      <c r="A503" s="60"/>
      <c r="B503" s="60"/>
      <c r="C503" s="60"/>
      <c r="D503" s="60"/>
      <c r="E503" s="60"/>
      <c r="F503" s="60"/>
      <c r="G503" s="62"/>
      <c r="H503" s="62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</row>
    <row r="504">
      <c r="A504" s="60"/>
      <c r="B504" s="60"/>
      <c r="C504" s="60"/>
      <c r="D504" s="60"/>
      <c r="E504" s="60"/>
      <c r="F504" s="60"/>
      <c r="G504" s="62"/>
      <c r="H504" s="62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</row>
    <row r="505">
      <c r="A505" s="60"/>
      <c r="B505" s="60"/>
      <c r="C505" s="60"/>
      <c r="D505" s="60"/>
      <c r="E505" s="60"/>
      <c r="F505" s="60"/>
      <c r="G505" s="62"/>
      <c r="H505" s="62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</row>
    <row r="506">
      <c r="A506" s="60"/>
      <c r="B506" s="60"/>
      <c r="C506" s="60"/>
      <c r="D506" s="60"/>
      <c r="E506" s="60"/>
      <c r="F506" s="60"/>
      <c r="G506" s="62"/>
      <c r="H506" s="62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</row>
    <row r="507">
      <c r="A507" s="60"/>
      <c r="B507" s="60"/>
      <c r="C507" s="60"/>
      <c r="D507" s="60"/>
      <c r="E507" s="60"/>
      <c r="F507" s="60"/>
      <c r="G507" s="62"/>
      <c r="H507" s="62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</row>
    <row r="508">
      <c r="A508" s="60"/>
      <c r="B508" s="60"/>
      <c r="C508" s="60"/>
      <c r="D508" s="60"/>
      <c r="E508" s="60"/>
      <c r="F508" s="60"/>
      <c r="G508" s="62"/>
      <c r="H508" s="62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</row>
    <row r="509">
      <c r="A509" s="60"/>
      <c r="B509" s="60"/>
      <c r="C509" s="60"/>
      <c r="D509" s="60"/>
      <c r="E509" s="60"/>
      <c r="F509" s="60"/>
      <c r="G509" s="62"/>
      <c r="H509" s="62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</row>
    <row r="510">
      <c r="A510" s="60"/>
      <c r="B510" s="60"/>
      <c r="C510" s="60"/>
      <c r="D510" s="60"/>
      <c r="E510" s="60"/>
      <c r="F510" s="60"/>
      <c r="G510" s="62"/>
      <c r="H510" s="62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</row>
    <row r="511">
      <c r="A511" s="60"/>
      <c r="B511" s="60"/>
      <c r="C511" s="60"/>
      <c r="D511" s="60"/>
      <c r="E511" s="60"/>
      <c r="F511" s="60"/>
      <c r="G511" s="62"/>
      <c r="H511" s="62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</row>
    <row r="512">
      <c r="A512" s="60"/>
      <c r="B512" s="60"/>
      <c r="C512" s="60"/>
      <c r="D512" s="60"/>
      <c r="E512" s="60"/>
      <c r="F512" s="60"/>
      <c r="G512" s="62"/>
      <c r="H512" s="62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</row>
    <row r="513">
      <c r="A513" s="60"/>
      <c r="B513" s="60"/>
      <c r="C513" s="60"/>
      <c r="D513" s="60"/>
      <c r="E513" s="60"/>
      <c r="F513" s="60"/>
      <c r="G513" s="62"/>
      <c r="H513" s="62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</row>
    <row r="514">
      <c r="A514" s="60"/>
      <c r="B514" s="60"/>
      <c r="C514" s="60"/>
      <c r="D514" s="60"/>
      <c r="E514" s="60"/>
      <c r="F514" s="60"/>
      <c r="G514" s="62"/>
      <c r="H514" s="62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</row>
    <row r="515">
      <c r="A515" s="60"/>
      <c r="B515" s="60"/>
      <c r="C515" s="60"/>
      <c r="D515" s="60"/>
      <c r="E515" s="60"/>
      <c r="F515" s="60"/>
      <c r="G515" s="62"/>
      <c r="H515" s="62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</row>
    <row r="516">
      <c r="A516" s="60"/>
      <c r="B516" s="60"/>
      <c r="C516" s="60"/>
      <c r="D516" s="60"/>
      <c r="E516" s="60"/>
      <c r="F516" s="60"/>
      <c r="G516" s="62"/>
      <c r="H516" s="62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</row>
    <row r="517">
      <c r="A517" s="60"/>
      <c r="B517" s="60"/>
      <c r="C517" s="60"/>
      <c r="D517" s="60"/>
      <c r="E517" s="60"/>
      <c r="F517" s="60"/>
      <c r="G517" s="62"/>
      <c r="H517" s="62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</row>
    <row r="518">
      <c r="A518" s="60"/>
      <c r="B518" s="60"/>
      <c r="C518" s="60"/>
      <c r="D518" s="60"/>
      <c r="E518" s="60"/>
      <c r="F518" s="60"/>
      <c r="G518" s="62"/>
      <c r="H518" s="62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</row>
    <row r="519">
      <c r="A519" s="60"/>
      <c r="B519" s="60"/>
      <c r="C519" s="60"/>
      <c r="D519" s="60"/>
      <c r="E519" s="60"/>
      <c r="F519" s="60"/>
      <c r="G519" s="62"/>
      <c r="H519" s="62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</row>
    <row r="520">
      <c r="A520" s="60"/>
      <c r="B520" s="60"/>
      <c r="C520" s="60"/>
      <c r="D520" s="60"/>
      <c r="E520" s="60"/>
      <c r="F520" s="60"/>
      <c r="G520" s="62"/>
      <c r="H520" s="62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</row>
    <row r="521">
      <c r="A521" s="60"/>
      <c r="B521" s="60"/>
      <c r="C521" s="60"/>
      <c r="D521" s="60"/>
      <c r="E521" s="60"/>
      <c r="F521" s="60"/>
      <c r="G521" s="62"/>
      <c r="H521" s="62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</row>
    <row r="522">
      <c r="A522" s="60"/>
      <c r="B522" s="60"/>
      <c r="C522" s="60"/>
      <c r="D522" s="60"/>
      <c r="E522" s="60"/>
      <c r="F522" s="60"/>
      <c r="G522" s="62"/>
      <c r="H522" s="62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</row>
    <row r="523">
      <c r="A523" s="60"/>
      <c r="B523" s="60"/>
      <c r="C523" s="60"/>
      <c r="D523" s="60"/>
      <c r="E523" s="60"/>
      <c r="F523" s="60"/>
      <c r="G523" s="62"/>
      <c r="H523" s="62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</row>
    <row r="524">
      <c r="A524" s="60"/>
      <c r="B524" s="60"/>
      <c r="C524" s="60"/>
      <c r="D524" s="60"/>
      <c r="E524" s="60"/>
      <c r="F524" s="60"/>
      <c r="G524" s="62"/>
      <c r="H524" s="62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</row>
    <row r="525">
      <c r="A525" s="60"/>
      <c r="B525" s="60"/>
      <c r="C525" s="60"/>
      <c r="D525" s="60"/>
      <c r="E525" s="60"/>
      <c r="F525" s="60"/>
      <c r="G525" s="62"/>
      <c r="H525" s="62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</row>
    <row r="526">
      <c r="A526" s="60"/>
      <c r="B526" s="60"/>
      <c r="C526" s="60"/>
      <c r="D526" s="60"/>
      <c r="E526" s="60"/>
      <c r="F526" s="60"/>
      <c r="G526" s="62"/>
      <c r="H526" s="62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</row>
    <row r="527">
      <c r="A527" s="60"/>
      <c r="B527" s="60"/>
      <c r="C527" s="60"/>
      <c r="D527" s="60"/>
      <c r="E527" s="60"/>
      <c r="F527" s="60"/>
      <c r="G527" s="62"/>
      <c r="H527" s="62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</row>
    <row r="528">
      <c r="A528" s="60"/>
      <c r="B528" s="60"/>
      <c r="C528" s="60"/>
      <c r="D528" s="60"/>
      <c r="E528" s="60"/>
      <c r="F528" s="60"/>
      <c r="G528" s="62"/>
      <c r="H528" s="62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</row>
    <row r="529">
      <c r="A529" s="60"/>
      <c r="B529" s="60"/>
      <c r="C529" s="60"/>
      <c r="D529" s="60"/>
      <c r="E529" s="60"/>
      <c r="F529" s="60"/>
      <c r="G529" s="62"/>
      <c r="H529" s="62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</row>
    <row r="530">
      <c r="A530" s="60"/>
      <c r="B530" s="60"/>
      <c r="C530" s="60"/>
      <c r="D530" s="60"/>
      <c r="E530" s="60"/>
      <c r="F530" s="60"/>
      <c r="G530" s="62"/>
      <c r="H530" s="62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</row>
    <row r="531">
      <c r="A531" s="60"/>
      <c r="B531" s="60"/>
      <c r="C531" s="60"/>
      <c r="D531" s="60"/>
      <c r="E531" s="60"/>
      <c r="F531" s="60"/>
      <c r="G531" s="62"/>
      <c r="H531" s="62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</row>
    <row r="532">
      <c r="A532" s="60"/>
      <c r="B532" s="60"/>
      <c r="C532" s="60"/>
      <c r="D532" s="60"/>
      <c r="E532" s="60"/>
      <c r="F532" s="60"/>
      <c r="G532" s="62"/>
      <c r="H532" s="62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</row>
    <row r="533">
      <c r="A533" s="60"/>
      <c r="B533" s="60"/>
      <c r="C533" s="60"/>
      <c r="D533" s="60"/>
      <c r="E533" s="60"/>
      <c r="F533" s="60"/>
      <c r="G533" s="62"/>
      <c r="H533" s="62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</row>
    <row r="534">
      <c r="A534" s="60"/>
      <c r="B534" s="60"/>
      <c r="C534" s="60"/>
      <c r="D534" s="60"/>
      <c r="E534" s="60"/>
      <c r="F534" s="60"/>
      <c r="G534" s="62"/>
      <c r="H534" s="62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</row>
    <row r="535">
      <c r="A535" s="60"/>
      <c r="B535" s="60"/>
      <c r="C535" s="60"/>
      <c r="D535" s="60"/>
      <c r="E535" s="60"/>
      <c r="F535" s="60"/>
      <c r="G535" s="62"/>
      <c r="H535" s="62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</row>
    <row r="536">
      <c r="A536" s="60"/>
      <c r="B536" s="60"/>
      <c r="C536" s="60"/>
      <c r="D536" s="60"/>
      <c r="E536" s="60"/>
      <c r="F536" s="60"/>
      <c r="G536" s="62"/>
      <c r="H536" s="62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</row>
    <row r="537">
      <c r="A537" s="60"/>
      <c r="B537" s="60"/>
      <c r="C537" s="60"/>
      <c r="D537" s="60"/>
      <c r="E537" s="60"/>
      <c r="F537" s="60"/>
      <c r="G537" s="62"/>
      <c r="H537" s="62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</row>
    <row r="538">
      <c r="A538" s="60"/>
      <c r="B538" s="60"/>
      <c r="C538" s="60"/>
      <c r="D538" s="60"/>
      <c r="E538" s="60"/>
      <c r="F538" s="60"/>
      <c r="G538" s="62"/>
      <c r="H538" s="62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</row>
    <row r="539">
      <c r="A539" s="60"/>
      <c r="B539" s="60"/>
      <c r="C539" s="60"/>
      <c r="D539" s="60"/>
      <c r="E539" s="60"/>
      <c r="F539" s="60"/>
      <c r="G539" s="62"/>
      <c r="H539" s="62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</row>
    <row r="540">
      <c r="A540" s="60"/>
      <c r="B540" s="60"/>
      <c r="C540" s="60"/>
      <c r="D540" s="60"/>
      <c r="E540" s="60"/>
      <c r="F540" s="60"/>
      <c r="G540" s="62"/>
      <c r="H540" s="62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</row>
    <row r="541">
      <c r="A541" s="60"/>
      <c r="B541" s="60"/>
      <c r="C541" s="60"/>
      <c r="D541" s="60"/>
      <c r="E541" s="60"/>
      <c r="F541" s="60"/>
      <c r="G541" s="62"/>
      <c r="H541" s="62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</row>
    <row r="542">
      <c r="A542" s="60"/>
      <c r="B542" s="60"/>
      <c r="C542" s="60"/>
      <c r="D542" s="60"/>
      <c r="E542" s="60"/>
      <c r="F542" s="60"/>
      <c r="G542" s="62"/>
      <c r="H542" s="62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</row>
    <row r="543">
      <c r="A543" s="60"/>
      <c r="B543" s="60"/>
      <c r="C543" s="60"/>
      <c r="D543" s="60"/>
      <c r="E543" s="60"/>
      <c r="F543" s="60"/>
      <c r="G543" s="62"/>
      <c r="H543" s="62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</row>
    <row r="544">
      <c r="A544" s="60"/>
      <c r="B544" s="60"/>
      <c r="C544" s="60"/>
      <c r="D544" s="60"/>
      <c r="E544" s="60"/>
      <c r="F544" s="60"/>
      <c r="G544" s="62"/>
      <c r="H544" s="62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</row>
    <row r="545">
      <c r="A545" s="60"/>
      <c r="B545" s="60"/>
      <c r="C545" s="60"/>
      <c r="D545" s="60"/>
      <c r="E545" s="60"/>
      <c r="F545" s="60"/>
      <c r="G545" s="62"/>
      <c r="H545" s="62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</row>
    <row r="546">
      <c r="A546" s="60"/>
      <c r="B546" s="60"/>
      <c r="C546" s="60"/>
      <c r="D546" s="60"/>
      <c r="E546" s="60"/>
      <c r="F546" s="60"/>
      <c r="G546" s="62"/>
      <c r="H546" s="62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</row>
    <row r="547">
      <c r="A547" s="60"/>
      <c r="B547" s="60"/>
      <c r="C547" s="60"/>
      <c r="D547" s="60"/>
      <c r="E547" s="60"/>
      <c r="F547" s="60"/>
      <c r="G547" s="62"/>
      <c r="H547" s="62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</row>
    <row r="548">
      <c r="A548" s="60"/>
      <c r="B548" s="60"/>
      <c r="C548" s="60"/>
      <c r="D548" s="60"/>
      <c r="E548" s="60"/>
      <c r="F548" s="60"/>
      <c r="G548" s="62"/>
      <c r="H548" s="62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</row>
    <row r="549">
      <c r="A549" s="60"/>
      <c r="B549" s="60"/>
      <c r="C549" s="60"/>
      <c r="D549" s="60"/>
      <c r="E549" s="60"/>
      <c r="F549" s="60"/>
      <c r="G549" s="62"/>
      <c r="H549" s="62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</row>
    <row r="550">
      <c r="A550" s="60"/>
      <c r="B550" s="60"/>
      <c r="C550" s="60"/>
      <c r="D550" s="60"/>
      <c r="E550" s="60"/>
      <c r="F550" s="60"/>
      <c r="G550" s="62"/>
      <c r="H550" s="62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</row>
    <row r="551">
      <c r="A551" s="60"/>
      <c r="B551" s="60"/>
      <c r="C551" s="60"/>
      <c r="D551" s="60"/>
      <c r="E551" s="60"/>
      <c r="F551" s="60"/>
      <c r="G551" s="62"/>
      <c r="H551" s="62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</row>
    <row r="552">
      <c r="A552" s="60"/>
      <c r="B552" s="60"/>
      <c r="C552" s="60"/>
      <c r="D552" s="60"/>
      <c r="E552" s="60"/>
      <c r="F552" s="60"/>
      <c r="G552" s="62"/>
      <c r="H552" s="62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</row>
    <row r="553">
      <c r="A553" s="60"/>
      <c r="B553" s="60"/>
      <c r="C553" s="60"/>
      <c r="D553" s="60"/>
      <c r="E553" s="60"/>
      <c r="F553" s="60"/>
      <c r="G553" s="62"/>
      <c r="H553" s="62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</row>
    <row r="554">
      <c r="A554" s="60"/>
      <c r="B554" s="60"/>
      <c r="C554" s="60"/>
      <c r="D554" s="60"/>
      <c r="E554" s="60"/>
      <c r="F554" s="60"/>
      <c r="G554" s="62"/>
      <c r="H554" s="62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</row>
    <row r="555">
      <c r="A555" s="60"/>
      <c r="B555" s="60"/>
      <c r="C555" s="60"/>
      <c r="D555" s="60"/>
      <c r="E555" s="60"/>
      <c r="F555" s="60"/>
      <c r="G555" s="62"/>
      <c r="H555" s="62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</row>
    <row r="556">
      <c r="A556" s="60"/>
      <c r="B556" s="60"/>
      <c r="C556" s="60"/>
      <c r="D556" s="60"/>
      <c r="E556" s="60"/>
      <c r="F556" s="60"/>
      <c r="G556" s="62"/>
      <c r="H556" s="62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</row>
    <row r="557">
      <c r="A557" s="60"/>
      <c r="B557" s="60"/>
      <c r="C557" s="60"/>
      <c r="D557" s="60"/>
      <c r="E557" s="60"/>
      <c r="F557" s="60"/>
      <c r="G557" s="62"/>
      <c r="H557" s="62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</row>
    <row r="558">
      <c r="A558" s="60"/>
      <c r="B558" s="60"/>
      <c r="C558" s="60"/>
      <c r="D558" s="60"/>
      <c r="E558" s="60"/>
      <c r="F558" s="60"/>
      <c r="G558" s="62"/>
      <c r="H558" s="62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</row>
    <row r="559">
      <c r="A559" s="60"/>
      <c r="B559" s="60"/>
      <c r="C559" s="60"/>
      <c r="D559" s="60"/>
      <c r="E559" s="60"/>
      <c r="F559" s="60"/>
      <c r="G559" s="62"/>
      <c r="H559" s="62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</row>
    <row r="560">
      <c r="A560" s="60"/>
      <c r="B560" s="60"/>
      <c r="C560" s="60"/>
      <c r="D560" s="60"/>
      <c r="E560" s="60"/>
      <c r="F560" s="60"/>
      <c r="G560" s="62"/>
      <c r="H560" s="62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</row>
    <row r="561">
      <c r="A561" s="60"/>
      <c r="B561" s="60"/>
      <c r="C561" s="60"/>
      <c r="D561" s="60"/>
      <c r="E561" s="60"/>
      <c r="F561" s="60"/>
      <c r="G561" s="62"/>
      <c r="H561" s="62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</row>
    <row r="562">
      <c r="A562" s="60"/>
      <c r="B562" s="60"/>
      <c r="C562" s="60"/>
      <c r="D562" s="60"/>
      <c r="E562" s="60"/>
      <c r="F562" s="60"/>
      <c r="G562" s="62"/>
      <c r="H562" s="62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</row>
    <row r="563">
      <c r="A563" s="60"/>
      <c r="B563" s="60"/>
      <c r="C563" s="60"/>
      <c r="D563" s="60"/>
      <c r="E563" s="60"/>
      <c r="F563" s="60"/>
      <c r="G563" s="62"/>
      <c r="H563" s="62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</row>
    <row r="564">
      <c r="A564" s="60"/>
      <c r="B564" s="60"/>
      <c r="C564" s="60"/>
      <c r="D564" s="60"/>
      <c r="E564" s="60"/>
      <c r="F564" s="60"/>
      <c r="G564" s="62"/>
      <c r="H564" s="62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</row>
    <row r="565">
      <c r="A565" s="60"/>
      <c r="B565" s="60"/>
      <c r="C565" s="60"/>
      <c r="D565" s="60"/>
      <c r="E565" s="60"/>
      <c r="F565" s="60"/>
      <c r="G565" s="62"/>
      <c r="H565" s="62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</row>
    <row r="566">
      <c r="A566" s="60"/>
      <c r="B566" s="60"/>
      <c r="C566" s="60"/>
      <c r="D566" s="60"/>
      <c r="E566" s="60"/>
      <c r="F566" s="60"/>
      <c r="G566" s="62"/>
      <c r="H566" s="62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</row>
    <row r="567">
      <c r="A567" s="60"/>
      <c r="B567" s="60"/>
      <c r="C567" s="60"/>
      <c r="D567" s="60"/>
      <c r="E567" s="60"/>
      <c r="F567" s="60"/>
      <c r="G567" s="62"/>
      <c r="H567" s="62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</row>
    <row r="568">
      <c r="A568" s="60"/>
      <c r="B568" s="60"/>
      <c r="C568" s="60"/>
      <c r="D568" s="60"/>
      <c r="E568" s="60"/>
      <c r="F568" s="60"/>
      <c r="G568" s="62"/>
      <c r="H568" s="62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</row>
    <row r="569">
      <c r="A569" s="60"/>
      <c r="B569" s="60"/>
      <c r="C569" s="60"/>
      <c r="D569" s="60"/>
      <c r="E569" s="60"/>
      <c r="F569" s="60"/>
      <c r="G569" s="62"/>
      <c r="H569" s="62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</row>
    <row r="570">
      <c r="A570" s="60"/>
      <c r="B570" s="60"/>
      <c r="C570" s="60"/>
      <c r="D570" s="60"/>
      <c r="E570" s="60"/>
      <c r="F570" s="60"/>
      <c r="G570" s="62"/>
      <c r="H570" s="62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</row>
    <row r="571">
      <c r="A571" s="60"/>
      <c r="B571" s="60"/>
      <c r="C571" s="60"/>
      <c r="D571" s="60"/>
      <c r="E571" s="60"/>
      <c r="F571" s="60"/>
      <c r="G571" s="62"/>
      <c r="H571" s="62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</row>
    <row r="572">
      <c r="A572" s="60"/>
      <c r="B572" s="60"/>
      <c r="C572" s="60"/>
      <c r="D572" s="60"/>
      <c r="E572" s="60"/>
      <c r="F572" s="60"/>
      <c r="G572" s="62"/>
      <c r="H572" s="62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</row>
    <row r="573">
      <c r="A573" s="60"/>
      <c r="B573" s="60"/>
      <c r="C573" s="60"/>
      <c r="D573" s="60"/>
      <c r="E573" s="60"/>
      <c r="F573" s="60"/>
      <c r="G573" s="62"/>
      <c r="H573" s="62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</row>
    <row r="574">
      <c r="A574" s="60"/>
      <c r="B574" s="60"/>
      <c r="C574" s="60"/>
      <c r="D574" s="60"/>
      <c r="E574" s="60"/>
      <c r="F574" s="60"/>
      <c r="G574" s="62"/>
      <c r="H574" s="62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</row>
    <row r="575">
      <c r="A575" s="60"/>
      <c r="B575" s="60"/>
      <c r="C575" s="60"/>
      <c r="D575" s="60"/>
      <c r="E575" s="60"/>
      <c r="F575" s="60"/>
      <c r="G575" s="62"/>
      <c r="H575" s="62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</row>
    <row r="576">
      <c r="A576" s="60"/>
      <c r="B576" s="60"/>
      <c r="C576" s="60"/>
      <c r="D576" s="60"/>
      <c r="E576" s="60"/>
      <c r="F576" s="60"/>
      <c r="G576" s="62"/>
      <c r="H576" s="62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</row>
    <row r="577">
      <c r="A577" s="60"/>
      <c r="B577" s="60"/>
      <c r="C577" s="60"/>
      <c r="D577" s="60"/>
      <c r="E577" s="60"/>
      <c r="F577" s="60"/>
      <c r="G577" s="62"/>
      <c r="H577" s="62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</row>
    <row r="578">
      <c r="A578" s="60"/>
      <c r="B578" s="60"/>
      <c r="C578" s="60"/>
      <c r="D578" s="60"/>
      <c r="E578" s="60"/>
      <c r="F578" s="60"/>
      <c r="G578" s="62"/>
      <c r="H578" s="62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</row>
    <row r="579">
      <c r="A579" s="60"/>
      <c r="B579" s="60"/>
      <c r="C579" s="60"/>
      <c r="D579" s="60"/>
      <c r="E579" s="60"/>
      <c r="F579" s="60"/>
      <c r="G579" s="62"/>
      <c r="H579" s="62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</row>
    <row r="580">
      <c r="A580" s="60"/>
      <c r="B580" s="60"/>
      <c r="C580" s="60"/>
      <c r="D580" s="60"/>
      <c r="E580" s="60"/>
      <c r="F580" s="60"/>
      <c r="G580" s="62"/>
      <c r="H580" s="62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</row>
    <row r="581">
      <c r="A581" s="60"/>
      <c r="B581" s="60"/>
      <c r="C581" s="60"/>
      <c r="D581" s="60"/>
      <c r="E581" s="60"/>
      <c r="F581" s="60"/>
      <c r="G581" s="62"/>
      <c r="H581" s="62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</row>
    <row r="582">
      <c r="A582" s="60"/>
      <c r="B582" s="60"/>
      <c r="C582" s="60"/>
      <c r="D582" s="60"/>
      <c r="E582" s="60"/>
      <c r="F582" s="60"/>
      <c r="G582" s="62"/>
      <c r="H582" s="62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</row>
    <row r="583">
      <c r="A583" s="60"/>
      <c r="B583" s="60"/>
      <c r="C583" s="60"/>
      <c r="D583" s="60"/>
      <c r="E583" s="60"/>
      <c r="F583" s="60"/>
      <c r="G583" s="62"/>
      <c r="H583" s="62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</row>
    <row r="584">
      <c r="A584" s="60"/>
      <c r="B584" s="60"/>
      <c r="C584" s="60"/>
      <c r="D584" s="60"/>
      <c r="E584" s="60"/>
      <c r="F584" s="60"/>
      <c r="G584" s="62"/>
      <c r="H584" s="62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</row>
    <row r="585">
      <c r="A585" s="60"/>
      <c r="B585" s="60"/>
      <c r="C585" s="60"/>
      <c r="D585" s="60"/>
      <c r="E585" s="60"/>
      <c r="F585" s="60"/>
      <c r="G585" s="62"/>
      <c r="H585" s="62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</row>
    <row r="586">
      <c r="A586" s="60"/>
      <c r="B586" s="60"/>
      <c r="C586" s="60"/>
      <c r="D586" s="60"/>
      <c r="E586" s="60"/>
      <c r="F586" s="60"/>
      <c r="G586" s="62"/>
      <c r="H586" s="62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</row>
    <row r="587">
      <c r="A587" s="60"/>
      <c r="B587" s="60"/>
      <c r="C587" s="60"/>
      <c r="D587" s="60"/>
      <c r="E587" s="60"/>
      <c r="F587" s="60"/>
      <c r="G587" s="62"/>
      <c r="H587" s="62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</row>
    <row r="588">
      <c r="A588" s="60"/>
      <c r="B588" s="60"/>
      <c r="C588" s="60"/>
      <c r="D588" s="60"/>
      <c r="E588" s="60"/>
      <c r="F588" s="60"/>
      <c r="G588" s="62"/>
      <c r="H588" s="62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</row>
    <row r="589">
      <c r="A589" s="60"/>
      <c r="B589" s="60"/>
      <c r="C589" s="60"/>
      <c r="D589" s="60"/>
      <c r="E589" s="60"/>
      <c r="F589" s="60"/>
      <c r="G589" s="62"/>
      <c r="H589" s="62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</row>
    <row r="590">
      <c r="A590" s="60"/>
      <c r="B590" s="60"/>
      <c r="C590" s="60"/>
      <c r="D590" s="60"/>
      <c r="E590" s="60"/>
      <c r="F590" s="60"/>
      <c r="G590" s="62"/>
      <c r="H590" s="62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</row>
    <row r="591">
      <c r="A591" s="60"/>
      <c r="B591" s="60"/>
      <c r="C591" s="60"/>
      <c r="D591" s="60"/>
      <c r="E591" s="60"/>
      <c r="F591" s="60"/>
      <c r="G591" s="62"/>
      <c r="H591" s="62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</row>
    <row r="592">
      <c r="A592" s="60"/>
      <c r="B592" s="60"/>
      <c r="C592" s="60"/>
      <c r="D592" s="60"/>
      <c r="E592" s="60"/>
      <c r="F592" s="60"/>
      <c r="G592" s="62"/>
      <c r="H592" s="62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</row>
    <row r="593">
      <c r="A593" s="60"/>
      <c r="B593" s="60"/>
      <c r="C593" s="60"/>
      <c r="D593" s="60"/>
      <c r="E593" s="60"/>
      <c r="F593" s="60"/>
      <c r="G593" s="62"/>
      <c r="H593" s="62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</row>
    <row r="594">
      <c r="A594" s="60"/>
      <c r="B594" s="60"/>
      <c r="C594" s="60"/>
      <c r="D594" s="60"/>
      <c r="E594" s="60"/>
      <c r="F594" s="60"/>
      <c r="G594" s="62"/>
      <c r="H594" s="62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</row>
    <row r="595">
      <c r="A595" s="60"/>
      <c r="B595" s="60"/>
      <c r="C595" s="60"/>
      <c r="D595" s="60"/>
      <c r="E595" s="60"/>
      <c r="F595" s="60"/>
      <c r="G595" s="62"/>
      <c r="H595" s="62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</row>
    <row r="596">
      <c r="A596" s="60"/>
      <c r="B596" s="60"/>
      <c r="C596" s="60"/>
      <c r="D596" s="60"/>
      <c r="E596" s="60"/>
      <c r="F596" s="60"/>
      <c r="G596" s="62"/>
      <c r="H596" s="62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</row>
    <row r="597">
      <c r="A597" s="60"/>
      <c r="B597" s="60"/>
      <c r="C597" s="60"/>
      <c r="D597" s="60"/>
      <c r="E597" s="60"/>
      <c r="F597" s="60"/>
      <c r="G597" s="62"/>
      <c r="H597" s="62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</row>
    <row r="598">
      <c r="A598" s="60"/>
      <c r="B598" s="60"/>
      <c r="C598" s="60"/>
      <c r="D598" s="60"/>
      <c r="E598" s="60"/>
      <c r="F598" s="60"/>
      <c r="G598" s="62"/>
      <c r="H598" s="62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</row>
    <row r="599">
      <c r="A599" s="60"/>
      <c r="B599" s="60"/>
      <c r="C599" s="60"/>
      <c r="D599" s="60"/>
      <c r="E599" s="60"/>
      <c r="F599" s="60"/>
      <c r="G599" s="62"/>
      <c r="H599" s="62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</row>
    <row r="600">
      <c r="A600" s="60"/>
      <c r="B600" s="60"/>
      <c r="C600" s="60"/>
      <c r="D600" s="60"/>
      <c r="E600" s="60"/>
      <c r="F600" s="60"/>
      <c r="G600" s="62"/>
      <c r="H600" s="62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</row>
    <row r="601">
      <c r="A601" s="60"/>
      <c r="B601" s="60"/>
      <c r="C601" s="60"/>
      <c r="D601" s="60"/>
      <c r="E601" s="60"/>
      <c r="F601" s="60"/>
      <c r="G601" s="62"/>
      <c r="H601" s="62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</row>
    <row r="602">
      <c r="A602" s="60"/>
      <c r="B602" s="60"/>
      <c r="C602" s="60"/>
      <c r="D602" s="60"/>
      <c r="E602" s="60"/>
      <c r="F602" s="60"/>
      <c r="G602" s="62"/>
      <c r="H602" s="62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</row>
    <row r="603">
      <c r="A603" s="60"/>
      <c r="B603" s="60"/>
      <c r="C603" s="60"/>
      <c r="D603" s="60"/>
      <c r="E603" s="60"/>
      <c r="F603" s="60"/>
      <c r="G603" s="62"/>
      <c r="H603" s="62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</row>
    <row r="604">
      <c r="A604" s="60"/>
      <c r="B604" s="60"/>
      <c r="C604" s="60"/>
      <c r="D604" s="60"/>
      <c r="E604" s="60"/>
      <c r="F604" s="60"/>
      <c r="G604" s="62"/>
      <c r="H604" s="62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</row>
    <row r="605">
      <c r="A605" s="60"/>
      <c r="B605" s="60"/>
      <c r="C605" s="60"/>
      <c r="D605" s="60"/>
      <c r="E605" s="60"/>
      <c r="F605" s="60"/>
      <c r="G605" s="62"/>
      <c r="H605" s="62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</row>
    <row r="606">
      <c r="A606" s="60"/>
      <c r="B606" s="60"/>
      <c r="C606" s="60"/>
      <c r="D606" s="60"/>
      <c r="E606" s="60"/>
      <c r="F606" s="60"/>
      <c r="G606" s="62"/>
      <c r="H606" s="62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</row>
    <row r="607">
      <c r="A607" s="60"/>
      <c r="B607" s="60"/>
      <c r="C607" s="60"/>
      <c r="D607" s="60"/>
      <c r="E607" s="60"/>
      <c r="F607" s="60"/>
      <c r="G607" s="62"/>
      <c r="H607" s="62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</row>
    <row r="608">
      <c r="A608" s="60"/>
      <c r="B608" s="60"/>
      <c r="C608" s="60"/>
      <c r="D608" s="60"/>
      <c r="E608" s="60"/>
      <c r="F608" s="60"/>
      <c r="G608" s="62"/>
      <c r="H608" s="62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</row>
    <row r="609">
      <c r="A609" s="60"/>
      <c r="B609" s="60"/>
      <c r="C609" s="60"/>
      <c r="D609" s="60"/>
      <c r="E609" s="60"/>
      <c r="F609" s="60"/>
      <c r="G609" s="62"/>
      <c r="H609" s="62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</row>
    <row r="610">
      <c r="A610" s="60"/>
      <c r="B610" s="60"/>
      <c r="C610" s="60"/>
      <c r="D610" s="60"/>
      <c r="E610" s="60"/>
      <c r="F610" s="60"/>
      <c r="G610" s="62"/>
      <c r="H610" s="62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</row>
    <row r="611">
      <c r="A611" s="60"/>
      <c r="B611" s="60"/>
      <c r="C611" s="60"/>
      <c r="D611" s="60"/>
      <c r="E611" s="60"/>
      <c r="F611" s="60"/>
      <c r="G611" s="62"/>
      <c r="H611" s="62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</row>
    <row r="612">
      <c r="A612" s="60"/>
      <c r="B612" s="60"/>
      <c r="C612" s="60"/>
      <c r="D612" s="60"/>
      <c r="E612" s="60"/>
      <c r="F612" s="60"/>
      <c r="G612" s="62"/>
      <c r="H612" s="62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</row>
    <row r="613">
      <c r="A613" s="60"/>
      <c r="B613" s="60"/>
      <c r="C613" s="60"/>
      <c r="D613" s="60"/>
      <c r="E613" s="60"/>
      <c r="F613" s="60"/>
      <c r="G613" s="62"/>
      <c r="H613" s="62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</row>
    <row r="614">
      <c r="A614" s="60"/>
      <c r="B614" s="60"/>
      <c r="C614" s="60"/>
      <c r="D614" s="60"/>
      <c r="E614" s="60"/>
      <c r="F614" s="60"/>
      <c r="G614" s="62"/>
      <c r="H614" s="62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</row>
    <row r="615">
      <c r="A615" s="60"/>
      <c r="B615" s="60"/>
      <c r="C615" s="60"/>
      <c r="D615" s="60"/>
      <c r="E615" s="60"/>
      <c r="F615" s="60"/>
      <c r="G615" s="62"/>
      <c r="H615" s="62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</row>
    <row r="616">
      <c r="A616" s="60"/>
      <c r="B616" s="60"/>
      <c r="C616" s="60"/>
      <c r="D616" s="60"/>
      <c r="E616" s="60"/>
      <c r="F616" s="60"/>
      <c r="G616" s="62"/>
      <c r="H616" s="62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</row>
    <row r="617">
      <c r="A617" s="60"/>
      <c r="B617" s="60"/>
      <c r="C617" s="60"/>
      <c r="D617" s="60"/>
      <c r="E617" s="60"/>
      <c r="F617" s="60"/>
      <c r="G617" s="62"/>
      <c r="H617" s="62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</row>
    <row r="618">
      <c r="A618" s="60"/>
      <c r="B618" s="60"/>
      <c r="C618" s="60"/>
      <c r="D618" s="60"/>
      <c r="E618" s="60"/>
      <c r="F618" s="60"/>
      <c r="G618" s="62"/>
      <c r="H618" s="62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</row>
    <row r="619">
      <c r="A619" s="60"/>
      <c r="B619" s="60"/>
      <c r="C619" s="60"/>
      <c r="D619" s="60"/>
      <c r="E619" s="60"/>
      <c r="F619" s="60"/>
      <c r="G619" s="62"/>
      <c r="H619" s="62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</row>
    <row r="620">
      <c r="A620" s="60"/>
      <c r="B620" s="60"/>
      <c r="C620" s="60"/>
      <c r="D620" s="60"/>
      <c r="E620" s="60"/>
      <c r="F620" s="60"/>
      <c r="G620" s="62"/>
      <c r="H620" s="62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</row>
    <row r="621">
      <c r="A621" s="60"/>
      <c r="B621" s="60"/>
      <c r="C621" s="60"/>
      <c r="D621" s="60"/>
      <c r="E621" s="60"/>
      <c r="F621" s="60"/>
      <c r="G621" s="62"/>
      <c r="H621" s="62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</row>
    <row r="622">
      <c r="A622" s="60"/>
      <c r="B622" s="60"/>
      <c r="C622" s="60"/>
      <c r="D622" s="60"/>
      <c r="E622" s="60"/>
      <c r="F622" s="60"/>
      <c r="G622" s="62"/>
      <c r="H622" s="62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</row>
    <row r="623">
      <c r="A623" s="60"/>
      <c r="B623" s="60"/>
      <c r="C623" s="60"/>
      <c r="D623" s="60"/>
      <c r="E623" s="60"/>
      <c r="F623" s="60"/>
      <c r="G623" s="62"/>
      <c r="H623" s="62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</row>
    <row r="624">
      <c r="A624" s="60"/>
      <c r="B624" s="60"/>
      <c r="C624" s="60"/>
      <c r="D624" s="60"/>
      <c r="E624" s="60"/>
      <c r="F624" s="60"/>
      <c r="G624" s="62"/>
      <c r="H624" s="62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</row>
    <row r="625">
      <c r="A625" s="60"/>
      <c r="B625" s="60"/>
      <c r="C625" s="60"/>
      <c r="D625" s="60"/>
      <c r="E625" s="60"/>
      <c r="F625" s="60"/>
      <c r="G625" s="62"/>
      <c r="H625" s="62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</row>
    <row r="626">
      <c r="A626" s="60"/>
      <c r="B626" s="60"/>
      <c r="C626" s="60"/>
      <c r="D626" s="60"/>
      <c r="E626" s="60"/>
      <c r="F626" s="60"/>
      <c r="G626" s="62"/>
      <c r="H626" s="62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</row>
    <row r="627">
      <c r="A627" s="60"/>
      <c r="B627" s="60"/>
      <c r="C627" s="60"/>
      <c r="D627" s="60"/>
      <c r="E627" s="60"/>
      <c r="F627" s="60"/>
      <c r="G627" s="62"/>
      <c r="H627" s="62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</row>
    <row r="628">
      <c r="A628" s="60"/>
      <c r="B628" s="60"/>
      <c r="C628" s="60"/>
      <c r="D628" s="60"/>
      <c r="E628" s="60"/>
      <c r="F628" s="60"/>
      <c r="G628" s="62"/>
      <c r="H628" s="62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</row>
    <row r="629">
      <c r="A629" s="60"/>
      <c r="B629" s="60"/>
      <c r="C629" s="60"/>
      <c r="D629" s="60"/>
      <c r="E629" s="60"/>
      <c r="F629" s="60"/>
      <c r="G629" s="62"/>
      <c r="H629" s="62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</row>
    <row r="630">
      <c r="A630" s="60"/>
      <c r="B630" s="60"/>
      <c r="C630" s="60"/>
      <c r="D630" s="60"/>
      <c r="E630" s="60"/>
      <c r="F630" s="60"/>
      <c r="G630" s="62"/>
      <c r="H630" s="62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</row>
    <row r="631">
      <c r="A631" s="60"/>
      <c r="B631" s="60"/>
      <c r="C631" s="60"/>
      <c r="D631" s="60"/>
      <c r="E631" s="60"/>
      <c r="F631" s="60"/>
      <c r="G631" s="62"/>
      <c r="H631" s="62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</row>
    <row r="632">
      <c r="A632" s="60"/>
      <c r="B632" s="60"/>
      <c r="C632" s="60"/>
      <c r="D632" s="60"/>
      <c r="E632" s="60"/>
      <c r="F632" s="60"/>
      <c r="G632" s="62"/>
      <c r="H632" s="62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</row>
    <row r="633">
      <c r="A633" s="60"/>
      <c r="B633" s="60"/>
      <c r="C633" s="60"/>
      <c r="D633" s="60"/>
      <c r="E633" s="60"/>
      <c r="F633" s="60"/>
      <c r="G633" s="62"/>
      <c r="H633" s="62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</row>
    <row r="634">
      <c r="A634" s="60"/>
      <c r="B634" s="60"/>
      <c r="C634" s="60"/>
      <c r="D634" s="60"/>
      <c r="E634" s="60"/>
      <c r="F634" s="60"/>
      <c r="G634" s="62"/>
      <c r="H634" s="62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</row>
    <row r="635">
      <c r="A635" s="60"/>
      <c r="B635" s="60"/>
      <c r="C635" s="60"/>
      <c r="D635" s="60"/>
      <c r="E635" s="60"/>
      <c r="F635" s="60"/>
      <c r="G635" s="62"/>
      <c r="H635" s="62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</row>
    <row r="636">
      <c r="A636" s="60"/>
      <c r="B636" s="60"/>
      <c r="C636" s="60"/>
      <c r="D636" s="60"/>
      <c r="E636" s="60"/>
      <c r="F636" s="60"/>
      <c r="G636" s="62"/>
      <c r="H636" s="62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</row>
    <row r="637">
      <c r="A637" s="60"/>
      <c r="B637" s="60"/>
      <c r="C637" s="60"/>
      <c r="D637" s="60"/>
      <c r="E637" s="60"/>
      <c r="F637" s="60"/>
      <c r="G637" s="62"/>
      <c r="H637" s="62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</row>
    <row r="638">
      <c r="A638" s="60"/>
      <c r="B638" s="60"/>
      <c r="C638" s="60"/>
      <c r="D638" s="60"/>
      <c r="E638" s="60"/>
      <c r="F638" s="60"/>
      <c r="G638" s="62"/>
      <c r="H638" s="62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</row>
    <row r="639">
      <c r="A639" s="60"/>
      <c r="B639" s="60"/>
      <c r="C639" s="60"/>
      <c r="D639" s="60"/>
      <c r="E639" s="60"/>
      <c r="F639" s="60"/>
      <c r="G639" s="62"/>
      <c r="H639" s="62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</row>
    <row r="640">
      <c r="A640" s="60"/>
      <c r="B640" s="60"/>
      <c r="C640" s="60"/>
      <c r="D640" s="60"/>
      <c r="E640" s="60"/>
      <c r="F640" s="60"/>
      <c r="G640" s="62"/>
      <c r="H640" s="62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</row>
    <row r="641">
      <c r="A641" s="60"/>
      <c r="B641" s="60"/>
      <c r="C641" s="60"/>
      <c r="D641" s="60"/>
      <c r="E641" s="60"/>
      <c r="F641" s="60"/>
      <c r="G641" s="62"/>
      <c r="H641" s="62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</row>
    <row r="642">
      <c r="A642" s="60"/>
      <c r="B642" s="60"/>
      <c r="C642" s="60"/>
      <c r="D642" s="60"/>
      <c r="E642" s="60"/>
      <c r="F642" s="60"/>
      <c r="G642" s="62"/>
      <c r="H642" s="62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</row>
    <row r="643">
      <c r="A643" s="60"/>
      <c r="B643" s="60"/>
      <c r="C643" s="60"/>
      <c r="D643" s="60"/>
      <c r="E643" s="60"/>
      <c r="F643" s="60"/>
      <c r="G643" s="62"/>
      <c r="H643" s="62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</row>
    <row r="644">
      <c r="A644" s="60"/>
      <c r="B644" s="60"/>
      <c r="C644" s="60"/>
      <c r="D644" s="60"/>
      <c r="E644" s="60"/>
      <c r="F644" s="60"/>
      <c r="G644" s="62"/>
      <c r="H644" s="62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</row>
    <row r="645">
      <c r="A645" s="60"/>
      <c r="B645" s="60"/>
      <c r="C645" s="60"/>
      <c r="D645" s="60"/>
      <c r="E645" s="60"/>
      <c r="F645" s="60"/>
      <c r="G645" s="62"/>
      <c r="H645" s="62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</row>
    <row r="646">
      <c r="A646" s="60"/>
      <c r="B646" s="60"/>
      <c r="C646" s="60"/>
      <c r="D646" s="60"/>
      <c r="E646" s="60"/>
      <c r="F646" s="60"/>
      <c r="G646" s="62"/>
      <c r="H646" s="62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</row>
    <row r="647">
      <c r="A647" s="60"/>
      <c r="B647" s="60"/>
      <c r="C647" s="60"/>
      <c r="D647" s="60"/>
      <c r="E647" s="60"/>
      <c r="F647" s="60"/>
      <c r="G647" s="62"/>
      <c r="H647" s="62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</row>
    <row r="648">
      <c r="A648" s="60"/>
      <c r="B648" s="60"/>
      <c r="C648" s="60"/>
      <c r="D648" s="60"/>
      <c r="E648" s="60"/>
      <c r="F648" s="60"/>
      <c r="G648" s="62"/>
      <c r="H648" s="62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</row>
    <row r="649">
      <c r="A649" s="60"/>
      <c r="B649" s="60"/>
      <c r="C649" s="60"/>
      <c r="D649" s="60"/>
      <c r="E649" s="60"/>
      <c r="F649" s="60"/>
      <c r="G649" s="62"/>
      <c r="H649" s="62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</row>
    <row r="650">
      <c r="A650" s="60"/>
      <c r="B650" s="60"/>
      <c r="C650" s="60"/>
      <c r="D650" s="60"/>
      <c r="E650" s="60"/>
      <c r="F650" s="60"/>
      <c r="G650" s="62"/>
      <c r="H650" s="62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</row>
    <row r="651">
      <c r="A651" s="60"/>
      <c r="B651" s="60"/>
      <c r="C651" s="60"/>
      <c r="D651" s="60"/>
      <c r="E651" s="60"/>
      <c r="F651" s="60"/>
      <c r="G651" s="62"/>
      <c r="H651" s="62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</row>
    <row r="652">
      <c r="A652" s="60"/>
      <c r="B652" s="60"/>
      <c r="C652" s="60"/>
      <c r="D652" s="60"/>
      <c r="E652" s="60"/>
      <c r="F652" s="60"/>
      <c r="G652" s="62"/>
      <c r="H652" s="62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</row>
    <row r="653">
      <c r="A653" s="60"/>
      <c r="B653" s="60"/>
      <c r="C653" s="60"/>
      <c r="D653" s="60"/>
      <c r="E653" s="60"/>
      <c r="F653" s="60"/>
      <c r="G653" s="62"/>
      <c r="H653" s="62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</row>
    <row r="654">
      <c r="A654" s="60"/>
      <c r="B654" s="60"/>
      <c r="C654" s="60"/>
      <c r="D654" s="60"/>
      <c r="E654" s="60"/>
      <c r="F654" s="60"/>
      <c r="G654" s="62"/>
      <c r="H654" s="62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</row>
    <row r="655">
      <c r="A655" s="60"/>
      <c r="B655" s="60"/>
      <c r="C655" s="60"/>
      <c r="D655" s="60"/>
      <c r="E655" s="60"/>
      <c r="F655" s="60"/>
      <c r="G655" s="62"/>
      <c r="H655" s="62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</row>
    <row r="656">
      <c r="A656" s="60"/>
      <c r="B656" s="60"/>
      <c r="C656" s="60"/>
      <c r="D656" s="60"/>
      <c r="E656" s="60"/>
      <c r="F656" s="60"/>
      <c r="G656" s="62"/>
      <c r="H656" s="62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</row>
    <row r="657">
      <c r="A657" s="60"/>
      <c r="B657" s="60"/>
      <c r="C657" s="60"/>
      <c r="D657" s="60"/>
      <c r="E657" s="60"/>
      <c r="F657" s="60"/>
      <c r="G657" s="62"/>
      <c r="H657" s="62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</row>
    <row r="658">
      <c r="A658" s="60"/>
      <c r="B658" s="60"/>
      <c r="C658" s="60"/>
      <c r="D658" s="60"/>
      <c r="E658" s="60"/>
      <c r="F658" s="60"/>
      <c r="G658" s="62"/>
      <c r="H658" s="62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</row>
    <row r="659">
      <c r="A659" s="60"/>
      <c r="B659" s="60"/>
      <c r="C659" s="60"/>
      <c r="D659" s="60"/>
      <c r="E659" s="60"/>
      <c r="F659" s="60"/>
      <c r="G659" s="62"/>
      <c r="H659" s="62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</row>
    <row r="660">
      <c r="A660" s="60"/>
      <c r="B660" s="60"/>
      <c r="C660" s="60"/>
      <c r="D660" s="60"/>
      <c r="E660" s="60"/>
      <c r="F660" s="60"/>
      <c r="G660" s="62"/>
      <c r="H660" s="62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</row>
    <row r="661">
      <c r="A661" s="60"/>
      <c r="B661" s="60"/>
      <c r="C661" s="60"/>
      <c r="D661" s="60"/>
      <c r="E661" s="60"/>
      <c r="F661" s="60"/>
      <c r="G661" s="62"/>
      <c r="H661" s="62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</row>
    <row r="662">
      <c r="A662" s="60"/>
      <c r="B662" s="60"/>
      <c r="C662" s="60"/>
      <c r="D662" s="60"/>
      <c r="E662" s="60"/>
      <c r="F662" s="60"/>
      <c r="G662" s="62"/>
      <c r="H662" s="62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</row>
    <row r="663">
      <c r="A663" s="60"/>
      <c r="B663" s="60"/>
      <c r="C663" s="60"/>
      <c r="D663" s="60"/>
      <c r="E663" s="60"/>
      <c r="F663" s="60"/>
      <c r="G663" s="62"/>
      <c r="H663" s="62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</row>
    <row r="664">
      <c r="A664" s="60"/>
      <c r="B664" s="60"/>
      <c r="C664" s="60"/>
      <c r="D664" s="60"/>
      <c r="E664" s="60"/>
      <c r="F664" s="60"/>
      <c r="G664" s="62"/>
      <c r="H664" s="62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</row>
    <row r="665">
      <c r="A665" s="60"/>
      <c r="B665" s="60"/>
      <c r="C665" s="60"/>
      <c r="D665" s="60"/>
      <c r="E665" s="60"/>
      <c r="F665" s="60"/>
      <c r="G665" s="62"/>
      <c r="H665" s="62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</row>
    <row r="666">
      <c r="A666" s="60"/>
      <c r="B666" s="60"/>
      <c r="C666" s="60"/>
      <c r="D666" s="60"/>
      <c r="E666" s="60"/>
      <c r="F666" s="60"/>
      <c r="G666" s="62"/>
      <c r="H666" s="62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</row>
    <row r="667">
      <c r="A667" s="60"/>
      <c r="B667" s="60"/>
      <c r="C667" s="60"/>
      <c r="D667" s="60"/>
      <c r="E667" s="60"/>
      <c r="F667" s="60"/>
      <c r="G667" s="62"/>
      <c r="H667" s="62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</row>
    <row r="668">
      <c r="A668" s="60"/>
      <c r="B668" s="60"/>
      <c r="C668" s="60"/>
      <c r="D668" s="60"/>
      <c r="E668" s="60"/>
      <c r="F668" s="60"/>
      <c r="G668" s="62"/>
      <c r="H668" s="62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</row>
    <row r="669">
      <c r="A669" s="60"/>
      <c r="B669" s="60"/>
      <c r="C669" s="60"/>
      <c r="D669" s="60"/>
      <c r="E669" s="60"/>
      <c r="F669" s="60"/>
      <c r="G669" s="62"/>
      <c r="H669" s="62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</row>
    <row r="670">
      <c r="A670" s="60"/>
      <c r="B670" s="60"/>
      <c r="C670" s="60"/>
      <c r="D670" s="60"/>
      <c r="E670" s="60"/>
      <c r="F670" s="60"/>
      <c r="G670" s="62"/>
      <c r="H670" s="62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</row>
    <row r="671">
      <c r="A671" s="60"/>
      <c r="B671" s="60"/>
      <c r="C671" s="60"/>
      <c r="D671" s="60"/>
      <c r="E671" s="60"/>
      <c r="F671" s="60"/>
      <c r="G671" s="62"/>
      <c r="H671" s="62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</row>
    <row r="672">
      <c r="A672" s="60"/>
      <c r="B672" s="60"/>
      <c r="C672" s="60"/>
      <c r="D672" s="60"/>
      <c r="E672" s="60"/>
      <c r="F672" s="60"/>
      <c r="G672" s="62"/>
      <c r="H672" s="62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</row>
    <row r="673">
      <c r="A673" s="60"/>
      <c r="B673" s="60"/>
      <c r="C673" s="60"/>
      <c r="D673" s="60"/>
      <c r="E673" s="60"/>
      <c r="F673" s="60"/>
      <c r="G673" s="62"/>
      <c r="H673" s="62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</row>
    <row r="674">
      <c r="A674" s="60"/>
      <c r="B674" s="60"/>
      <c r="C674" s="60"/>
      <c r="D674" s="60"/>
      <c r="E674" s="60"/>
      <c r="F674" s="60"/>
      <c r="G674" s="62"/>
      <c r="H674" s="62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</row>
    <row r="675">
      <c r="A675" s="60"/>
      <c r="B675" s="60"/>
      <c r="C675" s="60"/>
      <c r="D675" s="60"/>
      <c r="E675" s="60"/>
      <c r="F675" s="60"/>
      <c r="G675" s="62"/>
      <c r="H675" s="62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</row>
    <row r="676">
      <c r="A676" s="60"/>
      <c r="B676" s="60"/>
      <c r="C676" s="60"/>
      <c r="D676" s="60"/>
      <c r="E676" s="60"/>
      <c r="F676" s="60"/>
      <c r="G676" s="62"/>
      <c r="H676" s="62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</row>
    <row r="677">
      <c r="A677" s="60"/>
      <c r="B677" s="60"/>
      <c r="C677" s="60"/>
      <c r="D677" s="60"/>
      <c r="E677" s="60"/>
      <c r="F677" s="60"/>
      <c r="G677" s="62"/>
      <c r="H677" s="62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</row>
    <row r="678">
      <c r="A678" s="60"/>
      <c r="B678" s="60"/>
      <c r="C678" s="60"/>
      <c r="D678" s="60"/>
      <c r="E678" s="60"/>
      <c r="F678" s="60"/>
      <c r="G678" s="62"/>
      <c r="H678" s="62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</row>
    <row r="679">
      <c r="A679" s="60"/>
      <c r="B679" s="60"/>
      <c r="C679" s="60"/>
      <c r="D679" s="60"/>
      <c r="E679" s="60"/>
      <c r="F679" s="60"/>
      <c r="G679" s="62"/>
      <c r="H679" s="62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</row>
    <row r="680">
      <c r="A680" s="60"/>
      <c r="B680" s="60"/>
      <c r="C680" s="60"/>
      <c r="D680" s="60"/>
      <c r="E680" s="60"/>
      <c r="F680" s="60"/>
      <c r="G680" s="62"/>
      <c r="H680" s="62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</row>
    <row r="681">
      <c r="A681" s="60"/>
      <c r="B681" s="60"/>
      <c r="C681" s="60"/>
      <c r="D681" s="60"/>
      <c r="E681" s="60"/>
      <c r="F681" s="60"/>
      <c r="G681" s="62"/>
      <c r="H681" s="62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</row>
    <row r="682">
      <c r="A682" s="60"/>
      <c r="B682" s="60"/>
      <c r="C682" s="60"/>
      <c r="D682" s="60"/>
      <c r="E682" s="60"/>
      <c r="F682" s="60"/>
      <c r="G682" s="62"/>
      <c r="H682" s="62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</row>
    <row r="683">
      <c r="A683" s="60"/>
      <c r="B683" s="60"/>
      <c r="C683" s="60"/>
      <c r="D683" s="60"/>
      <c r="E683" s="60"/>
      <c r="F683" s="60"/>
      <c r="G683" s="62"/>
      <c r="H683" s="62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</row>
    <row r="684">
      <c r="A684" s="60"/>
      <c r="B684" s="60"/>
      <c r="C684" s="60"/>
      <c r="D684" s="60"/>
      <c r="E684" s="60"/>
      <c r="F684" s="60"/>
      <c r="G684" s="62"/>
      <c r="H684" s="62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</row>
    <row r="685">
      <c r="A685" s="60"/>
      <c r="B685" s="60"/>
      <c r="C685" s="60"/>
      <c r="D685" s="60"/>
      <c r="E685" s="60"/>
      <c r="F685" s="60"/>
      <c r="G685" s="62"/>
      <c r="H685" s="62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</row>
    <row r="686">
      <c r="A686" s="60"/>
      <c r="B686" s="60"/>
      <c r="C686" s="60"/>
      <c r="D686" s="60"/>
      <c r="E686" s="60"/>
      <c r="F686" s="60"/>
      <c r="G686" s="62"/>
      <c r="H686" s="62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</row>
    <row r="687">
      <c r="A687" s="60"/>
      <c r="B687" s="60"/>
      <c r="C687" s="60"/>
      <c r="D687" s="60"/>
      <c r="E687" s="60"/>
      <c r="F687" s="60"/>
      <c r="G687" s="62"/>
      <c r="H687" s="62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</row>
    <row r="688">
      <c r="A688" s="60"/>
      <c r="B688" s="60"/>
      <c r="C688" s="60"/>
      <c r="D688" s="60"/>
      <c r="E688" s="60"/>
      <c r="F688" s="60"/>
      <c r="G688" s="62"/>
      <c r="H688" s="62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</row>
    <row r="689">
      <c r="A689" s="60"/>
      <c r="B689" s="60"/>
      <c r="C689" s="60"/>
      <c r="D689" s="60"/>
      <c r="E689" s="60"/>
      <c r="F689" s="60"/>
      <c r="G689" s="62"/>
      <c r="H689" s="62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</row>
    <row r="690">
      <c r="A690" s="60"/>
      <c r="B690" s="60"/>
      <c r="C690" s="60"/>
      <c r="D690" s="60"/>
      <c r="E690" s="60"/>
      <c r="F690" s="60"/>
      <c r="G690" s="62"/>
      <c r="H690" s="62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</row>
    <row r="691">
      <c r="A691" s="60"/>
      <c r="B691" s="60"/>
      <c r="C691" s="60"/>
      <c r="D691" s="60"/>
      <c r="E691" s="60"/>
      <c r="F691" s="60"/>
      <c r="G691" s="62"/>
      <c r="H691" s="62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</row>
    <row r="692">
      <c r="A692" s="60"/>
      <c r="B692" s="60"/>
      <c r="C692" s="60"/>
      <c r="D692" s="60"/>
      <c r="E692" s="60"/>
      <c r="F692" s="60"/>
      <c r="G692" s="62"/>
      <c r="H692" s="62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</row>
    <row r="693">
      <c r="A693" s="60"/>
      <c r="B693" s="60"/>
      <c r="C693" s="60"/>
      <c r="D693" s="60"/>
      <c r="E693" s="60"/>
      <c r="F693" s="60"/>
      <c r="G693" s="62"/>
      <c r="H693" s="62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</row>
    <row r="694">
      <c r="A694" s="60"/>
      <c r="B694" s="60"/>
      <c r="C694" s="60"/>
      <c r="D694" s="60"/>
      <c r="E694" s="60"/>
      <c r="F694" s="60"/>
      <c r="G694" s="62"/>
      <c r="H694" s="62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</row>
    <row r="695">
      <c r="A695" s="60"/>
      <c r="B695" s="60"/>
      <c r="C695" s="60"/>
      <c r="D695" s="60"/>
      <c r="E695" s="60"/>
      <c r="F695" s="60"/>
      <c r="G695" s="62"/>
      <c r="H695" s="62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</row>
    <row r="696">
      <c r="A696" s="60"/>
      <c r="B696" s="60"/>
      <c r="C696" s="60"/>
      <c r="D696" s="60"/>
      <c r="E696" s="60"/>
      <c r="F696" s="60"/>
      <c r="G696" s="62"/>
      <c r="H696" s="62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</row>
    <row r="697">
      <c r="A697" s="60"/>
      <c r="B697" s="60"/>
      <c r="C697" s="60"/>
      <c r="D697" s="60"/>
      <c r="E697" s="60"/>
      <c r="F697" s="60"/>
      <c r="G697" s="62"/>
      <c r="H697" s="62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</row>
    <row r="698">
      <c r="A698" s="60"/>
      <c r="B698" s="60"/>
      <c r="C698" s="60"/>
      <c r="D698" s="60"/>
      <c r="E698" s="60"/>
      <c r="F698" s="60"/>
      <c r="G698" s="62"/>
      <c r="H698" s="62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</row>
    <row r="699">
      <c r="A699" s="60"/>
      <c r="B699" s="60"/>
      <c r="C699" s="60"/>
      <c r="D699" s="60"/>
      <c r="E699" s="60"/>
      <c r="F699" s="60"/>
      <c r="G699" s="62"/>
      <c r="H699" s="62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</row>
    <row r="700">
      <c r="A700" s="60"/>
      <c r="B700" s="60"/>
      <c r="C700" s="60"/>
      <c r="D700" s="60"/>
      <c r="E700" s="60"/>
      <c r="F700" s="60"/>
      <c r="G700" s="62"/>
      <c r="H700" s="62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</row>
    <row r="701">
      <c r="A701" s="60"/>
      <c r="B701" s="60"/>
      <c r="C701" s="60"/>
      <c r="D701" s="60"/>
      <c r="E701" s="60"/>
      <c r="F701" s="60"/>
      <c r="G701" s="62"/>
      <c r="H701" s="62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</row>
    <row r="702">
      <c r="A702" s="60"/>
      <c r="B702" s="60"/>
      <c r="C702" s="60"/>
      <c r="D702" s="60"/>
      <c r="E702" s="60"/>
      <c r="F702" s="60"/>
      <c r="G702" s="62"/>
      <c r="H702" s="62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</row>
    <row r="703">
      <c r="A703" s="60"/>
      <c r="B703" s="60"/>
      <c r="C703" s="60"/>
      <c r="D703" s="60"/>
      <c r="E703" s="60"/>
      <c r="F703" s="60"/>
      <c r="G703" s="62"/>
      <c r="H703" s="62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</row>
    <row r="704">
      <c r="A704" s="60"/>
      <c r="B704" s="60"/>
      <c r="C704" s="60"/>
      <c r="D704" s="60"/>
      <c r="E704" s="60"/>
      <c r="F704" s="60"/>
      <c r="G704" s="62"/>
      <c r="H704" s="62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</row>
    <row r="705">
      <c r="A705" s="60"/>
      <c r="B705" s="60"/>
      <c r="C705" s="60"/>
      <c r="D705" s="60"/>
      <c r="E705" s="60"/>
      <c r="F705" s="60"/>
      <c r="G705" s="62"/>
      <c r="H705" s="62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</row>
    <row r="706">
      <c r="A706" s="60"/>
      <c r="B706" s="60"/>
      <c r="C706" s="60"/>
      <c r="D706" s="60"/>
      <c r="E706" s="60"/>
      <c r="F706" s="60"/>
      <c r="G706" s="62"/>
      <c r="H706" s="62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</row>
    <row r="707">
      <c r="A707" s="60"/>
      <c r="B707" s="60"/>
      <c r="C707" s="60"/>
      <c r="D707" s="60"/>
      <c r="E707" s="60"/>
      <c r="F707" s="60"/>
      <c r="G707" s="62"/>
      <c r="H707" s="62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</row>
    <row r="708">
      <c r="A708" s="60"/>
      <c r="B708" s="60"/>
      <c r="C708" s="60"/>
      <c r="D708" s="60"/>
      <c r="E708" s="60"/>
      <c r="F708" s="60"/>
      <c r="G708" s="62"/>
      <c r="H708" s="62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</row>
    <row r="709">
      <c r="A709" s="60"/>
      <c r="B709" s="60"/>
      <c r="C709" s="60"/>
      <c r="D709" s="60"/>
      <c r="E709" s="60"/>
      <c r="F709" s="60"/>
      <c r="G709" s="62"/>
      <c r="H709" s="62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</row>
    <row r="710">
      <c r="A710" s="60"/>
      <c r="B710" s="60"/>
      <c r="C710" s="60"/>
      <c r="D710" s="60"/>
      <c r="E710" s="60"/>
      <c r="F710" s="60"/>
      <c r="G710" s="62"/>
      <c r="H710" s="62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</row>
    <row r="711">
      <c r="A711" s="60"/>
      <c r="B711" s="60"/>
      <c r="C711" s="60"/>
      <c r="D711" s="60"/>
      <c r="E711" s="60"/>
      <c r="F711" s="60"/>
      <c r="G711" s="62"/>
      <c r="H711" s="62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</row>
    <row r="712">
      <c r="A712" s="60"/>
      <c r="B712" s="60"/>
      <c r="C712" s="60"/>
      <c r="D712" s="60"/>
      <c r="E712" s="60"/>
      <c r="F712" s="60"/>
      <c r="G712" s="62"/>
      <c r="H712" s="62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</row>
    <row r="713">
      <c r="A713" s="60"/>
      <c r="B713" s="60"/>
      <c r="C713" s="60"/>
      <c r="D713" s="60"/>
      <c r="E713" s="60"/>
      <c r="F713" s="60"/>
      <c r="G713" s="62"/>
      <c r="H713" s="62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</row>
    <row r="714">
      <c r="A714" s="60"/>
      <c r="B714" s="60"/>
      <c r="C714" s="60"/>
      <c r="D714" s="60"/>
      <c r="E714" s="60"/>
      <c r="F714" s="60"/>
      <c r="G714" s="62"/>
      <c r="H714" s="62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</row>
    <row r="715">
      <c r="A715" s="60"/>
      <c r="B715" s="60"/>
      <c r="C715" s="60"/>
      <c r="D715" s="60"/>
      <c r="E715" s="60"/>
      <c r="F715" s="60"/>
      <c r="G715" s="62"/>
      <c r="H715" s="62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</row>
    <row r="716">
      <c r="A716" s="60"/>
      <c r="B716" s="60"/>
      <c r="C716" s="60"/>
      <c r="D716" s="60"/>
      <c r="E716" s="60"/>
      <c r="F716" s="60"/>
      <c r="G716" s="62"/>
      <c r="H716" s="62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</row>
    <row r="717">
      <c r="A717" s="60"/>
      <c r="B717" s="60"/>
      <c r="C717" s="60"/>
      <c r="D717" s="60"/>
      <c r="E717" s="60"/>
      <c r="F717" s="60"/>
      <c r="G717" s="62"/>
      <c r="H717" s="62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</row>
    <row r="718">
      <c r="A718" s="60"/>
      <c r="B718" s="60"/>
      <c r="C718" s="60"/>
      <c r="D718" s="60"/>
      <c r="E718" s="60"/>
      <c r="F718" s="60"/>
      <c r="G718" s="62"/>
      <c r="H718" s="62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</row>
    <row r="719">
      <c r="A719" s="60"/>
      <c r="B719" s="60"/>
      <c r="C719" s="60"/>
      <c r="D719" s="60"/>
      <c r="E719" s="60"/>
      <c r="F719" s="60"/>
      <c r="G719" s="62"/>
      <c r="H719" s="62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</row>
    <row r="720">
      <c r="A720" s="60"/>
      <c r="B720" s="60"/>
      <c r="C720" s="60"/>
      <c r="D720" s="60"/>
      <c r="E720" s="60"/>
      <c r="F720" s="60"/>
      <c r="G720" s="62"/>
      <c r="H720" s="62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</row>
    <row r="721">
      <c r="A721" s="60"/>
      <c r="B721" s="60"/>
      <c r="C721" s="60"/>
      <c r="D721" s="60"/>
      <c r="E721" s="60"/>
      <c r="F721" s="60"/>
      <c r="G721" s="62"/>
      <c r="H721" s="62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</row>
    <row r="722">
      <c r="A722" s="60"/>
      <c r="B722" s="60"/>
      <c r="C722" s="60"/>
      <c r="D722" s="60"/>
      <c r="E722" s="60"/>
      <c r="F722" s="60"/>
      <c r="G722" s="62"/>
      <c r="H722" s="62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</row>
    <row r="723">
      <c r="A723" s="60"/>
      <c r="B723" s="60"/>
      <c r="C723" s="60"/>
      <c r="D723" s="60"/>
      <c r="E723" s="60"/>
      <c r="F723" s="60"/>
      <c r="G723" s="62"/>
      <c r="H723" s="62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</row>
    <row r="724">
      <c r="A724" s="60"/>
      <c r="B724" s="60"/>
      <c r="C724" s="60"/>
      <c r="D724" s="60"/>
      <c r="E724" s="60"/>
      <c r="F724" s="60"/>
      <c r="G724" s="62"/>
      <c r="H724" s="62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</row>
    <row r="725">
      <c r="A725" s="60"/>
      <c r="B725" s="60"/>
      <c r="C725" s="60"/>
      <c r="D725" s="60"/>
      <c r="E725" s="60"/>
      <c r="F725" s="60"/>
      <c r="G725" s="62"/>
      <c r="H725" s="62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</row>
    <row r="726">
      <c r="A726" s="60"/>
      <c r="B726" s="60"/>
      <c r="C726" s="60"/>
      <c r="D726" s="60"/>
      <c r="E726" s="60"/>
      <c r="F726" s="60"/>
      <c r="G726" s="62"/>
      <c r="H726" s="62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</row>
    <row r="727">
      <c r="A727" s="60"/>
      <c r="B727" s="60"/>
      <c r="C727" s="60"/>
      <c r="D727" s="60"/>
      <c r="E727" s="60"/>
      <c r="F727" s="60"/>
      <c r="G727" s="62"/>
      <c r="H727" s="62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</row>
    <row r="728">
      <c r="A728" s="60"/>
      <c r="B728" s="60"/>
      <c r="C728" s="60"/>
      <c r="D728" s="60"/>
      <c r="E728" s="60"/>
      <c r="F728" s="60"/>
      <c r="G728" s="62"/>
      <c r="H728" s="62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</row>
    <row r="729">
      <c r="A729" s="60"/>
      <c r="B729" s="60"/>
      <c r="C729" s="60"/>
      <c r="D729" s="60"/>
      <c r="E729" s="60"/>
      <c r="F729" s="60"/>
      <c r="G729" s="62"/>
      <c r="H729" s="62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</row>
    <row r="730">
      <c r="A730" s="60"/>
      <c r="B730" s="60"/>
      <c r="C730" s="60"/>
      <c r="D730" s="60"/>
      <c r="E730" s="60"/>
      <c r="F730" s="60"/>
      <c r="G730" s="62"/>
      <c r="H730" s="62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</row>
    <row r="731">
      <c r="A731" s="60"/>
      <c r="B731" s="60"/>
      <c r="C731" s="60"/>
      <c r="D731" s="60"/>
      <c r="E731" s="60"/>
      <c r="F731" s="60"/>
      <c r="G731" s="62"/>
      <c r="H731" s="62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</row>
    <row r="732">
      <c r="A732" s="60"/>
      <c r="B732" s="60"/>
      <c r="C732" s="60"/>
      <c r="D732" s="60"/>
      <c r="E732" s="60"/>
      <c r="F732" s="60"/>
      <c r="G732" s="62"/>
      <c r="H732" s="62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</row>
    <row r="733">
      <c r="A733" s="60"/>
      <c r="B733" s="60"/>
      <c r="C733" s="60"/>
      <c r="D733" s="60"/>
      <c r="E733" s="60"/>
      <c r="F733" s="60"/>
      <c r="G733" s="62"/>
      <c r="H733" s="62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</row>
    <row r="734">
      <c r="A734" s="60"/>
      <c r="B734" s="60"/>
      <c r="C734" s="60"/>
      <c r="D734" s="60"/>
      <c r="E734" s="60"/>
      <c r="F734" s="60"/>
      <c r="G734" s="62"/>
      <c r="H734" s="62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</row>
    <row r="735">
      <c r="A735" s="60"/>
      <c r="B735" s="60"/>
      <c r="C735" s="60"/>
      <c r="D735" s="60"/>
      <c r="E735" s="60"/>
      <c r="F735" s="60"/>
      <c r="G735" s="62"/>
      <c r="H735" s="62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</row>
    <row r="736">
      <c r="A736" s="60"/>
      <c r="B736" s="60"/>
      <c r="C736" s="60"/>
      <c r="D736" s="60"/>
      <c r="E736" s="60"/>
      <c r="F736" s="60"/>
      <c r="G736" s="62"/>
      <c r="H736" s="62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</row>
    <row r="737">
      <c r="A737" s="60"/>
      <c r="B737" s="60"/>
      <c r="C737" s="60"/>
      <c r="D737" s="60"/>
      <c r="E737" s="60"/>
      <c r="F737" s="60"/>
      <c r="G737" s="62"/>
      <c r="H737" s="62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</row>
    <row r="738">
      <c r="A738" s="60"/>
      <c r="B738" s="60"/>
      <c r="C738" s="60"/>
      <c r="D738" s="60"/>
      <c r="E738" s="60"/>
      <c r="F738" s="60"/>
      <c r="G738" s="62"/>
      <c r="H738" s="62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</row>
    <row r="739">
      <c r="A739" s="60"/>
      <c r="B739" s="60"/>
      <c r="C739" s="60"/>
      <c r="D739" s="60"/>
      <c r="E739" s="60"/>
      <c r="F739" s="60"/>
      <c r="G739" s="62"/>
      <c r="H739" s="62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</row>
    <row r="740">
      <c r="A740" s="60"/>
      <c r="B740" s="60"/>
      <c r="C740" s="60"/>
      <c r="D740" s="60"/>
      <c r="E740" s="60"/>
      <c r="F740" s="60"/>
      <c r="G740" s="62"/>
      <c r="H740" s="62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</row>
    <row r="741">
      <c r="A741" s="60"/>
      <c r="B741" s="60"/>
      <c r="C741" s="60"/>
      <c r="D741" s="60"/>
      <c r="E741" s="60"/>
      <c r="F741" s="60"/>
      <c r="G741" s="62"/>
      <c r="H741" s="62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</row>
    <row r="742">
      <c r="A742" s="60"/>
      <c r="B742" s="60"/>
      <c r="C742" s="60"/>
      <c r="D742" s="60"/>
      <c r="E742" s="60"/>
      <c r="F742" s="60"/>
      <c r="G742" s="62"/>
      <c r="H742" s="62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</row>
    <row r="743">
      <c r="A743" s="60"/>
      <c r="B743" s="60"/>
      <c r="C743" s="60"/>
      <c r="D743" s="60"/>
      <c r="E743" s="60"/>
      <c r="F743" s="60"/>
      <c r="G743" s="62"/>
      <c r="H743" s="62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</row>
    <row r="744">
      <c r="A744" s="60"/>
      <c r="B744" s="60"/>
      <c r="C744" s="60"/>
      <c r="D744" s="60"/>
      <c r="E744" s="60"/>
      <c r="F744" s="60"/>
      <c r="G744" s="62"/>
      <c r="H744" s="62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</row>
    <row r="745">
      <c r="A745" s="60"/>
      <c r="B745" s="60"/>
      <c r="C745" s="60"/>
      <c r="D745" s="60"/>
      <c r="E745" s="60"/>
      <c r="F745" s="60"/>
      <c r="G745" s="62"/>
      <c r="H745" s="62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</row>
    <row r="746">
      <c r="A746" s="60"/>
      <c r="B746" s="60"/>
      <c r="C746" s="60"/>
      <c r="D746" s="60"/>
      <c r="E746" s="60"/>
      <c r="F746" s="60"/>
      <c r="G746" s="62"/>
      <c r="H746" s="62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</row>
    <row r="747">
      <c r="A747" s="60"/>
      <c r="B747" s="60"/>
      <c r="C747" s="60"/>
      <c r="D747" s="60"/>
      <c r="E747" s="60"/>
      <c r="F747" s="60"/>
      <c r="G747" s="62"/>
      <c r="H747" s="62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</row>
    <row r="748">
      <c r="A748" s="60"/>
      <c r="B748" s="60"/>
      <c r="C748" s="60"/>
      <c r="D748" s="60"/>
      <c r="E748" s="60"/>
      <c r="F748" s="60"/>
      <c r="G748" s="62"/>
      <c r="H748" s="62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</row>
    <row r="749">
      <c r="A749" s="60"/>
      <c r="B749" s="60"/>
      <c r="C749" s="60"/>
      <c r="D749" s="60"/>
      <c r="E749" s="60"/>
      <c r="F749" s="60"/>
      <c r="G749" s="62"/>
      <c r="H749" s="62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</row>
    <row r="750">
      <c r="A750" s="60"/>
      <c r="B750" s="60"/>
      <c r="C750" s="60"/>
      <c r="D750" s="60"/>
      <c r="E750" s="60"/>
      <c r="F750" s="60"/>
      <c r="G750" s="62"/>
      <c r="H750" s="62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</row>
    <row r="751">
      <c r="A751" s="60"/>
      <c r="B751" s="60"/>
      <c r="C751" s="60"/>
      <c r="D751" s="60"/>
      <c r="E751" s="60"/>
      <c r="F751" s="60"/>
      <c r="G751" s="62"/>
      <c r="H751" s="62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</row>
    <row r="752">
      <c r="A752" s="60"/>
      <c r="B752" s="60"/>
      <c r="C752" s="60"/>
      <c r="D752" s="60"/>
      <c r="E752" s="60"/>
      <c r="F752" s="60"/>
      <c r="G752" s="62"/>
      <c r="H752" s="62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</row>
    <row r="753">
      <c r="A753" s="60"/>
      <c r="B753" s="60"/>
      <c r="C753" s="60"/>
      <c r="D753" s="60"/>
      <c r="E753" s="60"/>
      <c r="F753" s="60"/>
      <c r="G753" s="62"/>
      <c r="H753" s="62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</row>
    <row r="754">
      <c r="A754" s="60"/>
      <c r="B754" s="60"/>
      <c r="C754" s="60"/>
      <c r="D754" s="60"/>
      <c r="E754" s="60"/>
      <c r="F754" s="60"/>
      <c r="G754" s="62"/>
      <c r="H754" s="62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</row>
    <row r="755">
      <c r="A755" s="60"/>
      <c r="B755" s="60"/>
      <c r="C755" s="60"/>
      <c r="D755" s="60"/>
      <c r="E755" s="60"/>
      <c r="F755" s="60"/>
      <c r="G755" s="62"/>
      <c r="H755" s="62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</row>
    <row r="756">
      <c r="A756" s="60"/>
      <c r="B756" s="60"/>
      <c r="C756" s="60"/>
      <c r="D756" s="60"/>
      <c r="E756" s="60"/>
      <c r="F756" s="60"/>
      <c r="G756" s="62"/>
      <c r="H756" s="62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</row>
    <row r="757">
      <c r="A757" s="60"/>
      <c r="B757" s="60"/>
      <c r="C757" s="60"/>
      <c r="D757" s="60"/>
      <c r="E757" s="60"/>
      <c r="F757" s="60"/>
      <c r="G757" s="62"/>
      <c r="H757" s="62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</row>
    <row r="758">
      <c r="A758" s="60"/>
      <c r="B758" s="60"/>
      <c r="C758" s="60"/>
      <c r="D758" s="60"/>
      <c r="E758" s="60"/>
      <c r="F758" s="60"/>
      <c r="G758" s="62"/>
      <c r="H758" s="62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</row>
    <row r="759">
      <c r="A759" s="60"/>
      <c r="B759" s="60"/>
      <c r="C759" s="60"/>
      <c r="D759" s="60"/>
      <c r="E759" s="60"/>
      <c r="F759" s="60"/>
      <c r="G759" s="62"/>
      <c r="H759" s="62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</row>
    <row r="760">
      <c r="A760" s="60"/>
      <c r="B760" s="60"/>
      <c r="C760" s="60"/>
      <c r="D760" s="60"/>
      <c r="E760" s="60"/>
      <c r="F760" s="60"/>
      <c r="G760" s="62"/>
      <c r="H760" s="62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</row>
    <row r="761">
      <c r="A761" s="60"/>
      <c r="B761" s="60"/>
      <c r="C761" s="60"/>
      <c r="D761" s="60"/>
      <c r="E761" s="60"/>
      <c r="F761" s="60"/>
      <c r="G761" s="62"/>
      <c r="H761" s="62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</row>
    <row r="762">
      <c r="A762" s="60"/>
      <c r="B762" s="60"/>
      <c r="C762" s="60"/>
      <c r="D762" s="60"/>
      <c r="E762" s="60"/>
      <c r="F762" s="60"/>
      <c r="G762" s="62"/>
      <c r="H762" s="62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</row>
    <row r="763">
      <c r="A763" s="60"/>
      <c r="B763" s="60"/>
      <c r="C763" s="60"/>
      <c r="D763" s="60"/>
      <c r="E763" s="60"/>
      <c r="F763" s="60"/>
      <c r="G763" s="62"/>
      <c r="H763" s="62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</row>
    <row r="764">
      <c r="A764" s="60"/>
      <c r="B764" s="60"/>
      <c r="C764" s="60"/>
      <c r="D764" s="60"/>
      <c r="E764" s="60"/>
      <c r="F764" s="60"/>
      <c r="G764" s="62"/>
      <c r="H764" s="62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</row>
    <row r="765">
      <c r="A765" s="60"/>
      <c r="B765" s="60"/>
      <c r="C765" s="60"/>
      <c r="D765" s="60"/>
      <c r="E765" s="60"/>
      <c r="F765" s="60"/>
      <c r="G765" s="62"/>
      <c r="H765" s="62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</row>
    <row r="766">
      <c r="A766" s="60"/>
      <c r="B766" s="60"/>
      <c r="C766" s="60"/>
      <c r="D766" s="60"/>
      <c r="E766" s="60"/>
      <c r="F766" s="60"/>
      <c r="G766" s="62"/>
      <c r="H766" s="62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</row>
    <row r="767">
      <c r="A767" s="60"/>
      <c r="B767" s="60"/>
      <c r="C767" s="60"/>
      <c r="D767" s="60"/>
      <c r="E767" s="60"/>
      <c r="F767" s="60"/>
      <c r="G767" s="62"/>
      <c r="H767" s="62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</row>
    <row r="768">
      <c r="A768" s="60"/>
      <c r="B768" s="60"/>
      <c r="C768" s="60"/>
      <c r="D768" s="60"/>
      <c r="E768" s="60"/>
      <c r="F768" s="60"/>
      <c r="G768" s="62"/>
      <c r="H768" s="62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</row>
    <row r="769">
      <c r="A769" s="60"/>
      <c r="B769" s="60"/>
      <c r="C769" s="60"/>
      <c r="D769" s="60"/>
      <c r="E769" s="60"/>
      <c r="F769" s="60"/>
      <c r="G769" s="62"/>
      <c r="H769" s="62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</row>
    <row r="770">
      <c r="A770" s="60"/>
      <c r="B770" s="60"/>
      <c r="C770" s="60"/>
      <c r="D770" s="60"/>
      <c r="E770" s="60"/>
      <c r="F770" s="60"/>
      <c r="G770" s="62"/>
      <c r="H770" s="62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</row>
    <row r="771">
      <c r="A771" s="60"/>
      <c r="B771" s="60"/>
      <c r="C771" s="60"/>
      <c r="D771" s="60"/>
      <c r="E771" s="60"/>
      <c r="F771" s="60"/>
      <c r="G771" s="62"/>
      <c r="H771" s="62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</row>
    <row r="772">
      <c r="A772" s="60"/>
      <c r="B772" s="60"/>
      <c r="C772" s="60"/>
      <c r="D772" s="60"/>
      <c r="E772" s="60"/>
      <c r="F772" s="60"/>
      <c r="G772" s="62"/>
      <c r="H772" s="62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</row>
    <row r="773">
      <c r="A773" s="60"/>
      <c r="B773" s="60"/>
      <c r="C773" s="60"/>
      <c r="D773" s="60"/>
      <c r="E773" s="60"/>
      <c r="F773" s="60"/>
      <c r="G773" s="62"/>
      <c r="H773" s="62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</row>
    <row r="774">
      <c r="A774" s="60"/>
      <c r="B774" s="60"/>
      <c r="C774" s="60"/>
      <c r="D774" s="60"/>
      <c r="E774" s="60"/>
      <c r="F774" s="60"/>
      <c r="G774" s="62"/>
      <c r="H774" s="62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</row>
    <row r="775">
      <c r="A775" s="60"/>
      <c r="B775" s="60"/>
      <c r="C775" s="60"/>
      <c r="D775" s="60"/>
      <c r="E775" s="60"/>
      <c r="F775" s="60"/>
      <c r="G775" s="62"/>
      <c r="H775" s="62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</row>
    <row r="776">
      <c r="A776" s="60"/>
      <c r="B776" s="60"/>
      <c r="C776" s="60"/>
      <c r="D776" s="60"/>
      <c r="E776" s="60"/>
      <c r="F776" s="60"/>
      <c r="G776" s="62"/>
      <c r="H776" s="62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</row>
    <row r="777">
      <c r="A777" s="60"/>
      <c r="B777" s="60"/>
      <c r="C777" s="60"/>
      <c r="D777" s="60"/>
      <c r="E777" s="60"/>
      <c r="F777" s="60"/>
      <c r="G777" s="62"/>
      <c r="H777" s="62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</row>
    <row r="778">
      <c r="A778" s="60"/>
      <c r="B778" s="60"/>
      <c r="C778" s="60"/>
      <c r="D778" s="60"/>
      <c r="E778" s="60"/>
      <c r="F778" s="60"/>
      <c r="G778" s="62"/>
      <c r="H778" s="62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</row>
    <row r="779">
      <c r="A779" s="60"/>
      <c r="B779" s="60"/>
      <c r="C779" s="60"/>
      <c r="D779" s="60"/>
      <c r="E779" s="60"/>
      <c r="F779" s="60"/>
      <c r="G779" s="62"/>
      <c r="H779" s="62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</row>
    <row r="780">
      <c r="A780" s="60"/>
      <c r="B780" s="60"/>
      <c r="C780" s="60"/>
      <c r="D780" s="60"/>
      <c r="E780" s="60"/>
      <c r="F780" s="60"/>
      <c r="G780" s="62"/>
      <c r="H780" s="62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</row>
    <row r="781">
      <c r="A781" s="60"/>
      <c r="B781" s="60"/>
      <c r="C781" s="60"/>
      <c r="D781" s="60"/>
      <c r="E781" s="60"/>
      <c r="F781" s="60"/>
      <c r="G781" s="62"/>
      <c r="H781" s="62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</row>
    <row r="782">
      <c r="A782" s="60"/>
      <c r="B782" s="60"/>
      <c r="C782" s="60"/>
      <c r="D782" s="60"/>
      <c r="E782" s="60"/>
      <c r="F782" s="60"/>
      <c r="G782" s="62"/>
      <c r="H782" s="62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</row>
    <row r="783">
      <c r="A783" s="60"/>
      <c r="B783" s="60"/>
      <c r="C783" s="60"/>
      <c r="D783" s="60"/>
      <c r="E783" s="60"/>
      <c r="F783" s="60"/>
      <c r="G783" s="62"/>
      <c r="H783" s="62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</row>
    <row r="784">
      <c r="A784" s="60"/>
      <c r="B784" s="60"/>
      <c r="C784" s="60"/>
      <c r="D784" s="60"/>
      <c r="E784" s="60"/>
      <c r="F784" s="60"/>
      <c r="G784" s="62"/>
      <c r="H784" s="62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</row>
    <row r="785">
      <c r="A785" s="60"/>
      <c r="B785" s="60"/>
      <c r="C785" s="60"/>
      <c r="D785" s="60"/>
      <c r="E785" s="60"/>
      <c r="F785" s="60"/>
      <c r="G785" s="62"/>
      <c r="H785" s="62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</row>
    <row r="786">
      <c r="A786" s="60"/>
      <c r="B786" s="60"/>
      <c r="C786" s="60"/>
      <c r="D786" s="60"/>
      <c r="E786" s="60"/>
      <c r="F786" s="60"/>
      <c r="G786" s="62"/>
      <c r="H786" s="62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</row>
    <row r="787">
      <c r="A787" s="60"/>
      <c r="B787" s="60"/>
      <c r="C787" s="60"/>
      <c r="D787" s="60"/>
      <c r="E787" s="60"/>
      <c r="F787" s="60"/>
      <c r="G787" s="62"/>
      <c r="H787" s="62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</row>
    <row r="788">
      <c r="A788" s="60"/>
      <c r="B788" s="60"/>
      <c r="C788" s="60"/>
      <c r="D788" s="60"/>
      <c r="E788" s="60"/>
      <c r="F788" s="60"/>
      <c r="G788" s="62"/>
      <c r="H788" s="62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</row>
    <row r="789">
      <c r="A789" s="60"/>
      <c r="B789" s="60"/>
      <c r="C789" s="60"/>
      <c r="D789" s="60"/>
      <c r="E789" s="60"/>
      <c r="F789" s="60"/>
      <c r="G789" s="62"/>
      <c r="H789" s="62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</row>
    <row r="790">
      <c r="A790" s="60"/>
      <c r="B790" s="60"/>
      <c r="C790" s="60"/>
      <c r="D790" s="60"/>
      <c r="E790" s="60"/>
      <c r="F790" s="60"/>
      <c r="G790" s="62"/>
      <c r="H790" s="62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</row>
    <row r="791">
      <c r="A791" s="60"/>
      <c r="B791" s="60"/>
      <c r="C791" s="60"/>
      <c r="D791" s="60"/>
      <c r="E791" s="60"/>
      <c r="F791" s="60"/>
      <c r="G791" s="62"/>
      <c r="H791" s="62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</row>
    <row r="792">
      <c r="A792" s="60"/>
      <c r="B792" s="60"/>
      <c r="C792" s="60"/>
      <c r="D792" s="60"/>
      <c r="E792" s="60"/>
      <c r="F792" s="60"/>
      <c r="G792" s="62"/>
      <c r="H792" s="62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</row>
    <row r="793">
      <c r="A793" s="60"/>
      <c r="B793" s="60"/>
      <c r="C793" s="60"/>
      <c r="D793" s="60"/>
      <c r="E793" s="60"/>
      <c r="F793" s="60"/>
      <c r="G793" s="62"/>
      <c r="H793" s="62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</row>
    <row r="794">
      <c r="A794" s="60"/>
      <c r="B794" s="60"/>
      <c r="C794" s="60"/>
      <c r="D794" s="60"/>
      <c r="E794" s="60"/>
      <c r="F794" s="60"/>
      <c r="G794" s="62"/>
      <c r="H794" s="62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</row>
    <row r="795">
      <c r="A795" s="60"/>
      <c r="B795" s="60"/>
      <c r="C795" s="60"/>
      <c r="D795" s="60"/>
      <c r="E795" s="60"/>
      <c r="F795" s="60"/>
      <c r="G795" s="62"/>
      <c r="H795" s="62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</row>
    <row r="796">
      <c r="A796" s="60"/>
      <c r="B796" s="60"/>
      <c r="C796" s="60"/>
      <c r="D796" s="60"/>
      <c r="E796" s="60"/>
      <c r="F796" s="60"/>
      <c r="G796" s="62"/>
      <c r="H796" s="62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</row>
    <row r="797">
      <c r="A797" s="60"/>
      <c r="B797" s="60"/>
      <c r="C797" s="60"/>
      <c r="D797" s="60"/>
      <c r="E797" s="60"/>
      <c r="F797" s="60"/>
      <c r="G797" s="62"/>
      <c r="H797" s="62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</row>
    <row r="798">
      <c r="A798" s="60"/>
      <c r="B798" s="60"/>
      <c r="C798" s="60"/>
      <c r="D798" s="60"/>
      <c r="E798" s="60"/>
      <c r="F798" s="60"/>
      <c r="G798" s="62"/>
      <c r="H798" s="62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</row>
    <row r="799">
      <c r="A799" s="60"/>
      <c r="B799" s="60"/>
      <c r="C799" s="60"/>
      <c r="D799" s="60"/>
      <c r="E799" s="60"/>
      <c r="F799" s="60"/>
      <c r="G799" s="62"/>
      <c r="H799" s="62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</row>
    <row r="800">
      <c r="A800" s="60"/>
      <c r="B800" s="60"/>
      <c r="C800" s="60"/>
      <c r="D800" s="60"/>
      <c r="E800" s="60"/>
      <c r="F800" s="60"/>
      <c r="G800" s="62"/>
      <c r="H800" s="62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</row>
    <row r="801">
      <c r="A801" s="60"/>
      <c r="B801" s="60"/>
      <c r="C801" s="60"/>
      <c r="D801" s="60"/>
      <c r="E801" s="60"/>
      <c r="F801" s="60"/>
      <c r="G801" s="62"/>
      <c r="H801" s="62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</row>
    <row r="802">
      <c r="A802" s="60"/>
      <c r="B802" s="60"/>
      <c r="C802" s="60"/>
      <c r="D802" s="60"/>
      <c r="E802" s="60"/>
      <c r="F802" s="60"/>
      <c r="G802" s="62"/>
      <c r="H802" s="62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</row>
    <row r="803">
      <c r="A803" s="60"/>
      <c r="B803" s="60"/>
      <c r="C803" s="60"/>
      <c r="D803" s="60"/>
      <c r="E803" s="60"/>
      <c r="F803" s="60"/>
      <c r="G803" s="62"/>
      <c r="H803" s="62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</row>
    <row r="804">
      <c r="A804" s="60"/>
      <c r="B804" s="60"/>
      <c r="C804" s="60"/>
      <c r="D804" s="60"/>
      <c r="E804" s="60"/>
      <c r="F804" s="60"/>
      <c r="G804" s="62"/>
      <c r="H804" s="62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</row>
    <row r="805">
      <c r="A805" s="60"/>
      <c r="B805" s="60"/>
      <c r="C805" s="60"/>
      <c r="D805" s="60"/>
      <c r="E805" s="60"/>
      <c r="F805" s="60"/>
      <c r="G805" s="62"/>
      <c r="H805" s="62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</row>
    <row r="806">
      <c r="A806" s="60"/>
      <c r="B806" s="60"/>
      <c r="C806" s="60"/>
      <c r="D806" s="60"/>
      <c r="E806" s="60"/>
      <c r="F806" s="60"/>
      <c r="G806" s="62"/>
      <c r="H806" s="62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</row>
    <row r="807">
      <c r="A807" s="60"/>
      <c r="B807" s="60"/>
      <c r="C807" s="60"/>
      <c r="D807" s="60"/>
      <c r="E807" s="60"/>
      <c r="F807" s="60"/>
      <c r="G807" s="62"/>
      <c r="H807" s="62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</row>
    <row r="808">
      <c r="A808" s="60"/>
      <c r="B808" s="60"/>
      <c r="C808" s="60"/>
      <c r="D808" s="60"/>
      <c r="E808" s="60"/>
      <c r="F808" s="60"/>
      <c r="G808" s="62"/>
      <c r="H808" s="62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</row>
    <row r="809">
      <c r="A809" s="60"/>
      <c r="B809" s="60"/>
      <c r="C809" s="60"/>
      <c r="D809" s="60"/>
      <c r="E809" s="60"/>
      <c r="F809" s="60"/>
      <c r="G809" s="62"/>
      <c r="H809" s="62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</row>
    <row r="810">
      <c r="A810" s="60"/>
      <c r="B810" s="60"/>
      <c r="C810" s="60"/>
      <c r="D810" s="60"/>
      <c r="E810" s="60"/>
      <c r="F810" s="60"/>
      <c r="G810" s="62"/>
      <c r="H810" s="62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</row>
    <row r="811">
      <c r="A811" s="60"/>
      <c r="B811" s="60"/>
      <c r="C811" s="60"/>
      <c r="D811" s="60"/>
      <c r="E811" s="60"/>
      <c r="F811" s="60"/>
      <c r="G811" s="62"/>
      <c r="H811" s="62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</row>
    <row r="812">
      <c r="A812" s="60"/>
      <c r="B812" s="60"/>
      <c r="C812" s="60"/>
      <c r="D812" s="60"/>
      <c r="E812" s="60"/>
      <c r="F812" s="60"/>
      <c r="G812" s="62"/>
      <c r="H812" s="62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</row>
    <row r="813">
      <c r="A813" s="60"/>
      <c r="B813" s="60"/>
      <c r="C813" s="60"/>
      <c r="D813" s="60"/>
      <c r="E813" s="60"/>
      <c r="F813" s="60"/>
      <c r="G813" s="62"/>
      <c r="H813" s="62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</row>
    <row r="814">
      <c r="A814" s="60"/>
      <c r="B814" s="60"/>
      <c r="C814" s="60"/>
      <c r="D814" s="60"/>
      <c r="E814" s="60"/>
      <c r="F814" s="60"/>
      <c r="G814" s="62"/>
      <c r="H814" s="62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</row>
    <row r="815">
      <c r="A815" s="60"/>
      <c r="B815" s="60"/>
      <c r="C815" s="60"/>
      <c r="D815" s="60"/>
      <c r="E815" s="60"/>
      <c r="F815" s="60"/>
      <c r="G815" s="62"/>
      <c r="H815" s="62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</row>
  </sheetData>
  <mergeCells count="189">
    <mergeCell ref="E4:I4"/>
    <mergeCell ref="E5:I5"/>
    <mergeCell ref="E9:I9"/>
    <mergeCell ref="E10:I10"/>
    <mergeCell ref="E13:F13"/>
    <mergeCell ref="E14:F14"/>
    <mergeCell ref="E20:I20"/>
    <mergeCell ref="E21:I21"/>
    <mergeCell ref="E22:I22"/>
    <mergeCell ref="E30:I30"/>
    <mergeCell ref="E31:I31"/>
    <mergeCell ref="E33:I33"/>
    <mergeCell ref="E38:I38"/>
    <mergeCell ref="E39:I39"/>
    <mergeCell ref="E42:I42"/>
    <mergeCell ref="E43:I43"/>
    <mergeCell ref="E44:I44"/>
    <mergeCell ref="E45:I45"/>
    <mergeCell ref="E47:I47"/>
    <mergeCell ref="E53:I53"/>
    <mergeCell ref="E54:I54"/>
    <mergeCell ref="E56:I56"/>
    <mergeCell ref="E57:I57"/>
    <mergeCell ref="E58:I58"/>
    <mergeCell ref="E59:I59"/>
    <mergeCell ref="E60:I60"/>
    <mergeCell ref="E72:I72"/>
    <mergeCell ref="E76:I76"/>
    <mergeCell ref="E77:I77"/>
    <mergeCell ref="E80:I80"/>
    <mergeCell ref="E83:I83"/>
    <mergeCell ref="E85:I85"/>
    <mergeCell ref="E86:I86"/>
    <mergeCell ref="E90:I90"/>
    <mergeCell ref="E91:I91"/>
    <mergeCell ref="E92:I92"/>
    <mergeCell ref="E93:I93"/>
    <mergeCell ref="E94:I94"/>
    <mergeCell ref="E95:I95"/>
    <mergeCell ref="E96:I96"/>
    <mergeCell ref="E97:I97"/>
    <mergeCell ref="E98:I98"/>
    <mergeCell ref="E99:I99"/>
    <mergeCell ref="E100:I100"/>
    <mergeCell ref="E102:I102"/>
    <mergeCell ref="E103:I103"/>
    <mergeCell ref="E104:I104"/>
    <mergeCell ref="E105:I105"/>
    <mergeCell ref="E107:I107"/>
    <mergeCell ref="E195:F195"/>
    <mergeCell ref="E197:I197"/>
    <mergeCell ref="E198:I198"/>
    <mergeCell ref="E199:I199"/>
    <mergeCell ref="E203:I203"/>
    <mergeCell ref="E205:I205"/>
    <mergeCell ref="E208:H208"/>
    <mergeCell ref="E209:H209"/>
    <mergeCell ref="E214:I214"/>
    <mergeCell ref="E215:I215"/>
    <mergeCell ref="E219:I219"/>
    <mergeCell ref="E220:I220"/>
    <mergeCell ref="E224:I224"/>
    <mergeCell ref="E226:F226"/>
    <mergeCell ref="E108:I108"/>
    <mergeCell ref="E109:I109"/>
    <mergeCell ref="E110:I110"/>
    <mergeCell ref="E111:I111"/>
    <mergeCell ref="E112:I112"/>
    <mergeCell ref="E113:I113"/>
    <mergeCell ref="E117:I117"/>
    <mergeCell ref="E118:I118"/>
    <mergeCell ref="E119:I119"/>
    <mergeCell ref="E120:I120"/>
    <mergeCell ref="E121:I121"/>
    <mergeCell ref="E122:I122"/>
    <mergeCell ref="E123:I123"/>
    <mergeCell ref="E124:I124"/>
    <mergeCell ref="E125:I125"/>
    <mergeCell ref="E126:I126"/>
    <mergeCell ref="E127:I127"/>
    <mergeCell ref="E128:I128"/>
    <mergeCell ref="E129:I129"/>
    <mergeCell ref="E130:I130"/>
    <mergeCell ref="E131:I131"/>
    <mergeCell ref="E132:I132"/>
    <mergeCell ref="E133:I133"/>
    <mergeCell ref="E134:I134"/>
    <mergeCell ref="E135:I135"/>
    <mergeCell ref="E142:I142"/>
    <mergeCell ref="E143:I143"/>
    <mergeCell ref="E144:I144"/>
    <mergeCell ref="E145:I145"/>
    <mergeCell ref="E146:I146"/>
    <mergeCell ref="E147:I147"/>
    <mergeCell ref="E148:I148"/>
    <mergeCell ref="E155:I155"/>
    <mergeCell ref="E163:I163"/>
    <mergeCell ref="E167:I167"/>
    <mergeCell ref="E170:I170"/>
    <mergeCell ref="E171:I171"/>
    <mergeCell ref="E172:I172"/>
    <mergeCell ref="E179:H179"/>
    <mergeCell ref="E180:H180"/>
    <mergeCell ref="E191:I191"/>
    <mergeCell ref="E192:I192"/>
    <mergeCell ref="E237:I237"/>
    <mergeCell ref="E250:I250"/>
    <mergeCell ref="E256:I256"/>
    <mergeCell ref="E265:I265"/>
    <mergeCell ref="E267:H267"/>
    <mergeCell ref="E272:H272"/>
    <mergeCell ref="E275:I275"/>
    <mergeCell ref="E392:I392"/>
    <mergeCell ref="E393:I393"/>
    <mergeCell ref="E394:I394"/>
    <mergeCell ref="E396:I396"/>
    <mergeCell ref="E409:I409"/>
    <mergeCell ref="E412:I412"/>
    <mergeCell ref="E424:I424"/>
    <mergeCell ref="E425:I425"/>
    <mergeCell ref="E427:H427"/>
    <mergeCell ref="E431:F431"/>
    <mergeCell ref="E435:I435"/>
    <mergeCell ref="E436:I436"/>
    <mergeCell ref="E449:G449"/>
    <mergeCell ref="E453:I453"/>
    <mergeCell ref="E468:I468"/>
    <mergeCell ref="E469:I469"/>
    <mergeCell ref="E477:I477"/>
    <mergeCell ref="E479:I479"/>
    <mergeCell ref="E484:I484"/>
    <mergeCell ref="E488:I488"/>
    <mergeCell ref="E493:I493"/>
    <mergeCell ref="E454:G454"/>
    <mergeCell ref="E455:G455"/>
    <mergeCell ref="E456:G456"/>
    <mergeCell ref="E457:G457"/>
    <mergeCell ref="E460:H460"/>
    <mergeCell ref="E461:H461"/>
    <mergeCell ref="E466:I466"/>
    <mergeCell ref="E279:G279"/>
    <mergeCell ref="E280:I280"/>
    <mergeCell ref="E281:I281"/>
    <mergeCell ref="E282:G282"/>
    <mergeCell ref="E286:I286"/>
    <mergeCell ref="E287:I287"/>
    <mergeCell ref="E292:I292"/>
    <mergeCell ref="E293:I293"/>
    <mergeCell ref="E302:I302"/>
    <mergeCell ref="E315:I315"/>
    <mergeCell ref="E316:I316"/>
    <mergeCell ref="E320:I320"/>
    <mergeCell ref="E323:I323"/>
    <mergeCell ref="E330:I330"/>
    <mergeCell ref="E331:I331"/>
    <mergeCell ref="E332:I332"/>
    <mergeCell ref="E333:I333"/>
    <mergeCell ref="E334:I334"/>
    <mergeCell ref="E336:I336"/>
    <mergeCell ref="E339:I339"/>
    <mergeCell ref="E344:F344"/>
    <mergeCell ref="E347:F347"/>
    <mergeCell ref="E350:F350"/>
    <mergeCell ref="E354:I354"/>
    <mergeCell ref="E355:I355"/>
    <mergeCell ref="E361:I361"/>
    <mergeCell ref="E362:I362"/>
    <mergeCell ref="E363:I363"/>
    <mergeCell ref="E367:I367"/>
    <mergeCell ref="E369:I369"/>
    <mergeCell ref="E370:I370"/>
    <mergeCell ref="E372:I372"/>
    <mergeCell ref="E373:I373"/>
    <mergeCell ref="E374:I374"/>
    <mergeCell ref="E375:I375"/>
    <mergeCell ref="E376:I376"/>
    <mergeCell ref="E379:I379"/>
    <mergeCell ref="E380:I380"/>
    <mergeCell ref="E381:I381"/>
    <mergeCell ref="E382:I382"/>
    <mergeCell ref="E383:I383"/>
    <mergeCell ref="E384:I384"/>
    <mergeCell ref="E385:I385"/>
    <mergeCell ref="E386:I386"/>
    <mergeCell ref="E387:I387"/>
    <mergeCell ref="E388:I388"/>
    <mergeCell ref="E389:I389"/>
    <mergeCell ref="E390:I390"/>
    <mergeCell ref="E391:I391"/>
  </mergeCells>
  <conditionalFormatting sqref="K4:K15">
    <cfRule type="notContainsBlanks" dxfId="0" priority="1">
      <formula>LEN(TRIM(K4))&gt;0</formula>
    </cfRule>
  </conditionalFormatting>
  <dataValidations>
    <dataValidation type="list" allowBlank="1" showErrorMessage="1" sqref="M3:N815">
      <formula1>"yes,no"</formula1>
    </dataValidation>
    <dataValidation type="list" allowBlank="1" sqref="E3:F3 E6:F7 F8 F11 E12:F12 E13:E14 F15:F16 E17:F18 F19 F23:F29 E32:F32 F34 F36:F37 F40:F41 E46:F46 E48:F48 F49:F50 E51:F52 E55:F55 F61:F66 F68:F71 F73:F75 F78:F79 F81:F82 F84 F87:F89 F101 F106 F114:F116 F136:F141 F149:F154 F156:F162 F164:F166 F168:F169 F173:F178 F181:F190 F193:F194 E195 F196 F200:F202 F204 F206:F207 F210:F213 F216:F218 F221:F223 F225 E226 F227:F236 F238:F249 F251:F255 F257:F264 F266 F268:F271 F273:F274 F276:F278 F283:F285 F288:F291 F294:F301 F303:F314 F317:F319 F321:F322 F324:F329 F335 F337:F338 F340:F343 E344 F345:F346 E347 F348:F349 E350 F351:F353 F356:F360 F364:F366 F368 F371 F377:F378 F395 F397:F408 F410:F411 F413:F423 F426 F428:F430 E431 F432:F434 F437:F448 F450:F452 F458:F459 F462:F465 F467 F470:F476 F478 F480:F483 F485:F487 F489:F492 F494:F815">
      <formula1>'Schools Table'!$A$3:$A$235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14"/>
    <col customWidth="1" min="2" max="2" width="10.29"/>
    <col customWidth="1" min="3" max="3" width="9.71"/>
    <col customWidth="1" min="4" max="4" width="18.86"/>
    <col customWidth="1" min="5" max="5" width="17.29"/>
    <col customWidth="1" min="6" max="6" width="22.86"/>
    <col customWidth="1" min="7" max="7" width="14.0"/>
    <col customWidth="1" min="8" max="8" width="9.29"/>
    <col customWidth="1" min="9" max="9" width="10.71"/>
    <col customWidth="1" min="10" max="10" width="6.86"/>
    <col customWidth="1" min="11" max="11" width="6.57"/>
    <col customWidth="1" min="12" max="12" width="8.0"/>
    <col customWidth="1" min="13" max="13" width="8.86"/>
    <col customWidth="1" min="14" max="14" width="11.71"/>
    <col customWidth="1" min="15" max="15" width="4.71"/>
    <col customWidth="1" min="16" max="35" width="7.14"/>
    <col customWidth="1" min="36" max="36" width="31.43"/>
  </cols>
  <sheetData>
    <row r="1">
      <c r="A1" s="69"/>
      <c r="B1" s="70" t="s">
        <v>0</v>
      </c>
      <c r="C1" s="70" t="s">
        <v>1</v>
      </c>
      <c r="D1" s="70" t="s">
        <v>2</v>
      </c>
      <c r="E1" s="70" t="s">
        <v>3</v>
      </c>
      <c r="F1" s="70" t="s">
        <v>4</v>
      </c>
      <c r="G1" s="70" t="s">
        <v>5</v>
      </c>
      <c r="H1" s="70" t="s">
        <v>6</v>
      </c>
      <c r="I1" s="70" t="s">
        <v>7</v>
      </c>
      <c r="J1" s="70" t="s">
        <v>8</v>
      </c>
      <c r="K1" s="71" t="s">
        <v>9</v>
      </c>
      <c r="L1" s="8" t="s">
        <v>136</v>
      </c>
      <c r="M1" s="8" t="s">
        <v>11</v>
      </c>
      <c r="N1" s="9" t="s">
        <v>12</v>
      </c>
      <c r="O1" s="70" t="s">
        <v>13</v>
      </c>
      <c r="P1" s="72" t="s">
        <v>14</v>
      </c>
      <c r="Q1" s="72" t="s">
        <v>15</v>
      </c>
      <c r="R1" s="72" t="s">
        <v>16</v>
      </c>
      <c r="S1" s="72" t="s">
        <v>17</v>
      </c>
      <c r="T1" s="72" t="s">
        <v>18</v>
      </c>
      <c r="U1" s="73" t="s">
        <v>19</v>
      </c>
      <c r="V1" s="73" t="s">
        <v>20</v>
      </c>
      <c r="W1" s="73" t="s">
        <v>21</v>
      </c>
      <c r="X1" s="73" t="s">
        <v>22</v>
      </c>
      <c r="Y1" s="73" t="s">
        <v>23</v>
      </c>
      <c r="Z1" s="74" t="s">
        <v>24</v>
      </c>
      <c r="AA1" s="74" t="s">
        <v>25</v>
      </c>
      <c r="AB1" s="74" t="s">
        <v>26</v>
      </c>
      <c r="AC1" s="74" t="s">
        <v>27</v>
      </c>
      <c r="AD1" s="74" t="s">
        <v>28</v>
      </c>
      <c r="AE1" s="75" t="s">
        <v>29</v>
      </c>
      <c r="AF1" s="75" t="s">
        <v>30</v>
      </c>
      <c r="AG1" s="75" t="s">
        <v>31</v>
      </c>
      <c r="AH1" s="75" t="s">
        <v>32</v>
      </c>
      <c r="AI1" s="75" t="s">
        <v>33</v>
      </c>
      <c r="AJ1" s="76" t="s">
        <v>34</v>
      </c>
    </row>
    <row r="2">
      <c r="A2" s="77">
        <f>COUNT($A$3:$A$866)</f>
        <v>478</v>
      </c>
      <c r="B2" s="69"/>
      <c r="C2" s="69"/>
      <c r="D2" s="69"/>
      <c r="E2" s="69"/>
      <c r="F2" s="69"/>
      <c r="G2" s="69"/>
      <c r="H2" s="69"/>
      <c r="I2" s="69"/>
      <c r="J2" s="77">
        <f>SUM($J$3:$J$866)</f>
        <v>117</v>
      </c>
      <c r="K2" s="77">
        <f>SUM($K$3:$K$866)</f>
        <v>268</v>
      </c>
      <c r="L2" s="77">
        <f>SUM($L$3:$L$866)</f>
        <v>93</v>
      </c>
      <c r="M2" s="77">
        <f t="shared" ref="M2:N2" si="1">COUNTIF(M3:M375,"yes")</f>
        <v>86</v>
      </c>
      <c r="N2" s="26">
        <f t="shared" si="1"/>
        <v>7</v>
      </c>
      <c r="O2" s="77">
        <f>SUM($O$3:$O$866)</f>
        <v>716</v>
      </c>
      <c r="P2" s="77">
        <f>SUM($P$3:$P$866)</f>
        <v>1304</v>
      </c>
      <c r="Q2" s="77">
        <f>SUM($Q$3:$Q$866)</f>
        <v>952</v>
      </c>
      <c r="R2" s="77">
        <f>SUM($R$3:$R$866)</f>
        <v>1178</v>
      </c>
      <c r="S2" s="77">
        <f>SUM($S$3:$S$866)</f>
        <v>159</v>
      </c>
      <c r="T2" s="77">
        <f>SUM($T$3:$T$866)</f>
        <v>4</v>
      </c>
      <c r="U2" s="77">
        <f>SUM($U$3:$U$866)</f>
        <v>987</v>
      </c>
      <c r="V2" s="77">
        <f>SUM($V$3:$V$866)</f>
        <v>632</v>
      </c>
      <c r="W2" s="77">
        <f>SUM($W$3:$W$866)</f>
        <v>1032</v>
      </c>
      <c r="X2" s="77">
        <f>SUM($X$3:$X$866)</f>
        <v>116</v>
      </c>
      <c r="Y2" s="77">
        <f>SUM($Y$3:$Y$866)</f>
        <v>1</v>
      </c>
      <c r="Z2" s="77">
        <f>SUM($Z$3:$Z$866)</f>
        <v>755</v>
      </c>
      <c r="AA2" s="77">
        <f>SUM($AA$3:$AA$866)</f>
        <v>431</v>
      </c>
      <c r="AB2" s="77">
        <f>SUM($AB$3:$AB$866)</f>
        <v>931</v>
      </c>
      <c r="AC2" s="77">
        <f>SUM($AC$3:$AC$866)</f>
        <v>141</v>
      </c>
      <c r="AD2" s="77">
        <f>SUM($AD$3:$AD$866)</f>
        <v>2</v>
      </c>
      <c r="AE2" s="77">
        <f>SUM($AE$3:$AE$866)</f>
        <v>538</v>
      </c>
      <c r="AF2" s="77">
        <f>SUM($AF$3:$AF$866)</f>
        <v>306</v>
      </c>
      <c r="AG2" s="77">
        <f>SUM($AG$3:$AG$866)</f>
        <v>505</v>
      </c>
      <c r="AH2" s="77">
        <f>SUM($AH$3:$AH$866)</f>
        <v>76</v>
      </c>
      <c r="AI2" s="77">
        <f>SUM($AI$3:$AI$866)</f>
        <v>4</v>
      </c>
      <c r="AJ2" s="78">
        <f>SUM(O2:AI2)</f>
        <v>10770</v>
      </c>
    </row>
    <row r="3">
      <c r="A3" s="30">
        <v>13350.1</v>
      </c>
      <c r="B3" s="31">
        <v>44348.0</v>
      </c>
      <c r="C3" s="31">
        <v>44351.0</v>
      </c>
      <c r="D3" s="32" t="s">
        <v>353</v>
      </c>
      <c r="E3" s="32" t="s">
        <v>36</v>
      </c>
      <c r="J3" s="30">
        <v>0.0</v>
      </c>
      <c r="K3" s="30">
        <v>0.0</v>
      </c>
      <c r="L3" s="30">
        <v>1.0</v>
      </c>
      <c r="M3" s="32" t="s">
        <v>39</v>
      </c>
      <c r="N3" s="32" t="s">
        <v>39</v>
      </c>
      <c r="O3" s="30">
        <v>3.0</v>
      </c>
      <c r="P3" s="30">
        <v>9.0</v>
      </c>
      <c r="Q3" s="30">
        <v>5.0</v>
      </c>
      <c r="R3" s="30">
        <v>10.0</v>
      </c>
      <c r="S3" s="30">
        <v>1.0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79"/>
    </row>
    <row r="4">
      <c r="A4" s="30">
        <v>13351.1</v>
      </c>
      <c r="B4" s="31">
        <v>44348.0</v>
      </c>
      <c r="C4" s="31">
        <v>44354.0</v>
      </c>
      <c r="D4" s="32" t="s">
        <v>96</v>
      </c>
      <c r="E4" s="33" t="s">
        <v>36</v>
      </c>
      <c r="F4" s="32" t="s">
        <v>200</v>
      </c>
      <c r="G4" s="32" t="s">
        <v>38</v>
      </c>
      <c r="H4" s="30">
        <v>27608.0</v>
      </c>
      <c r="I4" s="35"/>
      <c r="J4" s="30">
        <v>0.0</v>
      </c>
      <c r="K4" s="30">
        <v>1.0</v>
      </c>
      <c r="L4" s="30">
        <v>0.0</v>
      </c>
      <c r="M4" s="32" t="s">
        <v>49</v>
      </c>
      <c r="N4" s="32" t="s">
        <v>39</v>
      </c>
      <c r="O4" s="30">
        <v>3.0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8.0</v>
      </c>
      <c r="V4" s="30">
        <v>5.0</v>
      </c>
      <c r="W4" s="30">
        <v>5.0</v>
      </c>
      <c r="X4" s="30">
        <v>2.0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79"/>
    </row>
    <row r="5">
      <c r="A5" s="30">
        <v>13352.1</v>
      </c>
      <c r="B5" s="31">
        <v>44348.0</v>
      </c>
      <c r="C5" s="31">
        <v>44351.0</v>
      </c>
      <c r="D5" s="32" t="s">
        <v>96</v>
      </c>
      <c r="E5" s="32" t="s">
        <v>36</v>
      </c>
      <c r="F5" s="32" t="s">
        <v>200</v>
      </c>
      <c r="G5" s="33" t="s">
        <v>38</v>
      </c>
      <c r="H5" s="34">
        <v>27608.0</v>
      </c>
      <c r="I5" s="35"/>
      <c r="J5" s="30">
        <v>0.0</v>
      </c>
      <c r="K5" s="30">
        <v>1.0</v>
      </c>
      <c r="L5" s="30">
        <v>0.0</v>
      </c>
      <c r="M5" s="32" t="s">
        <v>39</v>
      </c>
      <c r="N5" s="32" t="s">
        <v>39</v>
      </c>
      <c r="O5" s="30">
        <v>5.0</v>
      </c>
      <c r="P5" s="30">
        <v>10.0</v>
      </c>
      <c r="Q5" s="30">
        <v>7.0</v>
      </c>
      <c r="R5" s="30">
        <v>5.0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79"/>
    </row>
    <row r="6">
      <c r="A6" s="30">
        <v>13353.1</v>
      </c>
      <c r="B6" s="31">
        <v>44348.0</v>
      </c>
      <c r="C6" s="31">
        <v>44354.0</v>
      </c>
      <c r="D6" s="32" t="s">
        <v>130</v>
      </c>
      <c r="E6" s="32" t="s">
        <v>36</v>
      </c>
      <c r="F6" s="32" t="s">
        <v>98</v>
      </c>
      <c r="G6" s="33" t="s">
        <v>38</v>
      </c>
      <c r="H6" s="34">
        <v>27616.0</v>
      </c>
      <c r="I6" s="35"/>
      <c r="J6" s="30">
        <v>0.0</v>
      </c>
      <c r="K6" s="30">
        <v>1.0</v>
      </c>
      <c r="L6" s="30">
        <v>0.0</v>
      </c>
      <c r="M6" s="32" t="s">
        <v>49</v>
      </c>
      <c r="N6" s="32" t="s">
        <v>39</v>
      </c>
      <c r="O6" s="30">
        <v>1.0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10.0</v>
      </c>
      <c r="X6" s="30">
        <v>1.0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9.0</v>
      </c>
      <c r="AF6" s="30">
        <v>5.0</v>
      </c>
      <c r="AG6" s="30">
        <v>0.0</v>
      </c>
      <c r="AH6" s="30">
        <v>0.0</v>
      </c>
      <c r="AI6" s="30">
        <v>0.0</v>
      </c>
      <c r="AJ6" s="79"/>
    </row>
    <row r="7">
      <c r="A7" s="30">
        <v>13353.2</v>
      </c>
      <c r="B7" s="31">
        <v>44348.0</v>
      </c>
      <c r="C7" s="31">
        <v>44354.0</v>
      </c>
      <c r="D7" s="32" t="s">
        <v>130</v>
      </c>
      <c r="E7" s="32" t="s">
        <v>36</v>
      </c>
      <c r="F7" s="32" t="s">
        <v>311</v>
      </c>
      <c r="G7" s="33" t="s">
        <v>38</v>
      </c>
      <c r="H7" s="34">
        <v>27616.0</v>
      </c>
      <c r="I7" s="35"/>
      <c r="J7" s="30">
        <v>0.0</v>
      </c>
      <c r="K7" s="30">
        <v>1.0</v>
      </c>
      <c r="L7" s="30">
        <v>0.0</v>
      </c>
      <c r="M7" s="32" t="s">
        <v>49</v>
      </c>
      <c r="N7" s="32" t="s">
        <v>39</v>
      </c>
      <c r="O7" s="30">
        <v>2.0</v>
      </c>
      <c r="P7" s="30">
        <v>10.0</v>
      </c>
      <c r="Q7" s="30">
        <v>6.0</v>
      </c>
      <c r="R7" s="30">
        <v>10.0</v>
      </c>
      <c r="S7" s="30">
        <v>1.0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79"/>
    </row>
    <row r="8">
      <c r="A8" s="30">
        <v>13353.3</v>
      </c>
      <c r="B8" s="31">
        <v>44348.0</v>
      </c>
      <c r="C8" s="31">
        <v>44354.0</v>
      </c>
      <c r="D8" s="32" t="s">
        <v>130</v>
      </c>
      <c r="E8" s="32" t="s">
        <v>36</v>
      </c>
      <c r="J8" s="30">
        <v>1.0</v>
      </c>
      <c r="K8" s="30">
        <v>0.0</v>
      </c>
      <c r="L8" s="30">
        <v>0.0</v>
      </c>
      <c r="M8" s="32" t="s">
        <v>49</v>
      </c>
      <c r="N8" s="32" t="s">
        <v>39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6.0</v>
      </c>
      <c r="AA8" s="30">
        <v>4.0</v>
      </c>
      <c r="AB8" s="30">
        <v>10.0</v>
      </c>
      <c r="AC8" s="30">
        <v>1.0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79"/>
    </row>
    <row r="9">
      <c r="A9" s="30">
        <v>13353.4</v>
      </c>
      <c r="B9" s="31">
        <v>44348.0</v>
      </c>
      <c r="C9" s="31">
        <v>44354.0</v>
      </c>
      <c r="D9" s="32" t="s">
        <v>130</v>
      </c>
      <c r="E9" s="32" t="s">
        <v>36</v>
      </c>
      <c r="J9" s="30">
        <v>1.0</v>
      </c>
      <c r="K9" s="30">
        <v>0.0</v>
      </c>
      <c r="L9" s="30">
        <v>0.0</v>
      </c>
      <c r="M9" s="32" t="s">
        <v>49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5.0</v>
      </c>
      <c r="AF9" s="30">
        <v>3.0</v>
      </c>
      <c r="AG9" s="30">
        <v>10.0</v>
      </c>
      <c r="AH9" s="30">
        <v>1.0</v>
      </c>
      <c r="AI9" s="30">
        <v>0.0</v>
      </c>
      <c r="AJ9" s="79"/>
    </row>
    <row r="10">
      <c r="A10" s="30">
        <v>13354.1</v>
      </c>
      <c r="B10" s="31">
        <v>44348.0</v>
      </c>
      <c r="C10" s="31">
        <v>44350.0</v>
      </c>
      <c r="D10" s="32" t="s">
        <v>80</v>
      </c>
      <c r="E10" s="33" t="s">
        <v>36</v>
      </c>
      <c r="F10" s="32" t="s">
        <v>97</v>
      </c>
      <c r="G10" s="32" t="s">
        <v>38</v>
      </c>
      <c r="H10" s="30">
        <v>27610.0</v>
      </c>
      <c r="I10" s="35"/>
      <c r="J10" s="30">
        <v>0.0</v>
      </c>
      <c r="K10" s="30">
        <v>1.0</v>
      </c>
      <c r="L10" s="30">
        <v>0.0</v>
      </c>
      <c r="M10" s="32" t="s">
        <v>39</v>
      </c>
      <c r="N10" s="32" t="s">
        <v>39</v>
      </c>
      <c r="O10" s="30">
        <v>4.0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10.0</v>
      </c>
      <c r="V10" s="30">
        <v>6.0</v>
      </c>
      <c r="W10" s="30">
        <v>10.0</v>
      </c>
      <c r="X10" s="30">
        <v>2.0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79"/>
    </row>
    <row r="11">
      <c r="A11" s="30">
        <v>13355.1</v>
      </c>
      <c r="B11" s="31">
        <v>44348.0</v>
      </c>
      <c r="C11" s="31">
        <v>44354.0</v>
      </c>
      <c r="D11" s="32" t="s">
        <v>362</v>
      </c>
      <c r="E11" s="32" t="s">
        <v>36</v>
      </c>
      <c r="F11" s="32" t="s">
        <v>363</v>
      </c>
      <c r="G11" s="33" t="s">
        <v>62</v>
      </c>
      <c r="H11" s="34">
        <v>27526.0</v>
      </c>
      <c r="I11" s="35"/>
      <c r="J11" s="30">
        <v>0.0</v>
      </c>
      <c r="K11" s="30">
        <v>1.0</v>
      </c>
      <c r="L11" s="30">
        <v>0.0</v>
      </c>
      <c r="M11" s="32" t="s">
        <v>49</v>
      </c>
      <c r="N11" s="32" t="s">
        <v>39</v>
      </c>
      <c r="O11" s="30">
        <v>3.0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7.0</v>
      </c>
      <c r="V11" s="30">
        <v>6.0</v>
      </c>
      <c r="W11" s="30">
        <v>10.0</v>
      </c>
      <c r="X11" s="30">
        <v>1.0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79"/>
    </row>
    <row r="12">
      <c r="A12" s="30">
        <v>13356.1</v>
      </c>
      <c r="B12" s="31">
        <v>44348.0</v>
      </c>
      <c r="C12" s="31">
        <v>44355.0</v>
      </c>
      <c r="D12" s="32" t="s">
        <v>57</v>
      </c>
      <c r="E12" s="32" t="s">
        <v>58</v>
      </c>
      <c r="F12" s="32" t="s">
        <v>302</v>
      </c>
      <c r="G12" s="32" t="s">
        <v>38</v>
      </c>
      <c r="H12" s="30">
        <v>27610.0</v>
      </c>
      <c r="I12" s="37"/>
      <c r="J12" s="30">
        <v>0.0</v>
      </c>
      <c r="K12" s="30">
        <v>1.0</v>
      </c>
      <c r="L12" s="30">
        <v>0.0</v>
      </c>
      <c r="M12" s="32" t="s">
        <v>39</v>
      </c>
      <c r="N12" s="32" t="s">
        <v>39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10.0</v>
      </c>
      <c r="AF12" s="30">
        <v>5.0</v>
      </c>
      <c r="AG12" s="30">
        <v>10.0</v>
      </c>
      <c r="AH12" s="30">
        <v>1.0</v>
      </c>
      <c r="AI12" s="30">
        <v>0.0</v>
      </c>
      <c r="AJ12" s="79"/>
    </row>
    <row r="13">
      <c r="A13" s="30">
        <v>13356.2</v>
      </c>
      <c r="B13" s="31">
        <v>44348.0</v>
      </c>
      <c r="C13" s="31">
        <v>44355.0</v>
      </c>
      <c r="D13" s="32" t="s">
        <v>57</v>
      </c>
      <c r="E13" s="32" t="s">
        <v>58</v>
      </c>
      <c r="F13" s="32" t="s">
        <v>302</v>
      </c>
      <c r="G13" s="33" t="s">
        <v>38</v>
      </c>
      <c r="H13" s="34">
        <v>27610.0</v>
      </c>
      <c r="I13" s="35"/>
      <c r="J13" s="30">
        <v>0.0</v>
      </c>
      <c r="K13" s="30">
        <v>1.0</v>
      </c>
      <c r="L13" s="30">
        <v>0.0</v>
      </c>
      <c r="M13" s="32" t="s">
        <v>39</v>
      </c>
      <c r="N13" s="32" t="s">
        <v>39</v>
      </c>
      <c r="O13" s="30">
        <v>1.0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10.0</v>
      </c>
      <c r="AA13" s="30">
        <v>6.0</v>
      </c>
      <c r="AB13" s="30">
        <v>5.0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79"/>
    </row>
    <row r="14">
      <c r="A14" s="30">
        <v>13357.1</v>
      </c>
      <c r="B14" s="31">
        <v>44348.0</v>
      </c>
      <c r="C14" s="31">
        <v>44349.0</v>
      </c>
      <c r="D14" s="32" t="s">
        <v>116</v>
      </c>
      <c r="E14" s="32" t="s">
        <v>46</v>
      </c>
      <c r="I14" s="37"/>
      <c r="J14" s="30">
        <v>1.0</v>
      </c>
      <c r="K14" s="30">
        <v>0.0</v>
      </c>
      <c r="L14" s="30">
        <v>0.0</v>
      </c>
      <c r="M14" s="32" t="s">
        <v>39</v>
      </c>
      <c r="N14" s="32" t="s">
        <v>39</v>
      </c>
      <c r="O14" s="30">
        <v>2.0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4.0</v>
      </c>
      <c r="AA14" s="30">
        <v>4.0</v>
      </c>
      <c r="AB14" s="30">
        <v>11.0</v>
      </c>
      <c r="AC14" s="30">
        <v>1.0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79"/>
    </row>
    <row r="15">
      <c r="A15" s="30">
        <v>13357.2</v>
      </c>
      <c r="B15" s="31">
        <v>44348.0</v>
      </c>
      <c r="C15" s="31">
        <v>44349.0</v>
      </c>
      <c r="D15" s="32" t="s">
        <v>116</v>
      </c>
      <c r="E15" s="32" t="s">
        <v>46</v>
      </c>
      <c r="I15" s="37"/>
      <c r="J15" s="30">
        <v>1.0</v>
      </c>
      <c r="K15" s="30">
        <v>0.0</v>
      </c>
      <c r="L15" s="30">
        <v>0.0</v>
      </c>
      <c r="M15" s="32" t="s">
        <v>39</v>
      </c>
      <c r="N15" s="32" t="s">
        <v>39</v>
      </c>
      <c r="O15" s="30">
        <v>1.0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5.0</v>
      </c>
      <c r="AF15" s="30">
        <v>4.0</v>
      </c>
      <c r="AG15" s="30">
        <v>10.0</v>
      </c>
      <c r="AH15" s="30">
        <v>1.0</v>
      </c>
      <c r="AI15" s="30">
        <v>0.0</v>
      </c>
      <c r="AJ15" s="79"/>
    </row>
    <row r="16">
      <c r="A16" s="30">
        <v>13357.3</v>
      </c>
      <c r="B16" s="31">
        <v>44348.0</v>
      </c>
      <c r="C16" s="31">
        <v>44349.0</v>
      </c>
      <c r="D16" s="32" t="s">
        <v>116</v>
      </c>
      <c r="E16" s="32" t="s">
        <v>46</v>
      </c>
      <c r="I16" s="37"/>
      <c r="J16" s="30">
        <v>0.0</v>
      </c>
      <c r="K16" s="30">
        <v>0.0</v>
      </c>
      <c r="L16" s="30">
        <v>1.0</v>
      </c>
      <c r="M16" s="32" t="s">
        <v>39</v>
      </c>
      <c r="N16" s="32" t="s">
        <v>39</v>
      </c>
      <c r="O16" s="30">
        <v>0.0</v>
      </c>
      <c r="P16" s="30">
        <v>7.0</v>
      </c>
      <c r="Q16" s="30">
        <v>9.0</v>
      </c>
      <c r="R16" s="30">
        <v>0.0</v>
      </c>
      <c r="S16" s="30">
        <v>3.0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79"/>
    </row>
    <row r="17">
      <c r="A17" s="30">
        <v>13357.4</v>
      </c>
      <c r="B17" s="31">
        <v>44348.0</v>
      </c>
      <c r="C17" s="31">
        <v>44349.0</v>
      </c>
      <c r="D17" s="32" t="s">
        <v>116</v>
      </c>
      <c r="E17" s="33" t="s">
        <v>46</v>
      </c>
      <c r="F17" s="32" t="s">
        <v>118</v>
      </c>
      <c r="G17" s="32" t="s">
        <v>38</v>
      </c>
      <c r="H17" s="34">
        <v>27601.0</v>
      </c>
      <c r="I17" s="37"/>
      <c r="J17" s="30">
        <v>0.0</v>
      </c>
      <c r="K17" s="30">
        <v>1.0</v>
      </c>
      <c r="L17" s="30">
        <v>0.0</v>
      </c>
      <c r="M17" s="32" t="s">
        <v>39</v>
      </c>
      <c r="N17" s="32" t="s">
        <v>39</v>
      </c>
      <c r="O17" s="30">
        <v>6.0</v>
      </c>
      <c r="P17" s="30">
        <v>11.0</v>
      </c>
      <c r="Q17" s="30">
        <v>7.0</v>
      </c>
      <c r="R17" s="30">
        <v>10.0</v>
      </c>
      <c r="S17" s="30">
        <v>2.0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79"/>
    </row>
    <row r="18">
      <c r="A18" s="30">
        <v>13357.5</v>
      </c>
      <c r="B18" s="31">
        <v>44348.0</v>
      </c>
      <c r="C18" s="31">
        <v>44349.0</v>
      </c>
      <c r="D18" s="32" t="s">
        <v>116</v>
      </c>
      <c r="E18" s="32" t="s">
        <v>46</v>
      </c>
      <c r="F18" s="32" t="s">
        <v>117</v>
      </c>
      <c r="G18" s="33" t="s">
        <v>38</v>
      </c>
      <c r="H18" s="34">
        <v>27601.0</v>
      </c>
      <c r="I18" s="37"/>
      <c r="J18" s="30">
        <v>0.0</v>
      </c>
      <c r="K18" s="30">
        <v>1.0</v>
      </c>
      <c r="L18" s="30">
        <v>0.0</v>
      </c>
      <c r="M18" s="32" t="s">
        <v>49</v>
      </c>
      <c r="N18" s="32" t="s">
        <v>39</v>
      </c>
      <c r="O18" s="30">
        <v>3.0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5.0</v>
      </c>
      <c r="X18" s="30">
        <v>0.0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7.0</v>
      </c>
      <c r="AF18" s="30">
        <v>5.0</v>
      </c>
      <c r="AG18" s="30">
        <v>5.0</v>
      </c>
      <c r="AH18" s="30">
        <v>1.0</v>
      </c>
      <c r="AI18" s="30">
        <v>0.0</v>
      </c>
      <c r="AJ18" s="79"/>
    </row>
    <row r="19">
      <c r="A19" s="30">
        <v>13358.1</v>
      </c>
      <c r="B19" s="31">
        <v>44348.0</v>
      </c>
      <c r="C19" s="31">
        <v>44355.0</v>
      </c>
      <c r="D19" s="32" t="s">
        <v>316</v>
      </c>
      <c r="E19" s="32" t="s">
        <v>46</v>
      </c>
      <c r="F19" s="32" t="s">
        <v>92</v>
      </c>
      <c r="G19" s="32" t="s">
        <v>91</v>
      </c>
      <c r="H19" s="30">
        <v>27597.0</v>
      </c>
      <c r="I19" s="37"/>
      <c r="J19" s="30">
        <v>0.0</v>
      </c>
      <c r="K19" s="30">
        <v>1.0</v>
      </c>
      <c r="L19" s="30">
        <v>0.0</v>
      </c>
      <c r="M19" s="32" t="s">
        <v>49</v>
      </c>
      <c r="N19" s="32" t="s">
        <v>39</v>
      </c>
      <c r="O19" s="30">
        <v>3.0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9.0</v>
      </c>
      <c r="AA19" s="30">
        <v>5.0</v>
      </c>
      <c r="AB19" s="30">
        <v>10.0</v>
      </c>
      <c r="AC19" s="30">
        <v>1.0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79"/>
    </row>
    <row r="20">
      <c r="A20" s="30">
        <v>13358.2</v>
      </c>
      <c r="B20" s="31">
        <v>44348.0</v>
      </c>
      <c r="C20" s="31">
        <v>44355.0</v>
      </c>
      <c r="D20" s="32" t="s">
        <v>316</v>
      </c>
      <c r="E20" s="32" t="s">
        <v>46</v>
      </c>
      <c r="I20" s="37"/>
      <c r="J20" s="30">
        <v>1.0</v>
      </c>
      <c r="K20" s="30">
        <v>0.0</v>
      </c>
      <c r="L20" s="30">
        <v>0.0</v>
      </c>
      <c r="M20" s="32" t="s">
        <v>39</v>
      </c>
      <c r="N20" s="32" t="s">
        <v>39</v>
      </c>
      <c r="O20" s="30">
        <v>0.0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4.0</v>
      </c>
      <c r="AG20" s="30">
        <v>0.0</v>
      </c>
      <c r="AH20" s="30">
        <v>0.0</v>
      </c>
      <c r="AI20" s="30">
        <v>0.0</v>
      </c>
      <c r="AJ20" s="79"/>
    </row>
    <row r="21">
      <c r="A21" s="30">
        <v>13359.1</v>
      </c>
      <c r="B21" s="31">
        <v>44349.0</v>
      </c>
      <c r="C21" s="40">
        <v>44362.0</v>
      </c>
      <c r="D21" s="32" t="s">
        <v>130</v>
      </c>
      <c r="E21" s="33" t="s">
        <v>36</v>
      </c>
      <c r="F21" s="32" t="s">
        <v>98</v>
      </c>
      <c r="G21" s="32" t="s">
        <v>38</v>
      </c>
      <c r="H21" s="34">
        <v>27616.0</v>
      </c>
      <c r="I21" s="35"/>
      <c r="J21" s="30">
        <v>0.0</v>
      </c>
      <c r="K21" s="30">
        <v>1.0</v>
      </c>
      <c r="L21" s="30">
        <v>0.0</v>
      </c>
      <c r="M21" s="32" t="s">
        <v>49</v>
      </c>
      <c r="N21" s="32" t="s">
        <v>39</v>
      </c>
      <c r="O21" s="30">
        <v>3.0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9.0</v>
      </c>
      <c r="AA21" s="30">
        <v>6.0</v>
      </c>
      <c r="AB21" s="30">
        <v>10.0</v>
      </c>
      <c r="AC21" s="30">
        <v>1.0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79"/>
    </row>
    <row r="22">
      <c r="A22" s="30">
        <v>13359.2</v>
      </c>
      <c r="B22" s="31">
        <v>44349.0</v>
      </c>
      <c r="C22" s="31">
        <v>44355.0</v>
      </c>
      <c r="D22" s="32" t="s">
        <v>130</v>
      </c>
      <c r="E22" s="32" t="s">
        <v>36</v>
      </c>
      <c r="F22" s="32" t="s">
        <v>98</v>
      </c>
      <c r="G22" s="33" t="s">
        <v>38</v>
      </c>
      <c r="H22" s="34">
        <v>27616.0</v>
      </c>
      <c r="I22" s="35"/>
      <c r="J22" s="30">
        <v>0.0</v>
      </c>
      <c r="K22" s="30">
        <v>1.0</v>
      </c>
      <c r="L22" s="30">
        <v>0.0</v>
      </c>
      <c r="M22" s="32" t="s">
        <v>49</v>
      </c>
      <c r="N22" s="32" t="s">
        <v>39</v>
      </c>
      <c r="O22" s="30">
        <v>1.0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9.0</v>
      </c>
      <c r="AF22" s="30">
        <v>5.0</v>
      </c>
      <c r="AG22" s="30">
        <v>10.0</v>
      </c>
      <c r="AH22" s="30">
        <v>1.0</v>
      </c>
      <c r="AI22" s="30">
        <v>0.0</v>
      </c>
      <c r="AJ22" s="79"/>
    </row>
    <row r="23">
      <c r="A23" s="30">
        <v>13359.3</v>
      </c>
      <c r="B23" s="31">
        <v>44349.0</v>
      </c>
      <c r="C23" s="31">
        <v>44355.0</v>
      </c>
      <c r="D23" s="32" t="s">
        <v>130</v>
      </c>
      <c r="E23" s="32" t="s">
        <v>36</v>
      </c>
      <c r="J23" s="30">
        <v>0.0</v>
      </c>
      <c r="K23" s="30">
        <v>0.0</v>
      </c>
      <c r="L23" s="30">
        <v>1.0</v>
      </c>
      <c r="M23" s="32" t="s">
        <v>49</v>
      </c>
      <c r="N23" s="32" t="s">
        <v>39</v>
      </c>
      <c r="O23" s="30">
        <v>3.0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7.0</v>
      </c>
      <c r="V23" s="30">
        <v>4.0</v>
      </c>
      <c r="W23" s="30">
        <v>0.0</v>
      </c>
      <c r="X23" s="30">
        <v>6.0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79"/>
    </row>
    <row r="24">
      <c r="A24" s="30">
        <v>13359.4</v>
      </c>
      <c r="B24" s="31">
        <v>44349.0</v>
      </c>
      <c r="C24" s="31">
        <v>44355.0</v>
      </c>
      <c r="D24" s="32" t="s">
        <v>130</v>
      </c>
      <c r="E24" s="32" t="s">
        <v>36</v>
      </c>
      <c r="J24" s="30">
        <v>1.0</v>
      </c>
      <c r="K24" s="30">
        <v>0.0</v>
      </c>
      <c r="L24" s="30">
        <v>0.0</v>
      </c>
      <c r="M24" s="32" t="s">
        <v>49</v>
      </c>
      <c r="N24" s="32" t="s">
        <v>39</v>
      </c>
      <c r="O24" s="30">
        <v>1.0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5.0</v>
      </c>
      <c r="AA24" s="30">
        <v>3.0</v>
      </c>
      <c r="AB24" s="30">
        <v>10.0</v>
      </c>
      <c r="AC24" s="30">
        <v>1.0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79"/>
    </row>
    <row r="25">
      <c r="A25" s="30">
        <v>13360.1</v>
      </c>
      <c r="B25" s="31">
        <v>44349.0</v>
      </c>
      <c r="C25" s="31">
        <v>44355.0</v>
      </c>
      <c r="D25" s="32" t="s">
        <v>116</v>
      </c>
      <c r="E25" s="32" t="s">
        <v>46</v>
      </c>
      <c r="F25" s="32" t="s">
        <v>176</v>
      </c>
      <c r="G25" s="32" t="s">
        <v>107</v>
      </c>
      <c r="H25" s="30">
        <v>27513.0</v>
      </c>
      <c r="I25" s="37"/>
      <c r="J25" s="30">
        <v>0.0</v>
      </c>
      <c r="K25" s="30">
        <v>1.0</v>
      </c>
      <c r="L25" s="30">
        <v>0.0</v>
      </c>
      <c r="M25" s="32" t="s">
        <v>49</v>
      </c>
      <c r="N25" s="32" t="s">
        <v>39</v>
      </c>
      <c r="O25" s="30">
        <v>5.0</v>
      </c>
      <c r="P25" s="30">
        <v>10.0</v>
      </c>
      <c r="Q25" s="30">
        <v>6.0</v>
      </c>
      <c r="R25" s="30">
        <v>13.0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79"/>
    </row>
    <row r="26">
      <c r="A26" s="30">
        <v>13360.2</v>
      </c>
      <c r="B26" s="31">
        <v>44349.0</v>
      </c>
      <c r="C26" s="31">
        <v>44355.0</v>
      </c>
      <c r="D26" s="32" t="s">
        <v>116</v>
      </c>
      <c r="E26" s="32" t="s">
        <v>46</v>
      </c>
      <c r="I26" s="37"/>
      <c r="J26" s="30">
        <v>1.0</v>
      </c>
      <c r="K26" s="30">
        <v>0.0</v>
      </c>
      <c r="L26" s="30">
        <v>0.0</v>
      </c>
      <c r="M26" s="32" t="s">
        <v>39</v>
      </c>
      <c r="N26" s="32" t="s">
        <v>39</v>
      </c>
      <c r="O26" s="30">
        <v>2.0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5.0</v>
      </c>
      <c r="AA26" s="30">
        <v>3.0</v>
      </c>
      <c r="AB26" s="30">
        <v>6.0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79"/>
    </row>
    <row r="27">
      <c r="A27" s="30">
        <v>13361.1</v>
      </c>
      <c r="B27" s="80">
        <v>44349.0</v>
      </c>
      <c r="C27" s="80">
        <v>44349.0</v>
      </c>
      <c r="D27" s="32" t="s">
        <v>52</v>
      </c>
      <c r="E27" s="33" t="s">
        <v>36</v>
      </c>
      <c r="F27" s="32" t="s">
        <v>53</v>
      </c>
      <c r="G27" s="32" t="s">
        <v>54</v>
      </c>
      <c r="H27" s="34">
        <v>27540.0</v>
      </c>
      <c r="I27" s="35"/>
      <c r="J27" s="30">
        <v>0.0</v>
      </c>
      <c r="K27" s="30">
        <v>1.0</v>
      </c>
      <c r="L27" s="30">
        <v>0.0</v>
      </c>
      <c r="M27" s="32" t="s">
        <v>49</v>
      </c>
      <c r="N27" s="32" t="s">
        <v>39</v>
      </c>
      <c r="O27" s="30">
        <v>6.0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13.0</v>
      </c>
      <c r="V27" s="30">
        <v>8.0</v>
      </c>
      <c r="W27" s="30">
        <v>10.0</v>
      </c>
      <c r="X27" s="30">
        <v>2.0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69"/>
    </row>
    <row r="28">
      <c r="A28" s="30">
        <v>13361.2</v>
      </c>
      <c r="B28" s="31">
        <v>44349.0</v>
      </c>
      <c r="C28" s="31">
        <v>44350.0</v>
      </c>
      <c r="D28" s="32" t="s">
        <v>52</v>
      </c>
      <c r="E28" s="32" t="s">
        <v>36</v>
      </c>
      <c r="J28" s="30">
        <v>1.0</v>
      </c>
      <c r="K28" s="30">
        <v>0.0</v>
      </c>
      <c r="L28" s="30">
        <v>0.0</v>
      </c>
      <c r="M28" s="32" t="s">
        <v>39</v>
      </c>
      <c r="N28" s="32" t="s">
        <v>39</v>
      </c>
      <c r="O28" s="30">
        <v>1.0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6.0</v>
      </c>
      <c r="AA28" s="30">
        <v>5.0</v>
      </c>
      <c r="AB28" s="30">
        <v>10.0</v>
      </c>
      <c r="AC28" s="30">
        <v>1.0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79"/>
    </row>
    <row r="29">
      <c r="A29" s="30">
        <v>13361.3</v>
      </c>
      <c r="B29" s="31">
        <v>44349.0</v>
      </c>
      <c r="C29" s="31">
        <v>44350.0</v>
      </c>
      <c r="D29" s="32" t="s">
        <v>52</v>
      </c>
      <c r="E29" s="32" t="s">
        <v>36</v>
      </c>
      <c r="J29" s="30">
        <v>1.0</v>
      </c>
      <c r="K29" s="30">
        <v>0.0</v>
      </c>
      <c r="L29" s="30">
        <v>0.0</v>
      </c>
      <c r="M29" s="32" t="s">
        <v>39</v>
      </c>
      <c r="N29" s="32" t="s">
        <v>39</v>
      </c>
      <c r="O29" s="30">
        <v>1.0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6.0</v>
      </c>
      <c r="AF29" s="30">
        <v>5.0</v>
      </c>
      <c r="AG29" s="30">
        <v>10.0</v>
      </c>
      <c r="AH29" s="30">
        <v>1.0</v>
      </c>
      <c r="AI29" s="30">
        <v>0.0</v>
      </c>
      <c r="AJ29" s="79"/>
    </row>
    <row r="30">
      <c r="A30" s="30">
        <v>13362.1</v>
      </c>
      <c r="B30" s="31">
        <v>44349.0</v>
      </c>
      <c r="C30" s="31">
        <v>44356.0</v>
      </c>
      <c r="D30" s="32" t="s">
        <v>296</v>
      </c>
      <c r="E30" s="33" t="s">
        <v>104</v>
      </c>
      <c r="F30" s="32" t="s">
        <v>124</v>
      </c>
      <c r="G30" s="32" t="s">
        <v>38</v>
      </c>
      <c r="H30" s="30">
        <v>27610.0</v>
      </c>
      <c r="I30" s="35"/>
      <c r="J30" s="30">
        <v>0.0</v>
      </c>
      <c r="K30" s="30">
        <v>1.0</v>
      </c>
      <c r="L30" s="30">
        <v>0.0</v>
      </c>
      <c r="M30" s="32" t="s">
        <v>39</v>
      </c>
      <c r="N30" s="32" t="s">
        <v>39</v>
      </c>
      <c r="O30" s="30">
        <v>4.0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2.0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11.0</v>
      </c>
      <c r="AF30" s="30">
        <v>6.0</v>
      </c>
      <c r="AG30" s="30">
        <v>10.0</v>
      </c>
      <c r="AH30" s="30">
        <v>0.0</v>
      </c>
      <c r="AI30" s="30">
        <v>1.0</v>
      </c>
      <c r="AJ30" s="79"/>
    </row>
    <row r="31">
      <c r="A31" s="30">
        <v>13363.1</v>
      </c>
      <c r="B31" s="31">
        <v>44349.0</v>
      </c>
      <c r="C31" s="31">
        <v>44349.0</v>
      </c>
      <c r="D31" s="32" t="s">
        <v>232</v>
      </c>
      <c r="E31" s="32" t="s">
        <v>36</v>
      </c>
      <c r="F31" s="32" t="s">
        <v>105</v>
      </c>
      <c r="G31" s="33" t="s">
        <v>51</v>
      </c>
      <c r="H31" s="34">
        <v>27502.0</v>
      </c>
      <c r="I31" s="35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9.0</v>
      </c>
      <c r="V31" s="30">
        <v>7.0</v>
      </c>
      <c r="W31" s="30">
        <v>10.0</v>
      </c>
      <c r="X31" s="30">
        <v>0.0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79"/>
    </row>
    <row r="32">
      <c r="A32" s="30">
        <v>13364.1</v>
      </c>
      <c r="B32" s="31">
        <v>44349.0</v>
      </c>
      <c r="C32" s="31">
        <v>44354.0</v>
      </c>
      <c r="D32" s="32" t="s">
        <v>353</v>
      </c>
      <c r="E32" s="32" t="s">
        <v>36</v>
      </c>
      <c r="J32" s="30">
        <v>0.0</v>
      </c>
      <c r="K32" s="30">
        <v>0.0</v>
      </c>
      <c r="L32" s="30">
        <v>1.0</v>
      </c>
      <c r="M32" s="32" t="s">
        <v>49</v>
      </c>
      <c r="N32" s="32" t="s">
        <v>39</v>
      </c>
      <c r="O32" s="30">
        <v>0.0</v>
      </c>
      <c r="P32" s="30">
        <v>6.0</v>
      </c>
      <c r="Q32" s="30">
        <v>7.0</v>
      </c>
      <c r="R32" s="30">
        <v>0.0</v>
      </c>
      <c r="S32" s="30">
        <v>1.0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79"/>
    </row>
    <row r="33">
      <c r="A33" s="30">
        <v>13364.2</v>
      </c>
      <c r="B33" s="31">
        <v>44349.0</v>
      </c>
      <c r="C33" s="31">
        <v>44354.0</v>
      </c>
      <c r="D33" s="32" t="s">
        <v>353</v>
      </c>
      <c r="E33" s="33" t="s">
        <v>36</v>
      </c>
      <c r="F33" s="32" t="s">
        <v>92</v>
      </c>
      <c r="G33" s="32" t="s">
        <v>91</v>
      </c>
      <c r="H33" s="30">
        <v>27597.0</v>
      </c>
      <c r="I33" s="35"/>
      <c r="J33" s="30">
        <v>0.0</v>
      </c>
      <c r="K33" s="30">
        <v>1.0</v>
      </c>
      <c r="L33" s="30">
        <v>0.0</v>
      </c>
      <c r="M33" s="32" t="s">
        <v>49</v>
      </c>
      <c r="N33" s="32" t="s">
        <v>39</v>
      </c>
      <c r="O33" s="30">
        <v>6.0</v>
      </c>
      <c r="P33" s="30">
        <v>10.0</v>
      </c>
      <c r="Q33" s="30">
        <v>7.0</v>
      </c>
      <c r="R33" s="30">
        <v>10.0</v>
      </c>
      <c r="S33" s="30">
        <v>1.0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79"/>
    </row>
    <row r="34">
      <c r="A34" s="30">
        <v>13364.3</v>
      </c>
      <c r="B34" s="31">
        <v>44349.0</v>
      </c>
      <c r="C34" s="31">
        <v>44354.0</v>
      </c>
      <c r="D34" s="32" t="s">
        <v>353</v>
      </c>
      <c r="E34" s="32" t="s">
        <v>36</v>
      </c>
      <c r="F34" s="32" t="s">
        <v>179</v>
      </c>
      <c r="G34" s="33" t="s">
        <v>38</v>
      </c>
      <c r="H34" s="34">
        <v>27616.0</v>
      </c>
      <c r="I34" s="35"/>
      <c r="J34" s="30">
        <v>0.0</v>
      </c>
      <c r="K34" s="30">
        <v>1.0</v>
      </c>
      <c r="L34" s="30">
        <v>0.0</v>
      </c>
      <c r="M34" s="32" t="s">
        <v>49</v>
      </c>
      <c r="N34" s="32" t="s">
        <v>39</v>
      </c>
      <c r="O34" s="30">
        <v>5.0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9.0</v>
      </c>
      <c r="AA34" s="30">
        <v>7.0</v>
      </c>
      <c r="AB34" s="30">
        <v>13.0</v>
      </c>
      <c r="AC34" s="30">
        <v>1.0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79"/>
    </row>
    <row r="35">
      <c r="A35" s="30">
        <v>13364.4</v>
      </c>
      <c r="B35" s="31">
        <v>44349.0</v>
      </c>
      <c r="C35" s="31">
        <v>44354.0</v>
      </c>
      <c r="D35" s="32" t="s">
        <v>353</v>
      </c>
      <c r="E35" s="32" t="s">
        <v>36</v>
      </c>
      <c r="J35" s="30">
        <v>1.0</v>
      </c>
      <c r="K35" s="30">
        <v>0.0</v>
      </c>
      <c r="L35" s="30">
        <v>0.0</v>
      </c>
      <c r="M35" s="32" t="s">
        <v>49</v>
      </c>
      <c r="N35" s="32" t="s">
        <v>39</v>
      </c>
      <c r="O35" s="30">
        <v>1.0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5.0</v>
      </c>
      <c r="AA35" s="30">
        <v>3.0</v>
      </c>
      <c r="AB35" s="30">
        <v>12.0</v>
      </c>
      <c r="AC35" s="30">
        <v>1.0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79"/>
    </row>
    <row r="36">
      <c r="A36" s="30">
        <v>13364.5</v>
      </c>
      <c r="B36" s="31">
        <v>44349.0</v>
      </c>
      <c r="C36" s="31">
        <v>44354.0</v>
      </c>
      <c r="D36" s="32" t="s">
        <v>353</v>
      </c>
      <c r="E36" s="32" t="s">
        <v>36</v>
      </c>
      <c r="J36" s="30">
        <v>1.0</v>
      </c>
      <c r="K36" s="30">
        <v>0.0</v>
      </c>
      <c r="L36" s="30">
        <v>0.0</v>
      </c>
      <c r="M36" s="32" t="s">
        <v>49</v>
      </c>
      <c r="N36" s="32" t="s">
        <v>39</v>
      </c>
      <c r="O36" s="30">
        <v>1.0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5.0</v>
      </c>
      <c r="AF36" s="30">
        <v>3.0</v>
      </c>
      <c r="AG36" s="30">
        <v>10.0</v>
      </c>
      <c r="AH36" s="30">
        <v>1.0</v>
      </c>
      <c r="AI36" s="30">
        <v>0.0</v>
      </c>
      <c r="AJ36" s="79"/>
    </row>
    <row r="37">
      <c r="A37" s="30">
        <v>13365.1</v>
      </c>
      <c r="B37" s="31">
        <v>44349.0</v>
      </c>
      <c r="C37" s="31">
        <v>44355.0</v>
      </c>
      <c r="D37" s="32" t="s">
        <v>166</v>
      </c>
      <c r="E37" s="33" t="s">
        <v>160</v>
      </c>
      <c r="F37" s="32" t="s">
        <v>69</v>
      </c>
      <c r="G37" s="32" t="s">
        <v>38</v>
      </c>
      <c r="H37" s="30">
        <v>27615.0</v>
      </c>
      <c r="I37" s="35"/>
      <c r="J37" s="30">
        <v>0.0</v>
      </c>
      <c r="K37" s="30">
        <v>1.0</v>
      </c>
      <c r="L37" s="30">
        <v>0.0</v>
      </c>
      <c r="M37" s="32" t="s">
        <v>49</v>
      </c>
      <c r="N37" s="32" t="s">
        <v>39</v>
      </c>
      <c r="O37" s="30">
        <v>5.0</v>
      </c>
      <c r="P37" s="30">
        <v>11.0</v>
      </c>
      <c r="Q37" s="30">
        <v>7.0</v>
      </c>
      <c r="R37" s="30">
        <v>5.0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5.0</v>
      </c>
      <c r="AC37" s="30">
        <v>2.0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79"/>
    </row>
    <row r="38">
      <c r="A38" s="30">
        <v>13365.2</v>
      </c>
      <c r="B38" s="31">
        <v>44349.0</v>
      </c>
      <c r="C38" s="31">
        <v>44355.0</v>
      </c>
      <c r="D38" s="32" t="s">
        <v>166</v>
      </c>
      <c r="E38" s="32" t="s">
        <v>160</v>
      </c>
      <c r="F38" s="32" t="s">
        <v>69</v>
      </c>
      <c r="G38" s="33" t="s">
        <v>38</v>
      </c>
      <c r="H38" s="34">
        <v>27615.0</v>
      </c>
      <c r="I38" s="35"/>
      <c r="J38" s="30">
        <v>0.0</v>
      </c>
      <c r="K38" s="30">
        <v>1.0</v>
      </c>
      <c r="L38" s="30">
        <v>0.0</v>
      </c>
      <c r="M38" s="32" t="s">
        <v>49</v>
      </c>
      <c r="N38" s="32" t="s">
        <v>39</v>
      </c>
      <c r="O38" s="30">
        <v>4.0</v>
      </c>
      <c r="P38" s="30">
        <v>11.0</v>
      </c>
      <c r="Q38" s="30">
        <v>7.0</v>
      </c>
      <c r="R38" s="30">
        <v>10.0</v>
      </c>
      <c r="S38" s="30">
        <v>2.0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79"/>
    </row>
    <row r="39">
      <c r="A39" s="30">
        <v>13365.3</v>
      </c>
      <c r="B39" s="31">
        <v>44349.0</v>
      </c>
      <c r="C39" s="31">
        <v>44355.0</v>
      </c>
      <c r="D39" s="32" t="s">
        <v>166</v>
      </c>
      <c r="E39" s="32" t="s">
        <v>160</v>
      </c>
      <c r="F39" s="37"/>
      <c r="G39" s="38"/>
      <c r="H39" s="38"/>
      <c r="I39" s="35"/>
      <c r="J39" s="30">
        <v>0.0</v>
      </c>
      <c r="K39" s="30">
        <v>0.0</v>
      </c>
      <c r="L39" s="30">
        <v>1.0</v>
      </c>
      <c r="M39" s="32" t="s">
        <v>39</v>
      </c>
      <c r="N39" s="32" t="s">
        <v>39</v>
      </c>
      <c r="O39" s="30">
        <v>6.0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11.0</v>
      </c>
      <c r="V39" s="30">
        <v>6.0</v>
      </c>
      <c r="W39" s="30">
        <v>10.0</v>
      </c>
      <c r="X39" s="30">
        <v>2.0</v>
      </c>
      <c r="Y39" s="30">
        <v>0.0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79"/>
    </row>
    <row r="40">
      <c r="A40" s="30">
        <v>13365.4</v>
      </c>
      <c r="B40" s="31">
        <v>44349.0</v>
      </c>
      <c r="C40" s="31">
        <v>44355.0</v>
      </c>
      <c r="D40" s="32" t="s">
        <v>166</v>
      </c>
      <c r="E40" s="32" t="s">
        <v>160</v>
      </c>
      <c r="F40" s="37"/>
      <c r="G40" s="37"/>
      <c r="H40" s="37"/>
      <c r="I40" s="37"/>
      <c r="J40" s="30">
        <v>0.0</v>
      </c>
      <c r="K40" s="30">
        <v>0.0</v>
      </c>
      <c r="L40" s="30">
        <v>1.0</v>
      </c>
      <c r="M40" s="32" t="s">
        <v>39</v>
      </c>
      <c r="N40" s="32" t="s">
        <v>39</v>
      </c>
      <c r="O40" s="30">
        <v>3.0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7.0</v>
      </c>
      <c r="V40" s="30">
        <v>5.0</v>
      </c>
      <c r="W40" s="30">
        <v>10.0</v>
      </c>
      <c r="X40" s="30">
        <v>1.0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79"/>
    </row>
    <row r="41">
      <c r="A41" s="30">
        <v>13365.5</v>
      </c>
      <c r="B41" s="31">
        <v>44349.0</v>
      </c>
      <c r="C41" s="31">
        <v>44355.0</v>
      </c>
      <c r="D41" s="32" t="s">
        <v>166</v>
      </c>
      <c r="E41" s="32" t="s">
        <v>160</v>
      </c>
      <c r="F41" s="37"/>
      <c r="G41" s="37"/>
      <c r="H41" s="37"/>
      <c r="I41" s="37"/>
      <c r="J41" s="30">
        <v>0.0</v>
      </c>
      <c r="K41" s="30">
        <v>0.0</v>
      </c>
      <c r="L41" s="30">
        <v>1.0</v>
      </c>
      <c r="M41" s="32" t="s">
        <v>39</v>
      </c>
      <c r="N41" s="32" t="s">
        <v>39</v>
      </c>
      <c r="O41" s="30">
        <v>3.0</v>
      </c>
      <c r="P41" s="30">
        <v>9.0</v>
      </c>
      <c r="Q41" s="30">
        <v>5.0</v>
      </c>
      <c r="R41" s="30">
        <v>10.0</v>
      </c>
      <c r="S41" s="30">
        <v>2.0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79"/>
    </row>
    <row r="42">
      <c r="A42" s="30">
        <v>13365.6</v>
      </c>
      <c r="B42" s="31">
        <v>44349.0</v>
      </c>
      <c r="C42" s="31">
        <v>44355.0</v>
      </c>
      <c r="D42" s="32" t="s">
        <v>166</v>
      </c>
      <c r="E42" s="32" t="s">
        <v>160</v>
      </c>
      <c r="F42" s="37"/>
      <c r="G42" s="37"/>
      <c r="H42" s="37"/>
      <c r="I42" s="37"/>
      <c r="J42" s="30">
        <v>1.0</v>
      </c>
      <c r="K42" s="30">
        <v>0.0</v>
      </c>
      <c r="L42" s="30">
        <v>0.0</v>
      </c>
      <c r="M42" s="32" t="s">
        <v>39</v>
      </c>
      <c r="N42" s="32" t="s">
        <v>39</v>
      </c>
      <c r="O42" s="30">
        <v>3.0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6.0</v>
      </c>
      <c r="AA42" s="30">
        <v>5.0</v>
      </c>
      <c r="AB42" s="30">
        <v>10.0</v>
      </c>
      <c r="AC42" s="30">
        <v>2.0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79"/>
    </row>
    <row r="43">
      <c r="A43" s="30">
        <v>13366.1</v>
      </c>
      <c r="B43" s="31">
        <v>44349.0</v>
      </c>
      <c r="C43" s="40">
        <v>44357.0</v>
      </c>
      <c r="D43" s="32" t="s">
        <v>364</v>
      </c>
      <c r="E43" s="32" t="s">
        <v>160</v>
      </c>
      <c r="F43" s="32" t="s">
        <v>67</v>
      </c>
      <c r="G43" s="32" t="s">
        <v>38</v>
      </c>
      <c r="H43" s="30">
        <v>27610.0</v>
      </c>
      <c r="I43" s="37"/>
      <c r="J43" s="30">
        <v>0.0</v>
      </c>
      <c r="K43" s="30">
        <v>1.0</v>
      </c>
      <c r="L43" s="30">
        <v>0.0</v>
      </c>
      <c r="M43" s="32" t="s">
        <v>39</v>
      </c>
      <c r="N43" s="32" t="s">
        <v>39</v>
      </c>
      <c r="O43" s="30">
        <v>3.0</v>
      </c>
      <c r="P43" s="30">
        <v>11.0</v>
      </c>
      <c r="Q43" s="30">
        <v>6.0</v>
      </c>
      <c r="R43" s="30">
        <v>10.0</v>
      </c>
      <c r="S43" s="30">
        <v>1.0</v>
      </c>
      <c r="T43" s="30">
        <v>0.0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79"/>
    </row>
    <row r="44">
      <c r="A44" s="30">
        <v>13367.1</v>
      </c>
      <c r="B44" s="31">
        <v>44350.0</v>
      </c>
      <c r="C44" s="40">
        <v>44357.0</v>
      </c>
      <c r="D44" s="32" t="s">
        <v>114</v>
      </c>
      <c r="E44" s="32" t="s">
        <v>36</v>
      </c>
      <c r="F44" s="32" t="s">
        <v>67</v>
      </c>
      <c r="G44" s="33" t="s">
        <v>38</v>
      </c>
      <c r="H44" s="34">
        <v>27610.0</v>
      </c>
      <c r="I44" s="35"/>
      <c r="J44" s="30">
        <v>0.0</v>
      </c>
      <c r="K44" s="30">
        <v>1.0</v>
      </c>
      <c r="L44" s="30">
        <v>0.0</v>
      </c>
      <c r="M44" s="32" t="s">
        <v>39</v>
      </c>
      <c r="N44" s="32" t="s">
        <v>39</v>
      </c>
      <c r="O44" s="30">
        <v>3.0</v>
      </c>
      <c r="P44" s="30">
        <v>7.0</v>
      </c>
      <c r="Q44" s="30">
        <v>5.0</v>
      </c>
      <c r="R44" s="30">
        <v>10.0</v>
      </c>
      <c r="S44" s="30">
        <v>2.0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0.0</v>
      </c>
      <c r="AA44" s="30">
        <v>0.0</v>
      </c>
      <c r="AB44" s="30">
        <v>0.0</v>
      </c>
      <c r="AC44" s="30">
        <v>0.0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79"/>
    </row>
    <row r="45">
      <c r="A45" s="30">
        <v>13367.2</v>
      </c>
      <c r="B45" s="31">
        <v>44350.0</v>
      </c>
      <c r="C45" s="40">
        <v>44357.0</v>
      </c>
      <c r="D45" s="32" t="s">
        <v>114</v>
      </c>
      <c r="E45" s="32" t="s">
        <v>36</v>
      </c>
      <c r="J45" s="30">
        <v>1.0</v>
      </c>
      <c r="K45" s="30">
        <v>0.0</v>
      </c>
      <c r="L45" s="30">
        <v>0.0</v>
      </c>
      <c r="M45" s="32" t="s">
        <v>39</v>
      </c>
      <c r="N45" s="32" t="s">
        <v>39</v>
      </c>
      <c r="O45" s="30">
        <v>0.0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5.0</v>
      </c>
      <c r="AA45" s="30">
        <v>2.0</v>
      </c>
      <c r="AB45" s="30">
        <v>5.0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79"/>
    </row>
    <row r="46">
      <c r="A46" s="30">
        <v>13368.1</v>
      </c>
      <c r="B46" s="31">
        <v>44350.0</v>
      </c>
      <c r="C46" s="31">
        <v>44356.0</v>
      </c>
      <c r="D46" s="32" t="s">
        <v>60</v>
      </c>
      <c r="E46" s="33" t="s">
        <v>36</v>
      </c>
      <c r="F46" s="32" t="s">
        <v>61</v>
      </c>
      <c r="G46" s="32" t="s">
        <v>62</v>
      </c>
      <c r="H46" s="30">
        <v>27526.0</v>
      </c>
      <c r="I46" s="35"/>
      <c r="J46" s="30">
        <v>0.0</v>
      </c>
      <c r="K46" s="30">
        <v>1.0</v>
      </c>
      <c r="L46" s="30">
        <v>0.0</v>
      </c>
      <c r="M46" s="32" t="s">
        <v>49</v>
      </c>
      <c r="N46" s="32" t="s">
        <v>39</v>
      </c>
      <c r="O46" s="30">
        <v>6.0</v>
      </c>
      <c r="P46" s="30">
        <v>11.0</v>
      </c>
      <c r="Q46" s="30">
        <v>8.0</v>
      </c>
      <c r="R46" s="30">
        <v>10.0</v>
      </c>
      <c r="S46" s="30">
        <v>1.0</v>
      </c>
      <c r="T46" s="30">
        <v>0.0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79"/>
    </row>
    <row r="47">
      <c r="A47" s="30">
        <v>13368.2</v>
      </c>
      <c r="B47" s="31">
        <v>44350.0</v>
      </c>
      <c r="C47" s="31">
        <v>44356.0</v>
      </c>
      <c r="D47" s="32" t="s">
        <v>60</v>
      </c>
      <c r="E47" s="32" t="s">
        <v>36</v>
      </c>
      <c r="F47" s="32" t="s">
        <v>365</v>
      </c>
      <c r="G47" s="33" t="s">
        <v>54</v>
      </c>
      <c r="H47" s="34">
        <v>27540.0</v>
      </c>
      <c r="I47" s="35"/>
      <c r="J47" s="30">
        <v>0.0</v>
      </c>
      <c r="K47" s="30">
        <v>1.0</v>
      </c>
      <c r="L47" s="30">
        <v>0.0</v>
      </c>
      <c r="M47" s="32" t="s">
        <v>49</v>
      </c>
      <c r="N47" s="32" t="s">
        <v>39</v>
      </c>
      <c r="O47" s="30">
        <v>5.0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0.0</v>
      </c>
      <c r="V47" s="30">
        <v>0.0</v>
      </c>
      <c r="W47" s="30">
        <v>10.0</v>
      </c>
      <c r="X47" s="30">
        <v>1.0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10.0</v>
      </c>
      <c r="AF47" s="30">
        <v>6.0</v>
      </c>
      <c r="AG47" s="30">
        <v>0.0</v>
      </c>
      <c r="AH47" s="30">
        <v>0.0</v>
      </c>
      <c r="AI47" s="30">
        <v>0.0</v>
      </c>
      <c r="AJ47" s="79"/>
    </row>
    <row r="48">
      <c r="A48" s="30">
        <v>13368.3</v>
      </c>
      <c r="B48" s="31">
        <v>44350.0</v>
      </c>
      <c r="C48" s="31">
        <v>44356.0</v>
      </c>
      <c r="D48" s="32" t="s">
        <v>60</v>
      </c>
      <c r="E48" s="32" t="s">
        <v>36</v>
      </c>
      <c r="F48" s="32" t="s">
        <v>61</v>
      </c>
      <c r="G48" s="33" t="s">
        <v>62</v>
      </c>
      <c r="H48" s="34">
        <v>27526.0</v>
      </c>
      <c r="I48" s="35"/>
      <c r="J48" s="30">
        <v>0.0</v>
      </c>
      <c r="K48" s="30">
        <v>1.0</v>
      </c>
      <c r="L48" s="30">
        <v>0.0</v>
      </c>
      <c r="M48" s="32" t="s">
        <v>49</v>
      </c>
      <c r="N48" s="32" t="s">
        <v>39</v>
      </c>
      <c r="O48" s="30">
        <v>5.0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11.0</v>
      </c>
      <c r="V48" s="30">
        <v>6.0</v>
      </c>
      <c r="W48" s="30">
        <v>10.0</v>
      </c>
      <c r="X48" s="30">
        <v>1.0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79"/>
    </row>
    <row r="49">
      <c r="A49" s="30">
        <v>13368.4</v>
      </c>
      <c r="B49" s="31">
        <v>44350.0</v>
      </c>
      <c r="C49" s="31">
        <v>44356.0</v>
      </c>
      <c r="D49" s="32" t="s">
        <v>60</v>
      </c>
      <c r="E49" s="32" t="s">
        <v>36</v>
      </c>
      <c r="J49" s="30">
        <v>0.0</v>
      </c>
      <c r="K49" s="30">
        <v>0.0</v>
      </c>
      <c r="L49" s="30">
        <v>1.0</v>
      </c>
      <c r="M49" s="32" t="s">
        <v>49</v>
      </c>
      <c r="N49" s="32" t="s">
        <v>39</v>
      </c>
      <c r="O49" s="30">
        <v>1.0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7.0</v>
      </c>
      <c r="V49" s="30">
        <v>6.0</v>
      </c>
      <c r="W49" s="30">
        <v>10.0</v>
      </c>
      <c r="X49" s="30">
        <v>1.0</v>
      </c>
      <c r="Y49" s="30">
        <v>0.0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79"/>
    </row>
    <row r="50">
      <c r="A50" s="30">
        <v>13369.1</v>
      </c>
      <c r="B50" s="31">
        <v>44350.0</v>
      </c>
      <c r="C50" s="31">
        <v>44355.0</v>
      </c>
      <c r="D50" s="32" t="s">
        <v>68</v>
      </c>
      <c r="E50" s="33" t="s">
        <v>36</v>
      </c>
      <c r="F50" s="32" t="s">
        <v>69</v>
      </c>
      <c r="G50" s="32" t="s">
        <v>38</v>
      </c>
      <c r="H50" s="30">
        <v>27615.0</v>
      </c>
      <c r="I50" s="35"/>
      <c r="J50" s="30">
        <v>0.0</v>
      </c>
      <c r="K50" s="30">
        <v>1.0</v>
      </c>
      <c r="L50" s="30">
        <v>0.0</v>
      </c>
      <c r="M50" s="32" t="s">
        <v>49</v>
      </c>
      <c r="N50" s="32" t="s">
        <v>39</v>
      </c>
      <c r="O50" s="30">
        <v>5.0</v>
      </c>
      <c r="P50" s="30">
        <v>11.0</v>
      </c>
      <c r="Q50" s="30">
        <v>7.0</v>
      </c>
      <c r="R50" s="30">
        <v>10.0</v>
      </c>
      <c r="S50" s="30">
        <v>1.0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79"/>
    </row>
    <row r="51">
      <c r="A51" s="30">
        <v>13369.2</v>
      </c>
      <c r="B51" s="31">
        <v>44350.0</v>
      </c>
      <c r="C51" s="40">
        <v>44357.0</v>
      </c>
      <c r="D51" s="32" t="s">
        <v>68</v>
      </c>
      <c r="E51" s="32" t="s">
        <v>36</v>
      </c>
      <c r="F51" s="32" t="s">
        <v>69</v>
      </c>
      <c r="G51" s="32" t="s">
        <v>38</v>
      </c>
      <c r="H51" s="30">
        <v>27615.0</v>
      </c>
      <c r="I51" s="37"/>
      <c r="J51" s="30">
        <v>0.0</v>
      </c>
      <c r="K51" s="30">
        <v>1.0</v>
      </c>
      <c r="L51" s="30">
        <v>0.0</v>
      </c>
      <c r="M51" s="32" t="s">
        <v>49</v>
      </c>
      <c r="N51" s="32" t="s">
        <v>39</v>
      </c>
      <c r="O51" s="30">
        <v>0.0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10.0</v>
      </c>
      <c r="AF51" s="30">
        <v>5.0</v>
      </c>
      <c r="AG51" s="30">
        <v>10.0</v>
      </c>
      <c r="AH51" s="30">
        <v>1.0</v>
      </c>
      <c r="AI51" s="30">
        <v>0.0</v>
      </c>
      <c r="AJ51" s="79"/>
    </row>
    <row r="52">
      <c r="A52" s="30">
        <v>13370.1</v>
      </c>
      <c r="B52" s="31">
        <v>44350.0</v>
      </c>
      <c r="C52" s="31">
        <v>44356.0</v>
      </c>
      <c r="D52" s="32" t="s">
        <v>35</v>
      </c>
      <c r="E52" s="32" t="s">
        <v>36</v>
      </c>
      <c r="F52" s="32" t="s">
        <v>40</v>
      </c>
      <c r="G52" s="38"/>
      <c r="H52" s="38"/>
      <c r="I52" s="35"/>
      <c r="J52" s="30">
        <v>0.0</v>
      </c>
      <c r="K52" s="30">
        <v>1.0</v>
      </c>
      <c r="L52" s="30">
        <v>0.0</v>
      </c>
      <c r="M52" s="32" t="s">
        <v>49</v>
      </c>
      <c r="N52" s="32" t="s">
        <v>39</v>
      </c>
      <c r="O52" s="30">
        <v>5.0</v>
      </c>
      <c r="P52" s="30">
        <v>8.0</v>
      </c>
      <c r="Q52" s="30">
        <v>6.0</v>
      </c>
      <c r="R52" s="30">
        <v>10.0</v>
      </c>
      <c r="S52" s="30">
        <v>2.0</v>
      </c>
      <c r="T52" s="30">
        <v>0.0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79"/>
    </row>
    <row r="53">
      <c r="A53" s="30">
        <v>13370.2</v>
      </c>
      <c r="B53" s="31">
        <v>44350.0</v>
      </c>
      <c r="C53" s="40">
        <v>44357.0</v>
      </c>
      <c r="D53" s="32" t="s">
        <v>35</v>
      </c>
      <c r="E53" s="32" t="s">
        <v>36</v>
      </c>
      <c r="J53" s="30">
        <v>0.0</v>
      </c>
      <c r="K53" s="30">
        <v>0.0</v>
      </c>
      <c r="L53" s="30">
        <v>1.0</v>
      </c>
      <c r="M53" s="32" t="s">
        <v>49</v>
      </c>
      <c r="N53" s="32" t="s">
        <v>39</v>
      </c>
      <c r="O53" s="30">
        <v>0.0</v>
      </c>
      <c r="P53" s="30">
        <v>6.0</v>
      </c>
      <c r="Q53" s="30">
        <v>6.0</v>
      </c>
      <c r="R53" s="30">
        <v>5.0</v>
      </c>
      <c r="S53" s="30">
        <v>2.0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79"/>
    </row>
    <row r="54">
      <c r="A54" s="30">
        <v>13371.1</v>
      </c>
      <c r="B54" s="31">
        <v>44350.0</v>
      </c>
      <c r="C54" s="40">
        <v>44357.0</v>
      </c>
      <c r="D54" s="32" t="s">
        <v>184</v>
      </c>
      <c r="E54" s="33" t="s">
        <v>36</v>
      </c>
      <c r="F54" s="32" t="s">
        <v>209</v>
      </c>
      <c r="G54" s="32" t="s">
        <v>38</v>
      </c>
      <c r="H54" s="30">
        <v>27609.0</v>
      </c>
      <c r="I54" s="35"/>
      <c r="J54" s="30">
        <v>0.0</v>
      </c>
      <c r="K54" s="30">
        <v>1.0</v>
      </c>
      <c r="L54" s="30">
        <v>0.0</v>
      </c>
      <c r="M54" s="32" t="s">
        <v>39</v>
      </c>
      <c r="N54" s="32" t="s">
        <v>39</v>
      </c>
      <c r="O54" s="30">
        <v>1.0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10.0</v>
      </c>
      <c r="AF54" s="30">
        <v>5.0</v>
      </c>
      <c r="AG54" s="30">
        <v>10.0</v>
      </c>
      <c r="AH54" s="30">
        <v>1.0</v>
      </c>
      <c r="AI54" s="30">
        <v>0.0</v>
      </c>
      <c r="AJ54" s="79"/>
    </row>
    <row r="55">
      <c r="A55" s="30">
        <v>13371.2</v>
      </c>
      <c r="B55" s="31">
        <v>44350.0</v>
      </c>
      <c r="C55" s="40">
        <v>44357.0</v>
      </c>
      <c r="D55" s="32" t="s">
        <v>184</v>
      </c>
      <c r="E55" s="32" t="s">
        <v>36</v>
      </c>
      <c r="F55" s="32" t="s">
        <v>139</v>
      </c>
      <c r="G55" s="33" t="s">
        <v>38</v>
      </c>
      <c r="H55" s="34">
        <v>27609.0</v>
      </c>
      <c r="I55" s="35"/>
      <c r="J55" s="30">
        <v>0.0</v>
      </c>
      <c r="K55" s="30">
        <v>1.0</v>
      </c>
      <c r="L55" s="30">
        <v>0.0</v>
      </c>
      <c r="M55" s="32" t="s">
        <v>39</v>
      </c>
      <c r="N55" s="32" t="s">
        <v>49</v>
      </c>
      <c r="O55" s="30">
        <v>1.0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9.0</v>
      </c>
      <c r="AF55" s="30">
        <v>5.0</v>
      </c>
      <c r="AG55" s="30">
        <v>10.0</v>
      </c>
      <c r="AH55" s="30">
        <v>1.0</v>
      </c>
      <c r="AI55" s="30">
        <v>0.0</v>
      </c>
      <c r="AJ55" s="79"/>
    </row>
    <row r="56">
      <c r="A56" s="30">
        <v>13371.3</v>
      </c>
      <c r="B56" s="31">
        <v>44350.0</v>
      </c>
      <c r="C56" s="40">
        <v>44357.0</v>
      </c>
      <c r="D56" s="32" t="s">
        <v>184</v>
      </c>
      <c r="E56" s="32" t="s">
        <v>36</v>
      </c>
      <c r="J56" s="30">
        <v>0.0</v>
      </c>
      <c r="K56" s="30">
        <v>0.0</v>
      </c>
      <c r="L56" s="30">
        <v>1.0</v>
      </c>
      <c r="M56" s="32" t="s">
        <v>39</v>
      </c>
      <c r="N56" s="32" t="s">
        <v>39</v>
      </c>
      <c r="O56" s="30">
        <v>0.0</v>
      </c>
      <c r="P56" s="30">
        <v>8.0</v>
      </c>
      <c r="Q56" s="30">
        <v>5.0</v>
      </c>
      <c r="R56" s="30">
        <v>5.0</v>
      </c>
      <c r="S56" s="30">
        <v>1.0</v>
      </c>
      <c r="T56" s="30">
        <v>0.0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79"/>
    </row>
    <row r="57">
      <c r="A57" s="30">
        <v>13372.1</v>
      </c>
      <c r="B57" s="31">
        <v>44350.0</v>
      </c>
      <c r="C57" s="40">
        <v>44357.0</v>
      </c>
      <c r="D57" s="32" t="s">
        <v>282</v>
      </c>
      <c r="E57" s="33" t="s">
        <v>36</v>
      </c>
      <c r="F57" s="32" t="s">
        <v>338</v>
      </c>
      <c r="G57" s="32" t="s">
        <v>38</v>
      </c>
      <c r="H57" s="30">
        <v>27614.0</v>
      </c>
      <c r="I57" s="35"/>
      <c r="J57" s="30">
        <v>0.0</v>
      </c>
      <c r="K57" s="30">
        <v>1.0</v>
      </c>
      <c r="L57" s="30">
        <v>0.0</v>
      </c>
      <c r="M57" s="32" t="s">
        <v>49</v>
      </c>
      <c r="N57" s="32" t="s">
        <v>49</v>
      </c>
      <c r="O57" s="30">
        <v>5.0</v>
      </c>
      <c r="P57" s="30">
        <v>10.0</v>
      </c>
      <c r="Q57" s="30">
        <v>6.0</v>
      </c>
      <c r="R57" s="30">
        <v>5.0</v>
      </c>
      <c r="S57" s="30">
        <v>0.0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79"/>
    </row>
    <row r="58">
      <c r="A58" s="30">
        <v>13372.2</v>
      </c>
      <c r="B58" s="31">
        <v>44350.0</v>
      </c>
      <c r="C58" s="40">
        <v>44357.0</v>
      </c>
      <c r="D58" s="32" t="s">
        <v>282</v>
      </c>
      <c r="E58" s="32" t="s">
        <v>36</v>
      </c>
      <c r="J58" s="30">
        <v>0.0</v>
      </c>
      <c r="K58" s="30">
        <v>0.0</v>
      </c>
      <c r="L58" s="30">
        <v>1.0</v>
      </c>
      <c r="M58" s="32" t="s">
        <v>49</v>
      </c>
      <c r="N58" s="32" t="s">
        <v>49</v>
      </c>
      <c r="O58" s="30">
        <v>3.0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8.0</v>
      </c>
      <c r="V58" s="30">
        <v>5.0</v>
      </c>
      <c r="W58" s="30">
        <v>5.0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79"/>
    </row>
    <row r="59">
      <c r="A59" s="30">
        <v>13373.1</v>
      </c>
      <c r="B59" s="31">
        <v>44350.0</v>
      </c>
      <c r="C59" s="31">
        <v>44350.0</v>
      </c>
      <c r="D59" s="32" t="s">
        <v>80</v>
      </c>
      <c r="E59" s="33" t="s">
        <v>36</v>
      </c>
      <c r="F59" s="32" t="s">
        <v>75</v>
      </c>
      <c r="G59" s="32" t="s">
        <v>74</v>
      </c>
      <c r="H59" s="30">
        <v>27587.0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5.0</v>
      </c>
      <c r="P59" s="30">
        <v>10.0</v>
      </c>
      <c r="Q59" s="30">
        <v>8.0</v>
      </c>
      <c r="R59" s="30">
        <v>10.0</v>
      </c>
      <c r="S59" s="30">
        <v>2.0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79"/>
    </row>
    <row r="60">
      <c r="A60" s="30">
        <v>13373.2</v>
      </c>
      <c r="B60" s="31">
        <v>44350.0</v>
      </c>
      <c r="C60" s="31">
        <v>44350.0</v>
      </c>
      <c r="D60" s="32" t="s">
        <v>80</v>
      </c>
      <c r="E60" s="32" t="s">
        <v>36</v>
      </c>
      <c r="F60" s="32" t="s">
        <v>75</v>
      </c>
      <c r="G60" s="33" t="s">
        <v>74</v>
      </c>
      <c r="H60" s="34">
        <v>27587.0</v>
      </c>
      <c r="I60" s="35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6.0</v>
      </c>
      <c r="P60" s="30">
        <v>12.0</v>
      </c>
      <c r="Q60" s="30">
        <v>9.0</v>
      </c>
      <c r="R60" s="30">
        <v>11.0</v>
      </c>
      <c r="S60" s="30">
        <v>2.0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79"/>
    </row>
    <row r="61">
      <c r="A61" s="30">
        <v>13373.3</v>
      </c>
      <c r="B61" s="31">
        <v>44350.0</v>
      </c>
      <c r="C61" s="31">
        <v>44350.0</v>
      </c>
      <c r="D61" s="32" t="s">
        <v>80</v>
      </c>
      <c r="E61" s="32" t="s">
        <v>36</v>
      </c>
      <c r="J61" s="30">
        <v>0.0</v>
      </c>
      <c r="K61" s="30">
        <v>0.0</v>
      </c>
      <c r="L61" s="30">
        <v>1.0</v>
      </c>
      <c r="M61" s="32" t="s">
        <v>39</v>
      </c>
      <c r="N61" s="32" t="s">
        <v>39</v>
      </c>
      <c r="O61" s="30">
        <v>1.0</v>
      </c>
      <c r="P61" s="30">
        <v>12.0</v>
      </c>
      <c r="Q61" s="30">
        <v>11.0</v>
      </c>
      <c r="R61" s="30">
        <v>6.0</v>
      </c>
      <c r="S61" s="30">
        <v>2.0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79"/>
    </row>
    <row r="62">
      <c r="A62" s="30">
        <v>13374.1</v>
      </c>
      <c r="B62" s="31">
        <v>44350.0</v>
      </c>
      <c r="C62" s="31">
        <v>44351.0</v>
      </c>
      <c r="D62" s="32" t="s">
        <v>80</v>
      </c>
      <c r="E62" s="33" t="s">
        <v>36</v>
      </c>
      <c r="F62" s="32" t="s">
        <v>81</v>
      </c>
      <c r="G62" s="32" t="s">
        <v>38</v>
      </c>
      <c r="H62" s="30">
        <v>27614.0</v>
      </c>
      <c r="I62" s="35"/>
      <c r="J62" s="30">
        <v>0.0</v>
      </c>
      <c r="K62" s="30">
        <v>1.0</v>
      </c>
      <c r="L62" s="30">
        <v>0.0</v>
      </c>
      <c r="M62" s="32" t="s">
        <v>49</v>
      </c>
      <c r="N62" s="32" t="s">
        <v>39</v>
      </c>
      <c r="O62" s="30">
        <v>2.0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9.0</v>
      </c>
      <c r="AA62" s="30">
        <v>5.0</v>
      </c>
      <c r="AB62" s="30">
        <v>10.0</v>
      </c>
      <c r="AC62" s="30">
        <v>2.0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79"/>
    </row>
    <row r="63">
      <c r="A63" s="30">
        <v>13374.2</v>
      </c>
      <c r="B63" s="31">
        <v>44350.0</v>
      </c>
      <c r="C63" s="31">
        <v>44351.0</v>
      </c>
      <c r="D63" s="32" t="s">
        <v>80</v>
      </c>
      <c r="E63" s="32" t="s">
        <v>36</v>
      </c>
      <c r="F63" s="32" t="s">
        <v>81</v>
      </c>
      <c r="G63" s="33" t="s">
        <v>38</v>
      </c>
      <c r="H63" s="34">
        <v>27614.0</v>
      </c>
      <c r="I63" s="35"/>
      <c r="J63" s="30">
        <v>0.0</v>
      </c>
      <c r="K63" s="30">
        <v>1.0</v>
      </c>
      <c r="L63" s="30">
        <v>0.0</v>
      </c>
      <c r="M63" s="32" t="s">
        <v>49</v>
      </c>
      <c r="N63" s="32" t="s">
        <v>39</v>
      </c>
      <c r="O63" s="30">
        <v>3.0</v>
      </c>
      <c r="P63" s="30">
        <v>0.0</v>
      </c>
      <c r="Q63" s="30">
        <v>6.0</v>
      </c>
      <c r="R63" s="30">
        <v>5.0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79"/>
    </row>
    <row r="64">
      <c r="A64" s="30">
        <v>13375.1</v>
      </c>
      <c r="B64" s="31">
        <v>44351.0</v>
      </c>
      <c r="C64" s="40">
        <v>44357.0</v>
      </c>
      <c r="D64" s="32" t="s">
        <v>320</v>
      </c>
      <c r="E64" s="32" t="s">
        <v>36</v>
      </c>
      <c r="F64" s="32" t="s">
        <v>295</v>
      </c>
      <c r="G64" s="33" t="s">
        <v>38</v>
      </c>
      <c r="H64" s="34">
        <v>27606.0</v>
      </c>
      <c r="I64" s="35"/>
      <c r="J64" s="30">
        <v>0.0</v>
      </c>
      <c r="K64" s="30">
        <v>1.0</v>
      </c>
      <c r="L64" s="30">
        <v>0.0</v>
      </c>
      <c r="M64" s="32" t="s">
        <v>39</v>
      </c>
      <c r="N64" s="32" t="s">
        <v>39</v>
      </c>
      <c r="O64" s="30">
        <v>1.0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8.0</v>
      </c>
      <c r="V64" s="30">
        <v>5.0</v>
      </c>
      <c r="W64" s="30">
        <v>10.0</v>
      </c>
      <c r="X64" s="30">
        <v>1.0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79"/>
    </row>
    <row r="65">
      <c r="A65" s="30">
        <v>13375.2</v>
      </c>
      <c r="B65" s="31">
        <v>44351.0</v>
      </c>
      <c r="C65" s="40">
        <v>44357.0</v>
      </c>
      <c r="D65" s="32" t="s">
        <v>320</v>
      </c>
      <c r="E65" s="32" t="s">
        <v>36</v>
      </c>
      <c r="F65" s="32" t="s">
        <v>295</v>
      </c>
      <c r="G65" s="33" t="s">
        <v>38</v>
      </c>
      <c r="H65" s="34">
        <v>27606.0</v>
      </c>
      <c r="I65" s="37"/>
      <c r="J65" s="30">
        <v>0.0</v>
      </c>
      <c r="K65" s="30">
        <v>1.0</v>
      </c>
      <c r="L65" s="30">
        <v>0.0</v>
      </c>
      <c r="M65" s="32" t="s">
        <v>39</v>
      </c>
      <c r="N65" s="32" t="s">
        <v>39</v>
      </c>
      <c r="O65" s="30">
        <v>1.0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8.0</v>
      </c>
      <c r="AF65" s="30">
        <v>5.0</v>
      </c>
      <c r="AG65" s="30">
        <v>10.0</v>
      </c>
      <c r="AH65" s="30">
        <v>1.0</v>
      </c>
      <c r="AI65" s="30">
        <v>0.0</v>
      </c>
      <c r="AJ65" s="79"/>
    </row>
    <row r="66">
      <c r="A66" s="30">
        <v>13376.1</v>
      </c>
      <c r="B66" s="31">
        <v>44351.0</v>
      </c>
      <c r="C66" s="40">
        <v>44357.0</v>
      </c>
      <c r="D66" s="32" t="s">
        <v>366</v>
      </c>
      <c r="E66" s="32" t="s">
        <v>36</v>
      </c>
      <c r="F66" s="32" t="s">
        <v>367</v>
      </c>
      <c r="G66" s="33" t="s">
        <v>38</v>
      </c>
      <c r="H66" s="34">
        <v>27610.0</v>
      </c>
      <c r="I66" s="35"/>
      <c r="J66" s="30">
        <v>0.0</v>
      </c>
      <c r="K66" s="30">
        <v>1.0</v>
      </c>
      <c r="L66" s="30">
        <v>0.0</v>
      </c>
      <c r="M66" s="32" t="s">
        <v>39</v>
      </c>
      <c r="N66" s="32" t="s">
        <v>39</v>
      </c>
      <c r="O66" s="30">
        <v>3.0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10.0</v>
      </c>
      <c r="V66" s="30">
        <v>5.0</v>
      </c>
      <c r="W66" s="30">
        <v>10.0</v>
      </c>
      <c r="X66" s="30">
        <v>1.0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79"/>
    </row>
    <row r="67">
      <c r="A67" s="30">
        <v>13376.2</v>
      </c>
      <c r="B67" s="31">
        <v>44351.0</v>
      </c>
      <c r="C67" s="40">
        <v>44357.0</v>
      </c>
      <c r="D67" s="32" t="s">
        <v>366</v>
      </c>
      <c r="E67" s="32" t="s">
        <v>36</v>
      </c>
      <c r="F67" s="32" t="s">
        <v>367</v>
      </c>
      <c r="G67" s="33" t="s">
        <v>38</v>
      </c>
      <c r="H67" s="34">
        <v>27610.0</v>
      </c>
      <c r="I67" s="35"/>
      <c r="J67" s="30">
        <v>0.0</v>
      </c>
      <c r="K67" s="30">
        <v>1.0</v>
      </c>
      <c r="L67" s="30">
        <v>0.0</v>
      </c>
      <c r="M67" s="32" t="s">
        <v>39</v>
      </c>
      <c r="N67" s="32" t="s">
        <v>39</v>
      </c>
      <c r="O67" s="30">
        <v>2.0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10.0</v>
      </c>
      <c r="V67" s="30">
        <v>5.0</v>
      </c>
      <c r="W67" s="30">
        <v>10.0</v>
      </c>
      <c r="X67" s="30">
        <v>1.0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79"/>
    </row>
    <row r="68">
      <c r="A68" s="30">
        <v>13376.3</v>
      </c>
      <c r="B68" s="31">
        <v>44351.0</v>
      </c>
      <c r="C68" s="40">
        <v>44357.0</v>
      </c>
      <c r="D68" s="32" t="s">
        <v>366</v>
      </c>
      <c r="E68" s="32" t="s">
        <v>36</v>
      </c>
      <c r="F68" s="32" t="s">
        <v>40</v>
      </c>
      <c r="G68" s="38"/>
      <c r="H68" s="38"/>
      <c r="I68" s="35"/>
      <c r="J68" s="30">
        <v>0.0</v>
      </c>
      <c r="K68" s="30">
        <v>1.0</v>
      </c>
      <c r="L68" s="30">
        <v>0.0</v>
      </c>
      <c r="M68" s="32" t="s">
        <v>39</v>
      </c>
      <c r="N68" s="32" t="s">
        <v>39</v>
      </c>
      <c r="O68" s="30">
        <v>3.0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10.0</v>
      </c>
      <c r="AA68" s="30">
        <v>6.0</v>
      </c>
      <c r="AB68" s="30">
        <v>11.0</v>
      </c>
      <c r="AC68" s="30">
        <v>1.0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79"/>
    </row>
    <row r="69">
      <c r="A69" s="30">
        <v>13377.1</v>
      </c>
      <c r="B69" s="31">
        <v>44351.0</v>
      </c>
      <c r="C69" s="32" t="s">
        <v>171</v>
      </c>
      <c r="D69" s="32" t="s">
        <v>93</v>
      </c>
      <c r="E69" s="32" t="s">
        <v>94</v>
      </c>
      <c r="J69" s="30">
        <v>0.0</v>
      </c>
      <c r="K69" s="30">
        <v>0.0</v>
      </c>
      <c r="L69" s="30">
        <v>1.0</v>
      </c>
      <c r="M69" s="32" t="s">
        <v>39</v>
      </c>
      <c r="N69" s="32" t="s">
        <v>39</v>
      </c>
      <c r="O69" s="30">
        <v>0.0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79"/>
    </row>
    <row r="70">
      <c r="A70" s="30">
        <v>13378.1</v>
      </c>
      <c r="B70" s="31">
        <v>44351.0</v>
      </c>
      <c r="C70" s="40">
        <v>44351.0</v>
      </c>
      <c r="D70" s="32" t="s">
        <v>368</v>
      </c>
      <c r="E70" s="32" t="s">
        <v>369</v>
      </c>
      <c r="H70" s="37"/>
      <c r="I70" s="37"/>
      <c r="J70" s="30">
        <v>0.0</v>
      </c>
      <c r="K70" s="30">
        <v>0.0</v>
      </c>
      <c r="L70" s="30">
        <v>1.0</v>
      </c>
      <c r="M70" s="32" t="s">
        <v>39</v>
      </c>
      <c r="N70" s="32" t="s">
        <v>39</v>
      </c>
      <c r="O70" s="30">
        <v>2.0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10.0</v>
      </c>
      <c r="V70" s="30">
        <v>6.0</v>
      </c>
      <c r="W70" s="30">
        <v>1.0</v>
      </c>
      <c r="X70" s="30">
        <v>1.0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79"/>
    </row>
    <row r="71">
      <c r="A71" s="30">
        <v>13379.1</v>
      </c>
      <c r="B71" s="31">
        <v>44351.0</v>
      </c>
      <c r="C71" s="40">
        <v>44357.0</v>
      </c>
      <c r="D71" s="32" t="s">
        <v>348</v>
      </c>
      <c r="E71" s="32" t="s">
        <v>46</v>
      </c>
      <c r="F71" s="32" t="s">
        <v>236</v>
      </c>
      <c r="G71" s="33" t="s">
        <v>38</v>
      </c>
      <c r="H71" s="34">
        <v>27601.0</v>
      </c>
      <c r="I71" s="35"/>
      <c r="J71" s="30">
        <v>0.0</v>
      </c>
      <c r="K71" s="30">
        <v>1.0</v>
      </c>
      <c r="L71" s="30">
        <v>0.0</v>
      </c>
      <c r="M71" s="32" t="s">
        <v>39</v>
      </c>
      <c r="N71" s="32" t="s">
        <v>39</v>
      </c>
      <c r="O71" s="30">
        <v>3.0</v>
      </c>
      <c r="P71" s="30">
        <v>0.0</v>
      </c>
      <c r="Q71" s="30">
        <v>0.0</v>
      </c>
      <c r="R71" s="30">
        <v>2.0</v>
      </c>
      <c r="S71" s="30">
        <v>0.0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7.0</v>
      </c>
      <c r="AA71" s="30">
        <v>5.0</v>
      </c>
      <c r="AB71" s="30">
        <v>10.0</v>
      </c>
      <c r="AC71" s="30">
        <v>2.0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79"/>
    </row>
    <row r="72">
      <c r="A72" s="30">
        <v>13379.2</v>
      </c>
      <c r="B72" s="31">
        <v>44351.0</v>
      </c>
      <c r="C72" s="40">
        <v>44357.0</v>
      </c>
      <c r="D72" s="32" t="s">
        <v>348</v>
      </c>
      <c r="E72" s="32" t="s">
        <v>46</v>
      </c>
      <c r="F72" s="32" t="s">
        <v>236</v>
      </c>
      <c r="G72" s="33" t="s">
        <v>38</v>
      </c>
      <c r="H72" s="34">
        <v>27601.0</v>
      </c>
      <c r="I72" s="35"/>
      <c r="J72" s="30">
        <v>0.0</v>
      </c>
      <c r="K72" s="30">
        <v>1.0</v>
      </c>
      <c r="L72" s="30">
        <v>0.0</v>
      </c>
      <c r="M72" s="32" t="s">
        <v>39</v>
      </c>
      <c r="N72" s="32" t="s">
        <v>39</v>
      </c>
      <c r="O72" s="30">
        <v>1.0</v>
      </c>
      <c r="P72" s="30">
        <v>0.0</v>
      </c>
      <c r="Q72" s="30">
        <v>0.0</v>
      </c>
      <c r="R72" s="30">
        <v>2.0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7.0</v>
      </c>
      <c r="AA72" s="30">
        <v>5.0</v>
      </c>
      <c r="AB72" s="30">
        <v>10.0</v>
      </c>
      <c r="AC72" s="30">
        <v>2.0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79"/>
    </row>
    <row r="73">
      <c r="A73" s="30">
        <v>13379.3</v>
      </c>
      <c r="B73" s="31">
        <v>44351.0</v>
      </c>
      <c r="C73" s="40">
        <v>44357.0</v>
      </c>
      <c r="D73" s="32" t="s">
        <v>348</v>
      </c>
      <c r="E73" s="32" t="s">
        <v>46</v>
      </c>
      <c r="F73" s="32" t="s">
        <v>281</v>
      </c>
      <c r="G73" s="33" t="s">
        <v>38</v>
      </c>
      <c r="H73" s="34">
        <v>27610.0</v>
      </c>
      <c r="I73" s="35"/>
      <c r="J73" s="30">
        <v>0.0</v>
      </c>
      <c r="K73" s="30">
        <v>1.0</v>
      </c>
      <c r="L73" s="30">
        <v>0.0</v>
      </c>
      <c r="M73" s="32" t="s">
        <v>39</v>
      </c>
      <c r="N73" s="32" t="s">
        <v>39</v>
      </c>
      <c r="O73" s="30">
        <v>0.0</v>
      </c>
      <c r="P73" s="30">
        <v>7.0</v>
      </c>
      <c r="Q73" s="30">
        <v>5.0</v>
      </c>
      <c r="R73" s="30">
        <v>5.0</v>
      </c>
      <c r="S73" s="30">
        <v>1.0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79"/>
    </row>
    <row r="74">
      <c r="A74" s="30">
        <v>13379.4</v>
      </c>
      <c r="B74" s="31">
        <v>44351.0</v>
      </c>
      <c r="C74" s="40">
        <v>44357.0</v>
      </c>
      <c r="D74" s="32" t="s">
        <v>348</v>
      </c>
      <c r="E74" s="32" t="s">
        <v>46</v>
      </c>
      <c r="F74" s="32" t="s">
        <v>281</v>
      </c>
      <c r="G74" s="33" t="s">
        <v>38</v>
      </c>
      <c r="H74" s="34">
        <v>27610.0</v>
      </c>
      <c r="I74" s="35"/>
      <c r="J74" s="30">
        <v>0.0</v>
      </c>
      <c r="K74" s="30">
        <v>1.0</v>
      </c>
      <c r="L74" s="30">
        <v>0.0</v>
      </c>
      <c r="M74" s="32" t="s">
        <v>39</v>
      </c>
      <c r="N74" s="32" t="s">
        <v>39</v>
      </c>
      <c r="O74" s="30">
        <v>3.0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7.0</v>
      </c>
      <c r="V74" s="30">
        <v>5.0</v>
      </c>
      <c r="W74" s="30">
        <v>10.0</v>
      </c>
      <c r="X74" s="30">
        <v>1.0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79"/>
    </row>
    <row r="75">
      <c r="A75" s="30">
        <v>13380.1</v>
      </c>
      <c r="B75" s="31">
        <v>44354.0</v>
      </c>
      <c r="C75" s="40">
        <v>44357.0</v>
      </c>
      <c r="D75" s="32" t="s">
        <v>229</v>
      </c>
      <c r="E75" s="32" t="s">
        <v>36</v>
      </c>
      <c r="F75" s="32" t="s">
        <v>230</v>
      </c>
      <c r="G75" s="33" t="s">
        <v>38</v>
      </c>
      <c r="H75" s="34">
        <v>27604.0</v>
      </c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5.0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10.0</v>
      </c>
      <c r="V75" s="30">
        <v>6.0</v>
      </c>
      <c r="W75" s="30">
        <v>10.0</v>
      </c>
      <c r="X75" s="30">
        <v>1.0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79"/>
    </row>
    <row r="76">
      <c r="A76" s="30">
        <v>13380.2</v>
      </c>
      <c r="B76" s="31">
        <v>44354.0</v>
      </c>
      <c r="C76" s="40">
        <v>44357.0</v>
      </c>
      <c r="D76" s="32" t="s">
        <v>229</v>
      </c>
      <c r="E76" s="32" t="s">
        <v>36</v>
      </c>
      <c r="F76" s="32" t="s">
        <v>230</v>
      </c>
      <c r="G76" s="33" t="s">
        <v>38</v>
      </c>
      <c r="H76" s="34">
        <v>27604.0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5.0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10.0</v>
      </c>
      <c r="V76" s="30">
        <v>6.0</v>
      </c>
      <c r="W76" s="30">
        <v>10.0</v>
      </c>
      <c r="X76" s="30">
        <v>1.0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79"/>
    </row>
    <row r="77">
      <c r="A77" s="30">
        <v>13380.3</v>
      </c>
      <c r="B77" s="31">
        <v>44354.0</v>
      </c>
      <c r="C77" s="40">
        <v>44357.0</v>
      </c>
      <c r="D77" s="32" t="s">
        <v>229</v>
      </c>
      <c r="E77" s="32" t="s">
        <v>36</v>
      </c>
      <c r="F77" s="32" t="s">
        <v>230</v>
      </c>
      <c r="G77" s="33" t="s">
        <v>38</v>
      </c>
      <c r="H77" s="34">
        <v>27604.0</v>
      </c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6.0</v>
      </c>
      <c r="P77" s="30">
        <v>10.0</v>
      </c>
      <c r="Q77" s="30">
        <v>6.0</v>
      </c>
      <c r="R77" s="30">
        <v>12.0</v>
      </c>
      <c r="S77" s="30">
        <v>1.0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79"/>
    </row>
    <row r="78">
      <c r="A78" s="30">
        <v>13380.4</v>
      </c>
      <c r="B78" s="31">
        <v>44354.0</v>
      </c>
      <c r="C78" s="40">
        <v>44357.0</v>
      </c>
      <c r="D78" s="32" t="s">
        <v>229</v>
      </c>
      <c r="E78" s="32" t="s">
        <v>36</v>
      </c>
      <c r="F78" s="32" t="s">
        <v>230</v>
      </c>
      <c r="G78" s="33" t="s">
        <v>38</v>
      </c>
      <c r="H78" s="34">
        <v>27604.0</v>
      </c>
      <c r="I78" s="35"/>
      <c r="J78" s="30">
        <v>0.0</v>
      </c>
      <c r="K78" s="30">
        <v>1.0</v>
      </c>
      <c r="L78" s="30">
        <v>0.0</v>
      </c>
      <c r="M78" s="32" t="s">
        <v>39</v>
      </c>
      <c r="N78" s="32" t="s">
        <v>39</v>
      </c>
      <c r="O78" s="30">
        <v>4.0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10.0</v>
      </c>
      <c r="AA78" s="30">
        <v>7.0</v>
      </c>
      <c r="AB78" s="30">
        <v>12.0</v>
      </c>
      <c r="AC78" s="30">
        <v>1.0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79"/>
    </row>
    <row r="79">
      <c r="A79" s="30">
        <v>13380.5</v>
      </c>
      <c r="B79" s="31">
        <v>44354.0</v>
      </c>
      <c r="C79" s="40">
        <v>44361.0</v>
      </c>
      <c r="D79" s="32" t="s">
        <v>229</v>
      </c>
      <c r="E79" s="32" t="s">
        <v>36</v>
      </c>
      <c r="J79" s="30">
        <v>1.0</v>
      </c>
      <c r="K79" s="30">
        <v>0.0</v>
      </c>
      <c r="L79" s="30">
        <v>0.0</v>
      </c>
      <c r="M79" s="32" t="s">
        <v>39</v>
      </c>
      <c r="N79" s="32" t="s">
        <v>39</v>
      </c>
      <c r="O79" s="30">
        <v>1.0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4.0</v>
      </c>
      <c r="AF79" s="30">
        <v>3.0</v>
      </c>
      <c r="AG79" s="30">
        <v>10.0</v>
      </c>
      <c r="AH79" s="30">
        <v>1.0</v>
      </c>
      <c r="AI79" s="30">
        <v>0.0</v>
      </c>
      <c r="AJ79" s="79"/>
    </row>
    <row r="80">
      <c r="A80" s="30">
        <v>13380.6</v>
      </c>
      <c r="B80" s="31">
        <v>44354.0</v>
      </c>
      <c r="C80" s="40">
        <v>44361.0</v>
      </c>
      <c r="D80" s="32" t="s">
        <v>229</v>
      </c>
      <c r="E80" s="32" t="s">
        <v>36</v>
      </c>
      <c r="J80" s="30">
        <v>1.0</v>
      </c>
      <c r="K80" s="30">
        <v>0.0</v>
      </c>
      <c r="L80" s="30">
        <v>0.0</v>
      </c>
      <c r="M80" s="32" t="s">
        <v>39</v>
      </c>
      <c r="N80" s="32" t="s">
        <v>39</v>
      </c>
      <c r="O80" s="30">
        <v>4.0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4.0</v>
      </c>
      <c r="AA80" s="30">
        <v>3.0</v>
      </c>
      <c r="AB80" s="30">
        <v>12.0</v>
      </c>
      <c r="AC80" s="30">
        <v>1.0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79"/>
    </row>
    <row r="81">
      <c r="A81" s="30">
        <v>13381.1</v>
      </c>
      <c r="B81" s="31">
        <v>44354.0</v>
      </c>
      <c r="C81" s="40">
        <v>44361.0</v>
      </c>
      <c r="D81" s="32" t="s">
        <v>343</v>
      </c>
      <c r="E81" s="33" t="s">
        <v>36</v>
      </c>
      <c r="F81" s="32" t="s">
        <v>238</v>
      </c>
      <c r="G81" s="32" t="s">
        <v>38</v>
      </c>
      <c r="H81" s="30">
        <v>27603.0</v>
      </c>
      <c r="I81" s="35"/>
      <c r="J81" s="30">
        <v>0.0</v>
      </c>
      <c r="K81" s="30">
        <v>1.0</v>
      </c>
      <c r="L81" s="30">
        <v>0.0</v>
      </c>
      <c r="M81" s="32" t="s">
        <v>39</v>
      </c>
      <c r="N81" s="32" t="s">
        <v>39</v>
      </c>
      <c r="O81" s="30">
        <v>4.0</v>
      </c>
      <c r="P81" s="30">
        <v>10.0</v>
      </c>
      <c r="Q81" s="30">
        <v>6.0</v>
      </c>
      <c r="R81" s="30">
        <v>10.0</v>
      </c>
      <c r="S81" s="30">
        <v>2.0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79"/>
    </row>
    <row r="82">
      <c r="A82" s="30">
        <v>13381.2</v>
      </c>
      <c r="B82" s="31">
        <v>44354.0</v>
      </c>
      <c r="C82" s="40">
        <v>44358.0</v>
      </c>
      <c r="D82" s="32" t="s">
        <v>343</v>
      </c>
      <c r="E82" s="32" t="s">
        <v>36</v>
      </c>
      <c r="F82" s="32" t="s">
        <v>310</v>
      </c>
      <c r="G82" s="33" t="s">
        <v>54</v>
      </c>
      <c r="H82" s="34">
        <v>27540.0</v>
      </c>
      <c r="I82" s="35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3.0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10.0</v>
      </c>
      <c r="V82" s="30">
        <v>7.0</v>
      </c>
      <c r="W82" s="30">
        <v>10.0</v>
      </c>
      <c r="X82" s="30">
        <v>1.0</v>
      </c>
      <c r="Y82" s="30">
        <v>0.0</v>
      </c>
      <c r="Z82" s="30">
        <v>0.0</v>
      </c>
      <c r="AA82" s="30">
        <v>0.0</v>
      </c>
      <c r="AB82" s="30">
        <v>0.0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79"/>
    </row>
    <row r="83">
      <c r="A83" s="30">
        <v>13381.3</v>
      </c>
      <c r="B83" s="31">
        <v>44354.0</v>
      </c>
      <c r="C83" s="40">
        <v>44358.0</v>
      </c>
      <c r="D83" s="32" t="s">
        <v>343</v>
      </c>
      <c r="E83" s="32" t="s">
        <v>36</v>
      </c>
      <c r="F83" s="32" t="s">
        <v>286</v>
      </c>
      <c r="G83" s="33" t="s">
        <v>54</v>
      </c>
      <c r="H83" s="34">
        <v>27540.0</v>
      </c>
      <c r="I83" s="35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3.0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10.0</v>
      </c>
      <c r="V83" s="30">
        <v>7.0</v>
      </c>
      <c r="W83" s="30">
        <v>10.0</v>
      </c>
      <c r="X83" s="30">
        <v>1.0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79"/>
    </row>
    <row r="84">
      <c r="A84" s="30">
        <v>13381.4</v>
      </c>
      <c r="B84" s="31">
        <v>44354.0</v>
      </c>
      <c r="C84" s="40">
        <v>44358.0</v>
      </c>
      <c r="D84" s="32" t="s">
        <v>343</v>
      </c>
      <c r="E84" s="32" t="s">
        <v>36</v>
      </c>
      <c r="F84" s="32" t="s">
        <v>286</v>
      </c>
      <c r="G84" s="33" t="s">
        <v>54</v>
      </c>
      <c r="H84" s="34">
        <v>27540.0</v>
      </c>
      <c r="I84" s="37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10.0</v>
      </c>
      <c r="V84" s="30">
        <v>7.0</v>
      </c>
      <c r="W84" s="30">
        <v>10.0</v>
      </c>
      <c r="X84" s="30">
        <v>1.0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79"/>
    </row>
    <row r="85">
      <c r="A85" s="30">
        <v>13381.5</v>
      </c>
      <c r="B85" s="31">
        <v>44354.0</v>
      </c>
      <c r="C85" s="40">
        <v>44358.0</v>
      </c>
      <c r="D85" s="32" t="s">
        <v>343</v>
      </c>
      <c r="E85" s="32" t="s">
        <v>36</v>
      </c>
      <c r="J85" s="30">
        <v>0.0</v>
      </c>
      <c r="K85" s="30">
        <v>0.0</v>
      </c>
      <c r="L85" s="30">
        <v>1.0</v>
      </c>
      <c r="M85" s="32" t="s">
        <v>39</v>
      </c>
      <c r="N85" s="32" t="s">
        <v>39</v>
      </c>
      <c r="O85" s="30">
        <v>0.0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8.0</v>
      </c>
      <c r="V85" s="30">
        <v>6.0</v>
      </c>
      <c r="W85" s="30">
        <v>10.0</v>
      </c>
      <c r="X85" s="30">
        <v>1.0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79"/>
    </row>
    <row r="86">
      <c r="A86" s="30">
        <v>13382.1</v>
      </c>
      <c r="B86" s="31">
        <v>44354.0</v>
      </c>
      <c r="C86" s="40">
        <v>44357.0</v>
      </c>
      <c r="D86" s="32" t="s">
        <v>316</v>
      </c>
      <c r="E86" s="32" t="s">
        <v>46</v>
      </c>
      <c r="I86" s="35"/>
      <c r="J86" s="30">
        <v>1.0</v>
      </c>
      <c r="K86" s="30">
        <v>0.0</v>
      </c>
      <c r="L86" s="30">
        <v>0.0</v>
      </c>
      <c r="M86" s="32" t="s">
        <v>49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5.0</v>
      </c>
      <c r="AC86" s="30">
        <v>1.0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79"/>
    </row>
    <row r="87">
      <c r="A87" s="30">
        <v>13383.1</v>
      </c>
      <c r="B87" s="31">
        <v>44354.0</v>
      </c>
      <c r="C87" s="40">
        <v>44357.0</v>
      </c>
      <c r="D87" s="32" t="s">
        <v>146</v>
      </c>
      <c r="E87" s="33" t="s">
        <v>36</v>
      </c>
      <c r="F87" s="32" t="s">
        <v>147</v>
      </c>
      <c r="G87" s="32" t="s">
        <v>38</v>
      </c>
      <c r="H87" s="34">
        <v>27612.0</v>
      </c>
      <c r="I87" s="35"/>
      <c r="J87" s="30">
        <v>0.0</v>
      </c>
      <c r="K87" s="30">
        <v>1.0</v>
      </c>
      <c r="L87" s="30">
        <v>0.0</v>
      </c>
      <c r="M87" s="32" t="s">
        <v>49</v>
      </c>
      <c r="N87" s="32" t="s">
        <v>39</v>
      </c>
      <c r="O87" s="30">
        <v>3.0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8.0</v>
      </c>
      <c r="V87" s="30">
        <v>6.0</v>
      </c>
      <c r="W87" s="30">
        <v>5.0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79"/>
    </row>
    <row r="88">
      <c r="A88" s="30">
        <v>13384.1</v>
      </c>
      <c r="B88" s="31">
        <v>44354.0</v>
      </c>
      <c r="C88" s="31">
        <v>44368.0</v>
      </c>
      <c r="D88" s="32" t="s">
        <v>370</v>
      </c>
      <c r="E88" s="32" t="s">
        <v>104</v>
      </c>
      <c r="F88" s="32" t="s">
        <v>117</v>
      </c>
      <c r="G88" s="33" t="s">
        <v>38</v>
      </c>
      <c r="H88" s="34">
        <v>27601.0</v>
      </c>
      <c r="I88" s="37"/>
      <c r="J88" s="30">
        <v>0.0</v>
      </c>
      <c r="K88" s="30">
        <v>1.0</v>
      </c>
      <c r="L88" s="30">
        <v>0.0</v>
      </c>
      <c r="M88" s="32" t="s">
        <v>39</v>
      </c>
      <c r="N88" s="32" t="s">
        <v>39</v>
      </c>
      <c r="O88" s="30">
        <v>0.0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10.0</v>
      </c>
      <c r="AF88" s="30">
        <v>5.0</v>
      </c>
      <c r="AG88" s="30">
        <v>10.0</v>
      </c>
      <c r="AH88" s="30">
        <v>1.0</v>
      </c>
      <c r="AI88" s="30">
        <v>0.0</v>
      </c>
      <c r="AJ88" s="79"/>
    </row>
    <row r="89">
      <c r="A89" s="30">
        <v>13384.2</v>
      </c>
      <c r="B89" s="31">
        <v>44354.0</v>
      </c>
      <c r="C89" s="40">
        <v>44358.0</v>
      </c>
      <c r="D89" s="32" t="s">
        <v>370</v>
      </c>
      <c r="E89" s="32" t="s">
        <v>104</v>
      </c>
      <c r="F89" s="32" t="s">
        <v>278</v>
      </c>
      <c r="G89" s="33" t="s">
        <v>38</v>
      </c>
      <c r="H89" s="34">
        <v>27610.0</v>
      </c>
      <c r="I89" s="35"/>
      <c r="J89" s="30">
        <v>0.0</v>
      </c>
      <c r="K89" s="30">
        <v>1.0</v>
      </c>
      <c r="L89" s="30">
        <v>0.0</v>
      </c>
      <c r="M89" s="32" t="s">
        <v>39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12.0</v>
      </c>
      <c r="V89" s="30">
        <v>8.0</v>
      </c>
      <c r="W89" s="30">
        <v>10.0</v>
      </c>
      <c r="X89" s="30">
        <v>1.0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79"/>
    </row>
    <row r="90">
      <c r="A90" s="30">
        <v>13384.3</v>
      </c>
      <c r="B90" s="31">
        <v>44354.0</v>
      </c>
      <c r="C90" s="40">
        <v>44358.0</v>
      </c>
      <c r="D90" s="32" t="s">
        <v>370</v>
      </c>
      <c r="E90" s="32" t="s">
        <v>104</v>
      </c>
      <c r="F90" s="32" t="s">
        <v>259</v>
      </c>
      <c r="G90" s="33" t="s">
        <v>38</v>
      </c>
      <c r="H90" s="34">
        <v>27607.0</v>
      </c>
      <c r="I90" s="35"/>
      <c r="J90" s="30">
        <v>0.0</v>
      </c>
      <c r="K90" s="30">
        <v>1.0</v>
      </c>
      <c r="L90" s="30">
        <v>0.0</v>
      </c>
      <c r="M90" s="32" t="s">
        <v>39</v>
      </c>
      <c r="N90" s="32" t="s">
        <v>49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12.0</v>
      </c>
      <c r="AF90" s="30">
        <v>4.0</v>
      </c>
      <c r="AG90" s="30">
        <v>10.0</v>
      </c>
      <c r="AH90" s="30">
        <v>1.0</v>
      </c>
      <c r="AI90" s="30">
        <v>0.0</v>
      </c>
      <c r="AJ90" s="79"/>
    </row>
    <row r="91">
      <c r="A91" s="30">
        <v>13385.1</v>
      </c>
      <c r="B91" s="31">
        <v>44354.0</v>
      </c>
      <c r="C91" s="31">
        <v>44368.0</v>
      </c>
      <c r="D91" s="32" t="s">
        <v>305</v>
      </c>
      <c r="E91" s="32" t="s">
        <v>36</v>
      </c>
      <c r="F91" s="32" t="s">
        <v>124</v>
      </c>
      <c r="G91" s="33" t="s">
        <v>38</v>
      </c>
      <c r="H91" s="34">
        <v>27610.0</v>
      </c>
      <c r="I91" s="35"/>
      <c r="J91" s="30">
        <v>0.0</v>
      </c>
      <c r="K91" s="30">
        <v>1.0</v>
      </c>
      <c r="L91" s="30">
        <v>0.0</v>
      </c>
      <c r="M91" s="32" t="s">
        <v>39</v>
      </c>
      <c r="N91" s="32" t="s">
        <v>39</v>
      </c>
      <c r="O91" s="30">
        <v>3.0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10.0</v>
      </c>
      <c r="AA91" s="30">
        <v>7.0</v>
      </c>
      <c r="AB91" s="30">
        <v>10.0</v>
      </c>
      <c r="AC91" s="30">
        <v>1.0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79"/>
    </row>
    <row r="92">
      <c r="A92" s="30">
        <v>13385.2</v>
      </c>
      <c r="B92" s="31">
        <v>44354.0</v>
      </c>
      <c r="C92" s="40">
        <v>44361.0</v>
      </c>
      <c r="D92" s="32" t="s">
        <v>305</v>
      </c>
      <c r="E92" s="32" t="s">
        <v>36</v>
      </c>
      <c r="J92" s="30">
        <v>0.0</v>
      </c>
      <c r="K92" s="30">
        <v>0.0</v>
      </c>
      <c r="L92" s="30">
        <v>1.0</v>
      </c>
      <c r="M92" s="32" t="s">
        <v>39</v>
      </c>
      <c r="N92" s="32" t="s">
        <v>39</v>
      </c>
      <c r="O92" s="30">
        <v>3.0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9.0</v>
      </c>
      <c r="AA92" s="30">
        <v>6.0</v>
      </c>
      <c r="AB92" s="30">
        <v>10.0</v>
      </c>
      <c r="AC92" s="30">
        <v>1.0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79"/>
    </row>
    <row r="93">
      <c r="A93" s="30">
        <v>13385.3</v>
      </c>
      <c r="B93" s="31">
        <v>44354.0</v>
      </c>
      <c r="C93" s="40">
        <v>44364.0</v>
      </c>
      <c r="D93" s="32" t="s">
        <v>305</v>
      </c>
      <c r="E93" s="32" t="s">
        <v>36</v>
      </c>
      <c r="J93" s="30">
        <v>0.0</v>
      </c>
      <c r="K93" s="30">
        <v>0.0</v>
      </c>
      <c r="L93" s="30">
        <v>1.0</v>
      </c>
      <c r="M93" s="32" t="s">
        <v>39</v>
      </c>
      <c r="N93" s="32" t="s">
        <v>39</v>
      </c>
      <c r="O93" s="30">
        <v>3.0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9.0</v>
      </c>
      <c r="AA93" s="30">
        <v>7.0</v>
      </c>
      <c r="AB93" s="30">
        <v>10.0</v>
      </c>
      <c r="AC93" s="30">
        <v>1.0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79"/>
    </row>
    <row r="94">
      <c r="A94" s="30">
        <v>13385.4</v>
      </c>
      <c r="B94" s="31">
        <v>44354.0</v>
      </c>
      <c r="C94" s="40">
        <v>44361.0</v>
      </c>
      <c r="D94" s="32" t="s">
        <v>305</v>
      </c>
      <c r="E94" s="32" t="s">
        <v>36</v>
      </c>
      <c r="J94" s="30">
        <v>0.0</v>
      </c>
      <c r="K94" s="30">
        <v>0.0</v>
      </c>
      <c r="L94" s="30">
        <v>1.0</v>
      </c>
      <c r="M94" s="32" t="s">
        <v>39</v>
      </c>
      <c r="N94" s="32" t="s">
        <v>39</v>
      </c>
      <c r="O94" s="30">
        <v>4.0</v>
      </c>
      <c r="P94" s="30">
        <v>9.0</v>
      </c>
      <c r="Q94" s="30">
        <v>6.0</v>
      </c>
      <c r="R94" s="30">
        <v>10.0</v>
      </c>
      <c r="S94" s="30">
        <v>1.0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79"/>
    </row>
    <row r="95">
      <c r="A95" s="30">
        <v>13385.5</v>
      </c>
      <c r="B95" s="31">
        <v>44354.0</v>
      </c>
      <c r="C95" s="40">
        <v>44361.0</v>
      </c>
      <c r="D95" s="32" t="s">
        <v>305</v>
      </c>
      <c r="E95" s="32" t="s">
        <v>36</v>
      </c>
      <c r="J95" s="30">
        <v>0.0</v>
      </c>
      <c r="K95" s="30">
        <v>0.0</v>
      </c>
      <c r="L95" s="30">
        <v>1.0</v>
      </c>
      <c r="M95" s="32" t="s">
        <v>39</v>
      </c>
      <c r="N95" s="32" t="s">
        <v>39</v>
      </c>
      <c r="O95" s="30">
        <v>3.0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9.0</v>
      </c>
      <c r="V95" s="30">
        <v>5.0</v>
      </c>
      <c r="W95" s="30">
        <v>10.0</v>
      </c>
      <c r="X95" s="30">
        <v>1.0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79"/>
    </row>
    <row r="96">
      <c r="A96" s="30">
        <v>13386.1</v>
      </c>
      <c r="B96" s="31">
        <v>44354.0</v>
      </c>
      <c r="C96" s="31">
        <v>44355.0</v>
      </c>
      <c r="D96" s="32" t="s">
        <v>240</v>
      </c>
      <c r="E96" s="33" t="s">
        <v>36</v>
      </c>
      <c r="F96" s="32" t="s">
        <v>236</v>
      </c>
      <c r="G96" s="32" t="s">
        <v>38</v>
      </c>
      <c r="H96" s="30">
        <v>27601.0</v>
      </c>
      <c r="I96" s="35"/>
      <c r="J96" s="30">
        <v>0.0</v>
      </c>
      <c r="K96" s="30">
        <v>1.0</v>
      </c>
      <c r="L96" s="30">
        <v>0.0</v>
      </c>
      <c r="M96" s="32" t="s">
        <v>49</v>
      </c>
      <c r="N96" s="32" t="s">
        <v>39</v>
      </c>
      <c r="O96" s="30">
        <v>2.0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9.0</v>
      </c>
      <c r="AF96" s="30">
        <v>5.0</v>
      </c>
      <c r="AG96" s="30">
        <v>10.0</v>
      </c>
      <c r="AH96" s="30">
        <v>1.0</v>
      </c>
      <c r="AI96" s="30">
        <v>0.0</v>
      </c>
      <c r="AJ96" s="79"/>
    </row>
    <row r="97">
      <c r="A97" s="30">
        <v>13387.1</v>
      </c>
      <c r="B97" s="31">
        <v>44354.0</v>
      </c>
      <c r="C97" s="40">
        <v>44357.0</v>
      </c>
      <c r="D97" s="32" t="s">
        <v>320</v>
      </c>
      <c r="E97" s="32" t="s">
        <v>36</v>
      </c>
      <c r="F97" s="32" t="s">
        <v>295</v>
      </c>
      <c r="G97" s="33" t="s">
        <v>38</v>
      </c>
      <c r="H97" s="34">
        <v>27606.0</v>
      </c>
      <c r="I97" s="35"/>
      <c r="J97" s="30">
        <v>0.0</v>
      </c>
      <c r="K97" s="30">
        <v>1.0</v>
      </c>
      <c r="L97" s="30">
        <v>0.0</v>
      </c>
      <c r="M97" s="32" t="s">
        <v>49</v>
      </c>
      <c r="N97" s="32" t="s">
        <v>49</v>
      </c>
      <c r="O97" s="30">
        <v>3.0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10.0</v>
      </c>
      <c r="V97" s="30">
        <v>6.0</v>
      </c>
      <c r="W97" s="30">
        <v>10.0</v>
      </c>
      <c r="X97" s="30">
        <v>2.0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79"/>
    </row>
    <row r="98">
      <c r="A98" s="30">
        <v>13387.2</v>
      </c>
      <c r="B98" s="31">
        <v>44354.0</v>
      </c>
      <c r="C98" s="40">
        <v>44357.0</v>
      </c>
      <c r="D98" s="32" t="s">
        <v>320</v>
      </c>
      <c r="E98" s="32" t="s">
        <v>36</v>
      </c>
      <c r="J98" s="30">
        <v>0.0</v>
      </c>
      <c r="K98" s="30">
        <v>0.0</v>
      </c>
      <c r="L98" s="30">
        <v>1.0</v>
      </c>
      <c r="M98" s="32" t="s">
        <v>39</v>
      </c>
      <c r="N98" s="32" t="s">
        <v>49</v>
      </c>
      <c r="O98" s="30">
        <v>3.0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10.0</v>
      </c>
      <c r="V98" s="30">
        <v>6.0</v>
      </c>
      <c r="W98" s="30">
        <v>10.0</v>
      </c>
      <c r="X98" s="30">
        <v>2.0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79"/>
    </row>
    <row r="99">
      <c r="A99" s="30">
        <v>13388.1</v>
      </c>
      <c r="B99" s="31">
        <v>44355.0</v>
      </c>
      <c r="C99" s="40">
        <v>44361.0</v>
      </c>
      <c r="D99" s="32" t="s">
        <v>353</v>
      </c>
      <c r="E99" s="33" t="s">
        <v>36</v>
      </c>
      <c r="F99" s="32" t="s">
        <v>92</v>
      </c>
      <c r="G99" s="32" t="s">
        <v>91</v>
      </c>
      <c r="H99" s="30">
        <v>27597.0</v>
      </c>
      <c r="I99" s="35"/>
      <c r="J99" s="30">
        <v>0.0</v>
      </c>
      <c r="K99" s="30">
        <v>1.0</v>
      </c>
      <c r="L99" s="30">
        <v>0.0</v>
      </c>
      <c r="M99" s="32" t="s">
        <v>39</v>
      </c>
      <c r="N99" s="32" t="s">
        <v>39</v>
      </c>
      <c r="O99" s="30">
        <v>3.0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10.0</v>
      </c>
      <c r="V99" s="30">
        <v>5.0</v>
      </c>
      <c r="W99" s="30">
        <v>10.0</v>
      </c>
      <c r="X99" s="30">
        <v>1.0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79"/>
    </row>
    <row r="100">
      <c r="A100" s="30">
        <v>13388.2</v>
      </c>
      <c r="B100" s="31">
        <v>44355.0</v>
      </c>
      <c r="C100" s="40">
        <v>44361.0</v>
      </c>
      <c r="D100" s="32" t="s">
        <v>353</v>
      </c>
      <c r="E100" s="32" t="s">
        <v>36</v>
      </c>
      <c r="F100" s="32" t="s">
        <v>90</v>
      </c>
      <c r="G100" s="33" t="s">
        <v>91</v>
      </c>
      <c r="H100" s="34">
        <v>27597.0</v>
      </c>
      <c r="I100" s="35"/>
      <c r="J100" s="30">
        <v>0.0</v>
      </c>
      <c r="K100" s="30">
        <v>1.0</v>
      </c>
      <c r="L100" s="30">
        <v>0.0</v>
      </c>
      <c r="M100" s="32" t="s">
        <v>39</v>
      </c>
      <c r="N100" s="32" t="s">
        <v>39</v>
      </c>
      <c r="O100" s="30">
        <v>1.0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10.0</v>
      </c>
      <c r="V100" s="30">
        <v>5.0</v>
      </c>
      <c r="W100" s="30">
        <v>5.0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5.0</v>
      </c>
      <c r="AH100" s="30">
        <v>1.0</v>
      </c>
      <c r="AI100" s="30">
        <v>0.0</v>
      </c>
      <c r="AJ100" s="79"/>
    </row>
    <row r="101">
      <c r="A101" s="30">
        <v>13388.3</v>
      </c>
      <c r="B101" s="31">
        <v>44355.0</v>
      </c>
      <c r="C101" s="40">
        <v>44361.0</v>
      </c>
      <c r="D101" s="32" t="s">
        <v>353</v>
      </c>
      <c r="E101" s="32" t="s">
        <v>36</v>
      </c>
      <c r="F101" s="32" t="s">
        <v>179</v>
      </c>
      <c r="G101" s="33" t="s">
        <v>38</v>
      </c>
      <c r="H101" s="34">
        <v>27616.0</v>
      </c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1.0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10.0</v>
      </c>
      <c r="AF101" s="30">
        <v>5.0</v>
      </c>
      <c r="AG101" s="30">
        <v>10.0</v>
      </c>
      <c r="AH101" s="30">
        <v>1.0</v>
      </c>
      <c r="AI101" s="30">
        <v>0.0</v>
      </c>
      <c r="AJ101" s="79"/>
    </row>
    <row r="102">
      <c r="A102" s="30">
        <v>13388.4</v>
      </c>
      <c r="B102" s="31">
        <v>44355.0</v>
      </c>
      <c r="C102" s="40">
        <v>44361.0</v>
      </c>
      <c r="D102" s="32" t="s">
        <v>353</v>
      </c>
      <c r="E102" s="32" t="s">
        <v>36</v>
      </c>
      <c r="F102" s="32" t="s">
        <v>179</v>
      </c>
      <c r="G102" s="33" t="s">
        <v>38</v>
      </c>
      <c r="H102" s="34">
        <v>27616.0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1.0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11.0</v>
      </c>
      <c r="AF102" s="30">
        <v>6.0</v>
      </c>
      <c r="AG102" s="30">
        <v>10.0</v>
      </c>
      <c r="AH102" s="30">
        <v>1.0</v>
      </c>
      <c r="AI102" s="30">
        <v>0.0</v>
      </c>
      <c r="AJ102" s="79"/>
    </row>
    <row r="103">
      <c r="A103" s="30">
        <v>13388.5</v>
      </c>
      <c r="B103" s="31">
        <v>44355.0</v>
      </c>
      <c r="C103" s="40">
        <v>44361.0</v>
      </c>
      <c r="D103" s="32" t="s">
        <v>353</v>
      </c>
      <c r="E103" s="32" t="s">
        <v>36</v>
      </c>
      <c r="J103" s="30">
        <v>1.0</v>
      </c>
      <c r="K103" s="30">
        <v>0.0</v>
      </c>
      <c r="L103" s="30">
        <v>0.0</v>
      </c>
      <c r="M103" s="32" t="s">
        <v>39</v>
      </c>
      <c r="N103" s="32" t="s">
        <v>39</v>
      </c>
      <c r="O103" s="30">
        <v>3.0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5.0</v>
      </c>
      <c r="AA103" s="30">
        <v>3.0</v>
      </c>
      <c r="AB103" s="30">
        <v>11.0</v>
      </c>
      <c r="AC103" s="30">
        <v>1.0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79"/>
    </row>
    <row r="104">
      <c r="A104" s="30">
        <v>13388.6</v>
      </c>
      <c r="B104" s="31">
        <v>44355.0</v>
      </c>
      <c r="C104" s="40">
        <v>44361.0</v>
      </c>
      <c r="D104" s="32" t="s">
        <v>353</v>
      </c>
      <c r="E104" s="32" t="s">
        <v>36</v>
      </c>
      <c r="J104" s="30">
        <v>1.0</v>
      </c>
      <c r="K104" s="30">
        <v>0.0</v>
      </c>
      <c r="L104" s="30">
        <v>0.0</v>
      </c>
      <c r="M104" s="32" t="s">
        <v>39</v>
      </c>
      <c r="N104" s="32" t="s">
        <v>39</v>
      </c>
      <c r="O104" s="30">
        <v>3.0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5.0</v>
      </c>
      <c r="AA104" s="30">
        <v>3.0</v>
      </c>
      <c r="AB104" s="30">
        <v>11.0</v>
      </c>
      <c r="AC104" s="30">
        <v>1.0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79"/>
    </row>
    <row r="105">
      <c r="A105" s="30">
        <v>13389.1</v>
      </c>
      <c r="B105" s="31">
        <v>44355.0</v>
      </c>
      <c r="C105" s="40">
        <v>44361.0</v>
      </c>
      <c r="D105" s="32" t="s">
        <v>353</v>
      </c>
      <c r="E105" s="32" t="s">
        <v>36</v>
      </c>
      <c r="J105" s="30">
        <v>1.0</v>
      </c>
      <c r="K105" s="30">
        <v>0.0</v>
      </c>
      <c r="L105" s="30">
        <v>0.0</v>
      </c>
      <c r="M105" s="32" t="s">
        <v>39</v>
      </c>
      <c r="N105" s="32" t="s">
        <v>39</v>
      </c>
      <c r="O105" s="30">
        <v>1.0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4.0</v>
      </c>
      <c r="AA105" s="30">
        <v>2.0</v>
      </c>
      <c r="AB105" s="30">
        <v>11.0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79"/>
    </row>
    <row r="106">
      <c r="A106" s="30">
        <v>13389.2</v>
      </c>
      <c r="B106" s="31">
        <v>44355.0</v>
      </c>
      <c r="C106" s="40">
        <v>44361.0</v>
      </c>
      <c r="D106" s="32" t="s">
        <v>353</v>
      </c>
      <c r="E106" s="32" t="s">
        <v>36</v>
      </c>
      <c r="J106" s="30">
        <v>1.0</v>
      </c>
      <c r="K106" s="30">
        <v>0.0</v>
      </c>
      <c r="L106" s="30">
        <v>0.0</v>
      </c>
      <c r="M106" s="32" t="s">
        <v>39</v>
      </c>
      <c r="N106" s="32" t="s">
        <v>39</v>
      </c>
      <c r="O106" s="30">
        <v>2.0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5.0</v>
      </c>
      <c r="AF106" s="30">
        <v>3.0</v>
      </c>
      <c r="AG106" s="30">
        <v>10.0</v>
      </c>
      <c r="AH106" s="30">
        <v>1.0</v>
      </c>
      <c r="AI106" s="30">
        <v>0.0</v>
      </c>
      <c r="AJ106" s="79"/>
    </row>
    <row r="107">
      <c r="A107" s="30">
        <v>13389.3</v>
      </c>
      <c r="B107" s="31">
        <v>44355.0</v>
      </c>
      <c r="C107" s="40">
        <v>44361.0</v>
      </c>
      <c r="D107" s="32" t="s">
        <v>353</v>
      </c>
      <c r="E107" s="32" t="s">
        <v>36</v>
      </c>
      <c r="J107" s="30">
        <v>0.0</v>
      </c>
      <c r="K107" s="30">
        <v>0.0</v>
      </c>
      <c r="L107" s="30">
        <v>1.0</v>
      </c>
      <c r="M107" s="32" t="s">
        <v>39</v>
      </c>
      <c r="N107" s="32" t="s">
        <v>39</v>
      </c>
      <c r="O107" s="30">
        <v>2.0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7.0</v>
      </c>
      <c r="V107" s="30">
        <v>4.0</v>
      </c>
      <c r="W107" s="30">
        <v>10.0</v>
      </c>
      <c r="X107" s="30">
        <v>1.0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79"/>
    </row>
    <row r="108">
      <c r="A108" s="30">
        <v>13390.1</v>
      </c>
      <c r="B108" s="31">
        <v>44355.0</v>
      </c>
      <c r="C108" s="40">
        <v>44361.0</v>
      </c>
      <c r="D108" s="32" t="s">
        <v>316</v>
      </c>
      <c r="E108" s="33" t="s">
        <v>46</v>
      </c>
      <c r="F108" s="32" t="s">
        <v>122</v>
      </c>
      <c r="G108" s="32" t="s">
        <v>38</v>
      </c>
      <c r="H108" s="30">
        <v>27610.0</v>
      </c>
      <c r="I108" s="35"/>
      <c r="J108" s="30">
        <v>0.0</v>
      </c>
      <c r="K108" s="30">
        <v>1.0</v>
      </c>
      <c r="L108" s="30">
        <v>0.0</v>
      </c>
      <c r="M108" s="32" t="s">
        <v>49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11.0</v>
      </c>
      <c r="V108" s="30">
        <v>5.0</v>
      </c>
      <c r="W108" s="30">
        <v>10.0</v>
      </c>
      <c r="X108" s="30">
        <v>1.0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79"/>
    </row>
    <row r="109">
      <c r="A109" s="30">
        <v>13390.2</v>
      </c>
      <c r="B109" s="31">
        <v>44355.0</v>
      </c>
      <c r="C109" s="40">
        <v>44361.0</v>
      </c>
      <c r="D109" s="32" t="s">
        <v>316</v>
      </c>
      <c r="E109" s="32" t="s">
        <v>46</v>
      </c>
      <c r="F109" s="32" t="s">
        <v>122</v>
      </c>
      <c r="G109" s="33" t="s">
        <v>38</v>
      </c>
      <c r="H109" s="34">
        <v>27610.0</v>
      </c>
      <c r="I109" s="35"/>
      <c r="J109" s="30">
        <v>0.0</v>
      </c>
      <c r="K109" s="30">
        <v>1.0</v>
      </c>
      <c r="L109" s="30">
        <v>0.0</v>
      </c>
      <c r="M109" s="32" t="s">
        <v>49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11.0</v>
      </c>
      <c r="V109" s="30">
        <v>5.0</v>
      </c>
      <c r="W109" s="30">
        <v>10.0</v>
      </c>
      <c r="X109" s="30">
        <v>1.0</v>
      </c>
      <c r="Y109" s="30">
        <v>0.0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79"/>
    </row>
    <row r="110">
      <c r="A110" s="30">
        <v>13390.3</v>
      </c>
      <c r="B110" s="31">
        <v>44355.0</v>
      </c>
      <c r="C110" s="40">
        <v>44361.0</v>
      </c>
      <c r="D110" s="32" t="s">
        <v>316</v>
      </c>
      <c r="E110" s="32" t="s">
        <v>46</v>
      </c>
      <c r="F110" s="32" t="s">
        <v>122</v>
      </c>
      <c r="G110" s="33" t="s">
        <v>38</v>
      </c>
      <c r="H110" s="34">
        <v>27610.0</v>
      </c>
      <c r="I110" s="35"/>
      <c r="J110" s="30">
        <v>0.0</v>
      </c>
      <c r="K110" s="30">
        <v>1.0</v>
      </c>
      <c r="L110" s="30">
        <v>0.0</v>
      </c>
      <c r="M110" s="32" t="s">
        <v>49</v>
      </c>
      <c r="N110" s="32" t="s">
        <v>39</v>
      </c>
      <c r="O110" s="30">
        <v>0.0</v>
      </c>
      <c r="P110" s="30">
        <v>11.0</v>
      </c>
      <c r="Q110" s="30">
        <v>5.0</v>
      </c>
      <c r="R110" s="30">
        <v>12.0</v>
      </c>
      <c r="S110" s="30">
        <v>1.0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79"/>
    </row>
    <row r="111">
      <c r="A111" s="30">
        <v>13390.4</v>
      </c>
      <c r="B111" s="31">
        <v>44355.0</v>
      </c>
      <c r="C111" s="40">
        <v>44361.0</v>
      </c>
      <c r="D111" s="32" t="s">
        <v>316</v>
      </c>
      <c r="E111" s="32" t="s">
        <v>46</v>
      </c>
      <c r="F111" s="32" t="s">
        <v>122</v>
      </c>
      <c r="G111" s="33" t="s">
        <v>38</v>
      </c>
      <c r="H111" s="34">
        <v>27610.0</v>
      </c>
      <c r="I111" s="35"/>
      <c r="J111" s="30">
        <v>0.0</v>
      </c>
      <c r="K111" s="30">
        <v>1.0</v>
      </c>
      <c r="L111" s="30">
        <v>0.0</v>
      </c>
      <c r="M111" s="32" t="s">
        <v>49</v>
      </c>
      <c r="N111" s="32" t="s">
        <v>39</v>
      </c>
      <c r="O111" s="30">
        <v>0.0</v>
      </c>
      <c r="P111" s="30">
        <v>11.0</v>
      </c>
      <c r="Q111" s="30">
        <v>5.0</v>
      </c>
      <c r="R111" s="30">
        <v>12.0</v>
      </c>
      <c r="S111" s="30">
        <v>1.0</v>
      </c>
      <c r="T111" s="30">
        <v>0.0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79"/>
    </row>
    <row r="112">
      <c r="A112" s="30">
        <v>13390.5</v>
      </c>
      <c r="B112" s="31">
        <v>44355.0</v>
      </c>
      <c r="C112" s="40">
        <v>44361.0</v>
      </c>
      <c r="D112" s="32" t="s">
        <v>316</v>
      </c>
      <c r="E112" s="32" t="s">
        <v>46</v>
      </c>
      <c r="I112" s="35"/>
      <c r="J112" s="30">
        <v>1.0</v>
      </c>
      <c r="K112" s="30">
        <v>0.0</v>
      </c>
      <c r="L112" s="30">
        <v>0.0</v>
      </c>
      <c r="M112" s="32" t="s">
        <v>39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6.0</v>
      </c>
      <c r="AA112" s="30">
        <v>3.0</v>
      </c>
      <c r="AB112" s="30">
        <v>12.0</v>
      </c>
      <c r="AC112" s="30">
        <v>1.0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79"/>
    </row>
    <row r="113">
      <c r="A113" s="30">
        <v>13391.1</v>
      </c>
      <c r="B113" s="31">
        <v>44355.0</v>
      </c>
      <c r="C113" s="40">
        <v>44357.0</v>
      </c>
      <c r="D113" s="32" t="s">
        <v>52</v>
      </c>
      <c r="E113" s="33" t="s">
        <v>36</v>
      </c>
      <c r="F113" s="32" t="s">
        <v>371</v>
      </c>
      <c r="G113" s="32" t="s">
        <v>54</v>
      </c>
      <c r="H113" s="34">
        <v>27539.0</v>
      </c>
      <c r="I113" s="35"/>
      <c r="J113" s="30">
        <v>0.0</v>
      </c>
      <c r="K113" s="30">
        <v>1.0</v>
      </c>
      <c r="L113" s="30">
        <v>0.0</v>
      </c>
      <c r="M113" s="32" t="s">
        <v>39</v>
      </c>
      <c r="N113" s="32" t="s">
        <v>39</v>
      </c>
      <c r="O113" s="30">
        <v>4.0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6.0</v>
      </c>
      <c r="W113" s="30">
        <v>10.0</v>
      </c>
      <c r="X113" s="30">
        <v>1.0</v>
      </c>
      <c r="Y113" s="30">
        <v>0.0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8.0</v>
      </c>
      <c r="AF113" s="30">
        <v>0.0</v>
      </c>
      <c r="AG113" s="30">
        <v>0.0</v>
      </c>
      <c r="AH113" s="30">
        <v>0.0</v>
      </c>
      <c r="AI113" s="30">
        <v>0.0</v>
      </c>
      <c r="AJ113" s="79"/>
    </row>
    <row r="114">
      <c r="A114" s="30">
        <v>13392.1</v>
      </c>
      <c r="B114" s="31">
        <v>44355.0</v>
      </c>
      <c r="C114" s="40">
        <v>44361.0</v>
      </c>
      <c r="D114" s="32" t="s">
        <v>116</v>
      </c>
      <c r="E114" s="32" t="s">
        <v>46</v>
      </c>
      <c r="F114" s="32" t="s">
        <v>248</v>
      </c>
      <c r="G114" s="33" t="s">
        <v>38</v>
      </c>
      <c r="H114" s="34">
        <v>27604.0</v>
      </c>
      <c r="I114" s="35"/>
      <c r="J114" s="30">
        <v>0.0</v>
      </c>
      <c r="K114" s="30">
        <v>1.0</v>
      </c>
      <c r="L114" s="30">
        <v>0.0</v>
      </c>
      <c r="M114" s="32" t="s">
        <v>49</v>
      </c>
      <c r="N114" s="32" t="s">
        <v>39</v>
      </c>
      <c r="O114" s="30">
        <v>3.0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7.0</v>
      </c>
      <c r="V114" s="30">
        <v>6.0</v>
      </c>
      <c r="W114" s="30">
        <v>5.0</v>
      </c>
      <c r="X114" s="30">
        <v>1.0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79"/>
    </row>
    <row r="115">
      <c r="A115" s="30">
        <v>13392.2</v>
      </c>
      <c r="B115" s="31">
        <v>44355.0</v>
      </c>
      <c r="C115" s="40">
        <v>44361.0</v>
      </c>
      <c r="D115" s="32" t="s">
        <v>116</v>
      </c>
      <c r="E115" s="32" t="s">
        <v>46</v>
      </c>
      <c r="I115" s="35"/>
      <c r="J115" s="30">
        <v>1.0</v>
      </c>
      <c r="K115" s="30">
        <v>0.0</v>
      </c>
      <c r="L115" s="30">
        <v>0.0</v>
      </c>
      <c r="M115" s="32" t="s">
        <v>39</v>
      </c>
      <c r="N115" s="32" t="s">
        <v>39</v>
      </c>
      <c r="O115" s="30">
        <v>3.0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4.0</v>
      </c>
      <c r="AA115" s="30">
        <v>4.0</v>
      </c>
      <c r="AB115" s="30">
        <v>0.0</v>
      </c>
      <c r="AC115" s="30">
        <v>2.0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79"/>
    </row>
    <row r="116">
      <c r="A116" s="30">
        <v>13393.1</v>
      </c>
      <c r="B116" s="31">
        <v>44355.0</v>
      </c>
      <c r="C116" s="40">
        <v>44361.0</v>
      </c>
      <c r="D116" s="32" t="s">
        <v>352</v>
      </c>
      <c r="E116" s="33" t="s">
        <v>36</v>
      </c>
      <c r="F116" s="32" t="s">
        <v>335</v>
      </c>
      <c r="G116" s="32" t="s">
        <v>38</v>
      </c>
      <c r="H116" s="34">
        <v>27608.0</v>
      </c>
      <c r="I116" s="35"/>
      <c r="J116" s="30">
        <v>0.0</v>
      </c>
      <c r="K116" s="30">
        <v>1.0</v>
      </c>
      <c r="L116" s="30">
        <v>0.0</v>
      </c>
      <c r="M116" s="32" t="s">
        <v>49</v>
      </c>
      <c r="N116" s="32" t="s">
        <v>39</v>
      </c>
      <c r="O116" s="30">
        <v>3.0</v>
      </c>
      <c r="P116" s="30">
        <v>6.0</v>
      </c>
      <c r="Q116" s="30">
        <v>6.0</v>
      </c>
      <c r="R116" s="30">
        <v>5.0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79"/>
    </row>
    <row r="117">
      <c r="A117" s="30">
        <v>13393.2</v>
      </c>
      <c r="B117" s="31">
        <v>44355.0</v>
      </c>
      <c r="C117" s="40">
        <v>44361.0</v>
      </c>
      <c r="D117" s="32" t="s">
        <v>352</v>
      </c>
      <c r="E117" s="32" t="s">
        <v>36</v>
      </c>
      <c r="F117" s="32" t="s">
        <v>335</v>
      </c>
      <c r="G117" s="33" t="s">
        <v>38</v>
      </c>
      <c r="H117" s="34">
        <v>27608.0</v>
      </c>
      <c r="I117" s="35"/>
      <c r="J117" s="30">
        <v>0.0</v>
      </c>
      <c r="K117" s="30">
        <v>1.0</v>
      </c>
      <c r="L117" s="30">
        <v>0.0</v>
      </c>
      <c r="M117" s="32" t="s">
        <v>49</v>
      </c>
      <c r="N117" s="32" t="s">
        <v>39</v>
      </c>
      <c r="O117" s="30">
        <v>1.0</v>
      </c>
      <c r="P117" s="30">
        <v>6.0</v>
      </c>
      <c r="Q117" s="30">
        <v>6.0</v>
      </c>
      <c r="R117" s="30">
        <v>0.0</v>
      </c>
      <c r="S117" s="30">
        <v>0.0</v>
      </c>
      <c r="T117" s="30">
        <v>1.0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79"/>
    </row>
    <row r="118">
      <c r="A118" s="30">
        <v>13394.1</v>
      </c>
      <c r="B118" s="31">
        <v>44356.0</v>
      </c>
      <c r="C118" s="40">
        <v>44361.0</v>
      </c>
      <c r="D118" s="32" t="s">
        <v>372</v>
      </c>
      <c r="E118" s="32" t="s">
        <v>36</v>
      </c>
      <c r="F118" s="32" t="s">
        <v>289</v>
      </c>
      <c r="G118" s="33" t="s">
        <v>38</v>
      </c>
      <c r="H118" s="34">
        <v>27614.0</v>
      </c>
      <c r="I118" s="35"/>
      <c r="J118" s="30">
        <v>0.0</v>
      </c>
      <c r="K118" s="30">
        <v>1.0</v>
      </c>
      <c r="L118" s="30">
        <v>0.0</v>
      </c>
      <c r="M118" s="32" t="s">
        <v>49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8.0</v>
      </c>
      <c r="AF118" s="30">
        <v>5.0</v>
      </c>
      <c r="AG118" s="30">
        <v>5.0</v>
      </c>
      <c r="AH118" s="30">
        <v>0.0</v>
      </c>
      <c r="AI118" s="30">
        <v>1.0</v>
      </c>
      <c r="AJ118" s="79"/>
    </row>
    <row r="119">
      <c r="A119" s="30">
        <v>13394.2</v>
      </c>
      <c r="B119" s="31">
        <v>44356.0</v>
      </c>
      <c r="C119" s="40">
        <v>44361.0</v>
      </c>
      <c r="D119" s="32" t="s">
        <v>372</v>
      </c>
      <c r="E119" s="32" t="s">
        <v>36</v>
      </c>
      <c r="J119" s="30">
        <v>0.0</v>
      </c>
      <c r="K119" s="30">
        <v>0.0</v>
      </c>
      <c r="L119" s="30">
        <v>1.0</v>
      </c>
      <c r="M119" s="32" t="s">
        <v>49</v>
      </c>
      <c r="N119" s="32" t="s">
        <v>39</v>
      </c>
      <c r="O119" s="30">
        <v>3.0</v>
      </c>
      <c r="P119" s="30">
        <v>10.0</v>
      </c>
      <c r="Q119" s="30">
        <v>7.0</v>
      </c>
      <c r="R119" s="30">
        <v>5.0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79"/>
    </row>
    <row r="120">
      <c r="A120" s="30">
        <v>13394.3</v>
      </c>
      <c r="B120" s="31">
        <v>44356.0</v>
      </c>
      <c r="C120" s="40">
        <v>44361.0</v>
      </c>
      <c r="D120" s="32" t="s">
        <v>372</v>
      </c>
      <c r="E120" s="32" t="s">
        <v>36</v>
      </c>
      <c r="J120" s="30">
        <v>0.0</v>
      </c>
      <c r="K120" s="30">
        <v>0.0</v>
      </c>
      <c r="L120" s="30">
        <v>1.0</v>
      </c>
      <c r="M120" s="32" t="s">
        <v>49</v>
      </c>
      <c r="N120" s="32" t="s">
        <v>39</v>
      </c>
      <c r="O120" s="30">
        <v>0.0</v>
      </c>
      <c r="P120" s="30">
        <v>6.0</v>
      </c>
      <c r="Q120" s="30">
        <v>5.0</v>
      </c>
      <c r="R120" s="30">
        <v>5.0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79"/>
    </row>
    <row r="121">
      <c r="A121" s="30">
        <v>13395.1</v>
      </c>
      <c r="B121" s="31">
        <v>44356.0</v>
      </c>
      <c r="C121" s="31">
        <v>44356.0</v>
      </c>
      <c r="D121" s="32" t="s">
        <v>68</v>
      </c>
      <c r="E121" s="33" t="s">
        <v>36</v>
      </c>
      <c r="F121" s="32" t="s">
        <v>69</v>
      </c>
      <c r="G121" s="32" t="s">
        <v>38</v>
      </c>
      <c r="H121" s="30">
        <v>27615.0</v>
      </c>
      <c r="I121" s="35"/>
      <c r="J121" s="30">
        <v>0.0</v>
      </c>
      <c r="K121" s="30">
        <v>1.0</v>
      </c>
      <c r="L121" s="30">
        <v>0.0</v>
      </c>
      <c r="M121" s="32" t="s">
        <v>49</v>
      </c>
      <c r="N121" s="32" t="s">
        <v>39</v>
      </c>
      <c r="O121" s="30">
        <v>0.0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0.0</v>
      </c>
      <c r="V121" s="30">
        <v>0.0</v>
      </c>
      <c r="W121" s="30">
        <v>5.0</v>
      </c>
      <c r="X121" s="30">
        <v>1.0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79"/>
    </row>
    <row r="122">
      <c r="A122" s="30">
        <v>13396.1</v>
      </c>
      <c r="B122" s="31">
        <v>44356.0</v>
      </c>
      <c r="C122" s="40">
        <v>44361.0</v>
      </c>
      <c r="D122" s="32" t="s">
        <v>125</v>
      </c>
      <c r="E122" s="32" t="s">
        <v>36</v>
      </c>
      <c r="F122" s="32" t="s">
        <v>126</v>
      </c>
      <c r="G122" s="33" t="s">
        <v>86</v>
      </c>
      <c r="H122" s="34">
        <v>27591.0</v>
      </c>
      <c r="I122" s="35"/>
      <c r="J122" s="30">
        <v>0.0</v>
      </c>
      <c r="K122" s="30">
        <v>0.0</v>
      </c>
      <c r="L122" s="30">
        <v>1.0</v>
      </c>
      <c r="M122" s="32" t="s">
        <v>49</v>
      </c>
      <c r="N122" s="32" t="s">
        <v>39</v>
      </c>
      <c r="O122" s="30">
        <v>1.0</v>
      </c>
      <c r="P122" s="30">
        <v>5.0</v>
      </c>
      <c r="Q122" s="30">
        <v>4.0</v>
      </c>
      <c r="R122" s="30">
        <v>5.0</v>
      </c>
      <c r="S122" s="30">
        <v>1.0</v>
      </c>
      <c r="T122" s="30">
        <v>0.0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79"/>
    </row>
    <row r="123">
      <c r="A123" s="30">
        <v>13396.2</v>
      </c>
      <c r="B123" s="31">
        <v>44356.0</v>
      </c>
      <c r="C123" s="40">
        <v>44361.0</v>
      </c>
      <c r="D123" s="32" t="s">
        <v>125</v>
      </c>
      <c r="E123" s="32" t="s">
        <v>36</v>
      </c>
      <c r="F123" s="32" t="s">
        <v>126</v>
      </c>
      <c r="G123" s="33" t="s">
        <v>86</v>
      </c>
      <c r="H123" s="34">
        <v>27591.0</v>
      </c>
      <c r="I123" s="35"/>
      <c r="J123" s="30">
        <v>0.0</v>
      </c>
      <c r="K123" s="30">
        <v>0.0</v>
      </c>
      <c r="L123" s="30">
        <v>1.0</v>
      </c>
      <c r="M123" s="32" t="s">
        <v>49</v>
      </c>
      <c r="N123" s="32" t="s">
        <v>39</v>
      </c>
      <c r="O123" s="30">
        <v>1.0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6.0</v>
      </c>
      <c r="V123" s="30">
        <v>4.0</v>
      </c>
      <c r="W123" s="30">
        <v>10.0</v>
      </c>
      <c r="X123" s="30">
        <v>1.0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79"/>
    </row>
    <row r="124">
      <c r="A124" s="30">
        <v>13396.3</v>
      </c>
      <c r="B124" s="31">
        <v>44356.0</v>
      </c>
      <c r="C124" s="40">
        <v>44361.0</v>
      </c>
      <c r="D124" s="32" t="s">
        <v>125</v>
      </c>
      <c r="E124" s="32" t="s">
        <v>36</v>
      </c>
      <c r="F124" s="32" t="s">
        <v>126</v>
      </c>
      <c r="G124" s="33" t="s">
        <v>86</v>
      </c>
      <c r="H124" s="34">
        <v>27591.0</v>
      </c>
      <c r="I124" s="35"/>
      <c r="J124" s="30">
        <v>0.0</v>
      </c>
      <c r="K124" s="30">
        <v>1.0</v>
      </c>
      <c r="L124" s="30">
        <v>0.0</v>
      </c>
      <c r="M124" s="32" t="s">
        <v>49</v>
      </c>
      <c r="N124" s="32" t="s">
        <v>39</v>
      </c>
      <c r="O124" s="30">
        <v>1.0</v>
      </c>
      <c r="P124" s="30">
        <v>11.0</v>
      </c>
      <c r="Q124" s="30">
        <v>5.0</v>
      </c>
      <c r="R124" s="30">
        <v>10.0</v>
      </c>
      <c r="S124" s="30">
        <v>1.0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79"/>
    </row>
    <row r="125">
      <c r="A125" s="30">
        <v>13396.4</v>
      </c>
      <c r="B125" s="31">
        <v>44356.0</v>
      </c>
      <c r="C125" s="40">
        <v>44361.0</v>
      </c>
      <c r="D125" s="32" t="s">
        <v>125</v>
      </c>
      <c r="E125" s="32" t="s">
        <v>36</v>
      </c>
      <c r="F125" s="32" t="s">
        <v>126</v>
      </c>
      <c r="G125" s="33" t="s">
        <v>86</v>
      </c>
      <c r="H125" s="34">
        <v>27591.0</v>
      </c>
      <c r="I125" s="35"/>
      <c r="J125" s="30">
        <v>0.0</v>
      </c>
      <c r="K125" s="30">
        <v>1.0</v>
      </c>
      <c r="L125" s="30">
        <v>0.0</v>
      </c>
      <c r="M125" s="32" t="s">
        <v>49</v>
      </c>
      <c r="N125" s="32" t="s">
        <v>39</v>
      </c>
      <c r="O125" s="30">
        <v>1.0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11.0</v>
      </c>
      <c r="V125" s="30">
        <v>5.0</v>
      </c>
      <c r="W125" s="30">
        <v>10.0</v>
      </c>
      <c r="X125" s="30">
        <v>1.0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79"/>
    </row>
    <row r="126">
      <c r="A126" s="30">
        <v>13396.5</v>
      </c>
      <c r="B126" s="31">
        <v>44356.0</v>
      </c>
      <c r="C126" s="40">
        <v>44361.0</v>
      </c>
      <c r="D126" s="32" t="s">
        <v>125</v>
      </c>
      <c r="E126" s="32" t="s">
        <v>36</v>
      </c>
      <c r="J126" s="30">
        <v>1.0</v>
      </c>
      <c r="K126" s="30">
        <v>0.0</v>
      </c>
      <c r="L126" s="30">
        <v>0.0</v>
      </c>
      <c r="M126" s="32" t="s">
        <v>49</v>
      </c>
      <c r="N126" s="32" t="s">
        <v>39</v>
      </c>
      <c r="O126" s="30">
        <v>1.0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6.0</v>
      </c>
      <c r="AA126" s="30">
        <v>4.0</v>
      </c>
      <c r="AB126" s="30">
        <v>12.0</v>
      </c>
      <c r="AC126" s="30">
        <v>2.0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79"/>
    </row>
    <row r="127">
      <c r="A127" s="30">
        <v>13396.6</v>
      </c>
      <c r="B127" s="31">
        <v>44356.0</v>
      </c>
      <c r="C127" s="40">
        <v>44361.0</v>
      </c>
      <c r="D127" s="32" t="s">
        <v>125</v>
      </c>
      <c r="E127" s="32" t="s">
        <v>36</v>
      </c>
      <c r="J127" s="30">
        <v>1.0</v>
      </c>
      <c r="K127" s="30">
        <v>0.0</v>
      </c>
      <c r="L127" s="30">
        <v>0.0</v>
      </c>
      <c r="M127" s="32" t="s">
        <v>49</v>
      </c>
      <c r="N127" s="32" t="s">
        <v>39</v>
      </c>
      <c r="O127" s="30">
        <v>1.0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6.0</v>
      </c>
      <c r="AF127" s="30">
        <v>4.0</v>
      </c>
      <c r="AG127" s="30">
        <v>5.0</v>
      </c>
      <c r="AH127" s="30">
        <v>1.0</v>
      </c>
      <c r="AI127" s="30">
        <v>0.0</v>
      </c>
      <c r="AJ127" s="79"/>
    </row>
    <row r="128">
      <c r="A128" s="30">
        <v>13397.1</v>
      </c>
      <c r="B128" s="31">
        <v>44356.0</v>
      </c>
      <c r="C128" s="40">
        <v>44361.0</v>
      </c>
      <c r="D128" s="32" t="s">
        <v>373</v>
      </c>
      <c r="E128" s="33" t="s">
        <v>36</v>
      </c>
      <c r="F128" s="32" t="s">
        <v>191</v>
      </c>
      <c r="G128" s="32" t="s">
        <v>107</v>
      </c>
      <c r="H128" s="30">
        <v>27511.0</v>
      </c>
      <c r="I128" s="35"/>
      <c r="J128" s="30">
        <v>0.0</v>
      </c>
      <c r="K128" s="30">
        <v>1.0</v>
      </c>
      <c r="L128" s="30">
        <v>0.0</v>
      </c>
      <c r="M128" s="32" t="s">
        <v>39</v>
      </c>
      <c r="N128" s="32" t="s">
        <v>39</v>
      </c>
      <c r="O128" s="30">
        <v>3.0</v>
      </c>
      <c r="P128" s="30">
        <v>7.0</v>
      </c>
      <c r="Q128" s="30">
        <v>6.0</v>
      </c>
      <c r="R128" s="30">
        <v>10.0</v>
      </c>
      <c r="S128" s="30">
        <v>2.0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79"/>
    </row>
    <row r="129">
      <c r="A129" s="30">
        <v>13397.2</v>
      </c>
      <c r="B129" s="31">
        <v>44356.0</v>
      </c>
      <c r="C129" s="40">
        <v>44361.0</v>
      </c>
      <c r="D129" s="32" t="s">
        <v>373</v>
      </c>
      <c r="E129" s="32" t="s">
        <v>36</v>
      </c>
      <c r="F129" s="32" t="s">
        <v>191</v>
      </c>
      <c r="G129" s="33" t="s">
        <v>107</v>
      </c>
      <c r="H129" s="34">
        <v>27511.0</v>
      </c>
      <c r="I129" s="35"/>
      <c r="J129" s="30">
        <v>0.0</v>
      </c>
      <c r="K129" s="30">
        <v>1.0</v>
      </c>
      <c r="L129" s="30">
        <v>0.0</v>
      </c>
      <c r="M129" s="32" t="s">
        <v>39</v>
      </c>
      <c r="N129" s="32" t="s">
        <v>39</v>
      </c>
      <c r="O129" s="30">
        <v>3.0</v>
      </c>
      <c r="P129" s="30">
        <v>9.0</v>
      </c>
      <c r="Q129" s="30">
        <v>8.0</v>
      </c>
      <c r="R129" s="30">
        <v>10.0</v>
      </c>
      <c r="S129" s="30">
        <v>2.0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79"/>
    </row>
    <row r="130">
      <c r="A130" s="30">
        <v>13397.3</v>
      </c>
      <c r="B130" s="31">
        <v>44356.0</v>
      </c>
      <c r="C130" s="40">
        <v>44361.0</v>
      </c>
      <c r="D130" s="32" t="s">
        <v>373</v>
      </c>
      <c r="E130" s="32" t="s">
        <v>36</v>
      </c>
      <c r="J130" s="30">
        <v>1.0</v>
      </c>
      <c r="K130" s="30">
        <v>0.0</v>
      </c>
      <c r="L130" s="30">
        <v>0.0</v>
      </c>
      <c r="M130" s="32" t="s">
        <v>39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5.0</v>
      </c>
      <c r="AA130" s="30">
        <v>5.0</v>
      </c>
      <c r="AB130" s="30">
        <v>12.0</v>
      </c>
      <c r="AC130" s="30">
        <v>2.0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79"/>
    </row>
    <row r="131">
      <c r="A131" s="30">
        <v>13398.1</v>
      </c>
      <c r="B131" s="31">
        <v>44356.0</v>
      </c>
      <c r="C131" s="40">
        <v>44361.0</v>
      </c>
      <c r="D131" s="32" t="s">
        <v>60</v>
      </c>
      <c r="E131" s="33" t="s">
        <v>36</v>
      </c>
      <c r="F131" s="32" t="s">
        <v>61</v>
      </c>
      <c r="G131" s="32" t="s">
        <v>62</v>
      </c>
      <c r="H131" s="30">
        <v>27526.0</v>
      </c>
      <c r="I131" s="35"/>
      <c r="J131" s="30">
        <v>0.0</v>
      </c>
      <c r="K131" s="30">
        <v>1.0</v>
      </c>
      <c r="L131" s="30">
        <v>0.0</v>
      </c>
      <c r="M131" s="32" t="s">
        <v>39</v>
      </c>
      <c r="N131" s="32" t="s">
        <v>39</v>
      </c>
      <c r="O131" s="30">
        <v>5.0</v>
      </c>
      <c r="P131" s="30">
        <v>10.0</v>
      </c>
      <c r="Q131" s="30">
        <v>5.0</v>
      </c>
      <c r="R131" s="30">
        <v>10.0</v>
      </c>
      <c r="S131" s="30">
        <v>1.0</v>
      </c>
      <c r="T131" s="30">
        <v>1.0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79"/>
    </row>
    <row r="132">
      <c r="A132" s="30">
        <v>13398.2</v>
      </c>
      <c r="B132" s="31">
        <v>44356.0</v>
      </c>
      <c r="C132" s="40">
        <v>44361.0</v>
      </c>
      <c r="D132" s="32" t="s">
        <v>60</v>
      </c>
      <c r="E132" s="32" t="s">
        <v>36</v>
      </c>
      <c r="F132" s="32" t="s">
        <v>310</v>
      </c>
      <c r="G132" s="33" t="s">
        <v>54</v>
      </c>
      <c r="H132" s="34">
        <v>27540.0</v>
      </c>
      <c r="I132" s="35"/>
      <c r="J132" s="30">
        <v>0.0</v>
      </c>
      <c r="K132" s="30">
        <v>1.0</v>
      </c>
      <c r="L132" s="30">
        <v>0.0</v>
      </c>
      <c r="M132" s="32" t="s">
        <v>39</v>
      </c>
      <c r="N132" s="32" t="s">
        <v>39</v>
      </c>
      <c r="O132" s="30">
        <v>5.0</v>
      </c>
      <c r="P132" s="30">
        <v>10.0</v>
      </c>
      <c r="Q132" s="30">
        <v>0.0</v>
      </c>
      <c r="R132" s="30">
        <v>5.0</v>
      </c>
      <c r="S132" s="30">
        <v>0.0</v>
      </c>
      <c r="T132" s="30">
        <v>1.0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5.0</v>
      </c>
      <c r="AB132" s="30">
        <v>5.0</v>
      </c>
      <c r="AC132" s="30">
        <v>1.0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79"/>
    </row>
    <row r="133">
      <c r="A133" s="30">
        <v>13398.3</v>
      </c>
      <c r="B133" s="31">
        <v>44356.0</v>
      </c>
      <c r="C133" s="40">
        <v>44361.0</v>
      </c>
      <c r="D133" s="32" t="s">
        <v>60</v>
      </c>
      <c r="E133" s="32" t="s">
        <v>36</v>
      </c>
      <c r="F133" s="32" t="s">
        <v>365</v>
      </c>
      <c r="G133" s="33" t="s">
        <v>54</v>
      </c>
      <c r="H133" s="34">
        <v>27540.0</v>
      </c>
      <c r="I133" s="35"/>
      <c r="J133" s="30">
        <v>0.0</v>
      </c>
      <c r="K133" s="30">
        <v>1.0</v>
      </c>
      <c r="L133" s="30">
        <v>0.0</v>
      </c>
      <c r="M133" s="32" t="s">
        <v>39</v>
      </c>
      <c r="N133" s="32" t="s">
        <v>39</v>
      </c>
      <c r="O133" s="30">
        <v>3.0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10.0</v>
      </c>
      <c r="AA133" s="30">
        <v>5.0</v>
      </c>
      <c r="AB133" s="30">
        <v>10.0</v>
      </c>
      <c r="AC133" s="30">
        <v>1.0</v>
      </c>
      <c r="AD133" s="30">
        <v>1.0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79"/>
    </row>
    <row r="134">
      <c r="A134" s="30">
        <v>13399.1</v>
      </c>
      <c r="B134" s="40">
        <v>44357.0</v>
      </c>
      <c r="C134" s="40">
        <v>44362.0</v>
      </c>
      <c r="D134" s="32" t="s">
        <v>63</v>
      </c>
      <c r="E134" s="32" t="s">
        <v>36</v>
      </c>
      <c r="F134" s="32" t="s">
        <v>64</v>
      </c>
      <c r="G134" s="33" t="s">
        <v>51</v>
      </c>
      <c r="H134" s="34">
        <v>27539.0</v>
      </c>
      <c r="I134" s="35"/>
      <c r="J134" s="30">
        <v>0.0</v>
      </c>
      <c r="K134" s="30">
        <v>1.0</v>
      </c>
      <c r="L134" s="30">
        <v>0.0</v>
      </c>
      <c r="M134" s="32" t="s">
        <v>49</v>
      </c>
      <c r="N134" s="32" t="s">
        <v>39</v>
      </c>
      <c r="O134" s="30">
        <v>3.0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11.0</v>
      </c>
      <c r="V134" s="30">
        <v>5.0</v>
      </c>
      <c r="W134" s="30">
        <v>10.0</v>
      </c>
      <c r="X134" s="30">
        <v>1.0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79"/>
    </row>
    <row r="135">
      <c r="A135" s="30">
        <v>13399.2</v>
      </c>
      <c r="B135" s="40">
        <v>44357.0</v>
      </c>
      <c r="C135" s="40">
        <v>44362.0</v>
      </c>
      <c r="D135" s="32" t="s">
        <v>63</v>
      </c>
      <c r="E135" s="32" t="s">
        <v>36</v>
      </c>
      <c r="J135" s="30">
        <v>0.0</v>
      </c>
      <c r="K135" s="30">
        <v>0.0</v>
      </c>
      <c r="L135" s="30">
        <v>1.0</v>
      </c>
      <c r="M135" s="32" t="s">
        <v>49</v>
      </c>
      <c r="N135" s="32" t="s">
        <v>39</v>
      </c>
      <c r="O135" s="30">
        <v>3.0</v>
      </c>
      <c r="P135" s="30">
        <v>11.0</v>
      </c>
      <c r="Q135" s="30">
        <v>5.0</v>
      </c>
      <c r="R135" s="30">
        <v>10.0</v>
      </c>
      <c r="S135" s="30">
        <v>2.0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79"/>
    </row>
    <row r="136">
      <c r="A136" s="30">
        <v>13399.3</v>
      </c>
      <c r="B136" s="40">
        <v>44357.0</v>
      </c>
      <c r="C136" s="40">
        <v>44362.0</v>
      </c>
      <c r="D136" s="32" t="s">
        <v>63</v>
      </c>
      <c r="E136" s="32" t="s">
        <v>36</v>
      </c>
      <c r="J136" s="30">
        <v>0.0</v>
      </c>
      <c r="K136" s="30">
        <v>0.0</v>
      </c>
      <c r="L136" s="30">
        <v>1.0</v>
      </c>
      <c r="M136" s="32" t="s">
        <v>49</v>
      </c>
      <c r="N136" s="32" t="s">
        <v>39</v>
      </c>
      <c r="O136" s="30">
        <v>3.0</v>
      </c>
      <c r="P136" s="30">
        <v>11.0</v>
      </c>
      <c r="Q136" s="30">
        <v>5.0</v>
      </c>
      <c r="R136" s="30">
        <v>5.0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0.0</v>
      </c>
      <c r="AA136" s="30">
        <v>0.0</v>
      </c>
      <c r="AB136" s="30">
        <v>5.0</v>
      </c>
      <c r="AC136" s="30">
        <v>2.0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79"/>
    </row>
    <row r="137">
      <c r="A137" s="30">
        <v>13399.4</v>
      </c>
      <c r="B137" s="40">
        <v>44357.0</v>
      </c>
      <c r="C137" s="40">
        <v>44362.0</v>
      </c>
      <c r="D137" s="32" t="s">
        <v>63</v>
      </c>
      <c r="E137" s="32" t="s">
        <v>36</v>
      </c>
      <c r="J137" s="30">
        <v>0.0</v>
      </c>
      <c r="K137" s="30">
        <v>0.0</v>
      </c>
      <c r="L137" s="30">
        <v>1.0</v>
      </c>
      <c r="M137" s="32" t="s">
        <v>49</v>
      </c>
      <c r="N137" s="32" t="s">
        <v>39</v>
      </c>
      <c r="O137" s="30">
        <v>3.0</v>
      </c>
      <c r="P137" s="30">
        <v>11.0</v>
      </c>
      <c r="Q137" s="30">
        <v>5.0</v>
      </c>
      <c r="R137" s="30">
        <v>10.0</v>
      </c>
      <c r="S137" s="30">
        <v>1.0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79"/>
    </row>
    <row r="138">
      <c r="A138" s="30">
        <v>13399.5</v>
      </c>
      <c r="B138" s="40">
        <v>44357.0</v>
      </c>
      <c r="C138" s="40">
        <v>44362.0</v>
      </c>
      <c r="D138" s="32" t="s">
        <v>63</v>
      </c>
      <c r="E138" s="33" t="s">
        <v>36</v>
      </c>
      <c r="F138" s="32" t="s">
        <v>128</v>
      </c>
      <c r="G138" s="32" t="s">
        <v>109</v>
      </c>
      <c r="H138" s="30">
        <v>27529.0</v>
      </c>
      <c r="I138" s="35"/>
      <c r="J138" s="30">
        <v>0.0</v>
      </c>
      <c r="K138" s="30">
        <v>1.0</v>
      </c>
      <c r="L138" s="30">
        <v>0.0</v>
      </c>
      <c r="M138" s="32" t="s">
        <v>49</v>
      </c>
      <c r="N138" s="32" t="s">
        <v>39</v>
      </c>
      <c r="O138" s="30">
        <v>4.0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11.0</v>
      </c>
      <c r="AA138" s="30">
        <v>5.0</v>
      </c>
      <c r="AB138" s="30">
        <v>10.0</v>
      </c>
      <c r="AC138" s="30">
        <v>1.0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79"/>
    </row>
    <row r="139">
      <c r="A139" s="30">
        <v>13400.1</v>
      </c>
      <c r="B139" s="40">
        <v>44357.0</v>
      </c>
      <c r="C139" s="40">
        <v>44362.0</v>
      </c>
      <c r="D139" s="32" t="s">
        <v>282</v>
      </c>
      <c r="E139" s="32" t="s">
        <v>36</v>
      </c>
      <c r="F139" s="32" t="s">
        <v>338</v>
      </c>
      <c r="G139" s="33" t="s">
        <v>38</v>
      </c>
      <c r="H139" s="34">
        <v>27614.0</v>
      </c>
      <c r="I139" s="35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4.0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10.0</v>
      </c>
      <c r="AF139" s="30">
        <v>6.0</v>
      </c>
      <c r="AG139" s="30">
        <v>10.0</v>
      </c>
      <c r="AH139" s="30">
        <v>2.0</v>
      </c>
      <c r="AI139" s="30">
        <v>1.0</v>
      </c>
      <c r="AJ139" s="79"/>
    </row>
    <row r="140">
      <c r="A140" s="30">
        <v>13400.2</v>
      </c>
      <c r="B140" s="40">
        <v>44357.0</v>
      </c>
      <c r="C140" s="40">
        <v>44362.0</v>
      </c>
      <c r="D140" s="32" t="s">
        <v>282</v>
      </c>
      <c r="E140" s="32" t="s">
        <v>36</v>
      </c>
      <c r="F140" s="32" t="s">
        <v>182</v>
      </c>
      <c r="G140" s="33" t="s">
        <v>38</v>
      </c>
      <c r="H140" s="34">
        <v>27609.0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5.0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9.0</v>
      </c>
      <c r="AA140" s="30">
        <v>7.0</v>
      </c>
      <c r="AB140" s="30">
        <v>10.0</v>
      </c>
      <c r="AC140" s="30">
        <v>2.0</v>
      </c>
      <c r="AD140" s="30">
        <v>1.0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79"/>
    </row>
    <row r="141">
      <c r="A141" s="30">
        <v>13400.3</v>
      </c>
      <c r="B141" s="40">
        <v>44357.0</v>
      </c>
      <c r="C141" s="40">
        <v>44362.0</v>
      </c>
      <c r="D141" s="32" t="s">
        <v>282</v>
      </c>
      <c r="E141" s="32" t="s">
        <v>36</v>
      </c>
      <c r="F141" s="32" t="s">
        <v>182</v>
      </c>
      <c r="G141" s="33" t="s">
        <v>38</v>
      </c>
      <c r="H141" s="34">
        <v>27609.0</v>
      </c>
      <c r="I141" s="35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4.0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10.0</v>
      </c>
      <c r="AF141" s="30">
        <v>6.0</v>
      </c>
      <c r="AG141" s="30">
        <v>10.0</v>
      </c>
      <c r="AH141" s="30">
        <v>1.0</v>
      </c>
      <c r="AI141" s="30">
        <v>1.0</v>
      </c>
      <c r="AJ141" s="79"/>
    </row>
    <row r="142">
      <c r="A142" s="30">
        <v>13400.4</v>
      </c>
      <c r="B142" s="40">
        <v>44357.0</v>
      </c>
      <c r="C142" s="40">
        <v>44362.0</v>
      </c>
      <c r="D142" s="32" t="s">
        <v>282</v>
      </c>
      <c r="E142" s="32" t="s">
        <v>36</v>
      </c>
      <c r="J142" s="30">
        <v>0.0</v>
      </c>
      <c r="K142" s="30">
        <v>0.0</v>
      </c>
      <c r="L142" s="30">
        <v>1.0</v>
      </c>
      <c r="M142" s="32" t="s">
        <v>39</v>
      </c>
      <c r="N142" s="32" t="s">
        <v>39</v>
      </c>
      <c r="O142" s="30">
        <v>1.0</v>
      </c>
      <c r="P142" s="30">
        <v>9.0</v>
      </c>
      <c r="Q142" s="30">
        <v>8.0</v>
      </c>
      <c r="R142" s="30">
        <v>5.0</v>
      </c>
      <c r="S142" s="30">
        <v>2.0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79"/>
    </row>
    <row r="143">
      <c r="A143" s="30">
        <v>13400.5</v>
      </c>
      <c r="B143" s="40">
        <v>44357.0</v>
      </c>
      <c r="C143" s="40">
        <v>44362.0</v>
      </c>
      <c r="D143" s="32" t="s">
        <v>282</v>
      </c>
      <c r="E143" s="32" t="s">
        <v>36</v>
      </c>
      <c r="J143" s="30">
        <v>0.0</v>
      </c>
      <c r="K143" s="30">
        <v>0.0</v>
      </c>
      <c r="L143" s="30">
        <v>1.0</v>
      </c>
      <c r="M143" s="32" t="s">
        <v>39</v>
      </c>
      <c r="N143" s="32" t="s">
        <v>39</v>
      </c>
      <c r="O143" s="30">
        <v>1.0</v>
      </c>
      <c r="P143" s="30">
        <v>9.0</v>
      </c>
      <c r="Q143" s="30">
        <v>8.0</v>
      </c>
      <c r="R143" s="30">
        <v>5.0</v>
      </c>
      <c r="S143" s="30">
        <v>2.0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79"/>
    </row>
    <row r="144">
      <c r="A144" s="30">
        <v>13401.1</v>
      </c>
      <c r="B144" s="40">
        <v>44357.0</v>
      </c>
      <c r="C144" s="40">
        <v>44358.0</v>
      </c>
      <c r="D144" s="32" t="s">
        <v>35</v>
      </c>
      <c r="E144" s="33" t="s">
        <v>36</v>
      </c>
      <c r="F144" s="32" t="s">
        <v>338</v>
      </c>
      <c r="G144" s="32" t="s">
        <v>38</v>
      </c>
      <c r="H144" s="30">
        <v>27614.0</v>
      </c>
      <c r="I144" s="35"/>
      <c r="J144" s="30">
        <v>0.0</v>
      </c>
      <c r="K144" s="30">
        <v>1.0</v>
      </c>
      <c r="L144" s="30">
        <v>0.0</v>
      </c>
      <c r="M144" s="32" t="s">
        <v>39</v>
      </c>
      <c r="N144" s="32" t="s">
        <v>39</v>
      </c>
      <c r="O144" s="30">
        <v>3.0</v>
      </c>
      <c r="P144" s="30">
        <v>11.0</v>
      </c>
      <c r="Q144" s="30">
        <v>8.0</v>
      </c>
      <c r="R144" s="30">
        <v>10.0</v>
      </c>
      <c r="S144" s="30">
        <v>2.0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79"/>
    </row>
    <row r="145">
      <c r="A145" s="30">
        <v>13402.1</v>
      </c>
      <c r="B145" s="40">
        <v>44357.0</v>
      </c>
      <c r="C145" s="40">
        <v>44358.0</v>
      </c>
      <c r="D145" s="32" t="s">
        <v>35</v>
      </c>
      <c r="E145" s="32" t="s">
        <v>36</v>
      </c>
      <c r="F145" s="32" t="s">
        <v>122</v>
      </c>
      <c r="G145" s="33" t="s">
        <v>38</v>
      </c>
      <c r="H145" s="34">
        <v>27610.0</v>
      </c>
      <c r="I145" s="35"/>
      <c r="J145" s="30">
        <v>0.0</v>
      </c>
      <c r="K145" s="30">
        <v>1.0</v>
      </c>
      <c r="L145" s="30">
        <v>0.0</v>
      </c>
      <c r="M145" s="32" t="s">
        <v>49</v>
      </c>
      <c r="N145" s="32" t="s">
        <v>39</v>
      </c>
      <c r="O145" s="30">
        <v>6.0</v>
      </c>
      <c r="P145" s="30">
        <v>10.0</v>
      </c>
      <c r="Q145" s="30">
        <v>11.0</v>
      </c>
      <c r="R145" s="30">
        <v>10.0</v>
      </c>
      <c r="S145" s="30">
        <v>2.0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79"/>
    </row>
    <row r="146">
      <c r="A146" s="30">
        <v>13403.1</v>
      </c>
      <c r="B146" s="40">
        <v>44357.0</v>
      </c>
      <c r="C146" s="40">
        <v>44361.0</v>
      </c>
      <c r="D146" s="32" t="s">
        <v>356</v>
      </c>
      <c r="E146" s="32" t="s">
        <v>218</v>
      </c>
      <c r="F146" s="32" t="s">
        <v>69</v>
      </c>
      <c r="G146" s="33" t="s">
        <v>38</v>
      </c>
      <c r="H146" s="34">
        <v>27615.0</v>
      </c>
      <c r="I146" s="35"/>
      <c r="J146" s="30">
        <v>0.0</v>
      </c>
      <c r="K146" s="30">
        <v>1.0</v>
      </c>
      <c r="L146" s="30">
        <v>0.0</v>
      </c>
      <c r="M146" s="32" t="s">
        <v>39</v>
      </c>
      <c r="N146" s="32" t="s">
        <v>39</v>
      </c>
      <c r="O146" s="30">
        <v>5.0</v>
      </c>
      <c r="P146" s="30">
        <v>7.0</v>
      </c>
      <c r="Q146" s="30">
        <v>6.0</v>
      </c>
      <c r="R146" s="30">
        <v>10.0</v>
      </c>
      <c r="S146" s="30">
        <v>2.0</v>
      </c>
      <c r="T146" s="30">
        <v>1.0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0.0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79"/>
    </row>
    <row r="147">
      <c r="A147" s="30">
        <v>13403.2</v>
      </c>
      <c r="B147" s="40">
        <v>44357.0</v>
      </c>
      <c r="C147" s="40">
        <v>44361.0</v>
      </c>
      <c r="D147" s="32" t="s">
        <v>356</v>
      </c>
      <c r="E147" s="32" t="s">
        <v>218</v>
      </c>
      <c r="G147" s="38"/>
      <c r="H147" s="38"/>
      <c r="I147" s="35"/>
      <c r="J147" s="30">
        <v>0.0</v>
      </c>
      <c r="K147" s="30">
        <v>0.0</v>
      </c>
      <c r="L147" s="30">
        <v>1.0</v>
      </c>
      <c r="M147" s="32" t="s">
        <v>39</v>
      </c>
      <c r="N147" s="32" t="s">
        <v>39</v>
      </c>
      <c r="O147" s="30">
        <v>0.0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7.0</v>
      </c>
      <c r="V147" s="30">
        <v>6.0</v>
      </c>
      <c r="W147" s="30">
        <v>5.0</v>
      </c>
      <c r="X147" s="30">
        <v>2.0</v>
      </c>
      <c r="Y147" s="30">
        <v>1.0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79"/>
    </row>
    <row r="148">
      <c r="A148" s="30">
        <v>13404.1</v>
      </c>
      <c r="B148" s="40">
        <v>44358.0</v>
      </c>
      <c r="C148" s="40">
        <v>44362.0</v>
      </c>
      <c r="D148" s="32" t="s">
        <v>321</v>
      </c>
      <c r="E148" s="32" t="s">
        <v>46</v>
      </c>
      <c r="F148" s="32" t="s">
        <v>76</v>
      </c>
      <c r="G148" s="33" t="s">
        <v>38</v>
      </c>
      <c r="H148" s="34">
        <v>27614.0</v>
      </c>
      <c r="I148" s="35"/>
      <c r="J148" s="30">
        <v>0.0</v>
      </c>
      <c r="K148" s="30">
        <v>1.0</v>
      </c>
      <c r="L148" s="30">
        <v>0.0</v>
      </c>
      <c r="M148" s="32" t="s">
        <v>49</v>
      </c>
      <c r="N148" s="32" t="s">
        <v>39</v>
      </c>
      <c r="O148" s="30">
        <v>2.0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9.0</v>
      </c>
      <c r="AF148" s="30">
        <v>4.0</v>
      </c>
      <c r="AG148" s="30">
        <v>10.0</v>
      </c>
      <c r="AH148" s="30">
        <v>1.0</v>
      </c>
      <c r="AI148" s="30">
        <v>0.0</v>
      </c>
      <c r="AJ148" s="79"/>
    </row>
    <row r="149">
      <c r="A149" s="30">
        <v>13404.2</v>
      </c>
      <c r="B149" s="40">
        <v>44358.0</v>
      </c>
      <c r="C149" s="40">
        <v>44362.0</v>
      </c>
      <c r="D149" s="32" t="s">
        <v>321</v>
      </c>
      <c r="E149" s="32" t="s">
        <v>46</v>
      </c>
      <c r="I149" s="35"/>
      <c r="J149" s="30">
        <v>1.0</v>
      </c>
      <c r="K149" s="30">
        <v>0.0</v>
      </c>
      <c r="L149" s="30">
        <v>0.0</v>
      </c>
      <c r="M149" s="32" t="s">
        <v>49</v>
      </c>
      <c r="N149" s="32" t="s">
        <v>39</v>
      </c>
      <c r="O149" s="30">
        <v>3.0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2.0</v>
      </c>
      <c r="AA149" s="30">
        <v>2.0</v>
      </c>
      <c r="AB149" s="30">
        <v>5.0</v>
      </c>
      <c r="AC149" s="30">
        <v>1.0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79"/>
    </row>
    <row r="150">
      <c r="A150" s="30">
        <v>13404.3</v>
      </c>
      <c r="B150" s="40">
        <v>44358.0</v>
      </c>
      <c r="C150" s="40">
        <v>44362.0</v>
      </c>
      <c r="D150" s="32" t="s">
        <v>321</v>
      </c>
      <c r="E150" s="33" t="s">
        <v>46</v>
      </c>
      <c r="I150" s="35"/>
      <c r="J150" s="30">
        <v>1.0</v>
      </c>
      <c r="K150" s="30">
        <v>0.0</v>
      </c>
      <c r="L150" s="30">
        <v>0.0</v>
      </c>
      <c r="M150" s="32" t="s">
        <v>49</v>
      </c>
      <c r="N150" s="32" t="s">
        <v>39</v>
      </c>
      <c r="O150" s="30">
        <v>1.0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4.0</v>
      </c>
      <c r="AF150" s="30">
        <v>2.0</v>
      </c>
      <c r="AG150" s="30">
        <v>10.0</v>
      </c>
      <c r="AH150" s="30">
        <v>1.0</v>
      </c>
      <c r="AI150" s="30">
        <v>0.0</v>
      </c>
      <c r="AJ150" s="79"/>
    </row>
    <row r="151">
      <c r="A151" s="30">
        <v>13405.1</v>
      </c>
      <c r="B151" s="40">
        <v>44359.0</v>
      </c>
      <c r="C151" s="40">
        <v>44362.0</v>
      </c>
      <c r="D151" s="32" t="s">
        <v>249</v>
      </c>
      <c r="E151" s="33" t="s">
        <v>250</v>
      </c>
      <c r="F151" s="32" t="s">
        <v>126</v>
      </c>
      <c r="G151" s="32" t="s">
        <v>86</v>
      </c>
      <c r="H151" s="34">
        <v>27591.0</v>
      </c>
      <c r="I151" s="35"/>
      <c r="J151" s="30">
        <v>0.0</v>
      </c>
      <c r="K151" s="30">
        <v>1.0</v>
      </c>
      <c r="L151" s="30">
        <v>0.0</v>
      </c>
      <c r="M151" s="32" t="s">
        <v>49</v>
      </c>
      <c r="N151" s="32" t="s">
        <v>39</v>
      </c>
      <c r="O151" s="30">
        <v>3.0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10.0</v>
      </c>
      <c r="V151" s="30">
        <v>7.0</v>
      </c>
      <c r="W151" s="30">
        <v>10.0</v>
      </c>
      <c r="X151" s="30">
        <v>1.0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79"/>
    </row>
    <row r="152">
      <c r="A152" s="30">
        <v>13405.2</v>
      </c>
      <c r="B152" s="40">
        <v>44359.0</v>
      </c>
      <c r="C152" s="40">
        <v>44362.0</v>
      </c>
      <c r="D152" s="32" t="s">
        <v>249</v>
      </c>
      <c r="E152" s="33" t="s">
        <v>250</v>
      </c>
      <c r="I152" s="35"/>
      <c r="J152" s="30">
        <v>0.0</v>
      </c>
      <c r="K152" s="30">
        <v>0.0</v>
      </c>
      <c r="L152" s="30">
        <v>1.0</v>
      </c>
      <c r="M152" s="32" t="s">
        <v>49</v>
      </c>
      <c r="N152" s="32" t="s">
        <v>39</v>
      </c>
      <c r="O152" s="30">
        <v>3.0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6.0</v>
      </c>
      <c r="V152" s="30">
        <v>4.0</v>
      </c>
      <c r="W152" s="30">
        <v>5.0</v>
      </c>
      <c r="X152" s="30">
        <v>1.0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79"/>
    </row>
    <row r="153">
      <c r="A153" s="30">
        <v>13405.3</v>
      </c>
      <c r="B153" s="40">
        <v>44359.0</v>
      </c>
      <c r="C153" s="40">
        <v>44362.0</v>
      </c>
      <c r="D153" s="32" t="s">
        <v>249</v>
      </c>
      <c r="E153" s="33" t="s">
        <v>250</v>
      </c>
      <c r="I153" s="35"/>
      <c r="J153" s="30">
        <v>0.0</v>
      </c>
      <c r="K153" s="30">
        <v>0.0</v>
      </c>
      <c r="L153" s="30">
        <v>1.0</v>
      </c>
      <c r="M153" s="32" t="s">
        <v>49</v>
      </c>
      <c r="N153" s="32" t="s">
        <v>39</v>
      </c>
      <c r="O153" s="30">
        <v>0.0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6.0</v>
      </c>
      <c r="V153" s="30">
        <v>4.0</v>
      </c>
      <c r="W153" s="30">
        <v>5.0</v>
      </c>
      <c r="X153" s="30">
        <v>1.0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79"/>
    </row>
    <row r="154">
      <c r="A154" s="30">
        <v>13406.1</v>
      </c>
      <c r="B154" s="40">
        <v>44359.0</v>
      </c>
      <c r="C154" s="32" t="s">
        <v>171</v>
      </c>
      <c r="D154" s="32" t="s">
        <v>249</v>
      </c>
      <c r="E154" s="33" t="s">
        <v>250</v>
      </c>
      <c r="F154" s="32" t="s">
        <v>131</v>
      </c>
      <c r="G154" s="32" t="s">
        <v>38</v>
      </c>
      <c r="H154" s="34">
        <v>27604.0</v>
      </c>
      <c r="I154" s="35"/>
      <c r="J154" s="30">
        <v>0.0</v>
      </c>
      <c r="K154" s="30">
        <v>1.0</v>
      </c>
      <c r="L154" s="30">
        <v>0.0</v>
      </c>
      <c r="M154" s="32" t="s">
        <v>49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79"/>
    </row>
    <row r="155">
      <c r="A155" s="30">
        <v>13406.2</v>
      </c>
      <c r="B155" s="40">
        <v>44359.0</v>
      </c>
      <c r="C155" s="32" t="s">
        <v>171</v>
      </c>
      <c r="D155" s="32" t="s">
        <v>249</v>
      </c>
      <c r="E155" s="33" t="s">
        <v>250</v>
      </c>
      <c r="I155" s="35"/>
      <c r="J155" s="30">
        <v>0.0</v>
      </c>
      <c r="K155" s="30">
        <v>0.0</v>
      </c>
      <c r="L155" s="30">
        <v>1.0</v>
      </c>
      <c r="M155" s="32" t="s">
        <v>49</v>
      </c>
      <c r="N155" s="32" t="s">
        <v>39</v>
      </c>
      <c r="O155" s="30">
        <v>0.0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79"/>
    </row>
    <row r="156">
      <c r="A156" s="30">
        <v>13407.1</v>
      </c>
      <c r="B156" s="40">
        <v>44360.0</v>
      </c>
      <c r="C156" s="40">
        <v>44362.0</v>
      </c>
      <c r="D156" s="32" t="s">
        <v>249</v>
      </c>
      <c r="E156" s="33" t="s">
        <v>250</v>
      </c>
      <c r="F156" s="32" t="s">
        <v>131</v>
      </c>
      <c r="G156" s="32" t="s">
        <v>38</v>
      </c>
      <c r="H156" s="34">
        <v>27604.0</v>
      </c>
      <c r="I156" s="35"/>
      <c r="J156" s="30">
        <v>0.0</v>
      </c>
      <c r="K156" s="30">
        <v>1.0</v>
      </c>
      <c r="L156" s="30">
        <v>0.0</v>
      </c>
      <c r="M156" s="32" t="s">
        <v>49</v>
      </c>
      <c r="N156" s="32" t="s">
        <v>39</v>
      </c>
      <c r="O156" s="30">
        <v>5.0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11.0</v>
      </c>
      <c r="V156" s="30">
        <v>7.0</v>
      </c>
      <c r="W156" s="30">
        <v>10.0</v>
      </c>
      <c r="X156" s="30">
        <v>1.0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79"/>
    </row>
    <row r="157">
      <c r="A157" s="30">
        <v>13407.2</v>
      </c>
      <c r="B157" s="40">
        <v>44360.0</v>
      </c>
      <c r="C157" s="40">
        <v>44362.0</v>
      </c>
      <c r="D157" s="32" t="s">
        <v>249</v>
      </c>
      <c r="E157" s="33" t="s">
        <v>250</v>
      </c>
      <c r="I157" s="35"/>
      <c r="J157" s="30">
        <v>0.0</v>
      </c>
      <c r="K157" s="30">
        <v>0.0</v>
      </c>
      <c r="L157" s="30">
        <v>1.0</v>
      </c>
      <c r="M157" s="32" t="s">
        <v>39</v>
      </c>
      <c r="N157" s="32" t="s">
        <v>39</v>
      </c>
      <c r="O157" s="30">
        <v>3.0</v>
      </c>
      <c r="P157" s="30">
        <v>11.0</v>
      </c>
      <c r="Q157" s="30">
        <v>7.0</v>
      </c>
      <c r="R157" s="30">
        <v>10.0</v>
      </c>
      <c r="S157" s="30">
        <v>1.0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79"/>
    </row>
    <row r="158">
      <c r="A158" s="30">
        <v>13407.3</v>
      </c>
      <c r="B158" s="40">
        <v>44360.0</v>
      </c>
      <c r="C158" s="40">
        <v>44362.0</v>
      </c>
      <c r="D158" s="32" t="s">
        <v>249</v>
      </c>
      <c r="E158" s="33" t="s">
        <v>250</v>
      </c>
      <c r="I158" s="35"/>
      <c r="J158" s="30">
        <v>1.0</v>
      </c>
      <c r="K158" s="30">
        <v>0.0</v>
      </c>
      <c r="L158" s="30">
        <v>0.0</v>
      </c>
      <c r="M158" s="32" t="s">
        <v>39</v>
      </c>
      <c r="N158" s="32" t="s">
        <v>39</v>
      </c>
      <c r="O158" s="30">
        <v>1.0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6.0</v>
      </c>
      <c r="AF158" s="30">
        <v>3.0</v>
      </c>
      <c r="AG158" s="30">
        <v>10.0</v>
      </c>
      <c r="AH158" s="30">
        <v>1.0</v>
      </c>
      <c r="AI158" s="30">
        <v>0.0</v>
      </c>
      <c r="AJ158" s="79"/>
    </row>
    <row r="159">
      <c r="A159" s="30">
        <v>13408.1</v>
      </c>
      <c r="B159" s="40">
        <v>44360.0</v>
      </c>
      <c r="C159" s="40">
        <v>44363.0</v>
      </c>
      <c r="D159" s="32" t="s">
        <v>249</v>
      </c>
      <c r="E159" s="33" t="s">
        <v>250</v>
      </c>
      <c r="F159" s="32" t="s">
        <v>248</v>
      </c>
      <c r="G159" s="32" t="s">
        <v>38</v>
      </c>
      <c r="H159" s="34">
        <v>27604.0</v>
      </c>
      <c r="I159" s="35"/>
      <c r="J159" s="30">
        <v>0.0</v>
      </c>
      <c r="K159" s="30">
        <v>1.0</v>
      </c>
      <c r="L159" s="30">
        <v>0.0</v>
      </c>
      <c r="M159" s="32" t="s">
        <v>49</v>
      </c>
      <c r="N159" s="32" t="s">
        <v>39</v>
      </c>
      <c r="O159" s="30">
        <v>6.0</v>
      </c>
      <c r="P159" s="30">
        <v>11.0</v>
      </c>
      <c r="Q159" s="30">
        <v>7.0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10.0</v>
      </c>
      <c r="AC159" s="30">
        <v>1.0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79"/>
    </row>
    <row r="160">
      <c r="A160" s="30">
        <v>13408.2</v>
      </c>
      <c r="B160" s="40">
        <v>44360.0</v>
      </c>
      <c r="C160" s="40">
        <v>44364.0</v>
      </c>
      <c r="D160" s="32" t="s">
        <v>249</v>
      </c>
      <c r="E160" s="32" t="s">
        <v>250</v>
      </c>
      <c r="F160" s="32" t="s">
        <v>236</v>
      </c>
      <c r="G160" s="33" t="s">
        <v>38</v>
      </c>
      <c r="H160" s="34">
        <v>27601.0</v>
      </c>
      <c r="I160" s="35"/>
      <c r="J160" s="30">
        <v>0.0</v>
      </c>
      <c r="K160" s="30">
        <v>1.0</v>
      </c>
      <c r="L160" s="30">
        <v>0.0</v>
      </c>
      <c r="M160" s="32" t="s">
        <v>49</v>
      </c>
      <c r="N160" s="32" t="s">
        <v>39</v>
      </c>
      <c r="O160" s="30">
        <v>6.0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9.0</v>
      </c>
      <c r="AA160" s="30">
        <v>7.0</v>
      </c>
      <c r="AB160" s="30">
        <v>10.0</v>
      </c>
      <c r="AC160" s="30">
        <v>5.0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79"/>
    </row>
    <row r="161">
      <c r="A161" s="30">
        <v>13408.3</v>
      </c>
      <c r="B161" s="40">
        <v>44360.0</v>
      </c>
      <c r="C161" s="40">
        <v>44364.0</v>
      </c>
      <c r="D161" s="32" t="s">
        <v>249</v>
      </c>
      <c r="E161" s="33" t="s">
        <v>250</v>
      </c>
      <c r="I161" s="35"/>
      <c r="J161" s="30">
        <v>0.0</v>
      </c>
      <c r="K161" s="30">
        <v>0.0</v>
      </c>
      <c r="L161" s="30">
        <v>1.0</v>
      </c>
      <c r="M161" s="32" t="s">
        <v>39</v>
      </c>
      <c r="N161" s="32" t="s">
        <v>39</v>
      </c>
      <c r="O161" s="30">
        <v>5.0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10.0</v>
      </c>
      <c r="V161" s="30">
        <v>7.0</v>
      </c>
      <c r="W161" s="30">
        <v>10.0</v>
      </c>
      <c r="X161" s="30">
        <v>1.0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79"/>
    </row>
    <row r="162">
      <c r="A162" s="30">
        <v>13408.4</v>
      </c>
      <c r="B162" s="40">
        <v>44360.0</v>
      </c>
      <c r="C162" s="40">
        <v>44364.0</v>
      </c>
      <c r="D162" s="32" t="s">
        <v>249</v>
      </c>
      <c r="E162" s="33" t="s">
        <v>250</v>
      </c>
      <c r="I162" s="35"/>
      <c r="J162" s="30">
        <v>1.0</v>
      </c>
      <c r="K162" s="30">
        <v>0.0</v>
      </c>
      <c r="L162" s="30">
        <v>0.0</v>
      </c>
      <c r="M162" s="32" t="s">
        <v>39</v>
      </c>
      <c r="N162" s="32" t="s">
        <v>39</v>
      </c>
      <c r="O162" s="30">
        <v>3.0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6.0</v>
      </c>
      <c r="AA162" s="30">
        <v>4.0</v>
      </c>
      <c r="AB162" s="30">
        <v>10.0</v>
      </c>
      <c r="AC162" s="30">
        <v>1.0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79"/>
    </row>
    <row r="163">
      <c r="A163" s="30">
        <v>13409.1</v>
      </c>
      <c r="B163" s="40">
        <v>44361.0</v>
      </c>
      <c r="C163" s="40">
        <v>44361.0</v>
      </c>
      <c r="D163" s="32" t="s">
        <v>276</v>
      </c>
      <c r="E163" s="33" t="s">
        <v>218</v>
      </c>
      <c r="F163" s="32" t="s">
        <v>236</v>
      </c>
      <c r="G163" s="32" t="s">
        <v>38</v>
      </c>
      <c r="H163" s="34">
        <v>27601.0</v>
      </c>
      <c r="I163" s="35"/>
      <c r="J163" s="30">
        <v>0.0</v>
      </c>
      <c r="K163" s="30">
        <v>1.0</v>
      </c>
      <c r="L163" s="30">
        <v>0.0</v>
      </c>
      <c r="M163" s="32" t="s">
        <v>49</v>
      </c>
      <c r="N163" s="32" t="s">
        <v>39</v>
      </c>
      <c r="O163" s="30">
        <v>0.0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8.0</v>
      </c>
      <c r="V163" s="30">
        <v>7.0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79"/>
    </row>
    <row r="164">
      <c r="A164" s="30">
        <v>13410.1</v>
      </c>
      <c r="B164" s="40">
        <v>44361.0</v>
      </c>
      <c r="C164" s="40">
        <v>44362.0</v>
      </c>
      <c r="D164" s="32" t="s">
        <v>57</v>
      </c>
      <c r="E164" s="32" t="s">
        <v>58</v>
      </c>
      <c r="F164" s="32" t="s">
        <v>314</v>
      </c>
      <c r="G164" s="33" t="s">
        <v>38</v>
      </c>
      <c r="H164" s="34">
        <v>27606.0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4.0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12.0</v>
      </c>
      <c r="V164" s="30">
        <v>7.0</v>
      </c>
      <c r="W164" s="30">
        <v>10.0</v>
      </c>
      <c r="X164" s="30">
        <v>2.0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79"/>
    </row>
    <row r="165">
      <c r="A165" s="30">
        <v>13410.2</v>
      </c>
      <c r="B165" s="40">
        <v>44361.0</v>
      </c>
      <c r="C165" s="40">
        <v>44363.0</v>
      </c>
      <c r="D165" s="32" t="s">
        <v>57</v>
      </c>
      <c r="E165" s="32" t="s">
        <v>58</v>
      </c>
      <c r="F165" s="32" t="s">
        <v>314</v>
      </c>
      <c r="G165" s="33" t="s">
        <v>38</v>
      </c>
      <c r="H165" s="34">
        <v>27606.0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7.0</v>
      </c>
      <c r="P165" s="30">
        <v>13.0</v>
      </c>
      <c r="Q165" s="30">
        <v>8.0</v>
      </c>
      <c r="R165" s="30">
        <v>10.0</v>
      </c>
      <c r="S165" s="30">
        <v>2.0</v>
      </c>
      <c r="T165" s="30">
        <v>0.0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79"/>
    </row>
    <row r="166">
      <c r="A166" s="30">
        <v>13411.1</v>
      </c>
      <c r="B166" s="40">
        <v>44361.0</v>
      </c>
      <c r="C166" s="31">
        <v>44365.0</v>
      </c>
      <c r="D166" s="32" t="s">
        <v>57</v>
      </c>
      <c r="E166" s="32" t="s">
        <v>58</v>
      </c>
      <c r="F166" s="32" t="s">
        <v>70</v>
      </c>
      <c r="G166" s="33" t="s">
        <v>38</v>
      </c>
      <c r="H166" s="34">
        <v>27615.0</v>
      </c>
      <c r="I166" s="35"/>
      <c r="J166" s="30">
        <v>0.0</v>
      </c>
      <c r="K166" s="30">
        <v>1.0</v>
      </c>
      <c r="L166" s="30">
        <v>0.0</v>
      </c>
      <c r="M166" s="32" t="s">
        <v>39</v>
      </c>
      <c r="N166" s="32" t="s">
        <v>39</v>
      </c>
      <c r="O166" s="30">
        <v>0.0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0.0</v>
      </c>
      <c r="V166" s="30">
        <v>0.0</v>
      </c>
      <c r="W166" s="30">
        <v>0.0</v>
      </c>
      <c r="X166" s="30">
        <v>0.0</v>
      </c>
      <c r="Y166" s="30">
        <v>0.0</v>
      </c>
      <c r="Z166" s="30">
        <v>8.0</v>
      </c>
      <c r="AA166" s="30">
        <v>5.0</v>
      </c>
      <c r="AB166" s="30">
        <v>10.0</v>
      </c>
      <c r="AC166" s="30">
        <v>1.0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79"/>
    </row>
    <row r="167">
      <c r="A167" s="30">
        <v>13412.1</v>
      </c>
      <c r="B167" s="40">
        <v>44361.0</v>
      </c>
      <c r="C167" s="40">
        <v>44364.0</v>
      </c>
      <c r="D167" s="32" t="s">
        <v>257</v>
      </c>
      <c r="E167" s="32" t="s">
        <v>258</v>
      </c>
      <c r="F167" s="32" t="s">
        <v>291</v>
      </c>
      <c r="G167" s="33" t="s">
        <v>109</v>
      </c>
      <c r="H167" s="34">
        <v>27529.0</v>
      </c>
      <c r="I167" s="35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5.0</v>
      </c>
      <c r="P167" s="30">
        <v>10.0</v>
      </c>
      <c r="Q167" s="30">
        <v>6.0</v>
      </c>
      <c r="R167" s="30">
        <v>10.0</v>
      </c>
      <c r="S167" s="30">
        <v>2.0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79"/>
    </row>
    <row r="168">
      <c r="A168" s="30">
        <v>13412.2</v>
      </c>
      <c r="B168" s="40">
        <v>44361.0</v>
      </c>
      <c r="C168" s="40">
        <v>44364.0</v>
      </c>
      <c r="D168" s="32" t="s">
        <v>257</v>
      </c>
      <c r="E168" s="32" t="s">
        <v>258</v>
      </c>
      <c r="G168" s="38"/>
      <c r="H168" s="38"/>
      <c r="I168" s="35"/>
      <c r="J168" s="30">
        <v>1.0</v>
      </c>
      <c r="K168" s="30">
        <v>0.0</v>
      </c>
      <c r="L168" s="30">
        <v>0.0</v>
      </c>
      <c r="M168" s="32" t="s">
        <v>39</v>
      </c>
      <c r="N168" s="32" t="s">
        <v>39</v>
      </c>
      <c r="O168" s="30">
        <v>3.0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6.0</v>
      </c>
      <c r="AA168" s="30">
        <v>3.0</v>
      </c>
      <c r="AB168" s="30">
        <v>10.0</v>
      </c>
      <c r="AC168" s="30">
        <v>2.0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79"/>
    </row>
    <row r="169">
      <c r="A169" s="30">
        <v>13413.1</v>
      </c>
      <c r="B169" s="40">
        <v>44362.0</v>
      </c>
      <c r="C169" s="40">
        <v>44364.0</v>
      </c>
      <c r="D169" s="32" t="s">
        <v>119</v>
      </c>
      <c r="E169" s="32" t="s">
        <v>36</v>
      </c>
      <c r="F169" s="32" t="s">
        <v>120</v>
      </c>
      <c r="G169" s="33" t="s">
        <v>38</v>
      </c>
      <c r="H169" s="34">
        <v>27616.0</v>
      </c>
      <c r="I169" s="35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3.0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10.0</v>
      </c>
      <c r="V169" s="30">
        <v>5.0</v>
      </c>
      <c r="W169" s="30">
        <v>10.0</v>
      </c>
      <c r="X169" s="30">
        <v>1.0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79"/>
    </row>
    <row r="170">
      <c r="A170" s="30">
        <v>13413.2</v>
      </c>
      <c r="B170" s="40">
        <v>44362.0</v>
      </c>
      <c r="C170" s="40">
        <v>44364.0</v>
      </c>
      <c r="D170" s="32" t="s">
        <v>119</v>
      </c>
      <c r="E170" s="32" t="s">
        <v>36</v>
      </c>
      <c r="J170" s="30">
        <v>1.0</v>
      </c>
      <c r="K170" s="30">
        <v>0.0</v>
      </c>
      <c r="L170" s="30">
        <v>0.0</v>
      </c>
      <c r="M170" s="32" t="s">
        <v>39</v>
      </c>
      <c r="N170" s="32" t="s">
        <v>39</v>
      </c>
      <c r="O170" s="30">
        <v>3.0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6.0</v>
      </c>
      <c r="AA170" s="30">
        <v>4.0</v>
      </c>
      <c r="AB170" s="30">
        <v>5.0</v>
      </c>
      <c r="AC170" s="30">
        <v>1.0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79"/>
    </row>
    <row r="171">
      <c r="A171" s="30">
        <v>13414.1</v>
      </c>
      <c r="B171" s="40">
        <v>44362.0</v>
      </c>
      <c r="C171" s="40">
        <v>44364.0</v>
      </c>
      <c r="D171" s="32" t="s">
        <v>35</v>
      </c>
      <c r="E171" s="33" t="s">
        <v>36</v>
      </c>
      <c r="F171" s="32" t="s">
        <v>220</v>
      </c>
      <c r="G171" s="32" t="s">
        <v>38</v>
      </c>
      <c r="H171" s="30">
        <v>27607.0</v>
      </c>
      <c r="I171" s="35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3.0</v>
      </c>
      <c r="P171" s="30">
        <v>10.0</v>
      </c>
      <c r="Q171" s="30">
        <v>6.0</v>
      </c>
      <c r="R171" s="30">
        <v>10.0</v>
      </c>
      <c r="S171" s="30">
        <v>1.0</v>
      </c>
      <c r="T171" s="30">
        <v>0.0</v>
      </c>
      <c r="U171" s="30">
        <v>0.0</v>
      </c>
      <c r="V171" s="30">
        <v>0.0</v>
      </c>
      <c r="W171" s="30">
        <v>0.0</v>
      </c>
      <c r="X171" s="30">
        <v>0.0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79"/>
    </row>
    <row r="172">
      <c r="A172" s="30">
        <v>13414.2</v>
      </c>
      <c r="B172" s="40">
        <v>44362.0</v>
      </c>
      <c r="C172" s="40">
        <v>44364.0</v>
      </c>
      <c r="D172" s="32" t="s">
        <v>35</v>
      </c>
      <c r="E172" s="32" t="s">
        <v>36</v>
      </c>
      <c r="F172" s="32" t="s">
        <v>335</v>
      </c>
      <c r="G172" s="33" t="s">
        <v>38</v>
      </c>
      <c r="H172" s="34">
        <v>27608.0</v>
      </c>
      <c r="I172" s="35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1.0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9.0</v>
      </c>
      <c r="V172" s="30">
        <v>5.0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10.0</v>
      </c>
      <c r="AH172" s="30">
        <v>1.0</v>
      </c>
      <c r="AI172" s="30">
        <v>0.0</v>
      </c>
      <c r="AJ172" s="79"/>
    </row>
    <row r="173">
      <c r="A173" s="30">
        <v>13414.3</v>
      </c>
      <c r="B173" s="40">
        <v>44362.0</v>
      </c>
      <c r="C173" s="40">
        <v>44364.0</v>
      </c>
      <c r="D173" s="32" t="s">
        <v>35</v>
      </c>
      <c r="E173" s="32" t="s">
        <v>36</v>
      </c>
      <c r="F173" s="32" t="s">
        <v>212</v>
      </c>
      <c r="G173" s="33" t="s">
        <v>38</v>
      </c>
      <c r="H173" s="34">
        <v>27606.0</v>
      </c>
      <c r="I173" s="35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1.0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9.0</v>
      </c>
      <c r="V173" s="30">
        <v>5.0</v>
      </c>
      <c r="W173" s="30">
        <v>10.0</v>
      </c>
      <c r="X173" s="30">
        <v>1.0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79"/>
    </row>
    <row r="174">
      <c r="A174" s="30">
        <v>13415.1</v>
      </c>
      <c r="B174" s="40">
        <v>44362.0</v>
      </c>
      <c r="C174" s="40">
        <v>44364.0</v>
      </c>
      <c r="D174" s="32" t="s">
        <v>63</v>
      </c>
      <c r="E174" s="32" t="s">
        <v>36</v>
      </c>
      <c r="F174" s="32" t="s">
        <v>64</v>
      </c>
      <c r="G174" s="33" t="s">
        <v>51</v>
      </c>
      <c r="H174" s="34">
        <v>27539.0</v>
      </c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8.0</v>
      </c>
      <c r="AF174" s="30">
        <v>5.0</v>
      </c>
      <c r="AG174" s="30">
        <v>10.0</v>
      </c>
      <c r="AH174" s="30">
        <v>0.0</v>
      </c>
      <c r="AI174" s="30">
        <v>0.0</v>
      </c>
      <c r="AJ174" s="79"/>
    </row>
    <row r="175">
      <c r="A175" s="30">
        <v>13416.1</v>
      </c>
      <c r="B175" s="40">
        <v>44362.0</v>
      </c>
      <c r="C175" s="31">
        <v>44364.0</v>
      </c>
      <c r="D175" s="32" t="s">
        <v>87</v>
      </c>
      <c r="E175" s="32" t="s">
        <v>36</v>
      </c>
      <c r="F175" s="32" t="s">
        <v>204</v>
      </c>
      <c r="G175" s="33" t="s">
        <v>38</v>
      </c>
      <c r="H175" s="34">
        <v>27617.0</v>
      </c>
      <c r="I175" s="35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3.0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12.0</v>
      </c>
      <c r="V175" s="30">
        <v>7.0</v>
      </c>
      <c r="W175" s="30">
        <v>10.0</v>
      </c>
      <c r="X175" s="30">
        <v>2.0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79"/>
    </row>
    <row r="176">
      <c r="A176" s="30">
        <v>13416.2</v>
      </c>
      <c r="B176" s="40">
        <v>44362.0</v>
      </c>
      <c r="C176" s="31">
        <v>44364.0</v>
      </c>
      <c r="D176" s="32" t="s">
        <v>87</v>
      </c>
      <c r="E176" s="32" t="s">
        <v>36</v>
      </c>
      <c r="J176" s="30">
        <v>1.0</v>
      </c>
      <c r="K176" s="30">
        <v>0.0</v>
      </c>
      <c r="L176" s="30">
        <v>0.0</v>
      </c>
      <c r="M176" s="32" t="s">
        <v>39</v>
      </c>
      <c r="N176" s="32" t="s">
        <v>39</v>
      </c>
      <c r="O176" s="30">
        <v>3.0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7.0</v>
      </c>
      <c r="AA176" s="30">
        <v>4.0</v>
      </c>
      <c r="AB176" s="30">
        <v>10.0</v>
      </c>
      <c r="AC176" s="30">
        <v>1.0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79"/>
    </row>
    <row r="177">
      <c r="A177" s="30">
        <v>13416.3</v>
      </c>
      <c r="B177" s="40">
        <v>44362.0</v>
      </c>
      <c r="C177" s="31">
        <v>44364.0</v>
      </c>
      <c r="D177" s="32" t="s">
        <v>87</v>
      </c>
      <c r="E177" s="33" t="s">
        <v>36</v>
      </c>
      <c r="F177" s="32" t="s">
        <v>204</v>
      </c>
      <c r="G177" s="32" t="s">
        <v>38</v>
      </c>
      <c r="H177" s="30">
        <v>27617.0</v>
      </c>
      <c r="I177" s="35"/>
      <c r="J177" s="30">
        <v>0.0</v>
      </c>
      <c r="K177" s="30">
        <v>1.0</v>
      </c>
      <c r="L177" s="30">
        <v>0.0</v>
      </c>
      <c r="M177" s="32" t="s">
        <v>39</v>
      </c>
      <c r="N177" s="32" t="s">
        <v>39</v>
      </c>
      <c r="O177" s="30">
        <v>8.0</v>
      </c>
      <c r="P177" s="30">
        <v>12.0</v>
      </c>
      <c r="Q177" s="30">
        <v>9.0</v>
      </c>
      <c r="R177" s="30">
        <v>10.0</v>
      </c>
      <c r="S177" s="30">
        <v>2.0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79"/>
    </row>
    <row r="178">
      <c r="A178" s="30">
        <v>13416.4</v>
      </c>
      <c r="B178" s="40">
        <v>44362.0</v>
      </c>
      <c r="C178" s="31">
        <v>44364.0</v>
      </c>
      <c r="D178" s="32" t="s">
        <v>87</v>
      </c>
      <c r="E178" s="32" t="s">
        <v>36</v>
      </c>
      <c r="J178" s="30">
        <v>0.0</v>
      </c>
      <c r="K178" s="30">
        <v>0.0</v>
      </c>
      <c r="L178" s="30">
        <v>1.0</v>
      </c>
      <c r="M178" s="32" t="s">
        <v>39</v>
      </c>
      <c r="N178" s="32" t="s">
        <v>39</v>
      </c>
      <c r="O178" s="30">
        <v>4.0</v>
      </c>
      <c r="P178" s="30">
        <v>11.0</v>
      </c>
      <c r="Q178" s="30">
        <v>7.0</v>
      </c>
      <c r="R178" s="30">
        <v>10.0</v>
      </c>
      <c r="S178" s="30">
        <v>2.0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79"/>
    </row>
    <row r="179">
      <c r="A179" s="30">
        <v>13416.5</v>
      </c>
      <c r="B179" s="40">
        <v>44362.0</v>
      </c>
      <c r="C179" s="31">
        <v>44364.0</v>
      </c>
      <c r="D179" s="32" t="s">
        <v>87</v>
      </c>
      <c r="E179" s="33" t="s">
        <v>36</v>
      </c>
      <c r="F179" s="32" t="s">
        <v>204</v>
      </c>
      <c r="G179" s="32" t="s">
        <v>38</v>
      </c>
      <c r="H179" s="30">
        <v>27617.0</v>
      </c>
      <c r="I179" s="35"/>
      <c r="J179" s="30">
        <v>0.0</v>
      </c>
      <c r="K179" s="30">
        <v>1.0</v>
      </c>
      <c r="L179" s="30">
        <v>0.0</v>
      </c>
      <c r="M179" s="32" t="s">
        <v>39</v>
      </c>
      <c r="N179" s="32" t="s">
        <v>39</v>
      </c>
      <c r="O179" s="30">
        <v>6.0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11.0</v>
      </c>
      <c r="V179" s="30">
        <v>7.0</v>
      </c>
      <c r="W179" s="30">
        <v>10.0</v>
      </c>
      <c r="X179" s="30">
        <v>1.0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79"/>
    </row>
    <row r="180">
      <c r="A180" s="30">
        <v>13417.1</v>
      </c>
      <c r="B180" s="40">
        <v>44362.0</v>
      </c>
      <c r="C180" s="31">
        <v>44365.0</v>
      </c>
      <c r="D180" s="32" t="s">
        <v>87</v>
      </c>
      <c r="E180" s="32" t="s">
        <v>36</v>
      </c>
      <c r="F180" s="32" t="s">
        <v>374</v>
      </c>
      <c r="G180" s="33" t="s">
        <v>51</v>
      </c>
      <c r="H180" s="34">
        <v>27502.0</v>
      </c>
      <c r="I180" s="35"/>
      <c r="J180" s="30">
        <v>0.0</v>
      </c>
      <c r="K180" s="30">
        <v>1.0</v>
      </c>
      <c r="L180" s="30">
        <v>0.0</v>
      </c>
      <c r="M180" s="32" t="s">
        <v>39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12.0</v>
      </c>
      <c r="V180" s="30">
        <v>7.0</v>
      </c>
      <c r="W180" s="30">
        <v>10.0</v>
      </c>
      <c r="X180" s="30">
        <v>1.0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79"/>
    </row>
    <row r="181">
      <c r="A181" s="30">
        <v>13417.2</v>
      </c>
      <c r="B181" s="40">
        <v>44362.0</v>
      </c>
      <c r="C181" s="31">
        <v>44365.0</v>
      </c>
      <c r="D181" s="32" t="s">
        <v>87</v>
      </c>
      <c r="E181" s="32" t="s">
        <v>36</v>
      </c>
      <c r="F181" s="32" t="s">
        <v>105</v>
      </c>
      <c r="G181" s="33" t="s">
        <v>51</v>
      </c>
      <c r="H181" s="34">
        <v>27502.0</v>
      </c>
      <c r="I181" s="35"/>
      <c r="J181" s="30">
        <v>0.0</v>
      </c>
      <c r="K181" s="30">
        <v>1.0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13.0</v>
      </c>
      <c r="Q181" s="30">
        <v>9.0</v>
      </c>
      <c r="R181" s="30">
        <v>11.0</v>
      </c>
      <c r="S181" s="30">
        <v>1.0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79"/>
    </row>
    <row r="182">
      <c r="A182" s="30">
        <v>13417.3</v>
      </c>
      <c r="B182" s="40">
        <v>44362.0</v>
      </c>
      <c r="C182" s="31">
        <v>44365.0</v>
      </c>
      <c r="D182" s="32" t="s">
        <v>87</v>
      </c>
      <c r="E182" s="32" t="s">
        <v>36</v>
      </c>
      <c r="J182" s="30">
        <v>0.0</v>
      </c>
      <c r="K182" s="30">
        <v>0.0</v>
      </c>
      <c r="L182" s="30">
        <v>1.0</v>
      </c>
      <c r="M182" s="32" t="s">
        <v>39</v>
      </c>
      <c r="N182" s="32" t="s">
        <v>39</v>
      </c>
      <c r="O182" s="30">
        <v>0.0</v>
      </c>
      <c r="P182" s="30">
        <v>10.0</v>
      </c>
      <c r="Q182" s="30">
        <v>8.0</v>
      </c>
      <c r="R182" s="30">
        <v>10.0</v>
      </c>
      <c r="S182" s="30">
        <v>2.0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79"/>
    </row>
    <row r="183">
      <c r="A183" s="30">
        <v>13417.4</v>
      </c>
      <c r="B183" s="40">
        <v>44362.0</v>
      </c>
      <c r="C183" s="31">
        <v>44365.0</v>
      </c>
      <c r="D183" s="32" t="s">
        <v>87</v>
      </c>
      <c r="E183" s="33" t="s">
        <v>36</v>
      </c>
      <c r="F183" s="32" t="s">
        <v>375</v>
      </c>
      <c r="G183" s="32" t="s">
        <v>51</v>
      </c>
      <c r="H183" s="30">
        <v>27502.0</v>
      </c>
      <c r="I183" s="35"/>
      <c r="J183" s="30">
        <v>0.0</v>
      </c>
      <c r="K183" s="30">
        <v>1.0</v>
      </c>
      <c r="L183" s="30">
        <v>0.0</v>
      </c>
      <c r="M183" s="32" t="s">
        <v>39</v>
      </c>
      <c r="N183" s="32" t="s">
        <v>39</v>
      </c>
      <c r="O183" s="30">
        <v>0.0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11.0</v>
      </c>
      <c r="AA183" s="30">
        <v>8.0</v>
      </c>
      <c r="AB183" s="30">
        <v>10.0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79"/>
    </row>
    <row r="184">
      <c r="A184" s="30">
        <v>13418.1</v>
      </c>
      <c r="B184" s="40">
        <v>44362.0</v>
      </c>
      <c r="C184" s="40">
        <v>44364.0</v>
      </c>
      <c r="D184" s="32" t="s">
        <v>87</v>
      </c>
      <c r="E184" s="32" t="s">
        <v>36</v>
      </c>
      <c r="F184" s="32" t="s">
        <v>346</v>
      </c>
      <c r="G184" s="33" t="s">
        <v>51</v>
      </c>
      <c r="H184" s="34">
        <v>27502.0</v>
      </c>
      <c r="I184" s="35"/>
      <c r="J184" s="30">
        <v>0.0</v>
      </c>
      <c r="K184" s="30">
        <v>1.0</v>
      </c>
      <c r="L184" s="30">
        <v>0.0</v>
      </c>
      <c r="M184" s="32" t="s">
        <v>39</v>
      </c>
      <c r="N184" s="32" t="s">
        <v>39</v>
      </c>
      <c r="O184" s="30">
        <v>1.0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8.0</v>
      </c>
      <c r="AA184" s="30">
        <v>5.0</v>
      </c>
      <c r="AB184" s="30">
        <v>12.0</v>
      </c>
      <c r="AC184" s="30">
        <v>1.0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79"/>
    </row>
    <row r="185">
      <c r="A185" s="30">
        <v>13419.1</v>
      </c>
      <c r="B185" s="40">
        <v>44362.0</v>
      </c>
      <c r="C185" s="31">
        <v>44364.0</v>
      </c>
      <c r="D185" s="32" t="s">
        <v>87</v>
      </c>
      <c r="E185" s="32" t="s">
        <v>36</v>
      </c>
      <c r="F185" s="32" t="s">
        <v>376</v>
      </c>
      <c r="G185" s="33" t="s">
        <v>107</v>
      </c>
      <c r="H185" s="34">
        <v>27519.0</v>
      </c>
      <c r="I185" s="35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2.0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11.0</v>
      </c>
      <c r="AF185" s="30">
        <v>7.0</v>
      </c>
      <c r="AG185" s="30">
        <v>10.0</v>
      </c>
      <c r="AH185" s="30">
        <v>1.0</v>
      </c>
      <c r="AI185" s="30">
        <v>0.0</v>
      </c>
      <c r="AJ185" s="79"/>
    </row>
    <row r="186">
      <c r="A186" s="30">
        <v>13420.1</v>
      </c>
      <c r="B186" s="40">
        <v>44364.0</v>
      </c>
      <c r="C186" s="31">
        <v>44365.0</v>
      </c>
      <c r="D186" s="32" t="s">
        <v>60</v>
      </c>
      <c r="E186" s="32" t="s">
        <v>36</v>
      </c>
      <c r="F186" s="32" t="s">
        <v>365</v>
      </c>
      <c r="G186" s="33" t="s">
        <v>54</v>
      </c>
      <c r="H186" s="34">
        <v>27540.0</v>
      </c>
      <c r="I186" s="35"/>
      <c r="J186" s="30">
        <v>0.0</v>
      </c>
      <c r="K186" s="30">
        <v>1.0</v>
      </c>
      <c r="L186" s="30">
        <v>0.0</v>
      </c>
      <c r="M186" s="32" t="s">
        <v>39</v>
      </c>
      <c r="N186" s="32" t="s">
        <v>39</v>
      </c>
      <c r="O186" s="30">
        <v>2.0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10.0</v>
      </c>
      <c r="AF186" s="30">
        <v>6.0</v>
      </c>
      <c r="AG186" s="30">
        <v>5.0</v>
      </c>
      <c r="AH186" s="30">
        <v>0.0</v>
      </c>
      <c r="AI186" s="30">
        <v>0.0</v>
      </c>
      <c r="AJ186" s="79"/>
    </row>
    <row r="187">
      <c r="A187" s="30">
        <v>13421.1</v>
      </c>
      <c r="B187" s="31">
        <v>44365.0</v>
      </c>
      <c r="C187" s="31">
        <v>44365.0</v>
      </c>
      <c r="D187" s="32" t="s">
        <v>57</v>
      </c>
      <c r="E187" s="32" t="s">
        <v>58</v>
      </c>
      <c r="F187" s="32" t="s">
        <v>100</v>
      </c>
      <c r="G187" s="33" t="s">
        <v>74</v>
      </c>
      <c r="H187" s="34">
        <v>27587.0</v>
      </c>
      <c r="I187" s="35"/>
      <c r="J187" s="30">
        <v>0.0</v>
      </c>
      <c r="K187" s="30">
        <v>1.0</v>
      </c>
      <c r="L187" s="30">
        <v>0.0</v>
      </c>
      <c r="M187" s="32" t="s">
        <v>39</v>
      </c>
      <c r="N187" s="32" t="s">
        <v>49</v>
      </c>
      <c r="O187" s="30">
        <v>1.0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10.0</v>
      </c>
      <c r="AF187" s="30">
        <v>5.0</v>
      </c>
      <c r="AG187" s="30">
        <v>10.0</v>
      </c>
      <c r="AH187" s="30">
        <v>1.0</v>
      </c>
      <c r="AI187" s="30">
        <v>0.0</v>
      </c>
      <c r="AJ187" s="79"/>
    </row>
    <row r="188">
      <c r="A188" s="30">
        <v>13422.1</v>
      </c>
      <c r="B188" s="31">
        <v>44365.0</v>
      </c>
      <c r="C188" s="31">
        <v>44368.0</v>
      </c>
      <c r="D188" s="32" t="s">
        <v>377</v>
      </c>
      <c r="E188" s="32" t="s">
        <v>36</v>
      </c>
      <c r="F188" s="32" t="s">
        <v>378</v>
      </c>
      <c r="G188" s="33" t="s">
        <v>51</v>
      </c>
      <c r="H188" s="34">
        <v>27523.0</v>
      </c>
      <c r="I188" s="35"/>
      <c r="J188" s="30">
        <v>0.0</v>
      </c>
      <c r="K188" s="30">
        <v>1.0</v>
      </c>
      <c r="L188" s="30">
        <v>0.0</v>
      </c>
      <c r="M188" s="32" t="s">
        <v>39</v>
      </c>
      <c r="N188" s="32" t="s">
        <v>39</v>
      </c>
      <c r="O188" s="30">
        <v>3.0</v>
      </c>
      <c r="P188" s="30">
        <v>13.0</v>
      </c>
      <c r="Q188" s="30">
        <v>9.0</v>
      </c>
      <c r="R188" s="30">
        <v>15.0</v>
      </c>
      <c r="S188" s="30">
        <v>2.0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79"/>
    </row>
    <row r="189">
      <c r="A189" s="30">
        <v>13422.2</v>
      </c>
      <c r="B189" s="31">
        <v>44365.0</v>
      </c>
      <c r="C189" s="31">
        <v>44368.0</v>
      </c>
      <c r="D189" s="32" t="s">
        <v>377</v>
      </c>
      <c r="E189" s="32" t="s">
        <v>36</v>
      </c>
      <c r="F189" s="32" t="s">
        <v>378</v>
      </c>
      <c r="G189" s="33" t="s">
        <v>51</v>
      </c>
      <c r="H189" s="34">
        <v>27523.0</v>
      </c>
      <c r="I189" s="35"/>
      <c r="J189" s="30">
        <v>0.0</v>
      </c>
      <c r="K189" s="30">
        <v>1.0</v>
      </c>
      <c r="L189" s="30">
        <v>0.0</v>
      </c>
      <c r="M189" s="32" t="s">
        <v>39</v>
      </c>
      <c r="N189" s="32" t="s">
        <v>39</v>
      </c>
      <c r="O189" s="30">
        <v>3.0</v>
      </c>
      <c r="P189" s="30">
        <v>13.0</v>
      </c>
      <c r="Q189" s="30">
        <v>9.0</v>
      </c>
      <c r="R189" s="30">
        <v>17.0</v>
      </c>
      <c r="S189" s="30">
        <v>2.0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79"/>
    </row>
    <row r="190">
      <c r="A190" s="30">
        <v>13423.1</v>
      </c>
      <c r="B190" s="31">
        <v>44368.0</v>
      </c>
      <c r="C190" s="31">
        <v>44368.0</v>
      </c>
      <c r="D190" s="32" t="s">
        <v>93</v>
      </c>
      <c r="E190" s="32" t="s">
        <v>94</v>
      </c>
      <c r="F190" s="32" t="s">
        <v>230</v>
      </c>
      <c r="G190" s="33" t="s">
        <v>38</v>
      </c>
      <c r="H190" s="34">
        <v>27604.0</v>
      </c>
      <c r="I190" s="35"/>
      <c r="J190" s="30">
        <v>0.0</v>
      </c>
      <c r="K190" s="30">
        <v>1.0</v>
      </c>
      <c r="L190" s="30">
        <v>0.0</v>
      </c>
      <c r="M190" s="32" t="s">
        <v>39</v>
      </c>
      <c r="N190" s="32" t="s">
        <v>39</v>
      </c>
      <c r="O190" s="30">
        <v>0.0</v>
      </c>
      <c r="P190" s="30">
        <v>3.0</v>
      </c>
      <c r="Q190" s="30">
        <v>4.0</v>
      </c>
      <c r="R190" s="30">
        <v>5.0</v>
      </c>
      <c r="S190" s="30">
        <v>5.0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79"/>
    </row>
    <row r="191">
      <c r="A191" s="30">
        <v>13423.2</v>
      </c>
      <c r="B191" s="31">
        <v>44368.0</v>
      </c>
      <c r="C191" s="31">
        <v>44368.0</v>
      </c>
      <c r="D191" s="32" t="s">
        <v>93</v>
      </c>
      <c r="E191" s="32" t="s">
        <v>94</v>
      </c>
      <c r="J191" s="30">
        <v>0.0</v>
      </c>
      <c r="K191" s="30">
        <v>0.0</v>
      </c>
      <c r="L191" s="30">
        <v>1.0</v>
      </c>
      <c r="M191" s="32" t="s">
        <v>39</v>
      </c>
      <c r="N191" s="32" t="s">
        <v>39</v>
      </c>
      <c r="O191" s="30">
        <v>0.0</v>
      </c>
      <c r="P191" s="30">
        <v>4.0</v>
      </c>
      <c r="Q191" s="30">
        <v>2.0</v>
      </c>
      <c r="R191" s="30">
        <v>5.0</v>
      </c>
      <c r="S191" s="30">
        <v>5.0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79"/>
    </row>
    <row r="192">
      <c r="A192" s="30">
        <v>13423.3</v>
      </c>
      <c r="B192" s="31">
        <v>44368.0</v>
      </c>
      <c r="C192" s="31">
        <v>44368.0</v>
      </c>
      <c r="D192" s="32" t="s">
        <v>93</v>
      </c>
      <c r="E192" s="32" t="s">
        <v>94</v>
      </c>
      <c r="F192" s="32" t="s">
        <v>230</v>
      </c>
      <c r="G192" s="33" t="s">
        <v>38</v>
      </c>
      <c r="H192" s="34">
        <v>27604.0</v>
      </c>
      <c r="I192" s="35"/>
      <c r="J192" s="30">
        <v>0.0</v>
      </c>
      <c r="K192" s="30">
        <v>1.0</v>
      </c>
      <c r="L192" s="30">
        <v>0.0</v>
      </c>
      <c r="M192" s="32" t="s">
        <v>39</v>
      </c>
      <c r="N192" s="32" t="s">
        <v>39</v>
      </c>
      <c r="O192" s="30">
        <v>0.0</v>
      </c>
      <c r="P192" s="30">
        <v>0.0</v>
      </c>
      <c r="Q192" s="30">
        <v>0.0</v>
      </c>
      <c r="R192" s="30">
        <v>5.0</v>
      </c>
      <c r="S192" s="30">
        <v>5.0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79"/>
    </row>
    <row r="193">
      <c r="A193" s="30">
        <v>13423.4</v>
      </c>
      <c r="B193" s="31">
        <v>44368.0</v>
      </c>
      <c r="C193" s="31">
        <v>44368.0</v>
      </c>
      <c r="D193" s="32" t="s">
        <v>93</v>
      </c>
      <c r="E193" s="32" t="s">
        <v>94</v>
      </c>
      <c r="F193" s="32" t="s">
        <v>230</v>
      </c>
      <c r="G193" s="33" t="s">
        <v>38</v>
      </c>
      <c r="H193" s="34">
        <v>27604.0</v>
      </c>
      <c r="I193" s="35"/>
      <c r="J193" s="30">
        <v>0.0</v>
      </c>
      <c r="K193" s="30">
        <v>1.0</v>
      </c>
      <c r="L193" s="30">
        <v>0.0</v>
      </c>
      <c r="M193" s="32" t="s">
        <v>39</v>
      </c>
      <c r="N193" s="32" t="s">
        <v>39</v>
      </c>
      <c r="O193" s="30">
        <v>0.0</v>
      </c>
      <c r="P193" s="30">
        <v>8.0</v>
      </c>
      <c r="Q193" s="30">
        <v>4.0</v>
      </c>
      <c r="R193" s="30">
        <v>10.0</v>
      </c>
      <c r="S193" s="30">
        <v>5.0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79"/>
    </row>
    <row r="194">
      <c r="A194" s="30">
        <v>13423.5</v>
      </c>
      <c r="B194" s="31">
        <v>44368.0</v>
      </c>
      <c r="C194" s="31">
        <v>44368.0</v>
      </c>
      <c r="D194" s="32" t="s">
        <v>93</v>
      </c>
      <c r="E194" s="32" t="s">
        <v>94</v>
      </c>
      <c r="F194" s="32" t="s">
        <v>230</v>
      </c>
      <c r="G194" s="33" t="s">
        <v>38</v>
      </c>
      <c r="H194" s="34">
        <v>27604.0</v>
      </c>
      <c r="I194" s="35"/>
      <c r="J194" s="30">
        <v>0.0</v>
      </c>
      <c r="K194" s="30">
        <v>1.0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2.0</v>
      </c>
      <c r="R194" s="30">
        <v>10.0</v>
      </c>
      <c r="S194" s="30">
        <v>5.0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79"/>
    </row>
    <row r="195">
      <c r="A195" s="30">
        <v>13423.6</v>
      </c>
      <c r="B195" s="31">
        <v>44368.0</v>
      </c>
      <c r="C195" s="31">
        <v>44368.0</v>
      </c>
      <c r="D195" s="32" t="s">
        <v>93</v>
      </c>
      <c r="E195" s="32" t="s">
        <v>94</v>
      </c>
      <c r="F195" s="32" t="s">
        <v>230</v>
      </c>
      <c r="G195" s="33" t="s">
        <v>38</v>
      </c>
      <c r="H195" s="34">
        <v>27604.0</v>
      </c>
      <c r="I195" s="35"/>
      <c r="J195" s="30">
        <v>0.0</v>
      </c>
      <c r="K195" s="30">
        <v>1.0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6.0</v>
      </c>
      <c r="Q195" s="30">
        <v>1.0</v>
      </c>
      <c r="R195" s="30">
        <v>10.0</v>
      </c>
      <c r="S195" s="30">
        <v>5.0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79"/>
    </row>
    <row r="196">
      <c r="A196" s="30">
        <v>13424.1</v>
      </c>
      <c r="B196" s="31">
        <v>44368.0</v>
      </c>
      <c r="C196" s="31">
        <v>44368.0</v>
      </c>
      <c r="D196" s="32" t="s">
        <v>93</v>
      </c>
      <c r="E196" s="32" t="s">
        <v>94</v>
      </c>
      <c r="F196" s="32" t="s">
        <v>230</v>
      </c>
      <c r="G196" s="33" t="s">
        <v>38</v>
      </c>
      <c r="H196" s="34">
        <v>27604.0</v>
      </c>
      <c r="I196" s="35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6.0</v>
      </c>
      <c r="Q196" s="30">
        <v>6.0</v>
      </c>
      <c r="R196" s="30">
        <v>10.0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79"/>
    </row>
    <row r="197">
      <c r="A197" s="30">
        <v>13424.2</v>
      </c>
      <c r="B197" s="31">
        <v>44368.0</v>
      </c>
      <c r="C197" s="31">
        <v>44368.0</v>
      </c>
      <c r="D197" s="32" t="s">
        <v>93</v>
      </c>
      <c r="E197" s="32" t="s">
        <v>94</v>
      </c>
      <c r="F197" s="32" t="s">
        <v>230</v>
      </c>
      <c r="G197" s="33" t="s">
        <v>38</v>
      </c>
      <c r="H197" s="34">
        <v>27604.0</v>
      </c>
      <c r="I197" s="35"/>
      <c r="J197" s="30">
        <v>0.0</v>
      </c>
      <c r="K197" s="30">
        <v>1.0</v>
      </c>
      <c r="L197" s="30">
        <v>0.0</v>
      </c>
      <c r="M197" s="32" t="s">
        <v>39</v>
      </c>
      <c r="N197" s="32" t="s">
        <v>39</v>
      </c>
      <c r="O197" s="30">
        <v>0.0</v>
      </c>
      <c r="P197" s="30">
        <v>45.0</v>
      </c>
      <c r="Q197" s="30">
        <v>45.0</v>
      </c>
      <c r="R197" s="30">
        <v>10.0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79"/>
    </row>
    <row r="198">
      <c r="A198" s="30">
        <v>13424.3</v>
      </c>
      <c r="B198" s="31">
        <v>44368.0</v>
      </c>
      <c r="C198" s="31">
        <v>44368.0</v>
      </c>
      <c r="D198" s="32" t="s">
        <v>93</v>
      </c>
      <c r="E198" s="32" t="s">
        <v>94</v>
      </c>
      <c r="F198" s="32" t="s">
        <v>230</v>
      </c>
      <c r="G198" s="33" t="s">
        <v>38</v>
      </c>
      <c r="H198" s="34">
        <v>27604.0</v>
      </c>
      <c r="I198" s="35"/>
      <c r="J198" s="30">
        <v>0.0</v>
      </c>
      <c r="K198" s="30">
        <v>1.0</v>
      </c>
      <c r="L198" s="30">
        <v>0.0</v>
      </c>
      <c r="M198" s="32" t="s">
        <v>39</v>
      </c>
      <c r="N198" s="32" t="s">
        <v>39</v>
      </c>
      <c r="O198" s="30">
        <v>0.0</v>
      </c>
      <c r="P198" s="30">
        <v>3.0</v>
      </c>
      <c r="Q198" s="30">
        <v>3.0</v>
      </c>
      <c r="R198" s="30">
        <v>10.0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79"/>
    </row>
    <row r="199">
      <c r="A199" s="30">
        <v>13424.4</v>
      </c>
      <c r="B199" s="31">
        <v>44368.0</v>
      </c>
      <c r="C199" s="31">
        <v>44368.0</v>
      </c>
      <c r="D199" s="32" t="s">
        <v>93</v>
      </c>
      <c r="E199" s="32" t="s">
        <v>94</v>
      </c>
      <c r="F199" s="32" t="s">
        <v>230</v>
      </c>
      <c r="G199" s="33" t="s">
        <v>38</v>
      </c>
      <c r="H199" s="34">
        <v>27604.0</v>
      </c>
      <c r="I199" s="35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9.0</v>
      </c>
      <c r="Q199" s="30">
        <v>6.0</v>
      </c>
      <c r="R199" s="30">
        <v>10.0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79"/>
    </row>
    <row r="200">
      <c r="A200" s="30">
        <v>13424.5</v>
      </c>
      <c r="B200" s="31">
        <v>44368.0</v>
      </c>
      <c r="C200" s="31">
        <v>44368.0</v>
      </c>
      <c r="D200" s="32" t="s">
        <v>93</v>
      </c>
      <c r="E200" s="32" t="s">
        <v>94</v>
      </c>
      <c r="F200" s="32" t="s">
        <v>230</v>
      </c>
      <c r="G200" s="33" t="s">
        <v>38</v>
      </c>
      <c r="H200" s="34">
        <v>27604.0</v>
      </c>
      <c r="I200" s="35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2.0</v>
      </c>
      <c r="R200" s="30">
        <v>10.0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79"/>
    </row>
    <row r="201">
      <c r="A201" s="30">
        <v>13424.6</v>
      </c>
      <c r="B201" s="31">
        <v>44368.0</v>
      </c>
      <c r="C201" s="31">
        <v>44368.0</v>
      </c>
      <c r="D201" s="32" t="s">
        <v>93</v>
      </c>
      <c r="E201" s="32" t="s">
        <v>94</v>
      </c>
      <c r="F201" s="32" t="s">
        <v>230</v>
      </c>
      <c r="G201" s="33" t="s">
        <v>38</v>
      </c>
      <c r="H201" s="34">
        <v>27604.0</v>
      </c>
      <c r="I201" s="35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1.0</v>
      </c>
      <c r="Q201" s="30">
        <v>1.0</v>
      </c>
      <c r="R201" s="30">
        <v>10.0</v>
      </c>
      <c r="S201" s="30">
        <v>0.0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79"/>
    </row>
    <row r="202">
      <c r="A202" s="30">
        <v>13425.1</v>
      </c>
      <c r="B202" s="31">
        <v>44368.0</v>
      </c>
      <c r="C202" s="31">
        <v>44368.0</v>
      </c>
      <c r="D202" s="32" t="s">
        <v>93</v>
      </c>
      <c r="E202" s="32" t="s">
        <v>94</v>
      </c>
      <c r="J202" s="30">
        <v>0.0</v>
      </c>
      <c r="K202" s="30">
        <v>0.0</v>
      </c>
      <c r="L202" s="30">
        <v>1.0</v>
      </c>
      <c r="M202" s="32" t="s">
        <v>39</v>
      </c>
      <c r="N202" s="32" t="s">
        <v>39</v>
      </c>
      <c r="O202" s="30">
        <v>0.0</v>
      </c>
      <c r="P202" s="30">
        <v>5.0</v>
      </c>
      <c r="Q202" s="30">
        <v>4.0</v>
      </c>
      <c r="R202" s="30">
        <v>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79"/>
    </row>
    <row r="203">
      <c r="A203" s="30">
        <v>13425.2</v>
      </c>
      <c r="B203" s="31">
        <v>44368.0</v>
      </c>
      <c r="C203" s="31">
        <v>44368.0</v>
      </c>
      <c r="D203" s="32" t="s">
        <v>93</v>
      </c>
      <c r="E203" s="32" t="s">
        <v>94</v>
      </c>
      <c r="F203" s="32" t="s">
        <v>230</v>
      </c>
      <c r="G203" s="33" t="s">
        <v>38</v>
      </c>
      <c r="H203" s="34">
        <v>27604.0</v>
      </c>
      <c r="I203" s="35"/>
      <c r="J203" s="30">
        <v>0.0</v>
      </c>
      <c r="K203" s="30">
        <v>1.0</v>
      </c>
      <c r="L203" s="30">
        <v>0.0</v>
      </c>
      <c r="M203" s="32" t="s">
        <v>39</v>
      </c>
      <c r="N203" s="32" t="s">
        <v>39</v>
      </c>
      <c r="O203" s="30">
        <v>0.0</v>
      </c>
      <c r="P203" s="30">
        <v>6.0</v>
      </c>
      <c r="Q203" s="30">
        <v>2.0</v>
      </c>
      <c r="R203" s="30">
        <v>10.0</v>
      </c>
      <c r="S203" s="30">
        <v>0.0</v>
      </c>
      <c r="T203" s="30">
        <v>0.0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79"/>
    </row>
    <row r="204">
      <c r="A204" s="30">
        <v>13425.3</v>
      </c>
      <c r="B204" s="31">
        <v>44368.0</v>
      </c>
      <c r="C204" s="31">
        <v>44368.0</v>
      </c>
      <c r="D204" s="32" t="s">
        <v>93</v>
      </c>
      <c r="E204" s="32" t="s">
        <v>94</v>
      </c>
      <c r="F204" s="32" t="s">
        <v>230</v>
      </c>
      <c r="G204" s="33" t="s">
        <v>38</v>
      </c>
      <c r="H204" s="34">
        <v>27604.0</v>
      </c>
      <c r="I204" s="35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0.0</v>
      </c>
      <c r="P204" s="30">
        <v>8.0</v>
      </c>
      <c r="Q204" s="30">
        <v>3.0</v>
      </c>
      <c r="R204" s="30">
        <v>10.0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79"/>
    </row>
    <row r="205">
      <c r="A205" s="30">
        <v>13425.4</v>
      </c>
      <c r="B205" s="31">
        <v>44368.0</v>
      </c>
      <c r="C205" s="31">
        <v>44368.0</v>
      </c>
      <c r="D205" s="32" t="s">
        <v>93</v>
      </c>
      <c r="E205" s="32" t="s">
        <v>94</v>
      </c>
      <c r="F205" s="32" t="s">
        <v>230</v>
      </c>
      <c r="G205" s="33" t="s">
        <v>38</v>
      </c>
      <c r="H205" s="34">
        <v>27604.0</v>
      </c>
      <c r="I205" s="35"/>
      <c r="J205" s="30">
        <v>0.0</v>
      </c>
      <c r="K205" s="30">
        <v>1.0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2.0</v>
      </c>
      <c r="Q205" s="30">
        <v>7.0</v>
      </c>
      <c r="R205" s="30">
        <v>10.0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79"/>
    </row>
    <row r="206">
      <c r="A206" s="30">
        <v>13425.5</v>
      </c>
      <c r="B206" s="31">
        <v>44368.0</v>
      </c>
      <c r="C206" s="31">
        <v>44368.0</v>
      </c>
      <c r="D206" s="32" t="s">
        <v>93</v>
      </c>
      <c r="E206" s="32" t="s">
        <v>94</v>
      </c>
      <c r="J206" s="30">
        <v>1.0</v>
      </c>
      <c r="K206" s="30">
        <v>0.0</v>
      </c>
      <c r="L206" s="30">
        <v>0.0</v>
      </c>
      <c r="M206" s="32" t="s">
        <v>39</v>
      </c>
      <c r="N206" s="32" t="s">
        <v>39</v>
      </c>
      <c r="O206" s="30">
        <v>0.0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2.0</v>
      </c>
      <c r="AA206" s="30">
        <v>2.0</v>
      </c>
      <c r="AB206" s="30">
        <v>5.0</v>
      </c>
      <c r="AC206" s="30">
        <v>5.0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79"/>
    </row>
    <row r="207">
      <c r="A207" s="30">
        <v>13425.6</v>
      </c>
      <c r="B207" s="31">
        <v>44368.0</v>
      </c>
      <c r="C207" s="31">
        <v>44368.0</v>
      </c>
      <c r="D207" s="32" t="s">
        <v>93</v>
      </c>
      <c r="E207" s="32" t="s">
        <v>94</v>
      </c>
      <c r="J207" s="30">
        <v>1.0</v>
      </c>
      <c r="K207" s="30">
        <v>0.0</v>
      </c>
      <c r="L207" s="30">
        <v>0.0</v>
      </c>
      <c r="M207" s="32" t="s">
        <v>39</v>
      </c>
      <c r="N207" s="32" t="s">
        <v>39</v>
      </c>
      <c r="O207" s="30">
        <v>0.0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5.0</v>
      </c>
      <c r="AA207" s="30">
        <v>3.0</v>
      </c>
      <c r="AB207" s="30">
        <v>10.0</v>
      </c>
      <c r="AC207" s="30">
        <v>5.0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79"/>
    </row>
    <row r="208">
      <c r="A208" s="30">
        <v>13426.1</v>
      </c>
      <c r="B208" s="31">
        <v>44368.0</v>
      </c>
      <c r="C208" s="31">
        <v>44368.0</v>
      </c>
      <c r="D208" s="32" t="s">
        <v>93</v>
      </c>
      <c r="E208" s="32" t="s">
        <v>94</v>
      </c>
      <c r="J208" s="30">
        <v>1.0</v>
      </c>
      <c r="K208" s="30">
        <v>0.0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5.0</v>
      </c>
      <c r="AA208" s="30">
        <v>3.0</v>
      </c>
      <c r="AB208" s="30">
        <v>5.0</v>
      </c>
      <c r="AC208" s="30">
        <v>5.0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79"/>
    </row>
    <row r="209">
      <c r="A209" s="30">
        <v>13426.2</v>
      </c>
      <c r="B209" s="31">
        <v>44368.0</v>
      </c>
      <c r="C209" s="31">
        <v>44368.0</v>
      </c>
      <c r="D209" s="32" t="s">
        <v>93</v>
      </c>
      <c r="E209" s="32" t="s">
        <v>94</v>
      </c>
      <c r="J209" s="30">
        <v>1.0</v>
      </c>
      <c r="K209" s="30">
        <v>0.0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8.0</v>
      </c>
      <c r="AA209" s="30">
        <v>4.0</v>
      </c>
      <c r="AB209" s="30">
        <v>10.0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79"/>
    </row>
    <row r="210">
      <c r="A210" s="30">
        <v>13426.3</v>
      </c>
      <c r="B210" s="31">
        <v>44368.0</v>
      </c>
      <c r="C210" s="31">
        <v>44368.0</v>
      </c>
      <c r="D210" s="32" t="s">
        <v>93</v>
      </c>
      <c r="E210" s="32" t="s">
        <v>94</v>
      </c>
      <c r="F210" s="32" t="s">
        <v>230</v>
      </c>
      <c r="G210" s="33" t="s">
        <v>38</v>
      </c>
      <c r="H210" s="34">
        <v>27604.0</v>
      </c>
      <c r="I210" s="35"/>
      <c r="J210" s="30">
        <v>0.0</v>
      </c>
      <c r="K210" s="30">
        <v>1.0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10.0</v>
      </c>
      <c r="Q210" s="30">
        <v>4.0</v>
      </c>
      <c r="R210" s="30">
        <v>10.0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79"/>
    </row>
    <row r="211">
      <c r="A211" s="30">
        <v>13426.4</v>
      </c>
      <c r="B211" s="31">
        <v>44368.0</v>
      </c>
      <c r="C211" s="31">
        <v>44368.0</v>
      </c>
      <c r="D211" s="32" t="s">
        <v>93</v>
      </c>
      <c r="E211" s="32" t="s">
        <v>94</v>
      </c>
      <c r="F211" s="32" t="s">
        <v>230</v>
      </c>
      <c r="G211" s="33" t="s">
        <v>38</v>
      </c>
      <c r="H211" s="34">
        <v>27604.0</v>
      </c>
      <c r="I211" s="35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8.0</v>
      </c>
      <c r="R211" s="30">
        <v>10.0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79"/>
    </row>
    <row r="212">
      <c r="A212" s="30">
        <v>13426.5</v>
      </c>
      <c r="B212" s="31">
        <v>44368.0</v>
      </c>
      <c r="C212" s="31">
        <v>44368.0</v>
      </c>
      <c r="D212" s="32" t="s">
        <v>93</v>
      </c>
      <c r="E212" s="32" t="s">
        <v>94</v>
      </c>
      <c r="F212" s="32" t="s">
        <v>230</v>
      </c>
      <c r="G212" s="33" t="s">
        <v>38</v>
      </c>
      <c r="H212" s="34">
        <v>27604.0</v>
      </c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79"/>
    </row>
    <row r="213">
      <c r="A213" s="30">
        <v>13426.6</v>
      </c>
      <c r="B213" s="31">
        <v>44368.0</v>
      </c>
      <c r="C213" s="31">
        <v>44368.0</v>
      </c>
      <c r="D213" s="32" t="s">
        <v>93</v>
      </c>
      <c r="E213" s="32" t="s">
        <v>94</v>
      </c>
      <c r="J213" s="30">
        <v>1.0</v>
      </c>
      <c r="K213" s="30">
        <v>0.0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10.0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79"/>
    </row>
    <row r="214">
      <c r="A214" s="30">
        <v>13427.1</v>
      </c>
      <c r="B214" s="31">
        <v>44368.0</v>
      </c>
      <c r="C214" s="31">
        <v>44370.0</v>
      </c>
      <c r="D214" s="32" t="s">
        <v>379</v>
      </c>
      <c r="E214" s="32" t="s">
        <v>104</v>
      </c>
      <c r="F214" s="32" t="s">
        <v>203</v>
      </c>
      <c r="G214" s="33" t="s">
        <v>38</v>
      </c>
      <c r="H214" s="34">
        <v>27613.0</v>
      </c>
      <c r="I214" s="35"/>
      <c r="J214" s="30">
        <v>0.0</v>
      </c>
      <c r="K214" s="30">
        <v>1.0</v>
      </c>
      <c r="L214" s="30">
        <v>0.0</v>
      </c>
      <c r="M214" s="32" t="s">
        <v>49</v>
      </c>
      <c r="N214" s="32" t="s">
        <v>39</v>
      </c>
      <c r="O214" s="30">
        <v>1.0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9.0</v>
      </c>
      <c r="AF214" s="30">
        <v>6.0</v>
      </c>
      <c r="AG214" s="30">
        <v>10.0</v>
      </c>
      <c r="AH214" s="30">
        <v>1.0</v>
      </c>
      <c r="AI214" s="30">
        <v>0.0</v>
      </c>
      <c r="AJ214" s="79"/>
    </row>
    <row r="215">
      <c r="A215" s="30">
        <v>13427.2</v>
      </c>
      <c r="B215" s="31">
        <v>44368.0</v>
      </c>
      <c r="C215" s="31">
        <v>44370.0</v>
      </c>
      <c r="D215" s="32" t="s">
        <v>379</v>
      </c>
      <c r="E215" s="32" t="s">
        <v>104</v>
      </c>
      <c r="F215" s="32" t="s">
        <v>203</v>
      </c>
      <c r="G215" s="33" t="s">
        <v>38</v>
      </c>
      <c r="H215" s="34">
        <v>27613.0</v>
      </c>
      <c r="I215" s="35"/>
      <c r="J215" s="30">
        <v>0.0</v>
      </c>
      <c r="K215" s="30">
        <v>1.0</v>
      </c>
      <c r="L215" s="30">
        <v>0.0</v>
      </c>
      <c r="M215" s="32" t="s">
        <v>39</v>
      </c>
      <c r="N215" s="32" t="s">
        <v>39</v>
      </c>
      <c r="O215" s="30">
        <v>5.0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10.0</v>
      </c>
      <c r="AA215" s="30">
        <v>7.0</v>
      </c>
      <c r="AB215" s="30">
        <v>11.0</v>
      </c>
      <c r="AC215" s="30">
        <v>1.0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79"/>
    </row>
    <row r="216">
      <c r="A216" s="30">
        <v>13428.1</v>
      </c>
      <c r="B216" s="31">
        <v>44368.0</v>
      </c>
      <c r="C216" s="31">
        <v>44370.0</v>
      </c>
      <c r="D216" s="32" t="s">
        <v>379</v>
      </c>
      <c r="E216" s="32" t="s">
        <v>104</v>
      </c>
      <c r="F216" s="32" t="s">
        <v>204</v>
      </c>
      <c r="G216" s="33" t="s">
        <v>38</v>
      </c>
      <c r="H216" s="34">
        <v>27617.0</v>
      </c>
      <c r="I216" s="35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8.0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10.0</v>
      </c>
      <c r="AA216" s="30">
        <v>7.0</v>
      </c>
      <c r="AB216" s="30">
        <v>10.0</v>
      </c>
      <c r="AC216" s="30">
        <v>2.0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79"/>
    </row>
    <row r="217">
      <c r="A217" s="30">
        <v>13428.2</v>
      </c>
      <c r="B217" s="31">
        <v>44368.0</v>
      </c>
      <c r="C217" s="31">
        <v>44370.0</v>
      </c>
      <c r="D217" s="32" t="s">
        <v>379</v>
      </c>
      <c r="E217" s="32" t="s">
        <v>104</v>
      </c>
      <c r="F217" s="32" t="s">
        <v>204</v>
      </c>
      <c r="G217" s="33" t="s">
        <v>38</v>
      </c>
      <c r="H217" s="34">
        <v>27617.0</v>
      </c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5.0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10.0</v>
      </c>
      <c r="V217" s="30">
        <v>7.0</v>
      </c>
      <c r="W217" s="30">
        <v>10.0</v>
      </c>
      <c r="X217" s="30">
        <v>2.0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79"/>
    </row>
    <row r="218">
      <c r="A218" s="30">
        <v>13428.3</v>
      </c>
      <c r="B218" s="31">
        <v>44368.0</v>
      </c>
      <c r="C218" s="31">
        <v>44370.0</v>
      </c>
      <c r="D218" s="32" t="s">
        <v>379</v>
      </c>
      <c r="E218" s="32" t="s">
        <v>104</v>
      </c>
      <c r="G218" s="38"/>
      <c r="H218" s="38"/>
      <c r="I218" s="35"/>
      <c r="J218" s="30">
        <v>0.0</v>
      </c>
      <c r="K218" s="30">
        <v>0.0</v>
      </c>
      <c r="L218" s="30">
        <v>1.0</v>
      </c>
      <c r="M218" s="32" t="s">
        <v>39</v>
      </c>
      <c r="N218" s="32" t="s">
        <v>39</v>
      </c>
      <c r="O218" s="30">
        <v>7.0</v>
      </c>
      <c r="P218" s="30">
        <v>9.0</v>
      </c>
      <c r="Q218" s="30">
        <v>8.0</v>
      </c>
      <c r="R218" s="30">
        <v>15.0</v>
      </c>
      <c r="S218" s="30">
        <v>2.0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79"/>
    </row>
    <row r="219">
      <c r="A219" s="30">
        <v>13428.4</v>
      </c>
      <c r="B219" s="31">
        <v>44368.0</v>
      </c>
      <c r="C219" s="31">
        <v>44370.0</v>
      </c>
      <c r="D219" s="32" t="s">
        <v>379</v>
      </c>
      <c r="E219" s="32" t="s">
        <v>104</v>
      </c>
      <c r="G219" s="38"/>
      <c r="H219" s="38"/>
      <c r="I219" s="35"/>
      <c r="J219" s="30">
        <v>1.0</v>
      </c>
      <c r="K219" s="30">
        <v>0.0</v>
      </c>
      <c r="L219" s="30">
        <v>0.0</v>
      </c>
      <c r="M219" s="32" t="s">
        <v>39</v>
      </c>
      <c r="N219" s="32" t="s">
        <v>39</v>
      </c>
      <c r="O219" s="30">
        <v>3.0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5.0</v>
      </c>
      <c r="AA219" s="30">
        <v>4.0</v>
      </c>
      <c r="AB219" s="30">
        <v>10.0</v>
      </c>
      <c r="AC219" s="30">
        <v>1.0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79"/>
    </row>
    <row r="220">
      <c r="A220" s="30">
        <v>13429.1</v>
      </c>
      <c r="B220" s="31">
        <v>44368.0</v>
      </c>
      <c r="C220" s="31">
        <v>44368.0</v>
      </c>
      <c r="D220" s="32" t="s">
        <v>93</v>
      </c>
      <c r="E220" s="32" t="s">
        <v>94</v>
      </c>
      <c r="J220" s="30">
        <v>1.0</v>
      </c>
      <c r="K220" s="30">
        <v>0.0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0.0</v>
      </c>
      <c r="AA220" s="30">
        <v>3.0</v>
      </c>
      <c r="AB220" s="30">
        <v>10.0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79"/>
    </row>
    <row r="221">
      <c r="A221" s="30">
        <v>13429.2</v>
      </c>
      <c r="B221" s="31">
        <v>44368.0</v>
      </c>
      <c r="C221" s="31">
        <v>44368.0</v>
      </c>
      <c r="D221" s="32" t="s">
        <v>93</v>
      </c>
      <c r="E221" s="32" t="s">
        <v>94</v>
      </c>
      <c r="F221" s="32" t="s">
        <v>230</v>
      </c>
      <c r="G221" s="33" t="s">
        <v>38</v>
      </c>
      <c r="H221" s="34">
        <v>27604.0</v>
      </c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10.0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79"/>
    </row>
    <row r="222">
      <c r="A222" s="30">
        <v>13429.3</v>
      </c>
      <c r="B222" s="31">
        <v>44368.0</v>
      </c>
      <c r="C222" s="31">
        <v>44368.0</v>
      </c>
      <c r="D222" s="32" t="s">
        <v>93</v>
      </c>
      <c r="E222" s="32" t="s">
        <v>94</v>
      </c>
      <c r="J222" s="30">
        <v>1.0</v>
      </c>
      <c r="K222" s="30">
        <v>0.0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0.0</v>
      </c>
      <c r="AA222" s="30">
        <v>2.0</v>
      </c>
      <c r="AB222" s="30">
        <v>5.0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79"/>
    </row>
    <row r="223">
      <c r="A223" s="30">
        <v>13429.4</v>
      </c>
      <c r="B223" s="31">
        <v>44368.0</v>
      </c>
      <c r="C223" s="31">
        <v>44368.0</v>
      </c>
      <c r="D223" s="32" t="s">
        <v>93</v>
      </c>
      <c r="E223" s="32" t="s">
        <v>94</v>
      </c>
      <c r="J223" s="30">
        <v>1.0</v>
      </c>
      <c r="K223" s="30">
        <v>0.0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3.0</v>
      </c>
      <c r="AA223" s="30">
        <v>1.0</v>
      </c>
      <c r="AB223" s="30">
        <v>5.0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79"/>
    </row>
    <row r="224">
      <c r="A224" s="30">
        <v>13429.5</v>
      </c>
      <c r="B224" s="31">
        <v>44368.0</v>
      </c>
      <c r="C224" s="31">
        <v>44368.0</v>
      </c>
      <c r="D224" s="32" t="s">
        <v>93</v>
      </c>
      <c r="E224" s="32" t="s">
        <v>94</v>
      </c>
      <c r="J224" s="30">
        <v>1.0</v>
      </c>
      <c r="K224" s="30">
        <v>0.0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6.0</v>
      </c>
      <c r="AA224" s="30">
        <v>3.0</v>
      </c>
      <c r="AB224" s="30">
        <v>5.0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79"/>
    </row>
    <row r="225">
      <c r="A225" s="30">
        <v>13429.6</v>
      </c>
      <c r="B225" s="31">
        <v>44368.0</v>
      </c>
      <c r="C225" s="31">
        <v>44368.0</v>
      </c>
      <c r="D225" s="32" t="s">
        <v>93</v>
      </c>
      <c r="E225" s="32" t="s">
        <v>94</v>
      </c>
      <c r="J225" s="30">
        <v>1.0</v>
      </c>
      <c r="K225" s="30">
        <v>0.0</v>
      </c>
      <c r="L225" s="30">
        <v>0.0</v>
      </c>
      <c r="M225" s="32" t="s">
        <v>39</v>
      </c>
      <c r="N225" s="32" t="s">
        <v>39</v>
      </c>
      <c r="O225" s="30">
        <v>0.0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5.0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79"/>
    </row>
    <row r="226">
      <c r="A226" s="30">
        <v>13430.1</v>
      </c>
      <c r="B226" s="31">
        <v>44368.0</v>
      </c>
      <c r="C226" s="31">
        <v>44369.0</v>
      </c>
      <c r="D226" s="32" t="s">
        <v>221</v>
      </c>
      <c r="E226" s="32" t="s">
        <v>218</v>
      </c>
      <c r="F226" s="32" t="s">
        <v>123</v>
      </c>
      <c r="G226" s="33" t="s">
        <v>109</v>
      </c>
      <c r="H226" s="34">
        <v>27529.0</v>
      </c>
      <c r="I226" s="35"/>
      <c r="J226" s="30">
        <v>0.0</v>
      </c>
      <c r="K226" s="30">
        <v>1.0</v>
      </c>
      <c r="L226" s="30">
        <v>0.0</v>
      </c>
      <c r="M226" s="32" t="s">
        <v>39</v>
      </c>
      <c r="N226" s="32" t="s">
        <v>39</v>
      </c>
      <c r="O226" s="30">
        <v>8.0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9.0</v>
      </c>
      <c r="AA226" s="30">
        <v>6.0</v>
      </c>
      <c r="AB226" s="30">
        <v>10.0</v>
      </c>
      <c r="AC226" s="30">
        <v>1.0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79"/>
    </row>
    <row r="227">
      <c r="A227" s="30">
        <v>13430.2</v>
      </c>
      <c r="B227" s="31">
        <v>44368.0</v>
      </c>
      <c r="C227" s="31">
        <v>44369.0</v>
      </c>
      <c r="D227" s="32" t="s">
        <v>221</v>
      </c>
      <c r="E227" s="32" t="s">
        <v>218</v>
      </c>
      <c r="F227" s="32" t="s">
        <v>170</v>
      </c>
      <c r="G227" s="33" t="s">
        <v>109</v>
      </c>
      <c r="H227" s="34">
        <v>27529.0</v>
      </c>
      <c r="I227" s="35"/>
      <c r="J227" s="30">
        <v>0.0</v>
      </c>
      <c r="K227" s="30">
        <v>1.0</v>
      </c>
      <c r="L227" s="30">
        <v>0.0</v>
      </c>
      <c r="M227" s="32" t="s">
        <v>39</v>
      </c>
      <c r="N227" s="32" t="s">
        <v>39</v>
      </c>
      <c r="O227" s="30">
        <v>7.0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9.0</v>
      </c>
      <c r="AA227" s="30">
        <v>6.0</v>
      </c>
      <c r="AB227" s="30">
        <v>10.0</v>
      </c>
      <c r="AC227" s="30">
        <v>1.0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79"/>
    </row>
    <row r="228">
      <c r="A228" s="30">
        <v>13430.3</v>
      </c>
      <c r="B228" s="31">
        <v>44368.0</v>
      </c>
      <c r="C228" s="31">
        <v>44369.0</v>
      </c>
      <c r="D228" s="32" t="s">
        <v>221</v>
      </c>
      <c r="E228" s="32" t="s">
        <v>218</v>
      </c>
      <c r="G228" s="38"/>
      <c r="H228" s="38"/>
      <c r="I228" s="35"/>
      <c r="J228" s="30">
        <v>0.0</v>
      </c>
      <c r="K228" s="30">
        <v>0.0</v>
      </c>
      <c r="L228" s="30">
        <v>1.0</v>
      </c>
      <c r="M228" s="32" t="s">
        <v>39</v>
      </c>
      <c r="N228" s="32" t="s">
        <v>39</v>
      </c>
      <c r="O228" s="30">
        <v>5.0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9.0</v>
      </c>
      <c r="V228" s="30">
        <v>6.0</v>
      </c>
      <c r="W228" s="30">
        <v>10.0</v>
      </c>
      <c r="X228" s="30">
        <v>1.0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79"/>
    </row>
    <row r="229">
      <c r="A229" s="30">
        <v>13430.4</v>
      </c>
      <c r="B229" s="31">
        <v>44368.0</v>
      </c>
      <c r="C229" s="31">
        <v>44369.0</v>
      </c>
      <c r="D229" s="32" t="s">
        <v>221</v>
      </c>
      <c r="E229" s="32" t="s">
        <v>218</v>
      </c>
      <c r="G229" s="38"/>
      <c r="H229" s="38"/>
      <c r="I229" s="35"/>
      <c r="J229" s="30">
        <v>0.0</v>
      </c>
      <c r="K229" s="30">
        <v>0.0</v>
      </c>
      <c r="L229" s="30">
        <v>1.0</v>
      </c>
      <c r="M229" s="32" t="s">
        <v>39</v>
      </c>
      <c r="N229" s="32" t="s">
        <v>39</v>
      </c>
      <c r="O229" s="30">
        <v>5.0</v>
      </c>
      <c r="P229" s="30">
        <v>9.0</v>
      </c>
      <c r="Q229" s="30">
        <v>7.0</v>
      </c>
      <c r="R229" s="30">
        <v>10.0</v>
      </c>
      <c r="S229" s="30">
        <v>1.0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79"/>
    </row>
    <row r="230">
      <c r="A230" s="30">
        <v>13430.5</v>
      </c>
      <c r="B230" s="31">
        <v>44368.0</v>
      </c>
      <c r="C230" s="31">
        <v>44369.0</v>
      </c>
      <c r="D230" s="32" t="s">
        <v>221</v>
      </c>
      <c r="E230" s="32" t="s">
        <v>218</v>
      </c>
      <c r="F230" s="32" t="s">
        <v>123</v>
      </c>
      <c r="G230" s="33" t="s">
        <v>109</v>
      </c>
      <c r="H230" s="34">
        <v>27529.0</v>
      </c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3.0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8.0</v>
      </c>
      <c r="AF230" s="30">
        <v>5.0</v>
      </c>
      <c r="AG230" s="30">
        <v>10.0</v>
      </c>
      <c r="AH230" s="30">
        <v>1.0</v>
      </c>
      <c r="AI230" s="30">
        <v>0.0</v>
      </c>
      <c r="AJ230" s="79"/>
    </row>
    <row r="231">
      <c r="A231" s="30">
        <v>13430.6</v>
      </c>
      <c r="B231" s="31">
        <v>44368.0</v>
      </c>
      <c r="C231" s="31">
        <v>44369.0</v>
      </c>
      <c r="D231" s="32" t="s">
        <v>221</v>
      </c>
      <c r="E231" s="32" t="s">
        <v>218</v>
      </c>
      <c r="G231" s="38"/>
      <c r="H231" s="38"/>
      <c r="I231" s="35"/>
      <c r="J231" s="30">
        <v>1.0</v>
      </c>
      <c r="K231" s="30">
        <v>0.0</v>
      </c>
      <c r="L231" s="30">
        <v>0.0</v>
      </c>
      <c r="M231" s="32" t="s">
        <v>39</v>
      </c>
      <c r="N231" s="32" t="s">
        <v>39</v>
      </c>
      <c r="O231" s="30">
        <v>3.0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6.0</v>
      </c>
      <c r="AA231" s="30">
        <v>4.0</v>
      </c>
      <c r="AB231" s="30">
        <v>5.0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79"/>
    </row>
    <row r="232">
      <c r="A232" s="30">
        <v>13431.1</v>
      </c>
      <c r="B232" s="31">
        <v>44369.0</v>
      </c>
      <c r="C232" s="31">
        <v>44369.0</v>
      </c>
      <c r="D232" s="32" t="s">
        <v>368</v>
      </c>
      <c r="E232" s="33" t="s">
        <v>369</v>
      </c>
      <c r="H232" s="38"/>
      <c r="I232" s="35"/>
      <c r="J232" s="30">
        <v>0.0</v>
      </c>
      <c r="K232" s="30">
        <v>0.0</v>
      </c>
      <c r="L232" s="30">
        <v>1.0</v>
      </c>
      <c r="M232" s="32" t="s">
        <v>39</v>
      </c>
      <c r="N232" s="32" t="s">
        <v>39</v>
      </c>
      <c r="O232" s="30">
        <v>2.0</v>
      </c>
      <c r="P232" s="30">
        <v>11.0</v>
      </c>
      <c r="Q232" s="30">
        <v>8.0</v>
      </c>
      <c r="R232" s="30">
        <v>1.0</v>
      </c>
      <c r="S232" s="30">
        <v>1.0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79"/>
    </row>
    <row r="233">
      <c r="A233" s="30">
        <v>13432.1</v>
      </c>
      <c r="B233" s="31">
        <v>44370.0</v>
      </c>
      <c r="C233" s="31">
        <v>44377.0</v>
      </c>
      <c r="D233" s="32" t="s">
        <v>96</v>
      </c>
      <c r="E233" s="32" t="s">
        <v>36</v>
      </c>
      <c r="F233" s="32" t="s">
        <v>98</v>
      </c>
      <c r="G233" s="33" t="s">
        <v>38</v>
      </c>
      <c r="H233" s="34">
        <v>27616.0</v>
      </c>
      <c r="I233" s="35"/>
      <c r="J233" s="30">
        <v>0.0</v>
      </c>
      <c r="K233" s="30">
        <v>1.0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10.0</v>
      </c>
      <c r="AF233" s="30">
        <v>5.0</v>
      </c>
      <c r="AG233" s="30">
        <v>10.0</v>
      </c>
      <c r="AH233" s="30">
        <v>1.0</v>
      </c>
      <c r="AI233" s="30">
        <v>0.0</v>
      </c>
      <c r="AJ233" s="79"/>
    </row>
    <row r="234">
      <c r="A234" s="30">
        <v>13432.2</v>
      </c>
      <c r="B234" s="31">
        <v>44370.0</v>
      </c>
      <c r="C234" s="31">
        <v>44371.0</v>
      </c>
      <c r="D234" s="32" t="s">
        <v>96</v>
      </c>
      <c r="E234" s="32" t="s">
        <v>36</v>
      </c>
      <c r="F234" s="32" t="s">
        <v>131</v>
      </c>
      <c r="G234" s="33" t="s">
        <v>38</v>
      </c>
      <c r="H234" s="34">
        <v>27604.0</v>
      </c>
      <c r="I234" s="35"/>
      <c r="J234" s="30">
        <v>0.0</v>
      </c>
      <c r="K234" s="30">
        <v>1.0</v>
      </c>
      <c r="L234" s="30">
        <v>0.0</v>
      </c>
      <c r="M234" s="32" t="s">
        <v>39</v>
      </c>
      <c r="N234" s="32" t="s">
        <v>39</v>
      </c>
      <c r="O234" s="30">
        <v>7.0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9.0</v>
      </c>
      <c r="AA234" s="30">
        <v>6.0</v>
      </c>
      <c r="AB234" s="30">
        <v>10.0</v>
      </c>
      <c r="AC234" s="30">
        <v>1.0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79"/>
    </row>
    <row r="235">
      <c r="A235" s="30">
        <v>13432.3</v>
      </c>
      <c r="B235" s="31">
        <v>44370.0</v>
      </c>
      <c r="C235" s="31">
        <v>44377.0</v>
      </c>
      <c r="D235" s="32" t="s">
        <v>96</v>
      </c>
      <c r="E235" s="32" t="s">
        <v>36</v>
      </c>
      <c r="F235" s="32" t="s">
        <v>40</v>
      </c>
      <c r="G235" s="38"/>
      <c r="H235" s="38"/>
      <c r="I235" s="35"/>
      <c r="J235" s="30">
        <v>0.0</v>
      </c>
      <c r="K235" s="30">
        <v>1.0</v>
      </c>
      <c r="L235" s="30">
        <v>0.0</v>
      </c>
      <c r="M235" s="32" t="s">
        <v>39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9.0</v>
      </c>
      <c r="V235" s="30">
        <v>6.0</v>
      </c>
      <c r="W235" s="30">
        <v>5.0</v>
      </c>
      <c r="X235" s="30">
        <v>0.0</v>
      </c>
      <c r="Y235" s="30">
        <v>0.0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0.0</v>
      </c>
      <c r="AF235" s="30">
        <v>0.0</v>
      </c>
      <c r="AG235" s="30">
        <v>5.0</v>
      </c>
      <c r="AH235" s="30">
        <v>1.0</v>
      </c>
      <c r="AI235" s="30">
        <v>0.0</v>
      </c>
      <c r="AJ235" s="79"/>
    </row>
    <row r="236">
      <c r="A236" s="30">
        <v>13432.4</v>
      </c>
      <c r="B236" s="31">
        <v>44370.0</v>
      </c>
      <c r="C236" s="31">
        <v>44372.0</v>
      </c>
      <c r="D236" s="32" t="s">
        <v>96</v>
      </c>
      <c r="E236" s="32" t="s">
        <v>36</v>
      </c>
      <c r="J236" s="30">
        <v>1.0</v>
      </c>
      <c r="K236" s="30">
        <v>0.0</v>
      </c>
      <c r="L236" s="30">
        <v>0.0</v>
      </c>
      <c r="M236" s="32" t="s">
        <v>39</v>
      </c>
      <c r="N236" s="32" t="s">
        <v>39</v>
      </c>
      <c r="O236" s="30">
        <v>1.0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5.0</v>
      </c>
      <c r="AF236" s="30">
        <v>4.0</v>
      </c>
      <c r="AG236" s="30">
        <v>10.0</v>
      </c>
      <c r="AH236" s="30">
        <v>1.0</v>
      </c>
      <c r="AI236" s="30">
        <v>0.0</v>
      </c>
      <c r="AJ236" s="79"/>
    </row>
    <row r="237">
      <c r="A237" s="30">
        <v>13432.5</v>
      </c>
      <c r="B237" s="31">
        <v>44370.0</v>
      </c>
      <c r="C237" s="31">
        <v>44372.0</v>
      </c>
      <c r="D237" s="32" t="s">
        <v>96</v>
      </c>
      <c r="E237" s="32" t="s">
        <v>36</v>
      </c>
      <c r="J237" s="30">
        <v>1.0</v>
      </c>
      <c r="K237" s="30">
        <v>0.0</v>
      </c>
      <c r="L237" s="30">
        <v>0.0</v>
      </c>
      <c r="M237" s="32" t="s">
        <v>39</v>
      </c>
      <c r="N237" s="32" t="s">
        <v>39</v>
      </c>
      <c r="O237" s="30">
        <v>2.0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5.0</v>
      </c>
      <c r="AA237" s="30">
        <v>4.0</v>
      </c>
      <c r="AB237" s="30">
        <v>10.0</v>
      </c>
      <c r="AC237" s="30">
        <v>1.0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79"/>
    </row>
    <row r="238">
      <c r="A238" s="30">
        <v>13433.1</v>
      </c>
      <c r="B238" s="31">
        <v>44370.0</v>
      </c>
      <c r="C238" s="31">
        <v>44370.0</v>
      </c>
      <c r="D238" s="32" t="s">
        <v>93</v>
      </c>
      <c r="E238" s="32" t="s">
        <v>94</v>
      </c>
      <c r="J238" s="30">
        <v>1.0</v>
      </c>
      <c r="K238" s="30">
        <v>0.0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4.0</v>
      </c>
      <c r="AA238" s="30">
        <v>3.0</v>
      </c>
      <c r="AB238" s="30">
        <v>5.0</v>
      </c>
      <c r="AC238" s="30">
        <v>0.0</v>
      </c>
      <c r="AD238" s="30">
        <v>0.0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79"/>
    </row>
    <row r="239">
      <c r="A239" s="30">
        <v>13433.2</v>
      </c>
      <c r="B239" s="31">
        <v>44370.0</v>
      </c>
      <c r="C239" s="31">
        <v>44370.0</v>
      </c>
      <c r="D239" s="32" t="s">
        <v>93</v>
      </c>
      <c r="E239" s="32" t="s">
        <v>94</v>
      </c>
      <c r="J239" s="30">
        <v>1.0</v>
      </c>
      <c r="K239" s="30">
        <v>0.0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5.0</v>
      </c>
      <c r="AA239" s="30">
        <v>5.0</v>
      </c>
      <c r="AB239" s="30">
        <v>10.0</v>
      </c>
      <c r="AC239" s="30">
        <v>0.0</v>
      </c>
      <c r="AD239" s="30">
        <v>0.0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79"/>
    </row>
    <row r="240">
      <c r="A240" s="30">
        <v>13433.3</v>
      </c>
      <c r="B240" s="31">
        <v>44370.0</v>
      </c>
      <c r="C240" s="31">
        <v>44370.0</v>
      </c>
      <c r="D240" s="32" t="s">
        <v>93</v>
      </c>
      <c r="E240" s="32" t="s">
        <v>94</v>
      </c>
      <c r="F240" s="32" t="s">
        <v>230</v>
      </c>
      <c r="G240" s="33" t="s">
        <v>38</v>
      </c>
      <c r="H240" s="34">
        <v>27604.0</v>
      </c>
      <c r="I240" s="35"/>
      <c r="J240" s="30">
        <v>0.0</v>
      </c>
      <c r="K240" s="30">
        <v>1.0</v>
      </c>
      <c r="L240" s="30">
        <v>0.0</v>
      </c>
      <c r="M240" s="32" t="s">
        <v>39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6.0</v>
      </c>
      <c r="V240" s="30">
        <v>6.0</v>
      </c>
      <c r="W240" s="30">
        <v>10.0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79"/>
    </row>
    <row r="241">
      <c r="A241" s="30">
        <v>13433.4</v>
      </c>
      <c r="B241" s="31">
        <v>44370.0</v>
      </c>
      <c r="C241" s="31">
        <v>44370.0</v>
      </c>
      <c r="D241" s="32" t="s">
        <v>93</v>
      </c>
      <c r="E241" s="32" t="s">
        <v>94</v>
      </c>
      <c r="F241" s="32" t="s">
        <v>230</v>
      </c>
      <c r="G241" s="33" t="s">
        <v>38</v>
      </c>
      <c r="H241" s="34">
        <v>27604.0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20.0</v>
      </c>
      <c r="V241" s="30">
        <v>8.0</v>
      </c>
      <c r="W241" s="30">
        <v>10.0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79"/>
    </row>
    <row r="242">
      <c r="A242" s="30">
        <v>13433.5</v>
      </c>
      <c r="B242" s="31">
        <v>44370.0</v>
      </c>
      <c r="C242" s="31">
        <v>44370.0</v>
      </c>
      <c r="D242" s="32" t="s">
        <v>93</v>
      </c>
      <c r="E242" s="32" t="s">
        <v>94</v>
      </c>
      <c r="F242" s="32" t="s">
        <v>230</v>
      </c>
      <c r="G242" s="33" t="s">
        <v>38</v>
      </c>
      <c r="H242" s="34">
        <v>27604.0</v>
      </c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8.0</v>
      </c>
      <c r="V242" s="30">
        <v>2.0</v>
      </c>
      <c r="W242" s="30">
        <v>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79"/>
    </row>
    <row r="243">
      <c r="A243" s="30">
        <v>13433.6</v>
      </c>
      <c r="B243" s="31">
        <v>44370.0</v>
      </c>
      <c r="C243" s="31">
        <v>44370.0</v>
      </c>
      <c r="D243" s="32" t="s">
        <v>93</v>
      </c>
      <c r="E243" s="32" t="s">
        <v>94</v>
      </c>
      <c r="F243" s="32" t="s">
        <v>230</v>
      </c>
      <c r="G243" s="33" t="s">
        <v>38</v>
      </c>
      <c r="H243" s="34">
        <v>27604.0</v>
      </c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16.0</v>
      </c>
      <c r="V243" s="30">
        <v>9.0</v>
      </c>
      <c r="W243" s="30">
        <v>10.0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79"/>
    </row>
    <row r="244">
      <c r="A244" s="30">
        <v>13434.1</v>
      </c>
      <c r="B244" s="31">
        <v>44370.0</v>
      </c>
      <c r="C244" s="31">
        <v>44370.0</v>
      </c>
      <c r="D244" s="32" t="s">
        <v>93</v>
      </c>
      <c r="E244" s="32" t="s">
        <v>94</v>
      </c>
      <c r="J244" s="30">
        <v>0.0</v>
      </c>
      <c r="K244" s="30">
        <v>0.0</v>
      </c>
      <c r="L244" s="30">
        <v>1.0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3.0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79"/>
    </row>
    <row r="245">
      <c r="A245" s="30">
        <v>13434.2</v>
      </c>
      <c r="B245" s="31">
        <v>44370.0</v>
      </c>
      <c r="C245" s="31">
        <v>44370.0</v>
      </c>
      <c r="D245" s="32" t="s">
        <v>93</v>
      </c>
      <c r="E245" s="32" t="s">
        <v>94</v>
      </c>
      <c r="F245" s="32" t="s">
        <v>230</v>
      </c>
      <c r="G245" s="33" t="s">
        <v>38</v>
      </c>
      <c r="H245" s="34">
        <v>27604.0</v>
      </c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1.0</v>
      </c>
      <c r="W245" s="30">
        <v>10.0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79"/>
    </row>
    <row r="246">
      <c r="A246" s="30">
        <v>13434.3</v>
      </c>
      <c r="B246" s="31">
        <v>44370.0</v>
      </c>
      <c r="C246" s="31">
        <v>44370.0</v>
      </c>
      <c r="D246" s="32" t="s">
        <v>93</v>
      </c>
      <c r="E246" s="32" t="s">
        <v>94</v>
      </c>
      <c r="J246" s="30">
        <v>0.0</v>
      </c>
      <c r="K246" s="30">
        <v>0.0</v>
      </c>
      <c r="L246" s="30">
        <v>1.0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4.0</v>
      </c>
      <c r="V246" s="30">
        <v>7.0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79"/>
    </row>
    <row r="247">
      <c r="A247" s="30">
        <v>13434.4</v>
      </c>
      <c r="B247" s="31">
        <v>44370.0</v>
      </c>
      <c r="C247" s="31">
        <v>44370.0</v>
      </c>
      <c r="D247" s="32" t="s">
        <v>93</v>
      </c>
      <c r="E247" s="32" t="s">
        <v>94</v>
      </c>
      <c r="F247" s="32" t="s">
        <v>230</v>
      </c>
      <c r="G247" s="33" t="s">
        <v>38</v>
      </c>
      <c r="H247" s="34">
        <v>27604.0</v>
      </c>
      <c r="I247" s="35"/>
      <c r="J247" s="30">
        <v>0.0</v>
      </c>
      <c r="K247" s="30">
        <v>1.0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6.0</v>
      </c>
      <c r="V247" s="30">
        <v>3.0</v>
      </c>
      <c r="W247" s="30">
        <v>10.0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79"/>
    </row>
    <row r="248">
      <c r="A248" s="30">
        <v>13434.5</v>
      </c>
      <c r="B248" s="31">
        <v>44370.0</v>
      </c>
      <c r="C248" s="31">
        <v>44370.0</v>
      </c>
      <c r="D248" s="32" t="s">
        <v>93</v>
      </c>
      <c r="E248" s="32" t="s">
        <v>94</v>
      </c>
      <c r="F248" s="32" t="s">
        <v>230</v>
      </c>
      <c r="G248" s="33" t="s">
        <v>38</v>
      </c>
      <c r="H248" s="34">
        <v>27604.0</v>
      </c>
      <c r="I248" s="35"/>
      <c r="J248" s="30">
        <v>0.0</v>
      </c>
      <c r="K248" s="30">
        <v>1.0</v>
      </c>
      <c r="L248" s="30">
        <v>0.0</v>
      </c>
      <c r="M248" s="32" t="s">
        <v>39</v>
      </c>
      <c r="N248" s="32" t="s">
        <v>39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3.0</v>
      </c>
      <c r="V248" s="30">
        <v>1.0</v>
      </c>
      <c r="W248" s="30">
        <v>10.0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79"/>
    </row>
    <row r="249">
      <c r="A249" s="30">
        <v>13434.6</v>
      </c>
      <c r="B249" s="31">
        <v>44370.0</v>
      </c>
      <c r="C249" s="31">
        <v>44370.0</v>
      </c>
      <c r="D249" s="32" t="s">
        <v>93</v>
      </c>
      <c r="E249" s="32" t="s">
        <v>94</v>
      </c>
      <c r="J249" s="30">
        <v>0.0</v>
      </c>
      <c r="K249" s="30">
        <v>0.0</v>
      </c>
      <c r="L249" s="30">
        <v>1.0</v>
      </c>
      <c r="M249" s="32" t="s">
        <v>39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2.0</v>
      </c>
      <c r="V249" s="30">
        <v>1.0</v>
      </c>
      <c r="W249" s="30">
        <v>5.0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79"/>
    </row>
    <row r="250">
      <c r="A250" s="30">
        <v>13435.1</v>
      </c>
      <c r="B250" s="31">
        <v>44370.0</v>
      </c>
      <c r="C250" s="31">
        <v>44370.0</v>
      </c>
      <c r="D250" s="32" t="s">
        <v>368</v>
      </c>
      <c r="E250" s="33" t="s">
        <v>369</v>
      </c>
      <c r="H250" s="38"/>
      <c r="I250" s="35"/>
      <c r="J250" s="30">
        <v>0.0</v>
      </c>
      <c r="K250" s="30">
        <v>0.0</v>
      </c>
      <c r="L250" s="30">
        <v>1.0</v>
      </c>
      <c r="M250" s="32" t="s">
        <v>39</v>
      </c>
      <c r="N250" s="32" t="s">
        <v>39</v>
      </c>
      <c r="O250" s="30">
        <v>2.0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10.0</v>
      </c>
      <c r="V250" s="30">
        <v>6.0</v>
      </c>
      <c r="W250" s="30">
        <v>1.0</v>
      </c>
      <c r="X250" s="30">
        <v>1.0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79"/>
    </row>
    <row r="251">
      <c r="A251" s="30">
        <v>13436.1</v>
      </c>
      <c r="B251" s="31">
        <v>44370.0</v>
      </c>
      <c r="C251" s="31">
        <v>44371.0</v>
      </c>
      <c r="D251" s="32" t="s">
        <v>137</v>
      </c>
      <c r="E251" s="32" t="s">
        <v>138</v>
      </c>
      <c r="G251" s="38"/>
      <c r="H251" s="38"/>
      <c r="I251" s="35"/>
      <c r="J251" s="30">
        <v>0.0</v>
      </c>
      <c r="K251" s="30">
        <v>0.0</v>
      </c>
      <c r="L251" s="30">
        <v>1.0</v>
      </c>
      <c r="M251" s="32" t="s">
        <v>39</v>
      </c>
      <c r="N251" s="32" t="s">
        <v>39</v>
      </c>
      <c r="O251" s="30">
        <v>2.0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9.0</v>
      </c>
      <c r="V251" s="30">
        <v>5.0</v>
      </c>
      <c r="W251" s="30">
        <v>10.0</v>
      </c>
      <c r="X251" s="30">
        <v>1.0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79"/>
    </row>
    <row r="252">
      <c r="A252" s="30">
        <v>13436.2</v>
      </c>
      <c r="B252" s="31">
        <v>44370.0</v>
      </c>
      <c r="C252" s="31">
        <v>44371.0</v>
      </c>
      <c r="D252" s="32" t="s">
        <v>137</v>
      </c>
      <c r="E252" s="32" t="s">
        <v>138</v>
      </c>
      <c r="F252" s="32" t="s">
        <v>248</v>
      </c>
      <c r="G252" s="33" t="s">
        <v>38</v>
      </c>
      <c r="H252" s="34">
        <v>27604.0</v>
      </c>
      <c r="I252" s="35"/>
      <c r="J252" s="30">
        <v>0.0</v>
      </c>
      <c r="K252" s="30">
        <v>1.0</v>
      </c>
      <c r="L252" s="30">
        <v>0.0</v>
      </c>
      <c r="M252" s="32" t="s">
        <v>39</v>
      </c>
      <c r="N252" s="32" t="s">
        <v>39</v>
      </c>
      <c r="O252" s="30">
        <v>3.0</v>
      </c>
      <c r="P252" s="30">
        <v>11.0</v>
      </c>
      <c r="Q252" s="30">
        <v>6.0</v>
      </c>
      <c r="R252" s="30">
        <v>10.0</v>
      </c>
      <c r="S252" s="30">
        <v>2.0</v>
      </c>
      <c r="T252" s="30">
        <v>0.0</v>
      </c>
      <c r="U252" s="30">
        <v>0.0</v>
      </c>
      <c r="V252" s="30">
        <v>0.0</v>
      </c>
      <c r="W252" s="30">
        <v>0.0</v>
      </c>
      <c r="X252" s="30">
        <v>0.0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79"/>
    </row>
    <row r="253">
      <c r="A253" s="30">
        <v>13436.3</v>
      </c>
      <c r="B253" s="31">
        <v>44370.0</v>
      </c>
      <c r="C253" s="31">
        <v>44371.0</v>
      </c>
      <c r="D253" s="32" t="s">
        <v>137</v>
      </c>
      <c r="E253" s="32" t="s">
        <v>138</v>
      </c>
      <c r="G253" s="38"/>
      <c r="H253" s="38"/>
      <c r="I253" s="35"/>
      <c r="J253" s="30">
        <v>0.0</v>
      </c>
      <c r="K253" s="30">
        <v>0.0</v>
      </c>
      <c r="L253" s="30">
        <v>1.0</v>
      </c>
      <c r="M253" s="32" t="s">
        <v>39</v>
      </c>
      <c r="N253" s="32" t="s">
        <v>39</v>
      </c>
      <c r="O253" s="30">
        <v>3.0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10.0</v>
      </c>
      <c r="V253" s="30">
        <v>5.0</v>
      </c>
      <c r="W253" s="30">
        <v>10.0</v>
      </c>
      <c r="X253" s="30">
        <v>1.0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79"/>
    </row>
    <row r="254">
      <c r="A254" s="30">
        <v>13437.1</v>
      </c>
      <c r="B254" s="31">
        <v>44370.0</v>
      </c>
      <c r="C254" s="31">
        <v>44372.0</v>
      </c>
      <c r="D254" s="32" t="s">
        <v>137</v>
      </c>
      <c r="E254" s="32" t="s">
        <v>138</v>
      </c>
      <c r="F254" s="32" t="s">
        <v>73</v>
      </c>
      <c r="G254" s="33" t="s">
        <v>74</v>
      </c>
      <c r="H254" s="34">
        <v>27587.0</v>
      </c>
      <c r="I254" s="35"/>
      <c r="J254" s="30">
        <v>0.0</v>
      </c>
      <c r="K254" s="30">
        <v>1.0</v>
      </c>
      <c r="L254" s="30">
        <v>0.0</v>
      </c>
      <c r="M254" s="32" t="s">
        <v>39</v>
      </c>
      <c r="N254" s="32" t="s">
        <v>39</v>
      </c>
      <c r="O254" s="30">
        <v>6.0</v>
      </c>
      <c r="P254" s="30">
        <v>12.0</v>
      </c>
      <c r="Q254" s="30">
        <v>8.0</v>
      </c>
      <c r="R254" s="30">
        <v>10.0</v>
      </c>
      <c r="S254" s="30">
        <v>2.0</v>
      </c>
      <c r="T254" s="30">
        <v>0.0</v>
      </c>
      <c r="U254" s="30">
        <v>0.0</v>
      </c>
      <c r="V254" s="30">
        <v>0.0</v>
      </c>
      <c r="W254" s="30">
        <v>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79"/>
    </row>
    <row r="255">
      <c r="A255" s="30">
        <v>13437.2</v>
      </c>
      <c r="B255" s="31">
        <v>44370.0</v>
      </c>
      <c r="C255" s="31">
        <v>44372.0</v>
      </c>
      <c r="D255" s="32" t="s">
        <v>137</v>
      </c>
      <c r="E255" s="32" t="s">
        <v>138</v>
      </c>
      <c r="F255" s="32" t="s">
        <v>73</v>
      </c>
      <c r="G255" s="33" t="s">
        <v>74</v>
      </c>
      <c r="H255" s="34">
        <v>27587.0</v>
      </c>
      <c r="I255" s="35"/>
      <c r="J255" s="30">
        <v>0.0</v>
      </c>
      <c r="K255" s="30">
        <v>1.0</v>
      </c>
      <c r="L255" s="30">
        <v>0.0</v>
      </c>
      <c r="M255" s="32" t="s">
        <v>39</v>
      </c>
      <c r="N255" s="32" t="s">
        <v>39</v>
      </c>
      <c r="O255" s="30">
        <v>5.0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12.0</v>
      </c>
      <c r="V255" s="30">
        <v>7.0</v>
      </c>
      <c r="W255" s="30">
        <v>10.0</v>
      </c>
      <c r="X255" s="30">
        <v>2.0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79"/>
    </row>
    <row r="256">
      <c r="A256" s="30">
        <v>13437.3</v>
      </c>
      <c r="B256" s="31">
        <v>44370.0</v>
      </c>
      <c r="C256" s="31">
        <v>44372.0</v>
      </c>
      <c r="D256" s="32" t="s">
        <v>137</v>
      </c>
      <c r="E256" s="32" t="s">
        <v>138</v>
      </c>
      <c r="F256" s="32" t="s">
        <v>73</v>
      </c>
      <c r="G256" s="33" t="s">
        <v>74</v>
      </c>
      <c r="H256" s="34">
        <v>27587.0</v>
      </c>
      <c r="I256" s="35"/>
      <c r="J256" s="30">
        <v>0.0</v>
      </c>
      <c r="K256" s="30">
        <v>1.0</v>
      </c>
      <c r="L256" s="30">
        <v>0.0</v>
      </c>
      <c r="M256" s="32" t="s">
        <v>39</v>
      </c>
      <c r="N256" s="32" t="s">
        <v>39</v>
      </c>
      <c r="O256" s="30">
        <v>6.0</v>
      </c>
      <c r="P256" s="30">
        <v>12.0</v>
      </c>
      <c r="Q256" s="30">
        <v>8.0</v>
      </c>
      <c r="R256" s="30">
        <v>5.0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5.0</v>
      </c>
      <c r="AC256" s="30">
        <v>2.0</v>
      </c>
      <c r="AD256" s="30">
        <v>0.0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79"/>
    </row>
    <row r="257">
      <c r="A257" s="30">
        <v>13437.4</v>
      </c>
      <c r="B257" s="31">
        <v>44370.0</v>
      </c>
      <c r="C257" s="31">
        <v>44372.0</v>
      </c>
      <c r="D257" s="32" t="s">
        <v>137</v>
      </c>
      <c r="E257" s="32" t="s">
        <v>138</v>
      </c>
      <c r="G257" s="38"/>
      <c r="H257" s="38"/>
      <c r="I257" s="35"/>
      <c r="J257" s="30">
        <v>0.0</v>
      </c>
      <c r="K257" s="30">
        <v>0.0</v>
      </c>
      <c r="L257" s="30">
        <v>1.0</v>
      </c>
      <c r="M257" s="32" t="s">
        <v>39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8.0</v>
      </c>
      <c r="V257" s="30">
        <v>5.0</v>
      </c>
      <c r="W257" s="30">
        <v>10.0</v>
      </c>
      <c r="X257" s="30">
        <v>2.0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79"/>
    </row>
    <row r="258">
      <c r="A258" s="30">
        <v>13437.5</v>
      </c>
      <c r="B258" s="31">
        <v>44370.0</v>
      </c>
      <c r="C258" s="31">
        <v>44372.0</v>
      </c>
      <c r="D258" s="32" t="s">
        <v>137</v>
      </c>
      <c r="E258" s="32" t="s">
        <v>138</v>
      </c>
      <c r="G258" s="38"/>
      <c r="H258" s="38"/>
      <c r="I258" s="35"/>
      <c r="J258" s="30">
        <v>0.0</v>
      </c>
      <c r="K258" s="30">
        <v>0.0</v>
      </c>
      <c r="L258" s="30">
        <v>1.0</v>
      </c>
      <c r="M258" s="32" t="s">
        <v>39</v>
      </c>
      <c r="N258" s="32" t="s">
        <v>39</v>
      </c>
      <c r="O258" s="30">
        <v>0.0</v>
      </c>
      <c r="P258" s="30">
        <v>8.0</v>
      </c>
      <c r="Q258" s="30">
        <v>5.0</v>
      </c>
      <c r="R258" s="30">
        <v>5.0</v>
      </c>
      <c r="S258" s="30">
        <v>1.0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79"/>
    </row>
    <row r="259">
      <c r="A259" s="30">
        <v>13438.1</v>
      </c>
      <c r="B259" s="31">
        <v>44371.0</v>
      </c>
      <c r="C259" s="31">
        <v>44372.0</v>
      </c>
      <c r="D259" s="32" t="s">
        <v>229</v>
      </c>
      <c r="E259" s="32" t="s">
        <v>36</v>
      </c>
      <c r="F259" s="32" t="s">
        <v>230</v>
      </c>
      <c r="G259" s="33" t="s">
        <v>38</v>
      </c>
      <c r="H259" s="34">
        <v>27604.0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3.0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10.0</v>
      </c>
      <c r="V259" s="30">
        <v>7.0</v>
      </c>
      <c r="W259" s="30">
        <v>10.0</v>
      </c>
      <c r="X259" s="30">
        <v>1.0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79"/>
    </row>
    <row r="260">
      <c r="A260" s="30">
        <v>13438.2</v>
      </c>
      <c r="B260" s="31">
        <v>44371.0</v>
      </c>
      <c r="C260" s="31">
        <v>44372.0</v>
      </c>
      <c r="D260" s="32" t="s">
        <v>229</v>
      </c>
      <c r="E260" s="32" t="s">
        <v>36</v>
      </c>
      <c r="J260" s="30">
        <v>1.0</v>
      </c>
      <c r="K260" s="30">
        <v>0.0</v>
      </c>
      <c r="L260" s="30">
        <v>0.0</v>
      </c>
      <c r="M260" s="32" t="s">
        <v>39</v>
      </c>
      <c r="N260" s="32" t="s">
        <v>39</v>
      </c>
      <c r="O260" s="30">
        <v>3.0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8.0</v>
      </c>
      <c r="AF260" s="30">
        <v>5.0</v>
      </c>
      <c r="AG260" s="30">
        <v>10.0</v>
      </c>
      <c r="AH260" s="30">
        <v>1.0</v>
      </c>
      <c r="AI260" s="30">
        <v>0.0</v>
      </c>
      <c r="AJ260" s="79"/>
    </row>
    <row r="261">
      <c r="A261" s="30">
        <v>13438.3</v>
      </c>
      <c r="B261" s="31">
        <v>44371.0</v>
      </c>
      <c r="C261" s="31">
        <v>44372.0</v>
      </c>
      <c r="D261" s="32" t="s">
        <v>229</v>
      </c>
      <c r="E261" s="32" t="s">
        <v>36</v>
      </c>
      <c r="J261" s="30">
        <v>1.0</v>
      </c>
      <c r="K261" s="30">
        <v>0.0</v>
      </c>
      <c r="L261" s="30">
        <v>0.0</v>
      </c>
      <c r="M261" s="32" t="s">
        <v>39</v>
      </c>
      <c r="N261" s="32" t="s">
        <v>39</v>
      </c>
      <c r="O261" s="30">
        <v>3.0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8.0</v>
      </c>
      <c r="AA261" s="30">
        <v>7.0</v>
      </c>
      <c r="AB261" s="30">
        <v>5.0</v>
      </c>
      <c r="AC261" s="30">
        <v>2.0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79"/>
    </row>
    <row r="262">
      <c r="A262" s="30">
        <v>13439.1</v>
      </c>
      <c r="B262" s="31">
        <v>44371.0</v>
      </c>
      <c r="C262" s="31">
        <v>44372.0</v>
      </c>
      <c r="D262" s="32" t="s">
        <v>137</v>
      </c>
      <c r="E262" s="32" t="s">
        <v>138</v>
      </c>
      <c r="F262" s="32" t="s">
        <v>273</v>
      </c>
      <c r="G262" s="33" t="s">
        <v>62</v>
      </c>
      <c r="H262" s="34">
        <v>27526.0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3.0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10.0</v>
      </c>
      <c r="X262" s="30">
        <v>2.0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79"/>
    </row>
    <row r="263">
      <c r="A263" s="30">
        <v>13439.2</v>
      </c>
      <c r="B263" s="31">
        <v>44371.0</v>
      </c>
      <c r="C263" s="31">
        <v>44376.0</v>
      </c>
      <c r="D263" s="32" t="s">
        <v>137</v>
      </c>
      <c r="E263" s="32" t="s">
        <v>138</v>
      </c>
      <c r="F263" s="32" t="s">
        <v>273</v>
      </c>
      <c r="G263" s="33" t="s">
        <v>62</v>
      </c>
      <c r="H263" s="34">
        <v>27526.0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3.0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10.0</v>
      </c>
      <c r="X263" s="30">
        <v>2.0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79"/>
    </row>
    <row r="264">
      <c r="A264" s="30">
        <v>13439.3</v>
      </c>
      <c r="B264" s="31">
        <v>44371.0</v>
      </c>
      <c r="C264" s="31">
        <v>44372.0</v>
      </c>
      <c r="D264" s="32" t="s">
        <v>137</v>
      </c>
      <c r="E264" s="32" t="s">
        <v>138</v>
      </c>
      <c r="F264" s="32" t="s">
        <v>273</v>
      </c>
      <c r="G264" s="33" t="s">
        <v>62</v>
      </c>
      <c r="H264" s="34">
        <v>27526.0</v>
      </c>
      <c r="I264" s="35"/>
      <c r="J264" s="30">
        <v>0.0</v>
      </c>
      <c r="K264" s="30">
        <v>1.0</v>
      </c>
      <c r="L264" s="30">
        <v>0.0</v>
      </c>
      <c r="M264" s="32" t="s">
        <v>39</v>
      </c>
      <c r="N264" s="32" t="s">
        <v>39</v>
      </c>
      <c r="O264" s="30">
        <v>3.0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0.0</v>
      </c>
      <c r="V264" s="30">
        <v>0.0</v>
      </c>
      <c r="W264" s="30">
        <v>10.0</v>
      </c>
      <c r="X264" s="30">
        <v>2.0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79"/>
    </row>
    <row r="265">
      <c r="A265" s="30">
        <v>13439.4</v>
      </c>
      <c r="B265" s="31">
        <v>44371.0</v>
      </c>
      <c r="C265" s="31">
        <v>44376.0</v>
      </c>
      <c r="D265" s="32" t="s">
        <v>137</v>
      </c>
      <c r="E265" s="32" t="s">
        <v>138</v>
      </c>
      <c r="F265" s="32" t="s">
        <v>273</v>
      </c>
      <c r="G265" s="33" t="s">
        <v>62</v>
      </c>
      <c r="H265" s="34">
        <v>27526.0</v>
      </c>
      <c r="I265" s="35"/>
      <c r="J265" s="30">
        <v>0.0</v>
      </c>
      <c r="K265" s="30">
        <v>1.0</v>
      </c>
      <c r="L265" s="30">
        <v>0.0</v>
      </c>
      <c r="M265" s="32" t="s">
        <v>39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5.0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5.0</v>
      </c>
      <c r="AC265" s="30">
        <v>2.0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79"/>
    </row>
    <row r="266">
      <c r="A266" s="30">
        <v>13439.5</v>
      </c>
      <c r="B266" s="31">
        <v>44371.0</v>
      </c>
      <c r="C266" s="31">
        <v>44372.0</v>
      </c>
      <c r="D266" s="32" t="s">
        <v>137</v>
      </c>
      <c r="E266" s="32" t="s">
        <v>138</v>
      </c>
      <c r="F266" s="32" t="s">
        <v>273</v>
      </c>
      <c r="G266" s="33" t="s">
        <v>62</v>
      </c>
      <c r="H266" s="34">
        <v>27526.0</v>
      </c>
      <c r="I266" s="35"/>
      <c r="J266" s="30">
        <v>0.0</v>
      </c>
      <c r="K266" s="30">
        <v>1.0</v>
      </c>
      <c r="L266" s="30">
        <v>0.0</v>
      </c>
      <c r="M266" s="32" t="s">
        <v>39</v>
      </c>
      <c r="N266" s="32" t="s">
        <v>39</v>
      </c>
      <c r="O266" s="30">
        <v>3.0</v>
      </c>
      <c r="P266" s="30">
        <v>0.0</v>
      </c>
      <c r="Q266" s="30">
        <v>0.0</v>
      </c>
      <c r="R266" s="30">
        <v>10.0</v>
      </c>
      <c r="S266" s="30">
        <v>2.0</v>
      </c>
      <c r="T266" s="30">
        <v>0.0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79"/>
    </row>
    <row r="267">
      <c r="A267" s="30">
        <v>13439.6</v>
      </c>
      <c r="B267" s="31">
        <v>44371.0</v>
      </c>
      <c r="C267" s="31">
        <v>44376.0</v>
      </c>
      <c r="D267" s="32" t="s">
        <v>137</v>
      </c>
      <c r="E267" s="32" t="s">
        <v>138</v>
      </c>
      <c r="F267" s="32" t="s">
        <v>380</v>
      </c>
      <c r="G267" s="33" t="s">
        <v>62</v>
      </c>
      <c r="H267" s="34">
        <v>27526.0</v>
      </c>
      <c r="I267" s="35"/>
      <c r="J267" s="30">
        <v>0.0</v>
      </c>
      <c r="K267" s="30">
        <v>1.0</v>
      </c>
      <c r="L267" s="30">
        <v>0.0</v>
      </c>
      <c r="M267" s="32" t="s">
        <v>39</v>
      </c>
      <c r="N267" s="32" t="s">
        <v>39</v>
      </c>
      <c r="O267" s="30">
        <v>3.0</v>
      </c>
      <c r="P267" s="30">
        <v>0.0</v>
      </c>
      <c r="Q267" s="30">
        <v>0.0</v>
      </c>
      <c r="R267" s="30">
        <v>5.0</v>
      </c>
      <c r="S267" s="30">
        <v>0.0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5.0</v>
      </c>
      <c r="AC267" s="30">
        <v>2.0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79"/>
    </row>
    <row r="268">
      <c r="A268" s="30">
        <v>13440.1</v>
      </c>
      <c r="B268" s="31">
        <v>44371.0</v>
      </c>
      <c r="C268" s="31">
        <v>44375.0</v>
      </c>
      <c r="D268" s="32" t="s">
        <v>381</v>
      </c>
      <c r="E268" s="32" t="s">
        <v>218</v>
      </c>
      <c r="F268" s="32" t="s">
        <v>40</v>
      </c>
      <c r="G268" s="38"/>
      <c r="H268" s="38"/>
      <c r="I268" s="35"/>
      <c r="J268" s="30">
        <v>0.0</v>
      </c>
      <c r="K268" s="30">
        <v>1.0</v>
      </c>
      <c r="L268" s="30">
        <v>0.0</v>
      </c>
      <c r="M268" s="32" t="s">
        <v>49</v>
      </c>
      <c r="N268" s="32" t="s">
        <v>39</v>
      </c>
      <c r="O268" s="30">
        <v>5.0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7.0</v>
      </c>
      <c r="V268" s="30">
        <v>5.0</v>
      </c>
      <c r="W268" s="30">
        <v>5.0</v>
      </c>
      <c r="X268" s="30">
        <v>0.0</v>
      </c>
      <c r="Y268" s="30">
        <v>0.0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79"/>
    </row>
    <row r="269">
      <c r="A269" s="30">
        <v>13440.2</v>
      </c>
      <c r="B269" s="31">
        <v>44371.0</v>
      </c>
      <c r="C269" s="31">
        <v>44375.0</v>
      </c>
      <c r="D269" s="32" t="s">
        <v>381</v>
      </c>
      <c r="E269" s="32" t="s">
        <v>218</v>
      </c>
      <c r="F269" s="32" t="s">
        <v>40</v>
      </c>
      <c r="G269" s="38"/>
      <c r="H269" s="38"/>
      <c r="I269" s="35"/>
      <c r="J269" s="30">
        <v>0.0</v>
      </c>
      <c r="K269" s="30">
        <v>1.0</v>
      </c>
      <c r="L269" s="30">
        <v>0.0</v>
      </c>
      <c r="M269" s="32" t="s">
        <v>49</v>
      </c>
      <c r="N269" s="32" t="s">
        <v>39</v>
      </c>
      <c r="O269" s="30">
        <v>5.0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7.0</v>
      </c>
      <c r="V269" s="30">
        <v>5.0</v>
      </c>
      <c r="W269" s="30">
        <v>5.0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79"/>
    </row>
    <row r="270">
      <c r="A270" s="30">
        <v>13440.3</v>
      </c>
      <c r="B270" s="31">
        <v>44371.0</v>
      </c>
      <c r="C270" s="31">
        <v>44375.0</v>
      </c>
      <c r="D270" s="32" t="s">
        <v>381</v>
      </c>
      <c r="E270" s="32" t="s">
        <v>218</v>
      </c>
      <c r="F270" s="32" t="s">
        <v>40</v>
      </c>
      <c r="G270" s="38"/>
      <c r="H270" s="38"/>
      <c r="I270" s="35"/>
      <c r="J270" s="30">
        <v>0.0</v>
      </c>
      <c r="K270" s="30">
        <v>1.0</v>
      </c>
      <c r="L270" s="30">
        <v>0.0</v>
      </c>
      <c r="M270" s="32" t="s">
        <v>49</v>
      </c>
      <c r="N270" s="32" t="s">
        <v>39</v>
      </c>
      <c r="O270" s="30">
        <v>3.0</v>
      </c>
      <c r="P270" s="30">
        <v>0.0</v>
      </c>
      <c r="Q270" s="30">
        <v>5.0</v>
      </c>
      <c r="R270" s="30">
        <v>5.0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7.0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79"/>
    </row>
    <row r="271">
      <c r="A271" s="30">
        <v>13440.4</v>
      </c>
      <c r="B271" s="31">
        <v>44371.0</v>
      </c>
      <c r="C271" s="31">
        <v>44375.0</v>
      </c>
      <c r="D271" s="32" t="s">
        <v>381</v>
      </c>
      <c r="E271" s="32" t="s">
        <v>218</v>
      </c>
      <c r="G271" s="38"/>
      <c r="H271" s="38"/>
      <c r="I271" s="35"/>
      <c r="J271" s="30">
        <v>1.0</v>
      </c>
      <c r="K271" s="30">
        <v>0.0</v>
      </c>
      <c r="L271" s="30">
        <v>0.0</v>
      </c>
      <c r="M271" s="32" t="s">
        <v>39</v>
      </c>
      <c r="N271" s="32" t="s">
        <v>39</v>
      </c>
      <c r="O271" s="30">
        <v>3.0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3.0</v>
      </c>
      <c r="AB271" s="30">
        <v>5.0</v>
      </c>
      <c r="AC271" s="30">
        <v>1.0</v>
      </c>
      <c r="AD271" s="30">
        <v>0.0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79"/>
    </row>
    <row r="272">
      <c r="A272" s="30">
        <v>13441.1</v>
      </c>
      <c r="B272" s="31">
        <v>44371.0</v>
      </c>
      <c r="C272" s="31">
        <v>44375.0</v>
      </c>
      <c r="D272" s="32" t="s">
        <v>111</v>
      </c>
      <c r="E272" s="32" t="s">
        <v>36</v>
      </c>
      <c r="F272" s="32" t="s">
        <v>112</v>
      </c>
      <c r="G272" s="33" t="s">
        <v>38</v>
      </c>
      <c r="H272" s="34">
        <v>27610.0</v>
      </c>
      <c r="I272" s="35"/>
      <c r="J272" s="30">
        <v>0.0</v>
      </c>
      <c r="K272" s="30">
        <v>1.0</v>
      </c>
      <c r="L272" s="30">
        <v>0.0</v>
      </c>
      <c r="M272" s="32" t="s">
        <v>39</v>
      </c>
      <c r="N272" s="32" t="s">
        <v>39</v>
      </c>
      <c r="O272" s="30">
        <v>5.0</v>
      </c>
      <c r="P272" s="30">
        <v>9.0</v>
      </c>
      <c r="Q272" s="30">
        <v>7.0</v>
      </c>
      <c r="R272" s="30">
        <v>12.0</v>
      </c>
      <c r="S272" s="30">
        <v>2.0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79"/>
    </row>
    <row r="273">
      <c r="A273" s="30">
        <v>13441.2</v>
      </c>
      <c r="B273" s="31">
        <v>44371.0</v>
      </c>
      <c r="C273" s="31">
        <v>44375.0</v>
      </c>
      <c r="D273" s="32" t="s">
        <v>111</v>
      </c>
      <c r="E273" s="32" t="s">
        <v>36</v>
      </c>
      <c r="F273" s="32" t="s">
        <v>112</v>
      </c>
      <c r="G273" s="33" t="s">
        <v>38</v>
      </c>
      <c r="H273" s="34">
        <v>27610.0</v>
      </c>
      <c r="I273" s="35"/>
      <c r="J273" s="30">
        <v>0.0</v>
      </c>
      <c r="K273" s="30">
        <v>1.0</v>
      </c>
      <c r="L273" s="30">
        <v>0.0</v>
      </c>
      <c r="M273" s="32" t="s">
        <v>39</v>
      </c>
      <c r="N273" s="32" t="s">
        <v>39</v>
      </c>
      <c r="O273" s="30">
        <v>0.0</v>
      </c>
      <c r="P273" s="30">
        <v>9.0</v>
      </c>
      <c r="Q273" s="30">
        <v>7.0</v>
      </c>
      <c r="R273" s="30">
        <v>10.0</v>
      </c>
      <c r="S273" s="30">
        <v>2.0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79"/>
    </row>
    <row r="274">
      <c r="A274" s="30">
        <v>13441.3</v>
      </c>
      <c r="B274" s="31">
        <v>44371.0</v>
      </c>
      <c r="C274" s="31">
        <v>44375.0</v>
      </c>
      <c r="D274" s="32" t="s">
        <v>111</v>
      </c>
      <c r="E274" s="32" t="s">
        <v>36</v>
      </c>
      <c r="F274" s="32" t="s">
        <v>98</v>
      </c>
      <c r="G274" s="33" t="s">
        <v>38</v>
      </c>
      <c r="H274" s="34">
        <v>27616.0</v>
      </c>
      <c r="I274" s="35"/>
      <c r="J274" s="30">
        <v>0.0</v>
      </c>
      <c r="K274" s="30">
        <v>1.0</v>
      </c>
      <c r="L274" s="30">
        <v>0.0</v>
      </c>
      <c r="M274" s="32" t="s">
        <v>39</v>
      </c>
      <c r="N274" s="32" t="s">
        <v>39</v>
      </c>
      <c r="O274" s="30">
        <v>3.0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9.0</v>
      </c>
      <c r="V274" s="30">
        <v>6.0</v>
      </c>
      <c r="W274" s="30">
        <v>10.0</v>
      </c>
      <c r="X274" s="30">
        <v>1.0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79"/>
    </row>
    <row r="275">
      <c r="A275" s="30">
        <v>13441.4</v>
      </c>
      <c r="B275" s="31">
        <v>44371.0</v>
      </c>
      <c r="C275" s="31">
        <v>44375.0</v>
      </c>
      <c r="D275" s="32" t="s">
        <v>111</v>
      </c>
      <c r="E275" s="32" t="s">
        <v>36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1.0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5.0</v>
      </c>
      <c r="AF275" s="30">
        <v>4.0</v>
      </c>
      <c r="AG275" s="30">
        <v>10.0</v>
      </c>
      <c r="AH275" s="30">
        <v>1.0</v>
      </c>
      <c r="AI275" s="30">
        <v>0.0</v>
      </c>
      <c r="AJ275" s="79"/>
    </row>
    <row r="276">
      <c r="A276" s="30">
        <v>13441.5</v>
      </c>
      <c r="B276" s="31">
        <v>44371.0</v>
      </c>
      <c r="C276" s="31">
        <v>44375.0</v>
      </c>
      <c r="D276" s="32" t="s">
        <v>111</v>
      </c>
      <c r="E276" s="32" t="s">
        <v>36</v>
      </c>
      <c r="J276" s="30">
        <v>1.0</v>
      </c>
      <c r="K276" s="30">
        <v>0.0</v>
      </c>
      <c r="L276" s="30">
        <v>0.0</v>
      </c>
      <c r="M276" s="32" t="s">
        <v>39</v>
      </c>
      <c r="N276" s="32" t="s">
        <v>39</v>
      </c>
      <c r="O276" s="30">
        <v>1.0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5.0</v>
      </c>
      <c r="AA276" s="30">
        <v>4.0</v>
      </c>
      <c r="AB276" s="30">
        <v>10.0</v>
      </c>
      <c r="AC276" s="30">
        <v>2.0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79"/>
    </row>
    <row r="277">
      <c r="A277" s="30">
        <v>13442.1</v>
      </c>
      <c r="B277" s="31">
        <v>44372.0</v>
      </c>
      <c r="C277" s="31">
        <v>44375.0</v>
      </c>
      <c r="D277" s="32" t="s">
        <v>296</v>
      </c>
      <c r="E277" s="32" t="s">
        <v>104</v>
      </c>
      <c r="G277" s="38"/>
      <c r="H277" s="38"/>
      <c r="I277" s="35"/>
      <c r="J277" s="30">
        <v>1.0</v>
      </c>
      <c r="K277" s="30">
        <v>0.0</v>
      </c>
      <c r="L277" s="30">
        <v>0.0</v>
      </c>
      <c r="M277" s="32" t="s">
        <v>39</v>
      </c>
      <c r="N277" s="32" t="s">
        <v>39</v>
      </c>
      <c r="O277" s="30">
        <v>3.0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6.0</v>
      </c>
      <c r="AA277" s="30">
        <v>0.0</v>
      </c>
      <c r="AB277" s="30">
        <v>5.0</v>
      </c>
      <c r="AC277" s="30">
        <v>1.0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79"/>
    </row>
    <row r="278">
      <c r="A278" s="30">
        <v>13442.2</v>
      </c>
      <c r="B278" s="31">
        <v>44372.0</v>
      </c>
      <c r="C278" s="31">
        <v>44375.0</v>
      </c>
      <c r="D278" s="32" t="s">
        <v>296</v>
      </c>
      <c r="E278" s="32" t="s">
        <v>104</v>
      </c>
      <c r="G278" s="38"/>
      <c r="H278" s="38"/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79"/>
    </row>
    <row r="279">
      <c r="A279" s="30">
        <v>13442.3</v>
      </c>
      <c r="B279" s="31">
        <v>44372.0</v>
      </c>
      <c r="C279" s="31">
        <v>44375.0</v>
      </c>
      <c r="D279" s="32" t="s">
        <v>296</v>
      </c>
      <c r="E279" s="32" t="s">
        <v>104</v>
      </c>
      <c r="F279" s="32" t="s">
        <v>289</v>
      </c>
      <c r="G279" s="33" t="s">
        <v>38</v>
      </c>
      <c r="H279" s="34">
        <v>27614.0</v>
      </c>
      <c r="I279" s="35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5.0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7.0</v>
      </c>
      <c r="AA279" s="30">
        <v>0.0</v>
      </c>
      <c r="AB279" s="30">
        <v>5.0</v>
      </c>
      <c r="AC279" s="30">
        <v>1.0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79"/>
    </row>
    <row r="280">
      <c r="A280" s="30">
        <v>13443.1</v>
      </c>
      <c r="B280" s="31">
        <v>44372.0</v>
      </c>
      <c r="C280" s="31">
        <v>44375.0</v>
      </c>
      <c r="D280" s="32" t="s">
        <v>296</v>
      </c>
      <c r="E280" s="32" t="s">
        <v>104</v>
      </c>
      <c r="G280" s="38"/>
      <c r="H280" s="38"/>
      <c r="I280" s="35"/>
      <c r="J280" s="30">
        <v>1.0</v>
      </c>
      <c r="K280" s="30">
        <v>0.0</v>
      </c>
      <c r="L280" s="30">
        <v>0.0</v>
      </c>
      <c r="M280" s="32" t="s">
        <v>39</v>
      </c>
      <c r="N280" s="32" t="s">
        <v>39</v>
      </c>
      <c r="O280" s="30">
        <v>3.0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6.0</v>
      </c>
      <c r="AA280" s="30">
        <v>0.0</v>
      </c>
      <c r="AB280" s="30">
        <v>12.0</v>
      </c>
      <c r="AC280" s="30">
        <v>1.0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79"/>
    </row>
    <row r="281">
      <c r="A281" s="30">
        <v>13443.2</v>
      </c>
      <c r="B281" s="31">
        <v>44372.0</v>
      </c>
      <c r="C281" s="31">
        <v>44375.0</v>
      </c>
      <c r="D281" s="32" t="s">
        <v>296</v>
      </c>
      <c r="E281" s="32" t="s">
        <v>104</v>
      </c>
      <c r="F281" s="32" t="s">
        <v>70</v>
      </c>
      <c r="G281" s="33" t="s">
        <v>38</v>
      </c>
      <c r="H281" s="34">
        <v>27615.0</v>
      </c>
      <c r="I281" s="35"/>
      <c r="J281" s="30">
        <v>0.0</v>
      </c>
      <c r="K281" s="30">
        <v>1.0</v>
      </c>
      <c r="L281" s="30">
        <v>0.0</v>
      </c>
      <c r="M281" s="32" t="s">
        <v>39</v>
      </c>
      <c r="N281" s="32" t="s">
        <v>39</v>
      </c>
      <c r="O281" s="30">
        <v>6.0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0.0</v>
      </c>
      <c r="W281" s="30">
        <v>0.0</v>
      </c>
      <c r="X281" s="30">
        <v>1.0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11.0</v>
      </c>
      <c r="AF281" s="30">
        <v>4.0</v>
      </c>
      <c r="AG281" s="30">
        <v>10.0</v>
      </c>
      <c r="AH281" s="30">
        <v>0.0</v>
      </c>
      <c r="AI281" s="30">
        <v>0.0</v>
      </c>
      <c r="AJ281" s="79"/>
    </row>
    <row r="282">
      <c r="A282" s="30">
        <v>13444.1</v>
      </c>
      <c r="B282" s="80">
        <v>44372.0</v>
      </c>
      <c r="C282" s="80">
        <v>44372.0</v>
      </c>
      <c r="D282" s="32" t="s">
        <v>93</v>
      </c>
      <c r="E282" s="32" t="s">
        <v>94</v>
      </c>
      <c r="F282" s="32" t="s">
        <v>230</v>
      </c>
      <c r="G282" s="33" t="s">
        <v>38</v>
      </c>
      <c r="H282" s="34">
        <v>27604.0</v>
      </c>
      <c r="I282" s="35"/>
      <c r="J282" s="30">
        <v>0.0</v>
      </c>
      <c r="K282" s="30">
        <v>1.0</v>
      </c>
      <c r="L282" s="30">
        <v>0.0</v>
      </c>
      <c r="M282" s="32" t="s">
        <v>39</v>
      </c>
      <c r="N282" s="32" t="s">
        <v>39</v>
      </c>
      <c r="O282" s="30">
        <v>0.0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6.0</v>
      </c>
      <c r="V282" s="30">
        <v>4.0</v>
      </c>
      <c r="W282" s="30">
        <v>10.0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79"/>
    </row>
    <row r="283">
      <c r="A283" s="30">
        <v>13444.2</v>
      </c>
      <c r="B283" s="80">
        <v>44372.0</v>
      </c>
      <c r="C283" s="80">
        <v>44372.0</v>
      </c>
      <c r="D283" s="32" t="s">
        <v>93</v>
      </c>
      <c r="E283" s="32" t="s">
        <v>94</v>
      </c>
      <c r="F283" s="32" t="s">
        <v>230</v>
      </c>
      <c r="G283" s="33" t="s">
        <v>38</v>
      </c>
      <c r="H283" s="34">
        <v>27604.0</v>
      </c>
      <c r="I283" s="35"/>
      <c r="J283" s="30">
        <v>0.0</v>
      </c>
      <c r="K283" s="30">
        <v>1.0</v>
      </c>
      <c r="L283" s="30">
        <v>0.0</v>
      </c>
      <c r="M283" s="32" t="s">
        <v>39</v>
      </c>
      <c r="N283" s="32" t="s">
        <v>39</v>
      </c>
      <c r="O283" s="30">
        <v>0.0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5.0</v>
      </c>
      <c r="W283" s="30">
        <v>10.0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79"/>
    </row>
    <row r="284">
      <c r="A284" s="30">
        <v>13444.3</v>
      </c>
      <c r="B284" s="80">
        <v>44372.0</v>
      </c>
      <c r="C284" s="80">
        <v>44372.0</v>
      </c>
      <c r="D284" s="32" t="s">
        <v>93</v>
      </c>
      <c r="E284" s="32" t="s">
        <v>94</v>
      </c>
      <c r="F284" s="32" t="s">
        <v>230</v>
      </c>
      <c r="G284" s="33" t="s">
        <v>38</v>
      </c>
      <c r="H284" s="34">
        <v>27604.0</v>
      </c>
      <c r="I284" s="35"/>
      <c r="J284" s="30">
        <v>0.0</v>
      </c>
      <c r="K284" s="30">
        <v>1.0</v>
      </c>
      <c r="L284" s="30">
        <v>0.0</v>
      </c>
      <c r="M284" s="32" t="s">
        <v>39</v>
      </c>
      <c r="N284" s="32" t="s">
        <v>39</v>
      </c>
      <c r="O284" s="30">
        <v>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2.0</v>
      </c>
      <c r="V284" s="30">
        <v>0.0</v>
      </c>
      <c r="W284" s="30">
        <v>10.0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79"/>
    </row>
    <row r="285">
      <c r="A285" s="30">
        <v>13444.4</v>
      </c>
      <c r="B285" s="80">
        <v>44372.0</v>
      </c>
      <c r="C285" s="80">
        <v>44372.0</v>
      </c>
      <c r="D285" s="32" t="s">
        <v>93</v>
      </c>
      <c r="E285" s="32" t="s">
        <v>94</v>
      </c>
      <c r="F285" s="32" t="s">
        <v>230</v>
      </c>
      <c r="G285" s="33" t="s">
        <v>38</v>
      </c>
      <c r="H285" s="34">
        <v>27604.0</v>
      </c>
      <c r="I285" s="35"/>
      <c r="J285" s="30">
        <v>0.0</v>
      </c>
      <c r="K285" s="30">
        <v>1.0</v>
      </c>
      <c r="L285" s="30">
        <v>0.0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4.0</v>
      </c>
      <c r="V285" s="30">
        <v>5.0</v>
      </c>
      <c r="W285" s="30">
        <v>10.0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79"/>
    </row>
    <row r="286">
      <c r="A286" s="30">
        <v>13444.5</v>
      </c>
      <c r="B286" s="80">
        <v>44372.0</v>
      </c>
      <c r="C286" s="80">
        <v>44372.0</v>
      </c>
      <c r="D286" s="32" t="s">
        <v>93</v>
      </c>
      <c r="E286" s="32" t="s">
        <v>94</v>
      </c>
      <c r="F286" s="32" t="s">
        <v>230</v>
      </c>
      <c r="G286" s="33" t="s">
        <v>38</v>
      </c>
      <c r="H286" s="34">
        <v>27604.0</v>
      </c>
      <c r="I286" s="35"/>
      <c r="J286" s="30">
        <v>0.0</v>
      </c>
      <c r="K286" s="30">
        <v>1.0</v>
      </c>
      <c r="L286" s="30">
        <v>0.0</v>
      </c>
      <c r="M286" s="32" t="s">
        <v>39</v>
      </c>
      <c r="N286" s="32" t="s">
        <v>39</v>
      </c>
      <c r="O286" s="30">
        <v>0.0</v>
      </c>
      <c r="P286" s="30">
        <v>0.0</v>
      </c>
      <c r="Q286" s="30">
        <v>0.0</v>
      </c>
      <c r="R286" s="30">
        <v>0.0</v>
      </c>
      <c r="S286" s="30">
        <v>0.0</v>
      </c>
      <c r="T286" s="30">
        <v>0.0</v>
      </c>
      <c r="U286" s="30">
        <v>13.0</v>
      </c>
      <c r="V286" s="30">
        <v>3.0</v>
      </c>
      <c r="W286" s="30">
        <v>10.0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79"/>
    </row>
    <row r="287">
      <c r="A287" s="30">
        <v>13444.6</v>
      </c>
      <c r="B287" s="80">
        <v>44372.0</v>
      </c>
      <c r="C287" s="80">
        <v>44372.0</v>
      </c>
      <c r="D287" s="32" t="s">
        <v>93</v>
      </c>
      <c r="E287" s="32" t="s">
        <v>94</v>
      </c>
      <c r="F287" s="32" t="s">
        <v>230</v>
      </c>
      <c r="G287" s="33" t="s">
        <v>38</v>
      </c>
      <c r="H287" s="34">
        <v>27604.0</v>
      </c>
      <c r="I287" s="35"/>
      <c r="J287" s="30">
        <v>0.0</v>
      </c>
      <c r="K287" s="30">
        <v>1.0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10.0</v>
      </c>
      <c r="V287" s="30">
        <v>6.0</v>
      </c>
      <c r="W287" s="30">
        <v>10.0</v>
      </c>
      <c r="X287" s="30">
        <v>0.0</v>
      </c>
      <c r="Y287" s="30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79"/>
    </row>
    <row r="288">
      <c r="A288" s="30">
        <v>13445.1</v>
      </c>
      <c r="B288" s="80">
        <v>44372.0</v>
      </c>
      <c r="C288" s="80">
        <v>44372.0</v>
      </c>
      <c r="D288" s="32" t="s">
        <v>93</v>
      </c>
      <c r="E288" s="32" t="s">
        <v>94</v>
      </c>
      <c r="J288" s="30">
        <v>0.0</v>
      </c>
      <c r="K288" s="30">
        <v>0.0</v>
      </c>
      <c r="L288" s="30">
        <v>1.0</v>
      </c>
      <c r="M288" s="32" t="s">
        <v>39</v>
      </c>
      <c r="N288" s="32" t="s">
        <v>39</v>
      </c>
      <c r="O288" s="30">
        <v>0.0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4.0</v>
      </c>
      <c r="V288" s="30">
        <v>4.0</v>
      </c>
      <c r="W288" s="30">
        <v>0.0</v>
      </c>
      <c r="X288" s="30">
        <v>0.0</v>
      </c>
      <c r="Y288" s="30">
        <v>0.0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79"/>
    </row>
    <row r="289">
      <c r="A289" s="30">
        <v>13445.2</v>
      </c>
      <c r="B289" s="80">
        <v>44372.0</v>
      </c>
      <c r="C289" s="80">
        <v>44372.0</v>
      </c>
      <c r="D289" s="32" t="s">
        <v>93</v>
      </c>
      <c r="E289" s="32" t="s">
        <v>94</v>
      </c>
      <c r="J289" s="30">
        <v>0.0</v>
      </c>
      <c r="K289" s="30">
        <v>0.0</v>
      </c>
      <c r="L289" s="30">
        <v>1.0</v>
      </c>
      <c r="M289" s="32" t="s">
        <v>39</v>
      </c>
      <c r="N289" s="32" t="s">
        <v>39</v>
      </c>
      <c r="O289" s="30">
        <v>0.0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5.0</v>
      </c>
      <c r="V289" s="30">
        <v>6.0</v>
      </c>
      <c r="W289" s="30">
        <v>0.0</v>
      </c>
      <c r="X289" s="30">
        <v>0.0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79"/>
    </row>
    <row r="290">
      <c r="A290" s="30">
        <v>13445.3</v>
      </c>
      <c r="B290" s="80">
        <v>44372.0</v>
      </c>
      <c r="C290" s="80">
        <v>44372.0</v>
      </c>
      <c r="D290" s="32" t="s">
        <v>93</v>
      </c>
      <c r="E290" s="32" t="s">
        <v>94</v>
      </c>
      <c r="J290" s="30">
        <v>0.0</v>
      </c>
      <c r="K290" s="30">
        <v>0.0</v>
      </c>
      <c r="L290" s="30">
        <v>1.0</v>
      </c>
      <c r="M290" s="32" t="s">
        <v>39</v>
      </c>
      <c r="N290" s="32" t="s">
        <v>39</v>
      </c>
      <c r="O290" s="30">
        <v>0.0</v>
      </c>
      <c r="P290" s="30">
        <v>7.0</v>
      </c>
      <c r="Q290" s="30">
        <v>6.0</v>
      </c>
      <c r="R290" s="30">
        <v>5.0</v>
      </c>
      <c r="S290" s="30">
        <v>0.0</v>
      </c>
      <c r="T290" s="30">
        <v>0.0</v>
      </c>
      <c r="U290" s="30">
        <v>0.0</v>
      </c>
      <c r="V290" s="30">
        <v>0.0</v>
      </c>
      <c r="W290" s="30">
        <v>0.0</v>
      </c>
      <c r="X290" s="30">
        <v>0.0</v>
      </c>
      <c r="Y290" s="30">
        <v>0.0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79"/>
    </row>
    <row r="291">
      <c r="A291" s="30">
        <v>13445.4</v>
      </c>
      <c r="B291" s="80">
        <v>44372.0</v>
      </c>
      <c r="C291" s="80">
        <v>44372.0</v>
      </c>
      <c r="D291" s="32" t="s">
        <v>93</v>
      </c>
      <c r="E291" s="32" t="s">
        <v>94</v>
      </c>
      <c r="J291" s="30">
        <v>0.0</v>
      </c>
      <c r="K291" s="30">
        <v>0.0</v>
      </c>
      <c r="L291" s="30">
        <v>1.0</v>
      </c>
      <c r="M291" s="32" t="s">
        <v>39</v>
      </c>
      <c r="N291" s="32" t="s">
        <v>39</v>
      </c>
      <c r="O291" s="30">
        <v>0.0</v>
      </c>
      <c r="P291" s="30">
        <v>14.0</v>
      </c>
      <c r="Q291" s="30">
        <v>11.0</v>
      </c>
      <c r="R291" s="30">
        <v>5.0</v>
      </c>
      <c r="S291" s="30">
        <v>0.0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79"/>
    </row>
    <row r="292">
      <c r="A292" s="30">
        <v>13445.5</v>
      </c>
      <c r="B292" s="80">
        <v>44372.0</v>
      </c>
      <c r="C292" s="80">
        <v>44372.0</v>
      </c>
      <c r="D292" s="32" t="s">
        <v>93</v>
      </c>
      <c r="E292" s="32" t="s">
        <v>94</v>
      </c>
      <c r="J292" s="30">
        <v>0.0</v>
      </c>
      <c r="K292" s="30">
        <v>0.0</v>
      </c>
      <c r="L292" s="30">
        <v>1.0</v>
      </c>
      <c r="M292" s="32" t="s">
        <v>39</v>
      </c>
      <c r="N292" s="32" t="s">
        <v>39</v>
      </c>
      <c r="O292" s="30">
        <v>0.0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1.0</v>
      </c>
      <c r="V292" s="30">
        <v>1.0</v>
      </c>
      <c r="W292" s="30">
        <v>5.0</v>
      </c>
      <c r="X292" s="30">
        <v>0.0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79"/>
    </row>
    <row r="293">
      <c r="A293" s="30">
        <v>13445.6</v>
      </c>
      <c r="B293" s="80">
        <v>44372.0</v>
      </c>
      <c r="C293" s="80">
        <v>44372.0</v>
      </c>
      <c r="D293" s="32" t="s">
        <v>93</v>
      </c>
      <c r="E293" s="32" t="s">
        <v>94</v>
      </c>
      <c r="J293" s="30">
        <v>0.0</v>
      </c>
      <c r="K293" s="30">
        <v>0.0</v>
      </c>
      <c r="L293" s="30">
        <v>1.0</v>
      </c>
      <c r="M293" s="32" t="s">
        <v>39</v>
      </c>
      <c r="N293" s="32" t="s">
        <v>39</v>
      </c>
      <c r="O293" s="30">
        <v>0.0</v>
      </c>
      <c r="P293" s="30">
        <v>1.0</v>
      </c>
      <c r="Q293" s="30">
        <v>1.0</v>
      </c>
      <c r="R293" s="30">
        <v>0.0</v>
      </c>
      <c r="S293" s="30">
        <v>0.0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79"/>
    </row>
    <row r="294">
      <c r="A294" s="30">
        <v>13446.1</v>
      </c>
      <c r="B294" s="80">
        <v>44372.0</v>
      </c>
      <c r="C294" s="80">
        <v>44372.0</v>
      </c>
      <c r="D294" s="32" t="s">
        <v>93</v>
      </c>
      <c r="E294" s="32" t="s">
        <v>94</v>
      </c>
      <c r="J294" s="30">
        <v>0.0</v>
      </c>
      <c r="K294" s="30">
        <v>0.0</v>
      </c>
      <c r="L294" s="30">
        <v>1.0</v>
      </c>
      <c r="M294" s="32" t="s">
        <v>39</v>
      </c>
      <c r="N294" s="32" t="s">
        <v>39</v>
      </c>
      <c r="O294" s="30">
        <v>0.0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3.0</v>
      </c>
      <c r="V294" s="30">
        <v>2.0</v>
      </c>
      <c r="W294" s="30">
        <v>0.0</v>
      </c>
      <c r="X294" s="30">
        <v>0.0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79"/>
    </row>
    <row r="295">
      <c r="A295" s="30">
        <v>13446.2</v>
      </c>
      <c r="B295" s="80">
        <v>44372.0</v>
      </c>
      <c r="C295" s="80">
        <v>44372.0</v>
      </c>
      <c r="D295" s="32" t="s">
        <v>93</v>
      </c>
      <c r="E295" s="32" t="s">
        <v>94</v>
      </c>
      <c r="J295" s="30">
        <v>0.0</v>
      </c>
      <c r="K295" s="30">
        <v>0.0</v>
      </c>
      <c r="L295" s="30">
        <v>1.0</v>
      </c>
      <c r="M295" s="32" t="s">
        <v>39</v>
      </c>
      <c r="N295" s="32" t="s">
        <v>39</v>
      </c>
      <c r="O295" s="30">
        <v>0.0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1.0</v>
      </c>
      <c r="V295" s="30">
        <v>3.0</v>
      </c>
      <c r="W295" s="30">
        <v>0.0</v>
      </c>
      <c r="X295" s="30">
        <v>0.0</v>
      </c>
      <c r="Y295" s="30">
        <v>0.0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0.0</v>
      </c>
      <c r="AF295" s="30">
        <v>0.0</v>
      </c>
      <c r="AG295" s="30">
        <v>0.0</v>
      </c>
      <c r="AH295" s="30">
        <v>0.0</v>
      </c>
      <c r="AI295" s="30">
        <v>0.0</v>
      </c>
      <c r="AJ295" s="79"/>
    </row>
    <row r="296">
      <c r="A296" s="30">
        <v>13446.3</v>
      </c>
      <c r="B296" s="80">
        <v>44372.0</v>
      </c>
      <c r="C296" s="80">
        <v>44372.0</v>
      </c>
      <c r="D296" s="32" t="s">
        <v>93</v>
      </c>
      <c r="E296" s="32" t="s">
        <v>94</v>
      </c>
      <c r="J296" s="30">
        <v>1.0</v>
      </c>
      <c r="K296" s="30">
        <v>0.0</v>
      </c>
      <c r="L296" s="30">
        <v>0.0</v>
      </c>
      <c r="M296" s="32" t="s">
        <v>39</v>
      </c>
      <c r="N296" s="32" t="s">
        <v>39</v>
      </c>
      <c r="O296" s="30">
        <v>0.0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4.0</v>
      </c>
      <c r="AF296" s="30">
        <v>1.0</v>
      </c>
      <c r="AG296" s="30">
        <v>10.0</v>
      </c>
      <c r="AH296" s="30">
        <v>0.0</v>
      </c>
      <c r="AI296" s="30">
        <v>0.0</v>
      </c>
      <c r="AJ296" s="79"/>
    </row>
    <row r="297">
      <c r="A297" s="30">
        <v>13446.4</v>
      </c>
      <c r="B297" s="80">
        <v>44372.0</v>
      </c>
      <c r="C297" s="80">
        <v>44372.0</v>
      </c>
      <c r="D297" s="32" t="s">
        <v>93</v>
      </c>
      <c r="E297" s="32" t="s">
        <v>94</v>
      </c>
      <c r="J297" s="30">
        <v>1.0</v>
      </c>
      <c r="K297" s="30">
        <v>0.0</v>
      </c>
      <c r="L297" s="30">
        <v>0.0</v>
      </c>
      <c r="M297" s="32" t="s">
        <v>39</v>
      </c>
      <c r="N297" s="32" t="s">
        <v>39</v>
      </c>
      <c r="O297" s="30">
        <v>0.0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2.0</v>
      </c>
      <c r="AF297" s="30">
        <v>2.0</v>
      </c>
      <c r="AG297" s="30">
        <v>10.0</v>
      </c>
      <c r="AH297" s="30">
        <v>0.0</v>
      </c>
      <c r="AI297" s="30">
        <v>0.0</v>
      </c>
      <c r="AJ297" s="79"/>
    </row>
    <row r="298">
      <c r="A298" s="30">
        <v>13446.5</v>
      </c>
      <c r="B298" s="80">
        <v>44372.0</v>
      </c>
      <c r="C298" s="80">
        <v>44372.0</v>
      </c>
      <c r="D298" s="32" t="s">
        <v>93</v>
      </c>
      <c r="E298" s="32" t="s">
        <v>94</v>
      </c>
      <c r="J298" s="30">
        <v>1.0</v>
      </c>
      <c r="K298" s="30">
        <v>0.0</v>
      </c>
      <c r="L298" s="30">
        <v>0.0</v>
      </c>
      <c r="M298" s="32" t="s">
        <v>39</v>
      </c>
      <c r="N298" s="32" t="s">
        <v>39</v>
      </c>
      <c r="O298" s="30">
        <v>0.0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3.0</v>
      </c>
      <c r="AF298" s="30">
        <v>3.0</v>
      </c>
      <c r="AG298" s="30">
        <v>5.0</v>
      </c>
      <c r="AH298" s="30">
        <v>0.0</v>
      </c>
      <c r="AI298" s="30">
        <v>0.0</v>
      </c>
      <c r="AJ298" s="79"/>
    </row>
    <row r="299">
      <c r="A299" s="30">
        <v>13446.6</v>
      </c>
      <c r="B299" s="80">
        <v>44372.0</v>
      </c>
      <c r="C299" s="80">
        <v>44372.0</v>
      </c>
      <c r="D299" s="32" t="s">
        <v>93</v>
      </c>
      <c r="E299" s="32" t="s">
        <v>94</v>
      </c>
      <c r="J299" s="30">
        <v>1.0</v>
      </c>
      <c r="K299" s="30">
        <v>0.0</v>
      </c>
      <c r="L299" s="30">
        <v>0.0</v>
      </c>
      <c r="M299" s="32" t="s">
        <v>39</v>
      </c>
      <c r="N299" s="32" t="s">
        <v>39</v>
      </c>
      <c r="O299" s="30">
        <v>0.0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2.0</v>
      </c>
      <c r="AF299" s="30">
        <v>1.0</v>
      </c>
      <c r="AG299" s="30">
        <v>5.0</v>
      </c>
      <c r="AH299" s="30">
        <v>0.0</v>
      </c>
      <c r="AI299" s="30">
        <v>0.0</v>
      </c>
      <c r="AJ299" s="79"/>
    </row>
    <row r="300">
      <c r="A300" s="30">
        <v>13447.1</v>
      </c>
      <c r="B300" s="80">
        <v>44372.0</v>
      </c>
      <c r="C300" s="80">
        <v>44372.0</v>
      </c>
      <c r="D300" s="32" t="s">
        <v>93</v>
      </c>
      <c r="E300" s="32" t="s">
        <v>94</v>
      </c>
      <c r="F300" s="32" t="s">
        <v>230</v>
      </c>
      <c r="G300" s="33" t="s">
        <v>38</v>
      </c>
      <c r="H300" s="34">
        <v>27604.0</v>
      </c>
      <c r="I300" s="35"/>
      <c r="J300" s="30">
        <v>0.0</v>
      </c>
      <c r="K300" s="30">
        <v>1.0</v>
      </c>
      <c r="L300" s="30">
        <v>0.0</v>
      </c>
      <c r="M300" s="32" t="s">
        <v>39</v>
      </c>
      <c r="N300" s="32" t="s">
        <v>39</v>
      </c>
      <c r="O300" s="30">
        <v>0.0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0.0</v>
      </c>
      <c r="V300" s="30">
        <v>0.0</v>
      </c>
      <c r="W300" s="30">
        <v>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8.0</v>
      </c>
      <c r="AF300" s="30">
        <v>2.0</v>
      </c>
      <c r="AG300" s="30">
        <v>10.0</v>
      </c>
      <c r="AH300" s="30">
        <v>0.0</v>
      </c>
      <c r="AI300" s="30">
        <v>0.0</v>
      </c>
      <c r="AJ300" s="79"/>
    </row>
    <row r="301">
      <c r="A301" s="30">
        <v>13447.2</v>
      </c>
      <c r="B301" s="80">
        <v>44372.0</v>
      </c>
      <c r="C301" s="80">
        <v>44372.0</v>
      </c>
      <c r="D301" s="32" t="s">
        <v>93</v>
      </c>
      <c r="E301" s="32" t="s">
        <v>94</v>
      </c>
      <c r="J301" s="30">
        <v>1.0</v>
      </c>
      <c r="K301" s="30">
        <v>0.0</v>
      </c>
      <c r="L301" s="30">
        <v>0.0</v>
      </c>
      <c r="M301" s="32" t="s">
        <v>39</v>
      </c>
      <c r="N301" s="32" t="s">
        <v>39</v>
      </c>
      <c r="O301" s="30">
        <v>0.0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1.0</v>
      </c>
      <c r="AF301" s="30">
        <v>5.0</v>
      </c>
      <c r="AG301" s="30">
        <v>5.0</v>
      </c>
      <c r="AH301" s="30">
        <v>0.0</v>
      </c>
      <c r="AI301" s="30">
        <v>0.0</v>
      </c>
      <c r="AJ301" s="79"/>
    </row>
    <row r="302">
      <c r="A302" s="30">
        <v>13447.3</v>
      </c>
      <c r="B302" s="80">
        <v>44372.0</v>
      </c>
      <c r="C302" s="80">
        <v>44372.0</v>
      </c>
      <c r="D302" s="32" t="s">
        <v>93</v>
      </c>
      <c r="E302" s="32" t="s">
        <v>94</v>
      </c>
      <c r="J302" s="30">
        <v>1.0</v>
      </c>
      <c r="K302" s="30">
        <v>0.0</v>
      </c>
      <c r="L302" s="30">
        <v>0.0</v>
      </c>
      <c r="M302" s="32" t="s">
        <v>39</v>
      </c>
      <c r="N302" s="32" t="s">
        <v>39</v>
      </c>
      <c r="O302" s="30">
        <v>0.0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0.0</v>
      </c>
      <c r="AA302" s="30">
        <v>0.0</v>
      </c>
      <c r="AB302" s="30">
        <v>0.0</v>
      </c>
      <c r="AC302" s="30">
        <v>0.0</v>
      </c>
      <c r="AD302" s="30">
        <v>0.0</v>
      </c>
      <c r="AE302" s="30">
        <v>3.0</v>
      </c>
      <c r="AF302" s="30">
        <v>0.0</v>
      </c>
      <c r="AG302" s="30">
        <v>10.0</v>
      </c>
      <c r="AH302" s="30">
        <v>0.0</v>
      </c>
      <c r="AI302" s="30">
        <v>0.0</v>
      </c>
      <c r="AJ302" s="79"/>
    </row>
    <row r="303">
      <c r="A303" s="30">
        <v>13447.4</v>
      </c>
      <c r="B303" s="80">
        <v>44372.0</v>
      </c>
      <c r="C303" s="80">
        <v>44372.0</v>
      </c>
      <c r="D303" s="32" t="s">
        <v>93</v>
      </c>
      <c r="E303" s="32" t="s">
        <v>94</v>
      </c>
      <c r="J303" s="30">
        <v>1.0</v>
      </c>
      <c r="K303" s="30">
        <v>0.0</v>
      </c>
      <c r="L303" s="30">
        <v>0.0</v>
      </c>
      <c r="M303" s="32" t="s">
        <v>39</v>
      </c>
      <c r="N303" s="32" t="s">
        <v>39</v>
      </c>
      <c r="O303" s="30">
        <v>0.0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0.0</v>
      </c>
      <c r="V303" s="30">
        <v>0.0</v>
      </c>
      <c r="W303" s="30">
        <v>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3.0</v>
      </c>
      <c r="AF303" s="30">
        <v>0.0</v>
      </c>
      <c r="AG303" s="30">
        <v>5.0</v>
      </c>
      <c r="AH303" s="30">
        <v>0.0</v>
      </c>
      <c r="AI303" s="30">
        <v>0.0</v>
      </c>
      <c r="AJ303" s="79"/>
    </row>
    <row r="304">
      <c r="A304" s="30">
        <v>13447.5</v>
      </c>
      <c r="B304" s="80">
        <v>44372.0</v>
      </c>
      <c r="C304" s="80">
        <v>44372.0</v>
      </c>
      <c r="D304" s="32" t="s">
        <v>93</v>
      </c>
      <c r="E304" s="32" t="s">
        <v>94</v>
      </c>
      <c r="J304" s="30">
        <v>1.0</v>
      </c>
      <c r="K304" s="30">
        <v>0.0</v>
      </c>
      <c r="L304" s="30">
        <v>0.0</v>
      </c>
      <c r="M304" s="32" t="s">
        <v>39</v>
      </c>
      <c r="N304" s="32" t="s">
        <v>39</v>
      </c>
      <c r="O304" s="30">
        <v>0.0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0.0</v>
      </c>
      <c r="V304" s="30">
        <v>0.0</v>
      </c>
      <c r="W304" s="30">
        <v>0.0</v>
      </c>
      <c r="X304" s="30">
        <v>0.0</v>
      </c>
      <c r="Y304" s="30">
        <v>0.0</v>
      </c>
      <c r="Z304" s="30">
        <v>0.0</v>
      </c>
      <c r="AA304" s="30">
        <v>0.0</v>
      </c>
      <c r="AB304" s="30">
        <v>0.0</v>
      </c>
      <c r="AC304" s="30">
        <v>0.0</v>
      </c>
      <c r="AD304" s="30">
        <v>0.0</v>
      </c>
      <c r="AE304" s="30">
        <v>1.0</v>
      </c>
      <c r="AF304" s="30">
        <v>1.0</v>
      </c>
      <c r="AG304" s="30">
        <v>5.0</v>
      </c>
      <c r="AH304" s="30">
        <v>0.0</v>
      </c>
      <c r="AI304" s="30">
        <v>0.0</v>
      </c>
      <c r="AJ304" s="79"/>
    </row>
    <row r="305">
      <c r="A305" s="30">
        <v>13447.6</v>
      </c>
      <c r="B305" s="80">
        <v>44372.0</v>
      </c>
      <c r="C305" s="80">
        <v>44372.0</v>
      </c>
      <c r="D305" s="32" t="s">
        <v>93</v>
      </c>
      <c r="E305" s="32" t="s">
        <v>94</v>
      </c>
      <c r="J305" s="30">
        <v>1.0</v>
      </c>
      <c r="K305" s="30">
        <v>0.0</v>
      </c>
      <c r="L305" s="30">
        <v>0.0</v>
      </c>
      <c r="M305" s="32" t="s">
        <v>39</v>
      </c>
      <c r="N305" s="32" t="s">
        <v>39</v>
      </c>
      <c r="O305" s="30">
        <v>0.0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0.0</v>
      </c>
      <c r="V305" s="30">
        <v>0.0</v>
      </c>
      <c r="W305" s="30">
        <v>0.0</v>
      </c>
      <c r="X305" s="30">
        <v>0.0</v>
      </c>
      <c r="Y305" s="30">
        <v>0.0</v>
      </c>
      <c r="Z305" s="30">
        <v>6.0</v>
      </c>
      <c r="AA305" s="30">
        <v>5.0</v>
      </c>
      <c r="AB305" s="30">
        <v>0.0</v>
      </c>
      <c r="AC305" s="30">
        <v>0.0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79"/>
    </row>
    <row r="306">
      <c r="A306" s="30">
        <v>13448.1</v>
      </c>
      <c r="B306" s="80">
        <v>44372.0</v>
      </c>
      <c r="C306" s="80">
        <v>44372.0</v>
      </c>
      <c r="D306" s="32" t="s">
        <v>93</v>
      </c>
      <c r="E306" s="32" t="s">
        <v>94</v>
      </c>
      <c r="F306" s="32" t="s">
        <v>230</v>
      </c>
      <c r="G306" s="33" t="s">
        <v>38</v>
      </c>
      <c r="H306" s="34">
        <v>27604.0</v>
      </c>
      <c r="I306" s="35"/>
      <c r="J306" s="30">
        <v>0.0</v>
      </c>
      <c r="K306" s="30">
        <v>1.0</v>
      </c>
      <c r="L306" s="30">
        <v>0.0</v>
      </c>
      <c r="M306" s="32" t="s">
        <v>39</v>
      </c>
      <c r="N306" s="32" t="s">
        <v>39</v>
      </c>
      <c r="O306" s="30">
        <v>0.0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0.0</v>
      </c>
      <c r="V306" s="30">
        <v>0.0</v>
      </c>
      <c r="W306" s="30">
        <v>0.0</v>
      </c>
      <c r="X306" s="30">
        <v>0.0</v>
      </c>
      <c r="Y306" s="30">
        <v>0.0</v>
      </c>
      <c r="Z306" s="30">
        <v>5.0</v>
      </c>
      <c r="AA306" s="30">
        <v>0.0</v>
      </c>
      <c r="AB306" s="30">
        <v>5.0</v>
      </c>
      <c r="AC306" s="30">
        <v>0.0</v>
      </c>
      <c r="AD306" s="30">
        <v>0.0</v>
      </c>
      <c r="AE306" s="30">
        <v>0.0</v>
      </c>
      <c r="AF306" s="30">
        <v>0.0</v>
      </c>
      <c r="AG306" s="30">
        <v>0.0</v>
      </c>
      <c r="AH306" s="30">
        <v>0.0</v>
      </c>
      <c r="AI306" s="30">
        <v>0.0</v>
      </c>
      <c r="AJ306" s="79"/>
    </row>
    <row r="307">
      <c r="A307" s="30">
        <v>13448.2</v>
      </c>
      <c r="B307" s="80">
        <v>44372.0</v>
      </c>
      <c r="C307" s="80">
        <v>44372.0</v>
      </c>
      <c r="D307" s="32" t="s">
        <v>93</v>
      </c>
      <c r="E307" s="32" t="s">
        <v>94</v>
      </c>
      <c r="J307" s="30">
        <v>1.0</v>
      </c>
      <c r="K307" s="30">
        <v>0.0</v>
      </c>
      <c r="L307" s="30">
        <v>0.0</v>
      </c>
      <c r="M307" s="32" t="s">
        <v>39</v>
      </c>
      <c r="N307" s="32" t="s">
        <v>39</v>
      </c>
      <c r="O307" s="30">
        <v>0.0</v>
      </c>
      <c r="P307" s="30">
        <v>0.0</v>
      </c>
      <c r="Q307" s="30">
        <v>0.0</v>
      </c>
      <c r="R307" s="30">
        <v>0.0</v>
      </c>
      <c r="S307" s="30">
        <v>0.0</v>
      </c>
      <c r="T307" s="30">
        <v>0.0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2.0</v>
      </c>
      <c r="AA307" s="30">
        <v>0.0</v>
      </c>
      <c r="AB307" s="30">
        <v>5.0</v>
      </c>
      <c r="AC307" s="30">
        <v>0.0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79"/>
    </row>
    <row r="308">
      <c r="A308" s="30">
        <v>13448.3</v>
      </c>
      <c r="B308" s="80">
        <v>44372.0</v>
      </c>
      <c r="C308" s="80">
        <v>44372.0</v>
      </c>
      <c r="D308" s="32" t="s">
        <v>93</v>
      </c>
      <c r="E308" s="32" t="s">
        <v>94</v>
      </c>
      <c r="F308" s="32" t="s">
        <v>230</v>
      </c>
      <c r="G308" s="33" t="s">
        <v>38</v>
      </c>
      <c r="H308" s="34">
        <v>27604.0</v>
      </c>
      <c r="I308" s="35"/>
      <c r="J308" s="30">
        <v>0.0</v>
      </c>
      <c r="K308" s="30">
        <v>1.0</v>
      </c>
      <c r="L308" s="30">
        <v>0.0</v>
      </c>
      <c r="M308" s="32" t="s">
        <v>39</v>
      </c>
      <c r="N308" s="32" t="s">
        <v>39</v>
      </c>
      <c r="O308" s="30">
        <v>0.0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0.0</v>
      </c>
      <c r="V308" s="30">
        <v>5.0</v>
      </c>
      <c r="W308" s="30">
        <v>0.0</v>
      </c>
      <c r="X308" s="30">
        <v>0.0</v>
      </c>
      <c r="Y308" s="30">
        <v>0.0</v>
      </c>
      <c r="Z308" s="30">
        <v>0.0</v>
      </c>
      <c r="AA308" s="30">
        <v>0.0</v>
      </c>
      <c r="AB308" s="30">
        <v>0.0</v>
      </c>
      <c r="AC308" s="30">
        <v>0.0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79"/>
    </row>
    <row r="309">
      <c r="A309" s="30">
        <v>13448.4</v>
      </c>
      <c r="B309" s="80">
        <v>44372.0</v>
      </c>
      <c r="C309" s="80">
        <v>44372.0</v>
      </c>
      <c r="D309" s="32" t="s">
        <v>93</v>
      </c>
      <c r="E309" s="32" t="s">
        <v>94</v>
      </c>
      <c r="J309" s="30">
        <v>0.0</v>
      </c>
      <c r="K309" s="30">
        <v>0.0</v>
      </c>
      <c r="L309" s="30">
        <v>1.0</v>
      </c>
      <c r="M309" s="32" t="s">
        <v>39</v>
      </c>
      <c r="N309" s="32" t="s">
        <v>39</v>
      </c>
      <c r="O309" s="30">
        <v>0.0</v>
      </c>
      <c r="P309" s="30">
        <v>15.0</v>
      </c>
      <c r="Q309" s="30">
        <v>13.0</v>
      </c>
      <c r="R309" s="30">
        <v>5.0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79"/>
    </row>
    <row r="310">
      <c r="A310" s="30">
        <v>13448.5</v>
      </c>
      <c r="B310" s="80">
        <v>44372.0</v>
      </c>
      <c r="C310" s="80">
        <v>44372.0</v>
      </c>
      <c r="D310" s="32" t="s">
        <v>93</v>
      </c>
      <c r="E310" s="32" t="s">
        <v>94</v>
      </c>
      <c r="F310" s="32" t="s">
        <v>230</v>
      </c>
      <c r="G310" s="33" t="s">
        <v>38</v>
      </c>
      <c r="H310" s="34">
        <v>27604.0</v>
      </c>
      <c r="I310" s="35"/>
      <c r="J310" s="30">
        <v>0.0</v>
      </c>
      <c r="K310" s="30">
        <v>1.0</v>
      </c>
      <c r="L310" s="30">
        <v>0.0</v>
      </c>
      <c r="M310" s="32" t="s">
        <v>39</v>
      </c>
      <c r="N310" s="32" t="s">
        <v>39</v>
      </c>
      <c r="O310" s="30">
        <v>0.0</v>
      </c>
      <c r="P310" s="30">
        <v>53.0</v>
      </c>
      <c r="Q310" s="30">
        <v>36.0</v>
      </c>
      <c r="R310" s="30">
        <v>0.0</v>
      </c>
      <c r="S310" s="30">
        <v>0.0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79"/>
    </row>
    <row r="311">
      <c r="A311" s="30">
        <v>13449.1</v>
      </c>
      <c r="B311" s="80">
        <v>44374.0</v>
      </c>
      <c r="C311" s="80">
        <v>44375.0</v>
      </c>
      <c r="D311" s="32" t="s">
        <v>382</v>
      </c>
      <c r="E311" s="32" t="s">
        <v>383</v>
      </c>
      <c r="F311" s="32" t="s">
        <v>177</v>
      </c>
      <c r="G311" s="33" t="s">
        <v>107</v>
      </c>
      <c r="H311" s="34">
        <v>27513.0</v>
      </c>
      <c r="I311" s="35"/>
      <c r="J311" s="30">
        <v>0.0</v>
      </c>
      <c r="K311" s="30">
        <v>1.0</v>
      </c>
      <c r="L311" s="30">
        <v>0.0</v>
      </c>
      <c r="M311" s="32" t="s">
        <v>39</v>
      </c>
      <c r="N311" s="32" t="s">
        <v>39</v>
      </c>
      <c r="O311" s="30">
        <v>3.0</v>
      </c>
      <c r="P311" s="30">
        <v>0.0</v>
      </c>
      <c r="Q311" s="30">
        <v>0.0</v>
      </c>
      <c r="R311" s="30">
        <v>0.0</v>
      </c>
      <c r="S311" s="30">
        <v>0.0</v>
      </c>
      <c r="T311" s="30">
        <v>0.0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7.0</v>
      </c>
      <c r="AA311" s="30">
        <v>6.0</v>
      </c>
      <c r="AB311" s="30">
        <v>12.0</v>
      </c>
      <c r="AC311" s="30">
        <v>2.0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79"/>
    </row>
    <row r="312">
      <c r="A312" s="30">
        <v>13449.2</v>
      </c>
      <c r="B312" s="80">
        <v>44374.0</v>
      </c>
      <c r="C312" s="80">
        <v>44375.0</v>
      </c>
      <c r="D312" s="32" t="s">
        <v>382</v>
      </c>
      <c r="E312" s="32" t="s">
        <v>383</v>
      </c>
      <c r="F312" s="32" t="s">
        <v>177</v>
      </c>
      <c r="G312" s="33" t="s">
        <v>107</v>
      </c>
      <c r="H312" s="34">
        <v>27513.0</v>
      </c>
      <c r="I312" s="35"/>
      <c r="J312" s="30">
        <v>0.0</v>
      </c>
      <c r="K312" s="30">
        <v>1.0</v>
      </c>
      <c r="L312" s="30">
        <v>0.0</v>
      </c>
      <c r="M312" s="32" t="s">
        <v>39</v>
      </c>
      <c r="N312" s="32" t="s">
        <v>39</v>
      </c>
      <c r="O312" s="30">
        <v>1.0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9.0</v>
      </c>
      <c r="V312" s="30">
        <v>7.0</v>
      </c>
      <c r="W312" s="30">
        <v>10.0</v>
      </c>
      <c r="X312" s="30">
        <v>2.0</v>
      </c>
      <c r="Y312" s="30">
        <v>0.0</v>
      </c>
      <c r="Z312" s="30">
        <v>0.0</v>
      </c>
      <c r="AA312" s="30">
        <v>0.0</v>
      </c>
      <c r="AB312" s="30">
        <v>0.0</v>
      </c>
      <c r="AC312" s="30">
        <v>0.0</v>
      </c>
      <c r="AD312" s="30">
        <v>0.0</v>
      </c>
      <c r="AE312" s="30">
        <v>1.0</v>
      </c>
      <c r="AF312" s="30">
        <v>0.0</v>
      </c>
      <c r="AG312" s="30">
        <v>0.0</v>
      </c>
      <c r="AH312" s="30">
        <v>0.0</v>
      </c>
      <c r="AI312" s="30">
        <v>0.0</v>
      </c>
      <c r="AJ312" s="79"/>
    </row>
    <row r="313">
      <c r="A313" s="30">
        <v>13449.3</v>
      </c>
      <c r="B313" s="80">
        <v>44374.0</v>
      </c>
      <c r="C313" s="80">
        <v>44375.0</v>
      </c>
      <c r="D313" s="32" t="s">
        <v>382</v>
      </c>
      <c r="E313" s="32" t="s">
        <v>383</v>
      </c>
      <c r="G313" s="38"/>
      <c r="H313" s="38"/>
      <c r="I313" s="35"/>
      <c r="J313" s="30">
        <v>0.0</v>
      </c>
      <c r="K313" s="30">
        <v>0.0</v>
      </c>
      <c r="L313" s="30">
        <v>1.0</v>
      </c>
      <c r="M313" s="32" t="s">
        <v>39</v>
      </c>
      <c r="N313" s="32" t="s">
        <v>39</v>
      </c>
      <c r="O313" s="30">
        <v>3.0</v>
      </c>
      <c r="P313" s="30">
        <v>10.0</v>
      </c>
      <c r="Q313" s="30">
        <v>7.0</v>
      </c>
      <c r="R313" s="30">
        <v>10.0</v>
      </c>
      <c r="S313" s="30">
        <v>2.0</v>
      </c>
      <c r="T313" s="30">
        <v>0.0</v>
      </c>
      <c r="U313" s="30">
        <v>0.0</v>
      </c>
      <c r="V313" s="30">
        <v>0.0</v>
      </c>
      <c r="W313" s="30">
        <v>0.0</v>
      </c>
      <c r="X313" s="30">
        <v>0.0</v>
      </c>
      <c r="Y313" s="30">
        <v>0.0</v>
      </c>
      <c r="Z313" s="30">
        <v>0.0</v>
      </c>
      <c r="AA313" s="30">
        <v>0.0</v>
      </c>
      <c r="AB313" s="30">
        <v>0.0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79"/>
    </row>
    <row r="314">
      <c r="A314" s="30">
        <v>13449.4</v>
      </c>
      <c r="B314" s="80">
        <v>44374.0</v>
      </c>
      <c r="C314" s="80">
        <v>44375.0</v>
      </c>
      <c r="D314" s="32" t="s">
        <v>382</v>
      </c>
      <c r="E314" s="32" t="s">
        <v>383</v>
      </c>
      <c r="G314" s="38"/>
      <c r="H314" s="38"/>
      <c r="I314" s="35"/>
      <c r="J314" s="30">
        <v>0.0</v>
      </c>
      <c r="K314" s="30">
        <v>0.0</v>
      </c>
      <c r="L314" s="30">
        <v>1.0</v>
      </c>
      <c r="M314" s="32" t="s">
        <v>39</v>
      </c>
      <c r="N314" s="32" t="s">
        <v>39</v>
      </c>
      <c r="O314" s="30">
        <v>0.0</v>
      </c>
      <c r="P314" s="30">
        <v>6.0</v>
      </c>
      <c r="Q314" s="30">
        <v>5.0</v>
      </c>
      <c r="R314" s="30">
        <v>0.0</v>
      </c>
      <c r="S314" s="30">
        <v>2.0</v>
      </c>
      <c r="T314" s="30">
        <v>0.0</v>
      </c>
      <c r="U314" s="30">
        <v>0.0</v>
      </c>
      <c r="V314" s="30">
        <v>0.0</v>
      </c>
      <c r="W314" s="30">
        <v>0.0</v>
      </c>
      <c r="X314" s="30">
        <v>0.0</v>
      </c>
      <c r="Y314" s="30">
        <v>0.0</v>
      </c>
      <c r="Z314" s="30">
        <v>0.0</v>
      </c>
      <c r="AA314" s="30">
        <v>0.0</v>
      </c>
      <c r="AB314" s="30">
        <v>0.0</v>
      </c>
      <c r="AC314" s="30">
        <v>0.0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79"/>
    </row>
    <row r="315">
      <c r="A315" s="30">
        <v>13450.1</v>
      </c>
      <c r="B315" s="80">
        <v>44374.0</v>
      </c>
      <c r="C315" s="80">
        <v>44375.0</v>
      </c>
      <c r="D315" s="32" t="s">
        <v>382</v>
      </c>
      <c r="E315" s="32" t="s">
        <v>383</v>
      </c>
      <c r="F315" s="32" t="s">
        <v>384</v>
      </c>
      <c r="G315" s="33" t="s">
        <v>107</v>
      </c>
      <c r="H315" s="34">
        <v>27513.0</v>
      </c>
      <c r="I315" s="35"/>
      <c r="J315" s="30">
        <v>0.0</v>
      </c>
      <c r="K315" s="30">
        <v>1.0</v>
      </c>
      <c r="L315" s="30">
        <v>0.0</v>
      </c>
      <c r="M315" s="32" t="s">
        <v>39</v>
      </c>
      <c r="N315" s="32" t="s">
        <v>39</v>
      </c>
      <c r="O315" s="30">
        <v>5.0</v>
      </c>
      <c r="P315" s="30">
        <v>10.0</v>
      </c>
      <c r="Q315" s="30">
        <v>5.0</v>
      </c>
      <c r="R315" s="30">
        <v>10.0</v>
      </c>
      <c r="S315" s="30">
        <v>2.0</v>
      </c>
      <c r="T315" s="30">
        <v>0.0</v>
      </c>
      <c r="U315" s="30">
        <v>0.0</v>
      </c>
      <c r="V315" s="30">
        <v>0.0</v>
      </c>
      <c r="W315" s="30">
        <v>0.0</v>
      </c>
      <c r="X315" s="30">
        <v>0.0</v>
      </c>
      <c r="Y315" s="30">
        <v>0.0</v>
      </c>
      <c r="Z315" s="30">
        <v>0.0</v>
      </c>
      <c r="AA315" s="30">
        <v>0.0</v>
      </c>
      <c r="AB315" s="30">
        <v>0.0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0.0</v>
      </c>
      <c r="AH315" s="30">
        <v>0.0</v>
      </c>
      <c r="AI315" s="30">
        <v>0.0</v>
      </c>
      <c r="AJ315" s="79"/>
    </row>
    <row r="316">
      <c r="A316" s="30">
        <v>13451.1</v>
      </c>
      <c r="B316" s="80">
        <v>44374.0</v>
      </c>
      <c r="C316" s="80">
        <v>44375.0</v>
      </c>
      <c r="D316" s="32" t="s">
        <v>382</v>
      </c>
      <c r="E316" s="32" t="s">
        <v>383</v>
      </c>
      <c r="F316" s="32" t="s">
        <v>65</v>
      </c>
      <c r="G316" s="33" t="s">
        <v>51</v>
      </c>
      <c r="H316" s="34">
        <v>27539.0</v>
      </c>
      <c r="I316" s="35"/>
      <c r="J316" s="30">
        <v>0.0</v>
      </c>
      <c r="K316" s="30">
        <v>1.0</v>
      </c>
      <c r="L316" s="30">
        <v>0.0</v>
      </c>
      <c r="M316" s="32" t="s">
        <v>39</v>
      </c>
      <c r="N316" s="32" t="s">
        <v>39</v>
      </c>
      <c r="O316" s="30">
        <v>3.0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10.0</v>
      </c>
      <c r="AA316" s="30">
        <v>5.0</v>
      </c>
      <c r="AB316" s="30">
        <v>10.0</v>
      </c>
      <c r="AC316" s="30">
        <v>2.0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79"/>
    </row>
    <row r="317">
      <c r="A317" s="30">
        <v>13452.1</v>
      </c>
      <c r="B317" s="80">
        <v>44375.0</v>
      </c>
      <c r="C317" s="80">
        <v>44375.0</v>
      </c>
      <c r="D317" s="32" t="s">
        <v>71</v>
      </c>
      <c r="E317" s="32" t="s">
        <v>72</v>
      </c>
      <c r="F317" s="32" t="s">
        <v>73</v>
      </c>
      <c r="G317" s="33" t="s">
        <v>74</v>
      </c>
      <c r="H317" s="34">
        <v>27587.0</v>
      </c>
      <c r="I317" s="35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3.0</v>
      </c>
      <c r="P317" s="30">
        <v>11.0</v>
      </c>
      <c r="Q317" s="30">
        <v>5.0</v>
      </c>
      <c r="R317" s="30">
        <v>10.0</v>
      </c>
      <c r="S317" s="30">
        <v>1.0</v>
      </c>
      <c r="T317" s="30">
        <v>0.0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0.0</v>
      </c>
      <c r="AA317" s="30">
        <v>0.0</v>
      </c>
      <c r="AB317" s="30">
        <v>0.0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79"/>
    </row>
    <row r="318">
      <c r="A318" s="30">
        <v>13452.2</v>
      </c>
      <c r="B318" s="80">
        <v>44375.0</v>
      </c>
      <c r="C318" s="80">
        <v>44375.0</v>
      </c>
      <c r="D318" s="32" t="s">
        <v>71</v>
      </c>
      <c r="E318" s="32" t="s">
        <v>72</v>
      </c>
      <c r="F318" s="32" t="s">
        <v>261</v>
      </c>
      <c r="G318" s="33" t="s">
        <v>74</v>
      </c>
      <c r="H318" s="34">
        <v>27587.0</v>
      </c>
      <c r="I318" s="35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3.0</v>
      </c>
      <c r="P318" s="30">
        <v>0.0</v>
      </c>
      <c r="Q318" s="30">
        <v>0.0</v>
      </c>
      <c r="R318" s="30">
        <v>0.0</v>
      </c>
      <c r="S318" s="30">
        <v>0.0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11.0</v>
      </c>
      <c r="AA318" s="30">
        <v>5.0</v>
      </c>
      <c r="AB318" s="30">
        <v>10.0</v>
      </c>
      <c r="AC318" s="30">
        <v>1.0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79"/>
    </row>
    <row r="319">
      <c r="A319" s="30">
        <v>13453.1</v>
      </c>
      <c r="B319" s="80">
        <v>44375.0</v>
      </c>
      <c r="C319" s="80">
        <v>44375.0</v>
      </c>
      <c r="D319" s="32" t="s">
        <v>71</v>
      </c>
      <c r="E319" s="32" t="s">
        <v>72</v>
      </c>
      <c r="F319" s="32" t="s">
        <v>77</v>
      </c>
      <c r="G319" s="33" t="s">
        <v>38</v>
      </c>
      <c r="H319" s="34">
        <v>27614.0</v>
      </c>
      <c r="I319" s="35"/>
      <c r="J319" s="30">
        <v>0.0</v>
      </c>
      <c r="K319" s="30">
        <v>1.0</v>
      </c>
      <c r="L319" s="30">
        <v>0.0</v>
      </c>
      <c r="M319" s="32" t="s">
        <v>39</v>
      </c>
      <c r="N319" s="32" t="s">
        <v>39</v>
      </c>
      <c r="O319" s="30">
        <v>3.0</v>
      </c>
      <c r="P319" s="30">
        <v>0.0</v>
      </c>
      <c r="Q319" s="30">
        <v>0.0</v>
      </c>
      <c r="R319" s="30">
        <v>0.0</v>
      </c>
      <c r="S319" s="30">
        <v>0.0</v>
      </c>
      <c r="T319" s="30">
        <v>0.0</v>
      </c>
      <c r="U319" s="30">
        <v>8.0</v>
      </c>
      <c r="V319" s="30">
        <v>7.0</v>
      </c>
      <c r="W319" s="30">
        <v>10.0</v>
      </c>
      <c r="X319" s="30">
        <v>1.0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79"/>
    </row>
    <row r="320">
      <c r="A320" s="30">
        <v>13453.2</v>
      </c>
      <c r="B320" s="80">
        <v>44375.0</v>
      </c>
      <c r="C320" s="80">
        <v>44375.0</v>
      </c>
      <c r="D320" s="32" t="s">
        <v>71</v>
      </c>
      <c r="E320" s="32" t="s">
        <v>72</v>
      </c>
      <c r="J320" s="30">
        <v>0.0</v>
      </c>
      <c r="K320" s="30">
        <v>0.0</v>
      </c>
      <c r="L320" s="30">
        <v>1.0</v>
      </c>
      <c r="M320" s="32" t="s">
        <v>39</v>
      </c>
      <c r="N320" s="32" t="s">
        <v>39</v>
      </c>
      <c r="O320" s="30">
        <v>0.0</v>
      </c>
      <c r="P320" s="30">
        <v>7.0</v>
      </c>
      <c r="Q320" s="30">
        <v>6.0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0.0</v>
      </c>
      <c r="AA320" s="30">
        <v>0.0</v>
      </c>
      <c r="AB320" s="30">
        <v>0.0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79"/>
    </row>
    <row r="321">
      <c r="A321" s="30">
        <v>13454.1</v>
      </c>
      <c r="B321" s="80">
        <v>44375.0</v>
      </c>
      <c r="C321" s="80">
        <v>44375.0</v>
      </c>
      <c r="D321" s="32" t="s">
        <v>71</v>
      </c>
      <c r="E321" s="32" t="s">
        <v>72</v>
      </c>
      <c r="F321" s="32" t="s">
        <v>311</v>
      </c>
      <c r="G321" s="33" t="s">
        <v>38</v>
      </c>
      <c r="H321" s="34">
        <v>27616.0</v>
      </c>
      <c r="I321" s="35"/>
      <c r="J321" s="30">
        <v>0.0</v>
      </c>
      <c r="K321" s="30">
        <v>1.0</v>
      </c>
      <c r="L321" s="30">
        <v>0.0</v>
      </c>
      <c r="M321" s="32" t="s">
        <v>39</v>
      </c>
      <c r="N321" s="32" t="s">
        <v>39</v>
      </c>
      <c r="O321" s="30">
        <v>3.0</v>
      </c>
      <c r="P321" s="30">
        <v>0.0</v>
      </c>
      <c r="Q321" s="30">
        <v>0.0</v>
      </c>
      <c r="R321" s="30">
        <v>0.0</v>
      </c>
      <c r="S321" s="30">
        <v>0.0</v>
      </c>
      <c r="T321" s="30">
        <v>0.0</v>
      </c>
      <c r="U321" s="30">
        <v>10.0</v>
      </c>
      <c r="V321" s="30">
        <v>5.0</v>
      </c>
      <c r="W321" s="30">
        <v>10.0</v>
      </c>
      <c r="X321" s="30">
        <v>1.0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0.0</v>
      </c>
      <c r="AF321" s="30">
        <v>0.0</v>
      </c>
      <c r="AG321" s="30">
        <v>0.0</v>
      </c>
      <c r="AH321" s="30">
        <v>0.0</v>
      </c>
      <c r="AI321" s="30">
        <v>0.0</v>
      </c>
      <c r="AJ321" s="79"/>
    </row>
    <row r="322">
      <c r="A322" s="30">
        <v>13454.2</v>
      </c>
      <c r="B322" s="80">
        <v>44375.0</v>
      </c>
      <c r="C322" s="80">
        <v>44375.0</v>
      </c>
      <c r="D322" s="32" t="s">
        <v>71</v>
      </c>
      <c r="E322" s="32" t="s">
        <v>72</v>
      </c>
      <c r="F322" s="32" t="s">
        <v>100</v>
      </c>
      <c r="G322" s="33" t="s">
        <v>74</v>
      </c>
      <c r="H322" s="34">
        <v>27587.0</v>
      </c>
      <c r="I322" s="35"/>
      <c r="J322" s="30">
        <v>0.0</v>
      </c>
      <c r="K322" s="30">
        <v>1.0</v>
      </c>
      <c r="L322" s="30">
        <v>0.0</v>
      </c>
      <c r="M322" s="32" t="s">
        <v>39</v>
      </c>
      <c r="N322" s="32" t="s">
        <v>39</v>
      </c>
      <c r="O322" s="30">
        <v>3.0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0.0</v>
      </c>
      <c r="V322" s="30">
        <v>0.0</v>
      </c>
      <c r="W322" s="30">
        <v>0.0</v>
      </c>
      <c r="X322" s="30">
        <v>0.0</v>
      </c>
      <c r="Y322" s="30">
        <v>0.0</v>
      </c>
      <c r="Z322" s="30">
        <v>10.0</v>
      </c>
      <c r="AA322" s="30">
        <v>5.0</v>
      </c>
      <c r="AB322" s="30">
        <v>10.0</v>
      </c>
      <c r="AC322" s="30">
        <v>1.0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79"/>
    </row>
    <row r="323">
      <c r="A323" s="30">
        <v>13455.1</v>
      </c>
      <c r="B323" s="80">
        <v>44375.0</v>
      </c>
      <c r="C323" s="80">
        <v>44377.0</v>
      </c>
      <c r="D323" s="32" t="s">
        <v>71</v>
      </c>
      <c r="E323" s="32" t="s">
        <v>72</v>
      </c>
      <c r="F323" s="32" t="s">
        <v>100</v>
      </c>
      <c r="G323" s="33" t="s">
        <v>74</v>
      </c>
      <c r="H323" s="34">
        <v>27587.0</v>
      </c>
      <c r="I323" s="35"/>
      <c r="J323" s="30">
        <v>0.0</v>
      </c>
      <c r="K323" s="30">
        <v>1.0</v>
      </c>
      <c r="L323" s="30">
        <v>0.0</v>
      </c>
      <c r="M323" s="32" t="s">
        <v>39</v>
      </c>
      <c r="N323" s="32" t="s">
        <v>39</v>
      </c>
      <c r="O323" s="30">
        <v>2.0</v>
      </c>
      <c r="P323" s="30">
        <v>0.0</v>
      </c>
      <c r="Q323" s="30">
        <v>0.0</v>
      </c>
      <c r="R323" s="30">
        <v>0.0</v>
      </c>
      <c r="S323" s="30">
        <v>0.0</v>
      </c>
      <c r="T323" s="30">
        <v>0.0</v>
      </c>
      <c r="U323" s="30">
        <v>0.0</v>
      </c>
      <c r="V323" s="30">
        <v>0.0</v>
      </c>
      <c r="W323" s="30">
        <v>0.0</v>
      </c>
      <c r="X323" s="30">
        <v>0.0</v>
      </c>
      <c r="Y323" s="30">
        <v>0.0</v>
      </c>
      <c r="Z323" s="30">
        <v>10.0</v>
      </c>
      <c r="AA323" s="30">
        <v>6.0</v>
      </c>
      <c r="AB323" s="30">
        <v>10.0</v>
      </c>
      <c r="AC323" s="30">
        <v>1.0</v>
      </c>
      <c r="AD323" s="30">
        <v>0.0</v>
      </c>
      <c r="AE323" s="30">
        <v>0.0</v>
      </c>
      <c r="AF323" s="30">
        <v>0.0</v>
      </c>
      <c r="AG323" s="30">
        <v>0.0</v>
      </c>
      <c r="AH323" s="30">
        <v>0.0</v>
      </c>
      <c r="AI323" s="30">
        <v>0.0</v>
      </c>
      <c r="AJ323" s="79"/>
    </row>
    <row r="324">
      <c r="A324" s="30">
        <v>13455.2</v>
      </c>
      <c r="B324" s="80">
        <v>44375.0</v>
      </c>
      <c r="C324" s="80">
        <v>44377.0</v>
      </c>
      <c r="D324" s="32" t="s">
        <v>71</v>
      </c>
      <c r="E324" s="32" t="s">
        <v>72</v>
      </c>
      <c r="F324" s="32" t="s">
        <v>100</v>
      </c>
      <c r="G324" s="33" t="s">
        <v>74</v>
      </c>
      <c r="H324" s="34">
        <v>27587.0</v>
      </c>
      <c r="I324" s="35"/>
      <c r="J324" s="30">
        <v>0.0</v>
      </c>
      <c r="K324" s="30">
        <v>1.0</v>
      </c>
      <c r="L324" s="30">
        <v>0.0</v>
      </c>
      <c r="M324" s="32" t="s">
        <v>39</v>
      </c>
      <c r="N324" s="32" t="s">
        <v>39</v>
      </c>
      <c r="O324" s="30">
        <v>2.0</v>
      </c>
      <c r="P324" s="30">
        <v>0.0</v>
      </c>
      <c r="Q324" s="30">
        <v>0.0</v>
      </c>
      <c r="R324" s="30">
        <v>0.0</v>
      </c>
      <c r="S324" s="30">
        <v>0.0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9.0</v>
      </c>
      <c r="AA324" s="30">
        <v>6.0</v>
      </c>
      <c r="AB324" s="30">
        <v>10.0</v>
      </c>
      <c r="AC324" s="30">
        <v>1.0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79"/>
    </row>
    <row r="325">
      <c r="A325" s="30">
        <v>13456.1</v>
      </c>
      <c r="B325" s="80">
        <v>44375.0</v>
      </c>
      <c r="C325" s="80">
        <v>44383.0</v>
      </c>
      <c r="D325" s="32" t="s">
        <v>71</v>
      </c>
      <c r="E325" s="32" t="s">
        <v>72</v>
      </c>
      <c r="F325" s="32" t="s">
        <v>100</v>
      </c>
      <c r="G325" s="33" t="s">
        <v>74</v>
      </c>
      <c r="H325" s="34">
        <v>27587.0</v>
      </c>
      <c r="I325" s="35"/>
      <c r="J325" s="30">
        <v>0.0</v>
      </c>
      <c r="K325" s="30">
        <v>1.0</v>
      </c>
      <c r="L325" s="30">
        <v>0.0</v>
      </c>
      <c r="M325" s="32" t="s">
        <v>39</v>
      </c>
      <c r="N325" s="32" t="s">
        <v>39</v>
      </c>
      <c r="O325" s="30">
        <v>1.0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0.0</v>
      </c>
      <c r="AA325" s="30">
        <v>0.0</v>
      </c>
      <c r="AB325" s="30">
        <v>0.0</v>
      </c>
      <c r="AC325" s="30">
        <v>0.0</v>
      </c>
      <c r="AD325" s="30">
        <v>0.0</v>
      </c>
      <c r="AE325" s="30">
        <v>11.0</v>
      </c>
      <c r="AF325" s="30">
        <v>5.0</v>
      </c>
      <c r="AG325" s="30">
        <v>10.0</v>
      </c>
      <c r="AH325" s="30">
        <v>1.0</v>
      </c>
      <c r="AI325" s="30">
        <v>0.0</v>
      </c>
      <c r="AJ325" s="79"/>
    </row>
    <row r="326">
      <c r="A326" s="30">
        <v>13456.2</v>
      </c>
      <c r="B326" s="80">
        <v>44375.0</v>
      </c>
      <c r="C326" s="81"/>
      <c r="D326" s="32" t="s">
        <v>71</v>
      </c>
      <c r="E326" s="32" t="s">
        <v>72</v>
      </c>
      <c r="F326" s="32" t="s">
        <v>100</v>
      </c>
      <c r="G326" s="33" t="s">
        <v>74</v>
      </c>
      <c r="H326" s="34">
        <v>27587.0</v>
      </c>
      <c r="I326" s="35"/>
      <c r="J326" s="30">
        <v>0.0</v>
      </c>
      <c r="K326" s="30">
        <v>1.0</v>
      </c>
      <c r="L326" s="30">
        <v>0.0</v>
      </c>
      <c r="M326" s="32" t="s">
        <v>39</v>
      </c>
      <c r="N326" s="32" t="s">
        <v>39</v>
      </c>
      <c r="O326" s="30">
        <v>0.0</v>
      </c>
      <c r="P326" s="30">
        <v>0.0</v>
      </c>
      <c r="Q326" s="30">
        <v>0.0</v>
      </c>
      <c r="R326" s="30">
        <v>0.0</v>
      </c>
      <c r="S326" s="30">
        <v>0.0</v>
      </c>
      <c r="T326" s="30">
        <v>0.0</v>
      </c>
      <c r="U326" s="30">
        <v>0.0</v>
      </c>
      <c r="V326" s="30">
        <v>0.0</v>
      </c>
      <c r="W326" s="30">
        <v>0.0</v>
      </c>
      <c r="X326" s="30">
        <v>0.0</v>
      </c>
      <c r="Y326" s="30">
        <v>0.0</v>
      </c>
      <c r="Z326" s="30">
        <v>1.0</v>
      </c>
      <c r="AA326" s="30">
        <v>5.0</v>
      </c>
      <c r="AB326" s="30">
        <v>5.0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79"/>
    </row>
    <row r="327">
      <c r="A327" s="30">
        <v>13457.1</v>
      </c>
      <c r="B327" s="80">
        <v>44375.0</v>
      </c>
      <c r="C327" s="32" t="s">
        <v>171</v>
      </c>
      <c r="D327" s="32" t="s">
        <v>71</v>
      </c>
      <c r="E327" s="32" t="s">
        <v>72</v>
      </c>
      <c r="F327" s="32" t="s">
        <v>385</v>
      </c>
      <c r="G327" s="33" t="s">
        <v>38</v>
      </c>
      <c r="H327" s="34">
        <v>27617.0</v>
      </c>
      <c r="I327" s="35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0.0</v>
      </c>
      <c r="P327" s="30">
        <v>0.0</v>
      </c>
      <c r="Q327" s="30">
        <v>0.0</v>
      </c>
      <c r="R327" s="30">
        <v>0.0</v>
      </c>
      <c r="S327" s="30">
        <v>0.0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79"/>
    </row>
    <row r="328">
      <c r="A328" s="30">
        <v>13458.1</v>
      </c>
      <c r="B328" s="80">
        <v>44375.0</v>
      </c>
      <c r="C328" s="80">
        <v>44379.0</v>
      </c>
      <c r="D328" s="32" t="s">
        <v>71</v>
      </c>
      <c r="E328" s="32" t="s">
        <v>72</v>
      </c>
      <c r="F328" s="32" t="s">
        <v>203</v>
      </c>
      <c r="G328" s="33" t="s">
        <v>38</v>
      </c>
      <c r="H328" s="34">
        <v>27613.0</v>
      </c>
      <c r="I328" s="35"/>
      <c r="J328" s="30">
        <v>0.0</v>
      </c>
      <c r="K328" s="30">
        <v>1.0</v>
      </c>
      <c r="L328" s="30">
        <v>0.0</v>
      </c>
      <c r="M328" s="32" t="s">
        <v>39</v>
      </c>
      <c r="N328" s="32" t="s">
        <v>39</v>
      </c>
      <c r="O328" s="30">
        <v>5.0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0.0</v>
      </c>
      <c r="V328" s="30">
        <v>0.0</v>
      </c>
      <c r="W328" s="30">
        <v>0.0</v>
      </c>
      <c r="X328" s="30">
        <v>0.0</v>
      </c>
      <c r="Y328" s="30">
        <v>0.0</v>
      </c>
      <c r="Z328" s="30">
        <v>13.0</v>
      </c>
      <c r="AA328" s="30">
        <v>6.0</v>
      </c>
      <c r="AB328" s="30">
        <v>10.0</v>
      </c>
      <c r="AC328" s="30">
        <v>1.0</v>
      </c>
      <c r="AD328" s="30">
        <v>0.0</v>
      </c>
      <c r="AE328" s="30">
        <v>0.0</v>
      </c>
      <c r="AF328" s="30">
        <v>0.0</v>
      </c>
      <c r="AG328" s="30">
        <v>0.0</v>
      </c>
      <c r="AH328" s="30">
        <v>0.0</v>
      </c>
      <c r="AI328" s="30">
        <v>0.0</v>
      </c>
      <c r="AJ328" s="79"/>
    </row>
    <row r="329">
      <c r="A329" s="30">
        <v>13459.1</v>
      </c>
      <c r="B329" s="80">
        <v>44375.0</v>
      </c>
      <c r="C329" s="80">
        <v>44375.0</v>
      </c>
      <c r="D329" s="32" t="s">
        <v>71</v>
      </c>
      <c r="E329" s="32" t="s">
        <v>72</v>
      </c>
      <c r="F329" s="32" t="s">
        <v>385</v>
      </c>
      <c r="G329" s="33" t="s">
        <v>38</v>
      </c>
      <c r="H329" s="34">
        <v>27617.0</v>
      </c>
      <c r="I329" s="35"/>
      <c r="J329" s="30">
        <v>0.0</v>
      </c>
      <c r="K329" s="30">
        <v>1.0</v>
      </c>
      <c r="L329" s="30">
        <v>0.0</v>
      </c>
      <c r="M329" s="32" t="s">
        <v>39</v>
      </c>
      <c r="N329" s="32" t="s">
        <v>39</v>
      </c>
      <c r="O329" s="30">
        <v>3.0</v>
      </c>
      <c r="P329" s="30">
        <v>0.0</v>
      </c>
      <c r="Q329" s="30">
        <v>0.0</v>
      </c>
      <c r="R329" s="30">
        <v>0.0</v>
      </c>
      <c r="S329" s="30">
        <v>0.0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8.0</v>
      </c>
      <c r="AA329" s="30">
        <v>6.0</v>
      </c>
      <c r="AB329" s="30">
        <v>10.0</v>
      </c>
      <c r="AC329" s="30">
        <v>1.0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79"/>
    </row>
    <row r="330">
      <c r="A330" s="30">
        <v>13460.1</v>
      </c>
      <c r="B330" s="80">
        <v>44375.0</v>
      </c>
      <c r="C330" s="81"/>
      <c r="D330" s="32" t="s">
        <v>71</v>
      </c>
      <c r="E330" s="32" t="s">
        <v>72</v>
      </c>
      <c r="F330" s="32" t="s">
        <v>261</v>
      </c>
      <c r="G330" s="33" t="s">
        <v>74</v>
      </c>
      <c r="H330" s="34">
        <v>27587.0</v>
      </c>
      <c r="I330" s="35"/>
      <c r="J330" s="30">
        <v>0.0</v>
      </c>
      <c r="K330" s="30">
        <v>1.0</v>
      </c>
      <c r="L330" s="30">
        <v>0.0</v>
      </c>
      <c r="M330" s="32" t="s">
        <v>39</v>
      </c>
      <c r="N330" s="32" t="s">
        <v>39</v>
      </c>
      <c r="O330" s="30">
        <v>0.0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0.0</v>
      </c>
      <c r="V330" s="30">
        <v>0.0</v>
      </c>
      <c r="W330" s="30">
        <v>0.0</v>
      </c>
      <c r="X330" s="30">
        <v>0.0</v>
      </c>
      <c r="Y330" s="30">
        <v>0.0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79"/>
    </row>
    <row r="331">
      <c r="A331" s="30">
        <v>13460.2</v>
      </c>
      <c r="B331" s="80">
        <v>44375.0</v>
      </c>
      <c r="C331" s="81"/>
      <c r="D331" s="32" t="s">
        <v>71</v>
      </c>
      <c r="E331" s="32" t="s">
        <v>72</v>
      </c>
      <c r="F331" s="32" t="s">
        <v>100</v>
      </c>
      <c r="G331" s="33" t="s">
        <v>74</v>
      </c>
      <c r="H331" s="34">
        <v>27587.0</v>
      </c>
      <c r="I331" s="35"/>
      <c r="J331" s="30">
        <v>0.0</v>
      </c>
      <c r="K331" s="30">
        <v>1.0</v>
      </c>
      <c r="L331" s="30">
        <v>0.0</v>
      </c>
      <c r="M331" s="32" t="s">
        <v>39</v>
      </c>
      <c r="N331" s="32" t="s">
        <v>39</v>
      </c>
      <c r="O331" s="30">
        <v>0.0</v>
      </c>
      <c r="P331" s="30">
        <v>0.0</v>
      </c>
      <c r="Q331" s="30">
        <v>0.0</v>
      </c>
      <c r="R331" s="30">
        <v>0.0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0.0</v>
      </c>
      <c r="AA331" s="30">
        <v>0.0</v>
      </c>
      <c r="AB331" s="30">
        <v>0.0</v>
      </c>
      <c r="AC331" s="30">
        <v>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79"/>
    </row>
    <row r="332">
      <c r="A332" s="30">
        <v>13461.1</v>
      </c>
      <c r="B332" s="80">
        <v>44375.0</v>
      </c>
      <c r="C332" s="80">
        <v>44376.0</v>
      </c>
      <c r="D332" s="32" t="s">
        <v>35</v>
      </c>
      <c r="E332" s="32" t="s">
        <v>36</v>
      </c>
      <c r="F332" s="32" t="s">
        <v>122</v>
      </c>
      <c r="G332" s="33" t="s">
        <v>38</v>
      </c>
      <c r="H332" s="34">
        <v>27610.0</v>
      </c>
      <c r="I332" s="35"/>
      <c r="J332" s="30">
        <v>0.0</v>
      </c>
      <c r="K332" s="30">
        <v>1.0</v>
      </c>
      <c r="L332" s="30">
        <v>0.0</v>
      </c>
      <c r="M332" s="32" t="s">
        <v>49</v>
      </c>
      <c r="N332" s="32" t="s">
        <v>39</v>
      </c>
      <c r="O332" s="30">
        <v>3.0</v>
      </c>
      <c r="P332" s="30">
        <v>0.0</v>
      </c>
      <c r="Q332" s="30">
        <v>8.0</v>
      </c>
      <c r="R332" s="30">
        <v>2.0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9.0</v>
      </c>
      <c r="AA332" s="30">
        <v>0.0</v>
      </c>
      <c r="AB332" s="30">
        <v>10.0</v>
      </c>
      <c r="AC332" s="30">
        <v>2.0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79"/>
    </row>
    <row r="333">
      <c r="A333" s="30">
        <v>13461.2</v>
      </c>
      <c r="B333" s="80">
        <v>44375.0</v>
      </c>
      <c r="C333" s="80">
        <v>44376.0</v>
      </c>
      <c r="D333" s="32" t="s">
        <v>35</v>
      </c>
      <c r="E333" s="32" t="s">
        <v>36</v>
      </c>
      <c r="F333" s="32" t="s">
        <v>122</v>
      </c>
      <c r="G333" s="33" t="s">
        <v>38</v>
      </c>
      <c r="H333" s="34">
        <v>27610.0</v>
      </c>
      <c r="I333" s="35"/>
      <c r="J333" s="30">
        <v>0.0</v>
      </c>
      <c r="K333" s="30">
        <v>1.0</v>
      </c>
      <c r="L333" s="30">
        <v>0.0</v>
      </c>
      <c r="M333" s="32" t="s">
        <v>49</v>
      </c>
      <c r="N333" s="32" t="s">
        <v>39</v>
      </c>
      <c r="O333" s="30">
        <v>6.0</v>
      </c>
      <c r="P333" s="30">
        <v>12.0</v>
      </c>
      <c r="Q333" s="30">
        <v>8.0</v>
      </c>
      <c r="R333" s="30">
        <v>10.0</v>
      </c>
      <c r="S333" s="30">
        <v>2.0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0.0</v>
      </c>
      <c r="AA333" s="30">
        <v>0.0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79"/>
    </row>
    <row r="334">
      <c r="A334" s="30">
        <v>13461.3</v>
      </c>
      <c r="B334" s="80">
        <v>44375.0</v>
      </c>
      <c r="C334" s="80">
        <v>44376.0</v>
      </c>
      <c r="D334" s="32" t="s">
        <v>35</v>
      </c>
      <c r="E334" s="32" t="s">
        <v>36</v>
      </c>
      <c r="F334" s="32" t="s">
        <v>118</v>
      </c>
      <c r="G334" s="33" t="s">
        <v>38</v>
      </c>
      <c r="H334" s="34">
        <v>27601.0</v>
      </c>
      <c r="I334" s="35"/>
      <c r="J334" s="30">
        <v>0.0</v>
      </c>
      <c r="K334" s="30">
        <v>1.0</v>
      </c>
      <c r="L334" s="30">
        <v>0.0</v>
      </c>
      <c r="M334" s="32" t="s">
        <v>39</v>
      </c>
      <c r="N334" s="32" t="s">
        <v>39</v>
      </c>
      <c r="O334" s="30">
        <v>2.0</v>
      </c>
      <c r="P334" s="30">
        <v>0.0</v>
      </c>
      <c r="Q334" s="30">
        <v>0.0</v>
      </c>
      <c r="R334" s="30">
        <v>0.0</v>
      </c>
      <c r="S334" s="30">
        <v>0.0</v>
      </c>
      <c r="T334" s="30">
        <v>0.0</v>
      </c>
      <c r="U334" s="30">
        <v>8.0</v>
      </c>
      <c r="V334" s="30">
        <v>6.0</v>
      </c>
      <c r="W334" s="30">
        <v>5.0</v>
      </c>
      <c r="X334" s="30">
        <v>2.0</v>
      </c>
      <c r="Y334" s="30">
        <v>0.0</v>
      </c>
      <c r="Z334" s="30">
        <v>0.0</v>
      </c>
      <c r="AA334" s="30">
        <v>0.0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79"/>
    </row>
    <row r="335">
      <c r="A335" s="30">
        <v>13462.1</v>
      </c>
      <c r="B335" s="80">
        <v>44375.0</v>
      </c>
      <c r="C335" s="80">
        <v>44376.0</v>
      </c>
      <c r="D335" s="32" t="s">
        <v>116</v>
      </c>
      <c r="E335" s="32" t="s">
        <v>46</v>
      </c>
      <c r="F335" s="32" t="s">
        <v>117</v>
      </c>
      <c r="G335" s="33" t="s">
        <v>38</v>
      </c>
      <c r="H335" s="34">
        <v>27601.0</v>
      </c>
      <c r="I335" s="35"/>
      <c r="J335" s="30">
        <v>0.0</v>
      </c>
      <c r="K335" s="30">
        <v>1.0</v>
      </c>
      <c r="L335" s="30">
        <v>0.0</v>
      </c>
      <c r="M335" s="32" t="s">
        <v>49</v>
      </c>
      <c r="N335" s="32" t="s">
        <v>39</v>
      </c>
      <c r="O335" s="30">
        <v>3.0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0.0</v>
      </c>
      <c r="V335" s="30">
        <v>7.0</v>
      </c>
      <c r="W335" s="30">
        <v>5.0</v>
      </c>
      <c r="X335" s="30">
        <v>0.0</v>
      </c>
      <c r="Y335" s="30">
        <v>0.0</v>
      </c>
      <c r="Z335" s="30">
        <v>0.0</v>
      </c>
      <c r="AA335" s="30">
        <v>0.0</v>
      </c>
      <c r="AB335" s="30">
        <v>0.0</v>
      </c>
      <c r="AC335" s="30">
        <v>0.0</v>
      </c>
      <c r="AD335" s="30">
        <v>0.0</v>
      </c>
      <c r="AE335" s="30">
        <v>11.0</v>
      </c>
      <c r="AF335" s="30">
        <v>0.0</v>
      </c>
      <c r="AG335" s="30">
        <v>5.0</v>
      </c>
      <c r="AH335" s="30">
        <v>1.0</v>
      </c>
      <c r="AI335" s="30">
        <v>0.0</v>
      </c>
      <c r="AJ335" s="79"/>
    </row>
    <row r="336">
      <c r="A336" s="30">
        <v>13462.2</v>
      </c>
      <c r="B336" s="80">
        <v>44375.0</v>
      </c>
      <c r="C336" s="80">
        <v>44377.0</v>
      </c>
      <c r="D336" s="32" t="s">
        <v>116</v>
      </c>
      <c r="E336" s="32" t="s">
        <v>46</v>
      </c>
      <c r="F336" s="32" t="s">
        <v>117</v>
      </c>
      <c r="G336" s="33" t="s">
        <v>38</v>
      </c>
      <c r="H336" s="34">
        <v>27601.0</v>
      </c>
      <c r="I336" s="35"/>
      <c r="J336" s="30">
        <v>0.0</v>
      </c>
      <c r="K336" s="30">
        <v>1.0</v>
      </c>
      <c r="L336" s="30">
        <v>0.0</v>
      </c>
      <c r="M336" s="32" t="s">
        <v>49</v>
      </c>
      <c r="N336" s="32" t="s">
        <v>39</v>
      </c>
      <c r="O336" s="30">
        <v>5.0</v>
      </c>
      <c r="P336" s="30">
        <v>0.0</v>
      </c>
      <c r="Q336" s="30">
        <v>0.0</v>
      </c>
      <c r="R336" s="30">
        <v>0.0</v>
      </c>
      <c r="S336" s="30">
        <v>0.0</v>
      </c>
      <c r="T336" s="30">
        <v>0.0</v>
      </c>
      <c r="U336" s="30">
        <v>10.0</v>
      </c>
      <c r="V336" s="30">
        <v>7.0</v>
      </c>
      <c r="W336" s="30">
        <v>5.0</v>
      </c>
      <c r="X336" s="30">
        <v>0.0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5.0</v>
      </c>
      <c r="AH336" s="30">
        <v>1.0</v>
      </c>
      <c r="AI336" s="30">
        <v>0.0</v>
      </c>
      <c r="AJ336" s="79"/>
    </row>
    <row r="337">
      <c r="A337" s="30">
        <v>13462.3</v>
      </c>
      <c r="B337" s="80">
        <v>44375.0</v>
      </c>
      <c r="C337" s="80">
        <v>44377.0</v>
      </c>
      <c r="D337" s="32" t="s">
        <v>116</v>
      </c>
      <c r="E337" s="33" t="s">
        <v>46</v>
      </c>
      <c r="I337" s="35"/>
      <c r="J337" s="30">
        <v>1.0</v>
      </c>
      <c r="K337" s="30">
        <v>0.0</v>
      </c>
      <c r="L337" s="30">
        <v>0.0</v>
      </c>
      <c r="M337" s="32" t="s">
        <v>39</v>
      </c>
      <c r="N337" s="32" t="s">
        <v>39</v>
      </c>
      <c r="O337" s="30">
        <v>3.0</v>
      </c>
      <c r="P337" s="30">
        <v>0.0</v>
      </c>
      <c r="Q337" s="30">
        <v>0.0</v>
      </c>
      <c r="R337" s="30">
        <v>0.0</v>
      </c>
      <c r="S337" s="30">
        <v>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6.0</v>
      </c>
      <c r="AA337" s="30">
        <v>5.0</v>
      </c>
      <c r="AB337" s="30">
        <v>12.0</v>
      </c>
      <c r="AC337" s="30">
        <v>1.0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0.0</v>
      </c>
      <c r="AJ337" s="79"/>
    </row>
    <row r="338">
      <c r="A338" s="30">
        <v>13463.1</v>
      </c>
      <c r="B338" s="80">
        <v>44375.0</v>
      </c>
      <c r="C338" s="80">
        <v>44377.0</v>
      </c>
      <c r="D338" s="32" t="s">
        <v>267</v>
      </c>
      <c r="E338" s="32" t="s">
        <v>104</v>
      </c>
      <c r="G338" s="38"/>
      <c r="H338" s="38"/>
      <c r="I338" s="35"/>
      <c r="J338" s="30">
        <v>1.0</v>
      </c>
      <c r="K338" s="30">
        <v>0.0</v>
      </c>
      <c r="L338" s="30">
        <v>0.0</v>
      </c>
      <c r="M338" s="32" t="s">
        <v>49</v>
      </c>
      <c r="N338" s="32" t="s">
        <v>39</v>
      </c>
      <c r="O338" s="30">
        <v>0.0</v>
      </c>
      <c r="P338" s="30">
        <v>0.0</v>
      </c>
      <c r="Q338" s="30">
        <v>0.0</v>
      </c>
      <c r="R338" s="30">
        <v>0.0</v>
      </c>
      <c r="S338" s="30">
        <v>0.0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5.0</v>
      </c>
      <c r="AA338" s="30">
        <v>4.0</v>
      </c>
      <c r="AB338" s="30">
        <v>10.0</v>
      </c>
      <c r="AC338" s="30">
        <v>1.0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79"/>
    </row>
    <row r="339">
      <c r="A339" s="30">
        <v>13463.2</v>
      </c>
      <c r="B339" s="80">
        <v>44375.0</v>
      </c>
      <c r="C339" s="80">
        <v>44377.0</v>
      </c>
      <c r="D339" s="32" t="s">
        <v>267</v>
      </c>
      <c r="E339" s="32" t="s">
        <v>104</v>
      </c>
      <c r="G339" s="38"/>
      <c r="H339" s="38"/>
      <c r="I339" s="35"/>
      <c r="J339" s="30">
        <v>1.0</v>
      </c>
      <c r="K339" s="30">
        <v>0.0</v>
      </c>
      <c r="L339" s="30">
        <v>0.0</v>
      </c>
      <c r="M339" s="32" t="s">
        <v>49</v>
      </c>
      <c r="N339" s="32" t="s">
        <v>39</v>
      </c>
      <c r="O339" s="30">
        <v>0.0</v>
      </c>
      <c r="P339" s="30">
        <v>0.0</v>
      </c>
      <c r="Q339" s="30">
        <v>0.0</v>
      </c>
      <c r="R339" s="30">
        <v>0.0</v>
      </c>
      <c r="S339" s="30">
        <v>0.0</v>
      </c>
      <c r="T339" s="30">
        <v>0.0</v>
      </c>
      <c r="U339" s="30">
        <v>0.0</v>
      </c>
      <c r="V339" s="30">
        <v>0.0</v>
      </c>
      <c r="W339" s="30">
        <v>0.0</v>
      </c>
      <c r="X339" s="30">
        <v>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5.0</v>
      </c>
      <c r="AF339" s="30">
        <v>3.0</v>
      </c>
      <c r="AG339" s="30">
        <v>10.0</v>
      </c>
      <c r="AH339" s="30">
        <v>1.0</v>
      </c>
      <c r="AI339" s="30">
        <v>0.0</v>
      </c>
      <c r="AJ339" s="79"/>
    </row>
    <row r="340">
      <c r="A340" s="30">
        <v>13463.3</v>
      </c>
      <c r="B340" s="80">
        <v>44375.0</v>
      </c>
      <c r="C340" s="80">
        <v>44378.0</v>
      </c>
      <c r="D340" s="32" t="s">
        <v>267</v>
      </c>
      <c r="E340" s="32" t="s">
        <v>104</v>
      </c>
      <c r="F340" s="32" t="s">
        <v>266</v>
      </c>
      <c r="G340" s="33" t="s">
        <v>38</v>
      </c>
      <c r="H340" s="34">
        <v>27604.0</v>
      </c>
      <c r="I340" s="35"/>
      <c r="J340" s="30">
        <v>0.0</v>
      </c>
      <c r="K340" s="30">
        <v>1.0</v>
      </c>
      <c r="L340" s="30">
        <v>0.0</v>
      </c>
      <c r="M340" s="32" t="s">
        <v>49</v>
      </c>
      <c r="N340" s="32" t="s">
        <v>39</v>
      </c>
      <c r="O340" s="30">
        <v>2.0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0.0</v>
      </c>
      <c r="V340" s="30">
        <v>0.0</v>
      </c>
      <c r="W340" s="30">
        <v>0.0</v>
      </c>
      <c r="X340" s="30">
        <v>0.0</v>
      </c>
      <c r="Y340" s="30">
        <v>0.0</v>
      </c>
      <c r="Z340" s="30">
        <v>10.0</v>
      </c>
      <c r="AA340" s="30">
        <v>6.0</v>
      </c>
      <c r="AB340" s="30">
        <v>10.0</v>
      </c>
      <c r="AC340" s="30">
        <v>1.0</v>
      </c>
      <c r="AD340" s="30">
        <v>0.0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79"/>
    </row>
    <row r="341">
      <c r="A341" s="30">
        <v>13463.4</v>
      </c>
      <c r="B341" s="80">
        <v>44375.0</v>
      </c>
      <c r="C341" s="80">
        <v>44377.0</v>
      </c>
      <c r="D341" s="32" t="s">
        <v>267</v>
      </c>
      <c r="E341" s="32" t="s">
        <v>104</v>
      </c>
      <c r="F341" s="32" t="s">
        <v>266</v>
      </c>
      <c r="G341" s="33" t="s">
        <v>38</v>
      </c>
      <c r="H341" s="34">
        <v>27604.0</v>
      </c>
      <c r="I341" s="35"/>
      <c r="J341" s="30">
        <v>0.0</v>
      </c>
      <c r="K341" s="30">
        <v>1.0</v>
      </c>
      <c r="L341" s="30">
        <v>0.0</v>
      </c>
      <c r="M341" s="32" t="s">
        <v>49</v>
      </c>
      <c r="N341" s="32" t="s">
        <v>39</v>
      </c>
      <c r="O341" s="30">
        <v>3.0</v>
      </c>
      <c r="P341" s="30">
        <v>0.0</v>
      </c>
      <c r="Q341" s="30">
        <v>0.0</v>
      </c>
      <c r="R341" s="30">
        <v>0.0</v>
      </c>
      <c r="S341" s="30">
        <v>0.0</v>
      </c>
      <c r="T341" s="30">
        <v>0.0</v>
      </c>
      <c r="U341" s="30">
        <v>9.0</v>
      </c>
      <c r="V341" s="30">
        <v>5.0</v>
      </c>
      <c r="W341" s="30">
        <v>5.0</v>
      </c>
      <c r="X341" s="30">
        <v>0.0</v>
      </c>
      <c r="Y341" s="30">
        <v>0.0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5.0</v>
      </c>
      <c r="AH341" s="30">
        <v>1.0</v>
      </c>
      <c r="AI341" s="30">
        <v>0.0</v>
      </c>
      <c r="AJ341" s="79"/>
    </row>
    <row r="342">
      <c r="A342" s="30">
        <v>13464.1</v>
      </c>
      <c r="B342" s="80">
        <v>44376.0</v>
      </c>
      <c r="C342" s="80">
        <v>44377.0</v>
      </c>
      <c r="D342" s="32" t="s">
        <v>356</v>
      </c>
      <c r="E342" s="32" t="s">
        <v>218</v>
      </c>
      <c r="F342" s="32" t="s">
        <v>59</v>
      </c>
      <c r="G342" s="33" t="s">
        <v>38</v>
      </c>
      <c r="H342" s="34">
        <v>27610.0</v>
      </c>
      <c r="I342" s="35"/>
      <c r="J342" s="30">
        <v>0.0</v>
      </c>
      <c r="K342" s="30">
        <v>1.0</v>
      </c>
      <c r="L342" s="30">
        <v>0.0</v>
      </c>
      <c r="M342" s="32" t="s">
        <v>39</v>
      </c>
      <c r="N342" s="32" t="s">
        <v>39</v>
      </c>
      <c r="O342" s="30">
        <v>5.0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7.0</v>
      </c>
      <c r="V342" s="30">
        <v>5.0</v>
      </c>
      <c r="W342" s="30">
        <v>5.0</v>
      </c>
      <c r="X342" s="30">
        <v>0.0</v>
      </c>
      <c r="Y342" s="30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79"/>
    </row>
    <row r="343">
      <c r="A343" s="30">
        <v>13464.2</v>
      </c>
      <c r="B343" s="80">
        <v>44376.0</v>
      </c>
      <c r="C343" s="80">
        <v>44377.0</v>
      </c>
      <c r="D343" s="32" t="s">
        <v>356</v>
      </c>
      <c r="E343" s="32" t="s">
        <v>218</v>
      </c>
      <c r="G343" s="38"/>
      <c r="H343" s="38"/>
      <c r="I343" s="35"/>
      <c r="J343" s="30">
        <v>0.0</v>
      </c>
      <c r="K343" s="30">
        <v>0.0</v>
      </c>
      <c r="L343" s="30">
        <v>1.0</v>
      </c>
      <c r="M343" s="32" t="s">
        <v>39</v>
      </c>
      <c r="N343" s="32" t="s">
        <v>39</v>
      </c>
      <c r="O343" s="30">
        <v>3.0</v>
      </c>
      <c r="P343" s="30">
        <v>7.0</v>
      </c>
      <c r="Q343" s="30">
        <v>5.0</v>
      </c>
      <c r="R343" s="30">
        <v>5.0</v>
      </c>
      <c r="S343" s="30">
        <v>0.0</v>
      </c>
      <c r="T343" s="30">
        <v>0.0</v>
      </c>
      <c r="U343" s="30">
        <v>0.0</v>
      </c>
      <c r="V343" s="30">
        <v>0.0</v>
      </c>
      <c r="W343" s="30">
        <v>0.0</v>
      </c>
      <c r="X343" s="30">
        <v>0.0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79"/>
    </row>
    <row r="344">
      <c r="A344" s="30">
        <v>13465.1</v>
      </c>
      <c r="B344" s="80">
        <v>44376.0</v>
      </c>
      <c r="C344" s="80">
        <v>44376.0</v>
      </c>
      <c r="D344" s="32" t="s">
        <v>93</v>
      </c>
      <c r="E344" s="32" t="s">
        <v>94</v>
      </c>
      <c r="J344" s="30">
        <v>0.0</v>
      </c>
      <c r="K344" s="30">
        <v>0.0</v>
      </c>
      <c r="L344" s="30">
        <v>1.0</v>
      </c>
      <c r="M344" s="32" t="s">
        <v>39</v>
      </c>
      <c r="N344" s="32" t="s">
        <v>39</v>
      </c>
      <c r="O344" s="30">
        <v>0.0</v>
      </c>
      <c r="P344" s="30">
        <v>15.0</v>
      </c>
      <c r="Q344" s="30">
        <v>13.0</v>
      </c>
      <c r="R344" s="30">
        <v>0.0</v>
      </c>
      <c r="S344" s="30">
        <v>0.0</v>
      </c>
      <c r="T344" s="30">
        <v>0.0</v>
      </c>
      <c r="U344" s="30">
        <v>0.0</v>
      </c>
      <c r="V344" s="30">
        <v>0.0</v>
      </c>
      <c r="W344" s="30">
        <v>0.0</v>
      </c>
      <c r="X344" s="30">
        <v>0.0</v>
      </c>
      <c r="Y344" s="30">
        <v>0.0</v>
      </c>
      <c r="Z344" s="30">
        <v>0.0</v>
      </c>
      <c r="AA344" s="30">
        <v>0.0</v>
      </c>
      <c r="AB344" s="30">
        <v>0.0</v>
      </c>
      <c r="AC344" s="30">
        <v>0.0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79"/>
    </row>
    <row r="345">
      <c r="A345" s="30">
        <v>13465.2</v>
      </c>
      <c r="B345" s="80">
        <v>44376.0</v>
      </c>
      <c r="C345" s="80">
        <v>44376.0</v>
      </c>
      <c r="D345" s="32" t="s">
        <v>93</v>
      </c>
      <c r="E345" s="32" t="s">
        <v>94</v>
      </c>
      <c r="J345" s="30">
        <v>0.0</v>
      </c>
      <c r="K345" s="30">
        <v>0.0</v>
      </c>
      <c r="L345" s="30">
        <v>1.0</v>
      </c>
      <c r="M345" s="32" t="s">
        <v>39</v>
      </c>
      <c r="N345" s="32" t="s">
        <v>39</v>
      </c>
      <c r="O345" s="30">
        <v>0.0</v>
      </c>
      <c r="P345" s="30">
        <v>6.0</v>
      </c>
      <c r="Q345" s="30">
        <v>7.0</v>
      </c>
      <c r="R345" s="30">
        <v>10.0</v>
      </c>
      <c r="S345" s="30">
        <v>0.0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0.0</v>
      </c>
      <c r="AG345" s="30">
        <v>0.0</v>
      </c>
      <c r="AH345" s="30">
        <v>0.0</v>
      </c>
      <c r="AI345" s="30">
        <v>0.0</v>
      </c>
      <c r="AJ345" s="79"/>
    </row>
    <row r="346">
      <c r="A346" s="30">
        <v>13465.3</v>
      </c>
      <c r="B346" s="80">
        <v>44376.0</v>
      </c>
      <c r="C346" s="80">
        <v>44376.0</v>
      </c>
      <c r="D346" s="32" t="s">
        <v>93</v>
      </c>
      <c r="E346" s="32" t="s">
        <v>94</v>
      </c>
      <c r="J346" s="30">
        <v>0.0</v>
      </c>
      <c r="K346" s="30">
        <v>0.0</v>
      </c>
      <c r="L346" s="30">
        <v>1.0</v>
      </c>
      <c r="M346" s="32" t="s">
        <v>39</v>
      </c>
      <c r="N346" s="32" t="s">
        <v>39</v>
      </c>
      <c r="O346" s="30">
        <v>0.0</v>
      </c>
      <c r="P346" s="30">
        <v>6.0</v>
      </c>
      <c r="Q346" s="30">
        <v>2.0</v>
      </c>
      <c r="R346" s="30">
        <v>10.0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0.0</v>
      </c>
      <c r="AA346" s="30">
        <v>0.0</v>
      </c>
      <c r="AB346" s="30">
        <v>0.0</v>
      </c>
      <c r="AC346" s="30">
        <v>0.0</v>
      </c>
      <c r="AD346" s="30">
        <v>0.0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79"/>
    </row>
    <row r="347">
      <c r="A347" s="30">
        <v>13465.4</v>
      </c>
      <c r="B347" s="80">
        <v>44376.0</v>
      </c>
      <c r="C347" s="80">
        <v>44376.0</v>
      </c>
      <c r="D347" s="32" t="s">
        <v>93</v>
      </c>
      <c r="E347" s="32" t="s">
        <v>94</v>
      </c>
      <c r="J347" s="30">
        <v>0.0</v>
      </c>
      <c r="K347" s="30">
        <v>0.0</v>
      </c>
      <c r="L347" s="30">
        <v>1.0</v>
      </c>
      <c r="M347" s="32" t="s">
        <v>39</v>
      </c>
      <c r="N347" s="32" t="s">
        <v>39</v>
      </c>
      <c r="O347" s="30">
        <v>0.0</v>
      </c>
      <c r="P347" s="30">
        <v>0.0</v>
      </c>
      <c r="Q347" s="30">
        <v>0.0</v>
      </c>
      <c r="R347" s="30">
        <v>0.0</v>
      </c>
      <c r="S347" s="30">
        <v>0.0</v>
      </c>
      <c r="T347" s="30">
        <v>0.0</v>
      </c>
      <c r="U347" s="30">
        <v>4.0</v>
      </c>
      <c r="V347" s="30">
        <v>4.0</v>
      </c>
      <c r="W347" s="30">
        <v>10.0</v>
      </c>
      <c r="X347" s="30">
        <v>0.0</v>
      </c>
      <c r="Y347" s="30">
        <v>0.0</v>
      </c>
      <c r="Z347" s="30">
        <v>0.0</v>
      </c>
      <c r="AA347" s="30">
        <v>0.0</v>
      </c>
      <c r="AB347" s="30">
        <v>0.0</v>
      </c>
      <c r="AC347" s="30">
        <v>0.0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79"/>
    </row>
    <row r="348">
      <c r="A348" s="30">
        <v>13465.5</v>
      </c>
      <c r="B348" s="80">
        <v>44376.0</v>
      </c>
      <c r="C348" s="80">
        <v>44376.0</v>
      </c>
      <c r="D348" s="32" t="s">
        <v>93</v>
      </c>
      <c r="E348" s="32" t="s">
        <v>94</v>
      </c>
      <c r="J348" s="30">
        <v>0.0</v>
      </c>
      <c r="K348" s="30">
        <v>0.0</v>
      </c>
      <c r="L348" s="30">
        <v>1.0</v>
      </c>
      <c r="M348" s="32" t="s">
        <v>39</v>
      </c>
      <c r="N348" s="32" t="s">
        <v>39</v>
      </c>
      <c r="O348" s="30">
        <v>0.0</v>
      </c>
      <c r="P348" s="30">
        <v>6.0</v>
      </c>
      <c r="Q348" s="30">
        <v>6.0</v>
      </c>
      <c r="R348" s="30">
        <v>10.0</v>
      </c>
      <c r="S348" s="30">
        <v>0.0</v>
      </c>
      <c r="T348" s="30">
        <v>0.0</v>
      </c>
      <c r="U348" s="30">
        <v>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0.0</v>
      </c>
      <c r="AA348" s="30">
        <v>0.0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79"/>
    </row>
    <row r="349">
      <c r="A349" s="30">
        <v>13465.6</v>
      </c>
      <c r="B349" s="80">
        <v>44376.0</v>
      </c>
      <c r="C349" s="80">
        <v>44376.0</v>
      </c>
      <c r="D349" s="32" t="s">
        <v>93</v>
      </c>
      <c r="E349" s="32" t="s">
        <v>94</v>
      </c>
      <c r="J349" s="30">
        <v>0.0</v>
      </c>
      <c r="K349" s="30">
        <v>0.0</v>
      </c>
      <c r="L349" s="30">
        <v>1.0</v>
      </c>
      <c r="M349" s="32" t="s">
        <v>39</v>
      </c>
      <c r="N349" s="32" t="s">
        <v>39</v>
      </c>
      <c r="O349" s="30">
        <v>0.0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4.0</v>
      </c>
      <c r="V349" s="30">
        <v>2.0</v>
      </c>
      <c r="W349" s="30">
        <v>5.0</v>
      </c>
      <c r="X349" s="30">
        <v>0.0</v>
      </c>
      <c r="Y349" s="30">
        <v>0.0</v>
      </c>
      <c r="Z349" s="30">
        <v>0.0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79"/>
    </row>
    <row r="350">
      <c r="A350" s="30">
        <v>13466.1</v>
      </c>
      <c r="B350" s="80">
        <v>44376.0</v>
      </c>
      <c r="C350" s="80">
        <v>44376.0</v>
      </c>
      <c r="D350" s="32" t="s">
        <v>93</v>
      </c>
      <c r="E350" s="32" t="s">
        <v>94</v>
      </c>
      <c r="J350" s="30">
        <v>0.0</v>
      </c>
      <c r="K350" s="30">
        <v>0.0</v>
      </c>
      <c r="L350" s="30">
        <v>1.0</v>
      </c>
      <c r="M350" s="32" t="s">
        <v>39</v>
      </c>
      <c r="N350" s="32" t="s">
        <v>39</v>
      </c>
      <c r="O350" s="30">
        <v>0.0</v>
      </c>
      <c r="P350" s="30">
        <v>0.0</v>
      </c>
      <c r="Q350" s="30">
        <v>0.0</v>
      </c>
      <c r="R350" s="30">
        <v>0.0</v>
      </c>
      <c r="S350" s="30">
        <v>0.0</v>
      </c>
      <c r="T350" s="30">
        <v>0.0</v>
      </c>
      <c r="U350" s="30">
        <v>16.0</v>
      </c>
      <c r="V350" s="30">
        <v>3.0</v>
      </c>
      <c r="W350" s="30">
        <v>10.0</v>
      </c>
      <c r="X350" s="30">
        <v>0.0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79"/>
    </row>
    <row r="351">
      <c r="A351" s="30">
        <v>13466.2</v>
      </c>
      <c r="B351" s="80">
        <v>44376.0</v>
      </c>
      <c r="C351" s="80">
        <v>44376.0</v>
      </c>
      <c r="D351" s="32" t="s">
        <v>93</v>
      </c>
      <c r="E351" s="32" t="s">
        <v>94</v>
      </c>
      <c r="J351" s="30">
        <v>0.0</v>
      </c>
      <c r="K351" s="30">
        <v>0.0</v>
      </c>
      <c r="L351" s="30">
        <v>1.0</v>
      </c>
      <c r="M351" s="32" t="s">
        <v>39</v>
      </c>
      <c r="N351" s="32" t="s">
        <v>39</v>
      </c>
      <c r="O351" s="30">
        <v>0.0</v>
      </c>
      <c r="P351" s="30">
        <v>12.0</v>
      </c>
      <c r="Q351" s="30">
        <v>12.0</v>
      </c>
      <c r="R351" s="30">
        <v>10.0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0.0</v>
      </c>
      <c r="AA351" s="30">
        <v>0.0</v>
      </c>
      <c r="AB351" s="30">
        <v>0.0</v>
      </c>
      <c r="AC351" s="30">
        <v>0.0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69"/>
    </row>
    <row r="352">
      <c r="A352" s="30">
        <v>13466.3</v>
      </c>
      <c r="B352" s="80">
        <v>44376.0</v>
      </c>
      <c r="C352" s="80">
        <v>44376.0</v>
      </c>
      <c r="D352" s="32" t="s">
        <v>93</v>
      </c>
      <c r="E352" s="32" t="s">
        <v>94</v>
      </c>
      <c r="J352" s="30">
        <v>0.0</v>
      </c>
      <c r="K352" s="30">
        <v>0.0</v>
      </c>
      <c r="L352" s="30">
        <v>1.0</v>
      </c>
      <c r="M352" s="32" t="s">
        <v>39</v>
      </c>
      <c r="N352" s="32" t="s">
        <v>39</v>
      </c>
      <c r="O352" s="30">
        <v>0.0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2.0</v>
      </c>
      <c r="V352" s="30">
        <v>3.0</v>
      </c>
      <c r="W352" s="30">
        <v>5.0</v>
      </c>
      <c r="X352" s="30">
        <v>0.0</v>
      </c>
      <c r="Y352" s="30">
        <v>0.0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69"/>
    </row>
    <row r="353">
      <c r="A353" s="30">
        <v>13466.4</v>
      </c>
      <c r="B353" s="80">
        <v>44376.0</v>
      </c>
      <c r="C353" s="80">
        <v>44376.0</v>
      </c>
      <c r="D353" s="32" t="s">
        <v>93</v>
      </c>
      <c r="E353" s="32" t="s">
        <v>94</v>
      </c>
      <c r="J353" s="30">
        <v>0.0</v>
      </c>
      <c r="K353" s="30">
        <v>0.0</v>
      </c>
      <c r="L353" s="30">
        <v>1.0</v>
      </c>
      <c r="M353" s="32" t="s">
        <v>39</v>
      </c>
      <c r="N353" s="32" t="s">
        <v>39</v>
      </c>
      <c r="O353" s="30">
        <v>0.0</v>
      </c>
      <c r="P353" s="30">
        <v>14.0</v>
      </c>
      <c r="Q353" s="30">
        <v>19.0</v>
      </c>
      <c r="R353" s="30">
        <v>5.0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69"/>
    </row>
    <row r="354">
      <c r="A354" s="30">
        <v>13466.5</v>
      </c>
      <c r="B354" s="80">
        <v>44376.0</v>
      </c>
      <c r="C354" s="80">
        <v>44376.0</v>
      </c>
      <c r="D354" s="32" t="s">
        <v>93</v>
      </c>
      <c r="E354" s="32" t="s">
        <v>94</v>
      </c>
      <c r="J354" s="30">
        <v>0.0</v>
      </c>
      <c r="K354" s="30">
        <v>0.0</v>
      </c>
      <c r="L354" s="30">
        <v>1.0</v>
      </c>
      <c r="M354" s="32" t="s">
        <v>39</v>
      </c>
      <c r="N354" s="32" t="s">
        <v>39</v>
      </c>
      <c r="O354" s="30">
        <v>0.0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8.0</v>
      </c>
      <c r="V354" s="30">
        <v>5.0</v>
      </c>
      <c r="W354" s="30">
        <v>10.0</v>
      </c>
      <c r="X354" s="30">
        <v>0.0</v>
      </c>
      <c r="Y354" s="30">
        <v>0.0</v>
      </c>
      <c r="Z354" s="30">
        <v>0.0</v>
      </c>
      <c r="AA354" s="30">
        <v>0.0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69"/>
    </row>
    <row r="355">
      <c r="A355" s="30">
        <v>13466.6</v>
      </c>
      <c r="B355" s="80">
        <v>44376.0</v>
      </c>
      <c r="C355" s="80">
        <v>44376.0</v>
      </c>
      <c r="D355" s="32" t="s">
        <v>93</v>
      </c>
      <c r="E355" s="32" t="s">
        <v>94</v>
      </c>
      <c r="J355" s="30">
        <v>0.0</v>
      </c>
      <c r="K355" s="30">
        <v>0.0</v>
      </c>
      <c r="L355" s="30">
        <v>1.0</v>
      </c>
      <c r="M355" s="32" t="s">
        <v>39</v>
      </c>
      <c r="N355" s="32" t="s">
        <v>39</v>
      </c>
      <c r="O355" s="30">
        <v>0.0</v>
      </c>
      <c r="P355" s="30">
        <v>0.0</v>
      </c>
      <c r="Q355" s="30">
        <v>0.0</v>
      </c>
      <c r="R355" s="30">
        <v>0.0</v>
      </c>
      <c r="S355" s="30">
        <v>0.0</v>
      </c>
      <c r="T355" s="30">
        <v>0.0</v>
      </c>
      <c r="U355" s="30">
        <v>4.0</v>
      </c>
      <c r="V355" s="30">
        <v>2.0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69"/>
    </row>
    <row r="356">
      <c r="A356" s="30">
        <v>13467.1</v>
      </c>
      <c r="B356" s="80">
        <v>44376.0</v>
      </c>
      <c r="C356" s="80">
        <v>44376.0</v>
      </c>
      <c r="D356" s="32" t="s">
        <v>93</v>
      </c>
      <c r="E356" s="32" t="s">
        <v>94</v>
      </c>
      <c r="J356" s="30">
        <v>0.0</v>
      </c>
      <c r="K356" s="30">
        <v>0.0</v>
      </c>
      <c r="L356" s="30">
        <v>1.0</v>
      </c>
      <c r="M356" s="32" t="s">
        <v>39</v>
      </c>
      <c r="N356" s="32" t="s">
        <v>39</v>
      </c>
      <c r="O356" s="30">
        <v>0.0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10.0</v>
      </c>
      <c r="V356" s="30">
        <v>9.0</v>
      </c>
      <c r="W356" s="30">
        <v>5.0</v>
      </c>
      <c r="X356" s="30">
        <v>0.0</v>
      </c>
      <c r="Y356" s="30">
        <v>0.0</v>
      </c>
      <c r="Z356" s="30">
        <v>0.0</v>
      </c>
      <c r="AA356" s="30">
        <v>0.0</v>
      </c>
      <c r="AB356" s="30">
        <v>0.0</v>
      </c>
      <c r="AC356" s="30">
        <v>0.0</v>
      </c>
      <c r="AD356" s="30">
        <v>0.0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69"/>
    </row>
    <row r="357">
      <c r="A357" s="30">
        <v>13467.2</v>
      </c>
      <c r="B357" s="80">
        <v>44376.0</v>
      </c>
      <c r="C357" s="80">
        <v>44376.0</v>
      </c>
      <c r="D357" s="32" t="s">
        <v>93</v>
      </c>
      <c r="E357" s="32" t="s">
        <v>94</v>
      </c>
      <c r="J357" s="30">
        <v>0.0</v>
      </c>
      <c r="K357" s="30">
        <v>0.0</v>
      </c>
      <c r="L357" s="30">
        <v>1.0</v>
      </c>
      <c r="M357" s="32" t="s">
        <v>39</v>
      </c>
      <c r="N357" s="32" t="s">
        <v>39</v>
      </c>
      <c r="O357" s="30">
        <v>0.0</v>
      </c>
      <c r="P357" s="30">
        <v>0.0</v>
      </c>
      <c r="Q357" s="30">
        <v>0.0</v>
      </c>
      <c r="R357" s="30">
        <v>0.0</v>
      </c>
      <c r="S357" s="30">
        <v>0.0</v>
      </c>
      <c r="T357" s="30">
        <v>0.0</v>
      </c>
      <c r="U357" s="30">
        <v>16.0</v>
      </c>
      <c r="V357" s="30">
        <v>5.0</v>
      </c>
      <c r="W357" s="30">
        <v>5.0</v>
      </c>
      <c r="X357" s="30">
        <v>0.0</v>
      </c>
      <c r="Y357" s="30">
        <v>0.0</v>
      </c>
      <c r="Z357" s="30">
        <v>0.0</v>
      </c>
      <c r="AA357" s="30">
        <v>0.0</v>
      </c>
      <c r="AB357" s="30">
        <v>0.0</v>
      </c>
      <c r="AC357" s="30">
        <v>0.0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69"/>
    </row>
    <row r="358">
      <c r="A358" s="30">
        <v>13467.3</v>
      </c>
      <c r="B358" s="80">
        <v>44376.0</v>
      </c>
      <c r="C358" s="80">
        <v>44376.0</v>
      </c>
      <c r="D358" s="32" t="s">
        <v>93</v>
      </c>
      <c r="E358" s="32" t="s">
        <v>94</v>
      </c>
      <c r="J358" s="30">
        <v>0.0</v>
      </c>
      <c r="K358" s="30">
        <v>0.0</v>
      </c>
      <c r="L358" s="30">
        <v>1.0</v>
      </c>
      <c r="M358" s="32" t="s">
        <v>39</v>
      </c>
      <c r="N358" s="32" t="s">
        <v>39</v>
      </c>
      <c r="O358" s="30">
        <v>0.0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21.0</v>
      </c>
      <c r="V358" s="30">
        <v>9.0</v>
      </c>
      <c r="W358" s="30">
        <v>5.0</v>
      </c>
      <c r="X358" s="30">
        <v>0.0</v>
      </c>
      <c r="Y358" s="30">
        <v>0.0</v>
      </c>
      <c r="Z358" s="30">
        <v>0.0</v>
      </c>
      <c r="AA358" s="30">
        <v>0.0</v>
      </c>
      <c r="AB358" s="30">
        <v>0.0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69"/>
    </row>
    <row r="359">
      <c r="A359" s="30">
        <v>13467.4</v>
      </c>
      <c r="B359" s="80">
        <v>44376.0</v>
      </c>
      <c r="C359" s="80">
        <v>44376.0</v>
      </c>
      <c r="D359" s="32" t="s">
        <v>93</v>
      </c>
      <c r="E359" s="32" t="s">
        <v>94</v>
      </c>
      <c r="J359" s="30">
        <v>0.0</v>
      </c>
      <c r="K359" s="30">
        <v>0.0</v>
      </c>
      <c r="L359" s="30">
        <v>1.0</v>
      </c>
      <c r="M359" s="32" t="s">
        <v>39</v>
      </c>
      <c r="N359" s="32" t="s">
        <v>39</v>
      </c>
      <c r="O359" s="30">
        <v>0.0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9.0</v>
      </c>
      <c r="V359" s="30">
        <v>6.0</v>
      </c>
      <c r="W359" s="30">
        <v>5.0</v>
      </c>
      <c r="X359" s="30">
        <v>0.0</v>
      </c>
      <c r="Y359" s="30">
        <v>0.0</v>
      </c>
      <c r="Z359" s="30">
        <v>0.0</v>
      </c>
      <c r="AA359" s="30">
        <v>0.0</v>
      </c>
      <c r="AB359" s="30">
        <v>0.0</v>
      </c>
      <c r="AC359" s="30">
        <v>0.0</v>
      </c>
      <c r="AD359" s="30">
        <v>0.0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69"/>
    </row>
    <row r="360">
      <c r="A360" s="30">
        <v>13467.5</v>
      </c>
      <c r="B360" s="80">
        <v>44376.0</v>
      </c>
      <c r="C360" s="80">
        <v>44376.0</v>
      </c>
      <c r="D360" s="32" t="s">
        <v>93</v>
      </c>
      <c r="E360" s="32" t="s">
        <v>94</v>
      </c>
      <c r="F360" s="32" t="s">
        <v>112</v>
      </c>
      <c r="G360" s="33" t="s">
        <v>38</v>
      </c>
      <c r="H360" s="34">
        <v>27610.0</v>
      </c>
      <c r="I360" s="35"/>
      <c r="J360" s="30">
        <v>0.0</v>
      </c>
      <c r="K360" s="30">
        <v>1.0</v>
      </c>
      <c r="L360" s="30">
        <v>0.0</v>
      </c>
      <c r="M360" s="32" t="s">
        <v>39</v>
      </c>
      <c r="N360" s="32" t="s">
        <v>39</v>
      </c>
      <c r="O360" s="30">
        <v>0.0</v>
      </c>
      <c r="P360" s="30">
        <v>4.0</v>
      </c>
      <c r="Q360" s="30">
        <v>0.0</v>
      </c>
      <c r="R360" s="30">
        <v>0.0</v>
      </c>
      <c r="S360" s="30">
        <v>0.0</v>
      </c>
      <c r="T360" s="30">
        <v>0.0</v>
      </c>
      <c r="U360" s="30">
        <v>0.0</v>
      </c>
      <c r="V360" s="30">
        <v>0.0</v>
      </c>
      <c r="W360" s="30">
        <v>0.0</v>
      </c>
      <c r="X360" s="30">
        <v>0.0</v>
      </c>
      <c r="Y360" s="30">
        <v>0.0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69"/>
    </row>
    <row r="361">
      <c r="A361" s="30">
        <v>13467.6</v>
      </c>
      <c r="B361" s="80">
        <v>44376.0</v>
      </c>
      <c r="C361" s="80">
        <v>44376.0</v>
      </c>
      <c r="D361" s="32" t="s">
        <v>93</v>
      </c>
      <c r="E361" s="32" t="s">
        <v>94</v>
      </c>
      <c r="J361" s="30">
        <v>1.0</v>
      </c>
      <c r="K361" s="30">
        <v>0.0</v>
      </c>
      <c r="L361" s="30">
        <v>0.0</v>
      </c>
      <c r="M361" s="32" t="s">
        <v>39</v>
      </c>
      <c r="N361" s="32" t="s">
        <v>39</v>
      </c>
      <c r="O361" s="30">
        <v>0.0</v>
      </c>
      <c r="P361" s="30">
        <v>0.0</v>
      </c>
      <c r="Q361" s="30">
        <v>0.0</v>
      </c>
      <c r="R361" s="30">
        <v>0.0</v>
      </c>
      <c r="S361" s="30">
        <v>0.0</v>
      </c>
      <c r="T361" s="30">
        <v>0.0</v>
      </c>
      <c r="U361" s="30">
        <v>0.0</v>
      </c>
      <c r="V361" s="30">
        <v>0.0</v>
      </c>
      <c r="W361" s="30">
        <v>0.0</v>
      </c>
      <c r="X361" s="30">
        <v>0.0</v>
      </c>
      <c r="Y361" s="30">
        <v>0.0</v>
      </c>
      <c r="Z361" s="30">
        <v>12.0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69"/>
    </row>
    <row r="362">
      <c r="A362" s="30">
        <v>13468.1</v>
      </c>
      <c r="B362" s="80">
        <v>44376.0</v>
      </c>
      <c r="C362" s="80">
        <v>44376.0</v>
      </c>
      <c r="D362" s="32" t="s">
        <v>93</v>
      </c>
      <c r="E362" s="32" t="s">
        <v>94</v>
      </c>
      <c r="F362" s="32" t="s">
        <v>112</v>
      </c>
      <c r="G362" s="33" t="s">
        <v>38</v>
      </c>
      <c r="H362" s="34">
        <v>27610.0</v>
      </c>
      <c r="I362" s="35"/>
      <c r="J362" s="30">
        <v>0.0</v>
      </c>
      <c r="K362" s="30">
        <v>1.0</v>
      </c>
      <c r="L362" s="30">
        <v>0.0</v>
      </c>
      <c r="M362" s="32" t="s">
        <v>39</v>
      </c>
      <c r="N362" s="32" t="s">
        <v>39</v>
      </c>
      <c r="O362" s="30">
        <v>0.0</v>
      </c>
      <c r="P362" s="30">
        <v>13.0</v>
      </c>
      <c r="Q362" s="30">
        <v>5.0</v>
      </c>
      <c r="R362" s="30">
        <v>5.0</v>
      </c>
      <c r="S362" s="30">
        <v>0.0</v>
      </c>
      <c r="T362" s="30">
        <v>0.0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69"/>
    </row>
    <row r="363">
      <c r="A363" s="30">
        <v>13468.2</v>
      </c>
      <c r="B363" s="80">
        <v>44376.0</v>
      </c>
      <c r="C363" s="80">
        <v>44376.0</v>
      </c>
      <c r="D363" s="32" t="s">
        <v>93</v>
      </c>
      <c r="E363" s="32" t="s">
        <v>94</v>
      </c>
      <c r="J363" s="30">
        <v>1.0</v>
      </c>
      <c r="K363" s="30">
        <v>0.0</v>
      </c>
      <c r="L363" s="30">
        <v>0.0</v>
      </c>
      <c r="M363" s="32" t="s">
        <v>39</v>
      </c>
      <c r="N363" s="32" t="s">
        <v>39</v>
      </c>
      <c r="O363" s="30">
        <v>0.0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8.0</v>
      </c>
      <c r="AA363" s="30">
        <v>1.0</v>
      </c>
      <c r="AB363" s="30">
        <v>5.0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69"/>
    </row>
    <row r="364">
      <c r="A364" s="30">
        <v>13468.3</v>
      </c>
      <c r="B364" s="80">
        <v>44376.0</v>
      </c>
      <c r="C364" s="80">
        <v>44376.0</v>
      </c>
      <c r="D364" s="32" t="s">
        <v>93</v>
      </c>
      <c r="E364" s="32" t="s">
        <v>94</v>
      </c>
      <c r="F364" s="32" t="s">
        <v>112</v>
      </c>
      <c r="G364" s="33" t="s">
        <v>38</v>
      </c>
      <c r="H364" s="34">
        <v>27610.0</v>
      </c>
      <c r="I364" s="35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0.0</v>
      </c>
      <c r="P364" s="30">
        <v>5.0</v>
      </c>
      <c r="Q364" s="30">
        <v>0.0</v>
      </c>
      <c r="R364" s="30">
        <v>5.0</v>
      </c>
      <c r="S364" s="30">
        <v>0.0</v>
      </c>
      <c r="T364" s="30">
        <v>0.0</v>
      </c>
      <c r="U364" s="30">
        <v>0.0</v>
      </c>
      <c r="V364" s="30">
        <v>0.0</v>
      </c>
      <c r="W364" s="30">
        <v>0.0</v>
      </c>
      <c r="X364" s="30">
        <v>0.0</v>
      </c>
      <c r="Y364" s="30">
        <v>0.0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69"/>
    </row>
    <row r="365">
      <c r="A365" s="30">
        <v>13468.4</v>
      </c>
      <c r="B365" s="80">
        <v>44376.0</v>
      </c>
      <c r="C365" s="80">
        <v>44376.0</v>
      </c>
      <c r="D365" s="32" t="s">
        <v>93</v>
      </c>
      <c r="E365" s="32" t="s">
        <v>94</v>
      </c>
      <c r="F365" s="32" t="s">
        <v>112</v>
      </c>
      <c r="G365" s="33" t="s">
        <v>38</v>
      </c>
      <c r="H365" s="34">
        <v>27610.0</v>
      </c>
      <c r="I365" s="35"/>
      <c r="J365" s="30">
        <v>0.0</v>
      </c>
      <c r="K365" s="30">
        <v>1.0</v>
      </c>
      <c r="L365" s="30">
        <v>0.0</v>
      </c>
      <c r="M365" s="32" t="s">
        <v>39</v>
      </c>
      <c r="N365" s="32" t="s">
        <v>39</v>
      </c>
      <c r="O365" s="30">
        <v>0.0</v>
      </c>
      <c r="P365" s="30">
        <v>5.0</v>
      </c>
      <c r="Q365" s="30">
        <v>5.0</v>
      </c>
      <c r="R365" s="30">
        <v>5.0</v>
      </c>
      <c r="S365" s="30">
        <v>0.0</v>
      </c>
      <c r="T365" s="30">
        <v>0.0</v>
      </c>
      <c r="U365" s="30">
        <v>0.0</v>
      </c>
      <c r="V365" s="30">
        <v>0.0</v>
      </c>
      <c r="W365" s="30">
        <v>0.0</v>
      </c>
      <c r="X365" s="30">
        <v>0.0</v>
      </c>
      <c r="Y365" s="30">
        <v>0.0</v>
      </c>
      <c r="Z365" s="30">
        <v>0.0</v>
      </c>
      <c r="AA365" s="30">
        <v>0.0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69"/>
    </row>
    <row r="366">
      <c r="A366" s="30">
        <v>13468.5</v>
      </c>
      <c r="B366" s="80">
        <v>44376.0</v>
      </c>
      <c r="C366" s="80">
        <v>44376.0</v>
      </c>
      <c r="D366" s="32" t="s">
        <v>93</v>
      </c>
      <c r="E366" s="32" t="s">
        <v>94</v>
      </c>
      <c r="J366" s="30">
        <v>1.0</v>
      </c>
      <c r="K366" s="30">
        <v>0.0</v>
      </c>
      <c r="L366" s="30">
        <v>0.0</v>
      </c>
      <c r="M366" s="32" t="s">
        <v>39</v>
      </c>
      <c r="N366" s="32" t="s">
        <v>39</v>
      </c>
      <c r="O366" s="30">
        <v>0.0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0.0</v>
      </c>
      <c r="V366" s="30">
        <v>0.0</v>
      </c>
      <c r="W366" s="30">
        <v>0.0</v>
      </c>
      <c r="X366" s="30">
        <v>0.0</v>
      </c>
      <c r="Y366" s="30">
        <v>0.0</v>
      </c>
      <c r="Z366" s="30">
        <v>8.0</v>
      </c>
      <c r="AA366" s="30">
        <v>0.0</v>
      </c>
      <c r="AB366" s="30">
        <v>5.0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69"/>
    </row>
    <row r="367">
      <c r="A367" s="30">
        <v>13468.6</v>
      </c>
      <c r="B367" s="80">
        <v>44376.0</v>
      </c>
      <c r="C367" s="80">
        <v>44376.0</v>
      </c>
      <c r="D367" s="32" t="s">
        <v>93</v>
      </c>
      <c r="E367" s="32" t="s">
        <v>94</v>
      </c>
      <c r="J367" s="30">
        <v>1.0</v>
      </c>
      <c r="K367" s="30">
        <v>0.0</v>
      </c>
      <c r="L367" s="30">
        <v>0.0</v>
      </c>
      <c r="M367" s="32" t="s">
        <v>39</v>
      </c>
      <c r="N367" s="32" t="s">
        <v>39</v>
      </c>
      <c r="O367" s="30">
        <v>0.0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0.0</v>
      </c>
      <c r="V367" s="30">
        <v>0.0</v>
      </c>
      <c r="W367" s="30">
        <v>0.0</v>
      </c>
      <c r="X367" s="30">
        <v>0.0</v>
      </c>
      <c r="Y367" s="30">
        <v>0.0</v>
      </c>
      <c r="Z367" s="30">
        <v>9.0</v>
      </c>
      <c r="AA367" s="30">
        <v>4.0</v>
      </c>
      <c r="AB367" s="30">
        <v>0.0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69"/>
    </row>
    <row r="368">
      <c r="A368" s="30">
        <v>13469.1</v>
      </c>
      <c r="B368" s="80">
        <v>44376.0</v>
      </c>
      <c r="C368" s="80">
        <v>44377.0</v>
      </c>
      <c r="D368" s="32" t="s">
        <v>315</v>
      </c>
      <c r="E368" s="32" t="s">
        <v>218</v>
      </c>
      <c r="G368" s="38"/>
      <c r="H368" s="38"/>
      <c r="I368" s="35"/>
      <c r="J368" s="30">
        <v>0.0</v>
      </c>
      <c r="K368" s="30">
        <v>0.0</v>
      </c>
      <c r="L368" s="30">
        <v>1.0</v>
      </c>
      <c r="M368" s="32" t="s">
        <v>39</v>
      </c>
      <c r="N368" s="32" t="s">
        <v>39</v>
      </c>
      <c r="O368" s="30">
        <v>0.0</v>
      </c>
      <c r="P368" s="30">
        <v>0.0</v>
      </c>
      <c r="Q368" s="30">
        <v>0.0</v>
      </c>
      <c r="R368" s="30">
        <v>0.0</v>
      </c>
      <c r="S368" s="30">
        <v>0.0</v>
      </c>
      <c r="T368" s="30">
        <v>0.0</v>
      </c>
      <c r="U368" s="30">
        <v>7.0</v>
      </c>
      <c r="V368" s="30">
        <v>5.0</v>
      </c>
      <c r="W368" s="30">
        <v>10.0</v>
      </c>
      <c r="X368" s="30">
        <v>1.0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69"/>
    </row>
    <row r="369">
      <c r="A369" s="30">
        <v>13469.2</v>
      </c>
      <c r="B369" s="80">
        <v>44376.0</v>
      </c>
      <c r="C369" s="80">
        <v>44377.0</v>
      </c>
      <c r="D369" s="32" t="s">
        <v>315</v>
      </c>
      <c r="E369" s="32" t="s">
        <v>218</v>
      </c>
      <c r="F369" s="32" t="s">
        <v>222</v>
      </c>
      <c r="G369" s="33" t="s">
        <v>38</v>
      </c>
      <c r="H369" s="34">
        <v>27609.0</v>
      </c>
      <c r="I369" s="35"/>
      <c r="J369" s="30">
        <v>0.0</v>
      </c>
      <c r="K369" s="30">
        <v>1.0</v>
      </c>
      <c r="L369" s="30">
        <v>0.0</v>
      </c>
      <c r="M369" s="32" t="s">
        <v>49</v>
      </c>
      <c r="N369" s="32" t="s">
        <v>39</v>
      </c>
      <c r="O369" s="30">
        <v>10.0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7.0</v>
      </c>
      <c r="V369" s="30">
        <v>5.0</v>
      </c>
      <c r="W369" s="30">
        <v>10.0</v>
      </c>
      <c r="X369" s="30">
        <v>1.0</v>
      </c>
      <c r="Y369" s="30">
        <v>0.0</v>
      </c>
      <c r="Z369" s="30">
        <v>0.0</v>
      </c>
      <c r="AA369" s="30">
        <v>0.0</v>
      </c>
      <c r="AB369" s="30">
        <v>0.0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0.0</v>
      </c>
      <c r="AH369" s="30">
        <v>0.0</v>
      </c>
      <c r="AI369" s="30">
        <v>0.0</v>
      </c>
      <c r="AJ369" s="69"/>
    </row>
    <row r="370">
      <c r="A370" s="30">
        <v>13469.3</v>
      </c>
      <c r="B370" s="80">
        <v>44376.0</v>
      </c>
      <c r="C370" s="80">
        <v>44377.0</v>
      </c>
      <c r="D370" s="32" t="s">
        <v>315</v>
      </c>
      <c r="E370" s="32" t="s">
        <v>218</v>
      </c>
      <c r="G370" s="38"/>
      <c r="H370" s="38"/>
      <c r="I370" s="35"/>
      <c r="J370" s="30">
        <v>1.0</v>
      </c>
      <c r="K370" s="30">
        <v>0.0</v>
      </c>
      <c r="L370" s="30">
        <v>0.0</v>
      </c>
      <c r="M370" s="32" t="s">
        <v>49</v>
      </c>
      <c r="N370" s="32" t="s">
        <v>39</v>
      </c>
      <c r="O370" s="30">
        <v>0.0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0.0</v>
      </c>
      <c r="V370" s="30">
        <v>0.0</v>
      </c>
      <c r="W370" s="30">
        <v>0.0</v>
      </c>
      <c r="X370" s="30">
        <v>0.0</v>
      </c>
      <c r="Y370" s="30">
        <v>0.0</v>
      </c>
      <c r="Z370" s="30">
        <v>7.0</v>
      </c>
      <c r="AA370" s="30">
        <v>4.0</v>
      </c>
      <c r="AB370" s="30">
        <v>12.0</v>
      </c>
      <c r="AC370" s="30">
        <v>5.0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69"/>
    </row>
    <row r="371">
      <c r="A371" s="30">
        <v>13470.1</v>
      </c>
      <c r="B371" s="80">
        <v>44376.0</v>
      </c>
      <c r="C371" s="80">
        <v>44376.0</v>
      </c>
      <c r="D371" s="32" t="s">
        <v>93</v>
      </c>
      <c r="E371" s="32" t="s">
        <v>94</v>
      </c>
      <c r="J371" s="30">
        <v>1.0</v>
      </c>
      <c r="K371" s="30">
        <v>0.0</v>
      </c>
      <c r="L371" s="30">
        <v>0.0</v>
      </c>
      <c r="M371" s="32" t="s">
        <v>39</v>
      </c>
      <c r="N371" s="32" t="s">
        <v>39</v>
      </c>
      <c r="O371" s="30">
        <v>0.0</v>
      </c>
      <c r="P371" s="30">
        <v>0.0</v>
      </c>
      <c r="Q371" s="30">
        <v>0.0</v>
      </c>
      <c r="R371" s="30">
        <v>0.0</v>
      </c>
      <c r="S371" s="30">
        <v>0.0</v>
      </c>
      <c r="T371" s="30">
        <v>0.0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8.0</v>
      </c>
      <c r="AA371" s="30">
        <v>0.0</v>
      </c>
      <c r="AB371" s="30">
        <v>0.0</v>
      </c>
      <c r="AC371" s="30">
        <v>10.0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69"/>
    </row>
    <row r="372">
      <c r="A372" s="30">
        <v>13470.2</v>
      </c>
      <c r="B372" s="40">
        <v>44376.0</v>
      </c>
      <c r="C372" s="40">
        <v>44376.0</v>
      </c>
      <c r="D372" s="32" t="s">
        <v>93</v>
      </c>
      <c r="E372" s="32" t="s">
        <v>94</v>
      </c>
      <c r="J372" s="30">
        <v>1.0</v>
      </c>
      <c r="K372" s="30">
        <v>0.0</v>
      </c>
      <c r="L372" s="30">
        <v>0.0</v>
      </c>
      <c r="M372" s="32" t="s">
        <v>39</v>
      </c>
      <c r="N372" s="32" t="s">
        <v>39</v>
      </c>
      <c r="O372" s="30">
        <v>0.0</v>
      </c>
      <c r="P372" s="30">
        <v>0.0</v>
      </c>
      <c r="Q372" s="30">
        <v>0.0</v>
      </c>
      <c r="R372" s="30">
        <v>0.0</v>
      </c>
      <c r="S372" s="30">
        <v>0.0</v>
      </c>
      <c r="T372" s="30">
        <v>0.0</v>
      </c>
      <c r="U372" s="30">
        <v>0.0</v>
      </c>
      <c r="V372" s="30">
        <v>0.0</v>
      </c>
      <c r="W372" s="30">
        <v>0.0</v>
      </c>
      <c r="X372" s="30">
        <v>0.0</v>
      </c>
      <c r="Y372" s="30">
        <v>0.0</v>
      </c>
      <c r="Z372" s="30">
        <v>5.0</v>
      </c>
      <c r="AA372" s="30">
        <v>0.0</v>
      </c>
      <c r="AB372" s="30">
        <v>0.0</v>
      </c>
      <c r="AC372" s="30">
        <v>1.0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69"/>
    </row>
    <row r="373">
      <c r="A373" s="30">
        <v>13470.3</v>
      </c>
      <c r="B373" s="40">
        <v>44376.0</v>
      </c>
      <c r="C373" s="40">
        <v>44376.0</v>
      </c>
      <c r="D373" s="32" t="s">
        <v>93</v>
      </c>
      <c r="E373" s="32" t="s">
        <v>94</v>
      </c>
      <c r="J373" s="30">
        <v>1.0</v>
      </c>
      <c r="K373" s="30">
        <v>0.0</v>
      </c>
      <c r="L373" s="30">
        <v>0.0</v>
      </c>
      <c r="M373" s="32" t="s">
        <v>39</v>
      </c>
      <c r="N373" s="32" t="s">
        <v>39</v>
      </c>
      <c r="O373" s="30">
        <v>0.0</v>
      </c>
      <c r="P373" s="30">
        <v>0.0</v>
      </c>
      <c r="Q373" s="30">
        <v>0.0</v>
      </c>
      <c r="R373" s="30">
        <v>0.0</v>
      </c>
      <c r="S373" s="30">
        <v>0.0</v>
      </c>
      <c r="T373" s="30">
        <v>0.0</v>
      </c>
      <c r="U373" s="30">
        <v>0.0</v>
      </c>
      <c r="V373" s="30">
        <v>0.0</v>
      </c>
      <c r="W373" s="30">
        <v>0.0</v>
      </c>
      <c r="X373" s="30">
        <v>0.0</v>
      </c>
      <c r="Y373" s="30">
        <v>0.0</v>
      </c>
      <c r="Z373" s="30">
        <v>8.0</v>
      </c>
      <c r="AA373" s="30">
        <v>2.0</v>
      </c>
      <c r="AB373" s="30">
        <v>10.0</v>
      </c>
      <c r="AC373" s="30">
        <v>5.0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69"/>
    </row>
    <row r="374">
      <c r="A374" s="30">
        <v>13470.4</v>
      </c>
      <c r="B374" s="40">
        <v>44376.0</v>
      </c>
      <c r="C374" s="40">
        <v>44376.0</v>
      </c>
      <c r="D374" s="32" t="s">
        <v>93</v>
      </c>
      <c r="E374" s="32" t="s">
        <v>94</v>
      </c>
      <c r="J374" s="30">
        <v>1.0</v>
      </c>
      <c r="K374" s="30">
        <v>0.0</v>
      </c>
      <c r="L374" s="30">
        <v>0.0</v>
      </c>
      <c r="M374" s="32" t="s">
        <v>39</v>
      </c>
      <c r="N374" s="32" t="s">
        <v>39</v>
      </c>
      <c r="O374" s="30">
        <v>0.0</v>
      </c>
      <c r="P374" s="30">
        <v>0.0</v>
      </c>
      <c r="Q374" s="30">
        <v>0.0</v>
      </c>
      <c r="R374" s="30">
        <v>0.0</v>
      </c>
      <c r="S374" s="30">
        <v>0.0</v>
      </c>
      <c r="T374" s="30">
        <v>0.0</v>
      </c>
      <c r="U374" s="30">
        <v>0.0</v>
      </c>
      <c r="V374" s="30">
        <v>0.0</v>
      </c>
      <c r="W374" s="30">
        <v>0.0</v>
      </c>
      <c r="X374" s="30">
        <v>0.0</v>
      </c>
      <c r="Y374" s="30">
        <v>0.0</v>
      </c>
      <c r="Z374" s="30">
        <v>3.0</v>
      </c>
      <c r="AA374" s="30">
        <v>4.0</v>
      </c>
      <c r="AB374" s="30">
        <v>10.0</v>
      </c>
      <c r="AC374" s="30">
        <v>5.0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69"/>
    </row>
    <row r="375">
      <c r="A375" s="30">
        <v>13470.5</v>
      </c>
      <c r="B375" s="80">
        <v>44376.0</v>
      </c>
      <c r="C375" s="80">
        <v>44376.0</v>
      </c>
      <c r="D375" s="32" t="s">
        <v>93</v>
      </c>
      <c r="E375" s="32" t="s">
        <v>94</v>
      </c>
      <c r="J375" s="30">
        <v>1.0</v>
      </c>
      <c r="K375" s="30">
        <v>0.0</v>
      </c>
      <c r="L375" s="30">
        <v>0.0</v>
      </c>
      <c r="M375" s="32" t="s">
        <v>39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0.0</v>
      </c>
      <c r="V375" s="30">
        <v>0.0</v>
      </c>
      <c r="W375" s="30">
        <v>0.0</v>
      </c>
      <c r="X375" s="30">
        <v>0.0</v>
      </c>
      <c r="Y375" s="30">
        <v>0.0</v>
      </c>
      <c r="Z375" s="30">
        <v>5.0</v>
      </c>
      <c r="AA375" s="30">
        <v>0.0</v>
      </c>
      <c r="AB375" s="30">
        <v>10.0</v>
      </c>
      <c r="AC375" s="30">
        <v>5.0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69"/>
    </row>
    <row r="376">
      <c r="A376" s="30">
        <v>13470.6</v>
      </c>
      <c r="B376" s="80">
        <v>44376.0</v>
      </c>
      <c r="C376" s="80">
        <v>44376.0</v>
      </c>
      <c r="D376" s="32" t="s">
        <v>93</v>
      </c>
      <c r="E376" s="32" t="s">
        <v>94</v>
      </c>
      <c r="J376" s="30">
        <v>1.0</v>
      </c>
      <c r="K376" s="30">
        <v>0.0</v>
      </c>
      <c r="L376" s="30">
        <v>0.0</v>
      </c>
      <c r="M376" s="32" t="s">
        <v>39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6.0</v>
      </c>
      <c r="AA376" s="30">
        <v>4.0</v>
      </c>
      <c r="AB376" s="30">
        <v>1.0</v>
      </c>
      <c r="AC376" s="30">
        <v>0.0</v>
      </c>
      <c r="AD376" s="30">
        <v>0.0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69"/>
    </row>
    <row r="377">
      <c r="A377" s="30">
        <v>13471.1</v>
      </c>
      <c r="B377" s="80">
        <v>44376.0</v>
      </c>
      <c r="C377" s="80">
        <v>44377.0</v>
      </c>
      <c r="D377" s="32" t="s">
        <v>321</v>
      </c>
      <c r="E377" s="32" t="s">
        <v>46</v>
      </c>
      <c r="F377" s="32" t="s">
        <v>360</v>
      </c>
      <c r="G377" s="33" t="s">
        <v>38</v>
      </c>
      <c r="H377" s="34">
        <v>27601.0</v>
      </c>
      <c r="I377" s="35"/>
      <c r="J377" s="30">
        <v>0.0</v>
      </c>
      <c r="K377" s="30">
        <v>1.0</v>
      </c>
      <c r="L377" s="30">
        <v>0.0</v>
      </c>
      <c r="M377" s="32" t="s">
        <v>49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0.0</v>
      </c>
      <c r="V377" s="30">
        <v>0.0</v>
      </c>
      <c r="W377" s="30">
        <v>0.0</v>
      </c>
      <c r="X377" s="30">
        <v>0.0</v>
      </c>
      <c r="Y377" s="30">
        <v>0.0</v>
      </c>
      <c r="Z377" s="30">
        <v>10.0</v>
      </c>
      <c r="AA377" s="30">
        <v>5.0</v>
      </c>
      <c r="AB377" s="30">
        <v>10.0</v>
      </c>
      <c r="AC377" s="30">
        <v>1.0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69"/>
    </row>
    <row r="378">
      <c r="A378" s="30">
        <v>13471.2</v>
      </c>
      <c r="B378" s="80">
        <v>44376.0</v>
      </c>
      <c r="C378" s="80">
        <v>44377.0</v>
      </c>
      <c r="D378" s="32" t="s">
        <v>321</v>
      </c>
      <c r="E378" s="33" t="s">
        <v>46</v>
      </c>
      <c r="I378" s="35"/>
      <c r="J378" s="30">
        <v>1.0</v>
      </c>
      <c r="K378" s="30">
        <v>0.0</v>
      </c>
      <c r="L378" s="30">
        <v>0.0</v>
      </c>
      <c r="M378" s="32" t="s">
        <v>49</v>
      </c>
      <c r="N378" s="32" t="s">
        <v>39</v>
      </c>
      <c r="O378" s="30">
        <v>0.0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0.0</v>
      </c>
      <c r="V378" s="30">
        <v>0.0</v>
      </c>
      <c r="W378" s="30">
        <v>0.0</v>
      </c>
      <c r="X378" s="30">
        <v>0.0</v>
      </c>
      <c r="Y378" s="30">
        <v>0.0</v>
      </c>
      <c r="Z378" s="30">
        <v>6.0</v>
      </c>
      <c r="AA378" s="30">
        <v>4.0</v>
      </c>
      <c r="AB378" s="30">
        <v>12.0</v>
      </c>
      <c r="AC378" s="30">
        <v>1.0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69"/>
    </row>
    <row r="379">
      <c r="A379" s="30">
        <v>13471.3</v>
      </c>
      <c r="B379" s="80">
        <v>44376.0</v>
      </c>
      <c r="C379" s="80">
        <v>44377.0</v>
      </c>
      <c r="D379" s="32" t="s">
        <v>321</v>
      </c>
      <c r="E379" s="33" t="s">
        <v>46</v>
      </c>
      <c r="I379" s="35"/>
      <c r="J379" s="30">
        <v>0.0</v>
      </c>
      <c r="K379" s="30">
        <v>0.0</v>
      </c>
      <c r="L379" s="30">
        <v>1.0</v>
      </c>
      <c r="M379" s="32" t="s">
        <v>49</v>
      </c>
      <c r="N379" s="32" t="s">
        <v>39</v>
      </c>
      <c r="O379" s="30">
        <v>0.0</v>
      </c>
      <c r="P379" s="30">
        <v>7.0</v>
      </c>
      <c r="Q379" s="30">
        <v>5.0</v>
      </c>
      <c r="R379" s="30">
        <v>10.0</v>
      </c>
      <c r="S379" s="30">
        <v>1.0</v>
      </c>
      <c r="T379" s="30">
        <v>0.0</v>
      </c>
      <c r="U379" s="30">
        <v>0.0</v>
      </c>
      <c r="V379" s="30">
        <v>0.0</v>
      </c>
      <c r="W379" s="30">
        <v>0.0</v>
      </c>
      <c r="X379" s="30">
        <v>0.0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69"/>
    </row>
    <row r="380">
      <c r="A380" s="30">
        <v>13472.1</v>
      </c>
      <c r="B380" s="80">
        <v>44377.0</v>
      </c>
      <c r="C380" s="80">
        <v>44378.0</v>
      </c>
      <c r="D380" s="32" t="s">
        <v>315</v>
      </c>
      <c r="E380" s="32" t="s">
        <v>218</v>
      </c>
      <c r="F380" s="32" t="s">
        <v>248</v>
      </c>
      <c r="G380" s="33" t="s">
        <v>38</v>
      </c>
      <c r="H380" s="34">
        <v>27604.0</v>
      </c>
      <c r="I380" s="35"/>
      <c r="J380" s="30">
        <v>0.0</v>
      </c>
      <c r="K380" s="30">
        <v>1.0</v>
      </c>
      <c r="L380" s="30">
        <v>0.0</v>
      </c>
      <c r="M380" s="32" t="s">
        <v>39</v>
      </c>
      <c r="N380" s="32" t="s">
        <v>39</v>
      </c>
      <c r="O380" s="30">
        <v>0.0</v>
      </c>
      <c r="P380" s="30">
        <v>10.0</v>
      </c>
      <c r="Q380" s="30">
        <v>2.0</v>
      </c>
      <c r="R380" s="30">
        <v>0.0</v>
      </c>
      <c r="S380" s="30">
        <v>0.0</v>
      </c>
      <c r="T380" s="30">
        <v>0.0</v>
      </c>
      <c r="U380" s="30">
        <v>0.0</v>
      </c>
      <c r="V380" s="30">
        <v>0.0</v>
      </c>
      <c r="W380" s="30">
        <v>0.0</v>
      </c>
      <c r="X380" s="30">
        <v>0.0</v>
      </c>
      <c r="Y380" s="30">
        <v>0.0</v>
      </c>
      <c r="Z380" s="30">
        <v>0.0</v>
      </c>
      <c r="AA380" s="30">
        <v>0.0</v>
      </c>
      <c r="AB380" s="30">
        <v>0.0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0.0</v>
      </c>
      <c r="AH380" s="30">
        <v>0.0</v>
      </c>
      <c r="AI380" s="30">
        <v>0.0</v>
      </c>
      <c r="AJ380" s="69"/>
    </row>
    <row r="381">
      <c r="A381" s="30">
        <v>13472.2</v>
      </c>
      <c r="B381" s="80">
        <v>44377.0</v>
      </c>
      <c r="C381" s="80">
        <v>44378.0</v>
      </c>
      <c r="D381" s="32" t="s">
        <v>315</v>
      </c>
      <c r="E381" s="32" t="s">
        <v>218</v>
      </c>
      <c r="G381" s="38"/>
      <c r="H381" s="38"/>
      <c r="I381" s="35"/>
      <c r="J381" s="30">
        <v>1.0</v>
      </c>
      <c r="K381" s="30">
        <v>0.0</v>
      </c>
      <c r="L381" s="30">
        <v>0.0</v>
      </c>
      <c r="M381" s="32" t="s">
        <v>39</v>
      </c>
      <c r="N381" s="32" t="s">
        <v>39</v>
      </c>
      <c r="O381" s="30">
        <v>3.0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0.0</v>
      </c>
      <c r="V381" s="30">
        <v>0.0</v>
      </c>
      <c r="W381" s="30">
        <v>0.0</v>
      </c>
      <c r="X381" s="30">
        <v>0.0</v>
      </c>
      <c r="Y381" s="30">
        <v>0.0</v>
      </c>
      <c r="Z381" s="30">
        <v>6.0</v>
      </c>
      <c r="AA381" s="30">
        <v>3.0</v>
      </c>
      <c r="AB381" s="30">
        <v>11.0</v>
      </c>
      <c r="AC381" s="30">
        <v>1.0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69"/>
    </row>
    <row r="382">
      <c r="A382" s="30">
        <v>13472.3</v>
      </c>
      <c r="B382" s="80">
        <v>44377.0</v>
      </c>
      <c r="C382" s="80">
        <v>44378.0</v>
      </c>
      <c r="D382" s="32" t="s">
        <v>315</v>
      </c>
      <c r="E382" s="32" t="s">
        <v>218</v>
      </c>
      <c r="G382" s="38"/>
      <c r="H382" s="38"/>
      <c r="I382" s="35"/>
      <c r="J382" s="30">
        <v>0.0</v>
      </c>
      <c r="K382" s="30">
        <v>0.0</v>
      </c>
      <c r="L382" s="30">
        <v>1.0</v>
      </c>
      <c r="M382" s="32" t="s">
        <v>39</v>
      </c>
      <c r="N382" s="32" t="s">
        <v>39</v>
      </c>
      <c r="O382" s="30">
        <v>2.0</v>
      </c>
      <c r="P382" s="30">
        <v>8.0</v>
      </c>
      <c r="Q382" s="30">
        <v>6.0</v>
      </c>
      <c r="R382" s="30">
        <v>10.0</v>
      </c>
      <c r="S382" s="30">
        <v>1.0</v>
      </c>
      <c r="T382" s="30">
        <v>0.0</v>
      </c>
      <c r="U382" s="30">
        <v>0.0</v>
      </c>
      <c r="V382" s="30">
        <v>0.0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69"/>
    </row>
    <row r="383">
      <c r="A383" s="30">
        <v>13473.1</v>
      </c>
      <c r="B383" s="80">
        <v>44377.0</v>
      </c>
      <c r="C383" s="80">
        <v>44377.0</v>
      </c>
      <c r="D383" s="32" t="s">
        <v>93</v>
      </c>
      <c r="E383" s="32" t="s">
        <v>94</v>
      </c>
      <c r="J383" s="30">
        <v>1.0</v>
      </c>
      <c r="K383" s="30">
        <v>0.0</v>
      </c>
      <c r="L383" s="30">
        <v>0.0</v>
      </c>
      <c r="M383" s="32" t="s">
        <v>39</v>
      </c>
      <c r="N383" s="32" t="s">
        <v>39</v>
      </c>
      <c r="O383" s="30">
        <v>0.0</v>
      </c>
      <c r="P383" s="30">
        <v>0.0</v>
      </c>
      <c r="Q383" s="30">
        <v>0.0</v>
      </c>
      <c r="R383" s="30">
        <v>0.0</v>
      </c>
      <c r="S383" s="30">
        <v>0.0</v>
      </c>
      <c r="T383" s="30">
        <v>0.0</v>
      </c>
      <c r="U383" s="30">
        <v>0.0</v>
      </c>
      <c r="V383" s="30">
        <v>0.0</v>
      </c>
      <c r="W383" s="30">
        <v>0.0</v>
      </c>
      <c r="X383" s="30">
        <v>0.0</v>
      </c>
      <c r="Y383" s="30">
        <v>0.0</v>
      </c>
      <c r="Z383" s="30">
        <v>11.0</v>
      </c>
      <c r="AA383" s="30">
        <v>0.0</v>
      </c>
      <c r="AB383" s="30">
        <v>5.0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69"/>
    </row>
    <row r="384">
      <c r="A384" s="30">
        <v>13473.2</v>
      </c>
      <c r="B384" s="80">
        <v>44377.0</v>
      </c>
      <c r="C384" s="80">
        <v>44377.0</v>
      </c>
      <c r="D384" s="32" t="s">
        <v>93</v>
      </c>
      <c r="E384" s="32" t="s">
        <v>94</v>
      </c>
      <c r="F384" s="32" t="s">
        <v>112</v>
      </c>
      <c r="G384" s="33" t="s">
        <v>38</v>
      </c>
      <c r="H384" s="34">
        <v>27610.0</v>
      </c>
      <c r="I384" s="35"/>
      <c r="J384" s="30">
        <v>0.0</v>
      </c>
      <c r="K384" s="30">
        <v>1.0</v>
      </c>
      <c r="L384" s="30">
        <v>0.0</v>
      </c>
      <c r="M384" s="32" t="s">
        <v>39</v>
      </c>
      <c r="N384" s="32" t="s">
        <v>39</v>
      </c>
      <c r="O384" s="30">
        <v>0.0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0.0</v>
      </c>
      <c r="V384" s="30">
        <v>0.0</v>
      </c>
      <c r="W384" s="30">
        <v>0.0</v>
      </c>
      <c r="X384" s="30">
        <v>0.0</v>
      </c>
      <c r="Y384" s="30">
        <v>0.0</v>
      </c>
      <c r="Z384" s="30">
        <v>3.0</v>
      </c>
      <c r="AA384" s="30">
        <v>1.0</v>
      </c>
      <c r="AB384" s="30">
        <v>0.0</v>
      </c>
      <c r="AC384" s="30">
        <v>0.0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69"/>
    </row>
    <row r="385">
      <c r="A385" s="30">
        <v>13473.3</v>
      </c>
      <c r="B385" s="80">
        <v>44377.0</v>
      </c>
      <c r="C385" s="80">
        <v>44377.0</v>
      </c>
      <c r="D385" s="32" t="s">
        <v>93</v>
      </c>
      <c r="E385" s="32" t="s">
        <v>94</v>
      </c>
      <c r="J385" s="30">
        <v>1.0</v>
      </c>
      <c r="K385" s="30">
        <v>0.0</v>
      </c>
      <c r="L385" s="30">
        <v>0.0</v>
      </c>
      <c r="M385" s="32" t="s">
        <v>39</v>
      </c>
      <c r="N385" s="32" t="s">
        <v>39</v>
      </c>
      <c r="O385" s="30">
        <v>0.0</v>
      </c>
      <c r="P385" s="30">
        <v>0.0</v>
      </c>
      <c r="Q385" s="30">
        <v>0.0</v>
      </c>
      <c r="R385" s="30">
        <v>0.0</v>
      </c>
      <c r="S385" s="30">
        <v>0.0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10.0</v>
      </c>
      <c r="AA385" s="30">
        <v>2.0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  <c r="AJ385" s="69"/>
    </row>
    <row r="386">
      <c r="A386" s="30">
        <v>13473.4</v>
      </c>
      <c r="B386" s="80">
        <v>44377.0</v>
      </c>
      <c r="C386" s="80">
        <v>44377.0</v>
      </c>
      <c r="D386" s="32" t="s">
        <v>93</v>
      </c>
      <c r="E386" s="32" t="s">
        <v>94</v>
      </c>
      <c r="J386" s="30">
        <v>1.0</v>
      </c>
      <c r="K386" s="30">
        <v>0.0</v>
      </c>
      <c r="L386" s="30">
        <v>0.0</v>
      </c>
      <c r="M386" s="32" t="s">
        <v>39</v>
      </c>
      <c r="N386" s="32" t="s">
        <v>39</v>
      </c>
      <c r="O386" s="30">
        <v>0.0</v>
      </c>
      <c r="P386" s="30">
        <v>0.0</v>
      </c>
      <c r="Q386" s="30">
        <v>0.0</v>
      </c>
      <c r="R386" s="30">
        <v>0.0</v>
      </c>
      <c r="S386" s="30">
        <v>0.0</v>
      </c>
      <c r="T386" s="30">
        <v>0.0</v>
      </c>
      <c r="U386" s="30">
        <v>0.0</v>
      </c>
      <c r="V386" s="30">
        <v>0.0</v>
      </c>
      <c r="W386" s="30">
        <v>0.0</v>
      </c>
      <c r="X386" s="30">
        <v>0.0</v>
      </c>
      <c r="Y386" s="30">
        <v>0.0</v>
      </c>
      <c r="Z386" s="30">
        <v>6.0</v>
      </c>
      <c r="AA386" s="30">
        <v>0.0</v>
      </c>
      <c r="AB386" s="30">
        <v>5.0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69"/>
    </row>
    <row r="387">
      <c r="A387" s="30">
        <v>13473.5</v>
      </c>
      <c r="B387" s="80">
        <v>44377.0</v>
      </c>
      <c r="C387" s="80">
        <v>44377.0</v>
      </c>
      <c r="D387" s="32" t="s">
        <v>93</v>
      </c>
      <c r="E387" s="32" t="s">
        <v>94</v>
      </c>
      <c r="J387" s="30">
        <v>1.0</v>
      </c>
      <c r="K387" s="30">
        <v>0.0</v>
      </c>
      <c r="L387" s="30">
        <v>0.0</v>
      </c>
      <c r="M387" s="32" t="s">
        <v>39</v>
      </c>
      <c r="N387" s="32" t="s">
        <v>39</v>
      </c>
      <c r="O387" s="30">
        <v>0.0</v>
      </c>
      <c r="P387" s="30">
        <v>0.0</v>
      </c>
      <c r="Q387" s="30">
        <v>0.0</v>
      </c>
      <c r="R387" s="30">
        <v>0.0</v>
      </c>
      <c r="S387" s="30">
        <v>0.0</v>
      </c>
      <c r="T387" s="30">
        <v>0.0</v>
      </c>
      <c r="U387" s="30">
        <v>0.0</v>
      </c>
      <c r="V387" s="30">
        <v>0.0</v>
      </c>
      <c r="W387" s="30">
        <v>0.0</v>
      </c>
      <c r="X387" s="30">
        <v>0.0</v>
      </c>
      <c r="Y387" s="30">
        <v>0.0</v>
      </c>
      <c r="Z387" s="30">
        <v>8.0</v>
      </c>
      <c r="AA387" s="30">
        <v>5.0</v>
      </c>
      <c r="AB387" s="30">
        <v>5.0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69"/>
    </row>
    <row r="388">
      <c r="A388" s="30">
        <v>13473.6</v>
      </c>
      <c r="B388" s="80">
        <v>44377.0</v>
      </c>
      <c r="C388" s="80">
        <v>44377.0</v>
      </c>
      <c r="D388" s="32" t="s">
        <v>93</v>
      </c>
      <c r="E388" s="32" t="s">
        <v>94</v>
      </c>
      <c r="F388" s="32" t="s">
        <v>112</v>
      </c>
      <c r="G388" s="33" t="s">
        <v>38</v>
      </c>
      <c r="H388" s="34">
        <v>27610.0</v>
      </c>
      <c r="I388" s="35"/>
      <c r="J388" s="30">
        <v>0.0</v>
      </c>
      <c r="K388" s="30">
        <v>1.0</v>
      </c>
      <c r="L388" s="30">
        <v>0.0</v>
      </c>
      <c r="M388" s="32" t="s">
        <v>39</v>
      </c>
      <c r="N388" s="32" t="s">
        <v>39</v>
      </c>
      <c r="O388" s="30">
        <v>0.0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0.0</v>
      </c>
      <c r="V388" s="30">
        <v>0.0</v>
      </c>
      <c r="W388" s="30">
        <v>0.0</v>
      </c>
      <c r="X388" s="30">
        <v>0.0</v>
      </c>
      <c r="Y388" s="30">
        <v>0.0</v>
      </c>
      <c r="Z388" s="30">
        <v>4.0</v>
      </c>
      <c r="AA388" s="30">
        <v>4.0</v>
      </c>
      <c r="AB388" s="30">
        <v>5.0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69"/>
    </row>
    <row r="389">
      <c r="A389" s="30">
        <v>13474.1</v>
      </c>
      <c r="B389" s="80">
        <v>44377.0</v>
      </c>
      <c r="C389" s="80">
        <v>44377.0</v>
      </c>
      <c r="D389" s="32" t="s">
        <v>93</v>
      </c>
      <c r="E389" s="32" t="s">
        <v>94</v>
      </c>
      <c r="J389" s="30">
        <v>1.0</v>
      </c>
      <c r="K389" s="30">
        <v>0.0</v>
      </c>
      <c r="L389" s="30">
        <v>0.0</v>
      </c>
      <c r="M389" s="32" t="s">
        <v>39</v>
      </c>
      <c r="N389" s="32" t="s">
        <v>39</v>
      </c>
      <c r="O389" s="30">
        <v>0.0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0.0</v>
      </c>
      <c r="V389" s="30">
        <v>0.0</v>
      </c>
      <c r="W389" s="30">
        <v>0.0</v>
      </c>
      <c r="X389" s="30">
        <v>0.0</v>
      </c>
      <c r="Y389" s="30">
        <v>0.0</v>
      </c>
      <c r="Z389" s="30">
        <v>3.0</v>
      </c>
      <c r="AA389" s="30">
        <v>4.0</v>
      </c>
      <c r="AB389" s="30">
        <v>5.0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  <c r="AJ389" s="69"/>
    </row>
    <row r="390">
      <c r="A390" s="30">
        <v>13474.2</v>
      </c>
      <c r="B390" s="80">
        <v>44377.0</v>
      </c>
      <c r="C390" s="80">
        <v>44377.0</v>
      </c>
      <c r="D390" s="32" t="s">
        <v>93</v>
      </c>
      <c r="E390" s="32" t="s">
        <v>94</v>
      </c>
      <c r="J390" s="30">
        <v>1.0</v>
      </c>
      <c r="K390" s="30">
        <v>0.0</v>
      </c>
      <c r="L390" s="30">
        <v>0.0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0.0</v>
      </c>
      <c r="V390" s="30">
        <v>0.0</v>
      </c>
      <c r="W390" s="30">
        <v>0.0</v>
      </c>
      <c r="X390" s="30">
        <v>0.0</v>
      </c>
      <c r="Y390" s="30">
        <v>0.0</v>
      </c>
      <c r="Z390" s="30">
        <v>9.0</v>
      </c>
      <c r="AA390" s="30">
        <v>7.0</v>
      </c>
      <c r="AB390" s="30">
        <v>5.0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69"/>
    </row>
    <row r="391">
      <c r="A391" s="30">
        <v>13474.3</v>
      </c>
      <c r="B391" s="80">
        <v>44377.0</v>
      </c>
      <c r="C391" s="80">
        <v>44377.0</v>
      </c>
      <c r="D391" s="32" t="s">
        <v>93</v>
      </c>
      <c r="E391" s="32" t="s">
        <v>94</v>
      </c>
      <c r="F391" s="32" t="s">
        <v>112</v>
      </c>
      <c r="G391" s="33" t="s">
        <v>38</v>
      </c>
      <c r="H391" s="34">
        <v>27610.0</v>
      </c>
      <c r="I391" s="35"/>
      <c r="J391" s="30">
        <v>0.0</v>
      </c>
      <c r="K391" s="30">
        <v>1.0</v>
      </c>
      <c r="L391" s="30">
        <v>0.0</v>
      </c>
      <c r="M391" s="32" t="s">
        <v>39</v>
      </c>
      <c r="N391" s="32" t="s">
        <v>39</v>
      </c>
      <c r="O391" s="30">
        <v>0.0</v>
      </c>
      <c r="P391" s="30">
        <v>4.0</v>
      </c>
      <c r="Q391" s="30">
        <v>5.0</v>
      </c>
      <c r="R391" s="30">
        <v>5.0</v>
      </c>
      <c r="S391" s="30">
        <v>0.0</v>
      </c>
      <c r="T391" s="30">
        <v>0.0</v>
      </c>
      <c r="U391" s="30">
        <v>0.0</v>
      </c>
      <c r="V391" s="30">
        <v>0.0</v>
      </c>
      <c r="W391" s="30">
        <v>0.0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69"/>
    </row>
    <row r="392">
      <c r="A392" s="30">
        <v>13474.4</v>
      </c>
      <c r="B392" s="80">
        <v>44377.0</v>
      </c>
      <c r="C392" s="80">
        <v>44377.0</v>
      </c>
      <c r="D392" s="32" t="s">
        <v>93</v>
      </c>
      <c r="E392" s="32" t="s">
        <v>94</v>
      </c>
      <c r="F392" s="32" t="s">
        <v>112</v>
      </c>
      <c r="G392" s="33" t="s">
        <v>38</v>
      </c>
      <c r="H392" s="34">
        <v>27610.0</v>
      </c>
      <c r="I392" s="35"/>
      <c r="J392" s="30">
        <v>0.0</v>
      </c>
      <c r="K392" s="30">
        <v>1.0</v>
      </c>
      <c r="L392" s="30">
        <v>0.0</v>
      </c>
      <c r="M392" s="32" t="s">
        <v>39</v>
      </c>
      <c r="N392" s="32" t="s">
        <v>39</v>
      </c>
      <c r="O392" s="30">
        <v>0.0</v>
      </c>
      <c r="P392" s="30">
        <v>4.0</v>
      </c>
      <c r="Q392" s="30">
        <v>5.0</v>
      </c>
      <c r="R392" s="30">
        <v>5.0</v>
      </c>
      <c r="S392" s="30">
        <v>0.0</v>
      </c>
      <c r="T392" s="30">
        <v>0.0</v>
      </c>
      <c r="U392" s="30">
        <v>0.0</v>
      </c>
      <c r="V392" s="30">
        <v>0.0</v>
      </c>
      <c r="W392" s="30">
        <v>0.0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69"/>
    </row>
    <row r="393">
      <c r="A393" s="30">
        <v>13474.5</v>
      </c>
      <c r="B393" s="80">
        <v>44377.0</v>
      </c>
      <c r="C393" s="80">
        <v>44377.0</v>
      </c>
      <c r="D393" s="32" t="s">
        <v>93</v>
      </c>
      <c r="E393" s="32" t="s">
        <v>94</v>
      </c>
      <c r="F393" s="32" t="s">
        <v>112</v>
      </c>
      <c r="G393" s="33" t="s">
        <v>38</v>
      </c>
      <c r="H393" s="34">
        <v>27610.0</v>
      </c>
      <c r="I393" s="35"/>
      <c r="J393" s="30">
        <v>0.0</v>
      </c>
      <c r="K393" s="30">
        <v>1.0</v>
      </c>
      <c r="L393" s="30">
        <v>0.0</v>
      </c>
      <c r="M393" s="32" t="s">
        <v>39</v>
      </c>
      <c r="N393" s="32" t="s">
        <v>39</v>
      </c>
      <c r="O393" s="30">
        <v>0.0</v>
      </c>
      <c r="P393" s="30">
        <v>2.0</v>
      </c>
      <c r="Q393" s="30">
        <v>0.0</v>
      </c>
      <c r="R393" s="30">
        <v>5.0</v>
      </c>
      <c r="S393" s="30">
        <v>0.0</v>
      </c>
      <c r="T393" s="30">
        <v>0.0</v>
      </c>
      <c r="U393" s="30">
        <v>0.0</v>
      </c>
      <c r="V393" s="30">
        <v>0.0</v>
      </c>
      <c r="W393" s="30">
        <v>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69"/>
    </row>
    <row r="394">
      <c r="A394" s="30">
        <v>13474.6</v>
      </c>
      <c r="B394" s="80">
        <v>44377.0</v>
      </c>
      <c r="C394" s="80">
        <v>44377.0</v>
      </c>
      <c r="D394" s="32" t="s">
        <v>93</v>
      </c>
      <c r="E394" s="32" t="s">
        <v>94</v>
      </c>
      <c r="J394" s="30">
        <v>1.0</v>
      </c>
      <c r="K394" s="30">
        <v>0.0</v>
      </c>
      <c r="L394" s="30">
        <v>0.0</v>
      </c>
      <c r="M394" s="32" t="s">
        <v>39</v>
      </c>
      <c r="N394" s="32" t="s">
        <v>39</v>
      </c>
      <c r="O394" s="30">
        <v>0.0</v>
      </c>
      <c r="P394" s="30">
        <v>0.0</v>
      </c>
      <c r="Q394" s="30">
        <v>0.0</v>
      </c>
      <c r="R394" s="30">
        <v>0.0</v>
      </c>
      <c r="S394" s="30">
        <v>0.0</v>
      </c>
      <c r="T394" s="30">
        <v>0.0</v>
      </c>
      <c r="U394" s="30">
        <v>0.0</v>
      </c>
      <c r="V394" s="30">
        <v>0.0</v>
      </c>
      <c r="W394" s="30">
        <v>0.0</v>
      </c>
      <c r="X394" s="30">
        <v>0.0</v>
      </c>
      <c r="Y394" s="30">
        <v>0.0</v>
      </c>
      <c r="Z394" s="30">
        <v>3.0</v>
      </c>
      <c r="AA394" s="30">
        <v>0.0</v>
      </c>
      <c r="AB394" s="30">
        <v>5.0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69"/>
    </row>
    <row r="395">
      <c r="A395" s="30">
        <v>13475.1</v>
      </c>
      <c r="B395" s="80">
        <v>44377.0</v>
      </c>
      <c r="C395" s="80">
        <v>44377.0</v>
      </c>
      <c r="D395" s="32" t="s">
        <v>93</v>
      </c>
      <c r="E395" s="32" t="s">
        <v>94</v>
      </c>
      <c r="J395" s="30">
        <v>1.0</v>
      </c>
      <c r="K395" s="30">
        <v>0.0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0.0</v>
      </c>
      <c r="Q395" s="30">
        <v>0.0</v>
      </c>
      <c r="R395" s="30">
        <v>0.0</v>
      </c>
      <c r="S395" s="30">
        <v>0.0</v>
      </c>
      <c r="T395" s="30">
        <v>0.0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4.0</v>
      </c>
      <c r="AA395" s="30">
        <v>0.0</v>
      </c>
      <c r="AB395" s="30">
        <v>5.0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  <c r="AJ395" s="69"/>
    </row>
    <row r="396">
      <c r="A396" s="30">
        <v>13475.2</v>
      </c>
      <c r="B396" s="80">
        <v>44377.0</v>
      </c>
      <c r="C396" s="80">
        <v>44377.0</v>
      </c>
      <c r="D396" s="32" t="s">
        <v>93</v>
      </c>
      <c r="E396" s="32" t="s">
        <v>94</v>
      </c>
      <c r="J396" s="30">
        <v>1.0</v>
      </c>
      <c r="K396" s="30">
        <v>0.0</v>
      </c>
      <c r="L396" s="30">
        <v>0.0</v>
      </c>
      <c r="M396" s="32" t="s">
        <v>39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0.0</v>
      </c>
      <c r="V396" s="30">
        <v>0.0</v>
      </c>
      <c r="W396" s="30">
        <v>0.0</v>
      </c>
      <c r="X396" s="30">
        <v>0.0</v>
      </c>
      <c r="Y396" s="30">
        <v>0.0</v>
      </c>
      <c r="Z396" s="30">
        <v>4.0</v>
      </c>
      <c r="AA396" s="30">
        <v>3.0</v>
      </c>
      <c r="AB396" s="30">
        <v>5.0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  <c r="AJ396" s="69"/>
    </row>
    <row r="397">
      <c r="A397" s="30">
        <v>13475.3</v>
      </c>
      <c r="B397" s="80">
        <v>44377.0</v>
      </c>
      <c r="C397" s="80">
        <v>44377.0</v>
      </c>
      <c r="D397" s="32" t="s">
        <v>93</v>
      </c>
      <c r="E397" s="32" t="s">
        <v>94</v>
      </c>
      <c r="J397" s="30">
        <v>1.0</v>
      </c>
      <c r="K397" s="30">
        <v>0.0</v>
      </c>
      <c r="L397" s="30">
        <v>0.0</v>
      </c>
      <c r="M397" s="32" t="s">
        <v>39</v>
      </c>
      <c r="N397" s="32" t="s">
        <v>39</v>
      </c>
      <c r="O397" s="30">
        <v>0.0</v>
      </c>
      <c r="P397" s="30">
        <v>0.0</v>
      </c>
      <c r="Q397" s="30">
        <v>0.0</v>
      </c>
      <c r="R397" s="30">
        <v>0.0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8.0</v>
      </c>
      <c r="AA397" s="30">
        <v>2.0</v>
      </c>
      <c r="AB397" s="30">
        <v>5.0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69"/>
    </row>
    <row r="398">
      <c r="A398" s="30">
        <v>13475.4</v>
      </c>
      <c r="B398" s="80">
        <v>44377.0</v>
      </c>
      <c r="C398" s="80">
        <v>44377.0</v>
      </c>
      <c r="D398" s="32" t="s">
        <v>93</v>
      </c>
      <c r="E398" s="32" t="s">
        <v>94</v>
      </c>
      <c r="J398" s="30">
        <v>1.0</v>
      </c>
      <c r="K398" s="30">
        <v>0.0</v>
      </c>
      <c r="L398" s="30">
        <v>0.0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0.0</v>
      </c>
      <c r="V398" s="30">
        <v>0.0</v>
      </c>
      <c r="W398" s="30">
        <v>0.0</v>
      </c>
      <c r="X398" s="30">
        <v>0.0</v>
      </c>
      <c r="Y398" s="30">
        <v>0.0</v>
      </c>
      <c r="Z398" s="30">
        <v>9.0</v>
      </c>
      <c r="AA398" s="30">
        <v>0.0</v>
      </c>
      <c r="AB398" s="30">
        <v>5.0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69"/>
    </row>
    <row r="399">
      <c r="A399" s="30">
        <v>13475.5</v>
      </c>
      <c r="B399" s="80">
        <v>44377.0</v>
      </c>
      <c r="C399" s="80">
        <v>44377.0</v>
      </c>
      <c r="D399" s="32" t="s">
        <v>93</v>
      </c>
      <c r="E399" s="32" t="s">
        <v>94</v>
      </c>
      <c r="F399" s="32" t="s">
        <v>112</v>
      </c>
      <c r="G399" s="33" t="s">
        <v>38</v>
      </c>
      <c r="H399" s="34">
        <v>27610.0</v>
      </c>
      <c r="I399" s="35"/>
      <c r="J399" s="30">
        <v>0.0</v>
      </c>
      <c r="K399" s="30">
        <v>1.0</v>
      </c>
      <c r="L399" s="30">
        <v>0.0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0.0</v>
      </c>
      <c r="X399" s="30">
        <v>0.0</v>
      </c>
      <c r="Y399" s="30">
        <v>0.0</v>
      </c>
      <c r="Z399" s="30">
        <v>1.0</v>
      </c>
      <c r="AA399" s="30">
        <v>4.0</v>
      </c>
      <c r="AB399" s="30">
        <v>0.0</v>
      </c>
      <c r="AC399" s="30">
        <v>0.0</v>
      </c>
      <c r="AD399" s="30">
        <v>0.0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  <c r="AJ399" s="69"/>
    </row>
    <row r="400">
      <c r="A400" s="30">
        <v>13475.6</v>
      </c>
      <c r="B400" s="80">
        <v>44377.0</v>
      </c>
      <c r="C400" s="80">
        <v>44377.0</v>
      </c>
      <c r="D400" s="32" t="s">
        <v>93</v>
      </c>
      <c r="E400" s="32" t="s">
        <v>94</v>
      </c>
      <c r="J400" s="30">
        <v>1.0</v>
      </c>
      <c r="K400" s="30">
        <v>0.0</v>
      </c>
      <c r="L400" s="30">
        <v>0.0</v>
      </c>
      <c r="M400" s="32" t="s">
        <v>39</v>
      </c>
      <c r="N400" s="32" t="s">
        <v>39</v>
      </c>
      <c r="O400" s="30">
        <v>0.0</v>
      </c>
      <c r="P400" s="30">
        <v>0.0</v>
      </c>
      <c r="Q400" s="30">
        <v>0.0</v>
      </c>
      <c r="R400" s="30">
        <v>0.0</v>
      </c>
      <c r="S400" s="30">
        <v>0.0</v>
      </c>
      <c r="T400" s="30">
        <v>0.0</v>
      </c>
      <c r="U400" s="30">
        <v>0.0</v>
      </c>
      <c r="V400" s="30">
        <v>0.0</v>
      </c>
      <c r="W400" s="30">
        <v>0.0</v>
      </c>
      <c r="X400" s="30">
        <v>0.0</v>
      </c>
      <c r="Y400" s="30">
        <v>0.0</v>
      </c>
      <c r="Z400" s="30">
        <v>8.0</v>
      </c>
      <c r="AA400" s="30">
        <v>2.0</v>
      </c>
      <c r="AB400" s="30">
        <v>5.0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  <c r="AJ400" s="69"/>
    </row>
    <row r="401">
      <c r="A401" s="30">
        <v>13476.1</v>
      </c>
      <c r="B401" s="80">
        <v>44377.0</v>
      </c>
      <c r="C401" s="80">
        <v>44377.0</v>
      </c>
      <c r="D401" s="32" t="s">
        <v>93</v>
      </c>
      <c r="E401" s="32" t="s">
        <v>94</v>
      </c>
      <c r="J401" s="30">
        <v>1.0</v>
      </c>
      <c r="K401" s="30">
        <v>0.0</v>
      </c>
      <c r="L401" s="30">
        <v>0.0</v>
      </c>
      <c r="M401" s="32" t="s">
        <v>39</v>
      </c>
      <c r="N401" s="32" t="s">
        <v>39</v>
      </c>
      <c r="O401" s="30">
        <v>0.0</v>
      </c>
      <c r="P401" s="30">
        <v>0.0</v>
      </c>
      <c r="Q401" s="30">
        <v>0.0</v>
      </c>
      <c r="R401" s="30">
        <v>0.0</v>
      </c>
      <c r="S401" s="30">
        <v>0.0</v>
      </c>
      <c r="T401" s="30">
        <v>0.0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4.0</v>
      </c>
      <c r="AA401" s="30">
        <v>13.0</v>
      </c>
      <c r="AB401" s="30">
        <v>5.0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  <c r="AJ401" s="69"/>
    </row>
    <row r="402">
      <c r="A402" s="30">
        <v>13476.2</v>
      </c>
      <c r="B402" s="80">
        <v>44377.0</v>
      </c>
      <c r="C402" s="80">
        <v>44377.0</v>
      </c>
      <c r="D402" s="32" t="s">
        <v>93</v>
      </c>
      <c r="E402" s="32" t="s">
        <v>94</v>
      </c>
      <c r="J402" s="30">
        <v>1.0</v>
      </c>
      <c r="K402" s="30">
        <v>0.0</v>
      </c>
      <c r="L402" s="30">
        <v>0.0</v>
      </c>
      <c r="M402" s="32" t="s">
        <v>39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0.0</v>
      </c>
      <c r="S402" s="30">
        <v>0.0</v>
      </c>
      <c r="T402" s="30">
        <v>0.0</v>
      </c>
      <c r="U402" s="30">
        <v>0.0</v>
      </c>
      <c r="V402" s="30">
        <v>0.0</v>
      </c>
      <c r="W402" s="30">
        <v>0.0</v>
      </c>
      <c r="X402" s="30">
        <v>0.0</v>
      </c>
      <c r="Y402" s="30">
        <v>0.0</v>
      </c>
      <c r="Z402" s="30">
        <v>10.0</v>
      </c>
      <c r="AA402" s="30">
        <v>1.0</v>
      </c>
      <c r="AB402" s="30">
        <v>5.0</v>
      </c>
      <c r="AC402" s="30">
        <v>0.0</v>
      </c>
      <c r="AD402" s="30">
        <v>0.0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  <c r="AJ402" s="69"/>
    </row>
    <row r="403">
      <c r="A403" s="30">
        <v>13476.3</v>
      </c>
      <c r="B403" s="80">
        <v>44377.0</v>
      </c>
      <c r="C403" s="80">
        <v>44377.0</v>
      </c>
      <c r="D403" s="32" t="s">
        <v>93</v>
      </c>
      <c r="E403" s="32" t="s">
        <v>94</v>
      </c>
      <c r="J403" s="30">
        <v>1.0</v>
      </c>
      <c r="K403" s="30">
        <v>0.0</v>
      </c>
      <c r="L403" s="30">
        <v>0.0</v>
      </c>
      <c r="M403" s="32" t="s">
        <v>39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0.0</v>
      </c>
      <c r="V403" s="30">
        <v>0.0</v>
      </c>
      <c r="W403" s="30">
        <v>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8.0</v>
      </c>
      <c r="AF403" s="30">
        <v>5.0</v>
      </c>
      <c r="AG403" s="30">
        <v>10.0</v>
      </c>
      <c r="AH403" s="30">
        <v>5.0</v>
      </c>
      <c r="AI403" s="30">
        <v>0.0</v>
      </c>
      <c r="AJ403" s="69"/>
    </row>
    <row r="404">
      <c r="A404" s="30">
        <v>13476.4</v>
      </c>
      <c r="B404" s="80">
        <v>44377.0</v>
      </c>
      <c r="C404" s="80">
        <v>44377.0</v>
      </c>
      <c r="D404" s="32" t="s">
        <v>93</v>
      </c>
      <c r="E404" s="32" t="s">
        <v>94</v>
      </c>
      <c r="F404" s="32" t="s">
        <v>112</v>
      </c>
      <c r="G404" s="33" t="s">
        <v>38</v>
      </c>
      <c r="H404" s="34">
        <v>27610.0</v>
      </c>
      <c r="I404" s="35"/>
      <c r="J404" s="30">
        <v>0.0</v>
      </c>
      <c r="K404" s="30">
        <v>1.0</v>
      </c>
      <c r="L404" s="30">
        <v>0.0</v>
      </c>
      <c r="M404" s="32" t="s">
        <v>39</v>
      </c>
      <c r="N404" s="32" t="s">
        <v>39</v>
      </c>
      <c r="O404" s="30">
        <v>0.0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4.0</v>
      </c>
      <c r="V404" s="30">
        <v>3.0</v>
      </c>
      <c r="W404" s="30">
        <v>10.0</v>
      </c>
      <c r="X404" s="30">
        <v>5.0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  <c r="AJ404" s="69"/>
    </row>
    <row r="405">
      <c r="A405" s="30">
        <v>13476.5</v>
      </c>
      <c r="B405" s="80">
        <v>44377.0</v>
      </c>
      <c r="C405" s="80">
        <v>44377.0</v>
      </c>
      <c r="D405" s="32" t="s">
        <v>93</v>
      </c>
      <c r="E405" s="32" t="s">
        <v>94</v>
      </c>
      <c r="J405" s="30">
        <v>1.0</v>
      </c>
      <c r="K405" s="30">
        <v>0.0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0.0</v>
      </c>
      <c r="S405" s="30">
        <v>0.0</v>
      </c>
      <c r="T405" s="30">
        <v>0.0</v>
      </c>
      <c r="U405" s="30">
        <v>0.0</v>
      </c>
      <c r="V405" s="30">
        <v>0.0</v>
      </c>
      <c r="W405" s="30">
        <v>0.0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3.0</v>
      </c>
      <c r="AF405" s="30">
        <v>2.0</v>
      </c>
      <c r="AG405" s="30">
        <v>0.0</v>
      </c>
      <c r="AH405" s="30">
        <v>10.0</v>
      </c>
      <c r="AI405" s="30">
        <v>0.0</v>
      </c>
      <c r="AJ405" s="69"/>
    </row>
    <row r="406">
      <c r="A406" s="30">
        <v>13476.6</v>
      </c>
      <c r="B406" s="80">
        <v>44377.0</v>
      </c>
      <c r="C406" s="80">
        <v>44377.0</v>
      </c>
      <c r="D406" s="32" t="s">
        <v>93</v>
      </c>
      <c r="E406" s="32" t="s">
        <v>94</v>
      </c>
      <c r="J406" s="30">
        <v>1.0</v>
      </c>
      <c r="K406" s="30">
        <v>0.0</v>
      </c>
      <c r="L406" s="30">
        <v>0.0</v>
      </c>
      <c r="M406" s="32" t="s">
        <v>39</v>
      </c>
      <c r="N406" s="32" t="s">
        <v>39</v>
      </c>
      <c r="O406" s="30">
        <v>0.0</v>
      </c>
      <c r="P406" s="30">
        <v>0.0</v>
      </c>
      <c r="Q406" s="30">
        <v>0.0</v>
      </c>
      <c r="R406" s="30">
        <v>0.0</v>
      </c>
      <c r="S406" s="30">
        <v>0.0</v>
      </c>
      <c r="T406" s="30">
        <v>0.0</v>
      </c>
      <c r="U406" s="30">
        <v>0.0</v>
      </c>
      <c r="V406" s="30">
        <v>0.0</v>
      </c>
      <c r="W406" s="30">
        <v>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5.0</v>
      </c>
      <c r="AF406" s="30">
        <v>3.0</v>
      </c>
      <c r="AG406" s="30">
        <v>0.0</v>
      </c>
      <c r="AH406" s="30">
        <v>10.0</v>
      </c>
      <c r="AI406" s="30">
        <v>0.0</v>
      </c>
      <c r="AJ406" s="69"/>
    </row>
    <row r="407">
      <c r="A407" s="30">
        <v>13477.1</v>
      </c>
      <c r="B407" s="80">
        <v>44377.0</v>
      </c>
      <c r="C407" s="80">
        <v>44377.0</v>
      </c>
      <c r="D407" s="32" t="s">
        <v>93</v>
      </c>
      <c r="E407" s="32" t="s">
        <v>94</v>
      </c>
      <c r="J407" s="30">
        <v>1.0</v>
      </c>
      <c r="K407" s="30">
        <v>0.0</v>
      </c>
      <c r="L407" s="30">
        <v>0.0</v>
      </c>
      <c r="M407" s="32" t="s">
        <v>39</v>
      </c>
      <c r="N407" s="32" t="s">
        <v>39</v>
      </c>
      <c r="O407" s="30">
        <v>0.0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0.0</v>
      </c>
      <c r="V407" s="30">
        <v>0.0</v>
      </c>
      <c r="W407" s="30">
        <v>0.0</v>
      </c>
      <c r="X407" s="30">
        <v>0.0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3.0</v>
      </c>
      <c r="AF407" s="30">
        <v>2.0</v>
      </c>
      <c r="AG407" s="30">
        <v>0.0</v>
      </c>
      <c r="AH407" s="30">
        <v>10.0</v>
      </c>
      <c r="AI407" s="30">
        <v>0.0</v>
      </c>
      <c r="AJ407" s="69"/>
    </row>
    <row r="408">
      <c r="A408" s="30">
        <v>13477.2</v>
      </c>
      <c r="B408" s="80">
        <v>44377.0</v>
      </c>
      <c r="C408" s="80">
        <v>44377.0</v>
      </c>
      <c r="D408" s="32" t="s">
        <v>93</v>
      </c>
      <c r="E408" s="32" t="s">
        <v>94</v>
      </c>
      <c r="F408" s="32" t="s">
        <v>112</v>
      </c>
      <c r="G408" s="33" t="s">
        <v>38</v>
      </c>
      <c r="H408" s="34">
        <v>27610.0</v>
      </c>
      <c r="I408" s="35"/>
      <c r="J408" s="30">
        <v>0.0</v>
      </c>
      <c r="K408" s="30">
        <v>1.0</v>
      </c>
      <c r="L408" s="30">
        <v>0.0</v>
      </c>
      <c r="M408" s="32" t="s">
        <v>39</v>
      </c>
      <c r="N408" s="32" t="s">
        <v>39</v>
      </c>
      <c r="O408" s="30">
        <v>0.0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3.0</v>
      </c>
      <c r="V408" s="30">
        <v>0.0</v>
      </c>
      <c r="W408" s="30">
        <v>0.0</v>
      </c>
      <c r="X408" s="30">
        <v>10.0</v>
      </c>
      <c r="Y408" s="30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69"/>
    </row>
    <row r="409">
      <c r="A409" s="30">
        <v>13477.3</v>
      </c>
      <c r="B409" s="80">
        <v>44377.0</v>
      </c>
      <c r="C409" s="80">
        <v>44377.0</v>
      </c>
      <c r="D409" s="32" t="s">
        <v>93</v>
      </c>
      <c r="E409" s="32" t="s">
        <v>94</v>
      </c>
      <c r="J409" s="30">
        <v>1.0</v>
      </c>
      <c r="K409" s="30">
        <v>0.0</v>
      </c>
      <c r="L409" s="30">
        <v>0.0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0.0</v>
      </c>
      <c r="V409" s="30">
        <v>0.0</v>
      </c>
      <c r="W409" s="30">
        <v>0.0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16.0</v>
      </c>
      <c r="AF409" s="30">
        <v>10.0</v>
      </c>
      <c r="AG409" s="30">
        <v>0.0</v>
      </c>
      <c r="AH409" s="30">
        <v>0.0</v>
      </c>
      <c r="AI409" s="30">
        <v>0.0</v>
      </c>
      <c r="AJ409" s="69"/>
    </row>
    <row r="410">
      <c r="A410" s="30">
        <v>13477.4</v>
      </c>
      <c r="B410" s="80">
        <v>44377.0</v>
      </c>
      <c r="C410" s="80">
        <v>44377.0</v>
      </c>
      <c r="D410" s="32" t="s">
        <v>93</v>
      </c>
      <c r="E410" s="32" t="s">
        <v>94</v>
      </c>
      <c r="J410" s="30">
        <v>1.0</v>
      </c>
      <c r="K410" s="30">
        <v>0.0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0.0</v>
      </c>
      <c r="Q410" s="30">
        <v>0.0</v>
      </c>
      <c r="R410" s="30">
        <v>0.0</v>
      </c>
      <c r="S410" s="30">
        <v>0.0</v>
      </c>
      <c r="T410" s="30">
        <v>0.0</v>
      </c>
      <c r="U410" s="30">
        <v>0.0</v>
      </c>
      <c r="V410" s="30">
        <v>0.0</v>
      </c>
      <c r="W410" s="30">
        <v>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8.0</v>
      </c>
      <c r="AF410" s="30">
        <v>7.0</v>
      </c>
      <c r="AG410" s="30">
        <v>0.0</v>
      </c>
      <c r="AH410" s="30">
        <v>0.0</v>
      </c>
      <c r="AI410" s="30">
        <v>0.0</v>
      </c>
      <c r="AJ410" s="69"/>
    </row>
    <row r="411">
      <c r="A411" s="30">
        <v>13477.5</v>
      </c>
      <c r="B411" s="80">
        <v>44377.0</v>
      </c>
      <c r="C411" s="80">
        <v>44377.0</v>
      </c>
      <c r="D411" s="32" t="s">
        <v>93</v>
      </c>
      <c r="E411" s="32" t="s">
        <v>94</v>
      </c>
      <c r="F411" s="32" t="s">
        <v>112</v>
      </c>
      <c r="G411" s="33" t="s">
        <v>38</v>
      </c>
      <c r="H411" s="34">
        <v>27610.0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2.0</v>
      </c>
      <c r="V411" s="30">
        <v>0.0</v>
      </c>
      <c r="W411" s="30">
        <v>0.0</v>
      </c>
      <c r="X411" s="30">
        <v>10.0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  <c r="AJ411" s="69"/>
    </row>
    <row r="412">
      <c r="A412" s="30">
        <v>13477.6</v>
      </c>
      <c r="B412" s="80">
        <v>44377.0</v>
      </c>
      <c r="C412" s="80">
        <v>44377.0</v>
      </c>
      <c r="D412" s="32" t="s">
        <v>93</v>
      </c>
      <c r="E412" s="32" t="s">
        <v>94</v>
      </c>
      <c r="J412" s="30">
        <v>1.0</v>
      </c>
      <c r="K412" s="30">
        <v>0.0</v>
      </c>
      <c r="L412" s="30">
        <v>0.0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0.0</v>
      </c>
      <c r="R412" s="30">
        <v>0.0</v>
      </c>
      <c r="S412" s="30">
        <v>0.0</v>
      </c>
      <c r="T412" s="30">
        <v>0.0</v>
      </c>
      <c r="U412" s="30">
        <v>0.0</v>
      </c>
      <c r="V412" s="30">
        <v>0.0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4.0</v>
      </c>
      <c r="AF412" s="30">
        <v>3.0</v>
      </c>
      <c r="AG412" s="30">
        <v>10.0</v>
      </c>
      <c r="AH412" s="30">
        <v>0.0</v>
      </c>
      <c r="AI412" s="30">
        <v>0.0</v>
      </c>
      <c r="AJ412" s="69"/>
    </row>
    <row r="413">
      <c r="A413" s="30">
        <v>13478.1</v>
      </c>
      <c r="B413" s="80">
        <v>44377.0</v>
      </c>
      <c r="C413" s="80">
        <v>44377.0</v>
      </c>
      <c r="D413" s="32" t="s">
        <v>93</v>
      </c>
      <c r="E413" s="32" t="s">
        <v>94</v>
      </c>
      <c r="J413" s="30">
        <v>1.0</v>
      </c>
      <c r="K413" s="30">
        <v>0.0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0.0</v>
      </c>
      <c r="V413" s="30">
        <v>0.0</v>
      </c>
      <c r="W413" s="30">
        <v>0.0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2.0</v>
      </c>
      <c r="AF413" s="30">
        <v>0.0</v>
      </c>
      <c r="AG413" s="30">
        <v>0.0</v>
      </c>
      <c r="AH413" s="30">
        <v>0.0</v>
      </c>
      <c r="AI413" s="30">
        <v>0.0</v>
      </c>
      <c r="AJ413" s="69"/>
    </row>
    <row r="414">
      <c r="A414" s="30">
        <v>13478.2</v>
      </c>
      <c r="B414" s="80">
        <v>44377.0</v>
      </c>
      <c r="C414" s="80">
        <v>44377.0</v>
      </c>
      <c r="D414" s="32" t="s">
        <v>93</v>
      </c>
      <c r="E414" s="32" t="s">
        <v>94</v>
      </c>
      <c r="J414" s="30">
        <v>1.0</v>
      </c>
      <c r="K414" s="30">
        <v>0.0</v>
      </c>
      <c r="L414" s="30">
        <v>0.0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0.0</v>
      </c>
      <c r="V414" s="30">
        <v>0.0</v>
      </c>
      <c r="W414" s="30">
        <v>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5.0</v>
      </c>
      <c r="AF414" s="30">
        <v>3.0</v>
      </c>
      <c r="AG414" s="30">
        <v>5.0</v>
      </c>
      <c r="AH414" s="30">
        <v>0.0</v>
      </c>
      <c r="AI414" s="30">
        <v>0.0</v>
      </c>
      <c r="AJ414" s="69"/>
    </row>
    <row r="415">
      <c r="A415" s="30">
        <v>13478.3</v>
      </c>
      <c r="B415" s="80">
        <v>44377.0</v>
      </c>
      <c r="C415" s="80">
        <v>44377.0</v>
      </c>
      <c r="D415" s="32" t="s">
        <v>93</v>
      </c>
      <c r="E415" s="32" t="s">
        <v>94</v>
      </c>
      <c r="F415" s="32" t="s">
        <v>112</v>
      </c>
      <c r="G415" s="33" t="s">
        <v>38</v>
      </c>
      <c r="H415" s="34">
        <v>27610.0</v>
      </c>
      <c r="I415" s="35"/>
      <c r="J415" s="30">
        <v>0.0</v>
      </c>
      <c r="K415" s="30">
        <v>1.0</v>
      </c>
      <c r="L415" s="30">
        <v>0.0</v>
      </c>
      <c r="M415" s="32" t="s">
        <v>39</v>
      </c>
      <c r="N415" s="32" t="s">
        <v>39</v>
      </c>
      <c r="O415" s="30">
        <v>0.0</v>
      </c>
      <c r="P415" s="30">
        <v>0.0</v>
      </c>
      <c r="Q415" s="30">
        <v>0.0</v>
      </c>
      <c r="R415" s="30">
        <v>0.0</v>
      </c>
      <c r="S415" s="30">
        <v>0.0</v>
      </c>
      <c r="T415" s="30">
        <v>0.0</v>
      </c>
      <c r="U415" s="30">
        <v>6.0</v>
      </c>
      <c r="V415" s="30">
        <v>0.0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69"/>
    </row>
    <row r="416">
      <c r="A416" s="30">
        <v>13478.4</v>
      </c>
      <c r="B416" s="80">
        <v>44377.0</v>
      </c>
      <c r="C416" s="80">
        <v>44377.0</v>
      </c>
      <c r="D416" s="32" t="s">
        <v>93</v>
      </c>
      <c r="E416" s="32" t="s">
        <v>94</v>
      </c>
      <c r="F416" s="32" t="s">
        <v>112</v>
      </c>
      <c r="G416" s="33" t="s">
        <v>38</v>
      </c>
      <c r="H416" s="34">
        <v>27610.0</v>
      </c>
      <c r="I416" s="35"/>
      <c r="J416" s="30">
        <v>0.0</v>
      </c>
      <c r="K416" s="30">
        <v>1.0</v>
      </c>
      <c r="L416" s="30">
        <v>0.0</v>
      </c>
      <c r="M416" s="32" t="s">
        <v>39</v>
      </c>
      <c r="N416" s="32" t="s">
        <v>39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12.0</v>
      </c>
      <c r="V416" s="30">
        <v>3.0</v>
      </c>
      <c r="W416" s="30">
        <v>10.0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69"/>
    </row>
    <row r="417">
      <c r="A417" s="30">
        <v>13478.5</v>
      </c>
      <c r="B417" s="80">
        <v>44377.0</v>
      </c>
      <c r="C417" s="80">
        <v>44377.0</v>
      </c>
      <c r="D417" s="32" t="s">
        <v>93</v>
      </c>
      <c r="E417" s="32" t="s">
        <v>94</v>
      </c>
      <c r="J417" s="30">
        <v>1.0</v>
      </c>
      <c r="K417" s="30">
        <v>0.0</v>
      </c>
      <c r="L417" s="30">
        <v>0.0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0.0</v>
      </c>
      <c r="V417" s="30">
        <v>0.0</v>
      </c>
      <c r="W417" s="30">
        <v>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14.0</v>
      </c>
      <c r="AF417" s="30">
        <v>6.0</v>
      </c>
      <c r="AG417" s="30">
        <v>0.0</v>
      </c>
      <c r="AH417" s="30">
        <v>0.0</v>
      </c>
      <c r="AI417" s="30">
        <v>0.0</v>
      </c>
      <c r="AJ417" s="69"/>
    </row>
    <row r="418">
      <c r="A418" s="30">
        <v>13478.6</v>
      </c>
      <c r="B418" s="80">
        <v>44377.0</v>
      </c>
      <c r="C418" s="80">
        <v>44377.0</v>
      </c>
      <c r="D418" s="32" t="s">
        <v>93</v>
      </c>
      <c r="E418" s="32" t="s">
        <v>94</v>
      </c>
      <c r="J418" s="30">
        <v>1.0</v>
      </c>
      <c r="K418" s="30">
        <v>0.0</v>
      </c>
      <c r="L418" s="30">
        <v>0.0</v>
      </c>
      <c r="M418" s="32" t="s">
        <v>39</v>
      </c>
      <c r="N418" s="32" t="s">
        <v>39</v>
      </c>
      <c r="O418" s="30">
        <v>0.0</v>
      </c>
      <c r="P418" s="30">
        <v>0.0</v>
      </c>
      <c r="Q418" s="30">
        <v>0.0</v>
      </c>
      <c r="R418" s="30">
        <v>0.0</v>
      </c>
      <c r="S418" s="30">
        <v>0.0</v>
      </c>
      <c r="T418" s="30">
        <v>0.0</v>
      </c>
      <c r="U418" s="30">
        <v>0.0</v>
      </c>
      <c r="V418" s="30">
        <v>0.0</v>
      </c>
      <c r="W418" s="30">
        <v>0.0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4.0</v>
      </c>
      <c r="AF418" s="30">
        <v>5.0</v>
      </c>
      <c r="AG418" s="30">
        <v>5.0</v>
      </c>
      <c r="AH418" s="30">
        <v>0.0</v>
      </c>
      <c r="AI418" s="30">
        <v>0.0</v>
      </c>
      <c r="AJ418" s="69"/>
    </row>
    <row r="419">
      <c r="A419" s="30">
        <v>13479.1</v>
      </c>
      <c r="B419" s="80">
        <v>44377.0</v>
      </c>
      <c r="C419" s="80">
        <v>44377.0</v>
      </c>
      <c r="D419" s="32" t="s">
        <v>93</v>
      </c>
      <c r="E419" s="32" t="s">
        <v>94</v>
      </c>
      <c r="J419" s="30">
        <v>1.0</v>
      </c>
      <c r="K419" s="30">
        <v>0.0</v>
      </c>
      <c r="L419" s="30">
        <v>0.0</v>
      </c>
      <c r="M419" s="32" t="s">
        <v>39</v>
      </c>
      <c r="N419" s="32" t="s">
        <v>39</v>
      </c>
      <c r="O419" s="30">
        <v>0.0</v>
      </c>
      <c r="P419" s="30">
        <v>0.0</v>
      </c>
      <c r="Q419" s="30">
        <v>0.0</v>
      </c>
      <c r="R419" s="30">
        <v>0.0</v>
      </c>
      <c r="S419" s="30">
        <v>0.0</v>
      </c>
      <c r="T419" s="30">
        <v>0.0</v>
      </c>
      <c r="U419" s="30">
        <v>0.0</v>
      </c>
      <c r="V419" s="30">
        <v>0.0</v>
      </c>
      <c r="W419" s="30">
        <v>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3.0</v>
      </c>
      <c r="AF419" s="30">
        <v>3.0</v>
      </c>
      <c r="AG419" s="30">
        <v>0.0</v>
      </c>
      <c r="AH419" s="30">
        <v>0.0</v>
      </c>
      <c r="AI419" s="30">
        <v>0.0</v>
      </c>
      <c r="AJ419" s="69"/>
    </row>
    <row r="420">
      <c r="A420" s="30">
        <v>13479.2</v>
      </c>
      <c r="B420" s="80">
        <v>44377.0</v>
      </c>
      <c r="C420" s="80">
        <v>44377.0</v>
      </c>
      <c r="D420" s="32" t="s">
        <v>93</v>
      </c>
      <c r="E420" s="32" t="s">
        <v>94</v>
      </c>
      <c r="J420" s="30">
        <v>1.0</v>
      </c>
      <c r="K420" s="30">
        <v>0.0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0.0</v>
      </c>
      <c r="V420" s="30">
        <v>0.0</v>
      </c>
      <c r="W420" s="30">
        <v>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3.0</v>
      </c>
      <c r="AF420" s="30">
        <v>2.0</v>
      </c>
      <c r="AG420" s="30">
        <v>0.0</v>
      </c>
      <c r="AH420" s="30">
        <v>0.0</v>
      </c>
      <c r="AI420" s="30">
        <v>0.0</v>
      </c>
      <c r="AJ420" s="69"/>
    </row>
    <row r="421">
      <c r="A421" s="30">
        <v>13479.3</v>
      </c>
      <c r="B421" s="80">
        <v>44377.0</v>
      </c>
      <c r="C421" s="80">
        <v>44377.0</v>
      </c>
      <c r="D421" s="32" t="s">
        <v>93</v>
      </c>
      <c r="E421" s="32" t="s">
        <v>94</v>
      </c>
      <c r="J421" s="30">
        <v>1.0</v>
      </c>
      <c r="K421" s="30">
        <v>0.0</v>
      </c>
      <c r="L421" s="30">
        <v>0.0</v>
      </c>
      <c r="M421" s="32" t="s">
        <v>39</v>
      </c>
      <c r="N421" s="32" t="s">
        <v>39</v>
      </c>
      <c r="O421" s="30">
        <v>0.0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0.0</v>
      </c>
      <c r="W421" s="30">
        <v>0.0</v>
      </c>
      <c r="X421" s="30">
        <v>0.0</v>
      </c>
      <c r="Y421" s="30">
        <v>0.0</v>
      </c>
      <c r="Z421" s="30">
        <v>0.0</v>
      </c>
      <c r="AA421" s="30">
        <v>0.0</v>
      </c>
      <c r="AB421" s="30">
        <v>0.0</v>
      </c>
      <c r="AC421" s="30">
        <v>0.0</v>
      </c>
      <c r="AD421" s="30">
        <v>0.0</v>
      </c>
      <c r="AE421" s="30">
        <v>3.0</v>
      </c>
      <c r="AF421" s="30">
        <v>5.0</v>
      </c>
      <c r="AG421" s="30">
        <v>0.0</v>
      </c>
      <c r="AH421" s="30">
        <v>0.0</v>
      </c>
      <c r="AI421" s="30">
        <v>0.0</v>
      </c>
      <c r="AJ421" s="69"/>
    </row>
    <row r="422">
      <c r="A422" s="30">
        <v>13479.4</v>
      </c>
      <c r="B422" s="80">
        <v>44377.0</v>
      </c>
      <c r="C422" s="80">
        <v>44377.0</v>
      </c>
      <c r="D422" s="32" t="s">
        <v>93</v>
      </c>
      <c r="E422" s="32" t="s">
        <v>94</v>
      </c>
      <c r="J422" s="30">
        <v>1.0</v>
      </c>
      <c r="K422" s="30">
        <v>0.0</v>
      </c>
      <c r="L422" s="30">
        <v>0.0</v>
      </c>
      <c r="M422" s="32" t="s">
        <v>39</v>
      </c>
      <c r="N422" s="32" t="s">
        <v>39</v>
      </c>
      <c r="O422" s="30">
        <v>0.0</v>
      </c>
      <c r="P422" s="30">
        <v>0.0</v>
      </c>
      <c r="Q422" s="30">
        <v>0.0</v>
      </c>
      <c r="R422" s="30">
        <v>0.0</v>
      </c>
      <c r="S422" s="30">
        <v>0.0</v>
      </c>
      <c r="T422" s="30">
        <v>0.0</v>
      </c>
      <c r="U422" s="30">
        <v>0.0</v>
      </c>
      <c r="V422" s="30">
        <v>0.0</v>
      </c>
      <c r="W422" s="30">
        <v>0.0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8.0</v>
      </c>
      <c r="AF422" s="30">
        <v>4.0</v>
      </c>
      <c r="AG422" s="30">
        <v>0.0</v>
      </c>
      <c r="AH422" s="30">
        <v>0.0</v>
      </c>
      <c r="AI422" s="30">
        <v>0.0</v>
      </c>
      <c r="AJ422" s="69"/>
    </row>
    <row r="423">
      <c r="A423" s="30">
        <v>13479.5</v>
      </c>
      <c r="B423" s="80">
        <v>44377.0</v>
      </c>
      <c r="C423" s="80">
        <v>44377.0</v>
      </c>
      <c r="D423" s="32" t="s">
        <v>93</v>
      </c>
      <c r="E423" s="32" t="s">
        <v>94</v>
      </c>
      <c r="J423" s="30">
        <v>1.0</v>
      </c>
      <c r="K423" s="30">
        <v>0.0</v>
      </c>
      <c r="L423" s="30">
        <v>0.0</v>
      </c>
      <c r="M423" s="32" t="s">
        <v>39</v>
      </c>
      <c r="N423" s="32" t="s">
        <v>39</v>
      </c>
      <c r="O423" s="30">
        <v>0.0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0.0</v>
      </c>
      <c r="V423" s="30">
        <v>0.0</v>
      </c>
      <c r="W423" s="30">
        <v>0.0</v>
      </c>
      <c r="X423" s="30">
        <v>0.0</v>
      </c>
      <c r="Y423" s="30">
        <v>0.0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6.0</v>
      </c>
      <c r="AF423" s="30">
        <v>6.0</v>
      </c>
      <c r="AG423" s="30">
        <v>0.0</v>
      </c>
      <c r="AH423" s="30">
        <v>0.0</v>
      </c>
      <c r="AI423" s="30">
        <v>0.0</v>
      </c>
      <c r="AJ423" s="69"/>
    </row>
    <row r="424">
      <c r="A424" s="30">
        <v>13479.6</v>
      </c>
      <c r="B424" s="80">
        <v>44377.0</v>
      </c>
      <c r="C424" s="80">
        <v>44377.0</v>
      </c>
      <c r="D424" s="32" t="s">
        <v>93</v>
      </c>
      <c r="E424" s="32" t="s">
        <v>94</v>
      </c>
      <c r="J424" s="30">
        <v>1.0</v>
      </c>
      <c r="K424" s="30">
        <v>0.0</v>
      </c>
      <c r="L424" s="30">
        <v>0.0</v>
      </c>
      <c r="M424" s="32" t="s">
        <v>39</v>
      </c>
      <c r="N424" s="32" t="s">
        <v>39</v>
      </c>
      <c r="O424" s="30">
        <v>0.0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0.0</v>
      </c>
      <c r="V424" s="30">
        <v>0.0</v>
      </c>
      <c r="W424" s="30">
        <v>0.0</v>
      </c>
      <c r="X424" s="30">
        <v>0.0</v>
      </c>
      <c r="Y424" s="30">
        <v>0.0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9.0</v>
      </c>
      <c r="AF424" s="30">
        <v>7.0</v>
      </c>
      <c r="AG424" s="30">
        <v>5.0</v>
      </c>
      <c r="AH424" s="30">
        <v>0.0</v>
      </c>
      <c r="AI424" s="30">
        <v>0.0</v>
      </c>
      <c r="AJ424" s="69"/>
    </row>
    <row r="425">
      <c r="A425" s="30">
        <v>13480.1</v>
      </c>
      <c r="B425" s="80">
        <v>44377.0</v>
      </c>
      <c r="C425" s="80">
        <v>44377.0</v>
      </c>
      <c r="D425" s="32" t="s">
        <v>93</v>
      </c>
      <c r="E425" s="32" t="s">
        <v>94</v>
      </c>
      <c r="J425" s="30">
        <v>1.0</v>
      </c>
      <c r="K425" s="30">
        <v>0.0</v>
      </c>
      <c r="L425" s="30">
        <v>0.0</v>
      </c>
      <c r="M425" s="32" t="s">
        <v>39</v>
      </c>
      <c r="N425" s="32" t="s">
        <v>39</v>
      </c>
      <c r="O425" s="30">
        <v>0.0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0.0</v>
      </c>
      <c r="V425" s="30">
        <v>0.0</v>
      </c>
      <c r="W425" s="30">
        <v>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6.0</v>
      </c>
      <c r="AF425" s="30">
        <v>4.0</v>
      </c>
      <c r="AG425" s="30">
        <v>0.0</v>
      </c>
      <c r="AH425" s="30">
        <v>0.0</v>
      </c>
      <c r="AI425" s="30">
        <v>0.0</v>
      </c>
      <c r="AJ425" s="69"/>
    </row>
    <row r="426">
      <c r="A426" s="30">
        <v>13480.2</v>
      </c>
      <c r="B426" s="80">
        <v>44377.0</v>
      </c>
      <c r="C426" s="80">
        <v>44377.0</v>
      </c>
      <c r="D426" s="32" t="s">
        <v>93</v>
      </c>
      <c r="E426" s="32" t="s">
        <v>94</v>
      </c>
      <c r="J426" s="30">
        <v>1.0</v>
      </c>
      <c r="K426" s="30">
        <v>0.0</v>
      </c>
      <c r="L426" s="30">
        <v>0.0</v>
      </c>
      <c r="M426" s="32" t="s">
        <v>39</v>
      </c>
      <c r="N426" s="32" t="s">
        <v>39</v>
      </c>
      <c r="O426" s="30">
        <v>0.0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0.0</v>
      </c>
      <c r="V426" s="30">
        <v>0.0</v>
      </c>
      <c r="W426" s="30">
        <v>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4.0</v>
      </c>
      <c r="AF426" s="30">
        <v>1.0</v>
      </c>
      <c r="AG426" s="30">
        <v>0.0</v>
      </c>
      <c r="AH426" s="30">
        <v>0.0</v>
      </c>
      <c r="AI426" s="30">
        <v>0.0</v>
      </c>
      <c r="AJ426" s="69"/>
    </row>
    <row r="427">
      <c r="A427" s="30">
        <v>13480.3</v>
      </c>
      <c r="B427" s="80">
        <v>44377.0</v>
      </c>
      <c r="C427" s="80">
        <v>44377.0</v>
      </c>
      <c r="D427" s="32" t="s">
        <v>93</v>
      </c>
      <c r="E427" s="32" t="s">
        <v>94</v>
      </c>
      <c r="J427" s="30">
        <v>0.0</v>
      </c>
      <c r="K427" s="30">
        <v>0.0</v>
      </c>
      <c r="L427" s="30">
        <v>1.0</v>
      </c>
      <c r="M427" s="32" t="s">
        <v>39</v>
      </c>
      <c r="N427" s="32" t="s">
        <v>39</v>
      </c>
      <c r="O427" s="30">
        <v>0.0</v>
      </c>
      <c r="P427" s="30">
        <v>0.0</v>
      </c>
      <c r="Q427" s="30">
        <v>0.0</v>
      </c>
      <c r="R427" s="30">
        <v>0.0</v>
      </c>
      <c r="S427" s="30">
        <v>0.0</v>
      </c>
      <c r="T427" s="30">
        <v>0.0</v>
      </c>
      <c r="U427" s="30">
        <v>4.0</v>
      </c>
      <c r="V427" s="30">
        <v>0.0</v>
      </c>
      <c r="W427" s="30">
        <v>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  <c r="AJ427" s="69"/>
    </row>
    <row r="428">
      <c r="A428" s="30">
        <v>13480.4</v>
      </c>
      <c r="B428" s="80">
        <v>44377.0</v>
      </c>
      <c r="C428" s="80">
        <v>44377.0</v>
      </c>
      <c r="D428" s="32" t="s">
        <v>93</v>
      </c>
      <c r="E428" s="32" t="s">
        <v>94</v>
      </c>
      <c r="F428" s="32" t="s">
        <v>112</v>
      </c>
      <c r="G428" s="33" t="s">
        <v>38</v>
      </c>
      <c r="H428" s="34">
        <v>27610.0</v>
      </c>
      <c r="I428" s="35"/>
      <c r="J428" s="30">
        <v>0.0</v>
      </c>
      <c r="K428" s="30">
        <v>1.0</v>
      </c>
      <c r="L428" s="30">
        <v>0.0</v>
      </c>
      <c r="M428" s="32" t="s">
        <v>39</v>
      </c>
      <c r="N428" s="32" t="s">
        <v>39</v>
      </c>
      <c r="O428" s="30">
        <v>0.0</v>
      </c>
      <c r="P428" s="30">
        <v>0.0</v>
      </c>
      <c r="Q428" s="30">
        <v>0.0</v>
      </c>
      <c r="R428" s="30">
        <v>0.0</v>
      </c>
      <c r="S428" s="30">
        <v>0.0</v>
      </c>
      <c r="T428" s="30">
        <v>0.0</v>
      </c>
      <c r="U428" s="30">
        <v>1.0</v>
      </c>
      <c r="V428" s="30">
        <v>3.0</v>
      </c>
      <c r="W428" s="30">
        <v>10.0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69"/>
    </row>
    <row r="429">
      <c r="A429" s="30">
        <v>13480.5</v>
      </c>
      <c r="B429" s="80">
        <v>44377.0</v>
      </c>
      <c r="C429" s="80">
        <v>44377.0</v>
      </c>
      <c r="D429" s="32" t="s">
        <v>93</v>
      </c>
      <c r="E429" s="32" t="s">
        <v>94</v>
      </c>
      <c r="F429" s="32" t="s">
        <v>112</v>
      </c>
      <c r="G429" s="33" t="s">
        <v>38</v>
      </c>
      <c r="H429" s="34">
        <v>27610.0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0.0</v>
      </c>
      <c r="P429" s="30">
        <v>0.0</v>
      </c>
      <c r="Q429" s="30">
        <v>0.0</v>
      </c>
      <c r="R429" s="30">
        <v>0.0</v>
      </c>
      <c r="S429" s="30">
        <v>0.0</v>
      </c>
      <c r="T429" s="30">
        <v>0.0</v>
      </c>
      <c r="U429" s="30">
        <v>10.0</v>
      </c>
      <c r="V429" s="30">
        <v>6.0</v>
      </c>
      <c r="W429" s="30">
        <v>10.0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69"/>
    </row>
    <row r="430">
      <c r="A430" s="30">
        <v>13480.6</v>
      </c>
      <c r="B430" s="80">
        <v>44377.0</v>
      </c>
      <c r="C430" s="80">
        <v>44377.0</v>
      </c>
      <c r="D430" s="32" t="s">
        <v>93</v>
      </c>
      <c r="E430" s="32" t="s">
        <v>94</v>
      </c>
      <c r="F430" s="32" t="s">
        <v>112</v>
      </c>
      <c r="G430" s="33" t="s">
        <v>38</v>
      </c>
      <c r="H430" s="34">
        <v>27610.0</v>
      </c>
      <c r="I430" s="35"/>
      <c r="J430" s="30">
        <v>0.0</v>
      </c>
      <c r="K430" s="30">
        <v>1.0</v>
      </c>
      <c r="L430" s="30">
        <v>0.0</v>
      </c>
      <c r="M430" s="32" t="s">
        <v>39</v>
      </c>
      <c r="N430" s="32" t="s">
        <v>39</v>
      </c>
      <c r="O430" s="30">
        <v>0.0</v>
      </c>
      <c r="P430" s="30">
        <v>0.0</v>
      </c>
      <c r="Q430" s="30">
        <v>0.0</v>
      </c>
      <c r="R430" s="30">
        <v>0.0</v>
      </c>
      <c r="S430" s="30">
        <v>0.0</v>
      </c>
      <c r="T430" s="30">
        <v>0.0</v>
      </c>
      <c r="U430" s="30">
        <v>10.0</v>
      </c>
      <c r="V430" s="30">
        <v>0.0</v>
      </c>
      <c r="W430" s="30">
        <v>10.0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69"/>
    </row>
    <row r="431">
      <c r="A431" s="30">
        <v>13481.1</v>
      </c>
      <c r="B431" s="80">
        <v>44377.0</v>
      </c>
      <c r="C431" s="80">
        <v>44377.0</v>
      </c>
      <c r="D431" s="32" t="s">
        <v>93</v>
      </c>
      <c r="E431" s="32" t="s">
        <v>94</v>
      </c>
      <c r="F431" s="32" t="s">
        <v>112</v>
      </c>
      <c r="G431" s="33" t="s">
        <v>38</v>
      </c>
      <c r="H431" s="34">
        <v>27610.0</v>
      </c>
      <c r="I431" s="35"/>
      <c r="J431" s="30">
        <v>0.0</v>
      </c>
      <c r="K431" s="30">
        <v>1.0</v>
      </c>
      <c r="L431" s="30">
        <v>0.0</v>
      </c>
      <c r="M431" s="32" t="s">
        <v>39</v>
      </c>
      <c r="N431" s="32" t="s">
        <v>39</v>
      </c>
      <c r="O431" s="30">
        <v>0.0</v>
      </c>
      <c r="P431" s="30">
        <v>0.0</v>
      </c>
      <c r="Q431" s="30">
        <v>0.0</v>
      </c>
      <c r="R431" s="30">
        <v>0.0</v>
      </c>
      <c r="S431" s="30">
        <v>0.0</v>
      </c>
      <c r="T431" s="30">
        <v>0.0</v>
      </c>
      <c r="U431" s="30">
        <v>5.0</v>
      </c>
      <c r="V431" s="30">
        <v>9.0</v>
      </c>
      <c r="W431" s="30">
        <v>10.0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  <c r="AJ431" s="69"/>
    </row>
    <row r="432">
      <c r="A432" s="30">
        <v>13481.2</v>
      </c>
      <c r="B432" s="80">
        <v>44377.0</v>
      </c>
      <c r="C432" s="80">
        <v>44377.0</v>
      </c>
      <c r="D432" s="32" t="s">
        <v>93</v>
      </c>
      <c r="E432" s="32" t="s">
        <v>94</v>
      </c>
      <c r="F432" s="32" t="s">
        <v>112</v>
      </c>
      <c r="G432" s="33" t="s">
        <v>38</v>
      </c>
      <c r="H432" s="34">
        <v>27610.0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0.0</v>
      </c>
      <c r="P432" s="30">
        <v>0.0</v>
      </c>
      <c r="Q432" s="30">
        <v>0.0</v>
      </c>
      <c r="R432" s="30">
        <v>0.0</v>
      </c>
      <c r="S432" s="30">
        <v>0.0</v>
      </c>
      <c r="T432" s="30">
        <v>0.0</v>
      </c>
      <c r="U432" s="30">
        <v>1.0</v>
      </c>
      <c r="V432" s="30">
        <v>0.0</v>
      </c>
      <c r="W432" s="30">
        <v>10.0</v>
      </c>
      <c r="X432" s="30">
        <v>0.0</v>
      </c>
      <c r="Y432" s="30">
        <v>0.0</v>
      </c>
      <c r="Z432" s="30">
        <v>0.0</v>
      </c>
      <c r="AA432" s="30">
        <v>0.0</v>
      </c>
      <c r="AB432" s="30">
        <v>0.0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  <c r="AJ432" s="69"/>
    </row>
    <row r="433">
      <c r="A433" s="30">
        <v>13481.3</v>
      </c>
      <c r="B433" s="80">
        <v>44377.0</v>
      </c>
      <c r="C433" s="80">
        <v>44377.0</v>
      </c>
      <c r="D433" s="32" t="s">
        <v>93</v>
      </c>
      <c r="E433" s="32" t="s">
        <v>94</v>
      </c>
      <c r="F433" s="32" t="s">
        <v>112</v>
      </c>
      <c r="G433" s="33" t="s">
        <v>38</v>
      </c>
      <c r="H433" s="34">
        <v>27610.0</v>
      </c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0.0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0.0</v>
      </c>
      <c r="V433" s="30">
        <v>0.0</v>
      </c>
      <c r="W433" s="30">
        <v>10.0</v>
      </c>
      <c r="X433" s="30">
        <v>0.0</v>
      </c>
      <c r="Y433" s="30">
        <v>0.0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69"/>
    </row>
    <row r="434">
      <c r="A434" s="30">
        <v>13481.4</v>
      </c>
      <c r="B434" s="80">
        <v>44377.0</v>
      </c>
      <c r="C434" s="80">
        <v>44377.0</v>
      </c>
      <c r="D434" s="32" t="s">
        <v>93</v>
      </c>
      <c r="E434" s="32" t="s">
        <v>94</v>
      </c>
      <c r="F434" s="32" t="s">
        <v>112</v>
      </c>
      <c r="G434" s="33" t="s">
        <v>38</v>
      </c>
      <c r="H434" s="34">
        <v>27610.0</v>
      </c>
      <c r="I434" s="35"/>
      <c r="J434" s="30">
        <v>0.0</v>
      </c>
      <c r="K434" s="30">
        <v>1.0</v>
      </c>
      <c r="L434" s="30">
        <v>0.0</v>
      </c>
      <c r="M434" s="32" t="s">
        <v>39</v>
      </c>
      <c r="N434" s="32" t="s">
        <v>39</v>
      </c>
      <c r="O434" s="30">
        <v>0.0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6.0</v>
      </c>
      <c r="V434" s="30">
        <v>1.0</v>
      </c>
      <c r="W434" s="30">
        <v>10.0</v>
      </c>
      <c r="X434" s="30">
        <v>0.0</v>
      </c>
      <c r="Y434" s="30">
        <v>0.0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  <c r="AJ434" s="69"/>
    </row>
    <row r="435">
      <c r="A435" s="30">
        <v>13481.5</v>
      </c>
      <c r="B435" s="80">
        <v>44377.0</v>
      </c>
      <c r="C435" s="80">
        <v>44377.0</v>
      </c>
      <c r="D435" s="32" t="s">
        <v>93</v>
      </c>
      <c r="E435" s="32" t="s">
        <v>94</v>
      </c>
      <c r="F435" s="32" t="s">
        <v>112</v>
      </c>
      <c r="G435" s="33" t="s">
        <v>38</v>
      </c>
      <c r="H435" s="34">
        <v>27610.0</v>
      </c>
      <c r="I435" s="35"/>
      <c r="J435" s="30">
        <v>0.0</v>
      </c>
      <c r="K435" s="30">
        <v>1.0</v>
      </c>
      <c r="L435" s="30">
        <v>0.0</v>
      </c>
      <c r="M435" s="32" t="s">
        <v>39</v>
      </c>
      <c r="N435" s="32" t="s">
        <v>39</v>
      </c>
      <c r="O435" s="30">
        <v>0.0</v>
      </c>
      <c r="P435" s="30">
        <v>0.0</v>
      </c>
      <c r="Q435" s="30">
        <v>0.0</v>
      </c>
      <c r="R435" s="30">
        <v>0.0</v>
      </c>
      <c r="S435" s="30">
        <v>0.0</v>
      </c>
      <c r="T435" s="30">
        <v>0.0</v>
      </c>
      <c r="U435" s="30">
        <v>7.0</v>
      </c>
      <c r="V435" s="30">
        <v>2.0</v>
      </c>
      <c r="W435" s="30">
        <v>10.0</v>
      </c>
      <c r="X435" s="30">
        <v>0.0</v>
      </c>
      <c r="Y435" s="30">
        <v>0.0</v>
      </c>
      <c r="Z435" s="30">
        <v>0.0</v>
      </c>
      <c r="AA435" s="30">
        <v>0.0</v>
      </c>
      <c r="AB435" s="30">
        <v>0.0</v>
      </c>
      <c r="AC435" s="30">
        <v>0.0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69"/>
    </row>
    <row r="436">
      <c r="A436" s="30">
        <v>13481.6</v>
      </c>
      <c r="B436" s="80">
        <v>44377.0</v>
      </c>
      <c r="C436" s="80">
        <v>44377.0</v>
      </c>
      <c r="D436" s="32" t="s">
        <v>93</v>
      </c>
      <c r="E436" s="32" t="s">
        <v>94</v>
      </c>
      <c r="F436" s="32" t="s">
        <v>112</v>
      </c>
      <c r="G436" s="33" t="s">
        <v>38</v>
      </c>
      <c r="H436" s="34">
        <v>27610.0</v>
      </c>
      <c r="I436" s="35"/>
      <c r="J436" s="30">
        <v>0.0</v>
      </c>
      <c r="K436" s="30">
        <v>1.0</v>
      </c>
      <c r="L436" s="30">
        <v>0.0</v>
      </c>
      <c r="M436" s="32" t="s">
        <v>39</v>
      </c>
      <c r="N436" s="32" t="s">
        <v>39</v>
      </c>
      <c r="O436" s="30">
        <v>0.0</v>
      </c>
      <c r="P436" s="30">
        <v>0.0</v>
      </c>
      <c r="Q436" s="30">
        <v>0.0</v>
      </c>
      <c r="R436" s="30">
        <v>0.0</v>
      </c>
      <c r="S436" s="30">
        <v>0.0</v>
      </c>
      <c r="T436" s="30">
        <v>0.0</v>
      </c>
      <c r="U436" s="30">
        <v>4.0</v>
      </c>
      <c r="V436" s="30">
        <v>3.0</v>
      </c>
      <c r="W436" s="30">
        <v>10.0</v>
      </c>
      <c r="X436" s="30">
        <v>0.0</v>
      </c>
      <c r="Y436" s="30">
        <v>0.0</v>
      </c>
      <c r="Z436" s="30">
        <v>0.0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69"/>
    </row>
    <row r="437">
      <c r="A437" s="30">
        <v>13482.1</v>
      </c>
      <c r="B437" s="80">
        <v>44377.0</v>
      </c>
      <c r="C437" s="80">
        <v>44377.0</v>
      </c>
      <c r="D437" s="32" t="s">
        <v>93</v>
      </c>
      <c r="E437" s="32" t="s">
        <v>94</v>
      </c>
      <c r="J437" s="30">
        <v>0.0</v>
      </c>
      <c r="K437" s="30">
        <v>0.0</v>
      </c>
      <c r="L437" s="30">
        <v>1.0</v>
      </c>
      <c r="M437" s="32" t="s">
        <v>39</v>
      </c>
      <c r="N437" s="32" t="s">
        <v>39</v>
      </c>
      <c r="O437" s="30">
        <v>0.0</v>
      </c>
      <c r="P437" s="30">
        <v>0.0</v>
      </c>
      <c r="Q437" s="30">
        <v>0.0</v>
      </c>
      <c r="R437" s="30">
        <v>0.0</v>
      </c>
      <c r="S437" s="30">
        <v>0.0</v>
      </c>
      <c r="T437" s="30">
        <v>0.0</v>
      </c>
      <c r="U437" s="30">
        <v>10.0</v>
      </c>
      <c r="V437" s="30">
        <v>7.0</v>
      </c>
      <c r="W437" s="30">
        <v>10.0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69"/>
    </row>
    <row r="438">
      <c r="A438" s="30">
        <v>13482.2</v>
      </c>
      <c r="B438" s="80">
        <v>44377.0</v>
      </c>
      <c r="C438" s="80">
        <v>44377.0</v>
      </c>
      <c r="D438" s="32" t="s">
        <v>93</v>
      </c>
      <c r="E438" s="32" t="s">
        <v>94</v>
      </c>
      <c r="J438" s="30">
        <v>0.0</v>
      </c>
      <c r="K438" s="30">
        <v>0.0</v>
      </c>
      <c r="L438" s="30">
        <v>1.0</v>
      </c>
      <c r="M438" s="32" t="s">
        <v>39</v>
      </c>
      <c r="N438" s="32" t="s">
        <v>39</v>
      </c>
      <c r="O438" s="30">
        <v>0.0</v>
      </c>
      <c r="P438" s="30">
        <v>0.0</v>
      </c>
      <c r="Q438" s="30">
        <v>0.0</v>
      </c>
      <c r="R438" s="30">
        <v>0.0</v>
      </c>
      <c r="S438" s="30">
        <v>0.0</v>
      </c>
      <c r="T438" s="30">
        <v>0.0</v>
      </c>
      <c r="U438" s="30">
        <v>9.0</v>
      </c>
      <c r="V438" s="30">
        <v>7.0</v>
      </c>
      <c r="W438" s="30">
        <v>10.0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69"/>
    </row>
    <row r="439">
      <c r="A439" s="30">
        <v>13482.3</v>
      </c>
      <c r="B439" s="80">
        <v>44377.0</v>
      </c>
      <c r="C439" s="80">
        <v>44377.0</v>
      </c>
      <c r="D439" s="32" t="s">
        <v>93</v>
      </c>
      <c r="E439" s="32" t="s">
        <v>94</v>
      </c>
      <c r="F439" s="32" t="s">
        <v>112</v>
      </c>
      <c r="G439" s="33" t="s">
        <v>38</v>
      </c>
      <c r="H439" s="34">
        <v>27610.0</v>
      </c>
      <c r="I439" s="35"/>
      <c r="J439" s="30">
        <v>0.0</v>
      </c>
      <c r="K439" s="30">
        <v>1.0</v>
      </c>
      <c r="L439" s="30">
        <v>0.0</v>
      </c>
      <c r="M439" s="32" t="s">
        <v>39</v>
      </c>
      <c r="N439" s="32" t="s">
        <v>39</v>
      </c>
      <c r="O439" s="30">
        <v>0.0</v>
      </c>
      <c r="P439" s="30">
        <v>0.0</v>
      </c>
      <c r="Q439" s="30">
        <v>0.0</v>
      </c>
      <c r="R439" s="30">
        <v>0.0</v>
      </c>
      <c r="S439" s="30">
        <v>0.0</v>
      </c>
      <c r="T439" s="30">
        <v>0.0</v>
      </c>
      <c r="U439" s="30">
        <v>8.0</v>
      </c>
      <c r="V439" s="30">
        <v>6.0</v>
      </c>
      <c r="W439" s="30">
        <v>10.0</v>
      </c>
      <c r="X439" s="30">
        <v>0.0</v>
      </c>
      <c r="Y439" s="30">
        <v>0.0</v>
      </c>
      <c r="Z439" s="30">
        <v>0.0</v>
      </c>
      <c r="AA439" s="30">
        <v>0.0</v>
      </c>
      <c r="AB439" s="30">
        <v>0.0</v>
      </c>
      <c r="AC439" s="30">
        <v>0.0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69"/>
    </row>
    <row r="440">
      <c r="A440" s="30">
        <v>13482.4</v>
      </c>
      <c r="B440" s="80">
        <v>44377.0</v>
      </c>
      <c r="C440" s="80">
        <v>44377.0</v>
      </c>
      <c r="D440" s="32" t="s">
        <v>93</v>
      </c>
      <c r="E440" s="32" t="s">
        <v>94</v>
      </c>
      <c r="F440" s="32" t="s">
        <v>112</v>
      </c>
      <c r="G440" s="33" t="s">
        <v>38</v>
      </c>
      <c r="H440" s="34">
        <v>27610.0</v>
      </c>
      <c r="I440" s="35"/>
      <c r="J440" s="30">
        <v>0.0</v>
      </c>
      <c r="K440" s="30">
        <v>1.0</v>
      </c>
      <c r="L440" s="30">
        <v>0.0</v>
      </c>
      <c r="M440" s="32" t="s">
        <v>39</v>
      </c>
      <c r="N440" s="32" t="s">
        <v>39</v>
      </c>
      <c r="O440" s="30">
        <v>0.0</v>
      </c>
      <c r="P440" s="30">
        <v>0.0</v>
      </c>
      <c r="Q440" s="30">
        <v>0.0</v>
      </c>
      <c r="R440" s="30">
        <v>0.0</v>
      </c>
      <c r="S440" s="30">
        <v>0.0</v>
      </c>
      <c r="T440" s="30">
        <v>0.0</v>
      </c>
      <c r="U440" s="30">
        <v>5.0</v>
      </c>
      <c r="V440" s="30">
        <v>12.0</v>
      </c>
      <c r="W440" s="30">
        <v>10.0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69"/>
    </row>
    <row r="441">
      <c r="A441" s="30">
        <v>13482.5</v>
      </c>
      <c r="B441" s="80">
        <v>44377.0</v>
      </c>
      <c r="C441" s="80">
        <v>44377.0</v>
      </c>
      <c r="D441" s="32" t="s">
        <v>93</v>
      </c>
      <c r="E441" s="32" t="s">
        <v>94</v>
      </c>
      <c r="F441" s="32" t="s">
        <v>112</v>
      </c>
      <c r="G441" s="33" t="s">
        <v>38</v>
      </c>
      <c r="H441" s="34">
        <v>27610.0</v>
      </c>
      <c r="I441" s="35"/>
      <c r="J441" s="30">
        <v>0.0</v>
      </c>
      <c r="K441" s="30">
        <v>1.0</v>
      </c>
      <c r="L441" s="30">
        <v>0.0</v>
      </c>
      <c r="M441" s="32" t="s">
        <v>39</v>
      </c>
      <c r="N441" s="32" t="s">
        <v>39</v>
      </c>
      <c r="O441" s="30">
        <v>0.0</v>
      </c>
      <c r="P441" s="30">
        <v>0.0</v>
      </c>
      <c r="Q441" s="30">
        <v>0.0</v>
      </c>
      <c r="R441" s="30">
        <v>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10.0</v>
      </c>
      <c r="X441" s="30">
        <v>0.0</v>
      </c>
      <c r="Y441" s="30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69"/>
    </row>
    <row r="442">
      <c r="A442" s="30">
        <v>13482.6</v>
      </c>
      <c r="B442" s="80">
        <v>44377.0</v>
      </c>
      <c r="C442" s="80">
        <v>44377.0</v>
      </c>
      <c r="D442" s="32" t="s">
        <v>93</v>
      </c>
      <c r="E442" s="32" t="s">
        <v>94</v>
      </c>
      <c r="F442" s="32" t="s">
        <v>112</v>
      </c>
      <c r="G442" s="33" t="s">
        <v>38</v>
      </c>
      <c r="H442" s="34">
        <v>27610.0</v>
      </c>
      <c r="I442" s="35"/>
      <c r="J442" s="30">
        <v>0.0</v>
      </c>
      <c r="K442" s="30">
        <v>1.0</v>
      </c>
      <c r="L442" s="30">
        <v>0.0</v>
      </c>
      <c r="M442" s="32" t="s">
        <v>39</v>
      </c>
      <c r="N442" s="32" t="s">
        <v>39</v>
      </c>
      <c r="O442" s="30">
        <v>0.0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0.0</v>
      </c>
      <c r="V442" s="30">
        <v>0.0</v>
      </c>
      <c r="W442" s="30">
        <v>10.0</v>
      </c>
      <c r="X442" s="30">
        <v>0.0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69"/>
    </row>
    <row r="443">
      <c r="A443" s="30">
        <v>13483.1</v>
      </c>
      <c r="B443" s="80">
        <v>44377.0</v>
      </c>
      <c r="C443" s="80">
        <v>44377.0</v>
      </c>
      <c r="D443" s="32" t="s">
        <v>93</v>
      </c>
      <c r="E443" s="32" t="s">
        <v>94</v>
      </c>
      <c r="F443" s="32" t="s">
        <v>112</v>
      </c>
      <c r="G443" s="33" t="s">
        <v>38</v>
      </c>
      <c r="H443" s="34">
        <v>27610.0</v>
      </c>
      <c r="I443" s="35"/>
      <c r="J443" s="30">
        <v>0.0</v>
      </c>
      <c r="K443" s="30">
        <v>1.0</v>
      </c>
      <c r="L443" s="30">
        <v>0.0</v>
      </c>
      <c r="M443" s="32" t="s">
        <v>39</v>
      </c>
      <c r="N443" s="32" t="s">
        <v>39</v>
      </c>
      <c r="O443" s="30">
        <v>0.0</v>
      </c>
      <c r="P443" s="30">
        <v>2.0</v>
      </c>
      <c r="Q443" s="30">
        <v>2.0</v>
      </c>
      <c r="R443" s="30">
        <v>10.0</v>
      </c>
      <c r="S443" s="30">
        <v>0.0</v>
      </c>
      <c r="T443" s="30">
        <v>0.0</v>
      </c>
      <c r="U443" s="30">
        <v>0.0</v>
      </c>
      <c r="V443" s="30">
        <v>0.0</v>
      </c>
      <c r="W443" s="30">
        <v>0.0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69"/>
    </row>
    <row r="444">
      <c r="A444" s="30">
        <v>13483.2</v>
      </c>
      <c r="B444" s="80">
        <v>44377.0</v>
      </c>
      <c r="C444" s="80">
        <v>44377.0</v>
      </c>
      <c r="D444" s="32" t="s">
        <v>93</v>
      </c>
      <c r="E444" s="32" t="s">
        <v>94</v>
      </c>
      <c r="F444" s="32" t="s">
        <v>112</v>
      </c>
      <c r="G444" s="33" t="s">
        <v>38</v>
      </c>
      <c r="H444" s="34">
        <v>27610.0</v>
      </c>
      <c r="I444" s="35"/>
      <c r="J444" s="30">
        <v>0.0</v>
      </c>
      <c r="K444" s="30">
        <v>1.0</v>
      </c>
      <c r="L444" s="30">
        <v>0.0</v>
      </c>
      <c r="M444" s="32" t="s">
        <v>39</v>
      </c>
      <c r="N444" s="32" t="s">
        <v>39</v>
      </c>
      <c r="O444" s="30">
        <v>0.0</v>
      </c>
      <c r="P444" s="30">
        <v>10.0</v>
      </c>
      <c r="Q444" s="30">
        <v>9.0</v>
      </c>
      <c r="R444" s="30">
        <v>10.0</v>
      </c>
      <c r="S444" s="30">
        <v>0.0</v>
      </c>
      <c r="T444" s="30">
        <v>0.0</v>
      </c>
      <c r="U444" s="30">
        <v>0.0</v>
      </c>
      <c r="V444" s="30">
        <v>0.0</v>
      </c>
      <c r="W444" s="30">
        <v>0.0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69"/>
    </row>
    <row r="445">
      <c r="A445" s="30">
        <v>13483.3</v>
      </c>
      <c r="B445" s="80">
        <v>44377.0</v>
      </c>
      <c r="C445" s="80">
        <v>44377.0</v>
      </c>
      <c r="D445" s="32" t="s">
        <v>93</v>
      </c>
      <c r="E445" s="32" t="s">
        <v>94</v>
      </c>
      <c r="F445" s="32" t="s">
        <v>112</v>
      </c>
      <c r="G445" s="33" t="s">
        <v>38</v>
      </c>
      <c r="H445" s="34">
        <v>27610.0</v>
      </c>
      <c r="I445" s="35"/>
      <c r="J445" s="30">
        <v>0.0</v>
      </c>
      <c r="K445" s="30">
        <v>1.0</v>
      </c>
      <c r="L445" s="30">
        <v>0.0</v>
      </c>
      <c r="M445" s="32" t="s">
        <v>39</v>
      </c>
      <c r="N445" s="32" t="s">
        <v>39</v>
      </c>
      <c r="O445" s="30">
        <v>0.0</v>
      </c>
      <c r="P445" s="30">
        <v>7.0</v>
      </c>
      <c r="Q445" s="30">
        <v>8.0</v>
      </c>
      <c r="R445" s="30">
        <v>10.0</v>
      </c>
      <c r="S445" s="30">
        <v>0.0</v>
      </c>
      <c r="T445" s="30">
        <v>0.0</v>
      </c>
      <c r="U445" s="30">
        <v>0.0</v>
      </c>
      <c r="V445" s="30">
        <v>0.0</v>
      </c>
      <c r="W445" s="30">
        <v>0.0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0.0</v>
      </c>
      <c r="AC445" s="30">
        <v>0.0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  <c r="AJ445" s="69"/>
    </row>
    <row r="446">
      <c r="A446" s="30">
        <v>13483.4</v>
      </c>
      <c r="B446" s="80">
        <v>44377.0</v>
      </c>
      <c r="C446" s="80">
        <v>44377.0</v>
      </c>
      <c r="D446" s="32" t="s">
        <v>93</v>
      </c>
      <c r="E446" s="32" t="s">
        <v>94</v>
      </c>
      <c r="F446" s="32" t="s">
        <v>112</v>
      </c>
      <c r="G446" s="33" t="s">
        <v>38</v>
      </c>
      <c r="H446" s="34">
        <v>27610.0</v>
      </c>
      <c r="I446" s="35"/>
      <c r="J446" s="30">
        <v>0.0</v>
      </c>
      <c r="K446" s="30">
        <v>1.0</v>
      </c>
      <c r="L446" s="30">
        <v>0.0</v>
      </c>
      <c r="M446" s="32" t="s">
        <v>39</v>
      </c>
      <c r="N446" s="32" t="s">
        <v>39</v>
      </c>
      <c r="O446" s="30">
        <v>0.0</v>
      </c>
      <c r="P446" s="30">
        <v>20.0</v>
      </c>
      <c r="Q446" s="30">
        <v>1.0</v>
      </c>
      <c r="R446" s="30">
        <v>10.0</v>
      </c>
      <c r="S446" s="30">
        <v>0.0</v>
      </c>
      <c r="T446" s="30">
        <v>0.0</v>
      </c>
      <c r="U446" s="30">
        <v>0.0</v>
      </c>
      <c r="V446" s="30">
        <v>0.0</v>
      </c>
      <c r="W446" s="30">
        <v>0.0</v>
      </c>
      <c r="X446" s="30">
        <v>0.0</v>
      </c>
      <c r="Y446" s="30">
        <v>0.0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69"/>
    </row>
    <row r="447">
      <c r="A447" s="30">
        <v>13483.5</v>
      </c>
      <c r="B447" s="80">
        <v>44377.0</v>
      </c>
      <c r="C447" s="80">
        <v>44377.0</v>
      </c>
      <c r="D447" s="32" t="s">
        <v>93</v>
      </c>
      <c r="E447" s="32" t="s">
        <v>94</v>
      </c>
      <c r="F447" s="32" t="s">
        <v>112</v>
      </c>
      <c r="G447" s="33" t="s">
        <v>38</v>
      </c>
      <c r="H447" s="34">
        <v>27610.0</v>
      </c>
      <c r="I447" s="35"/>
      <c r="J447" s="30">
        <v>0.0</v>
      </c>
      <c r="K447" s="30">
        <v>1.0</v>
      </c>
      <c r="L447" s="30">
        <v>0.0</v>
      </c>
      <c r="M447" s="32" t="s">
        <v>39</v>
      </c>
      <c r="N447" s="32" t="s">
        <v>39</v>
      </c>
      <c r="O447" s="30">
        <v>0.0</v>
      </c>
      <c r="P447" s="30">
        <v>6.0</v>
      </c>
      <c r="Q447" s="30">
        <v>1.0</v>
      </c>
      <c r="R447" s="30">
        <v>10.0</v>
      </c>
      <c r="S447" s="30">
        <v>0.0</v>
      </c>
      <c r="T447" s="30">
        <v>0.0</v>
      </c>
      <c r="U447" s="30">
        <v>0.0</v>
      </c>
      <c r="V447" s="30">
        <v>0.0</v>
      </c>
      <c r="W447" s="30">
        <v>0.0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  <c r="AJ447" s="69"/>
    </row>
    <row r="448">
      <c r="A448" s="30">
        <v>13483.6</v>
      </c>
      <c r="B448" s="80">
        <v>44377.0</v>
      </c>
      <c r="C448" s="80">
        <v>44377.0</v>
      </c>
      <c r="D448" s="32" t="s">
        <v>93</v>
      </c>
      <c r="E448" s="32" t="s">
        <v>94</v>
      </c>
      <c r="F448" s="32" t="s">
        <v>112</v>
      </c>
      <c r="G448" s="33" t="s">
        <v>38</v>
      </c>
      <c r="H448" s="34">
        <v>27610.0</v>
      </c>
      <c r="I448" s="35"/>
      <c r="J448" s="30">
        <v>0.0</v>
      </c>
      <c r="K448" s="30">
        <v>1.0</v>
      </c>
      <c r="L448" s="30">
        <v>0.0</v>
      </c>
      <c r="M448" s="32" t="s">
        <v>39</v>
      </c>
      <c r="N448" s="32" t="s">
        <v>39</v>
      </c>
      <c r="O448" s="30">
        <v>0.0</v>
      </c>
      <c r="P448" s="30">
        <v>5.0</v>
      </c>
      <c r="Q448" s="30">
        <v>0.0</v>
      </c>
      <c r="R448" s="30">
        <v>10.0</v>
      </c>
      <c r="S448" s="30">
        <v>0.0</v>
      </c>
      <c r="T448" s="30">
        <v>0.0</v>
      </c>
      <c r="U448" s="30">
        <v>0.0</v>
      </c>
      <c r="V448" s="30">
        <v>0.0</v>
      </c>
      <c r="W448" s="30">
        <v>0.0</v>
      </c>
      <c r="X448" s="30">
        <v>0.0</v>
      </c>
      <c r="Y448" s="30">
        <v>0.0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69"/>
    </row>
    <row r="449">
      <c r="A449" s="30">
        <v>13484.1</v>
      </c>
      <c r="B449" s="80">
        <v>44377.0</v>
      </c>
      <c r="C449" s="80">
        <v>44377.0</v>
      </c>
      <c r="D449" s="32" t="s">
        <v>93</v>
      </c>
      <c r="E449" s="32" t="s">
        <v>94</v>
      </c>
      <c r="F449" s="32" t="s">
        <v>112</v>
      </c>
      <c r="G449" s="33" t="s">
        <v>38</v>
      </c>
      <c r="H449" s="34">
        <v>27610.0</v>
      </c>
      <c r="I449" s="35"/>
      <c r="J449" s="30">
        <v>0.0</v>
      </c>
      <c r="K449" s="30">
        <v>1.0</v>
      </c>
      <c r="L449" s="30">
        <v>0.0</v>
      </c>
      <c r="M449" s="32" t="s">
        <v>39</v>
      </c>
      <c r="N449" s="32" t="s">
        <v>39</v>
      </c>
      <c r="O449" s="30">
        <v>0.0</v>
      </c>
      <c r="P449" s="30">
        <v>6.0</v>
      </c>
      <c r="Q449" s="30">
        <v>0.0</v>
      </c>
      <c r="R449" s="30">
        <v>10.0</v>
      </c>
      <c r="S449" s="30">
        <v>0.0</v>
      </c>
      <c r="T449" s="30">
        <v>0.0</v>
      </c>
      <c r="U449" s="30">
        <v>0.0</v>
      </c>
      <c r="V449" s="30">
        <v>0.0</v>
      </c>
      <c r="W449" s="30">
        <v>0.0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0.0</v>
      </c>
      <c r="AF449" s="30">
        <v>0.0</v>
      </c>
      <c r="AG449" s="30">
        <v>0.0</v>
      </c>
      <c r="AH449" s="30">
        <v>0.0</v>
      </c>
      <c r="AI449" s="30">
        <v>0.0</v>
      </c>
      <c r="AJ449" s="69"/>
    </row>
    <row r="450">
      <c r="A450" s="30">
        <v>13484.2</v>
      </c>
      <c r="B450" s="80">
        <v>44377.0</v>
      </c>
      <c r="C450" s="80">
        <v>44377.0</v>
      </c>
      <c r="D450" s="32" t="s">
        <v>93</v>
      </c>
      <c r="E450" s="32" t="s">
        <v>94</v>
      </c>
      <c r="F450" s="32" t="s">
        <v>112</v>
      </c>
      <c r="G450" s="33" t="s">
        <v>38</v>
      </c>
      <c r="H450" s="34">
        <v>27610.0</v>
      </c>
      <c r="I450" s="35"/>
      <c r="J450" s="30">
        <v>0.0</v>
      </c>
      <c r="K450" s="30">
        <v>1.0</v>
      </c>
      <c r="L450" s="30">
        <v>0.0</v>
      </c>
      <c r="M450" s="32" t="s">
        <v>39</v>
      </c>
      <c r="N450" s="32" t="s">
        <v>39</v>
      </c>
      <c r="O450" s="30">
        <v>0.0</v>
      </c>
      <c r="P450" s="30">
        <v>15.0</v>
      </c>
      <c r="Q450" s="30">
        <v>0.0</v>
      </c>
      <c r="R450" s="30">
        <v>10.0</v>
      </c>
      <c r="S450" s="30">
        <v>0.0</v>
      </c>
      <c r="T450" s="30">
        <v>0.0</v>
      </c>
      <c r="U450" s="30">
        <v>0.0</v>
      </c>
      <c r="V450" s="30">
        <v>0.0</v>
      </c>
      <c r="W450" s="30">
        <v>0.0</v>
      </c>
      <c r="X450" s="30">
        <v>0.0</v>
      </c>
      <c r="Y450" s="30">
        <v>0.0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69"/>
    </row>
    <row r="451">
      <c r="A451" s="30">
        <v>13484.3</v>
      </c>
      <c r="B451" s="80">
        <v>44377.0</v>
      </c>
      <c r="C451" s="80">
        <v>44377.0</v>
      </c>
      <c r="D451" s="32" t="s">
        <v>93</v>
      </c>
      <c r="E451" s="32" t="s">
        <v>94</v>
      </c>
      <c r="F451" s="32" t="s">
        <v>112</v>
      </c>
      <c r="G451" s="33" t="s">
        <v>38</v>
      </c>
      <c r="H451" s="34">
        <v>27610.0</v>
      </c>
      <c r="I451" s="35"/>
      <c r="J451" s="30">
        <v>0.0</v>
      </c>
      <c r="K451" s="30">
        <v>1.0</v>
      </c>
      <c r="L451" s="30">
        <v>0.0</v>
      </c>
      <c r="M451" s="32" t="s">
        <v>39</v>
      </c>
      <c r="N451" s="32" t="s">
        <v>39</v>
      </c>
      <c r="O451" s="30">
        <v>0.0</v>
      </c>
      <c r="P451" s="30">
        <v>5.0</v>
      </c>
      <c r="Q451" s="30">
        <v>0.0</v>
      </c>
      <c r="R451" s="30">
        <v>5.0</v>
      </c>
      <c r="S451" s="30">
        <v>10.0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69"/>
    </row>
    <row r="452">
      <c r="A452" s="30">
        <v>13484.4</v>
      </c>
      <c r="B452" s="80">
        <v>44377.0</v>
      </c>
      <c r="C452" s="80">
        <v>44377.0</v>
      </c>
      <c r="D452" s="32" t="s">
        <v>93</v>
      </c>
      <c r="E452" s="32" t="s">
        <v>94</v>
      </c>
      <c r="J452" s="30">
        <v>0.0</v>
      </c>
      <c r="K452" s="30">
        <v>0.0</v>
      </c>
      <c r="L452" s="30">
        <v>1.0</v>
      </c>
      <c r="M452" s="32" t="s">
        <v>39</v>
      </c>
      <c r="N452" s="32" t="s">
        <v>39</v>
      </c>
      <c r="O452" s="30">
        <v>0.0</v>
      </c>
      <c r="P452" s="30">
        <v>6.0</v>
      </c>
      <c r="Q452" s="30">
        <v>3.0</v>
      </c>
      <c r="R452" s="30">
        <v>10.0</v>
      </c>
      <c r="S452" s="30">
        <v>10.0</v>
      </c>
      <c r="T452" s="30">
        <v>0.0</v>
      </c>
      <c r="U452" s="30">
        <v>0.0</v>
      </c>
      <c r="V452" s="30">
        <v>0.0</v>
      </c>
      <c r="W452" s="30">
        <v>0.0</v>
      </c>
      <c r="X452" s="30">
        <v>0.0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69"/>
    </row>
    <row r="453">
      <c r="A453" s="30">
        <v>13484.5</v>
      </c>
      <c r="B453" s="80">
        <v>44377.0</v>
      </c>
      <c r="C453" s="80">
        <v>44377.0</v>
      </c>
      <c r="D453" s="32" t="s">
        <v>93</v>
      </c>
      <c r="E453" s="32" t="s">
        <v>94</v>
      </c>
      <c r="F453" s="32" t="s">
        <v>112</v>
      </c>
      <c r="G453" s="33" t="s">
        <v>38</v>
      </c>
      <c r="H453" s="34">
        <v>27610.0</v>
      </c>
      <c r="I453" s="35"/>
      <c r="J453" s="30">
        <v>0.0</v>
      </c>
      <c r="K453" s="30">
        <v>1.0</v>
      </c>
      <c r="L453" s="30">
        <v>0.0</v>
      </c>
      <c r="M453" s="32" t="s">
        <v>39</v>
      </c>
      <c r="N453" s="32" t="s">
        <v>39</v>
      </c>
      <c r="O453" s="30">
        <v>0.0</v>
      </c>
      <c r="P453" s="30">
        <v>3.0</v>
      </c>
      <c r="Q453" s="30">
        <v>3.0</v>
      </c>
      <c r="R453" s="30">
        <v>10.0</v>
      </c>
      <c r="S453" s="30">
        <v>10.0</v>
      </c>
      <c r="T453" s="30">
        <v>0.0</v>
      </c>
      <c r="U453" s="30">
        <v>0.0</v>
      </c>
      <c r="V453" s="30">
        <v>0.0</v>
      </c>
      <c r="W453" s="30">
        <v>0.0</v>
      </c>
      <c r="X453" s="30">
        <v>0.0</v>
      </c>
      <c r="Y453" s="30">
        <v>0.0</v>
      </c>
      <c r="Z453" s="30">
        <v>0.0</v>
      </c>
      <c r="AA453" s="30">
        <v>0.0</v>
      </c>
      <c r="AB453" s="30">
        <v>0.0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  <c r="AJ453" s="69"/>
    </row>
    <row r="454">
      <c r="A454" s="30">
        <v>13484.6</v>
      </c>
      <c r="B454" s="80">
        <v>44377.0</v>
      </c>
      <c r="C454" s="80">
        <v>44377.0</v>
      </c>
      <c r="D454" s="32" t="s">
        <v>93</v>
      </c>
      <c r="E454" s="32" t="s">
        <v>94</v>
      </c>
      <c r="F454" s="32" t="s">
        <v>112</v>
      </c>
      <c r="G454" s="33" t="s">
        <v>38</v>
      </c>
      <c r="H454" s="34">
        <v>27610.0</v>
      </c>
      <c r="I454" s="35"/>
      <c r="J454" s="30">
        <v>0.0</v>
      </c>
      <c r="K454" s="30">
        <v>1.0</v>
      </c>
      <c r="L454" s="30">
        <v>0.0</v>
      </c>
      <c r="M454" s="32" t="s">
        <v>39</v>
      </c>
      <c r="N454" s="32" t="s">
        <v>39</v>
      </c>
      <c r="O454" s="30">
        <v>0.0</v>
      </c>
      <c r="P454" s="30">
        <v>5.0</v>
      </c>
      <c r="Q454" s="30">
        <v>6.0</v>
      </c>
      <c r="R454" s="30">
        <v>10.0</v>
      </c>
      <c r="S454" s="30">
        <v>0.0</v>
      </c>
      <c r="T454" s="30">
        <v>0.0</v>
      </c>
      <c r="U454" s="30">
        <v>0.0</v>
      </c>
      <c r="V454" s="30">
        <v>0.0</v>
      </c>
      <c r="W454" s="30">
        <v>0.0</v>
      </c>
      <c r="X454" s="30">
        <v>0.0</v>
      </c>
      <c r="Y454" s="30">
        <v>0.0</v>
      </c>
      <c r="Z454" s="30">
        <v>0.0</v>
      </c>
      <c r="AA454" s="30">
        <v>0.0</v>
      </c>
      <c r="AB454" s="30">
        <v>0.0</v>
      </c>
      <c r="AC454" s="30">
        <v>0.0</v>
      </c>
      <c r="AD454" s="30">
        <v>0.0</v>
      </c>
      <c r="AE454" s="30">
        <v>0.0</v>
      </c>
      <c r="AF454" s="30">
        <v>0.0</v>
      </c>
      <c r="AG454" s="30">
        <v>0.0</v>
      </c>
      <c r="AH454" s="30">
        <v>0.0</v>
      </c>
      <c r="AI454" s="30">
        <v>0.0</v>
      </c>
      <c r="AJ454" s="69"/>
    </row>
    <row r="455">
      <c r="A455" s="30">
        <v>13485.1</v>
      </c>
      <c r="B455" s="80">
        <v>44377.0</v>
      </c>
      <c r="C455" s="80">
        <v>44377.0</v>
      </c>
      <c r="D455" s="32" t="s">
        <v>93</v>
      </c>
      <c r="E455" s="32" t="s">
        <v>94</v>
      </c>
      <c r="F455" s="32" t="s">
        <v>112</v>
      </c>
      <c r="G455" s="33" t="s">
        <v>38</v>
      </c>
      <c r="H455" s="34">
        <v>27610.0</v>
      </c>
      <c r="I455" s="35"/>
      <c r="J455" s="30">
        <v>0.0</v>
      </c>
      <c r="K455" s="30">
        <v>1.0</v>
      </c>
      <c r="L455" s="30">
        <v>0.0</v>
      </c>
      <c r="M455" s="32" t="s">
        <v>39</v>
      </c>
      <c r="N455" s="32" t="s">
        <v>39</v>
      </c>
      <c r="O455" s="30">
        <v>0.0</v>
      </c>
      <c r="P455" s="30">
        <v>4.0</v>
      </c>
      <c r="Q455" s="30">
        <v>10.0</v>
      </c>
      <c r="R455" s="30">
        <v>10.0</v>
      </c>
      <c r="S455" s="30">
        <v>0.0</v>
      </c>
      <c r="T455" s="30">
        <v>0.0</v>
      </c>
      <c r="U455" s="30">
        <v>0.0</v>
      </c>
      <c r="V455" s="30">
        <v>0.0</v>
      </c>
      <c r="W455" s="30">
        <v>0.0</v>
      </c>
      <c r="X455" s="30">
        <v>0.0</v>
      </c>
      <c r="Y455" s="30">
        <v>0.0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0.0</v>
      </c>
      <c r="AH455" s="30">
        <v>0.0</v>
      </c>
      <c r="AI455" s="30">
        <v>0.0</v>
      </c>
      <c r="AJ455" s="69"/>
    </row>
    <row r="456">
      <c r="A456" s="30">
        <v>13485.2</v>
      </c>
      <c r="B456" s="80">
        <v>44377.0</v>
      </c>
      <c r="C456" s="80">
        <v>44377.0</v>
      </c>
      <c r="D456" s="32" t="s">
        <v>93</v>
      </c>
      <c r="E456" s="32" t="s">
        <v>94</v>
      </c>
      <c r="F456" s="32" t="s">
        <v>112</v>
      </c>
      <c r="G456" s="33" t="s">
        <v>38</v>
      </c>
      <c r="H456" s="34">
        <v>27610.0</v>
      </c>
      <c r="I456" s="35"/>
      <c r="J456" s="30">
        <v>0.0</v>
      </c>
      <c r="K456" s="30">
        <v>1.0</v>
      </c>
      <c r="L456" s="30">
        <v>0.0</v>
      </c>
      <c r="M456" s="32" t="s">
        <v>39</v>
      </c>
      <c r="N456" s="32" t="s">
        <v>39</v>
      </c>
      <c r="O456" s="30">
        <v>0.0</v>
      </c>
      <c r="P456" s="30">
        <v>0.0</v>
      </c>
      <c r="Q456" s="30">
        <v>0.0</v>
      </c>
      <c r="R456" s="30">
        <v>10.0</v>
      </c>
      <c r="S456" s="30">
        <v>0.0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69"/>
    </row>
    <row r="457">
      <c r="A457" s="30">
        <v>13485.3</v>
      </c>
      <c r="B457" s="80">
        <v>44377.0</v>
      </c>
      <c r="C457" s="80">
        <v>44377.0</v>
      </c>
      <c r="D457" s="32" t="s">
        <v>93</v>
      </c>
      <c r="E457" s="32" t="s">
        <v>94</v>
      </c>
      <c r="F457" s="32" t="s">
        <v>112</v>
      </c>
      <c r="G457" s="33" t="s">
        <v>38</v>
      </c>
      <c r="H457" s="34">
        <v>27610.0</v>
      </c>
      <c r="I457" s="35"/>
      <c r="J457" s="30">
        <v>0.0</v>
      </c>
      <c r="K457" s="30">
        <v>1.0</v>
      </c>
      <c r="L457" s="30">
        <v>0.0</v>
      </c>
      <c r="M457" s="32" t="s">
        <v>39</v>
      </c>
      <c r="N457" s="32" t="s">
        <v>39</v>
      </c>
      <c r="O457" s="30">
        <v>0.0</v>
      </c>
      <c r="P457" s="30">
        <v>3.0</v>
      </c>
      <c r="Q457" s="30">
        <v>7.0</v>
      </c>
      <c r="R457" s="30">
        <v>10.0</v>
      </c>
      <c r="S457" s="30">
        <v>0.0</v>
      </c>
      <c r="T457" s="30">
        <v>0.0</v>
      </c>
      <c r="U457" s="30">
        <v>0.0</v>
      </c>
      <c r="V457" s="30">
        <v>0.0</v>
      </c>
      <c r="W457" s="30">
        <v>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69"/>
    </row>
    <row r="458">
      <c r="A458" s="30">
        <v>13485.4</v>
      </c>
      <c r="B458" s="80">
        <v>44377.0</v>
      </c>
      <c r="C458" s="80">
        <v>44377.0</v>
      </c>
      <c r="D458" s="32" t="s">
        <v>93</v>
      </c>
      <c r="E458" s="32" t="s">
        <v>94</v>
      </c>
      <c r="F458" s="32" t="s">
        <v>112</v>
      </c>
      <c r="G458" s="33" t="s">
        <v>38</v>
      </c>
      <c r="H458" s="34">
        <v>27610.0</v>
      </c>
      <c r="I458" s="35"/>
      <c r="J458" s="30">
        <v>0.0</v>
      </c>
      <c r="K458" s="30">
        <v>1.0</v>
      </c>
      <c r="L458" s="30">
        <v>0.0</v>
      </c>
      <c r="M458" s="32" t="s">
        <v>39</v>
      </c>
      <c r="N458" s="32" t="s">
        <v>39</v>
      </c>
      <c r="O458" s="30">
        <v>0.0</v>
      </c>
      <c r="P458" s="30">
        <v>0.0</v>
      </c>
      <c r="Q458" s="30">
        <v>5.0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0.0</v>
      </c>
      <c r="X458" s="30">
        <v>0.0</v>
      </c>
      <c r="Y458" s="30">
        <v>0.0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69"/>
    </row>
    <row r="459">
      <c r="A459" s="30">
        <v>13485.5</v>
      </c>
      <c r="B459" s="80">
        <v>44377.0</v>
      </c>
      <c r="C459" s="80">
        <v>44377.0</v>
      </c>
      <c r="D459" s="32" t="s">
        <v>93</v>
      </c>
      <c r="E459" s="32" t="s">
        <v>94</v>
      </c>
      <c r="J459" s="30">
        <v>0.0</v>
      </c>
      <c r="K459" s="30">
        <v>0.0</v>
      </c>
      <c r="L459" s="30">
        <v>1.0</v>
      </c>
      <c r="M459" s="32" t="s">
        <v>39</v>
      </c>
      <c r="N459" s="32" t="s">
        <v>39</v>
      </c>
      <c r="O459" s="30">
        <v>0.0</v>
      </c>
      <c r="P459" s="30">
        <v>13.0</v>
      </c>
      <c r="Q459" s="30">
        <v>12.0</v>
      </c>
      <c r="R459" s="30">
        <v>10.0</v>
      </c>
      <c r="S459" s="30">
        <v>0.0</v>
      </c>
      <c r="T459" s="30">
        <v>0.0</v>
      </c>
      <c r="U459" s="30">
        <v>0.0</v>
      </c>
      <c r="V459" s="30">
        <v>0.0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69"/>
    </row>
    <row r="460">
      <c r="A460" s="30">
        <v>13485.6</v>
      </c>
      <c r="B460" s="80">
        <v>44377.0</v>
      </c>
      <c r="C460" s="80">
        <v>44377.0</v>
      </c>
      <c r="D460" s="32" t="s">
        <v>93</v>
      </c>
      <c r="E460" s="32" t="s">
        <v>94</v>
      </c>
      <c r="J460" s="30">
        <v>0.0</v>
      </c>
      <c r="K460" s="30">
        <v>0.0</v>
      </c>
      <c r="L460" s="30">
        <v>1.0</v>
      </c>
      <c r="M460" s="32" t="s">
        <v>39</v>
      </c>
      <c r="N460" s="32" t="s">
        <v>39</v>
      </c>
      <c r="O460" s="30">
        <v>0.0</v>
      </c>
      <c r="P460" s="30">
        <v>13.0</v>
      </c>
      <c r="Q460" s="30">
        <v>11.0</v>
      </c>
      <c r="R460" s="30">
        <v>10.0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  <c r="AJ460" s="69"/>
    </row>
    <row r="461">
      <c r="A461" s="30">
        <v>13486.1</v>
      </c>
      <c r="B461" s="80">
        <v>44377.0</v>
      </c>
      <c r="C461" s="80">
        <v>44377.0</v>
      </c>
      <c r="D461" s="32" t="s">
        <v>93</v>
      </c>
      <c r="E461" s="32" t="s">
        <v>94</v>
      </c>
      <c r="F461" s="32" t="s">
        <v>112</v>
      </c>
      <c r="G461" s="33" t="s">
        <v>38</v>
      </c>
      <c r="H461" s="34">
        <v>27610.0</v>
      </c>
      <c r="I461" s="35"/>
      <c r="J461" s="30">
        <v>0.0</v>
      </c>
      <c r="K461" s="30">
        <v>1.0</v>
      </c>
      <c r="L461" s="30">
        <v>0.0</v>
      </c>
      <c r="M461" s="32" t="s">
        <v>39</v>
      </c>
      <c r="N461" s="32" t="s">
        <v>39</v>
      </c>
      <c r="O461" s="30">
        <v>0.0</v>
      </c>
      <c r="P461" s="30">
        <v>2.0</v>
      </c>
      <c r="Q461" s="30">
        <v>0.0</v>
      </c>
      <c r="R461" s="30">
        <v>10.0</v>
      </c>
      <c r="S461" s="30">
        <v>0.0</v>
      </c>
      <c r="T461" s="30">
        <v>0.0</v>
      </c>
      <c r="U461" s="30">
        <v>0.0</v>
      </c>
      <c r="V461" s="30">
        <v>0.0</v>
      </c>
      <c r="W461" s="30">
        <v>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69"/>
    </row>
    <row r="462">
      <c r="A462" s="30">
        <v>13486.2</v>
      </c>
      <c r="B462" s="80">
        <v>44377.0</v>
      </c>
      <c r="C462" s="80">
        <v>44377.0</v>
      </c>
      <c r="D462" s="32" t="s">
        <v>93</v>
      </c>
      <c r="E462" s="32" t="s">
        <v>94</v>
      </c>
      <c r="F462" s="32" t="s">
        <v>112</v>
      </c>
      <c r="G462" s="33" t="s">
        <v>38</v>
      </c>
      <c r="H462" s="34">
        <v>27610.0</v>
      </c>
      <c r="I462" s="35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0.0</v>
      </c>
      <c r="P462" s="30">
        <v>3.0</v>
      </c>
      <c r="Q462" s="30">
        <v>2.0</v>
      </c>
      <c r="R462" s="30">
        <v>10.0</v>
      </c>
      <c r="S462" s="30">
        <v>0.0</v>
      </c>
      <c r="T462" s="30">
        <v>0.0</v>
      </c>
      <c r="U462" s="30">
        <v>0.0</v>
      </c>
      <c r="V462" s="30">
        <v>0.0</v>
      </c>
      <c r="W462" s="30">
        <v>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69"/>
    </row>
    <row r="463">
      <c r="A463" s="30">
        <v>13486.3</v>
      </c>
      <c r="B463" s="80">
        <v>44377.0</v>
      </c>
      <c r="C463" s="80">
        <v>44377.0</v>
      </c>
      <c r="D463" s="32" t="s">
        <v>93</v>
      </c>
      <c r="E463" s="32" t="s">
        <v>94</v>
      </c>
      <c r="F463" s="32" t="s">
        <v>112</v>
      </c>
      <c r="G463" s="33" t="s">
        <v>38</v>
      </c>
      <c r="H463" s="34">
        <v>27610.0</v>
      </c>
      <c r="I463" s="35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0.0</v>
      </c>
      <c r="P463" s="30">
        <v>3.0</v>
      </c>
      <c r="Q463" s="30">
        <v>2.0</v>
      </c>
      <c r="R463" s="30">
        <v>10.0</v>
      </c>
      <c r="S463" s="30">
        <v>0.0</v>
      </c>
      <c r="T463" s="30">
        <v>0.0</v>
      </c>
      <c r="U463" s="30">
        <v>0.0</v>
      </c>
      <c r="V463" s="30">
        <v>0.0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69"/>
    </row>
    <row r="464">
      <c r="A464" s="30">
        <v>13486.4</v>
      </c>
      <c r="B464" s="80">
        <v>44377.0</v>
      </c>
      <c r="C464" s="80">
        <v>44377.0</v>
      </c>
      <c r="D464" s="32" t="s">
        <v>93</v>
      </c>
      <c r="E464" s="32" t="s">
        <v>94</v>
      </c>
      <c r="F464" s="32" t="s">
        <v>112</v>
      </c>
      <c r="G464" s="33" t="s">
        <v>38</v>
      </c>
      <c r="H464" s="34">
        <v>27610.0</v>
      </c>
      <c r="I464" s="35"/>
      <c r="J464" s="30">
        <v>0.0</v>
      </c>
      <c r="K464" s="30">
        <v>1.0</v>
      </c>
      <c r="L464" s="30">
        <v>0.0</v>
      </c>
      <c r="M464" s="32" t="s">
        <v>39</v>
      </c>
      <c r="N464" s="32" t="s">
        <v>39</v>
      </c>
      <c r="O464" s="30">
        <v>0.0</v>
      </c>
      <c r="P464" s="30">
        <v>0.0</v>
      </c>
      <c r="Q464" s="30">
        <v>7.0</v>
      </c>
      <c r="R464" s="30">
        <v>10.0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0.0</v>
      </c>
      <c r="AA464" s="30">
        <v>0.0</v>
      </c>
      <c r="AB464" s="30">
        <v>0.0</v>
      </c>
      <c r="AC464" s="30">
        <v>0.0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69"/>
    </row>
    <row r="465">
      <c r="A465" s="30">
        <v>13486.5</v>
      </c>
      <c r="B465" s="80">
        <v>44377.0</v>
      </c>
      <c r="C465" s="80">
        <v>44377.0</v>
      </c>
      <c r="D465" s="32" t="s">
        <v>93</v>
      </c>
      <c r="E465" s="32" t="s">
        <v>94</v>
      </c>
      <c r="F465" s="32" t="s">
        <v>112</v>
      </c>
      <c r="G465" s="33" t="s">
        <v>38</v>
      </c>
      <c r="H465" s="34">
        <v>27610.0</v>
      </c>
      <c r="I465" s="35"/>
      <c r="J465" s="30">
        <v>0.0</v>
      </c>
      <c r="K465" s="30">
        <v>1.0</v>
      </c>
      <c r="L465" s="30">
        <v>0.0</v>
      </c>
      <c r="M465" s="32" t="s">
        <v>39</v>
      </c>
      <c r="N465" s="32" t="s">
        <v>39</v>
      </c>
      <c r="O465" s="30">
        <v>0.0</v>
      </c>
      <c r="P465" s="30">
        <v>15.0</v>
      </c>
      <c r="Q465" s="30">
        <v>5.0</v>
      </c>
      <c r="R465" s="30">
        <v>10.0</v>
      </c>
      <c r="S465" s="30">
        <v>0.0</v>
      </c>
      <c r="T465" s="30">
        <v>0.0</v>
      </c>
      <c r="U465" s="30">
        <v>0.0</v>
      </c>
      <c r="V465" s="30">
        <v>0.0</v>
      </c>
      <c r="W465" s="30">
        <v>0.0</v>
      </c>
      <c r="X465" s="30">
        <v>0.0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0.0</v>
      </c>
      <c r="AH465" s="30">
        <v>0.0</v>
      </c>
      <c r="AI465" s="30">
        <v>0.0</v>
      </c>
      <c r="AJ465" s="69"/>
    </row>
    <row r="466">
      <c r="A466" s="30">
        <v>13486.6</v>
      </c>
      <c r="B466" s="80">
        <v>44377.0</v>
      </c>
      <c r="C466" s="80">
        <v>44377.0</v>
      </c>
      <c r="D466" s="32" t="s">
        <v>93</v>
      </c>
      <c r="E466" s="32" t="s">
        <v>94</v>
      </c>
      <c r="J466" s="30">
        <v>0.0</v>
      </c>
      <c r="K466" s="30">
        <v>0.0</v>
      </c>
      <c r="L466" s="30">
        <v>1.0</v>
      </c>
      <c r="M466" s="32" t="s">
        <v>39</v>
      </c>
      <c r="N466" s="32" t="s">
        <v>39</v>
      </c>
      <c r="O466" s="30">
        <v>0.0</v>
      </c>
      <c r="P466" s="30">
        <v>0.0</v>
      </c>
      <c r="Q466" s="30">
        <v>7.0</v>
      </c>
      <c r="R466" s="30">
        <v>10.0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  <c r="AJ466" s="69"/>
    </row>
    <row r="467">
      <c r="A467" s="30">
        <v>13487.1</v>
      </c>
      <c r="B467" s="80">
        <v>44377.0</v>
      </c>
      <c r="C467" s="80">
        <v>44377.0</v>
      </c>
      <c r="D467" s="32" t="s">
        <v>93</v>
      </c>
      <c r="E467" s="32" t="s">
        <v>94</v>
      </c>
      <c r="F467" s="32" t="s">
        <v>112</v>
      </c>
      <c r="G467" s="33" t="s">
        <v>38</v>
      </c>
      <c r="H467" s="34">
        <v>27610.0</v>
      </c>
      <c r="I467" s="35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16.0</v>
      </c>
      <c r="Q467" s="30">
        <v>15.0</v>
      </c>
      <c r="R467" s="30">
        <v>10.0</v>
      </c>
      <c r="S467" s="30">
        <v>0.0</v>
      </c>
      <c r="T467" s="30">
        <v>0.0</v>
      </c>
      <c r="U467" s="30">
        <v>0.0</v>
      </c>
      <c r="V467" s="30">
        <v>0.0</v>
      </c>
      <c r="W467" s="30">
        <v>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69"/>
    </row>
    <row r="468">
      <c r="A468" s="30">
        <v>13487.2</v>
      </c>
      <c r="B468" s="80">
        <v>44377.0</v>
      </c>
      <c r="C468" s="80">
        <v>44377.0</v>
      </c>
      <c r="D468" s="32" t="s">
        <v>93</v>
      </c>
      <c r="E468" s="32" t="s">
        <v>94</v>
      </c>
      <c r="J468" s="30">
        <v>0.0</v>
      </c>
      <c r="K468" s="30">
        <v>0.0</v>
      </c>
      <c r="L468" s="30">
        <v>1.0</v>
      </c>
      <c r="M468" s="32" t="s">
        <v>39</v>
      </c>
      <c r="N468" s="32" t="s">
        <v>39</v>
      </c>
      <c r="O468" s="30">
        <v>0.0</v>
      </c>
      <c r="P468" s="30">
        <v>17.0</v>
      </c>
      <c r="Q468" s="30">
        <v>12.0</v>
      </c>
      <c r="R468" s="30">
        <v>10.0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  <c r="AJ468" s="69"/>
    </row>
    <row r="469">
      <c r="A469" s="30">
        <v>13487.3</v>
      </c>
      <c r="B469" s="80">
        <v>44377.0</v>
      </c>
      <c r="C469" s="80">
        <v>44377.0</v>
      </c>
      <c r="D469" s="32" t="s">
        <v>93</v>
      </c>
      <c r="E469" s="32" t="s">
        <v>94</v>
      </c>
      <c r="F469" s="32" t="s">
        <v>112</v>
      </c>
      <c r="G469" s="33" t="s">
        <v>38</v>
      </c>
      <c r="H469" s="34">
        <v>27610.0</v>
      </c>
      <c r="I469" s="35"/>
      <c r="J469" s="30">
        <v>0.0</v>
      </c>
      <c r="K469" s="30">
        <v>1.0</v>
      </c>
      <c r="L469" s="30">
        <v>0.0</v>
      </c>
      <c r="M469" s="32" t="s">
        <v>39</v>
      </c>
      <c r="N469" s="32" t="s">
        <v>39</v>
      </c>
      <c r="O469" s="30">
        <v>0.0</v>
      </c>
      <c r="P469" s="30">
        <v>13.0</v>
      </c>
      <c r="Q469" s="30">
        <v>12.0</v>
      </c>
      <c r="R469" s="30">
        <v>10.0</v>
      </c>
      <c r="S469" s="30">
        <v>0.0</v>
      </c>
      <c r="T469" s="30">
        <v>0.0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69"/>
    </row>
    <row r="470">
      <c r="A470" s="30">
        <v>13487.4</v>
      </c>
      <c r="B470" s="80">
        <v>44377.0</v>
      </c>
      <c r="C470" s="80">
        <v>44377.0</v>
      </c>
      <c r="D470" s="32" t="s">
        <v>93</v>
      </c>
      <c r="E470" s="32" t="s">
        <v>94</v>
      </c>
      <c r="F470" s="32" t="s">
        <v>112</v>
      </c>
      <c r="G470" s="33" t="s">
        <v>38</v>
      </c>
      <c r="H470" s="34">
        <v>27610.0</v>
      </c>
      <c r="I470" s="35"/>
      <c r="J470" s="30">
        <v>0.0</v>
      </c>
      <c r="K470" s="30">
        <v>1.0</v>
      </c>
      <c r="L470" s="30">
        <v>0.0</v>
      </c>
      <c r="M470" s="32" t="s">
        <v>39</v>
      </c>
      <c r="N470" s="32" t="s">
        <v>39</v>
      </c>
      <c r="O470" s="30">
        <v>0.0</v>
      </c>
      <c r="P470" s="30">
        <v>18.0</v>
      </c>
      <c r="Q470" s="30">
        <v>15.0</v>
      </c>
      <c r="R470" s="30">
        <v>5.0</v>
      </c>
      <c r="S470" s="30">
        <v>0.0</v>
      </c>
      <c r="T470" s="30">
        <v>0.0</v>
      </c>
      <c r="U470" s="30">
        <v>0.0</v>
      </c>
      <c r="V470" s="30">
        <v>0.0</v>
      </c>
      <c r="W470" s="30">
        <v>0.0</v>
      </c>
      <c r="X470" s="30">
        <v>0.0</v>
      </c>
      <c r="Y470" s="30">
        <v>0.0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69"/>
    </row>
    <row r="471">
      <c r="A471" s="30">
        <v>13487.5</v>
      </c>
      <c r="B471" s="80">
        <v>44377.0</v>
      </c>
      <c r="C471" s="80">
        <v>44377.0</v>
      </c>
      <c r="D471" s="32" t="s">
        <v>93</v>
      </c>
      <c r="E471" s="32" t="s">
        <v>94</v>
      </c>
      <c r="F471" s="32" t="s">
        <v>112</v>
      </c>
      <c r="G471" s="33" t="s">
        <v>38</v>
      </c>
      <c r="H471" s="34">
        <v>27610.0</v>
      </c>
      <c r="I471" s="35"/>
      <c r="J471" s="30">
        <v>0.0</v>
      </c>
      <c r="K471" s="30">
        <v>1.0</v>
      </c>
      <c r="L471" s="30">
        <v>0.0</v>
      </c>
      <c r="M471" s="32" t="s">
        <v>39</v>
      </c>
      <c r="N471" s="32" t="s">
        <v>39</v>
      </c>
      <c r="O471" s="30">
        <v>0.0</v>
      </c>
      <c r="P471" s="30">
        <v>25.0</v>
      </c>
      <c r="Q471" s="30">
        <v>16.0</v>
      </c>
      <c r="R471" s="30">
        <v>0.0</v>
      </c>
      <c r="S471" s="30">
        <v>0.0</v>
      </c>
      <c r="T471" s="30">
        <v>0.0</v>
      </c>
      <c r="U471" s="30">
        <v>0.0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69"/>
    </row>
    <row r="472">
      <c r="A472" s="30">
        <v>13487.6</v>
      </c>
      <c r="B472" s="80">
        <v>44377.0</v>
      </c>
      <c r="C472" s="80">
        <v>44377.0</v>
      </c>
      <c r="D472" s="32" t="s">
        <v>93</v>
      </c>
      <c r="E472" s="32" t="s">
        <v>94</v>
      </c>
      <c r="F472" s="32" t="s">
        <v>112</v>
      </c>
      <c r="G472" s="33" t="s">
        <v>38</v>
      </c>
      <c r="H472" s="34">
        <v>27610.0</v>
      </c>
      <c r="I472" s="35"/>
      <c r="J472" s="30">
        <v>0.0</v>
      </c>
      <c r="K472" s="30">
        <v>1.0</v>
      </c>
      <c r="L472" s="30">
        <v>0.0</v>
      </c>
      <c r="M472" s="32" t="s">
        <v>39</v>
      </c>
      <c r="N472" s="32" t="s">
        <v>39</v>
      </c>
      <c r="O472" s="30">
        <v>0.0</v>
      </c>
      <c r="P472" s="30">
        <v>19.0</v>
      </c>
      <c r="Q472" s="30">
        <v>7.0</v>
      </c>
      <c r="R472" s="30">
        <v>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0.0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69"/>
    </row>
    <row r="473">
      <c r="A473" s="30">
        <v>13488.1</v>
      </c>
      <c r="B473" s="80">
        <v>44377.0</v>
      </c>
      <c r="C473" s="80">
        <v>44378.0</v>
      </c>
      <c r="D473" s="32" t="s">
        <v>96</v>
      </c>
      <c r="E473" s="32" t="s">
        <v>36</v>
      </c>
      <c r="F473" s="32" t="s">
        <v>265</v>
      </c>
      <c r="G473" s="33" t="s">
        <v>38</v>
      </c>
      <c r="H473" s="34">
        <v>27608.0</v>
      </c>
      <c r="I473" s="35"/>
      <c r="J473" s="30">
        <v>0.0</v>
      </c>
      <c r="K473" s="30">
        <v>1.0</v>
      </c>
      <c r="L473" s="30">
        <v>0.0</v>
      </c>
      <c r="M473" s="32" t="s">
        <v>49</v>
      </c>
      <c r="N473" s="32" t="s">
        <v>39</v>
      </c>
      <c r="O473" s="30">
        <v>4.0</v>
      </c>
      <c r="P473" s="30">
        <v>9.0</v>
      </c>
      <c r="Q473" s="30">
        <v>6.0</v>
      </c>
      <c r="R473" s="30">
        <v>5.0</v>
      </c>
      <c r="S473" s="30">
        <v>0.0</v>
      </c>
      <c r="T473" s="30">
        <v>0.0</v>
      </c>
      <c r="U473" s="30">
        <v>0.0</v>
      </c>
      <c r="V473" s="30">
        <v>0.0</v>
      </c>
      <c r="W473" s="30">
        <v>0.0</v>
      </c>
      <c r="X473" s="30">
        <v>0.0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69"/>
    </row>
    <row r="474">
      <c r="A474" s="30">
        <v>13488.2</v>
      </c>
      <c r="B474" s="80">
        <v>44377.0</v>
      </c>
      <c r="C474" s="80">
        <v>44378.0</v>
      </c>
      <c r="D474" s="32" t="s">
        <v>96</v>
      </c>
      <c r="E474" s="32" t="s">
        <v>36</v>
      </c>
      <c r="J474" s="30">
        <v>0.0</v>
      </c>
      <c r="K474" s="30">
        <v>0.0</v>
      </c>
      <c r="L474" s="30">
        <v>1.0</v>
      </c>
      <c r="M474" s="32" t="s">
        <v>49</v>
      </c>
      <c r="N474" s="32" t="s">
        <v>39</v>
      </c>
      <c r="O474" s="30">
        <v>0.0</v>
      </c>
      <c r="P474" s="30">
        <v>7.0</v>
      </c>
      <c r="Q474" s="30">
        <v>5.0</v>
      </c>
      <c r="R474" s="30">
        <v>0.0</v>
      </c>
      <c r="S474" s="30">
        <v>0.0</v>
      </c>
      <c r="T474" s="30">
        <v>0.0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69"/>
    </row>
    <row r="475">
      <c r="A475" s="30">
        <v>13488.3</v>
      </c>
      <c r="B475" s="80">
        <v>44377.0</v>
      </c>
      <c r="C475" s="80">
        <v>44378.0</v>
      </c>
      <c r="D475" s="32" t="s">
        <v>96</v>
      </c>
      <c r="E475" s="32" t="s">
        <v>36</v>
      </c>
      <c r="J475" s="30">
        <v>1.0</v>
      </c>
      <c r="K475" s="30">
        <v>0.0</v>
      </c>
      <c r="L475" s="30">
        <v>0.0</v>
      </c>
      <c r="M475" s="32" t="s">
        <v>49</v>
      </c>
      <c r="N475" s="32" t="s">
        <v>39</v>
      </c>
      <c r="O475" s="30">
        <v>0.0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0.0</v>
      </c>
      <c r="V475" s="30">
        <v>0.0</v>
      </c>
      <c r="W475" s="30">
        <v>0.0</v>
      </c>
      <c r="X475" s="30">
        <v>0.0</v>
      </c>
      <c r="Y475" s="30">
        <v>0.0</v>
      </c>
      <c r="Z475" s="30">
        <v>5.0</v>
      </c>
      <c r="AA475" s="30">
        <v>3.0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  <c r="AJ475" s="69"/>
    </row>
    <row r="476">
      <c r="A476" s="30">
        <v>13489.1</v>
      </c>
      <c r="B476" s="80">
        <v>44377.0</v>
      </c>
      <c r="C476" s="80">
        <v>44377.0</v>
      </c>
      <c r="D476" s="32" t="s">
        <v>93</v>
      </c>
      <c r="E476" s="32" t="s">
        <v>94</v>
      </c>
      <c r="F476" s="32" t="s">
        <v>112</v>
      </c>
      <c r="G476" s="33" t="s">
        <v>38</v>
      </c>
      <c r="H476" s="34">
        <v>27610.0</v>
      </c>
      <c r="I476" s="35"/>
      <c r="J476" s="30">
        <v>0.0</v>
      </c>
      <c r="K476" s="30">
        <v>1.0</v>
      </c>
      <c r="L476" s="30">
        <v>0.0</v>
      </c>
      <c r="M476" s="32" t="s">
        <v>39</v>
      </c>
      <c r="N476" s="32" t="s">
        <v>39</v>
      </c>
      <c r="O476" s="30">
        <v>0.0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17.0</v>
      </c>
      <c r="V476" s="30">
        <v>9.0</v>
      </c>
      <c r="W476" s="30">
        <v>10.0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0.0</v>
      </c>
      <c r="AF476" s="30">
        <v>0.0</v>
      </c>
      <c r="AG476" s="30">
        <v>0.0</v>
      </c>
      <c r="AH476" s="30">
        <v>0.0</v>
      </c>
      <c r="AI476" s="30">
        <v>0.0</v>
      </c>
      <c r="AJ476" s="69"/>
    </row>
    <row r="477">
      <c r="A477" s="30">
        <v>13489.2</v>
      </c>
      <c r="B477" s="80">
        <v>44377.0</v>
      </c>
      <c r="C477" s="80">
        <v>44377.0</v>
      </c>
      <c r="D477" s="32" t="s">
        <v>93</v>
      </c>
      <c r="E477" s="32" t="s">
        <v>94</v>
      </c>
      <c r="F477" s="32" t="s">
        <v>112</v>
      </c>
      <c r="G477" s="33" t="s">
        <v>38</v>
      </c>
      <c r="H477" s="34">
        <v>27610.0</v>
      </c>
      <c r="I477" s="35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0.0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0.0</v>
      </c>
      <c r="V477" s="30">
        <v>7.0</v>
      </c>
      <c r="W477" s="30">
        <v>0.0</v>
      </c>
      <c r="X477" s="30">
        <v>0.0</v>
      </c>
      <c r="Y477" s="30">
        <v>0.0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0.0</v>
      </c>
      <c r="AF477" s="30">
        <v>0.0</v>
      </c>
      <c r="AG477" s="30">
        <v>0.0</v>
      </c>
      <c r="AH477" s="30">
        <v>0.0</v>
      </c>
      <c r="AI477" s="30">
        <v>0.0</v>
      </c>
      <c r="AJ477" s="69"/>
    </row>
    <row r="478">
      <c r="A478" s="30">
        <v>13489.3</v>
      </c>
      <c r="B478" s="80">
        <v>44377.0</v>
      </c>
      <c r="C478" s="80">
        <v>44377.0</v>
      </c>
      <c r="D478" s="32" t="s">
        <v>93</v>
      </c>
      <c r="E478" s="32" t="s">
        <v>94</v>
      </c>
      <c r="J478" s="30">
        <v>1.0</v>
      </c>
      <c r="K478" s="30">
        <v>0.0</v>
      </c>
      <c r="L478" s="30">
        <v>0.0</v>
      </c>
      <c r="M478" s="32" t="s">
        <v>39</v>
      </c>
      <c r="N478" s="32" t="s">
        <v>39</v>
      </c>
      <c r="O478" s="30">
        <v>0.0</v>
      </c>
      <c r="P478" s="30">
        <v>0.0</v>
      </c>
      <c r="Q478" s="30">
        <v>0.0</v>
      </c>
      <c r="R478" s="30">
        <v>0.0</v>
      </c>
      <c r="S478" s="30">
        <v>0.0</v>
      </c>
      <c r="T478" s="30">
        <v>0.0</v>
      </c>
      <c r="U478" s="30">
        <v>0.0</v>
      </c>
      <c r="V478" s="30">
        <v>0.0</v>
      </c>
      <c r="W478" s="30">
        <v>0.0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8.0</v>
      </c>
      <c r="AF478" s="30">
        <v>4.0</v>
      </c>
      <c r="AG478" s="30">
        <v>0.0</v>
      </c>
      <c r="AH478" s="30">
        <v>0.0</v>
      </c>
      <c r="AI478" s="30">
        <v>0.0</v>
      </c>
      <c r="AJ478" s="69"/>
    </row>
    <row r="479">
      <c r="A479" s="30">
        <v>13489.4</v>
      </c>
      <c r="B479" s="80">
        <v>44377.0</v>
      </c>
      <c r="C479" s="80">
        <v>44377.0</v>
      </c>
      <c r="D479" s="32" t="s">
        <v>93</v>
      </c>
      <c r="E479" s="32" t="s">
        <v>94</v>
      </c>
      <c r="J479" s="30">
        <v>1.0</v>
      </c>
      <c r="K479" s="30">
        <v>0.0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0.0</v>
      </c>
      <c r="Q479" s="30">
        <v>0.0</v>
      </c>
      <c r="R479" s="30">
        <v>0.0</v>
      </c>
      <c r="S479" s="30">
        <v>0.0</v>
      </c>
      <c r="T479" s="30">
        <v>0.0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10.0</v>
      </c>
      <c r="AF479" s="30">
        <v>10.0</v>
      </c>
      <c r="AG479" s="30">
        <v>0.0</v>
      </c>
      <c r="AH479" s="30">
        <v>0.0</v>
      </c>
      <c r="AI479" s="30">
        <v>0.0</v>
      </c>
      <c r="AJ479" s="69"/>
    </row>
    <row r="480">
      <c r="A480" s="30">
        <v>13489.5</v>
      </c>
      <c r="B480" s="80">
        <v>44377.0</v>
      </c>
      <c r="C480" s="80">
        <v>44377.0</v>
      </c>
      <c r="D480" s="32" t="s">
        <v>93</v>
      </c>
      <c r="E480" s="32" t="s">
        <v>94</v>
      </c>
      <c r="F480" s="32" t="s">
        <v>112</v>
      </c>
      <c r="G480" s="33" t="s">
        <v>38</v>
      </c>
      <c r="H480" s="34">
        <v>27610.0</v>
      </c>
      <c r="I480" s="35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0.0</v>
      </c>
      <c r="Q480" s="30">
        <v>0.0</v>
      </c>
      <c r="R480" s="30">
        <v>0.0</v>
      </c>
      <c r="S480" s="30">
        <v>0.0</v>
      </c>
      <c r="T480" s="30">
        <v>0.0</v>
      </c>
      <c r="U480" s="30">
        <v>0.0</v>
      </c>
      <c r="V480" s="30">
        <v>0.0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20.0</v>
      </c>
      <c r="AF480" s="30">
        <v>3.0</v>
      </c>
      <c r="AG480" s="30">
        <v>0.0</v>
      </c>
      <c r="AH480" s="30">
        <v>0.0</v>
      </c>
      <c r="AI480" s="30">
        <v>0.0</v>
      </c>
      <c r="AJ480" s="69"/>
    </row>
    <row r="481">
      <c r="A481" s="69"/>
      <c r="B481" s="82"/>
      <c r="C481" s="82"/>
      <c r="D481" s="69"/>
      <c r="E481" s="69"/>
      <c r="F481" s="69"/>
      <c r="G481" s="83"/>
      <c r="H481" s="83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</row>
    <row r="482">
      <c r="A482" s="41" t="s">
        <v>133</v>
      </c>
      <c r="B482" s="52"/>
      <c r="C482" s="52"/>
      <c r="D482" s="42">
        <f>COUNTIF(D3:D480,"Emergency Clothing Events")</f>
        <v>197</v>
      </c>
      <c r="E482" s="69"/>
      <c r="F482" s="69"/>
      <c r="G482" s="83"/>
      <c r="H482" s="83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</row>
    <row r="483">
      <c r="A483" s="41" t="s">
        <v>134</v>
      </c>
      <c r="B483" s="52"/>
      <c r="C483" s="52"/>
      <c r="D483" s="43">
        <f>A2-D482</f>
        <v>281</v>
      </c>
      <c r="E483" s="69"/>
      <c r="F483" s="69"/>
      <c r="G483" s="83"/>
      <c r="H483" s="83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</row>
    <row r="484">
      <c r="A484" s="30" t="s">
        <v>135</v>
      </c>
      <c r="B484" s="52"/>
      <c r="C484" s="52"/>
      <c r="D484" s="33">
        <f>D483+D482</f>
        <v>478</v>
      </c>
      <c r="E484" s="69"/>
      <c r="F484" s="69"/>
      <c r="G484" s="83"/>
      <c r="H484" s="83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</row>
    <row r="485">
      <c r="A485" s="69"/>
      <c r="B485" s="82"/>
      <c r="C485" s="82"/>
      <c r="D485" s="69"/>
      <c r="E485" s="69"/>
      <c r="F485" s="69"/>
      <c r="G485" s="83"/>
      <c r="H485" s="83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</row>
    <row r="486">
      <c r="A486" s="69"/>
      <c r="B486" s="82"/>
      <c r="C486" s="82"/>
      <c r="D486" s="69"/>
      <c r="E486" s="69"/>
      <c r="F486" s="69"/>
      <c r="G486" s="83"/>
      <c r="H486" s="83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</row>
    <row r="487">
      <c r="A487" s="69"/>
      <c r="B487" s="82"/>
      <c r="C487" s="82"/>
      <c r="D487" s="69"/>
      <c r="E487" s="69"/>
      <c r="F487" s="69"/>
      <c r="G487" s="83"/>
      <c r="H487" s="83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</row>
    <row r="488">
      <c r="A488" s="69"/>
      <c r="B488" s="82"/>
      <c r="C488" s="82"/>
      <c r="D488" s="69"/>
      <c r="E488" s="69"/>
      <c r="F488" s="69"/>
      <c r="G488" s="83"/>
      <c r="H488" s="83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</row>
    <row r="489">
      <c r="A489" s="69"/>
      <c r="B489" s="82"/>
      <c r="C489" s="82"/>
      <c r="D489" s="69"/>
      <c r="E489" s="69"/>
      <c r="F489" s="69"/>
      <c r="G489" s="83"/>
      <c r="H489" s="83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</row>
    <row r="490">
      <c r="A490" s="69"/>
      <c r="B490" s="82"/>
      <c r="C490" s="82"/>
      <c r="D490" s="69"/>
      <c r="E490" s="69"/>
      <c r="F490" s="69"/>
      <c r="G490" s="83"/>
      <c r="H490" s="83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</row>
    <row r="491">
      <c r="A491" s="69"/>
      <c r="B491" s="82"/>
      <c r="C491" s="82"/>
      <c r="D491" s="69"/>
      <c r="E491" s="69"/>
      <c r="F491" s="69"/>
      <c r="G491" s="83"/>
      <c r="H491" s="83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</row>
    <row r="492">
      <c r="A492" s="69"/>
      <c r="B492" s="82"/>
      <c r="C492" s="82"/>
      <c r="D492" s="69"/>
      <c r="E492" s="69"/>
      <c r="F492" s="69"/>
      <c r="G492" s="83"/>
      <c r="H492" s="83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</row>
    <row r="493">
      <c r="A493" s="69"/>
      <c r="B493" s="82"/>
      <c r="C493" s="82"/>
      <c r="D493" s="69"/>
      <c r="E493" s="69"/>
      <c r="F493" s="69"/>
      <c r="G493" s="83"/>
      <c r="H493" s="83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</row>
    <row r="494">
      <c r="A494" s="69"/>
      <c r="B494" s="82"/>
      <c r="C494" s="82"/>
      <c r="D494" s="69"/>
      <c r="E494" s="69"/>
      <c r="F494" s="69"/>
      <c r="G494" s="83"/>
      <c r="H494" s="83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</row>
    <row r="495">
      <c r="A495" s="69"/>
      <c r="B495" s="82"/>
      <c r="C495" s="82"/>
      <c r="D495" s="69"/>
      <c r="E495" s="69"/>
      <c r="F495" s="69"/>
      <c r="G495" s="83"/>
      <c r="H495" s="83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</row>
    <row r="496">
      <c r="A496" s="69"/>
      <c r="B496" s="82"/>
      <c r="C496" s="82"/>
      <c r="D496" s="69"/>
      <c r="E496" s="69"/>
      <c r="F496" s="69"/>
      <c r="G496" s="83"/>
      <c r="H496" s="83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</row>
    <row r="497">
      <c r="A497" s="69"/>
      <c r="B497" s="82"/>
      <c r="C497" s="82"/>
      <c r="D497" s="69"/>
      <c r="E497" s="69"/>
      <c r="F497" s="69"/>
      <c r="G497" s="83"/>
      <c r="H497" s="83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</row>
    <row r="498">
      <c r="A498" s="69"/>
      <c r="B498" s="82"/>
      <c r="C498" s="82"/>
      <c r="D498" s="69"/>
      <c r="E498" s="69"/>
      <c r="F498" s="69"/>
      <c r="G498" s="83"/>
      <c r="H498" s="83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</row>
    <row r="499">
      <c r="A499" s="69"/>
      <c r="B499" s="82"/>
      <c r="C499" s="82"/>
      <c r="D499" s="69"/>
      <c r="E499" s="69"/>
      <c r="F499" s="69"/>
      <c r="G499" s="83"/>
      <c r="H499" s="83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</row>
    <row r="500">
      <c r="A500" s="69"/>
      <c r="B500" s="82"/>
      <c r="C500" s="82"/>
      <c r="D500" s="69"/>
      <c r="E500" s="69"/>
      <c r="F500" s="69"/>
      <c r="G500" s="83"/>
      <c r="H500" s="83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</row>
    <row r="501">
      <c r="A501" s="69"/>
      <c r="B501" s="82"/>
      <c r="C501" s="82"/>
      <c r="D501" s="69"/>
      <c r="E501" s="69"/>
      <c r="F501" s="69"/>
      <c r="G501" s="83"/>
      <c r="H501" s="83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</row>
    <row r="502">
      <c r="A502" s="69"/>
      <c r="B502" s="82"/>
      <c r="C502" s="82"/>
      <c r="D502" s="69"/>
      <c r="E502" s="69"/>
      <c r="F502" s="69"/>
      <c r="G502" s="83"/>
      <c r="H502" s="83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</row>
    <row r="503">
      <c r="A503" s="69"/>
      <c r="B503" s="82"/>
      <c r="C503" s="82"/>
      <c r="D503" s="69"/>
      <c r="E503" s="69"/>
      <c r="F503" s="69"/>
      <c r="G503" s="83"/>
      <c r="H503" s="83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</row>
    <row r="504">
      <c r="A504" s="69"/>
      <c r="B504" s="82"/>
      <c r="C504" s="82"/>
      <c r="D504" s="69"/>
      <c r="E504" s="69"/>
      <c r="F504" s="69"/>
      <c r="G504" s="83"/>
      <c r="H504" s="83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</row>
    <row r="505">
      <c r="A505" s="69"/>
      <c r="B505" s="82"/>
      <c r="C505" s="82"/>
      <c r="D505" s="69"/>
      <c r="E505" s="69"/>
      <c r="F505" s="69"/>
      <c r="G505" s="83"/>
      <c r="H505" s="83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</row>
    <row r="506">
      <c r="A506" s="69"/>
      <c r="B506" s="82"/>
      <c r="C506" s="82"/>
      <c r="D506" s="69"/>
      <c r="E506" s="69"/>
      <c r="F506" s="69"/>
      <c r="G506" s="83"/>
      <c r="H506" s="83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</row>
    <row r="507">
      <c r="A507" s="69"/>
      <c r="B507" s="82"/>
      <c r="C507" s="82"/>
      <c r="D507" s="69"/>
      <c r="E507" s="69"/>
      <c r="F507" s="69"/>
      <c r="G507" s="83"/>
      <c r="H507" s="83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</row>
    <row r="508">
      <c r="A508" s="69"/>
      <c r="B508" s="82"/>
      <c r="C508" s="82"/>
      <c r="D508" s="69"/>
      <c r="E508" s="69"/>
      <c r="F508" s="69"/>
      <c r="G508" s="83"/>
      <c r="H508" s="83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</row>
    <row r="509">
      <c r="A509" s="69"/>
      <c r="B509" s="82"/>
      <c r="C509" s="82"/>
      <c r="D509" s="69"/>
      <c r="E509" s="69"/>
      <c r="F509" s="69"/>
      <c r="G509" s="83"/>
      <c r="H509" s="83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</row>
    <row r="510">
      <c r="A510" s="69"/>
      <c r="B510" s="82"/>
      <c r="C510" s="82"/>
      <c r="D510" s="69"/>
      <c r="E510" s="69"/>
      <c r="F510" s="69"/>
      <c r="G510" s="83"/>
      <c r="H510" s="83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</row>
    <row r="511">
      <c r="A511" s="69"/>
      <c r="B511" s="82"/>
      <c r="C511" s="82"/>
      <c r="D511" s="69"/>
      <c r="E511" s="69"/>
      <c r="F511" s="69"/>
      <c r="G511" s="83"/>
      <c r="H511" s="83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</row>
    <row r="512">
      <c r="A512" s="69"/>
      <c r="B512" s="82"/>
      <c r="C512" s="82"/>
      <c r="D512" s="69"/>
      <c r="E512" s="69"/>
      <c r="F512" s="69"/>
      <c r="G512" s="83"/>
      <c r="H512" s="83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</row>
    <row r="513">
      <c r="A513" s="69"/>
      <c r="B513" s="82"/>
      <c r="C513" s="82"/>
      <c r="D513" s="69"/>
      <c r="E513" s="69"/>
      <c r="F513" s="69"/>
      <c r="G513" s="83"/>
      <c r="H513" s="83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</row>
    <row r="514">
      <c r="A514" s="69"/>
      <c r="B514" s="82"/>
      <c r="C514" s="82"/>
      <c r="D514" s="69"/>
      <c r="E514" s="69"/>
      <c r="F514" s="69"/>
      <c r="G514" s="83"/>
      <c r="H514" s="83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</row>
    <row r="515">
      <c r="A515" s="69"/>
      <c r="B515" s="82"/>
      <c r="C515" s="82"/>
      <c r="D515" s="69"/>
      <c r="E515" s="69"/>
      <c r="F515" s="69"/>
      <c r="G515" s="83"/>
      <c r="H515" s="83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</row>
    <row r="516">
      <c r="A516" s="69"/>
      <c r="B516" s="82"/>
      <c r="C516" s="82"/>
      <c r="D516" s="69"/>
      <c r="E516" s="69"/>
      <c r="F516" s="69"/>
      <c r="G516" s="83"/>
      <c r="H516" s="83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</row>
    <row r="517">
      <c r="A517" s="69"/>
      <c r="B517" s="82"/>
      <c r="C517" s="82"/>
      <c r="D517" s="69"/>
      <c r="E517" s="69"/>
      <c r="F517" s="69"/>
      <c r="G517" s="83"/>
      <c r="H517" s="83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</row>
    <row r="518">
      <c r="A518" s="69"/>
      <c r="B518" s="82"/>
      <c r="C518" s="82"/>
      <c r="D518" s="69"/>
      <c r="E518" s="69"/>
      <c r="F518" s="69"/>
      <c r="G518" s="83"/>
      <c r="H518" s="83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</row>
    <row r="519">
      <c r="A519" s="69"/>
      <c r="B519" s="82"/>
      <c r="C519" s="82"/>
      <c r="D519" s="69"/>
      <c r="E519" s="69"/>
      <c r="F519" s="69"/>
      <c r="G519" s="83"/>
      <c r="H519" s="83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</row>
    <row r="520">
      <c r="A520" s="69"/>
      <c r="B520" s="82"/>
      <c r="C520" s="82"/>
      <c r="D520" s="69"/>
      <c r="E520" s="69"/>
      <c r="F520" s="69"/>
      <c r="G520" s="83"/>
      <c r="H520" s="83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</row>
    <row r="521">
      <c r="A521" s="69"/>
      <c r="B521" s="82"/>
      <c r="C521" s="82"/>
      <c r="D521" s="69"/>
      <c r="E521" s="69"/>
      <c r="F521" s="69"/>
      <c r="G521" s="83"/>
      <c r="H521" s="83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</row>
    <row r="522">
      <c r="A522" s="69"/>
      <c r="B522" s="82"/>
      <c r="C522" s="82"/>
      <c r="D522" s="69"/>
      <c r="E522" s="69"/>
      <c r="F522" s="69"/>
      <c r="G522" s="83"/>
      <c r="H522" s="83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</row>
    <row r="523">
      <c r="A523" s="69"/>
      <c r="B523" s="82"/>
      <c r="C523" s="82"/>
      <c r="D523" s="69"/>
      <c r="E523" s="69"/>
      <c r="F523" s="69"/>
      <c r="G523" s="83"/>
      <c r="H523" s="83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</row>
    <row r="524">
      <c r="A524" s="69"/>
      <c r="B524" s="82"/>
      <c r="C524" s="82"/>
      <c r="D524" s="69"/>
      <c r="E524" s="69"/>
      <c r="F524" s="69"/>
      <c r="G524" s="83"/>
      <c r="H524" s="83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</row>
    <row r="525">
      <c r="A525" s="69"/>
      <c r="B525" s="82"/>
      <c r="C525" s="82"/>
      <c r="D525" s="69"/>
      <c r="E525" s="69"/>
      <c r="F525" s="69"/>
      <c r="G525" s="83"/>
      <c r="H525" s="83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</row>
    <row r="526">
      <c r="A526" s="69"/>
      <c r="B526" s="82"/>
      <c r="C526" s="82"/>
      <c r="D526" s="69"/>
      <c r="E526" s="69"/>
      <c r="F526" s="69"/>
      <c r="G526" s="83"/>
      <c r="H526" s="83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</row>
    <row r="527">
      <c r="A527" s="69"/>
      <c r="B527" s="82"/>
      <c r="C527" s="82"/>
      <c r="D527" s="69"/>
      <c r="E527" s="69"/>
      <c r="F527" s="69"/>
      <c r="G527" s="83"/>
      <c r="H527" s="83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</row>
    <row r="528">
      <c r="A528" s="69"/>
      <c r="B528" s="82"/>
      <c r="C528" s="82"/>
      <c r="D528" s="69"/>
      <c r="E528" s="69"/>
      <c r="F528" s="69"/>
      <c r="G528" s="83"/>
      <c r="H528" s="83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</row>
    <row r="529">
      <c r="A529" s="69"/>
      <c r="B529" s="82"/>
      <c r="C529" s="82"/>
      <c r="D529" s="69"/>
      <c r="E529" s="69"/>
      <c r="F529" s="69"/>
      <c r="G529" s="83"/>
      <c r="H529" s="83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</row>
    <row r="530">
      <c r="A530" s="69"/>
      <c r="B530" s="82"/>
      <c r="C530" s="82"/>
      <c r="D530" s="69"/>
      <c r="E530" s="69"/>
      <c r="F530" s="69"/>
      <c r="G530" s="83"/>
      <c r="H530" s="83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</row>
    <row r="531">
      <c r="A531" s="69"/>
      <c r="B531" s="82"/>
      <c r="C531" s="82"/>
      <c r="D531" s="69"/>
      <c r="E531" s="69"/>
      <c r="F531" s="69"/>
      <c r="G531" s="83"/>
      <c r="H531" s="83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</row>
    <row r="532">
      <c r="A532" s="69"/>
      <c r="B532" s="82"/>
      <c r="C532" s="82"/>
      <c r="D532" s="69"/>
      <c r="E532" s="69"/>
      <c r="F532" s="69"/>
      <c r="G532" s="83"/>
      <c r="H532" s="83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  <c r="AI532" s="69"/>
      <c r="AJ532" s="69"/>
    </row>
    <row r="533">
      <c r="A533" s="69"/>
      <c r="B533" s="82"/>
      <c r="C533" s="82"/>
      <c r="D533" s="69"/>
      <c r="E533" s="69"/>
      <c r="F533" s="69"/>
      <c r="G533" s="83"/>
      <c r="H533" s="83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</row>
    <row r="534">
      <c r="A534" s="69"/>
      <c r="B534" s="82"/>
      <c r="C534" s="82"/>
      <c r="D534" s="69"/>
      <c r="E534" s="69"/>
      <c r="F534" s="69"/>
      <c r="G534" s="83"/>
      <c r="H534" s="83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</row>
    <row r="535">
      <c r="A535" s="69"/>
      <c r="B535" s="82"/>
      <c r="C535" s="82"/>
      <c r="D535" s="69"/>
      <c r="E535" s="69"/>
      <c r="F535" s="69"/>
      <c r="G535" s="83"/>
      <c r="H535" s="83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</row>
    <row r="536">
      <c r="A536" s="69"/>
      <c r="B536" s="82"/>
      <c r="C536" s="82"/>
      <c r="D536" s="69"/>
      <c r="E536" s="69"/>
      <c r="F536" s="69"/>
      <c r="G536" s="83"/>
      <c r="H536" s="83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</row>
    <row r="537">
      <c r="A537" s="69"/>
      <c r="B537" s="82"/>
      <c r="C537" s="82"/>
      <c r="D537" s="69"/>
      <c r="E537" s="69"/>
      <c r="F537" s="69"/>
      <c r="G537" s="83"/>
      <c r="H537" s="83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</row>
    <row r="538">
      <c r="A538" s="69"/>
      <c r="B538" s="82"/>
      <c r="C538" s="82"/>
      <c r="D538" s="69"/>
      <c r="E538" s="69"/>
      <c r="F538" s="69"/>
      <c r="G538" s="83"/>
      <c r="H538" s="83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</row>
    <row r="539">
      <c r="A539" s="69"/>
      <c r="B539" s="82"/>
      <c r="C539" s="82"/>
      <c r="D539" s="69"/>
      <c r="E539" s="69"/>
      <c r="F539" s="69"/>
      <c r="G539" s="83"/>
      <c r="H539" s="83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</row>
    <row r="540">
      <c r="A540" s="69"/>
      <c r="B540" s="82"/>
      <c r="C540" s="82"/>
      <c r="D540" s="69"/>
      <c r="E540" s="69"/>
      <c r="F540" s="69"/>
      <c r="G540" s="83"/>
      <c r="H540" s="83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</row>
    <row r="541">
      <c r="A541" s="69"/>
      <c r="B541" s="82"/>
      <c r="C541" s="82"/>
      <c r="D541" s="69"/>
      <c r="E541" s="69"/>
      <c r="F541" s="69"/>
      <c r="G541" s="83"/>
      <c r="H541" s="83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</row>
    <row r="542">
      <c r="A542" s="69"/>
      <c r="B542" s="82"/>
      <c r="C542" s="82"/>
      <c r="D542" s="69"/>
      <c r="E542" s="69"/>
      <c r="F542" s="69"/>
      <c r="G542" s="83"/>
      <c r="H542" s="83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</row>
    <row r="543">
      <c r="A543" s="69"/>
      <c r="B543" s="82"/>
      <c r="C543" s="82"/>
      <c r="D543" s="69"/>
      <c r="E543" s="69"/>
      <c r="F543" s="69"/>
      <c r="G543" s="83"/>
      <c r="H543" s="83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</row>
    <row r="544">
      <c r="A544" s="69"/>
      <c r="B544" s="82"/>
      <c r="C544" s="82"/>
      <c r="D544" s="69"/>
      <c r="E544" s="69"/>
      <c r="F544" s="69"/>
      <c r="G544" s="83"/>
      <c r="H544" s="83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</row>
    <row r="545">
      <c r="A545" s="69"/>
      <c r="B545" s="82"/>
      <c r="C545" s="82"/>
      <c r="D545" s="69"/>
      <c r="E545" s="69"/>
      <c r="F545" s="69"/>
      <c r="G545" s="83"/>
      <c r="H545" s="83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</row>
    <row r="546">
      <c r="A546" s="69"/>
      <c r="B546" s="82"/>
      <c r="C546" s="82"/>
      <c r="D546" s="69"/>
      <c r="E546" s="69"/>
      <c r="F546" s="69"/>
      <c r="G546" s="83"/>
      <c r="H546" s="83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</row>
    <row r="547">
      <c r="A547" s="69"/>
      <c r="B547" s="82"/>
      <c r="C547" s="82"/>
      <c r="D547" s="69"/>
      <c r="E547" s="69"/>
      <c r="F547" s="69"/>
      <c r="G547" s="83"/>
      <c r="H547" s="83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</row>
    <row r="548">
      <c r="A548" s="69"/>
      <c r="B548" s="82"/>
      <c r="C548" s="82"/>
      <c r="D548" s="69"/>
      <c r="E548" s="69"/>
      <c r="F548" s="69"/>
      <c r="G548" s="83"/>
      <c r="H548" s="83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</row>
    <row r="549">
      <c r="A549" s="69"/>
      <c r="B549" s="82"/>
      <c r="C549" s="82"/>
      <c r="D549" s="69"/>
      <c r="E549" s="69"/>
      <c r="F549" s="69"/>
      <c r="G549" s="83"/>
      <c r="H549" s="83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</row>
    <row r="550">
      <c r="A550" s="69"/>
      <c r="B550" s="82"/>
      <c r="C550" s="82"/>
      <c r="D550" s="69"/>
      <c r="E550" s="69"/>
      <c r="F550" s="69"/>
      <c r="G550" s="83"/>
      <c r="H550" s="83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</row>
    <row r="551">
      <c r="A551" s="69"/>
      <c r="B551" s="82"/>
      <c r="C551" s="82"/>
      <c r="D551" s="69"/>
      <c r="E551" s="69"/>
      <c r="F551" s="69"/>
      <c r="G551" s="83"/>
      <c r="H551" s="83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</row>
    <row r="552">
      <c r="A552" s="69"/>
      <c r="B552" s="82"/>
      <c r="C552" s="82"/>
      <c r="D552" s="69"/>
      <c r="E552" s="69"/>
      <c r="F552" s="69"/>
      <c r="G552" s="83"/>
      <c r="H552" s="83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</row>
    <row r="553">
      <c r="A553" s="69"/>
      <c r="B553" s="82"/>
      <c r="C553" s="82"/>
      <c r="D553" s="69"/>
      <c r="E553" s="69"/>
      <c r="F553" s="69"/>
      <c r="G553" s="83"/>
      <c r="H553" s="83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</row>
    <row r="554">
      <c r="A554" s="69"/>
      <c r="B554" s="82"/>
      <c r="C554" s="82"/>
      <c r="D554" s="69"/>
      <c r="E554" s="69"/>
      <c r="F554" s="69"/>
      <c r="G554" s="83"/>
      <c r="H554" s="83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</row>
    <row r="555">
      <c r="A555" s="69"/>
      <c r="B555" s="82"/>
      <c r="C555" s="82"/>
      <c r="D555" s="69"/>
      <c r="E555" s="69"/>
      <c r="F555" s="69"/>
      <c r="G555" s="83"/>
      <c r="H555" s="83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</row>
    <row r="556">
      <c r="A556" s="69"/>
      <c r="B556" s="82"/>
      <c r="C556" s="82"/>
      <c r="D556" s="69"/>
      <c r="E556" s="69"/>
      <c r="F556" s="69"/>
      <c r="G556" s="83"/>
      <c r="H556" s="83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</row>
    <row r="557">
      <c r="A557" s="69"/>
      <c r="B557" s="82"/>
      <c r="C557" s="82"/>
      <c r="D557" s="69"/>
      <c r="E557" s="69"/>
      <c r="F557" s="69"/>
      <c r="G557" s="83"/>
      <c r="H557" s="83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</row>
    <row r="558">
      <c r="A558" s="69"/>
      <c r="B558" s="82"/>
      <c r="C558" s="82"/>
      <c r="D558" s="69"/>
      <c r="E558" s="69"/>
      <c r="F558" s="69"/>
      <c r="G558" s="83"/>
      <c r="H558" s="83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</row>
    <row r="559">
      <c r="A559" s="69"/>
      <c r="B559" s="82"/>
      <c r="C559" s="82"/>
      <c r="D559" s="69"/>
      <c r="E559" s="69"/>
      <c r="F559" s="69"/>
      <c r="G559" s="83"/>
      <c r="H559" s="83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</row>
    <row r="560">
      <c r="A560" s="69"/>
      <c r="B560" s="82"/>
      <c r="C560" s="82"/>
      <c r="D560" s="69"/>
      <c r="E560" s="69"/>
      <c r="F560" s="69"/>
      <c r="G560" s="83"/>
      <c r="H560" s="83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</row>
    <row r="561">
      <c r="A561" s="69"/>
      <c r="B561" s="82"/>
      <c r="C561" s="82"/>
      <c r="D561" s="69"/>
      <c r="E561" s="69"/>
      <c r="F561" s="69"/>
      <c r="G561" s="83"/>
      <c r="H561" s="83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</row>
    <row r="562">
      <c r="A562" s="69"/>
      <c r="B562" s="82"/>
      <c r="C562" s="82"/>
      <c r="D562" s="69"/>
      <c r="E562" s="69"/>
      <c r="F562" s="69"/>
      <c r="G562" s="83"/>
      <c r="H562" s="83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</row>
    <row r="563">
      <c r="A563" s="69"/>
      <c r="B563" s="82"/>
      <c r="C563" s="82"/>
      <c r="D563" s="69"/>
      <c r="E563" s="69"/>
      <c r="F563" s="69"/>
      <c r="G563" s="83"/>
      <c r="H563" s="83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</row>
    <row r="564">
      <c r="A564" s="69"/>
      <c r="B564" s="82"/>
      <c r="C564" s="82"/>
      <c r="D564" s="69"/>
      <c r="E564" s="69"/>
      <c r="F564" s="69"/>
      <c r="G564" s="83"/>
      <c r="H564" s="83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</row>
    <row r="565">
      <c r="A565" s="69"/>
      <c r="B565" s="82"/>
      <c r="C565" s="82"/>
      <c r="D565" s="69"/>
      <c r="E565" s="69"/>
      <c r="F565" s="69"/>
      <c r="G565" s="83"/>
      <c r="H565" s="83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</row>
    <row r="566">
      <c r="A566" s="69"/>
      <c r="B566" s="82"/>
      <c r="C566" s="82"/>
      <c r="D566" s="69"/>
      <c r="E566" s="69"/>
      <c r="F566" s="69"/>
      <c r="G566" s="83"/>
      <c r="H566" s="83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</row>
    <row r="567">
      <c r="A567" s="69"/>
      <c r="B567" s="82"/>
      <c r="C567" s="82"/>
      <c r="D567" s="69"/>
      <c r="E567" s="69"/>
      <c r="F567" s="69"/>
      <c r="G567" s="83"/>
      <c r="H567" s="83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</row>
    <row r="568">
      <c r="A568" s="69"/>
      <c r="B568" s="82"/>
      <c r="C568" s="82"/>
      <c r="D568" s="69"/>
      <c r="E568" s="69"/>
      <c r="F568" s="69"/>
      <c r="G568" s="83"/>
      <c r="H568" s="83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</row>
    <row r="569">
      <c r="A569" s="69"/>
      <c r="B569" s="82"/>
      <c r="C569" s="82"/>
      <c r="D569" s="69"/>
      <c r="E569" s="69"/>
      <c r="F569" s="69"/>
      <c r="G569" s="83"/>
      <c r="H569" s="83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</row>
    <row r="570">
      <c r="A570" s="69"/>
      <c r="B570" s="82"/>
      <c r="C570" s="82"/>
      <c r="D570" s="69"/>
      <c r="E570" s="69"/>
      <c r="F570" s="69"/>
      <c r="G570" s="83"/>
      <c r="H570" s="83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</row>
    <row r="571">
      <c r="A571" s="69"/>
      <c r="B571" s="82"/>
      <c r="C571" s="82"/>
      <c r="D571" s="69"/>
      <c r="E571" s="69"/>
      <c r="F571" s="69"/>
      <c r="G571" s="83"/>
      <c r="H571" s="83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  <c r="AI571" s="69"/>
      <c r="AJ571" s="69"/>
    </row>
    <row r="572">
      <c r="A572" s="69"/>
      <c r="B572" s="82"/>
      <c r="C572" s="82"/>
      <c r="D572" s="69"/>
      <c r="E572" s="69"/>
      <c r="F572" s="69"/>
      <c r="G572" s="83"/>
      <c r="H572" s="83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  <c r="AI572" s="69"/>
      <c r="AJ572" s="69"/>
    </row>
    <row r="573">
      <c r="A573" s="69"/>
      <c r="B573" s="82"/>
      <c r="C573" s="82"/>
      <c r="D573" s="69"/>
      <c r="E573" s="69"/>
      <c r="F573" s="69"/>
      <c r="G573" s="83"/>
      <c r="H573" s="83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</row>
    <row r="574">
      <c r="A574" s="69"/>
      <c r="B574" s="82"/>
      <c r="C574" s="82"/>
      <c r="D574" s="69"/>
      <c r="E574" s="69"/>
      <c r="F574" s="69"/>
      <c r="G574" s="83"/>
      <c r="H574" s="83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</row>
    <row r="575">
      <c r="A575" s="69"/>
      <c r="B575" s="82"/>
      <c r="C575" s="82"/>
      <c r="D575" s="69"/>
      <c r="E575" s="69"/>
      <c r="F575" s="69"/>
      <c r="G575" s="83"/>
      <c r="H575" s="83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</row>
    <row r="576">
      <c r="A576" s="69"/>
      <c r="B576" s="82"/>
      <c r="C576" s="82"/>
      <c r="D576" s="69"/>
      <c r="E576" s="69"/>
      <c r="F576" s="69"/>
      <c r="G576" s="83"/>
      <c r="H576" s="83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</row>
    <row r="577">
      <c r="A577" s="69"/>
      <c r="B577" s="82"/>
      <c r="C577" s="82"/>
      <c r="D577" s="69"/>
      <c r="E577" s="69"/>
      <c r="F577" s="69"/>
      <c r="G577" s="83"/>
      <c r="H577" s="83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</row>
    <row r="578">
      <c r="A578" s="69"/>
      <c r="B578" s="82"/>
      <c r="C578" s="82"/>
      <c r="D578" s="69"/>
      <c r="E578" s="69"/>
      <c r="F578" s="69"/>
      <c r="G578" s="83"/>
      <c r="H578" s="83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</row>
    <row r="579">
      <c r="A579" s="69"/>
      <c r="B579" s="82"/>
      <c r="C579" s="82"/>
      <c r="D579" s="69"/>
      <c r="E579" s="69"/>
      <c r="F579" s="69"/>
      <c r="G579" s="83"/>
      <c r="H579" s="83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</row>
    <row r="580">
      <c r="A580" s="69"/>
      <c r="B580" s="82"/>
      <c r="C580" s="82"/>
      <c r="D580" s="69"/>
      <c r="E580" s="69"/>
      <c r="F580" s="69"/>
      <c r="G580" s="83"/>
      <c r="H580" s="83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</row>
    <row r="581">
      <c r="A581" s="69"/>
      <c r="B581" s="82"/>
      <c r="C581" s="82"/>
      <c r="D581" s="69"/>
      <c r="E581" s="69"/>
      <c r="F581" s="69"/>
      <c r="G581" s="83"/>
      <c r="H581" s="83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</row>
    <row r="582">
      <c r="A582" s="69"/>
      <c r="B582" s="82"/>
      <c r="C582" s="82"/>
      <c r="D582" s="69"/>
      <c r="E582" s="69"/>
      <c r="F582" s="69"/>
      <c r="G582" s="83"/>
      <c r="H582" s="83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</row>
    <row r="583">
      <c r="A583" s="69"/>
      <c r="B583" s="82"/>
      <c r="C583" s="82"/>
      <c r="D583" s="69"/>
      <c r="E583" s="69"/>
      <c r="F583" s="69"/>
      <c r="G583" s="83"/>
      <c r="H583" s="83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</row>
    <row r="584">
      <c r="A584" s="69"/>
      <c r="B584" s="82"/>
      <c r="C584" s="82"/>
      <c r="D584" s="69"/>
      <c r="E584" s="69"/>
      <c r="F584" s="69"/>
      <c r="G584" s="83"/>
      <c r="H584" s="83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</row>
    <row r="585">
      <c r="A585" s="69"/>
      <c r="B585" s="82"/>
      <c r="C585" s="82"/>
      <c r="D585" s="69"/>
      <c r="E585" s="69"/>
      <c r="F585" s="69"/>
      <c r="G585" s="83"/>
      <c r="H585" s="83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</row>
    <row r="586">
      <c r="A586" s="69"/>
      <c r="B586" s="82"/>
      <c r="C586" s="82"/>
      <c r="D586" s="69"/>
      <c r="E586" s="69"/>
      <c r="F586" s="69"/>
      <c r="G586" s="83"/>
      <c r="H586" s="83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</row>
    <row r="587">
      <c r="A587" s="69"/>
      <c r="B587" s="82"/>
      <c r="C587" s="82"/>
      <c r="D587" s="69"/>
      <c r="E587" s="69"/>
      <c r="F587" s="69"/>
      <c r="G587" s="83"/>
      <c r="H587" s="83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</row>
    <row r="588">
      <c r="A588" s="69"/>
      <c r="B588" s="82"/>
      <c r="C588" s="82"/>
      <c r="D588" s="69"/>
      <c r="E588" s="69"/>
      <c r="F588" s="69"/>
      <c r="G588" s="83"/>
      <c r="H588" s="83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</row>
    <row r="589">
      <c r="A589" s="69"/>
      <c r="B589" s="82"/>
      <c r="C589" s="82"/>
      <c r="D589" s="69"/>
      <c r="E589" s="69"/>
      <c r="F589" s="69"/>
      <c r="G589" s="83"/>
      <c r="H589" s="83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</row>
    <row r="590">
      <c r="A590" s="69"/>
      <c r="B590" s="82"/>
      <c r="C590" s="82"/>
      <c r="D590" s="69"/>
      <c r="E590" s="69"/>
      <c r="F590" s="69"/>
      <c r="G590" s="83"/>
      <c r="H590" s="83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</row>
    <row r="591">
      <c r="A591" s="69"/>
      <c r="B591" s="82"/>
      <c r="C591" s="82"/>
      <c r="D591" s="69"/>
      <c r="E591" s="69"/>
      <c r="F591" s="69"/>
      <c r="G591" s="83"/>
      <c r="H591" s="83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</row>
    <row r="592">
      <c r="A592" s="69"/>
      <c r="B592" s="82"/>
      <c r="C592" s="82"/>
      <c r="D592" s="69"/>
      <c r="E592" s="69"/>
      <c r="F592" s="69"/>
      <c r="G592" s="83"/>
      <c r="H592" s="83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</row>
    <row r="593">
      <c r="A593" s="69"/>
      <c r="B593" s="82"/>
      <c r="C593" s="82"/>
      <c r="D593" s="69"/>
      <c r="E593" s="69"/>
      <c r="F593" s="69"/>
      <c r="G593" s="83"/>
      <c r="H593" s="83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</row>
    <row r="594">
      <c r="A594" s="69"/>
      <c r="B594" s="82"/>
      <c r="C594" s="82"/>
      <c r="D594" s="69"/>
      <c r="E594" s="69"/>
      <c r="F594" s="69"/>
      <c r="G594" s="83"/>
      <c r="H594" s="83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</row>
    <row r="595">
      <c r="A595" s="69"/>
      <c r="B595" s="82"/>
      <c r="C595" s="82"/>
      <c r="D595" s="69"/>
      <c r="E595" s="69"/>
      <c r="F595" s="69"/>
      <c r="G595" s="83"/>
      <c r="H595" s="83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</row>
    <row r="596">
      <c r="A596" s="69"/>
      <c r="B596" s="82"/>
      <c r="C596" s="82"/>
      <c r="D596" s="69"/>
      <c r="E596" s="69"/>
      <c r="F596" s="69"/>
      <c r="G596" s="83"/>
      <c r="H596" s="83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</row>
    <row r="597">
      <c r="A597" s="69"/>
      <c r="B597" s="82"/>
      <c r="C597" s="82"/>
      <c r="D597" s="69"/>
      <c r="E597" s="69"/>
      <c r="F597" s="69"/>
      <c r="G597" s="83"/>
      <c r="H597" s="83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</row>
    <row r="598">
      <c r="A598" s="69"/>
      <c r="B598" s="82"/>
      <c r="C598" s="82"/>
      <c r="D598" s="69"/>
      <c r="E598" s="69"/>
      <c r="F598" s="69"/>
      <c r="G598" s="83"/>
      <c r="H598" s="83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</row>
    <row r="599">
      <c r="A599" s="69"/>
      <c r="B599" s="82"/>
      <c r="C599" s="82"/>
      <c r="D599" s="69"/>
      <c r="E599" s="69"/>
      <c r="F599" s="69"/>
      <c r="G599" s="83"/>
      <c r="H599" s="83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</row>
    <row r="600">
      <c r="A600" s="69"/>
      <c r="B600" s="82"/>
      <c r="C600" s="82"/>
      <c r="D600" s="69"/>
      <c r="E600" s="69"/>
      <c r="F600" s="69"/>
      <c r="G600" s="83"/>
      <c r="H600" s="83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</row>
    <row r="601">
      <c r="A601" s="69"/>
      <c r="B601" s="82"/>
      <c r="C601" s="82"/>
      <c r="D601" s="69"/>
      <c r="E601" s="69"/>
      <c r="F601" s="69"/>
      <c r="G601" s="83"/>
      <c r="H601" s="83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</row>
    <row r="602">
      <c r="A602" s="69"/>
      <c r="B602" s="82"/>
      <c r="C602" s="82"/>
      <c r="D602" s="69"/>
      <c r="E602" s="69"/>
      <c r="F602" s="69"/>
      <c r="G602" s="83"/>
      <c r="H602" s="83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</row>
    <row r="603">
      <c r="A603" s="69"/>
      <c r="B603" s="82"/>
      <c r="C603" s="82"/>
      <c r="D603" s="69"/>
      <c r="E603" s="69"/>
      <c r="F603" s="69"/>
      <c r="G603" s="83"/>
      <c r="H603" s="83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</row>
    <row r="604">
      <c r="A604" s="69"/>
      <c r="B604" s="82"/>
      <c r="C604" s="82"/>
      <c r="D604" s="69"/>
      <c r="E604" s="69"/>
      <c r="F604" s="69"/>
      <c r="G604" s="83"/>
      <c r="H604" s="83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</row>
    <row r="605">
      <c r="A605" s="69"/>
      <c r="B605" s="82"/>
      <c r="C605" s="82"/>
      <c r="D605" s="69"/>
      <c r="E605" s="69"/>
      <c r="F605" s="69"/>
      <c r="G605" s="83"/>
      <c r="H605" s="83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</row>
    <row r="606">
      <c r="A606" s="69"/>
      <c r="B606" s="82"/>
      <c r="C606" s="82"/>
      <c r="D606" s="69"/>
      <c r="E606" s="69"/>
      <c r="F606" s="69"/>
      <c r="G606" s="83"/>
      <c r="H606" s="83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</row>
    <row r="607">
      <c r="A607" s="69"/>
      <c r="B607" s="82"/>
      <c r="C607" s="82"/>
      <c r="D607" s="69"/>
      <c r="E607" s="69"/>
      <c r="F607" s="69"/>
      <c r="G607" s="83"/>
      <c r="H607" s="83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</row>
    <row r="608">
      <c r="A608" s="69"/>
      <c r="B608" s="82"/>
      <c r="C608" s="82"/>
      <c r="D608" s="69"/>
      <c r="E608" s="69"/>
      <c r="F608" s="69"/>
      <c r="G608" s="83"/>
      <c r="H608" s="83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</row>
    <row r="609">
      <c r="A609" s="69"/>
      <c r="B609" s="82"/>
      <c r="C609" s="82"/>
      <c r="D609" s="69"/>
      <c r="E609" s="69"/>
      <c r="F609" s="69"/>
      <c r="G609" s="83"/>
      <c r="H609" s="83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</row>
    <row r="610">
      <c r="A610" s="69"/>
      <c r="B610" s="82"/>
      <c r="C610" s="82"/>
      <c r="D610" s="69"/>
      <c r="E610" s="69"/>
      <c r="F610" s="69"/>
      <c r="G610" s="83"/>
      <c r="H610" s="83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</row>
    <row r="611">
      <c r="A611" s="69"/>
      <c r="B611" s="82"/>
      <c r="C611" s="82"/>
      <c r="D611" s="69"/>
      <c r="E611" s="69"/>
      <c r="F611" s="69"/>
      <c r="G611" s="83"/>
      <c r="H611" s="83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</row>
    <row r="612">
      <c r="A612" s="69"/>
      <c r="B612" s="82"/>
      <c r="C612" s="82"/>
      <c r="D612" s="69"/>
      <c r="E612" s="69"/>
      <c r="F612" s="69"/>
      <c r="G612" s="83"/>
      <c r="H612" s="83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</row>
    <row r="613">
      <c r="A613" s="69"/>
      <c r="B613" s="82"/>
      <c r="C613" s="82"/>
      <c r="D613" s="69"/>
      <c r="E613" s="69"/>
      <c r="F613" s="69"/>
      <c r="G613" s="83"/>
      <c r="H613" s="83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</row>
    <row r="614">
      <c r="A614" s="69"/>
      <c r="B614" s="82"/>
      <c r="C614" s="82"/>
      <c r="D614" s="69"/>
      <c r="E614" s="69"/>
      <c r="F614" s="69"/>
      <c r="G614" s="83"/>
      <c r="H614" s="83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</row>
    <row r="615">
      <c r="A615" s="69"/>
      <c r="B615" s="82"/>
      <c r="C615" s="82"/>
      <c r="D615" s="69"/>
      <c r="E615" s="69"/>
      <c r="F615" s="69"/>
      <c r="G615" s="83"/>
      <c r="H615" s="83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</row>
    <row r="616">
      <c r="A616" s="69"/>
      <c r="B616" s="82"/>
      <c r="C616" s="82"/>
      <c r="D616" s="69"/>
      <c r="E616" s="69"/>
      <c r="F616" s="69"/>
      <c r="G616" s="83"/>
      <c r="H616" s="83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</row>
    <row r="617">
      <c r="A617" s="69"/>
      <c r="B617" s="82"/>
      <c r="C617" s="82"/>
      <c r="D617" s="69"/>
      <c r="E617" s="69"/>
      <c r="F617" s="69"/>
      <c r="G617" s="83"/>
      <c r="H617" s="83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</row>
    <row r="618">
      <c r="A618" s="69"/>
      <c r="B618" s="82"/>
      <c r="C618" s="82"/>
      <c r="D618" s="69"/>
      <c r="E618" s="69"/>
      <c r="F618" s="69"/>
      <c r="G618" s="83"/>
      <c r="H618" s="83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</row>
    <row r="619">
      <c r="A619" s="69"/>
      <c r="B619" s="82"/>
      <c r="C619" s="82"/>
      <c r="D619" s="69"/>
      <c r="E619" s="69"/>
      <c r="F619" s="69"/>
      <c r="G619" s="83"/>
      <c r="H619" s="83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</row>
    <row r="620">
      <c r="A620" s="69"/>
      <c r="B620" s="82"/>
      <c r="C620" s="82"/>
      <c r="D620" s="69"/>
      <c r="E620" s="69"/>
      <c r="F620" s="69"/>
      <c r="G620" s="83"/>
      <c r="H620" s="83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</row>
    <row r="621">
      <c r="A621" s="69"/>
      <c r="B621" s="82"/>
      <c r="C621" s="82"/>
      <c r="D621" s="69"/>
      <c r="E621" s="69"/>
      <c r="F621" s="69"/>
      <c r="G621" s="83"/>
      <c r="H621" s="83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</row>
    <row r="622">
      <c r="A622" s="69"/>
      <c r="B622" s="82"/>
      <c r="C622" s="82"/>
      <c r="D622" s="69"/>
      <c r="E622" s="69"/>
      <c r="F622" s="69"/>
      <c r="G622" s="83"/>
      <c r="H622" s="83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</row>
    <row r="623">
      <c r="A623" s="69"/>
      <c r="B623" s="82"/>
      <c r="C623" s="82"/>
      <c r="D623" s="69"/>
      <c r="E623" s="69"/>
      <c r="F623" s="69"/>
      <c r="G623" s="83"/>
      <c r="H623" s="83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</row>
    <row r="624">
      <c r="A624" s="69"/>
      <c r="B624" s="82"/>
      <c r="C624" s="82"/>
      <c r="D624" s="69"/>
      <c r="E624" s="69"/>
      <c r="F624" s="69"/>
      <c r="G624" s="83"/>
      <c r="H624" s="83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</row>
    <row r="625">
      <c r="A625" s="69"/>
      <c r="B625" s="82"/>
      <c r="C625" s="82"/>
      <c r="D625" s="69"/>
      <c r="E625" s="69"/>
      <c r="F625" s="69"/>
      <c r="G625" s="83"/>
      <c r="H625" s="83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</row>
    <row r="626">
      <c r="A626" s="69"/>
      <c r="B626" s="82"/>
      <c r="C626" s="82"/>
      <c r="D626" s="69"/>
      <c r="E626" s="69"/>
      <c r="F626" s="69"/>
      <c r="G626" s="83"/>
      <c r="H626" s="83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</row>
    <row r="627">
      <c r="A627" s="69"/>
      <c r="B627" s="82"/>
      <c r="C627" s="82"/>
      <c r="D627" s="69"/>
      <c r="E627" s="69"/>
      <c r="F627" s="69"/>
      <c r="G627" s="83"/>
      <c r="H627" s="83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</row>
    <row r="628">
      <c r="A628" s="69"/>
      <c r="B628" s="82"/>
      <c r="C628" s="82"/>
      <c r="D628" s="69"/>
      <c r="E628" s="69"/>
      <c r="F628" s="69"/>
      <c r="G628" s="83"/>
      <c r="H628" s="83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</row>
    <row r="629">
      <c r="A629" s="69"/>
      <c r="B629" s="82"/>
      <c r="C629" s="82"/>
      <c r="D629" s="69"/>
      <c r="E629" s="69"/>
      <c r="F629" s="69"/>
      <c r="G629" s="83"/>
      <c r="H629" s="83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</row>
    <row r="630">
      <c r="A630" s="69"/>
      <c r="B630" s="82"/>
      <c r="C630" s="82"/>
      <c r="D630" s="69"/>
      <c r="E630" s="69"/>
      <c r="F630" s="69"/>
      <c r="G630" s="83"/>
      <c r="H630" s="83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</row>
    <row r="631">
      <c r="A631" s="69"/>
      <c r="B631" s="82"/>
      <c r="C631" s="82"/>
      <c r="D631" s="69"/>
      <c r="E631" s="69"/>
      <c r="F631" s="69"/>
      <c r="G631" s="83"/>
      <c r="H631" s="83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</row>
    <row r="632">
      <c r="A632" s="69"/>
      <c r="B632" s="82"/>
      <c r="C632" s="82"/>
      <c r="D632" s="69"/>
      <c r="E632" s="69"/>
      <c r="F632" s="69"/>
      <c r="G632" s="83"/>
      <c r="H632" s="83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</row>
    <row r="633">
      <c r="A633" s="69"/>
      <c r="B633" s="82"/>
      <c r="C633" s="82"/>
      <c r="D633" s="69"/>
      <c r="E633" s="69"/>
      <c r="F633" s="69"/>
      <c r="G633" s="83"/>
      <c r="H633" s="83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</row>
    <row r="634">
      <c r="A634" s="69"/>
      <c r="B634" s="82"/>
      <c r="C634" s="82"/>
      <c r="D634" s="69"/>
      <c r="E634" s="69"/>
      <c r="F634" s="69"/>
      <c r="G634" s="83"/>
      <c r="H634" s="83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</row>
    <row r="635">
      <c r="A635" s="69"/>
      <c r="B635" s="82"/>
      <c r="C635" s="82"/>
      <c r="D635" s="69"/>
      <c r="E635" s="69"/>
      <c r="F635" s="69"/>
      <c r="G635" s="83"/>
      <c r="H635" s="83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</row>
    <row r="636">
      <c r="A636" s="69"/>
      <c r="B636" s="82"/>
      <c r="C636" s="82"/>
      <c r="D636" s="69"/>
      <c r="E636" s="69"/>
      <c r="F636" s="69"/>
      <c r="G636" s="83"/>
      <c r="H636" s="83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</row>
    <row r="637">
      <c r="A637" s="69"/>
      <c r="B637" s="82"/>
      <c r="C637" s="82"/>
      <c r="D637" s="69"/>
      <c r="E637" s="69"/>
      <c r="F637" s="69"/>
      <c r="G637" s="83"/>
      <c r="H637" s="83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</row>
    <row r="638">
      <c r="A638" s="69"/>
      <c r="B638" s="82"/>
      <c r="C638" s="82"/>
      <c r="D638" s="69"/>
      <c r="E638" s="69"/>
      <c r="F638" s="69"/>
      <c r="G638" s="83"/>
      <c r="H638" s="83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</row>
    <row r="639">
      <c r="A639" s="69"/>
      <c r="B639" s="82"/>
      <c r="C639" s="82"/>
      <c r="D639" s="69"/>
      <c r="E639" s="69"/>
      <c r="F639" s="69"/>
      <c r="G639" s="83"/>
      <c r="H639" s="83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</row>
    <row r="640">
      <c r="A640" s="69"/>
      <c r="B640" s="82"/>
      <c r="C640" s="82"/>
      <c r="D640" s="69"/>
      <c r="E640" s="69"/>
      <c r="F640" s="69"/>
      <c r="G640" s="83"/>
      <c r="H640" s="83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</row>
    <row r="641">
      <c r="A641" s="69"/>
      <c r="B641" s="82"/>
      <c r="C641" s="82"/>
      <c r="D641" s="69"/>
      <c r="E641" s="69"/>
      <c r="F641" s="69"/>
      <c r="G641" s="83"/>
      <c r="H641" s="83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</row>
    <row r="642">
      <c r="A642" s="69"/>
      <c r="B642" s="82"/>
      <c r="C642" s="82"/>
      <c r="D642" s="69"/>
      <c r="E642" s="69"/>
      <c r="F642" s="69"/>
      <c r="G642" s="83"/>
      <c r="H642" s="83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</row>
    <row r="643">
      <c r="A643" s="69"/>
      <c r="B643" s="82"/>
      <c r="C643" s="82"/>
      <c r="D643" s="69"/>
      <c r="E643" s="69"/>
      <c r="F643" s="69"/>
      <c r="G643" s="83"/>
      <c r="H643" s="83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</row>
    <row r="644">
      <c r="A644" s="69"/>
      <c r="B644" s="82"/>
      <c r="C644" s="82"/>
      <c r="D644" s="69"/>
      <c r="E644" s="69"/>
      <c r="F644" s="69"/>
      <c r="G644" s="83"/>
      <c r="H644" s="83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</row>
    <row r="645">
      <c r="A645" s="69"/>
      <c r="B645" s="82"/>
      <c r="C645" s="82"/>
      <c r="D645" s="69"/>
      <c r="E645" s="69"/>
      <c r="F645" s="69"/>
      <c r="G645" s="83"/>
      <c r="H645" s="83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</row>
    <row r="646">
      <c r="A646" s="69"/>
      <c r="B646" s="82"/>
      <c r="C646" s="82"/>
      <c r="D646" s="69"/>
      <c r="E646" s="69"/>
      <c r="F646" s="69"/>
      <c r="G646" s="83"/>
      <c r="H646" s="83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</row>
    <row r="647">
      <c r="A647" s="69"/>
      <c r="B647" s="82"/>
      <c r="C647" s="82"/>
      <c r="D647" s="69"/>
      <c r="E647" s="69"/>
      <c r="F647" s="69"/>
      <c r="G647" s="83"/>
      <c r="H647" s="83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</row>
    <row r="648">
      <c r="A648" s="69"/>
      <c r="B648" s="82"/>
      <c r="C648" s="82"/>
      <c r="D648" s="69"/>
      <c r="E648" s="69"/>
      <c r="F648" s="69"/>
      <c r="G648" s="83"/>
      <c r="H648" s="83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</row>
    <row r="649">
      <c r="A649" s="69"/>
      <c r="B649" s="82"/>
      <c r="C649" s="82"/>
      <c r="D649" s="69"/>
      <c r="E649" s="69"/>
      <c r="F649" s="69"/>
      <c r="G649" s="83"/>
      <c r="H649" s="83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</row>
    <row r="650">
      <c r="A650" s="69"/>
      <c r="B650" s="82"/>
      <c r="C650" s="82"/>
      <c r="D650" s="69"/>
      <c r="E650" s="69"/>
      <c r="F650" s="69"/>
      <c r="G650" s="83"/>
      <c r="H650" s="83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</row>
    <row r="651">
      <c r="A651" s="69"/>
      <c r="B651" s="82"/>
      <c r="C651" s="82"/>
      <c r="D651" s="69"/>
      <c r="E651" s="69"/>
      <c r="F651" s="69"/>
      <c r="G651" s="83"/>
      <c r="H651" s="83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</row>
    <row r="652">
      <c r="A652" s="69"/>
      <c r="B652" s="82"/>
      <c r="C652" s="82"/>
      <c r="D652" s="69"/>
      <c r="E652" s="69"/>
      <c r="F652" s="69"/>
      <c r="G652" s="83"/>
      <c r="H652" s="83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</row>
    <row r="653">
      <c r="A653" s="69"/>
      <c r="B653" s="82"/>
      <c r="C653" s="82"/>
      <c r="D653" s="69"/>
      <c r="E653" s="69"/>
      <c r="F653" s="69"/>
      <c r="G653" s="83"/>
      <c r="H653" s="83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</row>
    <row r="654">
      <c r="A654" s="69"/>
      <c r="B654" s="82"/>
      <c r="C654" s="82"/>
      <c r="D654" s="69"/>
      <c r="E654" s="69"/>
      <c r="F654" s="69"/>
      <c r="G654" s="83"/>
      <c r="H654" s="83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</row>
    <row r="655">
      <c r="A655" s="69"/>
      <c r="B655" s="82"/>
      <c r="C655" s="82"/>
      <c r="D655" s="69"/>
      <c r="E655" s="69"/>
      <c r="F655" s="69"/>
      <c r="G655" s="83"/>
      <c r="H655" s="83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</row>
    <row r="656">
      <c r="A656" s="69"/>
      <c r="B656" s="82"/>
      <c r="C656" s="82"/>
      <c r="D656" s="69"/>
      <c r="E656" s="69"/>
      <c r="F656" s="69"/>
      <c r="G656" s="83"/>
      <c r="H656" s="83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</row>
    <row r="657">
      <c r="A657" s="69"/>
      <c r="B657" s="82"/>
      <c r="C657" s="82"/>
      <c r="D657" s="69"/>
      <c r="E657" s="69"/>
      <c r="F657" s="69"/>
      <c r="G657" s="83"/>
      <c r="H657" s="83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</row>
    <row r="658">
      <c r="A658" s="69"/>
      <c r="B658" s="82"/>
      <c r="C658" s="82"/>
      <c r="D658" s="69"/>
      <c r="E658" s="69"/>
      <c r="F658" s="69"/>
      <c r="G658" s="83"/>
      <c r="H658" s="83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</row>
    <row r="659">
      <c r="A659" s="69"/>
      <c r="B659" s="82"/>
      <c r="C659" s="82"/>
      <c r="D659" s="69"/>
      <c r="E659" s="69"/>
      <c r="F659" s="69"/>
      <c r="G659" s="83"/>
      <c r="H659" s="83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</row>
    <row r="660">
      <c r="A660" s="69"/>
      <c r="B660" s="82"/>
      <c r="C660" s="82"/>
      <c r="D660" s="69"/>
      <c r="E660" s="69"/>
      <c r="F660" s="69"/>
      <c r="G660" s="83"/>
      <c r="H660" s="83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  <c r="AI660" s="69"/>
      <c r="AJ660" s="69"/>
    </row>
    <row r="661">
      <c r="A661" s="69"/>
      <c r="B661" s="82"/>
      <c r="C661" s="82"/>
      <c r="D661" s="69"/>
      <c r="E661" s="69"/>
      <c r="F661" s="69"/>
      <c r="G661" s="83"/>
      <c r="H661" s="83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  <c r="AI661" s="69"/>
      <c r="AJ661" s="69"/>
    </row>
    <row r="662">
      <c r="A662" s="69"/>
      <c r="B662" s="82"/>
      <c r="C662" s="82"/>
      <c r="D662" s="69"/>
      <c r="E662" s="69"/>
      <c r="F662" s="69"/>
      <c r="G662" s="83"/>
      <c r="H662" s="83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  <c r="AI662" s="69"/>
      <c r="AJ662" s="69"/>
    </row>
    <row r="663">
      <c r="A663" s="69"/>
      <c r="B663" s="82"/>
      <c r="C663" s="82"/>
      <c r="D663" s="69"/>
      <c r="E663" s="69"/>
      <c r="F663" s="69"/>
      <c r="G663" s="83"/>
      <c r="H663" s="83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  <c r="AI663" s="69"/>
      <c r="AJ663" s="69"/>
    </row>
    <row r="664">
      <c r="A664" s="69"/>
      <c r="B664" s="82"/>
      <c r="C664" s="82"/>
      <c r="D664" s="69"/>
      <c r="E664" s="69"/>
      <c r="F664" s="69"/>
      <c r="G664" s="83"/>
      <c r="H664" s="83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  <c r="AI664" s="69"/>
      <c r="AJ664" s="69"/>
    </row>
    <row r="665">
      <c r="A665" s="69"/>
      <c r="B665" s="82"/>
      <c r="C665" s="82"/>
      <c r="D665" s="69"/>
      <c r="E665" s="69"/>
      <c r="F665" s="69"/>
      <c r="G665" s="83"/>
      <c r="H665" s="83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  <c r="AI665" s="69"/>
      <c r="AJ665" s="69"/>
    </row>
    <row r="666">
      <c r="A666" s="69"/>
      <c r="B666" s="82"/>
      <c r="C666" s="82"/>
      <c r="D666" s="69"/>
      <c r="E666" s="69"/>
      <c r="F666" s="69"/>
      <c r="G666" s="83"/>
      <c r="H666" s="83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  <c r="AI666" s="69"/>
      <c r="AJ666" s="69"/>
    </row>
    <row r="667">
      <c r="A667" s="69"/>
      <c r="B667" s="82"/>
      <c r="C667" s="82"/>
      <c r="D667" s="69"/>
      <c r="E667" s="69"/>
      <c r="F667" s="69"/>
      <c r="G667" s="83"/>
      <c r="H667" s="83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  <c r="AI667" s="69"/>
      <c r="AJ667" s="69"/>
    </row>
    <row r="668">
      <c r="A668" s="69"/>
      <c r="B668" s="82"/>
      <c r="C668" s="82"/>
      <c r="D668" s="69"/>
      <c r="E668" s="69"/>
      <c r="F668" s="69"/>
      <c r="G668" s="83"/>
      <c r="H668" s="83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  <c r="AI668" s="69"/>
      <c r="AJ668" s="69"/>
    </row>
    <row r="669">
      <c r="A669" s="69"/>
      <c r="B669" s="82"/>
      <c r="C669" s="82"/>
      <c r="D669" s="69"/>
      <c r="E669" s="69"/>
      <c r="F669" s="69"/>
      <c r="G669" s="83"/>
      <c r="H669" s="83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  <c r="AI669" s="69"/>
      <c r="AJ669" s="69"/>
    </row>
    <row r="670">
      <c r="A670" s="69"/>
      <c r="B670" s="82"/>
      <c r="C670" s="82"/>
      <c r="D670" s="69"/>
      <c r="E670" s="69"/>
      <c r="F670" s="69"/>
      <c r="G670" s="83"/>
      <c r="H670" s="83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  <c r="AI670" s="69"/>
      <c r="AJ670" s="69"/>
    </row>
    <row r="671">
      <c r="A671" s="69"/>
      <c r="B671" s="82"/>
      <c r="C671" s="82"/>
      <c r="D671" s="69"/>
      <c r="E671" s="69"/>
      <c r="F671" s="69"/>
      <c r="G671" s="83"/>
      <c r="H671" s="83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  <c r="AI671" s="69"/>
      <c r="AJ671" s="69"/>
    </row>
  </sheetData>
  <mergeCells count="205">
    <mergeCell ref="E3:I3"/>
    <mergeCell ref="E8:I8"/>
    <mergeCell ref="E9:I9"/>
    <mergeCell ref="E14:H14"/>
    <mergeCell ref="E15:H15"/>
    <mergeCell ref="E16:H16"/>
    <mergeCell ref="E20:H20"/>
    <mergeCell ref="E23:I23"/>
    <mergeCell ref="E24:I24"/>
    <mergeCell ref="E26:H26"/>
    <mergeCell ref="E28:I28"/>
    <mergeCell ref="E29:I29"/>
    <mergeCell ref="E32:I32"/>
    <mergeCell ref="E35:I35"/>
    <mergeCell ref="E36:I36"/>
    <mergeCell ref="E45:I45"/>
    <mergeCell ref="E49:I49"/>
    <mergeCell ref="E53:I53"/>
    <mergeCell ref="E56:I56"/>
    <mergeCell ref="E58:I58"/>
    <mergeCell ref="E61:I61"/>
    <mergeCell ref="E69:I69"/>
    <mergeCell ref="E70:G70"/>
    <mergeCell ref="E79:I79"/>
    <mergeCell ref="E80:I80"/>
    <mergeCell ref="E85:I85"/>
    <mergeCell ref="E86:H86"/>
    <mergeCell ref="E92:I92"/>
    <mergeCell ref="E93:I93"/>
    <mergeCell ref="E94:I94"/>
    <mergeCell ref="E95:I95"/>
    <mergeCell ref="E98:I98"/>
    <mergeCell ref="E103:I103"/>
    <mergeCell ref="E104:I104"/>
    <mergeCell ref="E105:I105"/>
    <mergeCell ref="E106:I106"/>
    <mergeCell ref="E107:I107"/>
    <mergeCell ref="E112:H112"/>
    <mergeCell ref="E115:H115"/>
    <mergeCell ref="E119:I119"/>
    <mergeCell ref="E120:I120"/>
    <mergeCell ref="E126:I126"/>
    <mergeCell ref="E127:I127"/>
    <mergeCell ref="E130:I130"/>
    <mergeCell ref="E135:I135"/>
    <mergeCell ref="E136:I136"/>
    <mergeCell ref="E137:I137"/>
    <mergeCell ref="E142:I142"/>
    <mergeCell ref="E143:I143"/>
    <mergeCell ref="E147:F147"/>
    <mergeCell ref="E149:H149"/>
    <mergeCell ref="E150:H150"/>
    <mergeCell ref="E152:H152"/>
    <mergeCell ref="E153:H153"/>
    <mergeCell ref="E155:H155"/>
    <mergeCell ref="E157:H157"/>
    <mergeCell ref="E158:H158"/>
    <mergeCell ref="E161:H161"/>
    <mergeCell ref="E162:H162"/>
    <mergeCell ref="E168:F168"/>
    <mergeCell ref="E170:I170"/>
    <mergeCell ref="E176:I176"/>
    <mergeCell ref="E178:I178"/>
    <mergeCell ref="E182:I182"/>
    <mergeCell ref="E191:I191"/>
    <mergeCell ref="E202:I202"/>
    <mergeCell ref="E206:I206"/>
    <mergeCell ref="E207:I207"/>
    <mergeCell ref="E208:I208"/>
    <mergeCell ref="E209:I209"/>
    <mergeCell ref="E213:I213"/>
    <mergeCell ref="E218:F218"/>
    <mergeCell ref="E219:F219"/>
    <mergeCell ref="E220:I220"/>
    <mergeCell ref="E222:I222"/>
    <mergeCell ref="E223:I223"/>
    <mergeCell ref="E224:I224"/>
    <mergeCell ref="E225:I225"/>
    <mergeCell ref="E228:F228"/>
    <mergeCell ref="E229:F229"/>
    <mergeCell ref="E231:F231"/>
    <mergeCell ref="E232:G232"/>
    <mergeCell ref="E236:I236"/>
    <mergeCell ref="E237:I237"/>
    <mergeCell ref="E238:I238"/>
    <mergeCell ref="E239:I239"/>
    <mergeCell ref="E244:I244"/>
    <mergeCell ref="E246:I246"/>
    <mergeCell ref="E249:I249"/>
    <mergeCell ref="E250:G250"/>
    <mergeCell ref="E251:F251"/>
    <mergeCell ref="E253:F253"/>
    <mergeCell ref="E257:F257"/>
    <mergeCell ref="E258:F258"/>
    <mergeCell ref="E260:I260"/>
    <mergeCell ref="E261:I261"/>
    <mergeCell ref="E271:F271"/>
    <mergeCell ref="E275:I275"/>
    <mergeCell ref="E276:I276"/>
    <mergeCell ref="E277:F277"/>
    <mergeCell ref="E278:F278"/>
    <mergeCell ref="E280:F280"/>
    <mergeCell ref="E288:I288"/>
    <mergeCell ref="E289:I289"/>
    <mergeCell ref="E290:I290"/>
    <mergeCell ref="E291:I291"/>
    <mergeCell ref="E292:I292"/>
    <mergeCell ref="E293:I293"/>
    <mergeCell ref="E294:I294"/>
    <mergeCell ref="E295:I295"/>
    <mergeCell ref="E296:I296"/>
    <mergeCell ref="E297:I297"/>
    <mergeCell ref="E298:I298"/>
    <mergeCell ref="E299:I299"/>
    <mergeCell ref="E301:I301"/>
    <mergeCell ref="E302:I302"/>
    <mergeCell ref="E303:I303"/>
    <mergeCell ref="E304:I304"/>
    <mergeCell ref="E305:I305"/>
    <mergeCell ref="E307:I307"/>
    <mergeCell ref="E309:I309"/>
    <mergeCell ref="E313:F313"/>
    <mergeCell ref="E314:F314"/>
    <mergeCell ref="E320:I320"/>
    <mergeCell ref="E337:H337"/>
    <mergeCell ref="E338:F338"/>
    <mergeCell ref="E339:F339"/>
    <mergeCell ref="E343:F343"/>
    <mergeCell ref="E344:I344"/>
    <mergeCell ref="E345:I345"/>
    <mergeCell ref="E346:I346"/>
    <mergeCell ref="E347:I347"/>
    <mergeCell ref="E348:I348"/>
    <mergeCell ref="E349:I349"/>
    <mergeCell ref="E350:I350"/>
    <mergeCell ref="E351:I351"/>
    <mergeCell ref="E352:I352"/>
    <mergeCell ref="E353:I353"/>
    <mergeCell ref="E354:I354"/>
    <mergeCell ref="E355:I355"/>
    <mergeCell ref="E356:I356"/>
    <mergeCell ref="E357:I357"/>
    <mergeCell ref="E358:I358"/>
    <mergeCell ref="E359:I359"/>
    <mergeCell ref="E361:I361"/>
    <mergeCell ref="E363:I363"/>
    <mergeCell ref="E366:I366"/>
    <mergeCell ref="E478:I478"/>
    <mergeCell ref="E479:I479"/>
    <mergeCell ref="E452:I452"/>
    <mergeCell ref="E459:I459"/>
    <mergeCell ref="E460:I460"/>
    <mergeCell ref="E466:I466"/>
    <mergeCell ref="E468:I468"/>
    <mergeCell ref="E474:I474"/>
    <mergeCell ref="E475:I475"/>
    <mergeCell ref="E367:I367"/>
    <mergeCell ref="E368:F368"/>
    <mergeCell ref="E370:F370"/>
    <mergeCell ref="E371:I371"/>
    <mergeCell ref="E372:I372"/>
    <mergeCell ref="E373:I373"/>
    <mergeCell ref="E374:I374"/>
    <mergeCell ref="E375:I375"/>
    <mergeCell ref="E376:I376"/>
    <mergeCell ref="E378:H378"/>
    <mergeCell ref="E379:H379"/>
    <mergeCell ref="E381:F381"/>
    <mergeCell ref="E382:F382"/>
    <mergeCell ref="E383:I383"/>
    <mergeCell ref="E385:I385"/>
    <mergeCell ref="E386:I386"/>
    <mergeCell ref="E387:I387"/>
    <mergeCell ref="E389:I389"/>
    <mergeCell ref="E390:I390"/>
    <mergeCell ref="E394:I394"/>
    <mergeCell ref="E395:I395"/>
    <mergeCell ref="E396:I396"/>
    <mergeCell ref="E397:I397"/>
    <mergeCell ref="E398:I398"/>
    <mergeCell ref="E400:I400"/>
    <mergeCell ref="E401:I401"/>
    <mergeCell ref="E402:I402"/>
    <mergeCell ref="E403:I403"/>
    <mergeCell ref="E405:I405"/>
    <mergeCell ref="E406:I406"/>
    <mergeCell ref="E407:I407"/>
    <mergeCell ref="E409:I409"/>
    <mergeCell ref="E410:I410"/>
    <mergeCell ref="E412:I412"/>
    <mergeCell ref="E413:I413"/>
    <mergeCell ref="E414:I414"/>
    <mergeCell ref="E417:I417"/>
    <mergeCell ref="E418:I418"/>
    <mergeCell ref="E419:I419"/>
    <mergeCell ref="E420:I420"/>
    <mergeCell ref="E421:I421"/>
    <mergeCell ref="E422:I422"/>
    <mergeCell ref="E423:I423"/>
    <mergeCell ref="E424:I424"/>
    <mergeCell ref="E425:I425"/>
    <mergeCell ref="E426:I426"/>
    <mergeCell ref="E427:I427"/>
    <mergeCell ref="E437:I437"/>
    <mergeCell ref="E438:I438"/>
  </mergeCells>
  <dataValidations>
    <dataValidation type="list" allowBlank="1" showErrorMessage="1" sqref="M3:N671">
      <formula1>"yes,no"</formula1>
    </dataValidation>
    <dataValidation type="list" allowBlank="1" sqref="F5:F7 F11 F13 F18 F22 F31 F34 F38:F39 F44 F47:F48 F52 F55 F60 F63:F68 E71:F71 F72:F78 F82:F84 F88:F91 F97 F100:F102 F109:F111 F114 F117:F118 F122:F125 F129 F132:F134 F139:F141 F145:F146 E147 E148:F148 F160 F164:F167 E168 E169:F169 F172:F175 F180:F181 F184:F190 F192:F201 F203:F205 F210:F212 F214:F217 E218:E219 F221 F226:F227 E228:E229 F230 E231 F233:F235 F240:F243 F245 F247:F248 E251 F252 E253 F254:F256 E257:E258 F259 F262:F270 E271 F272:F274 E277:E278 F279 E280 F281:F287 F300 F306 F308 F310:F312 E313:E314 F315:F319 F321:F336 E338:E339 F340:F342 E343 F360 F362 F364:F365 E368 F369 E370 F377 F380 E381:E382 F384 F388 F391:F393 F399 F404 F408 F411 F415:F416 F428:F436 F439:F451 F453:F458 F461:F465 F467 F469:F473 F476:F477 F480:F671">
      <formula1>'Schools Table'!$A$3:$A$235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8.29"/>
    <col customWidth="1" min="2" max="2" width="13.86"/>
    <col customWidth="1" min="3" max="3" width="16.0"/>
    <col customWidth="1" min="4" max="4" width="20.71"/>
    <col customWidth="1" min="5" max="5" width="17.29"/>
    <col customWidth="1" min="6" max="6" width="21.71"/>
    <col customWidth="1" min="7" max="7" width="14.0"/>
    <col customWidth="1" min="8" max="8" width="10.71"/>
    <col customWidth="1" min="9" max="9" width="11.43"/>
    <col customWidth="1" min="10" max="10" width="5.86"/>
    <col customWidth="1" min="11" max="11" width="5.57"/>
    <col customWidth="1" min="12" max="12" width="7.43"/>
    <col customWidth="1" min="13" max="13" width="8.71"/>
    <col customWidth="1" min="14" max="14" width="12.71"/>
    <col customWidth="1" min="15" max="15" width="4.71"/>
    <col customWidth="1" min="16" max="16" width="5.57"/>
    <col customWidth="1" min="17" max="17" width="5.29"/>
    <col customWidth="1" min="18" max="18" width="5.71"/>
    <col customWidth="1" min="19" max="19" width="5.29"/>
    <col customWidth="1" min="20" max="20" width="5.43"/>
    <col customWidth="1" min="21" max="23" width="5.57"/>
    <col customWidth="1" min="24" max="24" width="5.29"/>
    <col customWidth="1" min="25" max="25" width="5.57"/>
    <col customWidth="1" min="26" max="27" width="5.29"/>
    <col customWidth="1" min="28" max="28" width="5.43"/>
    <col customWidth="1" min="29" max="29" width="5.29"/>
    <col customWidth="1" min="30" max="30" width="5.43"/>
    <col customWidth="1" min="31" max="32" width="5.14"/>
    <col customWidth="1" min="33" max="33" width="4.86"/>
    <col customWidth="1" min="34" max="34" width="5.0"/>
    <col customWidth="1" min="35" max="35" width="5.14"/>
    <col customWidth="1" min="36" max="36" width="32.29"/>
  </cols>
  <sheetData>
    <row r="1">
      <c r="A1" s="44"/>
      <c r="B1" s="2" t="s">
        <v>0</v>
      </c>
      <c r="C1" s="3" t="s">
        <v>1</v>
      </c>
      <c r="D1" s="2" t="s">
        <v>2</v>
      </c>
      <c r="E1" s="3" t="s">
        <v>3</v>
      </c>
      <c r="F1" s="2" t="s">
        <v>4</v>
      </c>
      <c r="G1" s="3" t="s">
        <v>5</v>
      </c>
      <c r="H1" s="2" t="s">
        <v>6</v>
      </c>
      <c r="I1" s="3" t="s">
        <v>7</v>
      </c>
      <c r="J1" s="2" t="s">
        <v>8</v>
      </c>
      <c r="K1" s="6" t="s">
        <v>9</v>
      </c>
      <c r="L1" s="7" t="s">
        <v>136</v>
      </c>
      <c r="M1" s="7" t="s">
        <v>11</v>
      </c>
      <c r="N1" s="9" t="s">
        <v>12</v>
      </c>
      <c r="O1" s="2" t="s">
        <v>13</v>
      </c>
      <c r="P1" s="45" t="s">
        <v>14</v>
      </c>
      <c r="Q1" s="11" t="s">
        <v>15</v>
      </c>
      <c r="R1" s="11" t="s">
        <v>16</v>
      </c>
      <c r="S1" s="11" t="s">
        <v>17</v>
      </c>
      <c r="T1" s="12" t="s">
        <v>18</v>
      </c>
      <c r="U1" s="13" t="s">
        <v>19</v>
      </c>
      <c r="V1" s="46" t="s">
        <v>20</v>
      </c>
      <c r="W1" s="14" t="s">
        <v>21</v>
      </c>
      <c r="X1" s="14" t="s">
        <v>22</v>
      </c>
      <c r="Y1" s="15" t="s">
        <v>23</v>
      </c>
      <c r="Z1" s="16" t="s">
        <v>24</v>
      </c>
      <c r="AA1" s="47" t="s">
        <v>25</v>
      </c>
      <c r="AB1" s="17" t="s">
        <v>26</v>
      </c>
      <c r="AC1" s="17" t="s">
        <v>27</v>
      </c>
      <c r="AD1" s="18" t="s">
        <v>28</v>
      </c>
      <c r="AE1" s="19" t="s">
        <v>29</v>
      </c>
      <c r="AF1" s="48" t="s">
        <v>30</v>
      </c>
      <c r="AG1" s="20" t="s">
        <v>31</v>
      </c>
      <c r="AH1" s="20" t="s">
        <v>32</v>
      </c>
      <c r="AI1" s="21" t="s">
        <v>33</v>
      </c>
      <c r="AJ1" s="49" t="s">
        <v>34</v>
      </c>
    </row>
    <row r="2">
      <c r="A2" s="23">
        <f>COUNT($A$3:$A$650)</f>
        <v>310</v>
      </c>
      <c r="B2" s="24"/>
      <c r="C2" s="25"/>
      <c r="D2" s="24"/>
      <c r="E2" s="25"/>
      <c r="F2" s="24"/>
      <c r="G2" s="25"/>
      <c r="H2" s="24"/>
      <c r="I2" s="25"/>
      <c r="J2" s="26">
        <f>SUM(J3:J250)</f>
        <v>52</v>
      </c>
      <c r="K2" s="27">
        <f>SUM($K$3:$K$651)</f>
        <v>167</v>
      </c>
      <c r="L2" s="27">
        <f>SUM($L$3:$L$651)</f>
        <v>85</v>
      </c>
      <c r="M2" s="27">
        <f t="shared" ref="M2:N2" si="1">COUNTIF(M3:M249,"yes")</f>
        <v>52</v>
      </c>
      <c r="N2" s="26">
        <f t="shared" si="1"/>
        <v>8</v>
      </c>
      <c r="O2" s="26">
        <f>SUM($O$3:$O$651)</f>
        <v>876</v>
      </c>
      <c r="P2" s="28">
        <f>SUM($P$3:$P$651)</f>
        <v>657</v>
      </c>
      <c r="Q2" s="28">
        <f>SUM($Q$3:$Q$651)</f>
        <v>536</v>
      </c>
      <c r="R2" s="28">
        <f>SUM($R$3:$R$651)</f>
        <v>558</v>
      </c>
      <c r="S2" s="28">
        <f>SUM($S$3:$S$651)</f>
        <v>87</v>
      </c>
      <c r="T2" s="27">
        <f>SUM($T$3:$T$651)</f>
        <v>11</v>
      </c>
      <c r="U2" s="23">
        <f>SUM($U$3:$U$651)</f>
        <v>1063</v>
      </c>
      <c r="V2" s="28">
        <f>SUM($V$3:$V$651)</f>
        <v>781</v>
      </c>
      <c r="W2" s="28">
        <f>SUM($W$3:$W$651)</f>
        <v>963</v>
      </c>
      <c r="X2" s="28">
        <f>SUM($X$3:$X$651)</f>
        <v>134</v>
      </c>
      <c r="Y2" s="27">
        <f>SUM($Y$3:$Y$651)</f>
        <v>12</v>
      </c>
      <c r="Z2" s="28">
        <f>SUM($Z$3:$Z$651)</f>
        <v>611</v>
      </c>
      <c r="AA2" s="28">
        <f>SUM($AA$3:$AA$651)</f>
        <v>413</v>
      </c>
      <c r="AB2" s="28">
        <f>SUM($AB$3:$AB$651)</f>
        <v>850</v>
      </c>
      <c r="AC2" s="28">
        <f>SUM($AC$3:$AC$651)</f>
        <v>120</v>
      </c>
      <c r="AD2" s="27">
        <f>SUM($AD$3:$AD$651)</f>
        <v>8</v>
      </c>
      <c r="AE2" s="23">
        <f>SUM($AE$3:$AE$651)</f>
        <v>336</v>
      </c>
      <c r="AF2" s="28">
        <f>SUM($AF$3:$AF$651)</f>
        <v>193</v>
      </c>
      <c r="AG2" s="28">
        <f>SUM($AG$3:$AG$651)</f>
        <v>407</v>
      </c>
      <c r="AH2" s="28">
        <f>SUM($AH$3:$AH$651)</f>
        <v>44</v>
      </c>
      <c r="AI2" s="27">
        <f>SUM($AI$3:$AI$651)</f>
        <v>5</v>
      </c>
      <c r="AJ2" s="50">
        <f>SUM(O2:AI2)</f>
        <v>8665</v>
      </c>
    </row>
    <row r="3">
      <c r="A3" s="30">
        <v>13490.1</v>
      </c>
      <c r="B3" s="40">
        <v>44378.0</v>
      </c>
      <c r="C3" s="40">
        <v>44385.0</v>
      </c>
      <c r="D3" s="32" t="s">
        <v>111</v>
      </c>
      <c r="E3" s="32" t="s">
        <v>36</v>
      </c>
      <c r="F3" s="32" t="s">
        <v>112</v>
      </c>
      <c r="G3" s="32" t="s">
        <v>38</v>
      </c>
      <c r="H3" s="30">
        <v>27610.0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49</v>
      </c>
      <c r="O3" s="30">
        <v>8.0</v>
      </c>
      <c r="P3" s="30">
        <v>12.0</v>
      </c>
      <c r="Q3" s="30">
        <v>7.0</v>
      </c>
      <c r="R3" s="30">
        <v>10.0</v>
      </c>
      <c r="S3" s="30">
        <v>2.0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84" t="s">
        <v>34</v>
      </c>
    </row>
    <row r="4">
      <c r="A4" s="34">
        <v>13491.1</v>
      </c>
      <c r="B4" s="40">
        <v>44378.0</v>
      </c>
      <c r="C4" s="40">
        <v>44383.0</v>
      </c>
      <c r="D4" s="32" t="s">
        <v>386</v>
      </c>
      <c r="E4" s="32" t="s">
        <v>46</v>
      </c>
      <c r="F4" s="32" t="s">
        <v>151</v>
      </c>
      <c r="G4" s="32" t="s">
        <v>38</v>
      </c>
      <c r="H4" s="30">
        <v>27606.0</v>
      </c>
      <c r="I4" s="35"/>
      <c r="J4" s="34">
        <v>0.0</v>
      </c>
      <c r="K4" s="34">
        <v>1.0</v>
      </c>
      <c r="L4" s="34">
        <v>0.0</v>
      </c>
      <c r="M4" s="33" t="s">
        <v>49</v>
      </c>
      <c r="N4" s="33" t="s">
        <v>39</v>
      </c>
      <c r="O4" s="34">
        <v>2.0</v>
      </c>
      <c r="P4" s="34">
        <v>0.0</v>
      </c>
      <c r="Q4" s="34">
        <v>0.0</v>
      </c>
      <c r="R4" s="34">
        <v>0.0</v>
      </c>
      <c r="S4" s="34">
        <v>0.0</v>
      </c>
      <c r="T4" s="34">
        <v>0.0</v>
      </c>
      <c r="U4" s="34">
        <v>11.0</v>
      </c>
      <c r="V4" s="34">
        <v>5.0</v>
      </c>
      <c r="W4" s="34">
        <v>10.0</v>
      </c>
      <c r="X4" s="34">
        <v>1.0</v>
      </c>
      <c r="Y4" s="34">
        <v>0.0</v>
      </c>
      <c r="Z4" s="34">
        <v>0.0</v>
      </c>
      <c r="AA4" s="34">
        <v>0.0</v>
      </c>
      <c r="AB4" s="34">
        <v>0.0</v>
      </c>
      <c r="AC4" s="34">
        <v>0.0</v>
      </c>
      <c r="AD4" s="34">
        <v>0.0</v>
      </c>
      <c r="AE4" s="34">
        <v>0.0</v>
      </c>
      <c r="AF4" s="34">
        <v>0.0</v>
      </c>
      <c r="AG4" s="34">
        <v>0.0</v>
      </c>
      <c r="AH4" s="34">
        <v>0.0</v>
      </c>
      <c r="AI4" s="34">
        <v>0.0</v>
      </c>
      <c r="AJ4" s="78">
        <f>SUM(O4:AI4)</f>
        <v>29</v>
      </c>
    </row>
    <row r="5">
      <c r="A5" s="30">
        <v>13491.2</v>
      </c>
      <c r="B5" s="40">
        <v>44378.0</v>
      </c>
      <c r="C5" s="40">
        <v>44383.0</v>
      </c>
      <c r="D5" s="32" t="s">
        <v>386</v>
      </c>
      <c r="E5" s="33" t="s">
        <v>46</v>
      </c>
      <c r="H5" s="38"/>
      <c r="I5" s="35"/>
      <c r="J5" s="30">
        <v>1.0</v>
      </c>
      <c r="K5" s="30">
        <v>0.0</v>
      </c>
      <c r="L5" s="30">
        <v>0.0</v>
      </c>
      <c r="M5" s="32" t="s">
        <v>39</v>
      </c>
      <c r="N5" s="32" t="s">
        <v>39</v>
      </c>
      <c r="O5" s="30">
        <v>2.0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2.0</v>
      </c>
      <c r="AA5" s="30">
        <v>2.0</v>
      </c>
      <c r="AB5" s="30">
        <v>5.0</v>
      </c>
      <c r="AC5" s="30">
        <v>1.0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54"/>
    </row>
    <row r="6">
      <c r="A6" s="30">
        <v>13492.1</v>
      </c>
      <c r="B6" s="40">
        <v>44379.0</v>
      </c>
      <c r="C6" s="40">
        <v>44379.0</v>
      </c>
      <c r="D6" s="32" t="s">
        <v>57</v>
      </c>
      <c r="E6" s="32" t="s">
        <v>58</v>
      </c>
      <c r="F6" s="32" t="s">
        <v>179</v>
      </c>
      <c r="G6" s="33" t="s">
        <v>38</v>
      </c>
      <c r="H6" s="34">
        <v>27616.0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49</v>
      </c>
      <c r="O6" s="30">
        <v>1.0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11.0</v>
      </c>
      <c r="AF6" s="30">
        <v>6.0</v>
      </c>
      <c r="AG6" s="30">
        <v>10.0</v>
      </c>
      <c r="AH6" s="30">
        <v>1.0</v>
      </c>
      <c r="AI6" s="30">
        <v>0.0</v>
      </c>
      <c r="AJ6" s="85"/>
    </row>
    <row r="7">
      <c r="A7" s="30">
        <v>13493.1</v>
      </c>
      <c r="B7" s="40">
        <v>44384.0</v>
      </c>
      <c r="C7" s="40">
        <v>44385.0</v>
      </c>
      <c r="D7" s="32" t="s">
        <v>137</v>
      </c>
      <c r="E7" s="33" t="s">
        <v>138</v>
      </c>
      <c r="F7" s="32" t="s">
        <v>117</v>
      </c>
      <c r="G7" s="32" t="s">
        <v>38</v>
      </c>
      <c r="H7" s="30">
        <v>27601.0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4.0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10.0</v>
      </c>
      <c r="AA7" s="30">
        <v>7.0</v>
      </c>
      <c r="AB7" s="30">
        <v>10.0</v>
      </c>
      <c r="AC7" s="30">
        <v>2.0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85"/>
    </row>
    <row r="8">
      <c r="A8" s="30">
        <v>13493.2</v>
      </c>
      <c r="B8" s="40">
        <v>44384.0</v>
      </c>
      <c r="C8" s="40">
        <v>44385.0</v>
      </c>
      <c r="D8" s="32" t="s">
        <v>137</v>
      </c>
      <c r="E8" s="32" t="s">
        <v>138</v>
      </c>
      <c r="F8" s="32" t="s">
        <v>117</v>
      </c>
      <c r="G8" s="33" t="s">
        <v>38</v>
      </c>
      <c r="H8" s="34">
        <v>27601.0</v>
      </c>
      <c r="I8" s="35"/>
      <c r="J8" s="30">
        <v>0.0</v>
      </c>
      <c r="K8" s="30">
        <v>1.0</v>
      </c>
      <c r="L8" s="30">
        <v>0.0</v>
      </c>
      <c r="M8" s="32" t="s">
        <v>39</v>
      </c>
      <c r="N8" s="32" t="s">
        <v>39</v>
      </c>
      <c r="O8" s="30">
        <v>4.0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10.0</v>
      </c>
      <c r="AA8" s="30">
        <v>6.0</v>
      </c>
      <c r="AB8" s="30">
        <v>10.0</v>
      </c>
      <c r="AC8" s="30">
        <v>2.0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85"/>
    </row>
    <row r="9">
      <c r="A9" s="30">
        <v>13494.1</v>
      </c>
      <c r="B9" s="40">
        <v>44384.0</v>
      </c>
      <c r="C9" s="40">
        <v>44385.0</v>
      </c>
      <c r="D9" s="32" t="s">
        <v>137</v>
      </c>
      <c r="E9" s="32" t="s">
        <v>138</v>
      </c>
      <c r="G9" s="38"/>
      <c r="H9" s="38"/>
      <c r="I9" s="35"/>
      <c r="J9" s="30">
        <v>1.0</v>
      </c>
      <c r="K9" s="30">
        <v>0.0</v>
      </c>
      <c r="L9" s="30">
        <v>0.0</v>
      </c>
      <c r="M9" s="32" t="s">
        <v>39</v>
      </c>
      <c r="N9" s="32" t="s">
        <v>39</v>
      </c>
      <c r="O9" s="30">
        <v>6.0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7.0</v>
      </c>
      <c r="AA9" s="30">
        <v>6.0</v>
      </c>
      <c r="AB9" s="30">
        <v>11.0</v>
      </c>
      <c r="AC9" s="30">
        <v>1.0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85"/>
    </row>
    <row r="10">
      <c r="A10" s="30">
        <v>13494.2</v>
      </c>
      <c r="B10" s="40">
        <v>44384.0</v>
      </c>
      <c r="C10" s="40">
        <v>44385.0</v>
      </c>
      <c r="D10" s="32" t="s">
        <v>137</v>
      </c>
      <c r="E10" s="32" t="s">
        <v>138</v>
      </c>
      <c r="G10" s="38"/>
      <c r="H10" s="38"/>
      <c r="I10" s="35"/>
      <c r="J10" s="30">
        <v>0.0</v>
      </c>
      <c r="K10" s="30">
        <v>0.0</v>
      </c>
      <c r="L10" s="30">
        <v>1.0</v>
      </c>
      <c r="M10" s="32" t="s">
        <v>39</v>
      </c>
      <c r="N10" s="32" t="s">
        <v>39</v>
      </c>
      <c r="O10" s="30">
        <v>2.0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10.0</v>
      </c>
      <c r="V10" s="30">
        <v>12.0</v>
      </c>
      <c r="W10" s="30">
        <v>5.0</v>
      </c>
      <c r="X10" s="30">
        <v>1.0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85"/>
    </row>
    <row r="11">
      <c r="A11" s="30">
        <v>13495.1</v>
      </c>
      <c r="B11" s="40">
        <v>44384.0</v>
      </c>
      <c r="C11" s="40">
        <v>44385.0</v>
      </c>
      <c r="D11" s="32" t="s">
        <v>257</v>
      </c>
      <c r="E11" s="32" t="s">
        <v>258</v>
      </c>
      <c r="F11" s="32" t="s">
        <v>40</v>
      </c>
      <c r="G11" s="38"/>
      <c r="H11" s="38"/>
      <c r="I11" s="35"/>
      <c r="J11" s="30">
        <v>0.0</v>
      </c>
      <c r="K11" s="30">
        <v>1.0</v>
      </c>
      <c r="L11" s="30">
        <v>0.0</v>
      </c>
      <c r="M11" s="32" t="s">
        <v>39</v>
      </c>
      <c r="N11" s="32" t="s">
        <v>39</v>
      </c>
      <c r="O11" s="30">
        <v>5.0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10.0</v>
      </c>
      <c r="V11" s="30">
        <v>7.0</v>
      </c>
      <c r="W11" s="30">
        <v>10.0</v>
      </c>
      <c r="X11" s="30">
        <v>1.0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85"/>
    </row>
    <row r="12">
      <c r="A12" s="30">
        <v>13495.2</v>
      </c>
      <c r="B12" s="40">
        <v>44384.0</v>
      </c>
      <c r="C12" s="40">
        <v>44385.0</v>
      </c>
      <c r="D12" s="32" t="s">
        <v>257</v>
      </c>
      <c r="E12" s="32" t="s">
        <v>258</v>
      </c>
      <c r="F12" s="32" t="s">
        <v>40</v>
      </c>
      <c r="G12" s="38"/>
      <c r="H12" s="38"/>
      <c r="I12" s="35"/>
      <c r="J12" s="30">
        <v>0.0</v>
      </c>
      <c r="K12" s="30">
        <v>1.0</v>
      </c>
      <c r="L12" s="30">
        <v>0.0</v>
      </c>
      <c r="M12" s="32" t="s">
        <v>39</v>
      </c>
      <c r="N12" s="32" t="s">
        <v>39</v>
      </c>
      <c r="O12" s="30">
        <v>5.0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10.0</v>
      </c>
      <c r="V12" s="30">
        <v>7.0</v>
      </c>
      <c r="W12" s="30">
        <v>10.0</v>
      </c>
      <c r="X12" s="30">
        <v>1.0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85"/>
    </row>
    <row r="13">
      <c r="A13" s="30">
        <v>13496.1</v>
      </c>
      <c r="B13" s="40">
        <v>44384.0</v>
      </c>
      <c r="C13" s="40">
        <v>44389.0</v>
      </c>
      <c r="D13" s="32" t="s">
        <v>137</v>
      </c>
      <c r="E13" s="32" t="s">
        <v>138</v>
      </c>
      <c r="G13" s="37"/>
      <c r="H13" s="37"/>
      <c r="I13" s="37"/>
      <c r="J13" s="30">
        <v>0.0</v>
      </c>
      <c r="K13" s="30">
        <v>0.0</v>
      </c>
      <c r="L13" s="30">
        <v>1.0</v>
      </c>
      <c r="M13" s="32" t="s">
        <v>39</v>
      </c>
      <c r="N13" s="32" t="s">
        <v>39</v>
      </c>
      <c r="O13" s="30">
        <v>3.0</v>
      </c>
      <c r="P13" s="30">
        <v>8.0</v>
      </c>
      <c r="Q13" s="30">
        <v>8.0</v>
      </c>
      <c r="R13" s="30">
        <v>10.0</v>
      </c>
      <c r="S13" s="30">
        <v>2.0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85"/>
    </row>
    <row r="14">
      <c r="A14" s="30">
        <v>13496.2</v>
      </c>
      <c r="B14" s="40">
        <v>44384.0</v>
      </c>
      <c r="C14" s="40">
        <v>44389.0</v>
      </c>
      <c r="D14" s="32" t="s">
        <v>137</v>
      </c>
      <c r="E14" s="32" t="s">
        <v>138</v>
      </c>
      <c r="G14" s="37"/>
      <c r="H14" s="37"/>
      <c r="I14" s="37"/>
      <c r="J14" s="30">
        <v>0.0</v>
      </c>
      <c r="K14" s="30">
        <v>0.0</v>
      </c>
      <c r="L14" s="30">
        <v>1.0</v>
      </c>
      <c r="M14" s="32" t="s">
        <v>39</v>
      </c>
      <c r="N14" s="32" t="s">
        <v>39</v>
      </c>
      <c r="O14" s="30">
        <v>3.0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8.0</v>
      </c>
      <c r="V14" s="30">
        <v>7.0</v>
      </c>
      <c r="W14" s="30">
        <v>10.0</v>
      </c>
      <c r="X14" s="30">
        <v>2.0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85"/>
    </row>
    <row r="15">
      <c r="A15" s="30">
        <v>13496.3</v>
      </c>
      <c r="B15" s="40">
        <v>44384.0</v>
      </c>
      <c r="C15" s="40">
        <v>44389.0</v>
      </c>
      <c r="D15" s="32" t="s">
        <v>137</v>
      </c>
      <c r="E15" s="32" t="s">
        <v>138</v>
      </c>
      <c r="G15" s="38"/>
      <c r="H15" s="38"/>
      <c r="I15" s="35"/>
      <c r="J15" s="30">
        <v>0.0</v>
      </c>
      <c r="K15" s="30">
        <v>0.0</v>
      </c>
      <c r="L15" s="30">
        <v>1.0</v>
      </c>
      <c r="M15" s="32" t="s">
        <v>39</v>
      </c>
      <c r="N15" s="32" t="s">
        <v>39</v>
      </c>
      <c r="O15" s="30">
        <v>0.0</v>
      </c>
      <c r="P15" s="30">
        <v>8.0</v>
      </c>
      <c r="Q15" s="30">
        <v>7.0</v>
      </c>
      <c r="R15" s="30">
        <v>10.0</v>
      </c>
      <c r="S15" s="30">
        <v>2.0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85"/>
    </row>
    <row r="16">
      <c r="A16" s="30">
        <v>13496.4</v>
      </c>
      <c r="B16" s="40">
        <v>44384.0</v>
      </c>
      <c r="C16" s="40">
        <v>44389.0</v>
      </c>
      <c r="D16" s="32" t="s">
        <v>137</v>
      </c>
      <c r="E16" s="32" t="s">
        <v>138</v>
      </c>
      <c r="G16" s="38"/>
      <c r="H16" s="38"/>
      <c r="I16" s="35"/>
      <c r="J16" s="30">
        <v>0.0</v>
      </c>
      <c r="K16" s="30">
        <v>0.0</v>
      </c>
      <c r="L16" s="30">
        <v>1.0</v>
      </c>
      <c r="M16" s="32" t="s">
        <v>39</v>
      </c>
      <c r="N16" s="32" t="s">
        <v>39</v>
      </c>
      <c r="O16" s="30">
        <v>3.0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8.0</v>
      </c>
      <c r="V16" s="30">
        <v>6.0</v>
      </c>
      <c r="W16" s="30">
        <v>10.0</v>
      </c>
      <c r="X16" s="30">
        <v>2.0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85"/>
    </row>
    <row r="17">
      <c r="A17" s="30">
        <v>13497.1</v>
      </c>
      <c r="B17" s="40">
        <v>44385.0</v>
      </c>
      <c r="C17" s="40">
        <v>44389.0</v>
      </c>
      <c r="D17" s="32" t="s">
        <v>387</v>
      </c>
      <c r="E17" s="32" t="s">
        <v>160</v>
      </c>
      <c r="F17" s="32" t="s">
        <v>40</v>
      </c>
      <c r="G17" s="38"/>
      <c r="H17" s="38"/>
      <c r="I17" s="35"/>
      <c r="J17" s="30">
        <v>0.0</v>
      </c>
      <c r="K17" s="30">
        <v>1.0</v>
      </c>
      <c r="L17" s="30">
        <v>0.0</v>
      </c>
      <c r="M17" s="32" t="s">
        <v>39</v>
      </c>
      <c r="N17" s="32" t="s">
        <v>39</v>
      </c>
      <c r="O17" s="30">
        <v>5.0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8.0</v>
      </c>
      <c r="W17" s="30">
        <v>10.0</v>
      </c>
      <c r="X17" s="30">
        <v>1.0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10.0</v>
      </c>
      <c r="AF17" s="30">
        <v>0.0</v>
      </c>
      <c r="AG17" s="30">
        <v>0.0</v>
      </c>
      <c r="AH17" s="30">
        <v>0.0</v>
      </c>
      <c r="AI17" s="30">
        <v>0.0</v>
      </c>
      <c r="AJ17" s="85"/>
    </row>
    <row r="18">
      <c r="A18" s="30">
        <v>13498.1</v>
      </c>
      <c r="B18" s="40">
        <v>44385.0</v>
      </c>
      <c r="C18" s="40">
        <v>44389.0</v>
      </c>
      <c r="D18" s="32" t="s">
        <v>387</v>
      </c>
      <c r="E18" s="32" t="s">
        <v>160</v>
      </c>
      <c r="F18" s="32" t="s">
        <v>186</v>
      </c>
      <c r="G18" s="33" t="s">
        <v>38</v>
      </c>
      <c r="H18" s="34">
        <v>27616.0</v>
      </c>
      <c r="I18" s="35"/>
      <c r="J18" s="30">
        <v>0.0</v>
      </c>
      <c r="K18" s="30">
        <v>1.0</v>
      </c>
      <c r="L18" s="30">
        <v>0.0</v>
      </c>
      <c r="M18" s="32" t="s">
        <v>39</v>
      </c>
      <c r="N18" s="32" t="s">
        <v>39</v>
      </c>
      <c r="O18" s="30">
        <v>0.0</v>
      </c>
      <c r="P18" s="30">
        <v>9.0</v>
      </c>
      <c r="Q18" s="30">
        <v>7.0</v>
      </c>
      <c r="R18" s="30">
        <v>5.0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5.0</v>
      </c>
      <c r="AC18" s="30">
        <v>2.0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85"/>
    </row>
    <row r="19">
      <c r="A19" s="30">
        <v>13499.1</v>
      </c>
      <c r="B19" s="40">
        <v>44386.0</v>
      </c>
      <c r="C19" s="40">
        <v>44389.0</v>
      </c>
      <c r="D19" s="32" t="s">
        <v>87</v>
      </c>
      <c r="E19" s="32" t="s">
        <v>36</v>
      </c>
      <c r="F19" s="32" t="s">
        <v>118</v>
      </c>
      <c r="G19" s="33" t="s">
        <v>38</v>
      </c>
      <c r="H19" s="34">
        <v>27601.0</v>
      </c>
      <c r="I19" s="35"/>
      <c r="J19" s="30">
        <v>0.0</v>
      </c>
      <c r="K19" s="30">
        <v>1.0</v>
      </c>
      <c r="L19" s="30">
        <v>0.0</v>
      </c>
      <c r="M19" s="32" t="s">
        <v>39</v>
      </c>
      <c r="N19" s="32" t="s">
        <v>39</v>
      </c>
      <c r="O19" s="30">
        <v>5.0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11.0</v>
      </c>
      <c r="V19" s="30">
        <v>5.0</v>
      </c>
      <c r="W19" s="30">
        <v>10.0</v>
      </c>
      <c r="X19" s="30">
        <v>1.0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85"/>
    </row>
    <row r="20">
      <c r="A20" s="30">
        <v>13499.2</v>
      </c>
      <c r="B20" s="40">
        <v>44386.0</v>
      </c>
      <c r="C20" s="40">
        <v>44389.0</v>
      </c>
      <c r="D20" s="32" t="s">
        <v>87</v>
      </c>
      <c r="E20" s="33" t="s">
        <v>36</v>
      </c>
      <c r="H20" s="38"/>
      <c r="I20" s="35"/>
      <c r="J20" s="30">
        <v>1.0</v>
      </c>
      <c r="K20" s="30">
        <v>0.0</v>
      </c>
      <c r="L20" s="30">
        <v>0.0</v>
      </c>
      <c r="M20" s="32" t="s">
        <v>39</v>
      </c>
      <c r="N20" s="32" t="s">
        <v>39</v>
      </c>
      <c r="O20" s="30">
        <v>5.0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6.0</v>
      </c>
      <c r="AA20" s="30">
        <v>4.0</v>
      </c>
      <c r="AB20" s="30">
        <v>10.0</v>
      </c>
      <c r="AC20" s="30">
        <v>1.0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85"/>
    </row>
    <row r="21">
      <c r="A21" s="30">
        <v>13500.1</v>
      </c>
      <c r="B21" s="40">
        <v>44386.0</v>
      </c>
      <c r="C21" s="40">
        <v>44389.0</v>
      </c>
      <c r="D21" s="32" t="s">
        <v>239</v>
      </c>
      <c r="E21" s="32" t="s">
        <v>36</v>
      </c>
      <c r="F21" s="32" t="s">
        <v>149</v>
      </c>
      <c r="G21" s="33" t="s">
        <v>38</v>
      </c>
      <c r="H21" s="34">
        <v>27603.0</v>
      </c>
      <c r="I21" s="35"/>
      <c r="J21" s="30">
        <v>0.0</v>
      </c>
      <c r="K21" s="30">
        <v>1.0</v>
      </c>
      <c r="L21" s="30">
        <v>0.0</v>
      </c>
      <c r="M21" s="32" t="s">
        <v>39</v>
      </c>
      <c r="N21" s="32" t="s">
        <v>39</v>
      </c>
      <c r="O21" s="30">
        <v>5.0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9.0</v>
      </c>
      <c r="V21" s="30">
        <v>7.0</v>
      </c>
      <c r="W21" s="30">
        <v>10.0</v>
      </c>
      <c r="X21" s="30">
        <v>1.0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85"/>
    </row>
    <row r="22">
      <c r="A22" s="30">
        <v>13500.2</v>
      </c>
      <c r="B22" s="40">
        <v>44386.0</v>
      </c>
      <c r="C22" s="40">
        <v>44389.0</v>
      </c>
      <c r="D22" s="32" t="s">
        <v>239</v>
      </c>
      <c r="E22" s="33" t="s">
        <v>36</v>
      </c>
      <c r="F22" s="32" t="s">
        <v>388</v>
      </c>
      <c r="G22" s="32" t="s">
        <v>389</v>
      </c>
      <c r="H22" s="30">
        <v>27592.0</v>
      </c>
      <c r="I22" s="35"/>
      <c r="J22" s="30">
        <v>0.0</v>
      </c>
      <c r="K22" s="30">
        <v>1.0</v>
      </c>
      <c r="L22" s="30">
        <v>0.0</v>
      </c>
      <c r="M22" s="32" t="s">
        <v>39</v>
      </c>
      <c r="N22" s="32" t="s">
        <v>39</v>
      </c>
      <c r="O22" s="30">
        <v>1.0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11.0</v>
      </c>
      <c r="V22" s="30">
        <v>7.0</v>
      </c>
      <c r="W22" s="30">
        <v>10.0</v>
      </c>
      <c r="X22" s="30">
        <v>1.0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85"/>
    </row>
    <row r="23">
      <c r="A23" s="30">
        <v>13501.1</v>
      </c>
      <c r="B23" s="40">
        <v>44386.0</v>
      </c>
      <c r="C23" s="40">
        <v>44389.0</v>
      </c>
      <c r="D23" s="32" t="s">
        <v>239</v>
      </c>
      <c r="E23" s="32" t="s">
        <v>36</v>
      </c>
      <c r="F23" s="32" t="s">
        <v>149</v>
      </c>
      <c r="G23" s="33" t="s">
        <v>38</v>
      </c>
      <c r="H23" s="34">
        <v>27603.0</v>
      </c>
      <c r="I23" s="35"/>
      <c r="J23" s="30">
        <v>0.0</v>
      </c>
      <c r="K23" s="30">
        <v>1.0</v>
      </c>
      <c r="L23" s="30">
        <v>0.0</v>
      </c>
      <c r="M23" s="32" t="s">
        <v>39</v>
      </c>
      <c r="N23" s="32" t="s">
        <v>39</v>
      </c>
      <c r="O23" s="30">
        <v>5.0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11.0</v>
      </c>
      <c r="V23" s="30">
        <v>5.0</v>
      </c>
      <c r="W23" s="30">
        <v>10.0</v>
      </c>
      <c r="X23" s="30">
        <v>1.0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85"/>
    </row>
    <row r="24">
      <c r="A24" s="30">
        <v>13501.2</v>
      </c>
      <c r="B24" s="40">
        <v>44386.0</v>
      </c>
      <c r="C24" s="40">
        <v>44389.0</v>
      </c>
      <c r="D24" s="32" t="s">
        <v>239</v>
      </c>
      <c r="E24" s="32" t="s">
        <v>36</v>
      </c>
      <c r="F24" s="32" t="s">
        <v>149</v>
      </c>
      <c r="G24" s="33" t="s">
        <v>38</v>
      </c>
      <c r="H24" s="34">
        <v>27603.0</v>
      </c>
      <c r="I24" s="35"/>
      <c r="J24" s="30">
        <v>0.0</v>
      </c>
      <c r="K24" s="30">
        <v>1.0</v>
      </c>
      <c r="L24" s="30">
        <v>0.0</v>
      </c>
      <c r="M24" s="32" t="s">
        <v>39</v>
      </c>
      <c r="N24" s="32" t="s">
        <v>39</v>
      </c>
      <c r="O24" s="30">
        <v>5.0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11.0</v>
      </c>
      <c r="V24" s="30">
        <v>5.0</v>
      </c>
      <c r="W24" s="30">
        <v>10.0</v>
      </c>
      <c r="X24" s="30">
        <v>1.0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85"/>
    </row>
    <row r="25">
      <c r="A25" s="30">
        <v>13502.1</v>
      </c>
      <c r="B25" s="40">
        <v>44386.0</v>
      </c>
      <c r="C25" s="40">
        <v>44389.0</v>
      </c>
      <c r="D25" s="32" t="s">
        <v>387</v>
      </c>
      <c r="E25" s="32" t="s">
        <v>160</v>
      </c>
      <c r="F25" s="32" t="s">
        <v>307</v>
      </c>
      <c r="G25" s="33" t="s">
        <v>109</v>
      </c>
      <c r="H25" s="34">
        <v>27529.0</v>
      </c>
      <c r="I25" s="35"/>
      <c r="J25" s="30">
        <v>0.0</v>
      </c>
      <c r="K25" s="30">
        <v>1.0</v>
      </c>
      <c r="L25" s="30">
        <v>0.0</v>
      </c>
      <c r="M25" s="32" t="s">
        <v>39</v>
      </c>
      <c r="N25" s="32" t="s">
        <v>39</v>
      </c>
      <c r="O25" s="30">
        <v>5.0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10.0</v>
      </c>
      <c r="V25" s="30">
        <v>7.0</v>
      </c>
      <c r="W25" s="30">
        <v>10.0</v>
      </c>
      <c r="X25" s="30">
        <v>1.0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85"/>
    </row>
    <row r="26">
      <c r="A26" s="30">
        <v>13502.2</v>
      </c>
      <c r="B26" s="40">
        <v>44386.0</v>
      </c>
      <c r="C26" s="40">
        <v>44389.0</v>
      </c>
      <c r="D26" s="32" t="s">
        <v>387</v>
      </c>
      <c r="E26" s="32" t="s">
        <v>160</v>
      </c>
      <c r="F26" s="37"/>
      <c r="G26" s="38"/>
      <c r="H26" s="38"/>
      <c r="I26" s="35"/>
      <c r="J26" s="30">
        <v>0.0</v>
      </c>
      <c r="K26" s="30">
        <v>0.0</v>
      </c>
      <c r="L26" s="30">
        <v>1.0</v>
      </c>
      <c r="M26" s="32" t="s">
        <v>39</v>
      </c>
      <c r="N26" s="32" t="s">
        <v>39</v>
      </c>
      <c r="O26" s="30">
        <v>3.0</v>
      </c>
      <c r="P26" s="30">
        <v>11.0</v>
      </c>
      <c r="Q26" s="30">
        <v>9.0</v>
      </c>
      <c r="R26" s="30">
        <v>10.0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85"/>
    </row>
    <row r="27">
      <c r="A27" s="30">
        <v>13503.1</v>
      </c>
      <c r="B27" s="40">
        <v>44386.0</v>
      </c>
      <c r="C27" s="40">
        <v>44397.0</v>
      </c>
      <c r="D27" s="32" t="s">
        <v>57</v>
      </c>
      <c r="E27" s="32" t="s">
        <v>58</v>
      </c>
      <c r="F27" s="32" t="s">
        <v>172</v>
      </c>
      <c r="G27" s="33" t="s">
        <v>43</v>
      </c>
      <c r="H27" s="34">
        <v>27545.0</v>
      </c>
      <c r="I27" s="35"/>
      <c r="J27" s="30">
        <v>0.0</v>
      </c>
      <c r="K27" s="30">
        <v>1.0</v>
      </c>
      <c r="L27" s="30">
        <v>0.0</v>
      </c>
      <c r="M27" s="32" t="s">
        <v>39</v>
      </c>
      <c r="N27" s="32" t="s">
        <v>49</v>
      </c>
      <c r="O27" s="30">
        <v>3.0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8.0</v>
      </c>
      <c r="AF27" s="30">
        <v>5.0</v>
      </c>
      <c r="AG27" s="30">
        <v>10.0</v>
      </c>
      <c r="AH27" s="30">
        <v>1.0</v>
      </c>
      <c r="AI27" s="30">
        <v>0.0</v>
      </c>
      <c r="AJ27" s="85"/>
    </row>
    <row r="28">
      <c r="A28" s="30">
        <v>13504.1</v>
      </c>
      <c r="B28" s="40">
        <v>44386.0</v>
      </c>
      <c r="C28" s="40">
        <v>44390.0</v>
      </c>
      <c r="D28" s="32" t="s">
        <v>57</v>
      </c>
      <c r="E28" s="32" t="s">
        <v>58</v>
      </c>
      <c r="F28" s="66" t="s">
        <v>390</v>
      </c>
      <c r="G28" s="33" t="s">
        <v>109</v>
      </c>
      <c r="H28" s="34">
        <v>25729.0</v>
      </c>
      <c r="I28" s="35"/>
      <c r="J28" s="30">
        <v>0.0</v>
      </c>
      <c r="K28" s="30">
        <v>1.0</v>
      </c>
      <c r="L28" s="30">
        <v>0.0</v>
      </c>
      <c r="M28" s="32" t="s">
        <v>39</v>
      </c>
      <c r="N28" s="32" t="s">
        <v>39</v>
      </c>
      <c r="O28" s="30">
        <v>3.0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11.0</v>
      </c>
      <c r="AA28" s="30">
        <v>6.0</v>
      </c>
      <c r="AB28" s="30">
        <v>7.0</v>
      </c>
      <c r="AC28" s="30">
        <v>2.0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85"/>
    </row>
    <row r="29">
      <c r="A29" s="30">
        <v>13505.1</v>
      </c>
      <c r="B29" s="40">
        <v>44389.0</v>
      </c>
      <c r="C29" s="40">
        <v>44391.0</v>
      </c>
      <c r="D29" s="32" t="s">
        <v>255</v>
      </c>
      <c r="E29" s="32" t="s">
        <v>36</v>
      </c>
      <c r="F29" s="32" t="s">
        <v>279</v>
      </c>
      <c r="G29" s="32" t="s">
        <v>107</v>
      </c>
      <c r="H29" s="30">
        <v>27519.0</v>
      </c>
      <c r="I29" s="35"/>
      <c r="J29" s="30">
        <v>0.0</v>
      </c>
      <c r="K29" s="30">
        <v>1.0</v>
      </c>
      <c r="L29" s="30">
        <v>0.0</v>
      </c>
      <c r="M29" s="32" t="s">
        <v>49</v>
      </c>
      <c r="N29" s="32" t="s">
        <v>39</v>
      </c>
      <c r="O29" s="30">
        <v>2.0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11.0</v>
      </c>
      <c r="AF29" s="30">
        <v>6.0</v>
      </c>
      <c r="AG29" s="30">
        <v>10.0</v>
      </c>
      <c r="AH29" s="30">
        <v>1.0</v>
      </c>
      <c r="AI29" s="30">
        <v>0.0</v>
      </c>
      <c r="AJ29" s="85"/>
    </row>
    <row r="30">
      <c r="A30" s="30">
        <v>13506.1</v>
      </c>
      <c r="B30" s="40">
        <v>44389.0</v>
      </c>
      <c r="C30" s="40">
        <v>44391.0</v>
      </c>
      <c r="D30" s="32" t="s">
        <v>255</v>
      </c>
      <c r="E30" s="32" t="s">
        <v>36</v>
      </c>
      <c r="F30" s="32" t="s">
        <v>279</v>
      </c>
      <c r="G30" s="33" t="s">
        <v>107</v>
      </c>
      <c r="H30" s="34">
        <v>27519.0</v>
      </c>
      <c r="I30" s="35"/>
      <c r="J30" s="30">
        <v>0.0</v>
      </c>
      <c r="K30" s="30">
        <v>1.0</v>
      </c>
      <c r="L30" s="30">
        <v>0.0</v>
      </c>
      <c r="M30" s="32" t="s">
        <v>49</v>
      </c>
      <c r="N30" s="32" t="s">
        <v>39</v>
      </c>
      <c r="O30" s="30">
        <v>7.0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12.0</v>
      </c>
      <c r="AA30" s="30">
        <v>9.0</v>
      </c>
      <c r="AB30" s="30">
        <v>12.0</v>
      </c>
      <c r="AC30" s="30">
        <v>1.0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85"/>
    </row>
    <row r="31">
      <c r="A31" s="30">
        <v>13507.1</v>
      </c>
      <c r="B31" s="40">
        <v>44389.0</v>
      </c>
      <c r="C31" s="40">
        <v>44392.0</v>
      </c>
      <c r="D31" s="32" t="s">
        <v>391</v>
      </c>
      <c r="E31" s="32" t="s">
        <v>160</v>
      </c>
      <c r="F31" s="32" t="s">
        <v>291</v>
      </c>
      <c r="G31" s="33" t="s">
        <v>109</v>
      </c>
      <c r="H31" s="34">
        <v>27529.0</v>
      </c>
      <c r="I31" s="35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5.0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11.0</v>
      </c>
      <c r="V31" s="30">
        <v>7.0</v>
      </c>
      <c r="W31" s="30">
        <v>10.0</v>
      </c>
      <c r="X31" s="30">
        <v>1.0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85"/>
    </row>
    <row r="32">
      <c r="A32" s="30">
        <v>13507.2</v>
      </c>
      <c r="B32" s="40">
        <v>44389.0</v>
      </c>
      <c r="C32" s="40">
        <v>44396.0</v>
      </c>
      <c r="D32" s="32" t="s">
        <v>391</v>
      </c>
      <c r="E32" s="32" t="s">
        <v>160</v>
      </c>
      <c r="F32" s="32" t="s">
        <v>291</v>
      </c>
      <c r="G32" s="32" t="s">
        <v>109</v>
      </c>
      <c r="H32" s="30">
        <v>27529.0</v>
      </c>
      <c r="I32" s="37"/>
      <c r="J32" s="30">
        <v>0.0</v>
      </c>
      <c r="K32" s="30">
        <v>1.0</v>
      </c>
      <c r="L32" s="30">
        <v>0.0</v>
      </c>
      <c r="M32" s="32" t="s">
        <v>39</v>
      </c>
      <c r="N32" s="32" t="s">
        <v>39</v>
      </c>
      <c r="O32" s="30">
        <v>4.0</v>
      </c>
      <c r="P32" s="30">
        <v>12.0</v>
      </c>
      <c r="Q32" s="30">
        <v>8.0</v>
      </c>
      <c r="R32" s="30">
        <v>10.0</v>
      </c>
      <c r="S32" s="30">
        <v>1.0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85"/>
    </row>
    <row r="33">
      <c r="A33" s="30">
        <v>13507.3</v>
      </c>
      <c r="B33" s="40">
        <v>44389.0</v>
      </c>
      <c r="C33" s="40">
        <v>44392.0</v>
      </c>
      <c r="D33" s="32" t="s">
        <v>391</v>
      </c>
      <c r="E33" s="32" t="s">
        <v>160</v>
      </c>
      <c r="F33" s="37"/>
      <c r="G33" s="38"/>
      <c r="H33" s="38"/>
      <c r="I33" s="35"/>
      <c r="J33" s="30">
        <v>0.0</v>
      </c>
      <c r="K33" s="30">
        <v>0.0</v>
      </c>
      <c r="L33" s="30">
        <v>1.0</v>
      </c>
      <c r="M33" s="32" t="s">
        <v>39</v>
      </c>
      <c r="N33" s="32" t="s">
        <v>39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9.0</v>
      </c>
      <c r="V33" s="30">
        <v>9.0</v>
      </c>
      <c r="W33" s="30">
        <v>5.0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85"/>
    </row>
    <row r="34">
      <c r="A34" s="30">
        <v>13508.1</v>
      </c>
      <c r="B34" s="40">
        <v>44389.0</v>
      </c>
      <c r="C34" s="40">
        <v>44389.0</v>
      </c>
      <c r="D34" s="32" t="s">
        <v>368</v>
      </c>
      <c r="E34" s="32" t="s">
        <v>369</v>
      </c>
      <c r="G34" s="38"/>
      <c r="H34" s="38"/>
      <c r="I34" s="35"/>
      <c r="J34" s="30">
        <v>0.0</v>
      </c>
      <c r="K34" s="30">
        <v>0.0</v>
      </c>
      <c r="L34" s="30">
        <v>1.0</v>
      </c>
      <c r="M34" s="32" t="s">
        <v>39</v>
      </c>
      <c r="N34" s="32" t="s">
        <v>39</v>
      </c>
      <c r="O34" s="30">
        <v>1.0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10.0</v>
      </c>
      <c r="V34" s="30">
        <v>6.0</v>
      </c>
      <c r="W34" s="30">
        <v>1.0</v>
      </c>
      <c r="X34" s="30">
        <v>1.0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85"/>
    </row>
    <row r="35">
      <c r="A35" s="30">
        <v>13509.1</v>
      </c>
      <c r="B35" s="40">
        <v>44389.0</v>
      </c>
      <c r="C35" s="40">
        <v>44389.0</v>
      </c>
      <c r="D35" s="32" t="s">
        <v>368</v>
      </c>
      <c r="E35" s="32" t="s">
        <v>369</v>
      </c>
      <c r="G35" s="38"/>
      <c r="H35" s="38"/>
      <c r="I35" s="35"/>
      <c r="J35" s="30">
        <v>0.0</v>
      </c>
      <c r="K35" s="30">
        <v>0.0</v>
      </c>
      <c r="L35" s="30">
        <v>1.0</v>
      </c>
      <c r="M35" s="32" t="s">
        <v>39</v>
      </c>
      <c r="N35" s="32" t="s">
        <v>39</v>
      </c>
      <c r="O35" s="30">
        <v>1.0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8.0</v>
      </c>
      <c r="V35" s="30">
        <v>6.0</v>
      </c>
      <c r="W35" s="30">
        <v>5.0</v>
      </c>
      <c r="X35" s="30">
        <v>1.0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85"/>
    </row>
    <row r="36">
      <c r="A36" s="30">
        <v>13509.2</v>
      </c>
      <c r="B36" s="40">
        <v>44389.0</v>
      </c>
      <c r="C36" s="40">
        <v>44389.0</v>
      </c>
      <c r="D36" s="32" t="s">
        <v>368</v>
      </c>
      <c r="E36" s="32" t="s">
        <v>369</v>
      </c>
      <c r="G36" s="38"/>
      <c r="H36" s="38"/>
      <c r="I36" s="35"/>
      <c r="J36" s="30">
        <v>0.0</v>
      </c>
      <c r="K36" s="30">
        <v>0.0</v>
      </c>
      <c r="L36" s="30">
        <v>1.0</v>
      </c>
      <c r="M36" s="32" t="s">
        <v>39</v>
      </c>
      <c r="N36" s="32" t="s">
        <v>39</v>
      </c>
      <c r="O36" s="30">
        <v>1.0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8.0</v>
      </c>
      <c r="V36" s="30">
        <v>6.0</v>
      </c>
      <c r="W36" s="30">
        <v>5.0</v>
      </c>
      <c r="X36" s="30">
        <v>1.0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85"/>
    </row>
    <row r="37">
      <c r="A37" s="30">
        <v>13510.1</v>
      </c>
      <c r="B37" s="40">
        <v>44389.0</v>
      </c>
      <c r="C37" s="40">
        <v>44390.0</v>
      </c>
      <c r="D37" s="32" t="s">
        <v>392</v>
      </c>
      <c r="E37" s="33" t="s">
        <v>36</v>
      </c>
      <c r="F37" s="32" t="s">
        <v>273</v>
      </c>
      <c r="G37" s="32" t="s">
        <v>62</v>
      </c>
      <c r="H37" s="34">
        <v>27526.0</v>
      </c>
      <c r="I37" s="35"/>
      <c r="J37" s="30">
        <v>0.0</v>
      </c>
      <c r="K37" s="30">
        <v>1.0</v>
      </c>
      <c r="L37" s="30">
        <v>0.0</v>
      </c>
      <c r="M37" s="32" t="s">
        <v>39</v>
      </c>
      <c r="N37" s="32" t="s">
        <v>39</v>
      </c>
      <c r="O37" s="30">
        <v>6.0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10.0</v>
      </c>
      <c r="V37" s="30">
        <v>4.0</v>
      </c>
      <c r="W37" s="30">
        <v>10.0</v>
      </c>
      <c r="X37" s="30">
        <v>1.0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2.0</v>
      </c>
      <c r="AG37" s="30">
        <v>0.0</v>
      </c>
      <c r="AH37" s="30">
        <v>0.0</v>
      </c>
      <c r="AI37" s="30">
        <v>0.0</v>
      </c>
      <c r="AJ37" s="85"/>
    </row>
    <row r="38">
      <c r="A38" s="30">
        <v>13510.2</v>
      </c>
      <c r="B38" s="40">
        <v>44389.0</v>
      </c>
      <c r="C38" s="40">
        <v>44390.0</v>
      </c>
      <c r="D38" s="32" t="s">
        <v>392</v>
      </c>
      <c r="E38" s="33" t="s">
        <v>36</v>
      </c>
      <c r="F38" s="32" t="s">
        <v>273</v>
      </c>
      <c r="G38" s="32" t="s">
        <v>62</v>
      </c>
      <c r="H38" s="34">
        <v>27526.0</v>
      </c>
      <c r="I38" s="35"/>
      <c r="J38" s="30">
        <v>0.0</v>
      </c>
      <c r="K38" s="30">
        <v>1.0</v>
      </c>
      <c r="L38" s="30">
        <v>0.0</v>
      </c>
      <c r="M38" s="32" t="s">
        <v>39</v>
      </c>
      <c r="N38" s="32" t="s">
        <v>39</v>
      </c>
      <c r="O38" s="30">
        <v>6.0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10.0</v>
      </c>
      <c r="V38" s="30">
        <v>7.0</v>
      </c>
      <c r="W38" s="30">
        <v>10.0</v>
      </c>
      <c r="X38" s="30">
        <v>1.0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85"/>
    </row>
    <row r="39">
      <c r="A39" s="30">
        <v>13510.3</v>
      </c>
      <c r="B39" s="40">
        <v>44389.0</v>
      </c>
      <c r="C39" s="40">
        <v>44390.0</v>
      </c>
      <c r="D39" s="32" t="s">
        <v>392</v>
      </c>
      <c r="E39" s="33" t="s">
        <v>36</v>
      </c>
      <c r="H39" s="38"/>
      <c r="I39" s="35"/>
      <c r="J39" s="30">
        <v>1.0</v>
      </c>
      <c r="K39" s="30">
        <v>0.0</v>
      </c>
      <c r="L39" s="30">
        <v>0.0</v>
      </c>
      <c r="M39" s="32" t="s">
        <v>39</v>
      </c>
      <c r="N39" s="32" t="s">
        <v>39</v>
      </c>
      <c r="O39" s="30">
        <v>2.0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6.0</v>
      </c>
      <c r="AA39" s="30">
        <v>4.0</v>
      </c>
      <c r="AB39" s="30">
        <v>5.0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85"/>
    </row>
    <row r="40">
      <c r="A40" s="30">
        <v>13511.1</v>
      </c>
      <c r="B40" s="40">
        <v>44389.0</v>
      </c>
      <c r="C40" s="40">
        <v>44393.0</v>
      </c>
      <c r="D40" s="32" t="s">
        <v>387</v>
      </c>
      <c r="E40" s="32" t="s">
        <v>160</v>
      </c>
      <c r="F40" s="32" t="s">
        <v>248</v>
      </c>
      <c r="G40" s="33" t="s">
        <v>38</v>
      </c>
      <c r="H40" s="34">
        <v>27604.0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6.0</v>
      </c>
      <c r="P40" s="30">
        <v>2.0</v>
      </c>
      <c r="Q40" s="30">
        <v>10.0</v>
      </c>
      <c r="R40" s="30">
        <v>7.0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5.0</v>
      </c>
      <c r="AC40" s="30">
        <v>2.0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85"/>
    </row>
    <row r="41">
      <c r="A41" s="30">
        <v>13512.1</v>
      </c>
      <c r="B41" s="40">
        <v>44389.0</v>
      </c>
      <c r="C41" s="40">
        <v>44393.0</v>
      </c>
      <c r="D41" s="32" t="s">
        <v>387</v>
      </c>
      <c r="E41" s="33" t="s">
        <v>160</v>
      </c>
      <c r="F41" s="32" t="s">
        <v>248</v>
      </c>
      <c r="G41" s="32" t="s">
        <v>38</v>
      </c>
      <c r="H41" s="30">
        <v>27604.0</v>
      </c>
      <c r="I41" s="35"/>
      <c r="J41" s="30">
        <v>0.0</v>
      </c>
      <c r="K41" s="30">
        <v>1.0</v>
      </c>
      <c r="L41" s="30">
        <v>0.0</v>
      </c>
      <c r="M41" s="32" t="s">
        <v>39</v>
      </c>
      <c r="N41" s="32" t="s">
        <v>39</v>
      </c>
      <c r="O41" s="30">
        <v>3.0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10.0</v>
      </c>
      <c r="V41" s="30">
        <v>7.0</v>
      </c>
      <c r="W41" s="30">
        <v>10.0</v>
      </c>
      <c r="X41" s="30">
        <v>2.0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85"/>
    </row>
    <row r="42">
      <c r="A42" s="30">
        <v>13513.1</v>
      </c>
      <c r="B42" s="40">
        <v>44389.0</v>
      </c>
      <c r="C42" s="40">
        <v>44393.0</v>
      </c>
      <c r="D42" s="32" t="s">
        <v>387</v>
      </c>
      <c r="E42" s="32" t="s">
        <v>160</v>
      </c>
      <c r="F42" s="32" t="s">
        <v>393</v>
      </c>
      <c r="G42" s="33" t="s">
        <v>38</v>
      </c>
      <c r="H42" s="34">
        <v>27607.0</v>
      </c>
      <c r="I42" s="35"/>
      <c r="J42" s="30">
        <v>0.0</v>
      </c>
      <c r="K42" s="30">
        <v>1.0</v>
      </c>
      <c r="L42" s="30">
        <v>0.0</v>
      </c>
      <c r="M42" s="32" t="s">
        <v>39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8.0</v>
      </c>
      <c r="V42" s="30">
        <v>5.0</v>
      </c>
      <c r="W42" s="30">
        <v>10.0</v>
      </c>
      <c r="X42" s="30">
        <v>1.0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85"/>
    </row>
    <row r="43">
      <c r="A43" s="30">
        <v>13514.1</v>
      </c>
      <c r="B43" s="40">
        <v>44389.0</v>
      </c>
      <c r="C43" s="40">
        <v>44393.0</v>
      </c>
      <c r="D43" s="32" t="s">
        <v>350</v>
      </c>
      <c r="E43" s="32" t="s">
        <v>351</v>
      </c>
      <c r="F43" s="32" t="s">
        <v>140</v>
      </c>
      <c r="G43" s="33" t="s">
        <v>107</v>
      </c>
      <c r="H43" s="34">
        <v>27519.0</v>
      </c>
      <c r="I43" s="35"/>
      <c r="J43" s="30">
        <v>0.0</v>
      </c>
      <c r="K43" s="30">
        <v>0.0</v>
      </c>
      <c r="L43" s="30">
        <v>1.0</v>
      </c>
      <c r="M43" s="32" t="s">
        <v>39</v>
      </c>
      <c r="N43" s="32" t="s">
        <v>39</v>
      </c>
      <c r="O43" s="30">
        <v>3.0</v>
      </c>
      <c r="P43" s="30">
        <v>7.0</v>
      </c>
      <c r="Q43" s="30">
        <v>5.0</v>
      </c>
      <c r="R43" s="30">
        <v>12.0</v>
      </c>
      <c r="S43" s="30">
        <v>2.0</v>
      </c>
      <c r="T43" s="30">
        <v>1.0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85"/>
    </row>
    <row r="44">
      <c r="A44" s="30">
        <v>13514.2</v>
      </c>
      <c r="B44" s="40">
        <v>44389.0</v>
      </c>
      <c r="C44" s="40">
        <v>44393.0</v>
      </c>
      <c r="D44" s="32" t="s">
        <v>350</v>
      </c>
      <c r="E44" s="32" t="s">
        <v>351</v>
      </c>
      <c r="F44" s="32" t="s">
        <v>212</v>
      </c>
      <c r="G44" s="33" t="s">
        <v>38</v>
      </c>
      <c r="H44" s="34">
        <v>27606.0</v>
      </c>
      <c r="I44" s="35"/>
      <c r="J44" s="30">
        <v>0.0</v>
      </c>
      <c r="K44" s="30">
        <v>0.0</v>
      </c>
      <c r="L44" s="30">
        <v>1.0</v>
      </c>
      <c r="M44" s="32" t="s">
        <v>39</v>
      </c>
      <c r="N44" s="32" t="s">
        <v>39</v>
      </c>
      <c r="O44" s="30">
        <v>1.0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8.0</v>
      </c>
      <c r="AA44" s="30">
        <v>5.0</v>
      </c>
      <c r="AB44" s="30">
        <v>1.0</v>
      </c>
      <c r="AC44" s="30">
        <v>1.0</v>
      </c>
      <c r="AD44" s="30">
        <v>1.0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85"/>
    </row>
    <row r="45">
      <c r="A45" s="30">
        <v>13514.3</v>
      </c>
      <c r="B45" s="40">
        <v>44389.0</v>
      </c>
      <c r="C45" s="40">
        <v>44393.0</v>
      </c>
      <c r="D45" s="32" t="s">
        <v>350</v>
      </c>
      <c r="E45" s="33" t="s">
        <v>351</v>
      </c>
      <c r="F45" s="32" t="s">
        <v>140</v>
      </c>
      <c r="G45" s="32" t="s">
        <v>107</v>
      </c>
      <c r="H45" s="34">
        <v>27519.0</v>
      </c>
      <c r="I45" s="35"/>
      <c r="J45" s="30">
        <v>0.0</v>
      </c>
      <c r="K45" s="30">
        <v>0.0</v>
      </c>
      <c r="L45" s="30">
        <v>1.0</v>
      </c>
      <c r="M45" s="32" t="s">
        <v>39</v>
      </c>
      <c r="N45" s="32" t="s">
        <v>39</v>
      </c>
      <c r="O45" s="30">
        <v>1.0</v>
      </c>
      <c r="P45" s="30">
        <v>9.0</v>
      </c>
      <c r="Q45" s="30">
        <v>5.0</v>
      </c>
      <c r="R45" s="30">
        <v>5.0</v>
      </c>
      <c r="S45" s="30">
        <v>2.0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85"/>
    </row>
    <row r="46">
      <c r="A46" s="30">
        <v>13515.1</v>
      </c>
      <c r="B46" s="40">
        <v>44390.0</v>
      </c>
      <c r="C46" s="40">
        <v>44393.0</v>
      </c>
      <c r="D46" s="32" t="s">
        <v>35</v>
      </c>
      <c r="E46" s="32" t="s">
        <v>36</v>
      </c>
      <c r="F46" s="32" t="s">
        <v>40</v>
      </c>
      <c r="G46" s="37"/>
      <c r="H46" s="37"/>
      <c r="I46" s="37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3.0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9.0</v>
      </c>
      <c r="V46" s="30">
        <v>8.0</v>
      </c>
      <c r="W46" s="30">
        <v>10.0</v>
      </c>
      <c r="X46" s="30">
        <v>2.0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85"/>
    </row>
    <row r="47">
      <c r="A47" s="30">
        <v>13515.2</v>
      </c>
      <c r="B47" s="40">
        <v>44390.0</v>
      </c>
      <c r="C47" s="40">
        <v>44393.0</v>
      </c>
      <c r="D47" s="32" t="s">
        <v>35</v>
      </c>
      <c r="E47" s="32" t="s">
        <v>36</v>
      </c>
      <c r="H47" s="37"/>
      <c r="I47" s="37"/>
      <c r="J47" s="30">
        <v>0.0</v>
      </c>
      <c r="K47" s="30">
        <v>0.0</v>
      </c>
      <c r="L47" s="30">
        <v>1.0</v>
      </c>
      <c r="M47" s="32" t="s">
        <v>39</v>
      </c>
      <c r="N47" s="32" t="s">
        <v>39</v>
      </c>
      <c r="O47" s="30">
        <v>0.0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11.0</v>
      </c>
      <c r="V47" s="30">
        <v>7.0</v>
      </c>
      <c r="W47" s="30">
        <v>10.0</v>
      </c>
      <c r="X47" s="30">
        <v>2.0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85"/>
    </row>
    <row r="48">
      <c r="A48" s="30">
        <v>13515.3</v>
      </c>
      <c r="B48" s="40">
        <v>44390.0</v>
      </c>
      <c r="C48" s="40">
        <v>44393.0</v>
      </c>
      <c r="D48" s="32" t="s">
        <v>35</v>
      </c>
      <c r="E48" s="32" t="s">
        <v>36</v>
      </c>
      <c r="F48" s="32" t="s">
        <v>70</v>
      </c>
      <c r="G48" s="32" t="s">
        <v>38</v>
      </c>
      <c r="H48" s="30">
        <v>27615.0</v>
      </c>
      <c r="I48" s="37"/>
      <c r="J48" s="30">
        <v>0.0</v>
      </c>
      <c r="K48" s="30">
        <v>1.0</v>
      </c>
      <c r="L48" s="30">
        <v>0.0</v>
      </c>
      <c r="M48" s="32" t="s">
        <v>39</v>
      </c>
      <c r="N48" s="32" t="s">
        <v>39</v>
      </c>
      <c r="O48" s="30">
        <v>3.0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10.0</v>
      </c>
      <c r="AA48" s="30">
        <v>7.0</v>
      </c>
      <c r="AB48" s="30">
        <v>11.0</v>
      </c>
      <c r="AC48" s="30">
        <v>2.0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85"/>
    </row>
    <row r="49">
      <c r="A49" s="30">
        <v>13515.4</v>
      </c>
      <c r="B49" s="40">
        <v>44390.0</v>
      </c>
      <c r="C49" s="40">
        <v>44393.0</v>
      </c>
      <c r="D49" s="32" t="s">
        <v>35</v>
      </c>
      <c r="E49" s="33" t="s">
        <v>36</v>
      </c>
      <c r="F49" s="32" t="s">
        <v>200</v>
      </c>
      <c r="G49" s="32" t="s">
        <v>38</v>
      </c>
      <c r="H49" s="30">
        <v>27608.0</v>
      </c>
      <c r="I49" s="35"/>
      <c r="J49" s="30">
        <v>0.0</v>
      </c>
      <c r="K49" s="30">
        <v>1.0</v>
      </c>
      <c r="L49" s="30">
        <v>0.0</v>
      </c>
      <c r="M49" s="32" t="s">
        <v>39</v>
      </c>
      <c r="N49" s="32" t="s">
        <v>39</v>
      </c>
      <c r="O49" s="30">
        <v>3.0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5.0</v>
      </c>
      <c r="X49" s="30">
        <v>1.0</v>
      </c>
      <c r="Y49" s="30">
        <v>0.0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10.0</v>
      </c>
      <c r="AF49" s="30">
        <v>7.0</v>
      </c>
      <c r="AG49" s="30">
        <v>5.0</v>
      </c>
      <c r="AH49" s="30">
        <v>0.0</v>
      </c>
      <c r="AI49" s="30">
        <v>0.0</v>
      </c>
      <c r="AJ49" s="85"/>
    </row>
    <row r="50">
      <c r="A50" s="30">
        <v>13516.1</v>
      </c>
      <c r="B50" s="40">
        <v>44390.0</v>
      </c>
      <c r="C50" s="40">
        <v>44393.0</v>
      </c>
      <c r="D50" s="32" t="s">
        <v>321</v>
      </c>
      <c r="E50" s="32" t="s">
        <v>46</v>
      </c>
      <c r="F50" s="32" t="s">
        <v>154</v>
      </c>
      <c r="G50" s="33" t="s">
        <v>38</v>
      </c>
      <c r="H50" s="34">
        <v>27606.0</v>
      </c>
      <c r="I50" s="37"/>
      <c r="J50" s="30">
        <v>0.0</v>
      </c>
      <c r="K50" s="30">
        <v>1.0</v>
      </c>
      <c r="L50" s="30">
        <v>0.0</v>
      </c>
      <c r="M50" s="32" t="s">
        <v>49</v>
      </c>
      <c r="N50" s="32" t="s">
        <v>39</v>
      </c>
      <c r="O50" s="30">
        <v>5.0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8.0</v>
      </c>
      <c r="AA50" s="30">
        <v>7.0</v>
      </c>
      <c r="AB50" s="30">
        <v>4.0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85"/>
    </row>
    <row r="51">
      <c r="A51" s="30">
        <v>13516.2</v>
      </c>
      <c r="B51" s="40">
        <v>44390.0</v>
      </c>
      <c r="C51" s="40">
        <v>44393.0</v>
      </c>
      <c r="D51" s="32" t="s">
        <v>321</v>
      </c>
      <c r="E51" s="33" t="s">
        <v>46</v>
      </c>
      <c r="H51" s="38"/>
      <c r="I51" s="37"/>
      <c r="J51" s="30">
        <v>0.0</v>
      </c>
      <c r="K51" s="30">
        <v>0.0</v>
      </c>
      <c r="L51" s="30">
        <v>1.0</v>
      </c>
      <c r="M51" s="32" t="s">
        <v>49</v>
      </c>
      <c r="N51" s="32" t="s">
        <v>39</v>
      </c>
      <c r="O51" s="30">
        <v>5.0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8.0</v>
      </c>
      <c r="AA51" s="30">
        <v>7.0</v>
      </c>
      <c r="AB51" s="30">
        <v>5.0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85"/>
    </row>
    <row r="52">
      <c r="A52" s="30">
        <v>13516.3</v>
      </c>
      <c r="B52" s="40">
        <v>44390.0</v>
      </c>
      <c r="C52" s="40">
        <v>44393.0</v>
      </c>
      <c r="D52" s="32" t="s">
        <v>321</v>
      </c>
      <c r="E52" s="33" t="s">
        <v>46</v>
      </c>
      <c r="H52" s="38"/>
      <c r="I52" s="37"/>
      <c r="J52" s="30">
        <v>0.0</v>
      </c>
      <c r="K52" s="30">
        <v>0.0</v>
      </c>
      <c r="L52" s="30">
        <v>1.0</v>
      </c>
      <c r="M52" s="32" t="s">
        <v>39</v>
      </c>
      <c r="N52" s="32" t="s">
        <v>39</v>
      </c>
      <c r="O52" s="30">
        <v>3.0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9.0</v>
      </c>
      <c r="V52" s="30">
        <v>7.0</v>
      </c>
      <c r="W52" s="30">
        <v>5.0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85"/>
    </row>
    <row r="53">
      <c r="A53" s="30">
        <v>13516.4</v>
      </c>
      <c r="B53" s="40">
        <v>44390.0</v>
      </c>
      <c r="C53" s="40">
        <v>44393.0</v>
      </c>
      <c r="D53" s="32" t="s">
        <v>321</v>
      </c>
      <c r="E53" s="32" t="s">
        <v>46</v>
      </c>
      <c r="H53" s="38"/>
      <c r="I53" s="37"/>
      <c r="J53" s="30">
        <v>1.0</v>
      </c>
      <c r="K53" s="30">
        <v>0.0</v>
      </c>
      <c r="L53" s="30">
        <v>0.0</v>
      </c>
      <c r="M53" s="32" t="s">
        <v>49</v>
      </c>
      <c r="N53" s="32" t="s">
        <v>39</v>
      </c>
      <c r="O53" s="30">
        <v>4.0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5.0</v>
      </c>
      <c r="AA53" s="30">
        <v>4.0</v>
      </c>
      <c r="AB53" s="30">
        <v>5.0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85"/>
    </row>
    <row r="54">
      <c r="A54" s="30">
        <v>13517.1</v>
      </c>
      <c r="B54" s="40">
        <v>44390.0</v>
      </c>
      <c r="C54" s="40">
        <v>44393.0</v>
      </c>
      <c r="D54" s="32" t="s">
        <v>321</v>
      </c>
      <c r="E54" s="33" t="s">
        <v>46</v>
      </c>
      <c r="F54" s="32" t="s">
        <v>222</v>
      </c>
      <c r="G54" s="32" t="s">
        <v>38</v>
      </c>
      <c r="H54" s="30">
        <v>27609.0</v>
      </c>
      <c r="I54" s="35"/>
      <c r="J54" s="30">
        <v>0.0</v>
      </c>
      <c r="K54" s="30">
        <v>1.0</v>
      </c>
      <c r="L54" s="30">
        <v>0.0</v>
      </c>
      <c r="M54" s="32" t="s">
        <v>39</v>
      </c>
      <c r="N54" s="32" t="s">
        <v>39</v>
      </c>
      <c r="O54" s="30">
        <v>0.0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0.0</v>
      </c>
      <c r="AA54" s="30">
        <v>0.0</v>
      </c>
      <c r="AB54" s="30">
        <v>7.0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85"/>
    </row>
    <row r="55">
      <c r="A55" s="30">
        <v>13517.2</v>
      </c>
      <c r="B55" s="40">
        <v>44390.0</v>
      </c>
      <c r="C55" s="40">
        <v>44393.0</v>
      </c>
      <c r="D55" s="32" t="s">
        <v>321</v>
      </c>
      <c r="E55" s="32" t="s">
        <v>46</v>
      </c>
      <c r="H55" s="38"/>
      <c r="I55" s="35"/>
      <c r="J55" s="30">
        <v>1.0</v>
      </c>
      <c r="K55" s="30">
        <v>0.0</v>
      </c>
      <c r="L55" s="30">
        <v>0.0</v>
      </c>
      <c r="M55" s="32" t="s">
        <v>49</v>
      </c>
      <c r="N55" s="32" t="s">
        <v>39</v>
      </c>
      <c r="O55" s="30">
        <v>0.0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0.0</v>
      </c>
      <c r="AA55" s="30">
        <v>0.0</v>
      </c>
      <c r="AB55" s="30">
        <v>4.0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85"/>
    </row>
    <row r="56">
      <c r="A56" s="30">
        <v>13518.1</v>
      </c>
      <c r="B56" s="40">
        <v>44390.0</v>
      </c>
      <c r="C56" s="40">
        <v>44393.0</v>
      </c>
      <c r="D56" s="32" t="s">
        <v>267</v>
      </c>
      <c r="E56" s="32" t="s">
        <v>104</v>
      </c>
      <c r="F56" s="37"/>
      <c r="G56" s="38"/>
      <c r="H56" s="38"/>
      <c r="I56" s="35"/>
      <c r="J56" s="30">
        <v>1.0</v>
      </c>
      <c r="K56" s="30">
        <v>0.0</v>
      </c>
      <c r="L56" s="30">
        <v>0.0</v>
      </c>
      <c r="M56" s="32" t="s">
        <v>39</v>
      </c>
      <c r="N56" s="32" t="s">
        <v>39</v>
      </c>
      <c r="O56" s="30">
        <v>4.0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5.0</v>
      </c>
      <c r="AA56" s="30">
        <v>4.0</v>
      </c>
      <c r="AB56" s="30">
        <v>5.0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85"/>
    </row>
    <row r="57">
      <c r="A57" s="30">
        <v>13518.2</v>
      </c>
      <c r="B57" s="40">
        <v>44390.0</v>
      </c>
      <c r="C57" s="40">
        <v>44393.0</v>
      </c>
      <c r="D57" s="32" t="s">
        <v>267</v>
      </c>
      <c r="E57" s="32" t="s">
        <v>104</v>
      </c>
      <c r="F57" s="37"/>
      <c r="G57" s="37"/>
      <c r="H57" s="37"/>
      <c r="I57" s="37"/>
      <c r="J57" s="30">
        <v>0.0</v>
      </c>
      <c r="K57" s="30">
        <v>0.0</v>
      </c>
      <c r="L57" s="30">
        <v>1.0</v>
      </c>
      <c r="M57" s="32" t="s">
        <v>39</v>
      </c>
      <c r="N57" s="32" t="s">
        <v>39</v>
      </c>
      <c r="O57" s="30">
        <v>1.0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10.0</v>
      </c>
      <c r="V57" s="30">
        <v>8.0</v>
      </c>
      <c r="W57" s="30">
        <v>5.0</v>
      </c>
      <c r="X57" s="30">
        <v>0.0</v>
      </c>
      <c r="Y57" s="30">
        <v>0.0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85"/>
    </row>
    <row r="58">
      <c r="A58" s="30">
        <v>13518.3</v>
      </c>
      <c r="B58" s="40">
        <v>44390.0</v>
      </c>
      <c r="C58" s="40">
        <v>44393.0</v>
      </c>
      <c r="D58" s="32" t="s">
        <v>267</v>
      </c>
      <c r="E58" s="32" t="s">
        <v>104</v>
      </c>
      <c r="F58" s="37"/>
      <c r="G58" s="38"/>
      <c r="H58" s="38"/>
      <c r="I58" s="35"/>
      <c r="J58" s="30">
        <v>0.0</v>
      </c>
      <c r="K58" s="30">
        <v>0.0</v>
      </c>
      <c r="L58" s="30">
        <v>1.0</v>
      </c>
      <c r="M58" s="32" t="s">
        <v>39</v>
      </c>
      <c r="N58" s="32" t="s">
        <v>39</v>
      </c>
      <c r="O58" s="30">
        <v>1.0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10.0</v>
      </c>
      <c r="V58" s="30">
        <v>7.0</v>
      </c>
      <c r="W58" s="30">
        <v>5.0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85"/>
    </row>
    <row r="59">
      <c r="A59" s="30">
        <v>13519.1</v>
      </c>
      <c r="B59" s="40">
        <v>44391.0</v>
      </c>
      <c r="C59" s="40">
        <v>44396.0</v>
      </c>
      <c r="D59" s="32" t="s">
        <v>387</v>
      </c>
      <c r="E59" s="32" t="s">
        <v>160</v>
      </c>
      <c r="F59" s="32" t="s">
        <v>335</v>
      </c>
      <c r="G59" s="33" t="s">
        <v>38</v>
      </c>
      <c r="H59" s="34">
        <v>27608.0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3.0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9.0</v>
      </c>
      <c r="AA59" s="30">
        <v>6.0</v>
      </c>
      <c r="AB59" s="30">
        <v>12.0</v>
      </c>
      <c r="AC59" s="30">
        <v>2.0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85"/>
    </row>
    <row r="60">
      <c r="A60" s="30">
        <v>13520.1</v>
      </c>
      <c r="B60" s="40">
        <v>44391.0</v>
      </c>
      <c r="C60" s="40">
        <v>44393.0</v>
      </c>
      <c r="D60" s="32" t="s">
        <v>387</v>
      </c>
      <c r="E60" s="32" t="s">
        <v>160</v>
      </c>
      <c r="F60" s="32" t="s">
        <v>69</v>
      </c>
      <c r="G60" s="32" t="s">
        <v>38</v>
      </c>
      <c r="H60" s="30">
        <v>27615.0</v>
      </c>
      <c r="I60" s="37"/>
      <c r="J60" s="30">
        <v>0.0</v>
      </c>
      <c r="K60" s="30">
        <v>1.0</v>
      </c>
      <c r="L60" s="30">
        <v>0.0</v>
      </c>
      <c r="M60" s="32" t="s">
        <v>49</v>
      </c>
      <c r="N60" s="32" t="s">
        <v>39</v>
      </c>
      <c r="O60" s="30">
        <v>3.0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5.0</v>
      </c>
      <c r="AC60" s="30">
        <v>1.0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85"/>
    </row>
    <row r="61">
      <c r="A61" s="30">
        <v>13521.1</v>
      </c>
      <c r="B61" s="40">
        <v>44391.0</v>
      </c>
      <c r="C61" s="40">
        <v>44396.0</v>
      </c>
      <c r="D61" s="32" t="s">
        <v>394</v>
      </c>
      <c r="E61" s="32" t="s">
        <v>36</v>
      </c>
      <c r="F61" s="32" t="s">
        <v>154</v>
      </c>
      <c r="G61" s="33" t="s">
        <v>38</v>
      </c>
      <c r="H61" s="34">
        <v>27606.0</v>
      </c>
      <c r="I61" s="35"/>
      <c r="J61" s="30">
        <v>0.0</v>
      </c>
      <c r="K61" s="30">
        <v>1.0</v>
      </c>
      <c r="L61" s="30">
        <v>0.0</v>
      </c>
      <c r="M61" s="32" t="s">
        <v>39</v>
      </c>
      <c r="N61" s="32" t="s">
        <v>39</v>
      </c>
      <c r="O61" s="30">
        <v>1.0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9.0</v>
      </c>
      <c r="AF61" s="30">
        <v>7.0</v>
      </c>
      <c r="AG61" s="30">
        <v>12.0</v>
      </c>
      <c r="AH61" s="30">
        <v>0.0</v>
      </c>
      <c r="AI61" s="30">
        <v>0.0</v>
      </c>
      <c r="AJ61" s="85"/>
    </row>
    <row r="62">
      <c r="A62" s="30">
        <v>13522.1</v>
      </c>
      <c r="B62" s="40">
        <v>44391.0</v>
      </c>
      <c r="C62" s="40">
        <v>44396.0</v>
      </c>
      <c r="D62" s="32" t="s">
        <v>205</v>
      </c>
      <c r="E62" s="33" t="s">
        <v>36</v>
      </c>
      <c r="H62" s="38"/>
      <c r="I62" s="35"/>
      <c r="J62" s="30">
        <v>0.0</v>
      </c>
      <c r="K62" s="30">
        <v>0.0</v>
      </c>
      <c r="L62" s="30">
        <v>1.0</v>
      </c>
      <c r="M62" s="32" t="s">
        <v>49</v>
      </c>
      <c r="N62" s="32" t="s">
        <v>39</v>
      </c>
      <c r="O62" s="30">
        <v>3.0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2.0</v>
      </c>
      <c r="X62" s="30">
        <v>2.0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85"/>
    </row>
    <row r="63">
      <c r="A63" s="30">
        <v>13522.2</v>
      </c>
      <c r="B63" s="40">
        <v>44391.0</v>
      </c>
      <c r="C63" s="40">
        <v>44396.0</v>
      </c>
      <c r="D63" s="32" t="s">
        <v>205</v>
      </c>
      <c r="E63" s="32" t="s">
        <v>36</v>
      </c>
      <c r="F63" s="32" t="s">
        <v>204</v>
      </c>
      <c r="G63" s="33" t="s">
        <v>38</v>
      </c>
      <c r="H63" s="34">
        <v>27617.0</v>
      </c>
      <c r="I63" s="35"/>
      <c r="J63" s="30">
        <v>0.0</v>
      </c>
      <c r="K63" s="30">
        <v>1.0</v>
      </c>
      <c r="L63" s="30">
        <v>0.0</v>
      </c>
      <c r="M63" s="32" t="s">
        <v>49</v>
      </c>
      <c r="N63" s="32" t="s">
        <v>39</v>
      </c>
      <c r="O63" s="30">
        <v>5.0</v>
      </c>
      <c r="P63" s="30">
        <v>0.0</v>
      </c>
      <c r="Q63" s="30">
        <v>0.0</v>
      </c>
      <c r="R63" s="30">
        <v>5.0</v>
      </c>
      <c r="S63" s="30">
        <v>2.0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85"/>
    </row>
    <row r="64">
      <c r="A64" s="30">
        <v>13522.3</v>
      </c>
      <c r="B64" s="40">
        <v>44391.0</v>
      </c>
      <c r="C64" s="40">
        <v>44396.0</v>
      </c>
      <c r="D64" s="32" t="s">
        <v>205</v>
      </c>
      <c r="E64" s="33" t="s">
        <v>36</v>
      </c>
      <c r="F64" s="32" t="s">
        <v>204</v>
      </c>
      <c r="G64" s="32" t="s">
        <v>38</v>
      </c>
      <c r="H64" s="30">
        <v>27617.0</v>
      </c>
      <c r="I64" s="35"/>
      <c r="J64" s="30">
        <v>0.0</v>
      </c>
      <c r="K64" s="30">
        <v>1.0</v>
      </c>
      <c r="L64" s="30">
        <v>0.0</v>
      </c>
      <c r="M64" s="32" t="s">
        <v>49</v>
      </c>
      <c r="N64" s="32" t="s">
        <v>39</v>
      </c>
      <c r="O64" s="30">
        <v>2.0</v>
      </c>
      <c r="P64" s="30">
        <v>0.0</v>
      </c>
      <c r="Q64" s="30">
        <v>0.0</v>
      </c>
      <c r="R64" s="30">
        <v>5.0</v>
      </c>
      <c r="S64" s="30">
        <v>2.0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85"/>
    </row>
    <row r="65">
      <c r="A65" s="30">
        <v>13523.1</v>
      </c>
      <c r="B65" s="40">
        <v>44391.0</v>
      </c>
      <c r="C65" s="40">
        <v>44392.0</v>
      </c>
      <c r="D65" s="32" t="s">
        <v>35</v>
      </c>
      <c r="E65" s="32" t="s">
        <v>36</v>
      </c>
      <c r="F65" s="32" t="s">
        <v>40</v>
      </c>
      <c r="G65" s="37"/>
      <c r="H65" s="37"/>
      <c r="I65" s="37"/>
      <c r="J65" s="30">
        <v>0.0</v>
      </c>
      <c r="K65" s="30">
        <v>1.0</v>
      </c>
      <c r="L65" s="30">
        <v>0.0</v>
      </c>
      <c r="M65" s="32" t="s">
        <v>49</v>
      </c>
      <c r="N65" s="32" t="s">
        <v>39</v>
      </c>
      <c r="O65" s="30">
        <v>5.0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11.0</v>
      </c>
      <c r="V65" s="30">
        <v>8.0</v>
      </c>
      <c r="W65" s="30">
        <v>10.0</v>
      </c>
      <c r="X65" s="30">
        <v>2.0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85"/>
    </row>
    <row r="66">
      <c r="A66" s="30">
        <v>13523.2</v>
      </c>
      <c r="B66" s="40">
        <v>44391.0</v>
      </c>
      <c r="C66" s="40">
        <v>44392.0</v>
      </c>
      <c r="D66" s="32" t="s">
        <v>35</v>
      </c>
      <c r="E66" s="33" t="s">
        <v>36</v>
      </c>
      <c r="H66" s="38"/>
      <c r="I66" s="35"/>
      <c r="J66" s="30">
        <v>0.0</v>
      </c>
      <c r="K66" s="30">
        <v>0.0</v>
      </c>
      <c r="L66" s="30">
        <v>1.0</v>
      </c>
      <c r="M66" s="32" t="s">
        <v>49</v>
      </c>
      <c r="N66" s="32" t="s">
        <v>39</v>
      </c>
      <c r="O66" s="30">
        <v>2.0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10.0</v>
      </c>
      <c r="V66" s="30">
        <v>6.0</v>
      </c>
      <c r="W66" s="30">
        <v>10.0</v>
      </c>
      <c r="X66" s="30">
        <v>2.0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85"/>
    </row>
    <row r="67">
      <c r="A67" s="30">
        <v>13523.3</v>
      </c>
      <c r="B67" s="40">
        <v>44391.0</v>
      </c>
      <c r="C67" s="40">
        <v>44392.0</v>
      </c>
      <c r="D67" s="32" t="s">
        <v>35</v>
      </c>
      <c r="E67" s="32" t="s">
        <v>36</v>
      </c>
      <c r="H67" s="37"/>
      <c r="I67" s="37"/>
      <c r="J67" s="30">
        <v>1.0</v>
      </c>
      <c r="K67" s="30">
        <v>0.0</v>
      </c>
      <c r="L67" s="30">
        <v>0.0</v>
      </c>
      <c r="M67" s="32" t="s">
        <v>49</v>
      </c>
      <c r="N67" s="32" t="s">
        <v>39</v>
      </c>
      <c r="O67" s="30">
        <v>4.0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12.0</v>
      </c>
      <c r="AA67" s="30">
        <v>8.0</v>
      </c>
      <c r="AB67" s="30">
        <v>12.0</v>
      </c>
      <c r="AC67" s="30">
        <v>2.0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85"/>
    </row>
    <row r="68">
      <c r="A68" s="30">
        <v>13524.1</v>
      </c>
      <c r="B68" s="40">
        <v>44391.0</v>
      </c>
      <c r="C68" s="40">
        <v>44393.0</v>
      </c>
      <c r="D68" s="32" t="s">
        <v>381</v>
      </c>
      <c r="E68" s="32" t="s">
        <v>218</v>
      </c>
      <c r="G68" s="38"/>
      <c r="H68" s="38"/>
      <c r="I68" s="35"/>
      <c r="J68" s="30">
        <v>0.0</v>
      </c>
      <c r="K68" s="30">
        <v>0.0</v>
      </c>
      <c r="L68" s="30">
        <v>1.0</v>
      </c>
      <c r="M68" s="32" t="s">
        <v>49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8.0</v>
      </c>
      <c r="V68" s="30">
        <v>8.0</v>
      </c>
      <c r="W68" s="30">
        <v>5.0</v>
      </c>
      <c r="X68" s="30">
        <v>0.0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85"/>
    </row>
    <row r="69">
      <c r="A69" s="30">
        <v>13525.1</v>
      </c>
      <c r="B69" s="40">
        <v>44392.0</v>
      </c>
      <c r="C69" s="40">
        <v>44396.0</v>
      </c>
      <c r="D69" s="32" t="s">
        <v>358</v>
      </c>
      <c r="E69" s="32" t="s">
        <v>160</v>
      </c>
      <c r="F69" s="32" t="s">
        <v>214</v>
      </c>
      <c r="G69" s="32" t="s">
        <v>109</v>
      </c>
      <c r="H69" s="30">
        <v>27529.0</v>
      </c>
      <c r="I69" s="37"/>
      <c r="J69" s="30">
        <v>0.0</v>
      </c>
      <c r="K69" s="30">
        <v>1.0</v>
      </c>
      <c r="L69" s="30">
        <v>0.0</v>
      </c>
      <c r="M69" s="32" t="s">
        <v>39</v>
      </c>
      <c r="N69" s="32" t="s">
        <v>39</v>
      </c>
      <c r="O69" s="30">
        <v>3.0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11.0</v>
      </c>
      <c r="V69" s="30">
        <v>6.0</v>
      </c>
      <c r="W69" s="30">
        <v>10.0</v>
      </c>
      <c r="X69" s="30">
        <v>1.0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85"/>
    </row>
    <row r="70">
      <c r="A70" s="30">
        <v>13525.2</v>
      </c>
      <c r="B70" s="40">
        <v>44392.0</v>
      </c>
      <c r="C70" s="40">
        <v>44396.0</v>
      </c>
      <c r="D70" s="32" t="s">
        <v>358</v>
      </c>
      <c r="E70" s="32" t="s">
        <v>160</v>
      </c>
      <c r="F70" s="37"/>
      <c r="G70" s="37"/>
      <c r="H70" s="37"/>
      <c r="I70" s="37"/>
      <c r="J70" s="30">
        <v>1.0</v>
      </c>
      <c r="K70" s="30">
        <v>0.0</v>
      </c>
      <c r="L70" s="30">
        <v>0.0</v>
      </c>
      <c r="M70" s="32" t="s">
        <v>39</v>
      </c>
      <c r="N70" s="32" t="s">
        <v>39</v>
      </c>
      <c r="O70" s="30">
        <v>3.0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6.0</v>
      </c>
      <c r="AA70" s="30">
        <v>4.0</v>
      </c>
      <c r="AB70" s="30">
        <v>10.0</v>
      </c>
      <c r="AC70" s="30">
        <v>2.0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85"/>
    </row>
    <row r="71">
      <c r="A71" s="30">
        <v>13526.1</v>
      </c>
      <c r="B71" s="40">
        <v>44392.0</v>
      </c>
      <c r="C71" s="40">
        <v>44396.0</v>
      </c>
      <c r="D71" s="32" t="s">
        <v>395</v>
      </c>
      <c r="E71" s="32" t="s">
        <v>46</v>
      </c>
      <c r="F71" s="32" t="s">
        <v>230</v>
      </c>
      <c r="G71" s="32" t="s">
        <v>38</v>
      </c>
      <c r="H71" s="30">
        <v>27604.0</v>
      </c>
      <c r="I71" s="37"/>
      <c r="J71" s="30">
        <v>0.0</v>
      </c>
      <c r="K71" s="30">
        <v>1.0</v>
      </c>
      <c r="L71" s="30">
        <v>0.0</v>
      </c>
      <c r="M71" s="32" t="s">
        <v>49</v>
      </c>
      <c r="N71" s="32" t="s">
        <v>39</v>
      </c>
      <c r="O71" s="30">
        <v>5.0</v>
      </c>
      <c r="P71" s="30">
        <v>10.0</v>
      </c>
      <c r="Q71" s="30">
        <v>8.0</v>
      </c>
      <c r="R71" s="30">
        <v>12.0</v>
      </c>
      <c r="S71" s="30">
        <v>2.0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85"/>
    </row>
    <row r="72">
      <c r="A72" s="30">
        <v>13526.2</v>
      </c>
      <c r="B72" s="40">
        <v>44392.0</v>
      </c>
      <c r="C72" s="40">
        <v>44396.0</v>
      </c>
      <c r="D72" s="32" t="s">
        <v>395</v>
      </c>
      <c r="E72" s="32" t="s">
        <v>46</v>
      </c>
      <c r="H72" s="37"/>
      <c r="I72" s="37"/>
      <c r="J72" s="30">
        <v>0.0</v>
      </c>
      <c r="K72" s="30">
        <v>0.0</v>
      </c>
      <c r="L72" s="30">
        <v>1.0</v>
      </c>
      <c r="M72" s="32" t="s">
        <v>49</v>
      </c>
      <c r="N72" s="32" t="s">
        <v>39</v>
      </c>
      <c r="O72" s="30">
        <v>2.0</v>
      </c>
      <c r="P72" s="30">
        <v>0.0</v>
      </c>
      <c r="Q72" s="30">
        <v>0.0</v>
      </c>
      <c r="R72" s="30">
        <v>0.0</v>
      </c>
      <c r="S72" s="30">
        <v>0.0</v>
      </c>
      <c r="T72" s="30">
        <v>0.0</v>
      </c>
      <c r="U72" s="30">
        <v>7.0</v>
      </c>
      <c r="V72" s="30">
        <v>6.0</v>
      </c>
      <c r="W72" s="30">
        <v>10.0</v>
      </c>
      <c r="X72" s="30">
        <v>1.0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85"/>
    </row>
    <row r="73">
      <c r="A73" s="30">
        <v>13526.3</v>
      </c>
      <c r="B73" s="40">
        <v>44392.0</v>
      </c>
      <c r="C73" s="40">
        <v>44396.0</v>
      </c>
      <c r="D73" s="32" t="s">
        <v>395</v>
      </c>
      <c r="E73" s="32" t="s">
        <v>46</v>
      </c>
      <c r="H73" s="37"/>
      <c r="I73" s="37"/>
      <c r="J73" s="30">
        <v>1.0</v>
      </c>
      <c r="K73" s="30">
        <v>0.0</v>
      </c>
      <c r="L73" s="30">
        <v>0.0</v>
      </c>
      <c r="M73" s="32" t="s">
        <v>39</v>
      </c>
      <c r="N73" s="32" t="s">
        <v>39</v>
      </c>
      <c r="O73" s="30">
        <v>1.0</v>
      </c>
      <c r="P73" s="30">
        <v>0.0</v>
      </c>
      <c r="Q73" s="30">
        <v>0.0</v>
      </c>
      <c r="R73" s="30">
        <v>0.0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7.0</v>
      </c>
      <c r="AA73" s="30">
        <v>4.0</v>
      </c>
      <c r="AB73" s="30">
        <v>12.0</v>
      </c>
      <c r="AC73" s="30">
        <v>2.0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85"/>
    </row>
    <row r="74">
      <c r="A74" s="30">
        <v>13527.1</v>
      </c>
      <c r="B74" s="40">
        <v>44392.0</v>
      </c>
      <c r="C74" s="40">
        <v>44396.0</v>
      </c>
      <c r="D74" s="32" t="s">
        <v>116</v>
      </c>
      <c r="E74" s="33" t="s">
        <v>46</v>
      </c>
      <c r="F74" s="32" t="s">
        <v>176</v>
      </c>
      <c r="G74" s="32" t="s">
        <v>107</v>
      </c>
      <c r="H74" s="30">
        <v>27513.0</v>
      </c>
      <c r="I74" s="35"/>
      <c r="J74" s="30">
        <v>0.0</v>
      </c>
      <c r="K74" s="30">
        <v>1.0</v>
      </c>
      <c r="L74" s="30">
        <v>0.0</v>
      </c>
      <c r="M74" s="32" t="s">
        <v>49</v>
      </c>
      <c r="N74" s="32" t="s">
        <v>39</v>
      </c>
      <c r="O74" s="30">
        <v>3.0</v>
      </c>
      <c r="P74" s="30">
        <v>9.0</v>
      </c>
      <c r="Q74" s="30">
        <v>66.0</v>
      </c>
      <c r="R74" s="30">
        <v>5.0</v>
      </c>
      <c r="S74" s="30">
        <v>2.0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85"/>
    </row>
    <row r="75">
      <c r="A75" s="30">
        <v>13527.2</v>
      </c>
      <c r="B75" s="40">
        <v>44392.0</v>
      </c>
      <c r="C75" s="40">
        <v>44396.0</v>
      </c>
      <c r="D75" s="32" t="s">
        <v>116</v>
      </c>
      <c r="E75" s="32" t="s">
        <v>46</v>
      </c>
      <c r="H75" s="38"/>
      <c r="I75" s="35"/>
      <c r="J75" s="30">
        <v>1.0</v>
      </c>
      <c r="K75" s="30">
        <v>0.0</v>
      </c>
      <c r="L75" s="30">
        <v>0.0</v>
      </c>
      <c r="M75" s="32" t="s">
        <v>39</v>
      </c>
      <c r="N75" s="32" t="s">
        <v>39</v>
      </c>
      <c r="O75" s="30">
        <v>3.0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5.0</v>
      </c>
      <c r="AA75" s="30">
        <v>4.0</v>
      </c>
      <c r="AB75" s="30">
        <v>12.0</v>
      </c>
      <c r="AC75" s="30">
        <v>2.0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85"/>
    </row>
    <row r="76">
      <c r="A76" s="30">
        <v>13528.1</v>
      </c>
      <c r="B76" s="40">
        <v>44392.0</v>
      </c>
      <c r="C76" s="40">
        <v>44397.0</v>
      </c>
      <c r="D76" s="32" t="s">
        <v>387</v>
      </c>
      <c r="E76" s="32" t="s">
        <v>160</v>
      </c>
      <c r="F76" s="32" t="s">
        <v>40</v>
      </c>
      <c r="G76" s="38"/>
      <c r="H76" s="38"/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6.0</v>
      </c>
      <c r="P76" s="30">
        <v>12.0</v>
      </c>
      <c r="Q76" s="30">
        <v>9.0</v>
      </c>
      <c r="R76" s="30">
        <v>7.0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5.0</v>
      </c>
      <c r="AC76" s="30">
        <v>2.0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85"/>
    </row>
    <row r="77">
      <c r="A77" s="30">
        <v>13528.2</v>
      </c>
      <c r="B77" s="40">
        <v>44392.0</v>
      </c>
      <c r="C77" s="40">
        <v>44397.0</v>
      </c>
      <c r="D77" s="32" t="s">
        <v>387</v>
      </c>
      <c r="E77" s="33" t="s">
        <v>160</v>
      </c>
      <c r="F77" s="32" t="s">
        <v>40</v>
      </c>
      <c r="G77" s="38"/>
      <c r="H77" s="38"/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7.0</v>
      </c>
      <c r="P77" s="30">
        <v>12.0</v>
      </c>
      <c r="Q77" s="30">
        <v>8.0</v>
      </c>
      <c r="R77" s="30">
        <v>10.0</v>
      </c>
      <c r="S77" s="30">
        <v>2.0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85"/>
    </row>
    <row r="78">
      <c r="A78" s="30">
        <v>13528.3</v>
      </c>
      <c r="B78" s="40">
        <v>44392.0</v>
      </c>
      <c r="C78" s="40">
        <v>44397.0</v>
      </c>
      <c r="D78" s="32" t="s">
        <v>387</v>
      </c>
      <c r="E78" s="32" t="s">
        <v>160</v>
      </c>
      <c r="F78" s="32" t="s">
        <v>40</v>
      </c>
      <c r="G78" s="38"/>
      <c r="H78" s="38"/>
      <c r="I78" s="35"/>
      <c r="J78" s="30">
        <v>0.0</v>
      </c>
      <c r="K78" s="30">
        <v>1.0</v>
      </c>
      <c r="L78" s="30">
        <v>0.0</v>
      </c>
      <c r="M78" s="32" t="s">
        <v>39</v>
      </c>
      <c r="N78" s="32" t="s">
        <v>39</v>
      </c>
      <c r="O78" s="30">
        <v>3.0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12.0</v>
      </c>
      <c r="V78" s="30">
        <v>9.0</v>
      </c>
      <c r="W78" s="30">
        <v>10.0</v>
      </c>
      <c r="X78" s="30">
        <v>1.0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85"/>
    </row>
    <row r="79">
      <c r="A79" s="30">
        <v>13529.1</v>
      </c>
      <c r="B79" s="40">
        <v>44392.0</v>
      </c>
      <c r="C79" s="40">
        <v>44393.0</v>
      </c>
      <c r="D79" s="32" t="s">
        <v>396</v>
      </c>
      <c r="E79" s="32" t="s">
        <v>397</v>
      </c>
      <c r="F79" s="37"/>
      <c r="G79" s="37"/>
      <c r="H79" s="37"/>
      <c r="I79" s="37"/>
      <c r="J79" s="30">
        <v>1.0</v>
      </c>
      <c r="K79" s="30">
        <v>0.0</v>
      </c>
      <c r="L79" s="30">
        <v>0.0</v>
      </c>
      <c r="M79" s="32" t="s">
        <v>39</v>
      </c>
      <c r="N79" s="32" t="s">
        <v>39</v>
      </c>
      <c r="O79" s="30">
        <v>2.0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9.0</v>
      </c>
      <c r="AA79" s="30">
        <v>5.0</v>
      </c>
      <c r="AB79" s="30">
        <v>5.0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85"/>
    </row>
    <row r="80">
      <c r="A80" s="30">
        <v>13529.2</v>
      </c>
      <c r="B80" s="40">
        <v>44392.0</v>
      </c>
      <c r="C80" s="40">
        <v>44393.0</v>
      </c>
      <c r="D80" s="32" t="s">
        <v>396</v>
      </c>
      <c r="E80" s="32" t="s">
        <v>397</v>
      </c>
      <c r="F80" s="37"/>
      <c r="G80" s="38"/>
      <c r="H80" s="38"/>
      <c r="I80" s="35"/>
      <c r="J80" s="30">
        <v>0.0</v>
      </c>
      <c r="K80" s="30">
        <v>0.0</v>
      </c>
      <c r="L80" s="30">
        <v>1.0</v>
      </c>
      <c r="M80" s="32" t="s">
        <v>39</v>
      </c>
      <c r="N80" s="32" t="s">
        <v>39</v>
      </c>
      <c r="O80" s="30">
        <v>0.0</v>
      </c>
      <c r="P80" s="30">
        <v>10.0</v>
      </c>
      <c r="Q80" s="30">
        <v>10.0</v>
      </c>
      <c r="R80" s="30">
        <v>5.0</v>
      </c>
      <c r="S80" s="30">
        <v>2.0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85"/>
    </row>
    <row r="81">
      <c r="A81" s="30">
        <v>13530.1</v>
      </c>
      <c r="B81" s="40">
        <v>44392.0</v>
      </c>
      <c r="C81" s="40">
        <v>44398.0</v>
      </c>
      <c r="D81" s="32" t="s">
        <v>387</v>
      </c>
      <c r="E81" s="32" t="s">
        <v>160</v>
      </c>
      <c r="F81" s="32" t="s">
        <v>40</v>
      </c>
      <c r="G81" s="38"/>
      <c r="H81" s="38"/>
      <c r="I81" s="35"/>
      <c r="J81" s="30">
        <v>0.0</v>
      </c>
      <c r="K81" s="30">
        <v>1.0</v>
      </c>
      <c r="L81" s="30">
        <v>0.0</v>
      </c>
      <c r="M81" s="32" t="s">
        <v>39</v>
      </c>
      <c r="N81" s="32" t="s">
        <v>39</v>
      </c>
      <c r="O81" s="30">
        <v>3.0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12.0</v>
      </c>
      <c r="V81" s="30">
        <v>8.0</v>
      </c>
      <c r="W81" s="30">
        <v>10.0</v>
      </c>
      <c r="X81" s="30">
        <v>2.0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85"/>
    </row>
    <row r="82">
      <c r="A82" s="30">
        <v>13530.2</v>
      </c>
      <c r="B82" s="40">
        <v>44392.0</v>
      </c>
      <c r="C82" s="40">
        <v>44397.0</v>
      </c>
      <c r="D82" s="32" t="s">
        <v>387</v>
      </c>
      <c r="E82" s="32" t="s">
        <v>160</v>
      </c>
      <c r="F82" s="32" t="s">
        <v>40</v>
      </c>
      <c r="G82" s="38"/>
      <c r="H82" s="38"/>
      <c r="I82" s="35"/>
      <c r="J82" s="30">
        <v>0.0</v>
      </c>
      <c r="K82" s="30">
        <v>1.0</v>
      </c>
      <c r="L82" s="30">
        <v>0.0</v>
      </c>
      <c r="M82" s="32" t="s">
        <v>39</v>
      </c>
      <c r="N82" s="32" t="s">
        <v>39</v>
      </c>
      <c r="O82" s="30">
        <v>4.0</v>
      </c>
      <c r="P82" s="30">
        <v>11.0</v>
      </c>
      <c r="Q82" s="30">
        <v>8.0</v>
      </c>
      <c r="R82" s="30">
        <v>5.0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0.0</v>
      </c>
      <c r="AB82" s="30">
        <v>5.0</v>
      </c>
      <c r="AC82" s="30">
        <v>2.0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85"/>
    </row>
    <row r="83">
      <c r="A83" s="30">
        <v>13530.3</v>
      </c>
      <c r="B83" s="40">
        <v>44392.0</v>
      </c>
      <c r="C83" s="40">
        <v>44398.0</v>
      </c>
      <c r="D83" s="32" t="s">
        <v>387</v>
      </c>
      <c r="E83" s="32" t="s">
        <v>160</v>
      </c>
      <c r="F83" s="37"/>
      <c r="G83" s="38"/>
      <c r="H83" s="38"/>
      <c r="I83" s="35"/>
      <c r="J83" s="30">
        <v>1.0</v>
      </c>
      <c r="K83" s="30">
        <v>0.0</v>
      </c>
      <c r="L83" s="30">
        <v>0.0</v>
      </c>
      <c r="M83" s="32" t="s">
        <v>39</v>
      </c>
      <c r="N83" s="32" t="s">
        <v>39</v>
      </c>
      <c r="O83" s="30">
        <v>3.0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6.0</v>
      </c>
      <c r="AA83" s="30">
        <v>5.0</v>
      </c>
      <c r="AB83" s="30">
        <v>5.0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85"/>
    </row>
    <row r="84">
      <c r="A84" s="30">
        <v>13530.4</v>
      </c>
      <c r="B84" s="40">
        <v>44392.0</v>
      </c>
      <c r="C84" s="40">
        <v>44398.0</v>
      </c>
      <c r="D84" s="32" t="s">
        <v>387</v>
      </c>
      <c r="E84" s="32" t="s">
        <v>160</v>
      </c>
      <c r="F84" s="37"/>
      <c r="G84" s="38"/>
      <c r="H84" s="38"/>
      <c r="I84" s="35"/>
      <c r="J84" s="30">
        <v>1.0</v>
      </c>
      <c r="K84" s="30">
        <v>0.0</v>
      </c>
      <c r="L84" s="30">
        <v>0.0</v>
      </c>
      <c r="M84" s="32" t="s">
        <v>39</v>
      </c>
      <c r="N84" s="32" t="s">
        <v>39</v>
      </c>
      <c r="O84" s="30">
        <v>1.0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6.0</v>
      </c>
      <c r="AF84" s="30">
        <v>3.0</v>
      </c>
      <c r="AG84" s="30">
        <v>10.0</v>
      </c>
      <c r="AH84" s="30">
        <v>1.0</v>
      </c>
      <c r="AI84" s="30">
        <v>0.0</v>
      </c>
      <c r="AJ84" s="85"/>
    </row>
    <row r="85">
      <c r="A85" s="30">
        <v>13530.5</v>
      </c>
      <c r="B85" s="40">
        <v>44392.0</v>
      </c>
      <c r="C85" s="40">
        <v>44398.0</v>
      </c>
      <c r="D85" s="32" t="s">
        <v>387</v>
      </c>
      <c r="E85" s="32" t="s">
        <v>160</v>
      </c>
      <c r="F85" s="37"/>
      <c r="G85" s="38"/>
      <c r="H85" s="38"/>
      <c r="I85" s="35"/>
      <c r="J85" s="30">
        <v>0.0</v>
      </c>
      <c r="K85" s="30">
        <v>0.0</v>
      </c>
      <c r="L85" s="30">
        <v>1.0</v>
      </c>
      <c r="M85" s="32" t="s">
        <v>39</v>
      </c>
      <c r="N85" s="32" t="s">
        <v>39</v>
      </c>
      <c r="O85" s="30">
        <v>4.0</v>
      </c>
      <c r="P85" s="30">
        <v>9.0</v>
      </c>
      <c r="Q85" s="30">
        <v>9.0</v>
      </c>
      <c r="R85" s="30">
        <v>5.0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85"/>
    </row>
    <row r="86">
      <c r="A86" s="30">
        <v>13531.1</v>
      </c>
      <c r="B86" s="40">
        <v>44392.0</v>
      </c>
      <c r="C86" s="40">
        <v>44399.0</v>
      </c>
      <c r="D86" s="32" t="s">
        <v>315</v>
      </c>
      <c r="E86" s="32" t="s">
        <v>218</v>
      </c>
      <c r="G86" s="37"/>
      <c r="H86" s="37"/>
      <c r="I86" s="37"/>
      <c r="J86" s="30">
        <v>1.0</v>
      </c>
      <c r="K86" s="30">
        <v>0.0</v>
      </c>
      <c r="L86" s="30">
        <v>0.0</v>
      </c>
      <c r="M86" s="32" t="s">
        <v>39</v>
      </c>
      <c r="N86" s="32" t="s">
        <v>39</v>
      </c>
      <c r="O86" s="30">
        <v>3.0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7.0</v>
      </c>
      <c r="AA86" s="30">
        <v>5.0</v>
      </c>
      <c r="AB86" s="30">
        <v>12.0</v>
      </c>
      <c r="AC86" s="30">
        <v>1.0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85"/>
    </row>
    <row r="87">
      <c r="A87" s="30">
        <v>13531.2</v>
      </c>
      <c r="B87" s="40">
        <v>44392.0</v>
      </c>
      <c r="C87" s="40">
        <v>44399.0</v>
      </c>
      <c r="D87" s="32" t="s">
        <v>315</v>
      </c>
      <c r="E87" s="32" t="s">
        <v>218</v>
      </c>
      <c r="F87" s="32" t="s">
        <v>226</v>
      </c>
      <c r="G87" s="32" t="s">
        <v>38</v>
      </c>
      <c r="H87" s="30">
        <v>27606.0</v>
      </c>
      <c r="I87" s="37"/>
      <c r="J87" s="30">
        <v>0.0</v>
      </c>
      <c r="K87" s="30">
        <v>1.0</v>
      </c>
      <c r="L87" s="30">
        <v>0.0</v>
      </c>
      <c r="M87" s="32" t="s">
        <v>49</v>
      </c>
      <c r="N87" s="32" t="s">
        <v>39</v>
      </c>
      <c r="O87" s="30">
        <v>2.0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7.0</v>
      </c>
      <c r="AA87" s="30">
        <v>5.0</v>
      </c>
      <c r="AB87" s="30">
        <v>10.0</v>
      </c>
      <c r="AC87" s="30">
        <v>1.0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85"/>
    </row>
    <row r="88">
      <c r="A88" s="30">
        <v>13531.3</v>
      </c>
      <c r="B88" s="40">
        <v>44392.0</v>
      </c>
      <c r="C88" s="40">
        <v>44399.0</v>
      </c>
      <c r="D88" s="32" t="s">
        <v>315</v>
      </c>
      <c r="E88" s="32" t="s">
        <v>218</v>
      </c>
      <c r="F88" s="32" t="s">
        <v>40</v>
      </c>
      <c r="G88" s="37"/>
      <c r="H88" s="37"/>
      <c r="I88" s="37"/>
      <c r="J88" s="30">
        <v>0.0</v>
      </c>
      <c r="K88" s="30">
        <v>1.0</v>
      </c>
      <c r="L88" s="30">
        <v>0.0</v>
      </c>
      <c r="M88" s="32" t="s">
        <v>49</v>
      </c>
      <c r="N88" s="32" t="s">
        <v>39</v>
      </c>
      <c r="O88" s="30">
        <v>4.0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7.0</v>
      </c>
      <c r="V88" s="30">
        <v>5.0</v>
      </c>
      <c r="W88" s="30">
        <v>10.0</v>
      </c>
      <c r="X88" s="30">
        <v>1.0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85"/>
    </row>
    <row r="89">
      <c r="A89" s="30">
        <v>13531.4</v>
      </c>
      <c r="B89" s="40">
        <v>44392.0</v>
      </c>
      <c r="C89" s="40">
        <v>44399.0</v>
      </c>
      <c r="D89" s="32" t="s">
        <v>315</v>
      </c>
      <c r="E89" s="32" t="s">
        <v>218</v>
      </c>
      <c r="F89" s="32" t="s">
        <v>40</v>
      </c>
      <c r="G89" s="38"/>
      <c r="H89" s="38"/>
      <c r="I89" s="35"/>
      <c r="J89" s="30">
        <v>0.0</v>
      </c>
      <c r="K89" s="30">
        <v>1.0</v>
      </c>
      <c r="L89" s="30">
        <v>0.0</v>
      </c>
      <c r="M89" s="32" t="s">
        <v>49</v>
      </c>
      <c r="N89" s="32" t="s">
        <v>39</v>
      </c>
      <c r="O89" s="30">
        <v>1.0</v>
      </c>
      <c r="P89" s="30">
        <v>7.0</v>
      </c>
      <c r="Q89" s="30">
        <v>5.0</v>
      </c>
      <c r="R89" s="30">
        <v>10.0</v>
      </c>
      <c r="S89" s="30">
        <v>1.0</v>
      </c>
      <c r="T89" s="30">
        <v>0.0</v>
      </c>
      <c r="U89" s="30">
        <v>0.0</v>
      </c>
      <c r="V89" s="30">
        <v>0.0</v>
      </c>
      <c r="W89" s="30">
        <v>0.0</v>
      </c>
      <c r="X89" s="30">
        <v>0.0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85"/>
    </row>
    <row r="90">
      <c r="A90" s="30">
        <v>13531.5</v>
      </c>
      <c r="B90" s="40">
        <v>44392.0</v>
      </c>
      <c r="C90" s="40">
        <v>44399.0</v>
      </c>
      <c r="D90" s="32" t="s">
        <v>315</v>
      </c>
      <c r="E90" s="32" t="s">
        <v>218</v>
      </c>
      <c r="G90" s="38"/>
      <c r="H90" s="38"/>
      <c r="I90" s="35"/>
      <c r="J90" s="30">
        <v>0.0</v>
      </c>
      <c r="K90" s="30">
        <v>0.0</v>
      </c>
      <c r="L90" s="30">
        <v>1.0</v>
      </c>
      <c r="M90" s="32" t="s">
        <v>39</v>
      </c>
      <c r="N90" s="32" t="s">
        <v>39</v>
      </c>
      <c r="O90" s="30">
        <v>3.0</v>
      </c>
      <c r="P90" s="30">
        <v>7.0</v>
      </c>
      <c r="Q90" s="30">
        <v>5.0</v>
      </c>
      <c r="R90" s="30">
        <v>10.0</v>
      </c>
      <c r="S90" s="30">
        <v>1.0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85"/>
    </row>
    <row r="91">
      <c r="A91" s="30">
        <v>13531.6</v>
      </c>
      <c r="B91" s="40">
        <v>44392.0</v>
      </c>
      <c r="C91" s="40">
        <v>44399.0</v>
      </c>
      <c r="D91" s="32" t="s">
        <v>315</v>
      </c>
      <c r="E91" s="32" t="s">
        <v>218</v>
      </c>
      <c r="G91" s="38"/>
      <c r="H91" s="38"/>
      <c r="I91" s="35"/>
      <c r="J91" s="30">
        <v>0.0</v>
      </c>
      <c r="K91" s="30">
        <v>0.0</v>
      </c>
      <c r="L91" s="30">
        <v>1.0</v>
      </c>
      <c r="M91" s="32" t="s">
        <v>39</v>
      </c>
      <c r="N91" s="32" t="s">
        <v>39</v>
      </c>
      <c r="O91" s="30">
        <v>3.0</v>
      </c>
      <c r="P91" s="30">
        <v>7.0</v>
      </c>
      <c r="Q91" s="30">
        <v>5.0</v>
      </c>
      <c r="R91" s="30">
        <v>10.0</v>
      </c>
      <c r="S91" s="30">
        <v>1.0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85"/>
    </row>
    <row r="92">
      <c r="A92" s="30">
        <v>13532.1</v>
      </c>
      <c r="B92" s="40">
        <v>44392.0</v>
      </c>
      <c r="C92" s="40">
        <v>44399.0</v>
      </c>
      <c r="D92" s="32" t="s">
        <v>395</v>
      </c>
      <c r="E92" s="32" t="s">
        <v>46</v>
      </c>
      <c r="F92" s="32" t="s">
        <v>151</v>
      </c>
      <c r="G92" s="32" t="s">
        <v>38</v>
      </c>
      <c r="H92" s="30">
        <v>27606.0</v>
      </c>
      <c r="I92" s="37"/>
      <c r="J92" s="30">
        <v>0.0</v>
      </c>
      <c r="K92" s="30">
        <v>1.0</v>
      </c>
      <c r="L92" s="30">
        <v>0.0</v>
      </c>
      <c r="M92" s="32" t="s">
        <v>39</v>
      </c>
      <c r="N92" s="32" t="s">
        <v>39</v>
      </c>
      <c r="O92" s="30">
        <v>3.0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11.0</v>
      </c>
      <c r="AA92" s="30">
        <v>5.0</v>
      </c>
      <c r="AB92" s="30">
        <v>10.0</v>
      </c>
      <c r="AC92" s="30">
        <v>1.0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85"/>
    </row>
    <row r="93">
      <c r="A93" s="30">
        <v>13532.2</v>
      </c>
      <c r="B93" s="40">
        <v>44392.0</v>
      </c>
      <c r="C93" s="40">
        <v>44399.0</v>
      </c>
      <c r="D93" s="32" t="s">
        <v>395</v>
      </c>
      <c r="E93" s="32" t="s">
        <v>46</v>
      </c>
      <c r="H93" s="37"/>
      <c r="I93" s="37"/>
      <c r="J93" s="30">
        <v>0.0</v>
      </c>
      <c r="K93" s="30">
        <v>0.0</v>
      </c>
      <c r="L93" s="30">
        <v>1.0</v>
      </c>
      <c r="M93" s="32" t="s">
        <v>39</v>
      </c>
      <c r="N93" s="32" t="s">
        <v>39</v>
      </c>
      <c r="O93" s="30">
        <v>3.0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13.0</v>
      </c>
      <c r="AA93" s="30">
        <v>6.0</v>
      </c>
      <c r="AB93" s="30">
        <v>10.0</v>
      </c>
      <c r="AC93" s="30">
        <v>1.0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85"/>
    </row>
    <row r="94">
      <c r="A94" s="30">
        <v>13532.3</v>
      </c>
      <c r="B94" s="40">
        <v>44392.0</v>
      </c>
      <c r="C94" s="40">
        <v>44399.0</v>
      </c>
      <c r="D94" s="32" t="s">
        <v>395</v>
      </c>
      <c r="E94" s="33" t="s">
        <v>46</v>
      </c>
      <c r="H94" s="38"/>
      <c r="I94" s="35"/>
      <c r="J94" s="30">
        <v>0.0</v>
      </c>
      <c r="K94" s="30">
        <v>0.0</v>
      </c>
      <c r="L94" s="30">
        <v>1.0</v>
      </c>
      <c r="M94" s="32" t="s">
        <v>39</v>
      </c>
      <c r="N94" s="32" t="s">
        <v>39</v>
      </c>
      <c r="O94" s="30">
        <v>6.0</v>
      </c>
      <c r="P94" s="30">
        <v>13.0</v>
      </c>
      <c r="Q94" s="30">
        <v>9.0</v>
      </c>
      <c r="R94" s="30">
        <v>10.0</v>
      </c>
      <c r="S94" s="30">
        <v>2.0</v>
      </c>
      <c r="T94" s="30">
        <v>1.0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85"/>
    </row>
    <row r="95">
      <c r="A95" s="30">
        <v>13532.4</v>
      </c>
      <c r="B95" s="40">
        <v>44392.0</v>
      </c>
      <c r="C95" s="40">
        <v>44399.0</v>
      </c>
      <c r="D95" s="32" t="s">
        <v>395</v>
      </c>
      <c r="E95" s="32" t="s">
        <v>46</v>
      </c>
      <c r="H95" s="38"/>
      <c r="I95" s="35"/>
      <c r="J95" s="30">
        <v>0.0</v>
      </c>
      <c r="K95" s="30">
        <v>0.0</v>
      </c>
      <c r="L95" s="30">
        <v>1.0</v>
      </c>
      <c r="M95" s="32" t="s">
        <v>39</v>
      </c>
      <c r="N95" s="32" t="s">
        <v>39</v>
      </c>
      <c r="O95" s="30">
        <v>7.0</v>
      </c>
      <c r="P95" s="30">
        <v>13.0</v>
      </c>
      <c r="Q95" s="30">
        <v>8.0</v>
      </c>
      <c r="R95" s="30">
        <v>10.0</v>
      </c>
      <c r="S95" s="30">
        <v>2.0</v>
      </c>
      <c r="T95" s="30">
        <v>1.0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85"/>
    </row>
    <row r="96">
      <c r="A96" s="30">
        <v>13532.5</v>
      </c>
      <c r="B96" s="40">
        <v>44392.0</v>
      </c>
      <c r="C96" s="40">
        <v>44399.0</v>
      </c>
      <c r="D96" s="32" t="s">
        <v>395</v>
      </c>
      <c r="E96" s="32" t="s">
        <v>46</v>
      </c>
      <c r="H96" s="38"/>
      <c r="I96" s="35"/>
      <c r="J96" s="30">
        <v>1.0</v>
      </c>
      <c r="K96" s="30">
        <v>0.0</v>
      </c>
      <c r="L96" s="30">
        <v>0.0</v>
      </c>
      <c r="M96" s="32" t="s">
        <v>39</v>
      </c>
      <c r="N96" s="32" t="s">
        <v>39</v>
      </c>
      <c r="O96" s="30">
        <v>2.0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2.0</v>
      </c>
      <c r="AA96" s="30">
        <v>0.0</v>
      </c>
      <c r="AB96" s="30">
        <v>12.0</v>
      </c>
      <c r="AC96" s="30">
        <v>2.0</v>
      </c>
      <c r="AD96" s="30">
        <v>1.0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85"/>
    </row>
    <row r="97">
      <c r="A97" s="30">
        <v>13533.1</v>
      </c>
      <c r="B97" s="40">
        <v>44393.0</v>
      </c>
      <c r="C97" s="40">
        <v>44399.0</v>
      </c>
      <c r="D97" s="32" t="s">
        <v>398</v>
      </c>
      <c r="E97" s="33" t="s">
        <v>36</v>
      </c>
      <c r="F97" s="32" t="s">
        <v>61</v>
      </c>
      <c r="G97" s="32" t="s">
        <v>62</v>
      </c>
      <c r="H97" s="30">
        <v>27526.0</v>
      </c>
      <c r="I97" s="35"/>
      <c r="J97" s="30">
        <v>0.0</v>
      </c>
      <c r="K97" s="30">
        <v>1.0</v>
      </c>
      <c r="L97" s="30">
        <v>0.0</v>
      </c>
      <c r="M97" s="32" t="s">
        <v>49</v>
      </c>
      <c r="N97" s="32" t="s">
        <v>39</v>
      </c>
      <c r="O97" s="30">
        <v>4.0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11.0</v>
      </c>
      <c r="AA97" s="30">
        <v>7.0</v>
      </c>
      <c r="AB97" s="30">
        <v>10.0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85"/>
    </row>
    <row r="98">
      <c r="A98" s="30">
        <v>13533.2</v>
      </c>
      <c r="B98" s="40">
        <v>44393.0</v>
      </c>
      <c r="C98" s="40">
        <v>44399.0</v>
      </c>
      <c r="D98" s="32" t="s">
        <v>398</v>
      </c>
      <c r="E98" s="32" t="s">
        <v>36</v>
      </c>
      <c r="H98" s="37"/>
      <c r="I98" s="37"/>
      <c r="J98" s="30">
        <v>0.0</v>
      </c>
      <c r="K98" s="30">
        <v>0.0</v>
      </c>
      <c r="L98" s="30">
        <v>1.0</v>
      </c>
      <c r="M98" s="32" t="s">
        <v>49</v>
      </c>
      <c r="N98" s="32" t="s">
        <v>39</v>
      </c>
      <c r="O98" s="30">
        <v>3.0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11.0</v>
      </c>
      <c r="V98" s="30">
        <v>8.0</v>
      </c>
      <c r="W98" s="30">
        <v>5.0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5.0</v>
      </c>
      <c r="AH98" s="30">
        <v>0.0</v>
      </c>
      <c r="AI98" s="30">
        <v>0.0</v>
      </c>
      <c r="AJ98" s="85"/>
    </row>
    <row r="99">
      <c r="A99" s="30">
        <v>13533.3</v>
      </c>
      <c r="B99" s="40">
        <v>44393.0</v>
      </c>
      <c r="C99" s="40">
        <v>44400.0</v>
      </c>
      <c r="D99" s="32" t="s">
        <v>398</v>
      </c>
      <c r="E99" s="33" t="s">
        <v>36</v>
      </c>
      <c r="H99" s="38"/>
      <c r="I99" s="35"/>
      <c r="J99" s="30">
        <v>0.0</v>
      </c>
      <c r="K99" s="30">
        <v>0.0</v>
      </c>
      <c r="L99" s="30">
        <v>1.0</v>
      </c>
      <c r="M99" s="32" t="s">
        <v>49</v>
      </c>
      <c r="N99" s="32" t="s">
        <v>39</v>
      </c>
      <c r="O99" s="30">
        <v>3.0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12.0</v>
      </c>
      <c r="V99" s="30">
        <v>8.0</v>
      </c>
      <c r="W99" s="30">
        <v>10.0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85"/>
    </row>
    <row r="100">
      <c r="A100" s="30">
        <v>13534.1</v>
      </c>
      <c r="B100" s="40">
        <v>44393.0</v>
      </c>
      <c r="C100" s="40">
        <v>44399.0</v>
      </c>
      <c r="D100" s="32" t="s">
        <v>387</v>
      </c>
      <c r="E100" s="33" t="s">
        <v>160</v>
      </c>
      <c r="F100" s="32" t="s">
        <v>307</v>
      </c>
      <c r="G100" s="32" t="s">
        <v>109</v>
      </c>
      <c r="H100" s="30">
        <v>27529.0</v>
      </c>
      <c r="I100" s="35"/>
      <c r="J100" s="30">
        <v>0.0</v>
      </c>
      <c r="K100" s="30">
        <v>1.0</v>
      </c>
      <c r="L100" s="30">
        <v>0.0</v>
      </c>
      <c r="M100" s="32" t="s">
        <v>49</v>
      </c>
      <c r="N100" s="32" t="s">
        <v>39</v>
      </c>
      <c r="O100" s="30">
        <v>3.0</v>
      </c>
      <c r="P100" s="30">
        <v>15.0</v>
      </c>
      <c r="Q100" s="30">
        <v>9.0</v>
      </c>
      <c r="R100" s="30">
        <v>7.0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5.0</v>
      </c>
      <c r="AC100" s="30">
        <v>2.0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85"/>
    </row>
    <row r="101">
      <c r="A101" s="30">
        <v>13534.2</v>
      </c>
      <c r="B101" s="40">
        <v>44393.0</v>
      </c>
      <c r="C101" s="40">
        <v>44399.0</v>
      </c>
      <c r="D101" s="32" t="s">
        <v>387</v>
      </c>
      <c r="E101" s="33" t="s">
        <v>160</v>
      </c>
      <c r="F101" s="32" t="s">
        <v>307</v>
      </c>
      <c r="G101" s="32" t="s">
        <v>109</v>
      </c>
      <c r="H101" s="30">
        <v>27529.0</v>
      </c>
      <c r="I101" s="35"/>
      <c r="J101" s="30">
        <v>0.0</v>
      </c>
      <c r="K101" s="30">
        <v>1.0</v>
      </c>
      <c r="L101" s="30">
        <v>0.0</v>
      </c>
      <c r="M101" s="32" t="s">
        <v>49</v>
      </c>
      <c r="N101" s="32" t="s">
        <v>39</v>
      </c>
      <c r="O101" s="30">
        <v>4.0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12.0</v>
      </c>
      <c r="V101" s="30">
        <v>8.0</v>
      </c>
      <c r="W101" s="30">
        <v>10.0</v>
      </c>
      <c r="X101" s="30">
        <v>2.0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85"/>
    </row>
    <row r="102">
      <c r="A102" s="30">
        <v>13534.3</v>
      </c>
      <c r="B102" s="40">
        <v>44393.0</v>
      </c>
      <c r="C102" s="40">
        <v>44399.0</v>
      </c>
      <c r="D102" s="32" t="s">
        <v>387</v>
      </c>
      <c r="E102" s="32" t="s">
        <v>160</v>
      </c>
      <c r="F102" s="32" t="s">
        <v>307</v>
      </c>
      <c r="G102" s="33" t="s">
        <v>109</v>
      </c>
      <c r="H102" s="34">
        <v>27529.0</v>
      </c>
      <c r="I102" s="35"/>
      <c r="J102" s="30">
        <v>0.0</v>
      </c>
      <c r="K102" s="30">
        <v>1.0</v>
      </c>
      <c r="L102" s="30">
        <v>0.0</v>
      </c>
      <c r="M102" s="32" t="s">
        <v>49</v>
      </c>
      <c r="N102" s="32" t="s">
        <v>39</v>
      </c>
      <c r="O102" s="30">
        <v>4.0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12.0</v>
      </c>
      <c r="V102" s="30">
        <v>8.0</v>
      </c>
      <c r="W102" s="30">
        <v>10.0</v>
      </c>
      <c r="X102" s="30">
        <v>2.0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85"/>
    </row>
    <row r="103">
      <c r="A103" s="30">
        <v>13534.4</v>
      </c>
      <c r="B103" s="40">
        <v>44393.0</v>
      </c>
      <c r="C103" s="40">
        <v>44399.0</v>
      </c>
      <c r="D103" s="32" t="s">
        <v>387</v>
      </c>
      <c r="E103" s="32" t="s">
        <v>160</v>
      </c>
      <c r="F103" s="37"/>
      <c r="G103" s="37"/>
      <c r="H103" s="37"/>
      <c r="I103" s="37"/>
      <c r="J103" s="30">
        <v>0.0</v>
      </c>
      <c r="K103" s="30">
        <v>0.0</v>
      </c>
      <c r="L103" s="30">
        <v>1.0</v>
      </c>
      <c r="M103" s="32" t="s">
        <v>49</v>
      </c>
      <c r="N103" s="32" t="s">
        <v>39</v>
      </c>
      <c r="O103" s="30">
        <v>7.0</v>
      </c>
      <c r="P103" s="30">
        <v>14.0</v>
      </c>
      <c r="Q103" s="30">
        <v>9.0</v>
      </c>
      <c r="R103" s="30">
        <v>10.0</v>
      </c>
      <c r="S103" s="30">
        <v>2.0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85"/>
    </row>
    <row r="104">
      <c r="A104" s="30">
        <v>13534.5</v>
      </c>
      <c r="B104" s="40">
        <v>44393.0</v>
      </c>
      <c r="C104" s="40">
        <v>44399.0</v>
      </c>
      <c r="D104" s="32" t="s">
        <v>387</v>
      </c>
      <c r="E104" s="32" t="s">
        <v>160</v>
      </c>
      <c r="F104" s="37"/>
      <c r="G104" s="38"/>
      <c r="H104" s="38"/>
      <c r="I104" s="35"/>
      <c r="J104" s="30">
        <v>0.0</v>
      </c>
      <c r="K104" s="30">
        <v>0.0</v>
      </c>
      <c r="L104" s="30">
        <v>1.0</v>
      </c>
      <c r="M104" s="32" t="s">
        <v>39</v>
      </c>
      <c r="N104" s="32" t="s">
        <v>39</v>
      </c>
      <c r="O104" s="30">
        <v>3.0</v>
      </c>
      <c r="P104" s="30">
        <v>12.0</v>
      </c>
      <c r="Q104" s="30">
        <v>7.0</v>
      </c>
      <c r="R104" s="30">
        <v>10.0</v>
      </c>
      <c r="S104" s="30">
        <v>2.0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85"/>
    </row>
    <row r="105">
      <c r="A105" s="30">
        <v>13534.6</v>
      </c>
      <c r="B105" s="40">
        <v>44393.0</v>
      </c>
      <c r="C105" s="40">
        <v>44399.0</v>
      </c>
      <c r="D105" s="32" t="s">
        <v>387</v>
      </c>
      <c r="E105" s="32" t="s">
        <v>160</v>
      </c>
      <c r="F105" s="37"/>
      <c r="G105" s="38"/>
      <c r="H105" s="38"/>
      <c r="I105" s="35"/>
      <c r="J105" s="30">
        <v>0.0</v>
      </c>
      <c r="K105" s="30">
        <v>0.0</v>
      </c>
      <c r="L105" s="30">
        <v>1.0</v>
      </c>
      <c r="M105" s="32" t="s">
        <v>39</v>
      </c>
      <c r="N105" s="32" t="s">
        <v>39</v>
      </c>
      <c r="O105" s="30">
        <v>0.0</v>
      </c>
      <c r="P105" s="30">
        <v>13.0</v>
      </c>
      <c r="Q105" s="30">
        <v>8.0</v>
      </c>
      <c r="R105" s="30">
        <v>5.0</v>
      </c>
      <c r="S105" s="30">
        <v>2.0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0.0</v>
      </c>
      <c r="AA105" s="30">
        <v>0.0</v>
      </c>
      <c r="AB105" s="30">
        <v>0.0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85"/>
    </row>
    <row r="106">
      <c r="A106" s="30">
        <v>13535.1</v>
      </c>
      <c r="B106" s="40">
        <v>44393.0</v>
      </c>
      <c r="C106" s="40">
        <v>44396.0</v>
      </c>
      <c r="D106" s="32" t="s">
        <v>387</v>
      </c>
      <c r="E106" s="32" t="s">
        <v>160</v>
      </c>
      <c r="F106" s="37"/>
      <c r="G106" s="38"/>
      <c r="H106" s="38"/>
      <c r="I106" s="35"/>
      <c r="J106" s="30">
        <v>1.0</v>
      </c>
      <c r="K106" s="30">
        <v>0.0</v>
      </c>
      <c r="L106" s="30">
        <v>0.0</v>
      </c>
      <c r="M106" s="32" t="s">
        <v>39</v>
      </c>
      <c r="N106" s="32" t="s">
        <v>39</v>
      </c>
      <c r="O106" s="30">
        <v>3.0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6.0</v>
      </c>
      <c r="AA106" s="30">
        <v>5.0</v>
      </c>
      <c r="AB106" s="30">
        <v>12.0</v>
      </c>
      <c r="AC106" s="30">
        <v>2.0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85"/>
    </row>
    <row r="107">
      <c r="A107" s="30">
        <v>13536.1</v>
      </c>
      <c r="B107" s="40">
        <v>44394.0</v>
      </c>
      <c r="C107" s="40">
        <v>44399.0</v>
      </c>
      <c r="D107" s="32" t="s">
        <v>396</v>
      </c>
      <c r="E107" s="32" t="s">
        <v>397</v>
      </c>
      <c r="F107" s="37"/>
      <c r="G107" s="38"/>
      <c r="H107" s="38"/>
      <c r="I107" s="35"/>
      <c r="J107" s="30">
        <v>1.0</v>
      </c>
      <c r="K107" s="30">
        <v>0.0</v>
      </c>
      <c r="L107" s="30">
        <v>0.0</v>
      </c>
      <c r="M107" s="32" t="s">
        <v>39</v>
      </c>
      <c r="N107" s="32" t="s">
        <v>39</v>
      </c>
      <c r="O107" s="30">
        <v>4.0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7.0</v>
      </c>
      <c r="AA107" s="30">
        <v>5.0</v>
      </c>
      <c r="AB107" s="30">
        <v>13.0</v>
      </c>
      <c r="AC107" s="30">
        <v>2.0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85"/>
    </row>
    <row r="108">
      <c r="A108" s="30">
        <v>13536.2</v>
      </c>
      <c r="B108" s="40">
        <v>44394.0</v>
      </c>
      <c r="C108" s="40">
        <v>44399.0</v>
      </c>
      <c r="D108" s="32" t="s">
        <v>396</v>
      </c>
      <c r="E108" s="32" t="s">
        <v>397</v>
      </c>
      <c r="F108" s="37"/>
      <c r="G108" s="38"/>
      <c r="H108" s="38"/>
      <c r="I108" s="35"/>
      <c r="J108" s="30">
        <v>0.0</v>
      </c>
      <c r="K108" s="30">
        <v>0.0</v>
      </c>
      <c r="L108" s="30">
        <v>1.0</v>
      </c>
      <c r="M108" s="32" t="s">
        <v>39</v>
      </c>
      <c r="N108" s="32" t="s">
        <v>39</v>
      </c>
      <c r="O108" s="30">
        <v>0.0</v>
      </c>
      <c r="P108" s="30">
        <v>10.0</v>
      </c>
      <c r="Q108" s="30">
        <v>10.0</v>
      </c>
      <c r="R108" s="30">
        <v>5.0</v>
      </c>
      <c r="S108" s="30">
        <v>2.0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85"/>
    </row>
    <row r="109">
      <c r="A109" s="30">
        <v>13537.1</v>
      </c>
      <c r="B109" s="40">
        <v>44396.0</v>
      </c>
      <c r="C109" s="40">
        <v>44397.0</v>
      </c>
      <c r="D109" s="32" t="s">
        <v>387</v>
      </c>
      <c r="E109" s="32" t="s">
        <v>160</v>
      </c>
      <c r="F109" s="32" t="s">
        <v>69</v>
      </c>
      <c r="G109" s="33" t="s">
        <v>38</v>
      </c>
      <c r="H109" s="34">
        <v>27615.0</v>
      </c>
      <c r="I109" s="35"/>
      <c r="J109" s="30">
        <v>0.0</v>
      </c>
      <c r="K109" s="30">
        <v>1.0</v>
      </c>
      <c r="L109" s="30">
        <v>0.0</v>
      </c>
      <c r="M109" s="32" t="s">
        <v>49</v>
      </c>
      <c r="N109" s="32" t="s">
        <v>39</v>
      </c>
      <c r="O109" s="30">
        <v>3.0</v>
      </c>
      <c r="P109" s="30">
        <v>15.0</v>
      </c>
      <c r="Q109" s="30">
        <v>8.0</v>
      </c>
      <c r="R109" s="30">
        <v>7.0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0.0</v>
      </c>
      <c r="AB109" s="30">
        <v>5.0</v>
      </c>
      <c r="AC109" s="30">
        <v>2.0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85"/>
    </row>
    <row r="110">
      <c r="A110" s="30">
        <v>13538.1</v>
      </c>
      <c r="B110" s="40">
        <v>44396.0</v>
      </c>
      <c r="C110" s="40">
        <v>44398.0</v>
      </c>
      <c r="D110" s="32" t="s">
        <v>113</v>
      </c>
      <c r="E110" s="32" t="s">
        <v>36</v>
      </c>
      <c r="F110" s="32" t="s">
        <v>88</v>
      </c>
      <c r="G110" s="33" t="s">
        <v>89</v>
      </c>
      <c r="H110" s="34">
        <v>27609.0</v>
      </c>
      <c r="I110" s="35"/>
      <c r="J110" s="30">
        <v>0.0</v>
      </c>
      <c r="K110" s="30">
        <v>1.0</v>
      </c>
      <c r="L110" s="30">
        <v>0.0</v>
      </c>
      <c r="M110" s="32" t="s">
        <v>39</v>
      </c>
      <c r="N110" s="32" t="s">
        <v>39</v>
      </c>
      <c r="O110" s="30">
        <v>2.0</v>
      </c>
      <c r="P110" s="30">
        <v>12.0</v>
      </c>
      <c r="Q110" s="30">
        <v>9.0</v>
      </c>
      <c r="R110" s="30">
        <v>10.0</v>
      </c>
      <c r="S110" s="30">
        <v>1.0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85"/>
    </row>
    <row r="111">
      <c r="A111" s="30">
        <v>13538.2</v>
      </c>
      <c r="B111" s="40">
        <v>44396.0</v>
      </c>
      <c r="C111" s="40">
        <v>44398.0</v>
      </c>
      <c r="D111" s="32" t="s">
        <v>113</v>
      </c>
      <c r="E111" s="32" t="s">
        <v>36</v>
      </c>
      <c r="F111" s="32" t="s">
        <v>122</v>
      </c>
      <c r="G111" s="33" t="s">
        <v>38</v>
      </c>
      <c r="H111" s="34">
        <v>27610.0</v>
      </c>
      <c r="I111" s="35"/>
      <c r="J111" s="30">
        <v>0.0</v>
      </c>
      <c r="K111" s="30">
        <v>1.0</v>
      </c>
      <c r="L111" s="30">
        <v>0.0</v>
      </c>
      <c r="M111" s="32" t="s">
        <v>39</v>
      </c>
      <c r="N111" s="32" t="s">
        <v>39</v>
      </c>
      <c r="O111" s="30">
        <v>6.0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13.0</v>
      </c>
      <c r="V111" s="30">
        <v>9.0</v>
      </c>
      <c r="W111" s="30">
        <v>10.0</v>
      </c>
      <c r="X111" s="30">
        <v>1.0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85"/>
    </row>
    <row r="112">
      <c r="A112" s="30">
        <v>13538.3</v>
      </c>
      <c r="B112" s="40">
        <v>44396.0</v>
      </c>
      <c r="C112" s="40">
        <v>44398.0</v>
      </c>
      <c r="D112" s="32" t="s">
        <v>113</v>
      </c>
      <c r="E112" s="32" t="s">
        <v>36</v>
      </c>
      <c r="F112" s="32" t="s">
        <v>122</v>
      </c>
      <c r="G112" s="32" t="s">
        <v>38</v>
      </c>
      <c r="H112" s="30">
        <v>27610.0</v>
      </c>
      <c r="I112" s="37"/>
      <c r="J112" s="30">
        <v>0.0</v>
      </c>
      <c r="K112" s="30">
        <v>1.0</v>
      </c>
      <c r="L112" s="30">
        <v>0.0</v>
      </c>
      <c r="M112" s="32" t="s">
        <v>39</v>
      </c>
      <c r="N112" s="32" t="s">
        <v>39</v>
      </c>
      <c r="O112" s="30">
        <v>6.0</v>
      </c>
      <c r="P112" s="30">
        <v>13.0</v>
      </c>
      <c r="Q112" s="30">
        <v>10.0</v>
      </c>
      <c r="R112" s="30">
        <v>10.0</v>
      </c>
      <c r="S112" s="30">
        <v>1.0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85"/>
    </row>
    <row r="113">
      <c r="A113" s="30">
        <v>13538.4</v>
      </c>
      <c r="B113" s="40">
        <v>44396.0</v>
      </c>
      <c r="C113" s="40">
        <v>44398.0</v>
      </c>
      <c r="D113" s="32" t="s">
        <v>113</v>
      </c>
      <c r="E113" s="33" t="s">
        <v>36</v>
      </c>
      <c r="H113" s="38"/>
      <c r="I113" s="35"/>
      <c r="J113" s="30">
        <v>0.0</v>
      </c>
      <c r="K113" s="30">
        <v>0.0</v>
      </c>
      <c r="L113" s="30">
        <v>1.0</v>
      </c>
      <c r="M113" s="32" t="s">
        <v>39</v>
      </c>
      <c r="N113" s="32" t="s">
        <v>39</v>
      </c>
      <c r="O113" s="30">
        <v>1.0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2.0</v>
      </c>
      <c r="V113" s="30">
        <v>8.0</v>
      </c>
      <c r="W113" s="30">
        <v>10.0</v>
      </c>
      <c r="X113" s="30">
        <v>1.0</v>
      </c>
      <c r="Y113" s="30">
        <v>0.0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85"/>
    </row>
    <row r="114">
      <c r="A114" s="30">
        <v>13538.5</v>
      </c>
      <c r="B114" s="40">
        <v>44396.0</v>
      </c>
      <c r="C114" s="40">
        <v>44398.0</v>
      </c>
      <c r="D114" s="32" t="s">
        <v>113</v>
      </c>
      <c r="E114" s="33" t="s">
        <v>36</v>
      </c>
      <c r="H114" s="38"/>
      <c r="I114" s="35"/>
      <c r="J114" s="30">
        <v>0.0</v>
      </c>
      <c r="K114" s="30">
        <v>0.0</v>
      </c>
      <c r="L114" s="30">
        <v>1.0</v>
      </c>
      <c r="M114" s="32" t="s">
        <v>39</v>
      </c>
      <c r="N114" s="32" t="s">
        <v>39</v>
      </c>
      <c r="O114" s="30">
        <v>0.0</v>
      </c>
      <c r="P114" s="30">
        <v>10.0</v>
      </c>
      <c r="Q114" s="30">
        <v>12.0</v>
      </c>
      <c r="R114" s="30">
        <v>5.0</v>
      </c>
      <c r="S114" s="30">
        <v>1.0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85"/>
    </row>
    <row r="115">
      <c r="A115" s="30">
        <v>13539.1</v>
      </c>
      <c r="B115" s="40">
        <v>44396.0</v>
      </c>
      <c r="C115" s="40">
        <v>44398.0</v>
      </c>
      <c r="D115" s="32" t="s">
        <v>113</v>
      </c>
      <c r="E115" s="32" t="s">
        <v>36</v>
      </c>
      <c r="F115" s="32" t="s">
        <v>122</v>
      </c>
      <c r="G115" s="32" t="s">
        <v>38</v>
      </c>
      <c r="H115" s="30">
        <v>27610.0</v>
      </c>
      <c r="I115" s="37"/>
      <c r="J115" s="30">
        <v>0.0</v>
      </c>
      <c r="K115" s="30">
        <v>1.0</v>
      </c>
      <c r="L115" s="30">
        <v>0.0</v>
      </c>
      <c r="M115" s="32" t="s">
        <v>39</v>
      </c>
      <c r="N115" s="32" t="s">
        <v>39</v>
      </c>
      <c r="O115" s="30">
        <v>6.0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13.0</v>
      </c>
      <c r="V115" s="30">
        <v>9.0</v>
      </c>
      <c r="W115" s="30">
        <v>10.0</v>
      </c>
      <c r="X115" s="30">
        <v>1.0</v>
      </c>
      <c r="Y115" s="30">
        <v>0.0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85"/>
    </row>
    <row r="116">
      <c r="A116" s="30">
        <v>13540.1</v>
      </c>
      <c r="B116" s="40">
        <v>44396.0</v>
      </c>
      <c r="C116" s="40">
        <v>44400.0</v>
      </c>
      <c r="D116" s="32" t="s">
        <v>399</v>
      </c>
      <c r="E116" s="32" t="s">
        <v>250</v>
      </c>
      <c r="G116" s="38"/>
      <c r="H116" s="38"/>
      <c r="I116" s="35"/>
      <c r="J116" s="30">
        <v>1.0</v>
      </c>
      <c r="K116" s="30">
        <v>0.0</v>
      </c>
      <c r="L116" s="30">
        <v>0.0</v>
      </c>
      <c r="M116" s="32" t="s">
        <v>39</v>
      </c>
      <c r="N116" s="32" t="s">
        <v>39</v>
      </c>
      <c r="O116" s="30">
        <v>1.0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4.0</v>
      </c>
      <c r="AF116" s="30">
        <v>3.0</v>
      </c>
      <c r="AG116" s="30">
        <v>10.0</v>
      </c>
      <c r="AH116" s="30">
        <v>1.0</v>
      </c>
      <c r="AI116" s="30">
        <v>0.0</v>
      </c>
      <c r="AJ116" s="85"/>
    </row>
    <row r="117">
      <c r="A117" s="30">
        <v>13540.2</v>
      </c>
      <c r="B117" s="40">
        <v>44396.0</v>
      </c>
      <c r="C117" s="40">
        <v>44400.0</v>
      </c>
      <c r="D117" s="32" t="s">
        <v>399</v>
      </c>
      <c r="E117" s="32" t="s">
        <v>250</v>
      </c>
      <c r="G117" s="37"/>
      <c r="H117" s="37"/>
      <c r="I117" s="37"/>
      <c r="J117" s="30">
        <v>0.0</v>
      </c>
      <c r="K117" s="30">
        <v>0.0</v>
      </c>
      <c r="L117" s="30">
        <v>1.0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9.0</v>
      </c>
      <c r="V117" s="30">
        <v>11.0</v>
      </c>
      <c r="W117" s="30">
        <v>5.0</v>
      </c>
      <c r="X117" s="30">
        <v>2.0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85"/>
    </row>
    <row r="118">
      <c r="A118" s="30">
        <v>13541.1</v>
      </c>
      <c r="B118" s="40">
        <v>44396.0</v>
      </c>
      <c r="C118" s="40">
        <v>44403.0</v>
      </c>
      <c r="D118" s="32" t="s">
        <v>60</v>
      </c>
      <c r="E118" s="32" t="s">
        <v>36</v>
      </c>
      <c r="F118" s="32" t="s">
        <v>50</v>
      </c>
      <c r="G118" s="32" t="s">
        <v>51</v>
      </c>
      <c r="H118" s="30">
        <v>27539.0</v>
      </c>
      <c r="I118" s="37"/>
      <c r="J118" s="30">
        <v>0.0</v>
      </c>
      <c r="K118" s="30">
        <v>1.0</v>
      </c>
      <c r="L118" s="30">
        <v>0.0</v>
      </c>
      <c r="M118" s="32" t="s">
        <v>39</v>
      </c>
      <c r="N118" s="32" t="s">
        <v>39</v>
      </c>
      <c r="O118" s="30">
        <v>6.0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8.0</v>
      </c>
      <c r="V118" s="30">
        <v>7.0</v>
      </c>
      <c r="W118" s="30">
        <v>10.0</v>
      </c>
      <c r="X118" s="30">
        <v>2.0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85"/>
    </row>
    <row r="119">
      <c r="A119" s="30">
        <v>13541.2</v>
      </c>
      <c r="B119" s="40">
        <v>44396.0</v>
      </c>
      <c r="C119" s="40">
        <v>44403.0</v>
      </c>
      <c r="D119" s="32" t="s">
        <v>60</v>
      </c>
      <c r="E119" s="33" t="s">
        <v>36</v>
      </c>
      <c r="F119" s="32" t="s">
        <v>50</v>
      </c>
      <c r="G119" s="32" t="s">
        <v>51</v>
      </c>
      <c r="H119" s="34">
        <v>27539.0</v>
      </c>
      <c r="I119" s="35"/>
      <c r="J119" s="30">
        <v>0.0</v>
      </c>
      <c r="K119" s="30">
        <v>1.0</v>
      </c>
      <c r="L119" s="30">
        <v>0.0</v>
      </c>
      <c r="M119" s="32" t="s">
        <v>39</v>
      </c>
      <c r="N119" s="32" t="s">
        <v>39</v>
      </c>
      <c r="O119" s="30">
        <v>5.0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8.0</v>
      </c>
      <c r="V119" s="30">
        <v>7.0</v>
      </c>
      <c r="W119" s="30">
        <v>10.0</v>
      </c>
      <c r="X119" s="30">
        <v>2.0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85"/>
    </row>
    <row r="120">
      <c r="A120" s="30">
        <v>13541.3</v>
      </c>
      <c r="B120" s="40">
        <v>44396.0</v>
      </c>
      <c r="C120" s="31">
        <v>44403.0</v>
      </c>
      <c r="D120" s="32" t="s">
        <v>60</v>
      </c>
      <c r="E120" s="33" t="s">
        <v>36</v>
      </c>
      <c r="H120" s="38"/>
      <c r="I120" s="35"/>
      <c r="J120" s="30">
        <v>0.0</v>
      </c>
      <c r="K120" s="30">
        <v>0.0</v>
      </c>
      <c r="L120" s="30">
        <v>1.0</v>
      </c>
      <c r="M120" s="32" t="s">
        <v>39</v>
      </c>
      <c r="N120" s="32" t="s">
        <v>39</v>
      </c>
      <c r="O120" s="30">
        <v>5.0</v>
      </c>
      <c r="P120" s="30">
        <v>8.0</v>
      </c>
      <c r="Q120" s="30">
        <v>7.0</v>
      </c>
      <c r="R120" s="30">
        <v>10.0</v>
      </c>
      <c r="S120" s="30">
        <v>2.0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85"/>
    </row>
    <row r="121">
      <c r="A121" s="30">
        <v>13541.4</v>
      </c>
      <c r="B121" s="40">
        <v>44396.0</v>
      </c>
      <c r="C121" s="31">
        <v>44403.0</v>
      </c>
      <c r="D121" s="32" t="s">
        <v>60</v>
      </c>
      <c r="E121" s="33" t="s">
        <v>36</v>
      </c>
      <c r="H121" s="38"/>
      <c r="I121" s="35"/>
      <c r="J121" s="30">
        <v>0.0</v>
      </c>
      <c r="K121" s="30">
        <v>0.0</v>
      </c>
      <c r="L121" s="30">
        <v>1.0</v>
      </c>
      <c r="M121" s="32" t="s">
        <v>39</v>
      </c>
      <c r="N121" s="32" t="s">
        <v>39</v>
      </c>
      <c r="O121" s="30">
        <v>1.0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7.0</v>
      </c>
      <c r="V121" s="30">
        <v>6.0</v>
      </c>
      <c r="W121" s="30">
        <v>10.0</v>
      </c>
      <c r="X121" s="30">
        <v>1.0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85"/>
    </row>
    <row r="122">
      <c r="A122" s="30">
        <v>13541.5</v>
      </c>
      <c r="B122" s="40">
        <v>44396.0</v>
      </c>
      <c r="C122" s="31">
        <v>44403.0</v>
      </c>
      <c r="D122" s="32" t="s">
        <v>60</v>
      </c>
      <c r="E122" s="32" t="s">
        <v>36</v>
      </c>
      <c r="H122" s="38"/>
      <c r="I122" s="35"/>
      <c r="J122" s="30">
        <v>0.0</v>
      </c>
      <c r="K122" s="30">
        <v>0.0</v>
      </c>
      <c r="L122" s="30">
        <v>1.0</v>
      </c>
      <c r="M122" s="32" t="s">
        <v>39</v>
      </c>
      <c r="N122" s="32" t="s">
        <v>39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7.0</v>
      </c>
      <c r="V122" s="30">
        <v>7.0</v>
      </c>
      <c r="W122" s="30">
        <v>5.0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85"/>
    </row>
    <row r="123">
      <c r="A123" s="30">
        <v>13542.1</v>
      </c>
      <c r="B123" s="40">
        <v>44396.0</v>
      </c>
      <c r="C123" s="31">
        <v>44400.0</v>
      </c>
      <c r="D123" s="32" t="s">
        <v>35</v>
      </c>
      <c r="E123" s="32" t="s">
        <v>36</v>
      </c>
      <c r="F123" s="32" t="s">
        <v>248</v>
      </c>
      <c r="G123" s="32" t="s">
        <v>38</v>
      </c>
      <c r="H123" s="30">
        <v>27604.0</v>
      </c>
      <c r="I123" s="37"/>
      <c r="J123" s="30">
        <v>0.0</v>
      </c>
      <c r="K123" s="30">
        <v>1.0</v>
      </c>
      <c r="L123" s="30">
        <v>0.0</v>
      </c>
      <c r="M123" s="32" t="s">
        <v>39</v>
      </c>
      <c r="N123" s="32" t="s">
        <v>39</v>
      </c>
      <c r="O123" s="30">
        <v>5.0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0.0</v>
      </c>
      <c r="V123" s="30">
        <v>7.0</v>
      </c>
      <c r="W123" s="30">
        <v>10.0</v>
      </c>
      <c r="X123" s="30">
        <v>1.0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85"/>
    </row>
    <row r="124">
      <c r="A124" s="30">
        <v>13542.2</v>
      </c>
      <c r="B124" s="40">
        <v>44396.0</v>
      </c>
      <c r="C124" s="31">
        <v>44400.0</v>
      </c>
      <c r="D124" s="32" t="s">
        <v>35</v>
      </c>
      <c r="E124" s="33" t="s">
        <v>36</v>
      </c>
      <c r="F124" s="32" t="s">
        <v>69</v>
      </c>
      <c r="G124" s="32" t="s">
        <v>38</v>
      </c>
      <c r="H124" s="30">
        <v>27615.0</v>
      </c>
      <c r="I124" s="35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5.0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7.0</v>
      </c>
      <c r="W124" s="30">
        <v>10.0</v>
      </c>
      <c r="X124" s="30">
        <v>1.0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85"/>
    </row>
    <row r="125">
      <c r="A125" s="30">
        <v>13542.3</v>
      </c>
      <c r="B125" s="40">
        <v>44396.0</v>
      </c>
      <c r="C125" s="40">
        <v>44400.0</v>
      </c>
      <c r="D125" s="32" t="s">
        <v>35</v>
      </c>
      <c r="E125" s="32" t="s">
        <v>36</v>
      </c>
      <c r="F125" s="32" t="s">
        <v>70</v>
      </c>
      <c r="G125" s="33" t="s">
        <v>38</v>
      </c>
      <c r="H125" s="34">
        <v>27615.0</v>
      </c>
      <c r="I125" s="35"/>
      <c r="J125" s="30">
        <v>0.0</v>
      </c>
      <c r="K125" s="30">
        <v>1.0</v>
      </c>
      <c r="L125" s="30">
        <v>0.0</v>
      </c>
      <c r="M125" s="32" t="s">
        <v>39</v>
      </c>
      <c r="N125" s="32" t="s">
        <v>39</v>
      </c>
      <c r="O125" s="30">
        <v>4.0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10.0</v>
      </c>
      <c r="AA125" s="30">
        <v>7.0</v>
      </c>
      <c r="AB125" s="30">
        <v>11.0</v>
      </c>
      <c r="AC125" s="30">
        <v>1.0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85"/>
    </row>
    <row r="126">
      <c r="A126" s="30">
        <v>13543.1</v>
      </c>
      <c r="B126" s="40">
        <v>44396.0</v>
      </c>
      <c r="C126" s="40">
        <v>44403.0</v>
      </c>
      <c r="D126" s="32" t="s">
        <v>60</v>
      </c>
      <c r="E126" s="32" t="s">
        <v>36</v>
      </c>
      <c r="F126" s="32" t="s">
        <v>212</v>
      </c>
      <c r="G126" s="32" t="s">
        <v>38</v>
      </c>
      <c r="H126" s="30">
        <v>27606.0</v>
      </c>
      <c r="I126" s="37"/>
      <c r="J126" s="30">
        <v>0.0</v>
      </c>
      <c r="K126" s="30">
        <v>1.0</v>
      </c>
      <c r="L126" s="30">
        <v>0.0</v>
      </c>
      <c r="M126" s="32" t="s">
        <v>39</v>
      </c>
      <c r="N126" s="32" t="s">
        <v>39</v>
      </c>
      <c r="O126" s="30">
        <v>7.0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12.0</v>
      </c>
      <c r="AA126" s="30">
        <v>8.0</v>
      </c>
      <c r="AB126" s="30">
        <v>10.0</v>
      </c>
      <c r="AC126" s="30">
        <v>1.0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85"/>
    </row>
    <row r="127">
      <c r="A127" s="30">
        <v>13543.2</v>
      </c>
      <c r="B127" s="40">
        <v>44396.0</v>
      </c>
      <c r="C127" s="40">
        <v>44403.0</v>
      </c>
      <c r="D127" s="32" t="s">
        <v>60</v>
      </c>
      <c r="E127" s="32" t="s">
        <v>36</v>
      </c>
      <c r="F127" s="32" t="s">
        <v>50</v>
      </c>
      <c r="G127" s="32" t="s">
        <v>51</v>
      </c>
      <c r="H127" s="30">
        <v>27539.0</v>
      </c>
      <c r="I127" s="37"/>
      <c r="J127" s="30">
        <v>0.0</v>
      </c>
      <c r="K127" s="30">
        <v>1.0</v>
      </c>
      <c r="L127" s="30">
        <v>0.0</v>
      </c>
      <c r="M127" s="32" t="s">
        <v>39</v>
      </c>
      <c r="N127" s="32" t="s">
        <v>39</v>
      </c>
      <c r="O127" s="30">
        <v>10.0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12.0</v>
      </c>
      <c r="V127" s="30">
        <v>8.0</v>
      </c>
      <c r="W127" s="30">
        <v>10.0</v>
      </c>
      <c r="X127" s="30">
        <v>1.0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85"/>
    </row>
    <row r="128">
      <c r="A128" s="30">
        <v>13544.1</v>
      </c>
      <c r="B128" s="40">
        <v>44396.0</v>
      </c>
      <c r="C128" s="40">
        <v>44403.0</v>
      </c>
      <c r="D128" s="32" t="s">
        <v>60</v>
      </c>
      <c r="E128" s="32" t="s">
        <v>36</v>
      </c>
      <c r="F128" s="32" t="s">
        <v>50</v>
      </c>
      <c r="G128" s="33" t="s">
        <v>51</v>
      </c>
      <c r="H128" s="34">
        <v>27539.0</v>
      </c>
      <c r="I128" s="35"/>
      <c r="J128" s="30">
        <v>0.0</v>
      </c>
      <c r="K128" s="30">
        <v>1.0</v>
      </c>
      <c r="L128" s="30">
        <v>0.0</v>
      </c>
      <c r="M128" s="32" t="s">
        <v>39</v>
      </c>
      <c r="N128" s="32" t="s">
        <v>39</v>
      </c>
      <c r="O128" s="30">
        <v>3.0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11.0</v>
      </c>
      <c r="V128" s="30">
        <v>7.0</v>
      </c>
      <c r="W128" s="30">
        <v>10.0</v>
      </c>
      <c r="X128" s="30">
        <v>1.0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85"/>
    </row>
    <row r="129">
      <c r="A129" s="30">
        <v>13545.1</v>
      </c>
      <c r="B129" s="40">
        <v>44397.0</v>
      </c>
      <c r="C129" s="40">
        <v>44403.0</v>
      </c>
      <c r="D129" s="32" t="s">
        <v>60</v>
      </c>
      <c r="E129" s="32" t="s">
        <v>36</v>
      </c>
      <c r="F129" s="32" t="s">
        <v>64</v>
      </c>
      <c r="G129" s="33" t="s">
        <v>51</v>
      </c>
      <c r="H129" s="34">
        <v>27539.0</v>
      </c>
      <c r="I129" s="35"/>
      <c r="J129" s="30">
        <v>0.0</v>
      </c>
      <c r="K129" s="30">
        <v>1.0</v>
      </c>
      <c r="L129" s="30">
        <v>0.0</v>
      </c>
      <c r="M129" s="32" t="s">
        <v>49</v>
      </c>
      <c r="N129" s="32" t="s">
        <v>39</v>
      </c>
      <c r="O129" s="30">
        <v>3.0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9.0</v>
      </c>
      <c r="AA129" s="30">
        <v>6.0</v>
      </c>
      <c r="AB129" s="30">
        <v>12.0</v>
      </c>
      <c r="AC129" s="30">
        <v>2.0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85"/>
    </row>
    <row r="130">
      <c r="A130" s="30">
        <v>13545.2</v>
      </c>
      <c r="B130" s="40">
        <v>44397.0</v>
      </c>
      <c r="C130" s="40">
        <v>44403.0</v>
      </c>
      <c r="D130" s="32" t="s">
        <v>60</v>
      </c>
      <c r="E130" s="32" t="s">
        <v>36</v>
      </c>
      <c r="F130" s="32" t="s">
        <v>64</v>
      </c>
      <c r="G130" s="32" t="s">
        <v>51</v>
      </c>
      <c r="H130" s="30">
        <v>27539.0</v>
      </c>
      <c r="I130" s="37"/>
      <c r="J130" s="30">
        <v>0.0</v>
      </c>
      <c r="K130" s="30">
        <v>1.0</v>
      </c>
      <c r="L130" s="30">
        <v>0.0</v>
      </c>
      <c r="M130" s="32" t="s">
        <v>49</v>
      </c>
      <c r="N130" s="32" t="s">
        <v>39</v>
      </c>
      <c r="O130" s="30">
        <v>2.0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9.0</v>
      </c>
      <c r="AF130" s="30">
        <v>7.0</v>
      </c>
      <c r="AG130" s="30">
        <v>10.0</v>
      </c>
      <c r="AH130" s="30">
        <v>1.0</v>
      </c>
      <c r="AI130" s="30">
        <v>0.0</v>
      </c>
      <c r="AJ130" s="85"/>
    </row>
    <row r="131">
      <c r="A131" s="30">
        <v>13545.3</v>
      </c>
      <c r="B131" s="40">
        <v>44397.0</v>
      </c>
      <c r="C131" s="31">
        <v>44403.0</v>
      </c>
      <c r="D131" s="32" t="s">
        <v>60</v>
      </c>
      <c r="E131" s="33" t="s">
        <v>36</v>
      </c>
      <c r="H131" s="38"/>
      <c r="I131" s="35"/>
      <c r="J131" s="30">
        <v>0.0</v>
      </c>
      <c r="K131" s="30">
        <v>0.0</v>
      </c>
      <c r="L131" s="30">
        <v>1.0</v>
      </c>
      <c r="M131" s="32" t="s">
        <v>49</v>
      </c>
      <c r="N131" s="32" t="s">
        <v>39</v>
      </c>
      <c r="O131" s="30">
        <v>5.0</v>
      </c>
      <c r="P131" s="30">
        <v>9.0</v>
      </c>
      <c r="Q131" s="30">
        <v>8.0</v>
      </c>
      <c r="R131" s="30">
        <v>10.0</v>
      </c>
      <c r="S131" s="30">
        <v>2.0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85"/>
    </row>
    <row r="132">
      <c r="A132" s="30">
        <v>13546.1</v>
      </c>
      <c r="B132" s="40">
        <v>44397.0</v>
      </c>
      <c r="C132" s="31">
        <v>44403.0</v>
      </c>
      <c r="D132" s="32" t="s">
        <v>395</v>
      </c>
      <c r="E132" s="33" t="s">
        <v>46</v>
      </c>
      <c r="H132" s="38"/>
      <c r="I132" s="35"/>
      <c r="J132" s="30">
        <v>1.0</v>
      </c>
      <c r="K132" s="30">
        <v>0.0</v>
      </c>
      <c r="L132" s="30">
        <v>0.0</v>
      </c>
      <c r="M132" s="32" t="s">
        <v>39</v>
      </c>
      <c r="N132" s="32" t="s">
        <v>39</v>
      </c>
      <c r="O132" s="30">
        <v>3.0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6.0</v>
      </c>
      <c r="AA132" s="30">
        <v>4.0</v>
      </c>
      <c r="AB132" s="30">
        <v>10.0</v>
      </c>
      <c r="AC132" s="30">
        <v>2.0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85"/>
    </row>
    <row r="133">
      <c r="A133" s="30">
        <v>13546.2</v>
      </c>
      <c r="B133" s="40">
        <v>44397.0</v>
      </c>
      <c r="C133" s="31">
        <v>44403.0</v>
      </c>
      <c r="D133" s="32" t="s">
        <v>395</v>
      </c>
      <c r="E133" s="33" t="s">
        <v>46</v>
      </c>
      <c r="F133" s="32" t="s">
        <v>129</v>
      </c>
      <c r="G133" s="32" t="s">
        <v>109</v>
      </c>
      <c r="H133" s="30">
        <v>27529.0</v>
      </c>
      <c r="I133" s="35"/>
      <c r="J133" s="30">
        <v>0.0</v>
      </c>
      <c r="K133" s="30">
        <v>1.0</v>
      </c>
      <c r="L133" s="30">
        <v>0.0</v>
      </c>
      <c r="M133" s="32" t="s">
        <v>39</v>
      </c>
      <c r="N133" s="32" t="s">
        <v>39</v>
      </c>
      <c r="O133" s="30">
        <v>3.0</v>
      </c>
      <c r="P133" s="30">
        <v>10.0</v>
      </c>
      <c r="Q133" s="30">
        <v>7.0</v>
      </c>
      <c r="R133" s="30">
        <v>12.0</v>
      </c>
      <c r="S133" s="30">
        <v>2.0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85"/>
    </row>
    <row r="134">
      <c r="A134" s="30">
        <v>13546.3</v>
      </c>
      <c r="B134" s="40">
        <v>44397.0</v>
      </c>
      <c r="C134" s="31">
        <v>44403.0</v>
      </c>
      <c r="D134" s="32" t="s">
        <v>395</v>
      </c>
      <c r="E134" s="32" t="s">
        <v>46</v>
      </c>
      <c r="F134" s="32" t="s">
        <v>129</v>
      </c>
      <c r="G134" s="32" t="s">
        <v>109</v>
      </c>
      <c r="H134" s="30">
        <v>27529.0</v>
      </c>
      <c r="I134" s="37"/>
      <c r="J134" s="30">
        <v>0.0</v>
      </c>
      <c r="K134" s="30">
        <v>1.0</v>
      </c>
      <c r="L134" s="30">
        <v>0.0</v>
      </c>
      <c r="M134" s="32" t="s">
        <v>39</v>
      </c>
      <c r="N134" s="32" t="s">
        <v>39</v>
      </c>
      <c r="O134" s="30">
        <v>4.0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9.0</v>
      </c>
      <c r="V134" s="30">
        <v>7.0</v>
      </c>
      <c r="W134" s="30">
        <v>10.0</v>
      </c>
      <c r="X134" s="30">
        <v>1.0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85"/>
    </row>
    <row r="135">
      <c r="A135" s="30">
        <v>13546.4</v>
      </c>
      <c r="B135" s="40">
        <v>44397.0</v>
      </c>
      <c r="C135" s="31">
        <v>44403.0</v>
      </c>
      <c r="D135" s="32" t="s">
        <v>395</v>
      </c>
      <c r="E135" s="32" t="s">
        <v>46</v>
      </c>
      <c r="F135" s="32" t="s">
        <v>129</v>
      </c>
      <c r="G135" s="33" t="s">
        <v>109</v>
      </c>
      <c r="H135" s="34">
        <v>27529.0</v>
      </c>
      <c r="I135" s="35"/>
      <c r="J135" s="30">
        <v>0.0</v>
      </c>
      <c r="K135" s="30">
        <v>1.0</v>
      </c>
      <c r="L135" s="30">
        <v>0.0</v>
      </c>
      <c r="M135" s="32" t="s">
        <v>39</v>
      </c>
      <c r="N135" s="32" t="s">
        <v>39</v>
      </c>
      <c r="O135" s="30">
        <v>5.0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10.0</v>
      </c>
      <c r="V135" s="30">
        <v>7.0</v>
      </c>
      <c r="W135" s="30">
        <v>10.0</v>
      </c>
      <c r="X135" s="30">
        <v>1.0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85"/>
    </row>
    <row r="136">
      <c r="A136" s="30">
        <v>13546.5</v>
      </c>
      <c r="B136" s="40">
        <v>44397.0</v>
      </c>
      <c r="C136" s="31">
        <v>44403.0</v>
      </c>
      <c r="D136" s="32" t="s">
        <v>395</v>
      </c>
      <c r="E136" s="32" t="s">
        <v>46</v>
      </c>
      <c r="F136" s="32" t="s">
        <v>129</v>
      </c>
      <c r="G136" s="32" t="s">
        <v>109</v>
      </c>
      <c r="H136" s="30">
        <v>27529.0</v>
      </c>
      <c r="I136" s="37"/>
      <c r="J136" s="30">
        <v>0.0</v>
      </c>
      <c r="K136" s="30">
        <v>1.0</v>
      </c>
      <c r="L136" s="30">
        <v>0.0</v>
      </c>
      <c r="M136" s="32" t="s">
        <v>39</v>
      </c>
      <c r="N136" s="32" t="s">
        <v>39</v>
      </c>
      <c r="O136" s="30">
        <v>5.0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9.0</v>
      </c>
      <c r="V136" s="30">
        <v>8.0</v>
      </c>
      <c r="W136" s="30">
        <v>10.0</v>
      </c>
      <c r="X136" s="30">
        <v>1.0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85"/>
    </row>
    <row r="137">
      <c r="A137" s="30">
        <v>13546.6</v>
      </c>
      <c r="B137" s="40">
        <v>44397.0</v>
      </c>
      <c r="C137" s="31">
        <v>44403.0</v>
      </c>
      <c r="D137" s="32" t="s">
        <v>395</v>
      </c>
      <c r="E137" s="32" t="s">
        <v>46</v>
      </c>
      <c r="F137" s="32" t="s">
        <v>59</v>
      </c>
      <c r="G137" s="32" t="s">
        <v>38</v>
      </c>
      <c r="H137" s="30">
        <v>27610.0</v>
      </c>
      <c r="I137" s="37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3.0</v>
      </c>
      <c r="P137" s="30">
        <v>0.0</v>
      </c>
      <c r="Q137" s="30">
        <v>0.0</v>
      </c>
      <c r="R137" s="30">
        <v>5.0</v>
      </c>
      <c r="S137" s="30">
        <v>2.0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10.0</v>
      </c>
      <c r="AA137" s="30">
        <v>6.0</v>
      </c>
      <c r="AB137" s="30">
        <v>7.0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85"/>
    </row>
    <row r="138">
      <c r="A138" s="30">
        <v>13547.1</v>
      </c>
      <c r="B138" s="40">
        <v>44397.0</v>
      </c>
      <c r="C138" s="31">
        <v>44404.0</v>
      </c>
      <c r="D138" s="32" t="s">
        <v>395</v>
      </c>
      <c r="E138" s="32" t="s">
        <v>46</v>
      </c>
      <c r="F138" s="32" t="s">
        <v>59</v>
      </c>
      <c r="G138" s="33" t="s">
        <v>38</v>
      </c>
      <c r="H138" s="34">
        <v>27610.0</v>
      </c>
      <c r="I138" s="35"/>
      <c r="J138" s="30">
        <v>0.0</v>
      </c>
      <c r="K138" s="30">
        <v>1.0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11.0</v>
      </c>
      <c r="AF138" s="30">
        <v>5.0</v>
      </c>
      <c r="AG138" s="30">
        <v>10.0</v>
      </c>
      <c r="AH138" s="30">
        <v>1.0</v>
      </c>
      <c r="AI138" s="30">
        <v>0.0</v>
      </c>
      <c r="AJ138" s="85"/>
    </row>
    <row r="139">
      <c r="A139" s="30">
        <v>13548.1</v>
      </c>
      <c r="B139" s="40">
        <v>44397.0</v>
      </c>
      <c r="C139" s="31">
        <v>44404.0</v>
      </c>
      <c r="D139" s="32" t="s">
        <v>321</v>
      </c>
      <c r="E139" s="32" t="s">
        <v>46</v>
      </c>
      <c r="F139" s="32" t="s">
        <v>198</v>
      </c>
      <c r="G139" s="33" t="s">
        <v>38</v>
      </c>
      <c r="H139" s="34">
        <v>27605.0</v>
      </c>
      <c r="I139" s="35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11.0</v>
      </c>
      <c r="AF139" s="30">
        <v>5.0</v>
      </c>
      <c r="AG139" s="30">
        <v>10.0</v>
      </c>
      <c r="AH139" s="30">
        <v>1.0</v>
      </c>
      <c r="AI139" s="30">
        <v>0.0</v>
      </c>
      <c r="AJ139" s="85"/>
    </row>
    <row r="140">
      <c r="A140" s="30">
        <v>13548.2</v>
      </c>
      <c r="B140" s="40">
        <v>44397.0</v>
      </c>
      <c r="C140" s="31">
        <v>44404.0</v>
      </c>
      <c r="D140" s="32" t="s">
        <v>321</v>
      </c>
      <c r="E140" s="32" t="s">
        <v>46</v>
      </c>
      <c r="H140" s="37"/>
      <c r="I140" s="37"/>
      <c r="J140" s="30">
        <v>0.0</v>
      </c>
      <c r="K140" s="30">
        <v>0.0</v>
      </c>
      <c r="L140" s="30">
        <v>1.0</v>
      </c>
      <c r="M140" s="32" t="s">
        <v>39</v>
      </c>
      <c r="N140" s="32" t="s">
        <v>39</v>
      </c>
      <c r="O140" s="30">
        <v>0.0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11.0</v>
      </c>
      <c r="AF140" s="30">
        <v>5.0</v>
      </c>
      <c r="AG140" s="30">
        <v>10.0</v>
      </c>
      <c r="AH140" s="30">
        <v>1.0</v>
      </c>
      <c r="AI140" s="30">
        <v>0.0</v>
      </c>
      <c r="AJ140" s="85"/>
    </row>
    <row r="141">
      <c r="A141" s="30">
        <v>13548.3</v>
      </c>
      <c r="B141" s="40">
        <v>44397.0</v>
      </c>
      <c r="C141" s="31">
        <v>44404.0</v>
      </c>
      <c r="D141" s="32" t="s">
        <v>321</v>
      </c>
      <c r="E141" s="32" t="s">
        <v>46</v>
      </c>
      <c r="H141" s="37"/>
      <c r="I141" s="37"/>
      <c r="J141" s="30">
        <v>1.0</v>
      </c>
      <c r="K141" s="30">
        <v>0.0</v>
      </c>
      <c r="L141" s="30">
        <v>0.0</v>
      </c>
      <c r="M141" s="32" t="s">
        <v>39</v>
      </c>
      <c r="N141" s="32" t="s">
        <v>39</v>
      </c>
      <c r="O141" s="30">
        <v>0.0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4.0</v>
      </c>
      <c r="AA141" s="30">
        <v>2.0</v>
      </c>
      <c r="AB141" s="30">
        <v>11.0</v>
      </c>
      <c r="AC141" s="30">
        <v>1.0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85"/>
    </row>
    <row r="142">
      <c r="A142" s="30">
        <v>13548.4</v>
      </c>
      <c r="B142" s="40">
        <v>44397.0</v>
      </c>
      <c r="C142" s="31">
        <v>44404.0</v>
      </c>
      <c r="D142" s="32" t="s">
        <v>321</v>
      </c>
      <c r="E142" s="32" t="s">
        <v>46</v>
      </c>
      <c r="H142" s="38"/>
      <c r="I142" s="35"/>
      <c r="J142" s="30">
        <v>1.0</v>
      </c>
      <c r="K142" s="30">
        <v>0.0</v>
      </c>
      <c r="L142" s="30">
        <v>0.0</v>
      </c>
      <c r="M142" s="32" t="s">
        <v>39</v>
      </c>
      <c r="N142" s="32" t="s">
        <v>39</v>
      </c>
      <c r="O142" s="30">
        <v>0.0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4.0</v>
      </c>
      <c r="AF142" s="30">
        <v>2.0</v>
      </c>
      <c r="AG142" s="30">
        <v>10.0</v>
      </c>
      <c r="AH142" s="30">
        <v>1.0</v>
      </c>
      <c r="AI142" s="30">
        <v>0.0</v>
      </c>
      <c r="AJ142" s="85"/>
    </row>
    <row r="143">
      <c r="A143" s="30">
        <v>13548.5</v>
      </c>
      <c r="B143" s="40">
        <v>44397.0</v>
      </c>
      <c r="C143" s="31">
        <v>44404.0</v>
      </c>
      <c r="D143" s="32" t="s">
        <v>321</v>
      </c>
      <c r="E143" s="32" t="s">
        <v>46</v>
      </c>
      <c r="H143" s="38"/>
      <c r="I143" s="35"/>
      <c r="J143" s="30">
        <v>0.0</v>
      </c>
      <c r="K143" s="30">
        <v>0.0</v>
      </c>
      <c r="L143" s="30">
        <v>1.0</v>
      </c>
      <c r="M143" s="32" t="s">
        <v>39</v>
      </c>
      <c r="N143" s="32" t="s">
        <v>39</v>
      </c>
      <c r="O143" s="30">
        <v>3.0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11.0</v>
      </c>
      <c r="V143" s="30">
        <v>5.0</v>
      </c>
      <c r="W143" s="30">
        <v>10.0</v>
      </c>
      <c r="X143" s="30">
        <v>1.0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85"/>
    </row>
    <row r="144">
      <c r="A144" s="30">
        <v>13548.6</v>
      </c>
      <c r="B144" s="40">
        <v>44397.0</v>
      </c>
      <c r="C144" s="31">
        <v>44404.0</v>
      </c>
      <c r="D144" s="32" t="s">
        <v>321</v>
      </c>
      <c r="E144" s="32" t="s">
        <v>46</v>
      </c>
      <c r="H144" s="37"/>
      <c r="I144" s="37"/>
      <c r="J144" s="30">
        <v>0.0</v>
      </c>
      <c r="K144" s="30">
        <v>0.0</v>
      </c>
      <c r="L144" s="30">
        <v>1.0</v>
      </c>
      <c r="M144" s="32" t="s">
        <v>39</v>
      </c>
      <c r="N144" s="32" t="s">
        <v>39</v>
      </c>
      <c r="O144" s="30">
        <v>3.0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11.0</v>
      </c>
      <c r="V144" s="30">
        <v>5.0</v>
      </c>
      <c r="W144" s="30">
        <v>10.0</v>
      </c>
      <c r="X144" s="30">
        <v>1.0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85"/>
    </row>
    <row r="145">
      <c r="A145" s="30">
        <v>13549.1</v>
      </c>
      <c r="B145" s="40">
        <v>44397.0</v>
      </c>
      <c r="C145" s="31">
        <v>44404.0</v>
      </c>
      <c r="D145" s="32" t="s">
        <v>321</v>
      </c>
      <c r="E145" s="32" t="s">
        <v>46</v>
      </c>
      <c r="F145" s="32" t="s">
        <v>118</v>
      </c>
      <c r="G145" s="32" t="s">
        <v>38</v>
      </c>
      <c r="H145" s="30">
        <v>27601.0</v>
      </c>
      <c r="I145" s="37"/>
      <c r="J145" s="30">
        <v>0.0</v>
      </c>
      <c r="K145" s="30">
        <v>1.0</v>
      </c>
      <c r="L145" s="30">
        <v>0.0</v>
      </c>
      <c r="M145" s="32" t="s">
        <v>39</v>
      </c>
      <c r="N145" s="32" t="s">
        <v>39</v>
      </c>
      <c r="O145" s="30">
        <v>3.0</v>
      </c>
      <c r="P145" s="30">
        <v>12.0</v>
      </c>
      <c r="Q145" s="30">
        <v>6.0</v>
      </c>
      <c r="R145" s="30">
        <v>10.0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5.0</v>
      </c>
      <c r="AC145" s="30">
        <v>1.0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85"/>
    </row>
    <row r="146">
      <c r="A146" s="30">
        <v>13549.2</v>
      </c>
      <c r="B146" s="40">
        <v>44397.0</v>
      </c>
      <c r="C146" s="31">
        <v>44404.0</v>
      </c>
      <c r="D146" s="32" t="s">
        <v>321</v>
      </c>
      <c r="E146" s="32" t="s">
        <v>46</v>
      </c>
      <c r="H146" s="38"/>
      <c r="I146" s="35"/>
      <c r="J146" s="30">
        <v>0.0</v>
      </c>
      <c r="K146" s="30">
        <v>0.0</v>
      </c>
      <c r="L146" s="30">
        <v>1.0</v>
      </c>
      <c r="M146" s="32" t="s">
        <v>39</v>
      </c>
      <c r="N146" s="32" t="s">
        <v>39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8.0</v>
      </c>
      <c r="V146" s="30">
        <v>4.0</v>
      </c>
      <c r="W146" s="30">
        <v>10.0</v>
      </c>
      <c r="X146" s="30">
        <v>1.0</v>
      </c>
      <c r="Y146" s="30">
        <v>0.0</v>
      </c>
      <c r="Z146" s="30">
        <v>0.0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85"/>
    </row>
    <row r="147">
      <c r="A147" s="30">
        <v>13550.1</v>
      </c>
      <c r="B147" s="40">
        <v>44397.0</v>
      </c>
      <c r="C147" s="31">
        <v>44403.0</v>
      </c>
      <c r="D147" s="32" t="s">
        <v>35</v>
      </c>
      <c r="E147" s="32" t="s">
        <v>36</v>
      </c>
      <c r="F147" s="32" t="s">
        <v>202</v>
      </c>
      <c r="G147" s="33" t="s">
        <v>38</v>
      </c>
      <c r="H147" s="34">
        <v>27612.0</v>
      </c>
      <c r="I147" s="35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1.0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11.0</v>
      </c>
      <c r="V147" s="30">
        <v>6.0</v>
      </c>
      <c r="W147" s="30">
        <v>10.0</v>
      </c>
      <c r="X147" s="30">
        <v>1.0</v>
      </c>
      <c r="Y147" s="30">
        <v>0.0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85"/>
    </row>
    <row r="148">
      <c r="A148" s="30">
        <v>13550.2</v>
      </c>
      <c r="B148" s="40">
        <v>44397.0</v>
      </c>
      <c r="C148" s="31">
        <v>44403.0</v>
      </c>
      <c r="D148" s="32" t="s">
        <v>35</v>
      </c>
      <c r="E148" s="32" t="s">
        <v>36</v>
      </c>
      <c r="F148" s="32" t="s">
        <v>202</v>
      </c>
      <c r="G148" s="32" t="s">
        <v>38</v>
      </c>
      <c r="H148" s="30">
        <v>27612.0</v>
      </c>
      <c r="I148" s="37"/>
      <c r="J148" s="30">
        <v>0.0</v>
      </c>
      <c r="K148" s="30">
        <v>1.0</v>
      </c>
      <c r="L148" s="30">
        <v>0.0</v>
      </c>
      <c r="M148" s="32" t="s">
        <v>39</v>
      </c>
      <c r="N148" s="32" t="s">
        <v>39</v>
      </c>
      <c r="O148" s="30">
        <v>6.0</v>
      </c>
      <c r="P148" s="30">
        <v>12.0</v>
      </c>
      <c r="Q148" s="30">
        <v>8.0</v>
      </c>
      <c r="R148" s="30">
        <v>9.0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5.0</v>
      </c>
      <c r="AC148" s="30">
        <v>2.0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85"/>
    </row>
    <row r="149">
      <c r="A149" s="30">
        <v>13551.1</v>
      </c>
      <c r="B149" s="40">
        <v>44397.0</v>
      </c>
      <c r="C149" s="40">
        <v>44404.0</v>
      </c>
      <c r="D149" s="32" t="s">
        <v>395</v>
      </c>
      <c r="E149" s="32" t="s">
        <v>46</v>
      </c>
      <c r="F149" s="32" t="s">
        <v>291</v>
      </c>
      <c r="G149" s="33" t="s">
        <v>109</v>
      </c>
      <c r="H149" s="34">
        <v>27529.0</v>
      </c>
      <c r="I149" s="35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4.0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12.0</v>
      </c>
      <c r="V149" s="30">
        <v>7.0</v>
      </c>
      <c r="W149" s="30">
        <v>10.0</v>
      </c>
      <c r="X149" s="30">
        <v>1.0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85"/>
    </row>
    <row r="150">
      <c r="A150" s="30">
        <v>13551.2</v>
      </c>
      <c r="B150" s="40">
        <v>44397.0</v>
      </c>
      <c r="C150" s="40">
        <v>44404.0</v>
      </c>
      <c r="D150" s="32" t="s">
        <v>395</v>
      </c>
      <c r="E150" s="32" t="s">
        <v>46</v>
      </c>
      <c r="H150" s="37"/>
      <c r="I150" s="37"/>
      <c r="J150" s="30">
        <v>0.0</v>
      </c>
      <c r="K150" s="30">
        <v>0.0</v>
      </c>
      <c r="L150" s="30">
        <v>1.0</v>
      </c>
      <c r="M150" s="32" t="s">
        <v>39</v>
      </c>
      <c r="N150" s="32" t="s">
        <v>39</v>
      </c>
      <c r="O150" s="30">
        <v>4.0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13.0</v>
      </c>
      <c r="V150" s="30">
        <v>7.0</v>
      </c>
      <c r="W150" s="30">
        <v>10.0</v>
      </c>
      <c r="X150" s="30">
        <v>1.0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85"/>
    </row>
    <row r="151">
      <c r="A151" s="30">
        <v>13551.3</v>
      </c>
      <c r="B151" s="40">
        <v>44397.0</v>
      </c>
      <c r="C151" s="31">
        <v>44404.0</v>
      </c>
      <c r="D151" s="32" t="s">
        <v>395</v>
      </c>
      <c r="E151" s="33" t="s">
        <v>46</v>
      </c>
      <c r="H151" s="38"/>
      <c r="I151" s="35"/>
      <c r="J151" s="30">
        <v>1.0</v>
      </c>
      <c r="K151" s="30">
        <v>0.0</v>
      </c>
      <c r="L151" s="30">
        <v>0.0</v>
      </c>
      <c r="M151" s="32" t="s">
        <v>39</v>
      </c>
      <c r="N151" s="32" t="s">
        <v>39</v>
      </c>
      <c r="O151" s="30">
        <v>3.0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11.0</v>
      </c>
      <c r="AA151" s="30">
        <v>5.0</v>
      </c>
      <c r="AB151" s="30">
        <v>10.0</v>
      </c>
      <c r="AC151" s="30">
        <v>1.0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85"/>
    </row>
    <row r="152">
      <c r="A152" s="30">
        <v>13551.4</v>
      </c>
      <c r="B152" s="40">
        <v>44397.0</v>
      </c>
      <c r="C152" s="31">
        <v>44404.0</v>
      </c>
      <c r="D152" s="32" t="s">
        <v>395</v>
      </c>
      <c r="E152" s="32" t="s">
        <v>46</v>
      </c>
      <c r="H152" s="38"/>
      <c r="I152" s="35"/>
      <c r="J152" s="30">
        <v>1.0</v>
      </c>
      <c r="K152" s="30">
        <v>0.0</v>
      </c>
      <c r="L152" s="30">
        <v>0.0</v>
      </c>
      <c r="M152" s="32" t="s">
        <v>39</v>
      </c>
      <c r="N152" s="32" t="s">
        <v>39</v>
      </c>
      <c r="O152" s="30">
        <v>2.0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10.0</v>
      </c>
      <c r="AF152" s="30">
        <v>4.0</v>
      </c>
      <c r="AG152" s="30">
        <v>5.0</v>
      </c>
      <c r="AH152" s="30">
        <v>1.0</v>
      </c>
      <c r="AI152" s="30">
        <v>0.0</v>
      </c>
      <c r="AJ152" s="85"/>
    </row>
    <row r="153">
      <c r="A153" s="30">
        <v>13552.1</v>
      </c>
      <c r="B153" s="40">
        <v>44397.0</v>
      </c>
      <c r="C153" s="31">
        <v>44404.0</v>
      </c>
      <c r="D153" s="32" t="s">
        <v>321</v>
      </c>
      <c r="E153" s="33" t="s">
        <v>46</v>
      </c>
      <c r="F153" s="32" t="s">
        <v>400</v>
      </c>
      <c r="G153" s="32" t="s">
        <v>38</v>
      </c>
      <c r="H153" s="30">
        <v>27606.0</v>
      </c>
      <c r="I153" s="35"/>
      <c r="J153" s="30">
        <v>0.0</v>
      </c>
      <c r="K153" s="30">
        <v>1.0</v>
      </c>
      <c r="L153" s="30">
        <v>0.0</v>
      </c>
      <c r="M153" s="32" t="s">
        <v>39</v>
      </c>
      <c r="N153" s="32" t="s">
        <v>39</v>
      </c>
      <c r="O153" s="30">
        <v>3.0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11.0</v>
      </c>
      <c r="V153" s="30">
        <v>5.0</v>
      </c>
      <c r="W153" s="30">
        <v>10.0</v>
      </c>
      <c r="X153" s="30">
        <v>1.0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85"/>
    </row>
    <row r="154">
      <c r="A154" s="30">
        <v>13552.2</v>
      </c>
      <c r="B154" s="40">
        <v>44397.0</v>
      </c>
      <c r="C154" s="31">
        <v>44404.0</v>
      </c>
      <c r="D154" s="32" t="s">
        <v>321</v>
      </c>
      <c r="E154" s="32" t="s">
        <v>46</v>
      </c>
      <c r="H154" s="37"/>
      <c r="I154" s="37"/>
      <c r="J154" s="30">
        <v>1.0</v>
      </c>
      <c r="K154" s="30">
        <v>0.0</v>
      </c>
      <c r="L154" s="30">
        <v>0.0</v>
      </c>
      <c r="M154" s="32" t="s">
        <v>39</v>
      </c>
      <c r="N154" s="32" t="s">
        <v>39</v>
      </c>
      <c r="O154" s="30">
        <v>2.0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5.0</v>
      </c>
      <c r="AA154" s="30">
        <v>2.0</v>
      </c>
      <c r="AB154" s="30">
        <v>11.0</v>
      </c>
      <c r="AC154" s="30">
        <v>1.0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85"/>
    </row>
    <row r="155">
      <c r="A155" s="30">
        <v>13553.1</v>
      </c>
      <c r="B155" s="40">
        <v>44397.0</v>
      </c>
      <c r="C155" s="31">
        <v>44404.0</v>
      </c>
      <c r="D155" s="32" t="s">
        <v>323</v>
      </c>
      <c r="E155" s="32" t="s">
        <v>36</v>
      </c>
      <c r="F155" s="32" t="s">
        <v>322</v>
      </c>
      <c r="G155" s="32" t="s">
        <v>107</v>
      </c>
      <c r="H155" s="30">
        <v>27511.0</v>
      </c>
      <c r="I155" s="37"/>
      <c r="J155" s="30">
        <v>0.0</v>
      </c>
      <c r="K155" s="30">
        <v>1.0</v>
      </c>
      <c r="L155" s="30">
        <v>0.0</v>
      </c>
      <c r="M155" s="32" t="s">
        <v>49</v>
      </c>
      <c r="N155" s="32" t="s">
        <v>39</v>
      </c>
      <c r="O155" s="30">
        <v>10.0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11.0</v>
      </c>
      <c r="V155" s="30">
        <v>7.0</v>
      </c>
      <c r="W155" s="30">
        <v>10.0</v>
      </c>
      <c r="X155" s="30">
        <v>1.0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85"/>
    </row>
    <row r="156">
      <c r="A156" s="30">
        <v>13554.1</v>
      </c>
      <c r="B156" s="40">
        <v>44397.0</v>
      </c>
      <c r="C156" s="31">
        <v>44404.0</v>
      </c>
      <c r="D156" s="32" t="s">
        <v>401</v>
      </c>
      <c r="E156" s="33" t="s">
        <v>46</v>
      </c>
      <c r="F156" s="32" t="s">
        <v>278</v>
      </c>
      <c r="G156" s="32" t="s">
        <v>38</v>
      </c>
      <c r="H156" s="30">
        <v>27610.0</v>
      </c>
      <c r="I156" s="35"/>
      <c r="J156" s="30">
        <v>0.0</v>
      </c>
      <c r="K156" s="30">
        <v>1.0</v>
      </c>
      <c r="L156" s="30">
        <v>0.0</v>
      </c>
      <c r="M156" s="32" t="s">
        <v>39</v>
      </c>
      <c r="N156" s="32" t="s">
        <v>49</v>
      </c>
      <c r="O156" s="30">
        <v>5.0</v>
      </c>
      <c r="P156" s="30">
        <v>13.0</v>
      </c>
      <c r="Q156" s="30">
        <v>8.0</v>
      </c>
      <c r="R156" s="30">
        <v>13.0</v>
      </c>
      <c r="S156" s="30">
        <v>2.0</v>
      </c>
      <c r="T156" s="30">
        <v>1.0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85"/>
    </row>
    <row r="157">
      <c r="A157" s="30">
        <v>13554.2</v>
      </c>
      <c r="B157" s="40">
        <v>44397.0</v>
      </c>
      <c r="C157" s="31">
        <v>44404.0</v>
      </c>
      <c r="D157" s="32" t="s">
        <v>401</v>
      </c>
      <c r="E157" s="32" t="s">
        <v>46</v>
      </c>
      <c r="F157" s="32" t="s">
        <v>278</v>
      </c>
      <c r="G157" s="33" t="s">
        <v>38</v>
      </c>
      <c r="H157" s="34">
        <v>27610.0</v>
      </c>
      <c r="I157" s="35"/>
      <c r="J157" s="30">
        <v>0.0</v>
      </c>
      <c r="K157" s="30">
        <v>1.0</v>
      </c>
      <c r="L157" s="30">
        <v>0.0</v>
      </c>
      <c r="M157" s="32" t="s">
        <v>39</v>
      </c>
      <c r="N157" s="32" t="s">
        <v>49</v>
      </c>
      <c r="O157" s="30">
        <v>4.0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11.0</v>
      </c>
      <c r="V157" s="30">
        <v>7.0</v>
      </c>
      <c r="W157" s="30">
        <v>10.0</v>
      </c>
      <c r="X157" s="30">
        <v>2.0</v>
      </c>
      <c r="Y157" s="30">
        <v>1.0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85"/>
    </row>
    <row r="158">
      <c r="A158" s="30">
        <v>13554.3</v>
      </c>
      <c r="B158" s="40">
        <v>44397.0</v>
      </c>
      <c r="C158" s="31">
        <v>44404.0</v>
      </c>
      <c r="D158" s="32" t="s">
        <v>401</v>
      </c>
      <c r="E158" s="33" t="s">
        <v>46</v>
      </c>
      <c r="H158" s="38"/>
      <c r="I158" s="35"/>
      <c r="J158" s="30">
        <v>1.0</v>
      </c>
      <c r="K158" s="30">
        <v>0.0</v>
      </c>
      <c r="L158" s="30">
        <v>0.0</v>
      </c>
      <c r="M158" s="32" t="s">
        <v>39</v>
      </c>
      <c r="N158" s="32" t="s">
        <v>49</v>
      </c>
      <c r="O158" s="30">
        <v>3.0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8.0</v>
      </c>
      <c r="AA158" s="30">
        <v>3.0</v>
      </c>
      <c r="AB158" s="30">
        <v>10.0</v>
      </c>
      <c r="AC158" s="30">
        <v>1.0</v>
      </c>
      <c r="AD158" s="30">
        <v>1.0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85"/>
    </row>
    <row r="159">
      <c r="A159" s="30">
        <v>13555.1</v>
      </c>
      <c r="B159" s="40">
        <v>44397.0</v>
      </c>
      <c r="C159" s="31">
        <v>44405.0</v>
      </c>
      <c r="D159" s="32" t="s">
        <v>321</v>
      </c>
      <c r="E159" s="32" t="s">
        <v>46</v>
      </c>
      <c r="F159" s="32" t="s">
        <v>154</v>
      </c>
      <c r="G159" s="33" t="s">
        <v>38</v>
      </c>
      <c r="H159" s="34">
        <v>27606.0</v>
      </c>
      <c r="I159" s="35"/>
      <c r="J159" s="30">
        <v>0.0</v>
      </c>
      <c r="K159" s="30">
        <v>1.0</v>
      </c>
      <c r="L159" s="30">
        <v>0.0</v>
      </c>
      <c r="M159" s="32" t="s">
        <v>39</v>
      </c>
      <c r="N159" s="32" t="s">
        <v>39</v>
      </c>
      <c r="O159" s="30">
        <v>3.0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8.0</v>
      </c>
      <c r="AA159" s="30">
        <v>5.0</v>
      </c>
      <c r="AB159" s="30">
        <v>12.0</v>
      </c>
      <c r="AC159" s="30">
        <v>1.0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85"/>
    </row>
    <row r="160">
      <c r="A160" s="30">
        <v>13555.2</v>
      </c>
      <c r="B160" s="40">
        <v>44397.0</v>
      </c>
      <c r="C160" s="31">
        <v>44405.0</v>
      </c>
      <c r="D160" s="32" t="s">
        <v>321</v>
      </c>
      <c r="E160" s="32" t="s">
        <v>46</v>
      </c>
      <c r="H160" s="37"/>
      <c r="I160" s="37"/>
      <c r="J160" s="30">
        <v>0.0</v>
      </c>
      <c r="K160" s="30">
        <v>0.0</v>
      </c>
      <c r="L160" s="30">
        <v>1.0</v>
      </c>
      <c r="M160" s="32" t="s">
        <v>39</v>
      </c>
      <c r="N160" s="32" t="s">
        <v>39</v>
      </c>
      <c r="O160" s="30">
        <v>6.0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8.0</v>
      </c>
      <c r="AA160" s="30">
        <v>5.0</v>
      </c>
      <c r="AB160" s="30">
        <v>12.0</v>
      </c>
      <c r="AC160" s="30">
        <v>1.0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85"/>
    </row>
    <row r="161">
      <c r="A161" s="30">
        <v>13555.3</v>
      </c>
      <c r="B161" s="40">
        <v>44397.0</v>
      </c>
      <c r="C161" s="31">
        <v>44405.0</v>
      </c>
      <c r="D161" s="32" t="s">
        <v>321</v>
      </c>
      <c r="E161" s="33" t="s">
        <v>46</v>
      </c>
      <c r="H161" s="38"/>
      <c r="I161" s="35"/>
      <c r="J161" s="30">
        <v>0.0</v>
      </c>
      <c r="K161" s="30">
        <v>0.0</v>
      </c>
      <c r="L161" s="30">
        <v>1.0</v>
      </c>
      <c r="M161" s="32" t="s">
        <v>39</v>
      </c>
      <c r="N161" s="32" t="s">
        <v>39</v>
      </c>
      <c r="O161" s="30">
        <v>1.0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8.0</v>
      </c>
      <c r="AF161" s="30">
        <v>5.0</v>
      </c>
      <c r="AG161" s="30">
        <v>10.0</v>
      </c>
      <c r="AH161" s="30">
        <v>1.0</v>
      </c>
      <c r="AI161" s="30">
        <v>0.0</v>
      </c>
      <c r="AJ161" s="85"/>
    </row>
    <row r="162">
      <c r="A162" s="30">
        <v>13555.4</v>
      </c>
      <c r="B162" s="40">
        <v>44397.0</v>
      </c>
      <c r="C162" s="31">
        <v>44405.0</v>
      </c>
      <c r="D162" s="32" t="s">
        <v>321</v>
      </c>
      <c r="E162" s="32" t="s">
        <v>46</v>
      </c>
      <c r="H162" s="37"/>
      <c r="I162" s="37"/>
      <c r="J162" s="30">
        <v>1.0</v>
      </c>
      <c r="K162" s="30">
        <v>0.0</v>
      </c>
      <c r="L162" s="30">
        <v>0.0</v>
      </c>
      <c r="M162" s="32" t="s">
        <v>39</v>
      </c>
      <c r="N162" s="32" t="s">
        <v>39</v>
      </c>
      <c r="O162" s="30">
        <v>1.0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5.0</v>
      </c>
      <c r="AA162" s="30">
        <v>5.0</v>
      </c>
      <c r="AB162" s="30">
        <v>12.0</v>
      </c>
      <c r="AC162" s="30">
        <v>1.0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85"/>
    </row>
    <row r="163">
      <c r="A163" s="30">
        <v>13555.5</v>
      </c>
      <c r="B163" s="40">
        <v>44397.0</v>
      </c>
      <c r="C163" s="31">
        <v>44405.0</v>
      </c>
      <c r="D163" s="32" t="s">
        <v>321</v>
      </c>
      <c r="E163" s="32" t="s">
        <v>46</v>
      </c>
      <c r="H163" s="38"/>
      <c r="I163" s="35"/>
      <c r="J163" s="30">
        <v>1.0</v>
      </c>
      <c r="K163" s="30">
        <v>0.0</v>
      </c>
      <c r="L163" s="30">
        <v>0.0</v>
      </c>
      <c r="M163" s="32" t="s">
        <v>39</v>
      </c>
      <c r="N163" s="32" t="s">
        <v>39</v>
      </c>
      <c r="O163" s="30">
        <v>0.0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6.0</v>
      </c>
      <c r="AF163" s="30">
        <v>1.0</v>
      </c>
      <c r="AG163" s="30">
        <v>10.0</v>
      </c>
      <c r="AH163" s="30">
        <v>1.0</v>
      </c>
      <c r="AI163" s="30">
        <v>0.0</v>
      </c>
      <c r="AJ163" s="85"/>
    </row>
    <row r="164">
      <c r="A164" s="30">
        <v>13556.1</v>
      </c>
      <c r="B164" s="40">
        <v>44397.0</v>
      </c>
      <c r="C164" s="31">
        <v>44405.0</v>
      </c>
      <c r="D164" s="32" t="s">
        <v>395</v>
      </c>
      <c r="E164" s="33" t="s">
        <v>46</v>
      </c>
      <c r="F164" s="32" t="s">
        <v>319</v>
      </c>
      <c r="G164" s="32" t="s">
        <v>38</v>
      </c>
      <c r="H164" s="30">
        <v>27614.0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6.0</v>
      </c>
      <c r="P164" s="30">
        <v>13.0</v>
      </c>
      <c r="Q164" s="30">
        <v>11.0</v>
      </c>
      <c r="R164" s="30">
        <v>12.0</v>
      </c>
      <c r="S164" s="30">
        <v>2.0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85"/>
    </row>
    <row r="165">
      <c r="A165" s="30">
        <v>13556.2</v>
      </c>
      <c r="B165" s="40">
        <v>44397.0</v>
      </c>
      <c r="C165" s="31">
        <v>44405.0</v>
      </c>
      <c r="D165" s="32" t="s">
        <v>395</v>
      </c>
      <c r="E165" s="33" t="s">
        <v>46</v>
      </c>
      <c r="F165" s="32" t="s">
        <v>342</v>
      </c>
      <c r="G165" s="32" t="s">
        <v>74</v>
      </c>
      <c r="H165" s="30">
        <v>27587.0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2.0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0.0</v>
      </c>
      <c r="V165" s="30">
        <v>5.0</v>
      </c>
      <c r="W165" s="30">
        <v>5.0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2.0</v>
      </c>
      <c r="AF165" s="30">
        <v>2.0</v>
      </c>
      <c r="AG165" s="30">
        <v>5.0</v>
      </c>
      <c r="AH165" s="30">
        <v>2.0</v>
      </c>
      <c r="AI165" s="30">
        <v>0.0</v>
      </c>
      <c r="AJ165" s="85"/>
    </row>
    <row r="166">
      <c r="A166" s="30">
        <v>13556.3</v>
      </c>
      <c r="B166" s="40">
        <v>44397.0</v>
      </c>
      <c r="C166" s="31">
        <v>44405.0</v>
      </c>
      <c r="D166" s="32" t="s">
        <v>395</v>
      </c>
      <c r="E166" s="32" t="s">
        <v>46</v>
      </c>
      <c r="H166" s="37"/>
      <c r="I166" s="37"/>
      <c r="J166" s="30">
        <v>1.0</v>
      </c>
      <c r="K166" s="30">
        <v>0.0</v>
      </c>
      <c r="L166" s="30">
        <v>0.0</v>
      </c>
      <c r="M166" s="32" t="s">
        <v>39</v>
      </c>
      <c r="N166" s="32" t="s">
        <v>39</v>
      </c>
      <c r="O166" s="30">
        <v>3.0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0.0</v>
      </c>
      <c r="V166" s="30">
        <v>0.0</v>
      </c>
      <c r="W166" s="30">
        <v>0.0</v>
      </c>
      <c r="X166" s="30">
        <v>0.0</v>
      </c>
      <c r="Y166" s="30">
        <v>0.0</v>
      </c>
      <c r="Z166" s="30">
        <v>6.0</v>
      </c>
      <c r="AA166" s="30">
        <v>4.0</v>
      </c>
      <c r="AB166" s="30">
        <v>11.0</v>
      </c>
      <c r="AC166" s="30">
        <v>2.0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85"/>
    </row>
    <row r="167">
      <c r="A167" s="30">
        <v>13556.4</v>
      </c>
      <c r="B167" s="40">
        <v>44397.0</v>
      </c>
      <c r="C167" s="31">
        <v>44406.0</v>
      </c>
      <c r="D167" s="32" t="s">
        <v>395</v>
      </c>
      <c r="E167" s="33" t="s">
        <v>46</v>
      </c>
      <c r="H167" s="38"/>
      <c r="I167" s="35"/>
      <c r="J167" s="30">
        <v>1.0</v>
      </c>
      <c r="K167" s="30">
        <v>0.0</v>
      </c>
      <c r="L167" s="30">
        <v>0.0</v>
      </c>
      <c r="M167" s="32" t="s">
        <v>39</v>
      </c>
      <c r="N167" s="32" t="s">
        <v>39</v>
      </c>
      <c r="O167" s="30">
        <v>1.0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6.0</v>
      </c>
      <c r="AF167" s="30">
        <v>4.0</v>
      </c>
      <c r="AG167" s="30">
        <v>10.0</v>
      </c>
      <c r="AH167" s="30">
        <v>1.0</v>
      </c>
      <c r="AI167" s="30">
        <v>0.0</v>
      </c>
      <c r="AJ167" s="85"/>
    </row>
    <row r="168">
      <c r="A168" s="30">
        <v>13557.1</v>
      </c>
      <c r="B168" s="40">
        <v>44397.0</v>
      </c>
      <c r="C168" s="31">
        <v>44405.0</v>
      </c>
      <c r="D168" s="32" t="s">
        <v>401</v>
      </c>
      <c r="E168" s="33" t="s">
        <v>46</v>
      </c>
      <c r="F168" s="32" t="s">
        <v>170</v>
      </c>
      <c r="G168" s="32" t="s">
        <v>109</v>
      </c>
      <c r="H168" s="30">
        <v>27529.0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3.0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10.0</v>
      </c>
      <c r="AF168" s="30">
        <v>6.0</v>
      </c>
      <c r="AG168" s="30">
        <v>10.0</v>
      </c>
      <c r="AH168" s="30">
        <v>1.0</v>
      </c>
      <c r="AI168" s="30">
        <v>0.0</v>
      </c>
      <c r="AJ168" s="85"/>
    </row>
    <row r="169">
      <c r="A169" s="30">
        <v>13557.2</v>
      </c>
      <c r="B169" s="40">
        <v>44397.0</v>
      </c>
      <c r="C169" s="31">
        <v>44405.0</v>
      </c>
      <c r="D169" s="32" t="s">
        <v>401</v>
      </c>
      <c r="E169" s="32" t="s">
        <v>46</v>
      </c>
      <c r="H169" s="38"/>
      <c r="I169" s="35"/>
      <c r="J169" s="30">
        <v>1.0</v>
      </c>
      <c r="K169" s="30">
        <v>0.0</v>
      </c>
      <c r="L169" s="30">
        <v>0.0</v>
      </c>
      <c r="M169" s="32" t="s">
        <v>39</v>
      </c>
      <c r="N169" s="32" t="s">
        <v>39</v>
      </c>
      <c r="O169" s="30">
        <v>0.0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6.0</v>
      </c>
      <c r="AA169" s="30">
        <v>3.0</v>
      </c>
      <c r="AB169" s="30">
        <v>11.0</v>
      </c>
      <c r="AC169" s="30">
        <v>2.0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85"/>
    </row>
    <row r="170">
      <c r="A170" s="30">
        <v>13558.1</v>
      </c>
      <c r="B170" s="40">
        <v>44397.0</v>
      </c>
      <c r="C170" s="31">
        <v>44406.0</v>
      </c>
      <c r="D170" s="32" t="s">
        <v>321</v>
      </c>
      <c r="E170" s="32" t="s">
        <v>46</v>
      </c>
      <c r="F170" s="32" t="s">
        <v>284</v>
      </c>
      <c r="G170" s="33" t="s">
        <v>107</v>
      </c>
      <c r="H170" s="34">
        <v>27513.0</v>
      </c>
      <c r="I170" s="35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5.0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12.0</v>
      </c>
      <c r="AA170" s="30">
        <v>7.0</v>
      </c>
      <c r="AB170" s="30">
        <v>10.0</v>
      </c>
      <c r="AC170" s="30">
        <v>1.0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85"/>
    </row>
    <row r="171">
      <c r="A171" s="30">
        <v>13558.2</v>
      </c>
      <c r="B171" s="40">
        <v>44397.0</v>
      </c>
      <c r="C171" s="31">
        <v>44406.0</v>
      </c>
      <c r="D171" s="32" t="s">
        <v>321</v>
      </c>
      <c r="E171" s="32" t="s">
        <v>46</v>
      </c>
      <c r="H171" s="37"/>
      <c r="I171" s="37"/>
      <c r="J171" s="30">
        <v>0.0</v>
      </c>
      <c r="K171" s="30">
        <v>0.0</v>
      </c>
      <c r="L171" s="30">
        <v>1.0</v>
      </c>
      <c r="M171" s="32" t="s">
        <v>39</v>
      </c>
      <c r="N171" s="32" t="s">
        <v>39</v>
      </c>
      <c r="O171" s="30">
        <v>3.0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12.0</v>
      </c>
      <c r="V171" s="30">
        <v>7.0</v>
      </c>
      <c r="W171" s="30">
        <v>10.0</v>
      </c>
      <c r="X171" s="30">
        <v>1.0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85"/>
    </row>
    <row r="172">
      <c r="A172" s="30">
        <v>13558.3</v>
      </c>
      <c r="B172" s="40">
        <v>44397.0</v>
      </c>
      <c r="C172" s="31">
        <v>44417.0</v>
      </c>
      <c r="D172" s="32" t="s">
        <v>321</v>
      </c>
      <c r="E172" s="32" t="s">
        <v>46</v>
      </c>
      <c r="H172" s="37"/>
      <c r="I172" s="37"/>
      <c r="J172" s="30">
        <v>0.0</v>
      </c>
      <c r="K172" s="30">
        <v>0.0</v>
      </c>
      <c r="L172" s="30">
        <v>1.0</v>
      </c>
      <c r="M172" s="32" t="s">
        <v>39</v>
      </c>
      <c r="N172" s="32" t="s">
        <v>39</v>
      </c>
      <c r="O172" s="30">
        <v>6.0</v>
      </c>
      <c r="P172" s="30">
        <v>12.0</v>
      </c>
      <c r="Q172" s="30">
        <v>8.0</v>
      </c>
      <c r="R172" s="30">
        <v>10.0</v>
      </c>
      <c r="S172" s="30">
        <v>1.0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85"/>
    </row>
    <row r="173">
      <c r="A173" s="30">
        <v>13558.4</v>
      </c>
      <c r="B173" s="40">
        <v>44397.0</v>
      </c>
      <c r="C173" s="31">
        <v>44406.0</v>
      </c>
      <c r="D173" s="32" t="s">
        <v>321</v>
      </c>
      <c r="E173" s="32" t="s">
        <v>46</v>
      </c>
      <c r="H173" s="38"/>
      <c r="I173" s="35"/>
      <c r="J173" s="30">
        <v>0.0</v>
      </c>
      <c r="K173" s="30">
        <v>0.0</v>
      </c>
      <c r="L173" s="30">
        <v>1.0</v>
      </c>
      <c r="M173" s="32" t="s">
        <v>39</v>
      </c>
      <c r="N173" s="32" t="s">
        <v>39</v>
      </c>
      <c r="O173" s="30">
        <v>3.0</v>
      </c>
      <c r="P173" s="30">
        <v>13.0</v>
      </c>
      <c r="Q173" s="30">
        <v>8.0</v>
      </c>
      <c r="R173" s="30">
        <v>10.0</v>
      </c>
      <c r="S173" s="30">
        <v>1.0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85"/>
    </row>
    <row r="174">
      <c r="A174" s="30">
        <v>13558.5</v>
      </c>
      <c r="B174" s="40">
        <v>44397.0</v>
      </c>
      <c r="C174" s="31">
        <v>44406.0</v>
      </c>
      <c r="D174" s="32" t="s">
        <v>321</v>
      </c>
      <c r="E174" s="32" t="s">
        <v>46</v>
      </c>
      <c r="H174" s="38"/>
      <c r="I174" s="35"/>
      <c r="J174" s="30">
        <v>1.0</v>
      </c>
      <c r="K174" s="30">
        <v>0.0</v>
      </c>
      <c r="L174" s="30">
        <v>0.0</v>
      </c>
      <c r="M174" s="32" t="s">
        <v>39</v>
      </c>
      <c r="N174" s="32" t="s">
        <v>39</v>
      </c>
      <c r="O174" s="30">
        <v>3.0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5.0</v>
      </c>
      <c r="AA174" s="30">
        <v>3.0</v>
      </c>
      <c r="AB174" s="30">
        <v>12.0</v>
      </c>
      <c r="AC174" s="30">
        <v>1.0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85"/>
    </row>
    <row r="175">
      <c r="A175" s="30">
        <v>13558.6</v>
      </c>
      <c r="B175" s="40">
        <v>44397.0</v>
      </c>
      <c r="C175" s="31">
        <v>44406.0</v>
      </c>
      <c r="D175" s="32" t="s">
        <v>321</v>
      </c>
      <c r="E175" s="32" t="s">
        <v>46</v>
      </c>
      <c r="H175" s="37"/>
      <c r="I175" s="37"/>
      <c r="J175" s="30">
        <v>1.0</v>
      </c>
      <c r="K175" s="30">
        <v>0.0</v>
      </c>
      <c r="L175" s="30">
        <v>0.0</v>
      </c>
      <c r="M175" s="32" t="s">
        <v>39</v>
      </c>
      <c r="N175" s="32" t="s">
        <v>39</v>
      </c>
      <c r="O175" s="30">
        <v>3.0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5.0</v>
      </c>
      <c r="AA175" s="30">
        <v>3.0</v>
      </c>
      <c r="AB175" s="30">
        <v>12.0</v>
      </c>
      <c r="AC175" s="30">
        <v>1.0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85"/>
    </row>
    <row r="176">
      <c r="A176" s="30">
        <v>13559.1</v>
      </c>
      <c r="B176" s="40">
        <v>44397.0</v>
      </c>
      <c r="C176" s="31">
        <v>44397.0</v>
      </c>
      <c r="D176" s="32" t="s">
        <v>402</v>
      </c>
      <c r="E176" s="33" t="s">
        <v>36</v>
      </c>
      <c r="F176" s="32" t="s">
        <v>129</v>
      </c>
      <c r="G176" s="32" t="s">
        <v>109</v>
      </c>
      <c r="H176" s="30">
        <v>27529.0</v>
      </c>
      <c r="I176" s="35"/>
      <c r="J176" s="30">
        <v>0.0</v>
      </c>
      <c r="K176" s="30">
        <v>1.0</v>
      </c>
      <c r="L176" s="30">
        <v>0.0</v>
      </c>
      <c r="M176" s="32" t="s">
        <v>49</v>
      </c>
      <c r="N176" s="32" t="s">
        <v>39</v>
      </c>
      <c r="O176" s="30">
        <v>5.0</v>
      </c>
      <c r="P176" s="30">
        <v>1.0</v>
      </c>
      <c r="Q176" s="30">
        <v>8.0</v>
      </c>
      <c r="R176" s="30">
        <v>10.0</v>
      </c>
      <c r="S176" s="30">
        <v>2.0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85"/>
    </row>
    <row r="177">
      <c r="A177" s="30">
        <v>13559.2</v>
      </c>
      <c r="B177" s="40">
        <v>44397.0</v>
      </c>
      <c r="C177" s="31">
        <v>44397.0</v>
      </c>
      <c r="D177" s="32" t="s">
        <v>402</v>
      </c>
      <c r="E177" s="32" t="s">
        <v>36</v>
      </c>
      <c r="H177" s="38"/>
      <c r="I177" s="35"/>
      <c r="J177" s="30">
        <v>0.0</v>
      </c>
      <c r="K177" s="30">
        <v>0.0</v>
      </c>
      <c r="L177" s="30">
        <v>1.0</v>
      </c>
      <c r="M177" s="32" t="s">
        <v>49</v>
      </c>
      <c r="N177" s="32" t="s">
        <v>39</v>
      </c>
      <c r="O177" s="30">
        <v>4.0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11.0</v>
      </c>
      <c r="V177" s="30">
        <v>7.0</v>
      </c>
      <c r="W177" s="30">
        <v>10.0</v>
      </c>
      <c r="X177" s="30">
        <v>2.0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85"/>
    </row>
    <row r="178">
      <c r="A178" s="30">
        <v>13559.3</v>
      </c>
      <c r="B178" s="40">
        <v>44397.0</v>
      </c>
      <c r="C178" s="40">
        <v>44397.0</v>
      </c>
      <c r="D178" s="32" t="s">
        <v>402</v>
      </c>
      <c r="E178" s="33" t="s">
        <v>36</v>
      </c>
      <c r="H178" s="38"/>
      <c r="I178" s="35"/>
      <c r="J178" s="30">
        <v>0.0</v>
      </c>
      <c r="K178" s="30">
        <v>0.0</v>
      </c>
      <c r="L178" s="30">
        <v>1.0</v>
      </c>
      <c r="M178" s="32" t="s">
        <v>39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10.0</v>
      </c>
      <c r="V178" s="30">
        <v>6.0</v>
      </c>
      <c r="W178" s="30">
        <v>5.0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85"/>
    </row>
    <row r="179">
      <c r="A179" s="30">
        <v>13559.4</v>
      </c>
      <c r="B179" s="40">
        <v>44397.0</v>
      </c>
      <c r="C179" s="40">
        <v>44397.0</v>
      </c>
      <c r="D179" s="32" t="s">
        <v>402</v>
      </c>
      <c r="E179" s="32" t="s">
        <v>36</v>
      </c>
      <c r="H179" s="38"/>
      <c r="I179" s="35"/>
      <c r="J179" s="30">
        <v>1.0</v>
      </c>
      <c r="K179" s="30">
        <v>0.0</v>
      </c>
      <c r="L179" s="30">
        <v>0.0</v>
      </c>
      <c r="M179" s="32" t="s">
        <v>39</v>
      </c>
      <c r="N179" s="32" t="s">
        <v>39</v>
      </c>
      <c r="O179" s="30">
        <v>6.0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1.0</v>
      </c>
      <c r="AA179" s="30">
        <v>7.0</v>
      </c>
      <c r="AB179" s="30">
        <v>10.0</v>
      </c>
      <c r="AC179" s="30">
        <v>2.0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85"/>
    </row>
    <row r="180">
      <c r="A180" s="30">
        <v>13559.5</v>
      </c>
      <c r="B180" s="40">
        <v>44397.0</v>
      </c>
      <c r="C180" s="40">
        <v>44397.0</v>
      </c>
      <c r="D180" s="32" t="s">
        <v>402</v>
      </c>
      <c r="E180" s="32" t="s">
        <v>36</v>
      </c>
      <c r="H180" s="38"/>
      <c r="I180" s="35"/>
      <c r="J180" s="30">
        <v>1.0</v>
      </c>
      <c r="K180" s="30">
        <v>0.0</v>
      </c>
      <c r="L180" s="30">
        <v>0.0</v>
      </c>
      <c r="M180" s="32" t="s">
        <v>39</v>
      </c>
      <c r="N180" s="32" t="s">
        <v>39</v>
      </c>
      <c r="O180" s="30">
        <v>4.0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10.0</v>
      </c>
      <c r="AA180" s="30">
        <v>6.0</v>
      </c>
      <c r="AB180" s="30">
        <v>10.0</v>
      </c>
      <c r="AC180" s="30">
        <v>2.0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85"/>
    </row>
    <row r="181">
      <c r="A181" s="30">
        <v>13560.1</v>
      </c>
      <c r="B181" s="40">
        <v>44397.0</v>
      </c>
      <c r="C181" s="40">
        <v>44411.0</v>
      </c>
      <c r="D181" s="32" t="s">
        <v>401</v>
      </c>
      <c r="E181" s="32" t="s">
        <v>46</v>
      </c>
      <c r="F181" s="32" t="s">
        <v>187</v>
      </c>
      <c r="G181" s="32" t="s">
        <v>38</v>
      </c>
      <c r="H181" s="30">
        <v>27616.0</v>
      </c>
      <c r="I181" s="37"/>
      <c r="J181" s="30">
        <v>0.0</v>
      </c>
      <c r="K181" s="30">
        <v>1.0</v>
      </c>
      <c r="L181" s="30">
        <v>0.0</v>
      </c>
      <c r="M181" s="32" t="s">
        <v>39</v>
      </c>
      <c r="N181" s="32" t="s">
        <v>39</v>
      </c>
      <c r="O181" s="30">
        <v>2.0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5.0</v>
      </c>
      <c r="W181" s="30">
        <v>0.0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11.0</v>
      </c>
      <c r="AF181" s="30">
        <v>0.0</v>
      </c>
      <c r="AG181" s="30">
        <v>10.0</v>
      </c>
      <c r="AH181" s="30">
        <v>1.0</v>
      </c>
      <c r="AI181" s="30">
        <v>0.0</v>
      </c>
      <c r="AJ181" s="85"/>
    </row>
    <row r="182">
      <c r="A182" s="30">
        <v>13560.2</v>
      </c>
      <c r="B182" s="40">
        <v>44397.0</v>
      </c>
      <c r="C182" s="40">
        <v>44406.0</v>
      </c>
      <c r="D182" s="32" t="s">
        <v>401</v>
      </c>
      <c r="E182" s="33" t="s">
        <v>46</v>
      </c>
      <c r="F182" s="32" t="s">
        <v>187</v>
      </c>
      <c r="G182" s="32" t="s">
        <v>38</v>
      </c>
      <c r="H182" s="30">
        <v>27616.0</v>
      </c>
      <c r="I182" s="35"/>
      <c r="J182" s="30">
        <v>0.0</v>
      </c>
      <c r="K182" s="30">
        <v>1.0</v>
      </c>
      <c r="L182" s="30">
        <v>0.0</v>
      </c>
      <c r="M182" s="32" t="s">
        <v>39</v>
      </c>
      <c r="N182" s="32" t="s">
        <v>39</v>
      </c>
      <c r="O182" s="30">
        <v>3.0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9.0</v>
      </c>
      <c r="AF182" s="30">
        <v>5.0</v>
      </c>
      <c r="AG182" s="30">
        <v>10.0</v>
      </c>
      <c r="AH182" s="30">
        <v>2.0</v>
      </c>
      <c r="AI182" s="30">
        <v>0.0</v>
      </c>
      <c r="AJ182" s="85"/>
    </row>
    <row r="183">
      <c r="A183" s="30">
        <v>13560.3</v>
      </c>
      <c r="B183" s="40">
        <v>44397.0</v>
      </c>
      <c r="C183" s="31">
        <v>44411.0</v>
      </c>
      <c r="D183" s="32" t="s">
        <v>401</v>
      </c>
      <c r="E183" s="32" t="s">
        <v>46</v>
      </c>
      <c r="F183" s="32" t="s">
        <v>187</v>
      </c>
      <c r="G183" s="33" t="s">
        <v>38</v>
      </c>
      <c r="H183" s="34">
        <v>27616.0</v>
      </c>
      <c r="I183" s="35"/>
      <c r="J183" s="30">
        <v>0.0</v>
      </c>
      <c r="K183" s="30">
        <v>1.0</v>
      </c>
      <c r="L183" s="30">
        <v>0.0</v>
      </c>
      <c r="M183" s="32" t="s">
        <v>39</v>
      </c>
      <c r="N183" s="32" t="s">
        <v>39</v>
      </c>
      <c r="O183" s="30">
        <v>0.0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85"/>
    </row>
    <row r="184">
      <c r="A184" s="30">
        <v>13560.4</v>
      </c>
      <c r="B184" s="40">
        <v>44397.0</v>
      </c>
      <c r="C184" s="31">
        <v>44406.0</v>
      </c>
      <c r="D184" s="32" t="s">
        <v>401</v>
      </c>
      <c r="E184" s="32" t="s">
        <v>46</v>
      </c>
      <c r="F184" s="32" t="s">
        <v>69</v>
      </c>
      <c r="G184" s="32" t="s">
        <v>38</v>
      </c>
      <c r="H184" s="30">
        <v>27615.0</v>
      </c>
      <c r="I184" s="37"/>
      <c r="J184" s="30">
        <v>0.0</v>
      </c>
      <c r="K184" s="30">
        <v>1.0</v>
      </c>
      <c r="L184" s="30">
        <v>0.0</v>
      </c>
      <c r="M184" s="32" t="s">
        <v>39</v>
      </c>
      <c r="N184" s="32" t="s">
        <v>39</v>
      </c>
      <c r="O184" s="30">
        <v>6.0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9.0</v>
      </c>
      <c r="V184" s="30">
        <v>0.0</v>
      </c>
      <c r="W184" s="30">
        <v>10.0</v>
      </c>
      <c r="X184" s="30">
        <v>1.0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85"/>
    </row>
    <row r="185">
      <c r="A185" s="30">
        <v>13560.5</v>
      </c>
      <c r="B185" s="40">
        <v>44397.0</v>
      </c>
      <c r="C185" s="31">
        <v>44406.0</v>
      </c>
      <c r="D185" s="32" t="s">
        <v>401</v>
      </c>
      <c r="E185" s="32" t="s">
        <v>46</v>
      </c>
      <c r="F185" s="32" t="s">
        <v>69</v>
      </c>
      <c r="G185" s="33" t="s">
        <v>38</v>
      </c>
      <c r="H185" s="34">
        <v>27615.0</v>
      </c>
      <c r="I185" s="35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7.0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9.0</v>
      </c>
      <c r="V185" s="30">
        <v>5.0</v>
      </c>
      <c r="W185" s="30">
        <v>10.0</v>
      </c>
      <c r="X185" s="30">
        <v>1.0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85"/>
    </row>
    <row r="186">
      <c r="A186" s="30">
        <v>13560.6</v>
      </c>
      <c r="B186" s="40">
        <v>44397.0</v>
      </c>
      <c r="C186" s="31">
        <v>44406.0</v>
      </c>
      <c r="D186" s="32" t="s">
        <v>401</v>
      </c>
      <c r="E186" s="32" t="s">
        <v>46</v>
      </c>
      <c r="F186" s="32" t="s">
        <v>77</v>
      </c>
      <c r="G186" s="33" t="s">
        <v>38</v>
      </c>
      <c r="H186" s="34">
        <v>27614.0</v>
      </c>
      <c r="I186" s="35"/>
      <c r="J186" s="30">
        <v>0.0</v>
      </c>
      <c r="K186" s="30">
        <v>1.0</v>
      </c>
      <c r="L186" s="30">
        <v>0.0</v>
      </c>
      <c r="M186" s="32" t="s">
        <v>39</v>
      </c>
      <c r="N186" s="32" t="s">
        <v>39</v>
      </c>
      <c r="O186" s="30">
        <v>7.0</v>
      </c>
      <c r="P186" s="30">
        <v>10.0</v>
      </c>
      <c r="Q186" s="30">
        <v>6.0</v>
      </c>
      <c r="R186" s="30">
        <v>10.0</v>
      </c>
      <c r="S186" s="30">
        <v>2.0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85"/>
    </row>
    <row r="187">
      <c r="A187" s="30">
        <v>13561.1</v>
      </c>
      <c r="B187" s="40">
        <v>44397.0</v>
      </c>
      <c r="C187" s="31">
        <v>44406.0</v>
      </c>
      <c r="D187" s="32" t="s">
        <v>401</v>
      </c>
      <c r="E187" s="33" t="s">
        <v>46</v>
      </c>
      <c r="H187" s="38"/>
      <c r="I187" s="35"/>
      <c r="J187" s="30">
        <v>1.0</v>
      </c>
      <c r="K187" s="30">
        <v>0.0</v>
      </c>
      <c r="L187" s="30">
        <v>0.0</v>
      </c>
      <c r="M187" s="32" t="s">
        <v>39</v>
      </c>
      <c r="N187" s="32" t="s">
        <v>39</v>
      </c>
      <c r="O187" s="30">
        <v>4.0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9.0</v>
      </c>
      <c r="AA187" s="30">
        <v>5.0</v>
      </c>
      <c r="AB187" s="30">
        <v>11.0</v>
      </c>
      <c r="AC187" s="30">
        <v>1.0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85"/>
    </row>
    <row r="188">
      <c r="A188" s="30">
        <v>13561.2</v>
      </c>
      <c r="B188" s="40">
        <v>44397.0</v>
      </c>
      <c r="C188" s="31">
        <v>44406.0</v>
      </c>
      <c r="D188" s="32" t="s">
        <v>401</v>
      </c>
      <c r="E188" s="33" t="s">
        <v>46</v>
      </c>
      <c r="H188" s="38"/>
      <c r="I188" s="35"/>
      <c r="J188" s="30">
        <v>1.0</v>
      </c>
      <c r="K188" s="30">
        <v>0.0</v>
      </c>
      <c r="L188" s="30">
        <v>0.0</v>
      </c>
      <c r="M188" s="32" t="s">
        <v>39</v>
      </c>
      <c r="N188" s="32" t="s">
        <v>39</v>
      </c>
      <c r="O188" s="30">
        <v>4.0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10.0</v>
      </c>
      <c r="AA188" s="30">
        <v>5.0</v>
      </c>
      <c r="AB188" s="30">
        <v>6.0</v>
      </c>
      <c r="AC188" s="30">
        <v>1.0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85"/>
    </row>
    <row r="189">
      <c r="A189" s="30">
        <v>13561.3</v>
      </c>
      <c r="B189" s="40">
        <v>44397.0</v>
      </c>
      <c r="C189" s="31">
        <v>44406.0</v>
      </c>
      <c r="D189" s="32" t="s">
        <v>401</v>
      </c>
      <c r="E189" s="32" t="s">
        <v>46</v>
      </c>
      <c r="H189" s="38"/>
      <c r="I189" s="35"/>
      <c r="J189" s="30">
        <v>1.0</v>
      </c>
      <c r="K189" s="30">
        <v>0.0</v>
      </c>
      <c r="L189" s="30">
        <v>0.0</v>
      </c>
      <c r="M189" s="32" t="s">
        <v>39</v>
      </c>
      <c r="N189" s="32" t="s">
        <v>39</v>
      </c>
      <c r="O189" s="30">
        <v>3.0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9.0</v>
      </c>
      <c r="AF189" s="30">
        <v>5.0</v>
      </c>
      <c r="AG189" s="30">
        <v>10.0</v>
      </c>
      <c r="AH189" s="30">
        <v>1.0</v>
      </c>
      <c r="AI189" s="30">
        <v>0.0</v>
      </c>
      <c r="AJ189" s="85"/>
    </row>
    <row r="190">
      <c r="A190" s="30">
        <v>13562.1</v>
      </c>
      <c r="B190" s="40">
        <v>44397.0</v>
      </c>
      <c r="C190" s="31">
        <v>44407.0</v>
      </c>
      <c r="D190" s="32" t="s">
        <v>403</v>
      </c>
      <c r="E190" s="33" t="s">
        <v>46</v>
      </c>
      <c r="F190" s="32" t="s">
        <v>139</v>
      </c>
      <c r="G190" s="32" t="s">
        <v>38</v>
      </c>
      <c r="H190" s="30">
        <v>27609.0</v>
      </c>
      <c r="I190" s="35"/>
      <c r="J190" s="30">
        <v>0.0</v>
      </c>
      <c r="K190" s="30">
        <v>1.0</v>
      </c>
      <c r="L190" s="30">
        <v>0.0</v>
      </c>
      <c r="M190" s="32" t="s">
        <v>49</v>
      </c>
      <c r="N190" s="32" t="s">
        <v>39</v>
      </c>
      <c r="O190" s="30">
        <v>4.0</v>
      </c>
      <c r="P190" s="30">
        <v>0.0</v>
      </c>
      <c r="Q190" s="30">
        <v>0.0</v>
      </c>
      <c r="R190" s="30">
        <v>0.0</v>
      </c>
      <c r="S190" s="30">
        <v>1.0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11.0</v>
      </c>
      <c r="AA190" s="30">
        <v>6.0</v>
      </c>
      <c r="AB190" s="30">
        <v>12.0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85"/>
    </row>
    <row r="191">
      <c r="A191" s="30">
        <v>13562.2</v>
      </c>
      <c r="B191" s="40">
        <v>44397.0</v>
      </c>
      <c r="C191" s="31">
        <v>44407.0</v>
      </c>
      <c r="D191" s="32" t="s">
        <v>403</v>
      </c>
      <c r="E191" s="32" t="s">
        <v>46</v>
      </c>
      <c r="F191" s="32" t="s">
        <v>404</v>
      </c>
      <c r="G191" s="32" t="s">
        <v>38</v>
      </c>
      <c r="H191" s="30">
        <v>27615.0</v>
      </c>
      <c r="I191" s="37"/>
      <c r="J191" s="30">
        <v>0.0</v>
      </c>
      <c r="K191" s="30">
        <v>1.0</v>
      </c>
      <c r="L191" s="30">
        <v>0.0</v>
      </c>
      <c r="M191" s="32" t="s">
        <v>49</v>
      </c>
      <c r="N191" s="32" t="s">
        <v>39</v>
      </c>
      <c r="O191" s="30">
        <v>6.0</v>
      </c>
      <c r="P191" s="30">
        <v>11.0</v>
      </c>
      <c r="Q191" s="30">
        <v>7.0</v>
      </c>
      <c r="R191" s="30">
        <v>12.0</v>
      </c>
      <c r="S191" s="30">
        <v>1.0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85"/>
    </row>
    <row r="192">
      <c r="A192" s="30">
        <v>13562.3</v>
      </c>
      <c r="B192" s="40">
        <v>44397.0</v>
      </c>
      <c r="C192" s="31">
        <v>44407.0</v>
      </c>
      <c r="D192" s="32" t="s">
        <v>403</v>
      </c>
      <c r="E192" s="32" t="s">
        <v>46</v>
      </c>
      <c r="H192" s="37"/>
      <c r="I192" s="37"/>
      <c r="J192" s="30">
        <v>1.0</v>
      </c>
      <c r="K192" s="30">
        <v>0.0</v>
      </c>
      <c r="L192" s="30">
        <v>0.0</v>
      </c>
      <c r="M192" s="32" t="s">
        <v>39</v>
      </c>
      <c r="N192" s="32" t="s">
        <v>39</v>
      </c>
      <c r="O192" s="30">
        <v>4.0</v>
      </c>
      <c r="P192" s="30">
        <v>0.0</v>
      </c>
      <c r="Q192" s="30">
        <v>0.0</v>
      </c>
      <c r="R192" s="30">
        <v>5.0</v>
      </c>
      <c r="S192" s="30">
        <v>1.0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5.0</v>
      </c>
      <c r="AA192" s="30">
        <v>4.0</v>
      </c>
      <c r="AB192" s="30">
        <v>5.0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85"/>
    </row>
    <row r="193">
      <c r="A193" s="30">
        <v>13563.1</v>
      </c>
      <c r="B193" s="40">
        <v>44398.0</v>
      </c>
      <c r="C193" s="31">
        <v>44405.0</v>
      </c>
      <c r="D193" s="32" t="s">
        <v>213</v>
      </c>
      <c r="E193" s="32" t="s">
        <v>36</v>
      </c>
      <c r="F193" s="32" t="s">
        <v>298</v>
      </c>
      <c r="G193" s="33" t="s">
        <v>48</v>
      </c>
      <c r="H193" s="34">
        <v>27571.0</v>
      </c>
      <c r="I193" s="35"/>
      <c r="J193" s="30">
        <v>0.0</v>
      </c>
      <c r="K193" s="30">
        <v>1.0</v>
      </c>
      <c r="L193" s="30">
        <v>0.0</v>
      </c>
      <c r="M193" s="32" t="s">
        <v>49</v>
      </c>
      <c r="N193" s="32" t="s">
        <v>39</v>
      </c>
      <c r="O193" s="30">
        <v>1.0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8.0</v>
      </c>
      <c r="V193" s="30">
        <v>5.0</v>
      </c>
      <c r="W193" s="30">
        <v>10.0</v>
      </c>
      <c r="X193" s="30">
        <v>1.0</v>
      </c>
      <c r="Y193" s="30">
        <v>1.0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85"/>
    </row>
    <row r="194">
      <c r="A194" s="30">
        <v>13563.2</v>
      </c>
      <c r="B194" s="40">
        <v>44398.0</v>
      </c>
      <c r="C194" s="31">
        <v>44405.0</v>
      </c>
      <c r="D194" s="32" t="s">
        <v>213</v>
      </c>
      <c r="E194" s="32" t="s">
        <v>36</v>
      </c>
      <c r="H194" s="38"/>
      <c r="I194" s="35"/>
      <c r="J194" s="30">
        <v>1.0</v>
      </c>
      <c r="K194" s="30">
        <v>0.0</v>
      </c>
      <c r="L194" s="30">
        <v>0.0</v>
      </c>
      <c r="M194" s="32" t="s">
        <v>39</v>
      </c>
      <c r="N194" s="32" t="s">
        <v>39</v>
      </c>
      <c r="O194" s="30">
        <v>2.0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6.0</v>
      </c>
      <c r="AA194" s="30">
        <v>5.0</v>
      </c>
      <c r="AB194" s="30">
        <v>12.0</v>
      </c>
      <c r="AC194" s="30">
        <v>1.0</v>
      </c>
      <c r="AD194" s="30">
        <v>1.0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85"/>
    </row>
    <row r="195">
      <c r="A195" s="30">
        <v>13564.1</v>
      </c>
      <c r="B195" s="40">
        <v>44398.0</v>
      </c>
      <c r="C195" s="31">
        <v>44407.0</v>
      </c>
      <c r="D195" s="32" t="s">
        <v>111</v>
      </c>
      <c r="E195" s="33" t="s">
        <v>36</v>
      </c>
      <c r="F195" s="32" t="s">
        <v>112</v>
      </c>
      <c r="G195" s="33" t="s">
        <v>38</v>
      </c>
      <c r="H195" s="34">
        <v>27610.0</v>
      </c>
      <c r="I195" s="35"/>
      <c r="J195" s="30">
        <v>0.0</v>
      </c>
      <c r="K195" s="30">
        <v>1.0</v>
      </c>
      <c r="L195" s="30">
        <v>0.0</v>
      </c>
      <c r="M195" s="32" t="s">
        <v>39</v>
      </c>
      <c r="N195" s="32" t="s">
        <v>39</v>
      </c>
      <c r="O195" s="30">
        <v>2.0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12.0</v>
      </c>
      <c r="V195" s="30">
        <v>8.0</v>
      </c>
      <c r="W195" s="30">
        <v>10.0</v>
      </c>
      <c r="X195" s="30">
        <v>2.0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85"/>
    </row>
    <row r="196">
      <c r="A196" s="30">
        <v>13564.2</v>
      </c>
      <c r="B196" s="40">
        <v>44398.0</v>
      </c>
      <c r="C196" s="31">
        <v>44407.0</v>
      </c>
      <c r="D196" s="32" t="s">
        <v>111</v>
      </c>
      <c r="E196" s="32" t="s">
        <v>36</v>
      </c>
      <c r="H196" s="38"/>
      <c r="I196" s="35"/>
      <c r="J196" s="30">
        <v>0.0</v>
      </c>
      <c r="K196" s="30">
        <v>0.0</v>
      </c>
      <c r="L196" s="30">
        <v>1.0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9.0</v>
      </c>
      <c r="V196" s="30">
        <v>8.0</v>
      </c>
      <c r="W196" s="30">
        <v>0.0</v>
      </c>
      <c r="X196" s="30">
        <v>1.0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85"/>
    </row>
    <row r="197">
      <c r="A197" s="30">
        <v>13564.3</v>
      </c>
      <c r="B197" s="40">
        <v>44398.0</v>
      </c>
      <c r="C197" s="31">
        <v>44407.0</v>
      </c>
      <c r="D197" s="32" t="s">
        <v>111</v>
      </c>
      <c r="E197" s="32" t="s">
        <v>36</v>
      </c>
      <c r="H197" s="37"/>
      <c r="I197" s="37"/>
      <c r="J197" s="30">
        <v>1.0</v>
      </c>
      <c r="K197" s="30">
        <v>0.0</v>
      </c>
      <c r="L197" s="30">
        <v>0.0</v>
      </c>
      <c r="M197" s="32" t="s">
        <v>39</v>
      </c>
      <c r="N197" s="32" t="s">
        <v>39</v>
      </c>
      <c r="O197" s="30">
        <v>3.0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8.0</v>
      </c>
      <c r="AA197" s="30">
        <v>5.0</v>
      </c>
      <c r="AB197" s="30">
        <v>11.0</v>
      </c>
      <c r="AC197" s="30">
        <v>1.0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85"/>
    </row>
    <row r="198">
      <c r="A198" s="30">
        <v>13565.1</v>
      </c>
      <c r="B198" s="40">
        <v>44398.0</v>
      </c>
      <c r="C198" s="31">
        <v>44407.0</v>
      </c>
      <c r="D198" s="32" t="s">
        <v>57</v>
      </c>
      <c r="E198" s="33" t="s">
        <v>58</v>
      </c>
      <c r="F198" s="32" t="s">
        <v>179</v>
      </c>
      <c r="G198" s="32" t="s">
        <v>38</v>
      </c>
      <c r="H198" s="30">
        <v>27616.0</v>
      </c>
      <c r="I198" s="35"/>
      <c r="J198" s="30">
        <v>0.0</v>
      </c>
      <c r="K198" s="30">
        <v>1.0</v>
      </c>
      <c r="L198" s="30">
        <v>0.0</v>
      </c>
      <c r="M198" s="32" t="s">
        <v>39</v>
      </c>
      <c r="N198" s="32" t="s">
        <v>49</v>
      </c>
      <c r="O198" s="30">
        <v>2.0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7.0</v>
      </c>
      <c r="AF198" s="30">
        <v>6.0</v>
      </c>
      <c r="AG198" s="30">
        <v>0.0</v>
      </c>
      <c r="AH198" s="30">
        <v>0.0</v>
      </c>
      <c r="AI198" s="30">
        <v>0.0</v>
      </c>
      <c r="AJ198" s="85"/>
    </row>
    <row r="199">
      <c r="A199" s="30">
        <v>13566.1</v>
      </c>
      <c r="B199" s="40">
        <v>44399.0</v>
      </c>
      <c r="C199" s="31">
        <v>44407.0</v>
      </c>
      <c r="D199" s="32" t="s">
        <v>113</v>
      </c>
      <c r="E199" s="32" t="s">
        <v>36</v>
      </c>
      <c r="F199" s="32" t="s">
        <v>88</v>
      </c>
      <c r="G199" s="32" t="s">
        <v>89</v>
      </c>
      <c r="H199" s="30">
        <v>27609.0</v>
      </c>
      <c r="I199" s="37"/>
      <c r="J199" s="30">
        <v>0.0</v>
      </c>
      <c r="K199" s="30">
        <v>1.0</v>
      </c>
      <c r="L199" s="30">
        <v>0.0</v>
      </c>
      <c r="M199" s="32" t="s">
        <v>49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11.0</v>
      </c>
      <c r="V199" s="30">
        <v>8.0</v>
      </c>
      <c r="W199" s="30">
        <v>10.0</v>
      </c>
      <c r="X199" s="30">
        <v>2.0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85"/>
    </row>
    <row r="200">
      <c r="A200" s="30">
        <v>13566.2</v>
      </c>
      <c r="B200" s="40">
        <v>44399.0</v>
      </c>
      <c r="C200" s="31">
        <v>44407.0</v>
      </c>
      <c r="D200" s="32" t="s">
        <v>113</v>
      </c>
      <c r="E200" s="32" t="s">
        <v>36</v>
      </c>
      <c r="F200" s="32" t="s">
        <v>73</v>
      </c>
      <c r="G200" s="32" t="s">
        <v>74</v>
      </c>
      <c r="H200" s="30">
        <v>27587.0</v>
      </c>
      <c r="I200" s="37"/>
      <c r="J200" s="30">
        <v>0.0</v>
      </c>
      <c r="K200" s="30">
        <v>1.0</v>
      </c>
      <c r="L200" s="30">
        <v>0.0</v>
      </c>
      <c r="M200" s="32" t="s">
        <v>49</v>
      </c>
      <c r="N200" s="32" t="s">
        <v>39</v>
      </c>
      <c r="O200" s="30">
        <v>3.0</v>
      </c>
      <c r="P200" s="30">
        <v>11.0</v>
      </c>
      <c r="Q200" s="30">
        <v>9.0</v>
      </c>
      <c r="R200" s="30">
        <v>5.0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5.0</v>
      </c>
      <c r="AC200" s="30">
        <v>2.0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85"/>
    </row>
    <row r="201">
      <c r="A201" s="30">
        <v>13566.3</v>
      </c>
      <c r="B201" s="40">
        <v>44399.0</v>
      </c>
      <c r="C201" s="40">
        <v>44407.0</v>
      </c>
      <c r="D201" s="32" t="s">
        <v>113</v>
      </c>
      <c r="E201" s="33" t="s">
        <v>36</v>
      </c>
      <c r="H201" s="38"/>
      <c r="I201" s="35"/>
      <c r="J201" s="30">
        <v>0.0</v>
      </c>
      <c r="K201" s="30">
        <v>0.0</v>
      </c>
      <c r="L201" s="30">
        <v>1.0</v>
      </c>
      <c r="M201" s="32" t="s">
        <v>49</v>
      </c>
      <c r="N201" s="32" t="s">
        <v>39</v>
      </c>
      <c r="O201" s="30">
        <v>3.0</v>
      </c>
      <c r="P201" s="30">
        <v>11.0</v>
      </c>
      <c r="Q201" s="30">
        <v>9.0</v>
      </c>
      <c r="R201" s="30">
        <v>10.0</v>
      </c>
      <c r="S201" s="30">
        <v>2.0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85"/>
    </row>
    <row r="202">
      <c r="A202" s="30">
        <v>13566.4</v>
      </c>
      <c r="B202" s="40">
        <v>44399.0</v>
      </c>
      <c r="C202" s="31">
        <v>44407.0</v>
      </c>
      <c r="D202" s="32" t="s">
        <v>113</v>
      </c>
      <c r="E202" s="33" t="s">
        <v>36</v>
      </c>
      <c r="H202" s="38"/>
      <c r="I202" s="35"/>
      <c r="J202" s="30">
        <v>0.0</v>
      </c>
      <c r="K202" s="30">
        <v>0.0</v>
      </c>
      <c r="L202" s="30">
        <v>1.0</v>
      </c>
      <c r="M202" s="32" t="s">
        <v>49</v>
      </c>
      <c r="N202" s="32" t="s">
        <v>39</v>
      </c>
      <c r="O202" s="30">
        <v>1.0</v>
      </c>
      <c r="P202" s="30">
        <v>11.0</v>
      </c>
      <c r="Q202" s="30">
        <v>9.0</v>
      </c>
      <c r="R202" s="30">
        <v>5.0</v>
      </c>
      <c r="S202" s="30">
        <v>2.0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85"/>
    </row>
    <row r="203">
      <c r="A203" s="30">
        <v>13567.1</v>
      </c>
      <c r="B203" s="40">
        <v>44399.0</v>
      </c>
      <c r="C203" s="31">
        <v>44410.0</v>
      </c>
      <c r="D203" s="32" t="s">
        <v>111</v>
      </c>
      <c r="E203" s="32" t="s">
        <v>36</v>
      </c>
      <c r="F203" s="32" t="s">
        <v>42</v>
      </c>
      <c r="G203" s="32" t="s">
        <v>43</v>
      </c>
      <c r="H203" s="30">
        <v>27545.0</v>
      </c>
      <c r="I203" s="37"/>
      <c r="J203" s="30">
        <v>0.0</v>
      </c>
      <c r="K203" s="30">
        <v>1.0</v>
      </c>
      <c r="L203" s="30">
        <v>0.0</v>
      </c>
      <c r="M203" s="32" t="s">
        <v>39</v>
      </c>
      <c r="N203" s="32" t="s">
        <v>39</v>
      </c>
      <c r="O203" s="30">
        <v>3.0</v>
      </c>
      <c r="P203" s="30">
        <v>0.0</v>
      </c>
      <c r="Q203" s="30">
        <v>0.0</v>
      </c>
      <c r="R203" s="30">
        <v>0.0</v>
      </c>
      <c r="S203" s="30">
        <v>0.0</v>
      </c>
      <c r="T203" s="30">
        <v>0.0</v>
      </c>
      <c r="U203" s="30">
        <v>11.0</v>
      </c>
      <c r="V203" s="30">
        <v>6.0</v>
      </c>
      <c r="W203" s="30">
        <v>10.0</v>
      </c>
      <c r="X203" s="30">
        <v>1.0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85"/>
    </row>
    <row r="204">
      <c r="A204" s="30">
        <v>13567.2</v>
      </c>
      <c r="B204" s="40">
        <v>44399.0</v>
      </c>
      <c r="C204" s="31">
        <v>44410.0</v>
      </c>
      <c r="D204" s="32" t="s">
        <v>111</v>
      </c>
      <c r="E204" s="33" t="s">
        <v>36</v>
      </c>
      <c r="F204" s="32" t="s">
        <v>44</v>
      </c>
      <c r="G204" s="32" t="s">
        <v>38</v>
      </c>
      <c r="H204" s="30">
        <v>27604.0</v>
      </c>
      <c r="I204" s="35"/>
      <c r="J204" s="30">
        <v>0.0</v>
      </c>
      <c r="K204" s="30">
        <v>1.0</v>
      </c>
      <c r="L204" s="30">
        <v>0.0</v>
      </c>
      <c r="M204" s="32" t="s">
        <v>39</v>
      </c>
      <c r="N204" s="32" t="s">
        <v>39</v>
      </c>
      <c r="O204" s="30">
        <v>2.0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10.0</v>
      </c>
      <c r="AF204" s="30">
        <v>6.0</v>
      </c>
      <c r="AG204" s="30">
        <v>10.0</v>
      </c>
      <c r="AH204" s="30">
        <v>1.0</v>
      </c>
      <c r="AI204" s="30">
        <v>0.0</v>
      </c>
      <c r="AJ204" s="85"/>
    </row>
    <row r="205">
      <c r="A205" s="30">
        <v>13567.3</v>
      </c>
      <c r="B205" s="40">
        <v>44399.0</v>
      </c>
      <c r="C205" s="31">
        <v>44410.0</v>
      </c>
      <c r="D205" s="32" t="s">
        <v>111</v>
      </c>
      <c r="E205" s="33" t="s">
        <v>36</v>
      </c>
      <c r="F205" s="32" t="s">
        <v>172</v>
      </c>
      <c r="G205" s="33" t="s">
        <v>43</v>
      </c>
      <c r="H205" s="34">
        <v>27545.0</v>
      </c>
      <c r="I205" s="35"/>
      <c r="J205" s="30">
        <v>0.0</v>
      </c>
      <c r="K205" s="30">
        <v>1.0</v>
      </c>
      <c r="L205" s="30">
        <v>0.0</v>
      </c>
      <c r="M205" s="32" t="s">
        <v>39</v>
      </c>
      <c r="N205" s="32" t="s">
        <v>39</v>
      </c>
      <c r="O205" s="30">
        <v>3.0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10.0</v>
      </c>
      <c r="AA205" s="30">
        <v>6.0</v>
      </c>
      <c r="AB205" s="30">
        <v>12.0</v>
      </c>
      <c r="AC205" s="30">
        <v>2.0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85"/>
    </row>
    <row r="206">
      <c r="A206" s="30">
        <v>13567.4</v>
      </c>
      <c r="B206" s="40">
        <v>44399.0</v>
      </c>
      <c r="C206" s="31">
        <v>44410.0</v>
      </c>
      <c r="D206" s="32" t="s">
        <v>111</v>
      </c>
      <c r="E206" s="32" t="s">
        <v>36</v>
      </c>
      <c r="F206" s="32" t="s">
        <v>172</v>
      </c>
      <c r="G206" s="32" t="s">
        <v>43</v>
      </c>
      <c r="H206" s="30">
        <v>27545.0</v>
      </c>
      <c r="I206" s="37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1.0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10.0</v>
      </c>
      <c r="AF206" s="30">
        <v>6.0</v>
      </c>
      <c r="AG206" s="30">
        <v>10.0</v>
      </c>
      <c r="AH206" s="30">
        <v>1.0</v>
      </c>
      <c r="AI206" s="30">
        <v>0.0</v>
      </c>
      <c r="AJ206" s="85"/>
    </row>
    <row r="207">
      <c r="A207" s="30">
        <v>13568.1</v>
      </c>
      <c r="B207" s="40">
        <v>44399.0</v>
      </c>
      <c r="C207" s="31">
        <v>44410.0</v>
      </c>
      <c r="D207" s="32" t="s">
        <v>111</v>
      </c>
      <c r="E207" s="32" t="s">
        <v>36</v>
      </c>
      <c r="F207" s="32" t="s">
        <v>98</v>
      </c>
      <c r="G207" s="32" t="s">
        <v>38</v>
      </c>
      <c r="H207" s="30">
        <v>27616.0</v>
      </c>
      <c r="I207" s="37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3.0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10.0</v>
      </c>
      <c r="AA207" s="30">
        <v>6.0</v>
      </c>
      <c r="AB207" s="30">
        <v>12.0</v>
      </c>
      <c r="AC207" s="30">
        <v>2.0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85"/>
    </row>
    <row r="208">
      <c r="A208" s="30">
        <v>13568.2</v>
      </c>
      <c r="B208" s="40">
        <v>44399.0</v>
      </c>
      <c r="C208" s="31">
        <v>44410.0</v>
      </c>
      <c r="D208" s="32" t="s">
        <v>111</v>
      </c>
      <c r="E208" s="32" t="s">
        <v>36</v>
      </c>
      <c r="H208" s="37"/>
      <c r="I208" s="37"/>
      <c r="J208" s="30">
        <v>1.0</v>
      </c>
      <c r="K208" s="30">
        <v>0.0</v>
      </c>
      <c r="L208" s="30">
        <v>0.0</v>
      </c>
      <c r="M208" s="32" t="s">
        <v>39</v>
      </c>
      <c r="N208" s="32" t="s">
        <v>39</v>
      </c>
      <c r="O208" s="30">
        <v>3.0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5.0</v>
      </c>
      <c r="AA208" s="30">
        <v>4.0</v>
      </c>
      <c r="AB208" s="30">
        <v>12.0</v>
      </c>
      <c r="AC208" s="30">
        <v>1.0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85"/>
    </row>
    <row r="209">
      <c r="A209" s="30">
        <v>13568.3</v>
      </c>
      <c r="B209" s="40">
        <v>44399.0</v>
      </c>
      <c r="C209" s="31">
        <v>44410.0</v>
      </c>
      <c r="D209" s="32" t="s">
        <v>111</v>
      </c>
      <c r="E209" s="33" t="s">
        <v>36</v>
      </c>
      <c r="H209" s="38"/>
      <c r="I209" s="35"/>
      <c r="J209" s="30">
        <v>1.0</v>
      </c>
      <c r="K209" s="30">
        <v>0.0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5.0</v>
      </c>
      <c r="AF209" s="30">
        <v>4.0</v>
      </c>
      <c r="AG209" s="30">
        <v>10.0</v>
      </c>
      <c r="AH209" s="30">
        <v>1.0</v>
      </c>
      <c r="AI209" s="30">
        <v>0.0</v>
      </c>
      <c r="AJ209" s="85"/>
    </row>
    <row r="210">
      <c r="A210" s="30">
        <v>13569.1</v>
      </c>
      <c r="B210" s="40">
        <v>44399.0</v>
      </c>
      <c r="C210" s="31">
        <v>44410.0</v>
      </c>
      <c r="D210" s="32" t="s">
        <v>111</v>
      </c>
      <c r="E210" s="32" t="s">
        <v>36</v>
      </c>
      <c r="F210" s="32" t="s">
        <v>112</v>
      </c>
      <c r="G210" s="32" t="s">
        <v>38</v>
      </c>
      <c r="H210" s="30">
        <v>27610.0</v>
      </c>
      <c r="I210" s="37"/>
      <c r="J210" s="30">
        <v>0.0</v>
      </c>
      <c r="K210" s="30">
        <v>1.0</v>
      </c>
      <c r="L210" s="30">
        <v>0.0</v>
      </c>
      <c r="M210" s="32" t="s">
        <v>39</v>
      </c>
      <c r="N210" s="32" t="s">
        <v>39</v>
      </c>
      <c r="O210" s="30">
        <v>3.0</v>
      </c>
      <c r="P210" s="30">
        <v>1.0</v>
      </c>
      <c r="Q210" s="30">
        <v>6.0</v>
      </c>
      <c r="R210" s="30">
        <v>12.0</v>
      </c>
      <c r="S210" s="30">
        <v>2.0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10.0</v>
      </c>
      <c r="AA210" s="30">
        <v>6.0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85"/>
    </row>
    <row r="211">
      <c r="A211" s="30">
        <v>13569.2</v>
      </c>
      <c r="B211" s="40">
        <v>44399.0</v>
      </c>
      <c r="C211" s="31">
        <v>44410.0</v>
      </c>
      <c r="D211" s="32" t="s">
        <v>111</v>
      </c>
      <c r="E211" s="32" t="s">
        <v>36</v>
      </c>
      <c r="F211" s="32" t="s">
        <v>112</v>
      </c>
      <c r="G211" s="32" t="s">
        <v>38</v>
      </c>
      <c r="H211" s="30">
        <v>27610.0</v>
      </c>
      <c r="I211" s="37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3.0</v>
      </c>
      <c r="P211" s="30">
        <v>11.0</v>
      </c>
      <c r="Q211" s="30">
        <v>6.0</v>
      </c>
      <c r="R211" s="30">
        <v>7.0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5.0</v>
      </c>
      <c r="AC211" s="30">
        <v>2.0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85"/>
    </row>
    <row r="212">
      <c r="A212" s="30">
        <v>13569.3</v>
      </c>
      <c r="B212" s="40">
        <v>44399.0</v>
      </c>
      <c r="C212" s="31">
        <v>44410.0</v>
      </c>
      <c r="D212" s="32" t="s">
        <v>111</v>
      </c>
      <c r="E212" s="32" t="s">
        <v>36</v>
      </c>
      <c r="F212" s="32" t="s">
        <v>112</v>
      </c>
      <c r="G212" s="33" t="s">
        <v>38</v>
      </c>
      <c r="H212" s="34">
        <v>27610.0</v>
      </c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3.0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10.0</v>
      </c>
      <c r="V212" s="30">
        <v>6.0</v>
      </c>
      <c r="W212" s="30">
        <v>10.0</v>
      </c>
      <c r="X212" s="30">
        <v>1.0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85"/>
    </row>
    <row r="213">
      <c r="A213" s="30">
        <v>13569.4</v>
      </c>
      <c r="B213" s="40">
        <v>44399.0</v>
      </c>
      <c r="C213" s="31">
        <v>44410.0</v>
      </c>
      <c r="D213" s="32" t="s">
        <v>111</v>
      </c>
      <c r="E213" s="33" t="s">
        <v>36</v>
      </c>
      <c r="F213" s="32" t="s">
        <v>170</v>
      </c>
      <c r="G213" s="33" t="s">
        <v>109</v>
      </c>
      <c r="H213" s="34">
        <v>27529.0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3.0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10.0</v>
      </c>
      <c r="AA213" s="30">
        <v>6.0</v>
      </c>
      <c r="AB213" s="30">
        <v>12.0</v>
      </c>
      <c r="AC213" s="30">
        <v>1.0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85"/>
    </row>
    <row r="214">
      <c r="A214" s="30">
        <v>13569.5</v>
      </c>
      <c r="B214" s="40">
        <v>44399.0</v>
      </c>
      <c r="C214" s="31">
        <v>44410.0</v>
      </c>
      <c r="D214" s="32" t="s">
        <v>111</v>
      </c>
      <c r="E214" s="33" t="s">
        <v>36</v>
      </c>
      <c r="H214" s="38"/>
      <c r="I214" s="35"/>
      <c r="J214" s="30">
        <v>1.0</v>
      </c>
      <c r="K214" s="30">
        <v>0.0</v>
      </c>
      <c r="L214" s="30">
        <v>0.0</v>
      </c>
      <c r="M214" s="32" t="s">
        <v>39</v>
      </c>
      <c r="N214" s="32" t="s">
        <v>39</v>
      </c>
      <c r="O214" s="30">
        <v>3.0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6.0</v>
      </c>
      <c r="AA214" s="30">
        <v>4.0</v>
      </c>
      <c r="AB214" s="30">
        <v>12.0</v>
      </c>
      <c r="AC214" s="30">
        <v>2.0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85"/>
    </row>
    <row r="215">
      <c r="A215" s="30">
        <v>13570.1</v>
      </c>
      <c r="B215" s="40">
        <v>44399.0</v>
      </c>
      <c r="C215" s="31">
        <v>44399.0</v>
      </c>
      <c r="D215" s="32" t="s">
        <v>350</v>
      </c>
      <c r="E215" s="32" t="s">
        <v>351</v>
      </c>
      <c r="G215" s="37"/>
      <c r="H215" s="37"/>
      <c r="I215" s="37"/>
      <c r="J215" s="30">
        <v>0.0</v>
      </c>
      <c r="K215" s="30">
        <v>0.0</v>
      </c>
      <c r="L215" s="30">
        <v>1.0</v>
      </c>
      <c r="M215" s="32" t="s">
        <v>39</v>
      </c>
      <c r="N215" s="32" t="s">
        <v>49</v>
      </c>
      <c r="O215" s="30">
        <v>1.0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9.0</v>
      </c>
      <c r="V215" s="30">
        <v>7.0</v>
      </c>
      <c r="W215" s="30">
        <v>5.0</v>
      </c>
      <c r="X215" s="30">
        <v>2.0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85"/>
    </row>
    <row r="216">
      <c r="A216" s="30">
        <v>13571.1</v>
      </c>
      <c r="B216" s="40">
        <v>44399.0</v>
      </c>
      <c r="C216" s="31">
        <v>44411.0</v>
      </c>
      <c r="D216" s="32" t="s">
        <v>379</v>
      </c>
      <c r="E216" s="32" t="s">
        <v>104</v>
      </c>
      <c r="F216" s="32" t="s">
        <v>308</v>
      </c>
      <c r="G216" s="32" t="s">
        <v>43</v>
      </c>
      <c r="H216" s="30">
        <v>27545.0</v>
      </c>
      <c r="I216" s="37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2.0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11.0</v>
      </c>
      <c r="V216" s="30">
        <v>5.0</v>
      </c>
      <c r="W216" s="30">
        <v>10.0</v>
      </c>
      <c r="X216" s="30">
        <v>1.0</v>
      </c>
      <c r="Y216" s="30">
        <v>1.0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85"/>
    </row>
    <row r="217">
      <c r="A217" s="30">
        <v>13571.2</v>
      </c>
      <c r="B217" s="40">
        <v>44399.0</v>
      </c>
      <c r="C217" s="40">
        <v>44411.0</v>
      </c>
      <c r="D217" s="32" t="s">
        <v>379</v>
      </c>
      <c r="E217" s="33" t="s">
        <v>104</v>
      </c>
      <c r="F217" s="38"/>
      <c r="G217" s="38"/>
      <c r="H217" s="38"/>
      <c r="I217" s="35"/>
      <c r="J217" s="30">
        <v>0.0</v>
      </c>
      <c r="K217" s="30">
        <v>0.0</v>
      </c>
      <c r="L217" s="30">
        <v>1.0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8.0</v>
      </c>
      <c r="V217" s="30">
        <v>5.0</v>
      </c>
      <c r="W217" s="30">
        <v>5.0</v>
      </c>
      <c r="X217" s="30">
        <v>1.0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85"/>
    </row>
    <row r="218">
      <c r="A218" s="30">
        <v>13571.3</v>
      </c>
      <c r="B218" s="40">
        <v>44399.0</v>
      </c>
      <c r="C218" s="31">
        <v>44411.0</v>
      </c>
      <c r="D218" s="32" t="s">
        <v>379</v>
      </c>
      <c r="E218" s="32" t="s">
        <v>104</v>
      </c>
      <c r="F218" s="37"/>
      <c r="G218" s="37"/>
      <c r="H218" s="37"/>
      <c r="I218" s="37"/>
      <c r="J218" s="30">
        <v>1.0</v>
      </c>
      <c r="K218" s="30">
        <v>0.0</v>
      </c>
      <c r="L218" s="30">
        <v>0.0</v>
      </c>
      <c r="M218" s="32" t="s">
        <v>39</v>
      </c>
      <c r="N218" s="32" t="s">
        <v>39</v>
      </c>
      <c r="O218" s="30">
        <v>2.0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3.0</v>
      </c>
      <c r="AA218" s="30">
        <v>1.0</v>
      </c>
      <c r="AB218" s="30">
        <v>6.0</v>
      </c>
      <c r="AC218" s="30">
        <v>1.0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85"/>
    </row>
    <row r="219">
      <c r="A219" s="30">
        <v>13572.1</v>
      </c>
      <c r="B219" s="40">
        <v>44399.0</v>
      </c>
      <c r="C219" s="31">
        <v>44400.0</v>
      </c>
      <c r="D219" s="32" t="s">
        <v>403</v>
      </c>
      <c r="E219" s="32" t="s">
        <v>46</v>
      </c>
      <c r="F219" s="32" t="s">
        <v>40</v>
      </c>
      <c r="G219" s="38"/>
      <c r="H219" s="38"/>
      <c r="I219" s="35"/>
      <c r="J219" s="30">
        <v>0.0</v>
      </c>
      <c r="K219" s="30">
        <v>1.0</v>
      </c>
      <c r="L219" s="30">
        <v>0.0</v>
      </c>
      <c r="M219" s="32" t="s">
        <v>49</v>
      </c>
      <c r="N219" s="32" t="s">
        <v>39</v>
      </c>
      <c r="O219" s="30">
        <v>2.0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6.0</v>
      </c>
      <c r="AF219" s="30">
        <v>3.0</v>
      </c>
      <c r="AG219" s="30">
        <v>10.0</v>
      </c>
      <c r="AH219" s="30">
        <v>1.0</v>
      </c>
      <c r="AI219" s="30">
        <v>0.0</v>
      </c>
      <c r="AJ219" s="85"/>
    </row>
    <row r="220">
      <c r="A220" s="30">
        <v>13572.2</v>
      </c>
      <c r="B220" s="40">
        <v>44399.0</v>
      </c>
      <c r="C220" s="31">
        <v>44400.0</v>
      </c>
      <c r="D220" s="32" t="s">
        <v>403</v>
      </c>
      <c r="E220" s="33" t="s">
        <v>46</v>
      </c>
      <c r="H220" s="38"/>
      <c r="I220" s="35"/>
      <c r="J220" s="30">
        <v>1.0</v>
      </c>
      <c r="K220" s="30">
        <v>0.0</v>
      </c>
      <c r="L220" s="30">
        <v>0.0</v>
      </c>
      <c r="M220" s="32" t="s">
        <v>49</v>
      </c>
      <c r="N220" s="32" t="s">
        <v>39</v>
      </c>
      <c r="O220" s="30">
        <v>4.0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6.0</v>
      </c>
      <c r="AA220" s="30">
        <v>4.0</v>
      </c>
      <c r="AB220" s="30">
        <v>10.0</v>
      </c>
      <c r="AC220" s="30">
        <v>2.0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85"/>
    </row>
    <row r="221">
      <c r="A221" s="30">
        <v>13573.1</v>
      </c>
      <c r="B221" s="40">
        <v>44399.0</v>
      </c>
      <c r="C221" s="40">
        <v>44411.0</v>
      </c>
      <c r="D221" s="32" t="s">
        <v>321</v>
      </c>
      <c r="E221" s="32" t="s">
        <v>46</v>
      </c>
      <c r="F221" s="32" t="s">
        <v>308</v>
      </c>
      <c r="G221" s="33" t="s">
        <v>43</v>
      </c>
      <c r="H221" s="34">
        <v>27545.0</v>
      </c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3.0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6.0</v>
      </c>
      <c r="V221" s="30">
        <v>5.0</v>
      </c>
      <c r="W221" s="30">
        <v>10.0</v>
      </c>
      <c r="X221" s="30">
        <v>1.0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85"/>
    </row>
    <row r="222">
      <c r="A222" s="30">
        <v>13573.2</v>
      </c>
      <c r="B222" s="40">
        <v>44399.0</v>
      </c>
      <c r="C222" s="40">
        <v>44411.0</v>
      </c>
      <c r="D222" s="32" t="s">
        <v>321</v>
      </c>
      <c r="E222" s="32" t="s">
        <v>46</v>
      </c>
      <c r="H222" s="38"/>
      <c r="I222" s="35"/>
      <c r="J222" s="30">
        <v>1.0</v>
      </c>
      <c r="K222" s="30">
        <v>0.0</v>
      </c>
      <c r="L222" s="30">
        <v>0.0</v>
      </c>
      <c r="M222" s="32" t="s">
        <v>39</v>
      </c>
      <c r="N222" s="32" t="s">
        <v>39</v>
      </c>
      <c r="O222" s="30">
        <v>2.0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5.0</v>
      </c>
      <c r="AA222" s="30">
        <v>2.0</v>
      </c>
      <c r="AB222" s="30">
        <v>10.0</v>
      </c>
      <c r="AC222" s="30">
        <v>1.0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85"/>
    </row>
    <row r="223">
      <c r="A223" s="30">
        <v>13573.3</v>
      </c>
      <c r="B223" s="40">
        <v>44399.0</v>
      </c>
      <c r="C223" s="31">
        <v>44411.0</v>
      </c>
      <c r="D223" s="32" t="s">
        <v>321</v>
      </c>
      <c r="E223" s="32" t="s">
        <v>46</v>
      </c>
      <c r="H223" s="37"/>
      <c r="I223" s="35"/>
      <c r="J223" s="30">
        <v>0.0</v>
      </c>
      <c r="K223" s="30">
        <v>0.0</v>
      </c>
      <c r="L223" s="30">
        <v>1.0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12.0</v>
      </c>
      <c r="V223" s="30">
        <v>14.0</v>
      </c>
      <c r="W223" s="30">
        <v>5.0</v>
      </c>
      <c r="X223" s="30">
        <v>1.0</v>
      </c>
      <c r="Y223" s="30">
        <v>0.0</v>
      </c>
      <c r="Z223" s="30">
        <v>0.0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85"/>
    </row>
    <row r="224">
      <c r="A224" s="30">
        <v>13574.1</v>
      </c>
      <c r="B224" s="40">
        <v>44399.0</v>
      </c>
      <c r="C224" s="31">
        <v>44411.0</v>
      </c>
      <c r="D224" s="32" t="s">
        <v>403</v>
      </c>
      <c r="E224" s="33" t="s">
        <v>46</v>
      </c>
      <c r="F224" s="32" t="s">
        <v>236</v>
      </c>
      <c r="G224" s="32" t="s">
        <v>38</v>
      </c>
      <c r="H224" s="30">
        <v>27601.0</v>
      </c>
      <c r="I224" s="35"/>
      <c r="J224" s="30">
        <v>0.0</v>
      </c>
      <c r="K224" s="30">
        <v>1.0</v>
      </c>
      <c r="L224" s="30">
        <v>0.0</v>
      </c>
      <c r="M224" s="32" t="s">
        <v>49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12.0</v>
      </c>
      <c r="AF224" s="30">
        <v>5.0</v>
      </c>
      <c r="AG224" s="30">
        <v>10.0</v>
      </c>
      <c r="AH224" s="30">
        <v>1.0</v>
      </c>
      <c r="AI224" s="30">
        <v>0.0</v>
      </c>
      <c r="AJ224" s="85"/>
    </row>
    <row r="225">
      <c r="A225" s="30">
        <v>13574.2</v>
      </c>
      <c r="B225" s="40">
        <v>44399.0</v>
      </c>
      <c r="C225" s="31">
        <v>44411.0</v>
      </c>
      <c r="D225" s="32" t="s">
        <v>403</v>
      </c>
      <c r="E225" s="32" t="s">
        <v>46</v>
      </c>
      <c r="F225" s="32" t="s">
        <v>248</v>
      </c>
      <c r="G225" s="32" t="s">
        <v>38</v>
      </c>
      <c r="H225" s="30">
        <v>27604.0</v>
      </c>
      <c r="I225" s="35"/>
      <c r="J225" s="30">
        <v>0.0</v>
      </c>
      <c r="K225" s="30">
        <v>1.0</v>
      </c>
      <c r="L225" s="30">
        <v>0.0</v>
      </c>
      <c r="M225" s="32" t="s">
        <v>49</v>
      </c>
      <c r="N225" s="32" t="s">
        <v>39</v>
      </c>
      <c r="O225" s="30">
        <v>3.0</v>
      </c>
      <c r="P225" s="30">
        <v>11.0</v>
      </c>
      <c r="Q225" s="30">
        <v>5.0</v>
      </c>
      <c r="R225" s="30">
        <v>8.0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5.0</v>
      </c>
      <c r="AC225" s="30">
        <v>1.0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85"/>
    </row>
    <row r="226">
      <c r="A226" s="30">
        <v>13574.3</v>
      </c>
      <c r="B226" s="40">
        <v>44399.0</v>
      </c>
      <c r="C226" s="31">
        <v>44411.0</v>
      </c>
      <c r="D226" s="32" t="s">
        <v>403</v>
      </c>
      <c r="E226" s="32" t="s">
        <v>46</v>
      </c>
      <c r="F226" s="32" t="s">
        <v>248</v>
      </c>
      <c r="G226" s="33" t="s">
        <v>38</v>
      </c>
      <c r="H226" s="34">
        <v>27604.0</v>
      </c>
      <c r="I226" s="35"/>
      <c r="J226" s="30">
        <v>0.0</v>
      </c>
      <c r="K226" s="30">
        <v>1.0</v>
      </c>
      <c r="L226" s="30">
        <v>0.0</v>
      </c>
      <c r="M226" s="32" t="s">
        <v>49</v>
      </c>
      <c r="N226" s="32" t="s">
        <v>39</v>
      </c>
      <c r="O226" s="30">
        <v>2.0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13.0</v>
      </c>
      <c r="V226" s="30">
        <v>5.0</v>
      </c>
      <c r="W226" s="30">
        <v>10.0</v>
      </c>
      <c r="X226" s="30">
        <v>1.0</v>
      </c>
      <c r="Y226" s="30">
        <v>0.0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85"/>
    </row>
    <row r="227">
      <c r="A227" s="30">
        <v>13574.4</v>
      </c>
      <c r="B227" s="40">
        <v>44399.0</v>
      </c>
      <c r="C227" s="31">
        <v>44411.0</v>
      </c>
      <c r="D227" s="32" t="s">
        <v>403</v>
      </c>
      <c r="E227" s="33" t="s">
        <v>46</v>
      </c>
      <c r="H227" s="38"/>
      <c r="I227" s="35"/>
      <c r="J227" s="30">
        <v>0.0</v>
      </c>
      <c r="K227" s="30">
        <v>0.0</v>
      </c>
      <c r="L227" s="30">
        <v>1.0</v>
      </c>
      <c r="M227" s="32" t="s">
        <v>49</v>
      </c>
      <c r="N227" s="32" t="s">
        <v>39</v>
      </c>
      <c r="O227" s="30">
        <v>2.0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13.0</v>
      </c>
      <c r="V227" s="30">
        <v>5.0</v>
      </c>
      <c r="W227" s="30">
        <v>10.0</v>
      </c>
      <c r="X227" s="30">
        <v>2.0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85"/>
    </row>
    <row r="228">
      <c r="A228" s="30">
        <v>13574.5</v>
      </c>
      <c r="B228" s="40">
        <v>44399.0</v>
      </c>
      <c r="C228" s="31">
        <v>44411.0</v>
      </c>
      <c r="D228" s="32" t="s">
        <v>403</v>
      </c>
      <c r="E228" s="32" t="s">
        <v>46</v>
      </c>
      <c r="H228" s="38"/>
      <c r="I228" s="35"/>
      <c r="J228" s="30">
        <v>0.0</v>
      </c>
      <c r="K228" s="30">
        <v>0.0</v>
      </c>
      <c r="L228" s="30">
        <v>1.0</v>
      </c>
      <c r="M228" s="32" t="s">
        <v>49</v>
      </c>
      <c r="N228" s="32" t="s">
        <v>39</v>
      </c>
      <c r="O228" s="30">
        <v>0.0</v>
      </c>
      <c r="P228" s="30">
        <v>9.0</v>
      </c>
      <c r="Q228" s="30">
        <v>5.0</v>
      </c>
      <c r="R228" s="30">
        <v>5.0</v>
      </c>
      <c r="S228" s="30">
        <v>1.0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85"/>
    </row>
    <row r="229">
      <c r="A229" s="30">
        <v>13575.1</v>
      </c>
      <c r="B229" s="40">
        <v>44400.0</v>
      </c>
      <c r="C229" s="31">
        <v>44406.0</v>
      </c>
      <c r="D229" s="32" t="s">
        <v>387</v>
      </c>
      <c r="E229" s="33" t="s">
        <v>160</v>
      </c>
      <c r="F229" s="32" t="s">
        <v>40</v>
      </c>
      <c r="G229" s="38"/>
      <c r="H229" s="38"/>
      <c r="I229" s="35"/>
      <c r="J229" s="30">
        <v>0.0</v>
      </c>
      <c r="K229" s="30">
        <v>1.0</v>
      </c>
      <c r="L229" s="30">
        <v>0.0</v>
      </c>
      <c r="M229" s="32" t="s">
        <v>39</v>
      </c>
      <c r="N229" s="32" t="s">
        <v>39</v>
      </c>
      <c r="O229" s="30">
        <v>10.0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12.0</v>
      </c>
      <c r="V229" s="30">
        <v>10.0</v>
      </c>
      <c r="W229" s="30">
        <v>10.0</v>
      </c>
      <c r="X229" s="30">
        <v>1.0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85"/>
    </row>
    <row r="230">
      <c r="A230" s="30">
        <v>13576.1</v>
      </c>
      <c r="B230" s="40">
        <v>44400.0</v>
      </c>
      <c r="C230" s="31">
        <v>44407.0</v>
      </c>
      <c r="D230" s="32" t="s">
        <v>60</v>
      </c>
      <c r="E230" s="33" t="s">
        <v>36</v>
      </c>
      <c r="F230" s="32" t="s">
        <v>50</v>
      </c>
      <c r="G230" s="32" t="s">
        <v>51</v>
      </c>
      <c r="H230" s="30">
        <v>27539.0</v>
      </c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3.0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11.0</v>
      </c>
      <c r="AA230" s="30">
        <v>9.0</v>
      </c>
      <c r="AB230" s="30">
        <v>13.0</v>
      </c>
      <c r="AC230" s="30">
        <v>2.0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85"/>
    </row>
    <row r="231">
      <c r="A231" s="30">
        <v>13576.2</v>
      </c>
      <c r="B231" s="40">
        <v>44400.0</v>
      </c>
      <c r="C231" s="31">
        <v>44408.0</v>
      </c>
      <c r="D231" s="32" t="s">
        <v>60</v>
      </c>
      <c r="E231" s="32" t="s">
        <v>36</v>
      </c>
      <c r="F231" s="32" t="s">
        <v>50</v>
      </c>
      <c r="G231" s="33" t="s">
        <v>51</v>
      </c>
      <c r="H231" s="34">
        <v>27539.0</v>
      </c>
      <c r="I231" s="35"/>
      <c r="J231" s="30">
        <v>0.0</v>
      </c>
      <c r="K231" s="30">
        <v>1.0</v>
      </c>
      <c r="L231" s="30">
        <v>0.0</v>
      </c>
      <c r="M231" s="32" t="s">
        <v>39</v>
      </c>
      <c r="N231" s="32" t="s">
        <v>39</v>
      </c>
      <c r="O231" s="30">
        <v>3.0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11.0</v>
      </c>
      <c r="V231" s="30">
        <v>8.0</v>
      </c>
      <c r="W231" s="30">
        <v>10.0</v>
      </c>
      <c r="X231" s="30">
        <v>2.0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85"/>
    </row>
    <row r="232">
      <c r="A232" s="30">
        <v>13577.1</v>
      </c>
      <c r="B232" s="40">
        <v>44401.0</v>
      </c>
      <c r="C232" s="31">
        <v>44411.0</v>
      </c>
      <c r="D232" s="32" t="s">
        <v>405</v>
      </c>
      <c r="E232" s="33" t="s">
        <v>79</v>
      </c>
      <c r="G232" s="38"/>
      <c r="H232" s="38"/>
      <c r="I232" s="35"/>
      <c r="J232" s="30">
        <v>0.0</v>
      </c>
      <c r="K232" s="30">
        <v>0.0</v>
      </c>
      <c r="L232" s="30">
        <v>1.0</v>
      </c>
      <c r="M232" s="32" t="s">
        <v>39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6.0</v>
      </c>
      <c r="W232" s="30">
        <v>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85"/>
    </row>
    <row r="233">
      <c r="A233" s="30">
        <v>13577.2</v>
      </c>
      <c r="B233" s="40">
        <v>44401.0</v>
      </c>
      <c r="C233" s="31">
        <v>44411.0</v>
      </c>
      <c r="D233" s="32" t="s">
        <v>405</v>
      </c>
      <c r="E233" s="32" t="s">
        <v>79</v>
      </c>
      <c r="G233" s="38"/>
      <c r="H233" s="38"/>
      <c r="I233" s="35"/>
      <c r="J233" s="30">
        <v>0.0</v>
      </c>
      <c r="K233" s="30">
        <v>0.0</v>
      </c>
      <c r="L233" s="30">
        <v>1.0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6.0</v>
      </c>
      <c r="W233" s="30">
        <v>5.0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85"/>
    </row>
    <row r="234">
      <c r="A234" s="30">
        <v>13578.1</v>
      </c>
      <c r="B234" s="40">
        <v>44403.0</v>
      </c>
      <c r="C234" s="31">
        <v>44413.0</v>
      </c>
      <c r="D234" s="32" t="s">
        <v>321</v>
      </c>
      <c r="E234" s="33" t="s">
        <v>46</v>
      </c>
      <c r="F234" s="32" t="s">
        <v>331</v>
      </c>
      <c r="G234" s="32" t="s">
        <v>62</v>
      </c>
      <c r="H234" s="34">
        <v>27526.0</v>
      </c>
      <c r="I234" s="35"/>
      <c r="J234" s="30">
        <v>0.0</v>
      </c>
      <c r="K234" s="30">
        <v>1.0</v>
      </c>
      <c r="L234" s="30">
        <v>0.0</v>
      </c>
      <c r="M234" s="32" t="s">
        <v>39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12.0</v>
      </c>
      <c r="AF234" s="30">
        <v>5.0</v>
      </c>
      <c r="AG234" s="30">
        <v>10.0</v>
      </c>
      <c r="AH234" s="30">
        <v>1.0</v>
      </c>
      <c r="AI234" s="30">
        <v>0.0</v>
      </c>
      <c r="AJ234" s="85"/>
    </row>
    <row r="235">
      <c r="A235" s="30">
        <v>13578.2</v>
      </c>
      <c r="B235" s="40">
        <v>44403.0</v>
      </c>
      <c r="C235" s="31">
        <v>44413.0</v>
      </c>
      <c r="D235" s="32" t="s">
        <v>321</v>
      </c>
      <c r="E235" s="32" t="s">
        <v>46</v>
      </c>
      <c r="H235" s="38"/>
      <c r="I235" s="35"/>
      <c r="J235" s="30">
        <v>1.0</v>
      </c>
      <c r="K235" s="30">
        <v>0.0</v>
      </c>
      <c r="L235" s="30">
        <v>0.0</v>
      </c>
      <c r="M235" s="32" t="s">
        <v>39</v>
      </c>
      <c r="N235" s="32" t="s">
        <v>39</v>
      </c>
      <c r="O235" s="30">
        <v>1.0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0.0</v>
      </c>
      <c r="Z235" s="30">
        <v>7.0</v>
      </c>
      <c r="AA235" s="30">
        <v>4.0</v>
      </c>
      <c r="AB235" s="30">
        <v>5.0</v>
      </c>
      <c r="AC235" s="30">
        <v>1.0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85"/>
    </row>
    <row r="236">
      <c r="A236" s="30">
        <v>13578.3</v>
      </c>
      <c r="B236" s="40">
        <v>44403.0</v>
      </c>
      <c r="C236" s="31">
        <v>44413.0</v>
      </c>
      <c r="D236" s="32" t="s">
        <v>321</v>
      </c>
      <c r="E236" s="33" t="s">
        <v>46</v>
      </c>
      <c r="H236" s="38"/>
      <c r="I236" s="35"/>
      <c r="J236" s="30">
        <v>1.0</v>
      </c>
      <c r="K236" s="30">
        <v>0.0</v>
      </c>
      <c r="L236" s="30">
        <v>0.0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6.0</v>
      </c>
      <c r="AF236" s="30">
        <v>4.0</v>
      </c>
      <c r="AG236" s="30">
        <v>10.0</v>
      </c>
      <c r="AH236" s="30">
        <v>1.0</v>
      </c>
      <c r="AI236" s="30">
        <v>0.0</v>
      </c>
      <c r="AJ236" s="85"/>
    </row>
    <row r="237">
      <c r="A237" s="30">
        <v>13579.1</v>
      </c>
      <c r="B237" s="40">
        <v>44403.0</v>
      </c>
      <c r="C237" s="31">
        <v>44417.0</v>
      </c>
      <c r="D237" s="32" t="s">
        <v>321</v>
      </c>
      <c r="E237" s="33" t="s">
        <v>46</v>
      </c>
      <c r="F237" s="32" t="s">
        <v>70</v>
      </c>
      <c r="G237" s="32" t="s">
        <v>38</v>
      </c>
      <c r="H237" s="30">
        <v>27615.0</v>
      </c>
      <c r="I237" s="35"/>
      <c r="J237" s="30">
        <v>0.0</v>
      </c>
      <c r="K237" s="30">
        <v>1.0</v>
      </c>
      <c r="L237" s="30">
        <v>0.0</v>
      </c>
      <c r="M237" s="32" t="s">
        <v>39</v>
      </c>
      <c r="N237" s="32" t="s">
        <v>39</v>
      </c>
      <c r="O237" s="30">
        <v>3.0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9.0</v>
      </c>
      <c r="AA237" s="30">
        <v>5.0</v>
      </c>
      <c r="AB237" s="30">
        <v>10.0</v>
      </c>
      <c r="AC237" s="30">
        <v>1.0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85"/>
    </row>
    <row r="238">
      <c r="A238" s="30">
        <v>13579.2</v>
      </c>
      <c r="B238" s="40">
        <v>44403.0</v>
      </c>
      <c r="C238" s="31">
        <v>44417.0</v>
      </c>
      <c r="D238" s="32" t="s">
        <v>321</v>
      </c>
      <c r="E238" s="33" t="s">
        <v>46</v>
      </c>
      <c r="F238" s="32" t="s">
        <v>172</v>
      </c>
      <c r="G238" s="32" t="s">
        <v>43</v>
      </c>
      <c r="H238" s="30">
        <v>27545.0</v>
      </c>
      <c r="I238" s="35"/>
      <c r="J238" s="30">
        <v>0.0</v>
      </c>
      <c r="K238" s="30">
        <v>1.0</v>
      </c>
      <c r="L238" s="30">
        <v>0.0</v>
      </c>
      <c r="M238" s="32" t="s">
        <v>39</v>
      </c>
      <c r="N238" s="32" t="s">
        <v>39</v>
      </c>
      <c r="O238" s="30">
        <v>2.0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9.0</v>
      </c>
      <c r="AF238" s="30">
        <v>6.0</v>
      </c>
      <c r="AG238" s="30">
        <v>10.0</v>
      </c>
      <c r="AH238" s="30">
        <v>1.0</v>
      </c>
      <c r="AI238" s="30">
        <v>1.0</v>
      </c>
      <c r="AJ238" s="85"/>
    </row>
    <row r="239">
      <c r="A239" s="30">
        <v>13579.3</v>
      </c>
      <c r="B239" s="40">
        <v>44403.0</v>
      </c>
      <c r="C239" s="31">
        <v>44417.0</v>
      </c>
      <c r="D239" s="32" t="s">
        <v>321</v>
      </c>
      <c r="E239" s="33" t="s">
        <v>46</v>
      </c>
      <c r="H239" s="38"/>
      <c r="I239" s="35"/>
      <c r="J239" s="30">
        <v>0.0</v>
      </c>
      <c r="K239" s="30">
        <v>0.0</v>
      </c>
      <c r="L239" s="30">
        <v>1.0</v>
      </c>
      <c r="M239" s="32" t="s">
        <v>39</v>
      </c>
      <c r="N239" s="32" t="s">
        <v>39</v>
      </c>
      <c r="O239" s="30">
        <v>2.0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10.0</v>
      </c>
      <c r="AF239" s="30">
        <v>6.0</v>
      </c>
      <c r="AG239" s="30">
        <v>10.0</v>
      </c>
      <c r="AH239" s="30">
        <v>1.0</v>
      </c>
      <c r="AI239" s="30">
        <v>0.0</v>
      </c>
      <c r="AJ239" s="85"/>
    </row>
    <row r="240">
      <c r="A240" s="30">
        <v>13579.4</v>
      </c>
      <c r="B240" s="40">
        <v>44403.0</v>
      </c>
      <c r="C240" s="31">
        <v>44417.0</v>
      </c>
      <c r="D240" s="32" t="s">
        <v>321</v>
      </c>
      <c r="E240" s="33" t="s">
        <v>46</v>
      </c>
      <c r="H240" s="38"/>
      <c r="I240" s="35"/>
      <c r="J240" s="30">
        <v>0.0</v>
      </c>
      <c r="K240" s="30">
        <v>0.0</v>
      </c>
      <c r="L240" s="30">
        <v>1.0</v>
      </c>
      <c r="M240" s="32" t="s">
        <v>39</v>
      </c>
      <c r="N240" s="32" t="s">
        <v>39</v>
      </c>
      <c r="O240" s="30">
        <v>3.0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2.0</v>
      </c>
      <c r="AA240" s="30">
        <v>6.0</v>
      </c>
      <c r="AB240" s="30">
        <v>10.0</v>
      </c>
      <c r="AC240" s="30">
        <v>1.0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85"/>
    </row>
    <row r="241">
      <c r="A241" s="30">
        <v>13579.5</v>
      </c>
      <c r="B241" s="40">
        <v>44403.0</v>
      </c>
      <c r="C241" s="31">
        <v>44417.0</v>
      </c>
      <c r="D241" s="32" t="s">
        <v>321</v>
      </c>
      <c r="E241" s="32" t="s">
        <v>46</v>
      </c>
      <c r="H241" s="38"/>
      <c r="I241" s="35"/>
      <c r="J241" s="30">
        <v>0.0</v>
      </c>
      <c r="K241" s="30">
        <v>0.0</v>
      </c>
      <c r="L241" s="30">
        <v>1.0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8.0</v>
      </c>
      <c r="V241" s="30">
        <v>7.0</v>
      </c>
      <c r="W241" s="30">
        <v>5.0</v>
      </c>
      <c r="X241" s="30">
        <v>1.0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85"/>
    </row>
    <row r="242">
      <c r="A242" s="30">
        <v>13580.1</v>
      </c>
      <c r="B242" s="40">
        <v>44403.0</v>
      </c>
      <c r="C242" s="31">
        <v>44417.0</v>
      </c>
      <c r="D242" s="32" t="s">
        <v>321</v>
      </c>
      <c r="E242" s="32" t="s">
        <v>46</v>
      </c>
      <c r="F242" s="32" t="s">
        <v>261</v>
      </c>
      <c r="G242" s="32" t="s">
        <v>74</v>
      </c>
      <c r="H242" s="30">
        <v>27587.0</v>
      </c>
      <c r="I242" s="37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10.0</v>
      </c>
      <c r="V242" s="30">
        <v>6.0</v>
      </c>
      <c r="W242" s="30">
        <v>10.0</v>
      </c>
      <c r="X242" s="30">
        <v>2.0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85"/>
    </row>
    <row r="243">
      <c r="A243" s="30">
        <v>13580.2</v>
      </c>
      <c r="B243" s="40">
        <v>44403.0</v>
      </c>
      <c r="C243" s="31">
        <v>44417.0</v>
      </c>
      <c r="D243" s="32" t="s">
        <v>321</v>
      </c>
      <c r="E243" s="32" t="s">
        <v>46</v>
      </c>
      <c r="H243" s="38"/>
      <c r="I243" s="35"/>
      <c r="J243" s="30">
        <v>0.0</v>
      </c>
      <c r="K243" s="30">
        <v>0.0</v>
      </c>
      <c r="L243" s="30">
        <v>1.0</v>
      </c>
      <c r="M243" s="32" t="s">
        <v>39</v>
      </c>
      <c r="N243" s="32" t="s">
        <v>39</v>
      </c>
      <c r="O243" s="30">
        <v>10.0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10.0</v>
      </c>
      <c r="V243" s="30">
        <v>6.0</v>
      </c>
      <c r="W243" s="30">
        <v>10.0</v>
      </c>
      <c r="X243" s="30">
        <v>2.0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85"/>
    </row>
    <row r="244">
      <c r="A244" s="30">
        <v>13580.3</v>
      </c>
      <c r="B244" s="40">
        <v>44403.0</v>
      </c>
      <c r="C244" s="31">
        <v>44417.0</v>
      </c>
      <c r="D244" s="32" t="s">
        <v>321</v>
      </c>
      <c r="E244" s="33" t="s">
        <v>46</v>
      </c>
      <c r="H244" s="38"/>
      <c r="I244" s="35"/>
      <c r="J244" s="30">
        <v>1.0</v>
      </c>
      <c r="K244" s="30">
        <v>0.0</v>
      </c>
      <c r="L244" s="30">
        <v>0.0</v>
      </c>
      <c r="M244" s="32" t="s">
        <v>39</v>
      </c>
      <c r="N244" s="32" t="s">
        <v>39</v>
      </c>
      <c r="O244" s="30">
        <v>3.0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6.0</v>
      </c>
      <c r="AA244" s="30">
        <v>5.0</v>
      </c>
      <c r="AB244" s="30">
        <v>10.0</v>
      </c>
      <c r="AC244" s="30">
        <v>1.0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85"/>
    </row>
    <row r="245">
      <c r="A245" s="30">
        <v>13580.4</v>
      </c>
      <c r="B245" s="40">
        <v>44403.0</v>
      </c>
      <c r="C245" s="31">
        <v>44417.0</v>
      </c>
      <c r="D245" s="32" t="s">
        <v>321</v>
      </c>
      <c r="E245" s="32" t="s">
        <v>46</v>
      </c>
      <c r="H245" s="38"/>
      <c r="I245" s="35"/>
      <c r="J245" s="30">
        <v>1.0</v>
      </c>
      <c r="K245" s="30">
        <v>0.0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6.0</v>
      </c>
      <c r="AF245" s="30">
        <v>4.0</v>
      </c>
      <c r="AG245" s="30">
        <v>10.0</v>
      </c>
      <c r="AH245" s="30">
        <v>1.0</v>
      </c>
      <c r="AI245" s="30">
        <v>0.0</v>
      </c>
      <c r="AJ245" s="85"/>
    </row>
    <row r="246">
      <c r="A246" s="30">
        <v>13581.1</v>
      </c>
      <c r="B246" s="40">
        <v>44403.0</v>
      </c>
      <c r="C246" s="31">
        <v>44411.0</v>
      </c>
      <c r="D246" s="32" t="s">
        <v>336</v>
      </c>
      <c r="E246" s="33" t="s">
        <v>36</v>
      </c>
      <c r="F246" s="32" t="s">
        <v>299</v>
      </c>
      <c r="G246" s="32" t="s">
        <v>109</v>
      </c>
      <c r="H246" s="30">
        <v>27529.0</v>
      </c>
      <c r="I246" s="35"/>
      <c r="J246" s="30">
        <v>0.0</v>
      </c>
      <c r="K246" s="30">
        <v>1.0</v>
      </c>
      <c r="L246" s="30">
        <v>0.0</v>
      </c>
      <c r="M246" s="32" t="s">
        <v>39</v>
      </c>
      <c r="N246" s="32" t="s">
        <v>39</v>
      </c>
      <c r="O246" s="30">
        <v>1.0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10.0</v>
      </c>
      <c r="AF246" s="30">
        <v>6.0</v>
      </c>
      <c r="AG246" s="30">
        <v>10.0</v>
      </c>
      <c r="AH246" s="30">
        <v>2.0</v>
      </c>
      <c r="AI246" s="30">
        <v>0.0</v>
      </c>
      <c r="AJ246" s="85"/>
    </row>
    <row r="247">
      <c r="A247" s="30">
        <v>13582.1</v>
      </c>
      <c r="B247" s="40">
        <v>44403.0</v>
      </c>
      <c r="C247" s="31">
        <v>44413.0</v>
      </c>
      <c r="D247" s="32" t="s">
        <v>35</v>
      </c>
      <c r="E247" s="33" t="s">
        <v>36</v>
      </c>
      <c r="F247" s="32" t="s">
        <v>40</v>
      </c>
      <c r="G247" s="38"/>
      <c r="H247" s="38"/>
      <c r="I247" s="35"/>
      <c r="J247" s="30">
        <v>0.0</v>
      </c>
      <c r="K247" s="30">
        <v>1.0</v>
      </c>
      <c r="L247" s="30">
        <v>0.0</v>
      </c>
      <c r="M247" s="32" t="s">
        <v>49</v>
      </c>
      <c r="N247" s="32" t="s">
        <v>39</v>
      </c>
      <c r="O247" s="30">
        <v>1.0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9.0</v>
      </c>
      <c r="V247" s="30">
        <v>5.0</v>
      </c>
      <c r="W247" s="30">
        <v>5.0</v>
      </c>
      <c r="X247" s="30">
        <v>1.0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85"/>
    </row>
    <row r="248">
      <c r="A248" s="30">
        <v>13582.2</v>
      </c>
      <c r="B248" s="40">
        <v>44403.0</v>
      </c>
      <c r="C248" s="31">
        <v>44413.0</v>
      </c>
      <c r="D248" s="32" t="s">
        <v>35</v>
      </c>
      <c r="E248" s="32" t="s">
        <v>36</v>
      </c>
      <c r="H248" s="38"/>
      <c r="I248" s="35"/>
      <c r="J248" s="30">
        <v>0.0</v>
      </c>
      <c r="K248" s="30">
        <v>0.0</v>
      </c>
      <c r="L248" s="30">
        <v>1.0</v>
      </c>
      <c r="M248" s="32" t="s">
        <v>49</v>
      </c>
      <c r="N248" s="32" t="s">
        <v>39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10.0</v>
      </c>
      <c r="V248" s="30">
        <v>7.0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85"/>
    </row>
    <row r="249">
      <c r="A249" s="30">
        <v>13582.3</v>
      </c>
      <c r="B249" s="40">
        <v>44403.0</v>
      </c>
      <c r="C249" s="31">
        <v>44413.0</v>
      </c>
      <c r="D249" s="32" t="s">
        <v>35</v>
      </c>
      <c r="E249" s="33" t="s">
        <v>36</v>
      </c>
      <c r="H249" s="38"/>
      <c r="I249" s="35"/>
      <c r="J249" s="30">
        <v>1.0</v>
      </c>
      <c r="K249" s="30">
        <v>0.0</v>
      </c>
      <c r="L249" s="30">
        <v>0.0</v>
      </c>
      <c r="M249" s="32" t="s">
        <v>49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8.0</v>
      </c>
      <c r="AA249" s="30">
        <v>5.0</v>
      </c>
      <c r="AB249" s="30">
        <v>1.0</v>
      </c>
      <c r="AC249" s="30">
        <v>2.0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85"/>
    </row>
    <row r="250">
      <c r="A250" s="30">
        <v>13583.1</v>
      </c>
      <c r="B250" s="40">
        <v>44404.0</v>
      </c>
      <c r="C250" s="31">
        <v>44417.0</v>
      </c>
      <c r="D250" s="32" t="s">
        <v>401</v>
      </c>
      <c r="E250" s="32" t="s">
        <v>46</v>
      </c>
      <c r="F250" s="32" t="s">
        <v>266</v>
      </c>
      <c r="G250" s="32" t="s">
        <v>38</v>
      </c>
      <c r="H250" s="30">
        <v>27604.0</v>
      </c>
      <c r="I250" s="35"/>
      <c r="J250" s="30">
        <v>0.0</v>
      </c>
      <c r="K250" s="30">
        <v>1.0</v>
      </c>
      <c r="L250" s="30">
        <v>0.0</v>
      </c>
      <c r="M250" s="32" t="s">
        <v>39</v>
      </c>
      <c r="N250" s="32" t="s">
        <v>39</v>
      </c>
      <c r="O250" s="30">
        <v>3.0</v>
      </c>
      <c r="P250" s="30">
        <v>11.0</v>
      </c>
      <c r="Q250" s="30">
        <v>6.0</v>
      </c>
      <c r="R250" s="30">
        <v>10.0</v>
      </c>
      <c r="S250" s="30">
        <v>2.0</v>
      </c>
      <c r="T250" s="30">
        <v>1.0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85"/>
    </row>
    <row r="251">
      <c r="A251" s="30">
        <v>13583.2</v>
      </c>
      <c r="B251" s="40">
        <v>44404.0</v>
      </c>
      <c r="C251" s="31">
        <v>44417.0</v>
      </c>
      <c r="D251" s="32" t="s">
        <v>401</v>
      </c>
      <c r="E251" s="32" t="s">
        <v>46</v>
      </c>
      <c r="F251" s="32" t="s">
        <v>266</v>
      </c>
      <c r="G251" s="32" t="s">
        <v>38</v>
      </c>
      <c r="H251" s="30">
        <v>27604.0</v>
      </c>
      <c r="I251" s="35"/>
      <c r="J251" s="30">
        <v>0.0</v>
      </c>
      <c r="K251" s="30">
        <v>1.0</v>
      </c>
      <c r="L251" s="30">
        <v>0.0</v>
      </c>
      <c r="M251" s="32" t="s">
        <v>39</v>
      </c>
      <c r="N251" s="32" t="s">
        <v>39</v>
      </c>
      <c r="O251" s="30">
        <v>0.0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9.0</v>
      </c>
      <c r="V251" s="30">
        <v>6.0</v>
      </c>
      <c r="W251" s="30">
        <v>10.0</v>
      </c>
      <c r="X251" s="30">
        <v>2.0</v>
      </c>
      <c r="Y251" s="30">
        <v>1.0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85"/>
    </row>
    <row r="252">
      <c r="A252" s="30">
        <v>13583.3</v>
      </c>
      <c r="B252" s="31">
        <v>44404.0</v>
      </c>
      <c r="C252" s="31">
        <v>44417.0</v>
      </c>
      <c r="D252" s="32" t="s">
        <v>401</v>
      </c>
      <c r="E252" s="33" t="s">
        <v>46</v>
      </c>
      <c r="H252" s="38"/>
      <c r="I252" s="35"/>
      <c r="J252" s="30">
        <v>1.0</v>
      </c>
      <c r="K252" s="30">
        <v>0.0</v>
      </c>
      <c r="L252" s="30">
        <v>0.0</v>
      </c>
      <c r="M252" s="32" t="s">
        <v>39</v>
      </c>
      <c r="N252" s="32" t="s">
        <v>39</v>
      </c>
      <c r="O252" s="30">
        <v>3.0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0.0</v>
      </c>
      <c r="V252" s="30">
        <v>0.0</v>
      </c>
      <c r="W252" s="30">
        <v>0.0</v>
      </c>
      <c r="X252" s="30">
        <v>0.0</v>
      </c>
      <c r="Y252" s="30">
        <v>0.0</v>
      </c>
      <c r="Z252" s="30">
        <v>5.0</v>
      </c>
      <c r="AA252" s="30">
        <v>4.0</v>
      </c>
      <c r="AB252" s="30">
        <v>12.0</v>
      </c>
      <c r="AC252" s="30">
        <v>2.0</v>
      </c>
      <c r="AD252" s="30">
        <v>1.0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79"/>
    </row>
    <row r="253">
      <c r="A253" s="30">
        <v>13583.4</v>
      </c>
      <c r="B253" s="31">
        <v>44404.0</v>
      </c>
      <c r="C253" s="31">
        <v>44417.0</v>
      </c>
      <c r="D253" s="32" t="s">
        <v>401</v>
      </c>
      <c r="E253" s="32" t="s">
        <v>46</v>
      </c>
      <c r="H253" s="37"/>
      <c r="I253" s="35"/>
      <c r="J253" s="30">
        <v>1.0</v>
      </c>
      <c r="K253" s="30">
        <v>0.0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6.0</v>
      </c>
      <c r="AF253" s="30">
        <v>4.0</v>
      </c>
      <c r="AG253" s="30">
        <v>10.0</v>
      </c>
      <c r="AH253" s="30">
        <v>1.0</v>
      </c>
      <c r="AI253" s="30">
        <v>1.0</v>
      </c>
      <c r="AJ253" s="79"/>
    </row>
    <row r="254">
      <c r="A254" s="30">
        <v>13584.1</v>
      </c>
      <c r="B254" s="31">
        <v>44404.0</v>
      </c>
      <c r="C254" s="31">
        <v>44418.0</v>
      </c>
      <c r="D254" s="32" t="s">
        <v>282</v>
      </c>
      <c r="E254" s="33" t="s">
        <v>36</v>
      </c>
      <c r="F254" s="32" t="s">
        <v>260</v>
      </c>
      <c r="G254" s="32" t="s">
        <v>74</v>
      </c>
      <c r="H254" s="30">
        <v>27587.0</v>
      </c>
      <c r="I254" s="35"/>
      <c r="J254" s="30">
        <v>0.0</v>
      </c>
      <c r="K254" s="30">
        <v>1.0</v>
      </c>
      <c r="L254" s="30">
        <v>0.0</v>
      </c>
      <c r="M254" s="32" t="s">
        <v>39</v>
      </c>
      <c r="N254" s="32" t="s">
        <v>39</v>
      </c>
      <c r="O254" s="30">
        <v>2.0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0.0</v>
      </c>
      <c r="V254" s="30">
        <v>0.0</v>
      </c>
      <c r="W254" s="30">
        <v>5.0</v>
      </c>
      <c r="X254" s="30">
        <v>1.0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79"/>
    </row>
    <row r="255">
      <c r="A255" s="30">
        <v>13584.2</v>
      </c>
      <c r="B255" s="31">
        <v>44404.0</v>
      </c>
      <c r="C255" s="31">
        <v>44418.0</v>
      </c>
      <c r="D255" s="32" t="s">
        <v>282</v>
      </c>
      <c r="E255" s="33" t="s">
        <v>36</v>
      </c>
      <c r="F255" s="32" t="s">
        <v>261</v>
      </c>
      <c r="G255" s="32" t="s">
        <v>74</v>
      </c>
      <c r="H255" s="30">
        <v>27587.0</v>
      </c>
      <c r="I255" s="35"/>
      <c r="J255" s="30">
        <v>0.0</v>
      </c>
      <c r="K255" s="30">
        <v>1.0</v>
      </c>
      <c r="L255" s="30">
        <v>0.0</v>
      </c>
      <c r="M255" s="32" t="s">
        <v>39</v>
      </c>
      <c r="N255" s="32" t="s">
        <v>39</v>
      </c>
      <c r="O255" s="30">
        <v>1.0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5.0</v>
      </c>
      <c r="AH255" s="30">
        <v>1.0</v>
      </c>
      <c r="AI255" s="30">
        <v>0.0</v>
      </c>
      <c r="AJ255" s="79"/>
    </row>
    <row r="256">
      <c r="A256" s="30">
        <v>13584.3</v>
      </c>
      <c r="B256" s="31">
        <v>44404.0</v>
      </c>
      <c r="C256" s="31">
        <v>44418.0</v>
      </c>
      <c r="D256" s="32" t="s">
        <v>282</v>
      </c>
      <c r="E256" s="32" t="s">
        <v>36</v>
      </c>
      <c r="F256" s="32" t="s">
        <v>100</v>
      </c>
      <c r="G256" s="33" t="s">
        <v>74</v>
      </c>
      <c r="H256" s="34">
        <v>27587.0</v>
      </c>
      <c r="I256" s="35"/>
      <c r="J256" s="30">
        <v>0.0</v>
      </c>
      <c r="K256" s="30">
        <v>1.0</v>
      </c>
      <c r="L256" s="30">
        <v>0.0</v>
      </c>
      <c r="M256" s="32" t="s">
        <v>39</v>
      </c>
      <c r="N256" s="32" t="s">
        <v>39</v>
      </c>
      <c r="O256" s="30">
        <v>1.0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0.0</v>
      </c>
      <c r="AF256" s="30">
        <v>0.0</v>
      </c>
      <c r="AG256" s="30">
        <v>5.0</v>
      </c>
      <c r="AH256" s="30">
        <v>1.0</v>
      </c>
      <c r="AI256" s="30">
        <v>0.0</v>
      </c>
      <c r="AJ256" s="79"/>
    </row>
    <row r="257">
      <c r="A257" s="30">
        <v>13585.1</v>
      </c>
      <c r="B257" s="31">
        <v>44404.0</v>
      </c>
      <c r="C257" s="31">
        <v>44418.0</v>
      </c>
      <c r="D257" s="32" t="s">
        <v>348</v>
      </c>
      <c r="E257" s="32" t="s">
        <v>46</v>
      </c>
      <c r="F257" s="32" t="s">
        <v>261</v>
      </c>
      <c r="G257" s="33" t="s">
        <v>74</v>
      </c>
      <c r="H257" s="34">
        <v>27587.0</v>
      </c>
      <c r="I257" s="35"/>
      <c r="J257" s="30">
        <v>0.0</v>
      </c>
      <c r="K257" s="30">
        <v>1.0</v>
      </c>
      <c r="L257" s="30">
        <v>0.0</v>
      </c>
      <c r="M257" s="32" t="s">
        <v>49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11.0</v>
      </c>
      <c r="AF257" s="30">
        <v>5.0</v>
      </c>
      <c r="AG257" s="30">
        <v>10.0</v>
      </c>
      <c r="AH257" s="30">
        <v>1.0</v>
      </c>
      <c r="AI257" s="30">
        <v>0.0</v>
      </c>
      <c r="AJ257" s="79"/>
    </row>
    <row r="258">
      <c r="A258" s="30">
        <v>13585.2</v>
      </c>
      <c r="B258" s="31">
        <v>44404.0</v>
      </c>
      <c r="C258" s="31">
        <v>44418.0</v>
      </c>
      <c r="D258" s="32" t="s">
        <v>348</v>
      </c>
      <c r="E258" s="32" t="s">
        <v>46</v>
      </c>
      <c r="F258" s="32" t="s">
        <v>117</v>
      </c>
      <c r="G258" s="33" t="s">
        <v>38</v>
      </c>
      <c r="H258" s="34">
        <v>27601.0</v>
      </c>
      <c r="I258" s="35"/>
      <c r="J258" s="30">
        <v>0.0</v>
      </c>
      <c r="K258" s="30">
        <v>1.0</v>
      </c>
      <c r="L258" s="30">
        <v>0.0</v>
      </c>
      <c r="M258" s="32" t="s">
        <v>39</v>
      </c>
      <c r="N258" s="32" t="s">
        <v>39</v>
      </c>
      <c r="O258" s="30">
        <v>3.0</v>
      </c>
      <c r="P258" s="30">
        <v>0.0</v>
      </c>
      <c r="Q258" s="30">
        <v>0.0</v>
      </c>
      <c r="R258" s="30">
        <v>0.0</v>
      </c>
      <c r="S258" s="30">
        <v>0.0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11.0</v>
      </c>
      <c r="AA258" s="30">
        <v>5.0</v>
      </c>
      <c r="AB258" s="30">
        <v>12.0</v>
      </c>
      <c r="AC258" s="30">
        <v>1.0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79"/>
    </row>
    <row r="259">
      <c r="A259" s="30">
        <v>13585.3</v>
      </c>
      <c r="B259" s="31">
        <v>44404.0</v>
      </c>
      <c r="C259" s="31">
        <v>44418.0</v>
      </c>
      <c r="D259" s="32" t="s">
        <v>348</v>
      </c>
      <c r="E259" s="32" t="s">
        <v>46</v>
      </c>
      <c r="F259" s="32" t="s">
        <v>186</v>
      </c>
      <c r="G259" s="33" t="s">
        <v>38</v>
      </c>
      <c r="H259" s="34">
        <v>27616.0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6.0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11.0</v>
      </c>
      <c r="AA259" s="30">
        <v>5.0</v>
      </c>
      <c r="AB259" s="30">
        <v>10.0</v>
      </c>
      <c r="AC259" s="30">
        <v>1.0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79"/>
    </row>
    <row r="260">
      <c r="A260" s="30">
        <v>13585.4</v>
      </c>
      <c r="B260" s="31">
        <v>44404.0</v>
      </c>
      <c r="C260" s="31">
        <v>44418.0</v>
      </c>
      <c r="D260" s="32" t="s">
        <v>348</v>
      </c>
      <c r="E260" s="32" t="s">
        <v>46</v>
      </c>
      <c r="F260" s="32" t="s">
        <v>186</v>
      </c>
      <c r="G260" s="33" t="s">
        <v>38</v>
      </c>
      <c r="H260" s="34">
        <v>27616.0</v>
      </c>
      <c r="I260" s="35"/>
      <c r="J260" s="30">
        <v>0.0</v>
      </c>
      <c r="K260" s="30">
        <v>1.0</v>
      </c>
      <c r="L260" s="30">
        <v>0.0</v>
      </c>
      <c r="M260" s="32" t="s">
        <v>39</v>
      </c>
      <c r="N260" s="32" t="s">
        <v>39</v>
      </c>
      <c r="O260" s="30">
        <v>3.0</v>
      </c>
      <c r="P260" s="30">
        <v>11.0</v>
      </c>
      <c r="Q260" s="30">
        <v>5.0</v>
      </c>
      <c r="R260" s="30">
        <v>5.0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5.0</v>
      </c>
      <c r="AC260" s="30">
        <v>1.0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79"/>
    </row>
    <row r="261">
      <c r="A261" s="30">
        <v>13585.5</v>
      </c>
      <c r="B261" s="31">
        <v>44404.0</v>
      </c>
      <c r="C261" s="31">
        <v>44418.0</v>
      </c>
      <c r="D261" s="32" t="s">
        <v>348</v>
      </c>
      <c r="E261" s="33" t="s">
        <v>46</v>
      </c>
      <c r="H261" s="38"/>
      <c r="I261" s="35"/>
      <c r="J261" s="30">
        <v>0.0</v>
      </c>
      <c r="K261" s="30">
        <v>0.0</v>
      </c>
      <c r="L261" s="30">
        <v>1.0</v>
      </c>
      <c r="M261" s="32" t="s">
        <v>39</v>
      </c>
      <c r="N261" s="32" t="s">
        <v>39</v>
      </c>
      <c r="O261" s="30">
        <v>3.0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10.0</v>
      </c>
      <c r="V261" s="30">
        <v>6.0</v>
      </c>
      <c r="W261" s="30">
        <v>10.0</v>
      </c>
      <c r="X261" s="30">
        <v>1.0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79"/>
    </row>
    <row r="262">
      <c r="A262" s="30">
        <v>13586.1</v>
      </c>
      <c r="B262" s="31">
        <v>44404.0</v>
      </c>
      <c r="C262" s="31">
        <v>44415.0</v>
      </c>
      <c r="D262" s="32" t="s">
        <v>60</v>
      </c>
      <c r="E262" s="32" t="s">
        <v>36</v>
      </c>
      <c r="F262" s="32" t="s">
        <v>50</v>
      </c>
      <c r="G262" s="33" t="s">
        <v>51</v>
      </c>
      <c r="H262" s="34">
        <v>27539.0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3.0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11.0</v>
      </c>
      <c r="V262" s="30">
        <v>8.0</v>
      </c>
      <c r="W262" s="30">
        <v>10.0</v>
      </c>
      <c r="X262" s="30">
        <v>2.0</v>
      </c>
      <c r="Y262" s="30">
        <v>1.0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79"/>
    </row>
    <row r="263">
      <c r="A263" s="30">
        <v>13587.1</v>
      </c>
      <c r="B263" s="31">
        <v>44404.0</v>
      </c>
      <c r="C263" s="31">
        <v>44418.0</v>
      </c>
      <c r="D263" s="32" t="s">
        <v>60</v>
      </c>
      <c r="E263" s="33" t="s">
        <v>36</v>
      </c>
      <c r="F263" s="32" t="s">
        <v>50</v>
      </c>
      <c r="G263" s="32" t="s">
        <v>51</v>
      </c>
      <c r="H263" s="30">
        <v>27539.0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4.0</v>
      </c>
      <c r="P263" s="30">
        <v>11.0</v>
      </c>
      <c r="Q263" s="30">
        <v>9.0</v>
      </c>
      <c r="R263" s="30">
        <v>10.0</v>
      </c>
      <c r="S263" s="30">
        <v>2.0</v>
      </c>
      <c r="T263" s="30">
        <v>1.0</v>
      </c>
      <c r="U263" s="30">
        <v>0.0</v>
      </c>
      <c r="V263" s="30">
        <v>0.0</v>
      </c>
      <c r="W263" s="30">
        <v>0.0</v>
      </c>
      <c r="X263" s="30">
        <v>0.0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79"/>
    </row>
    <row r="264">
      <c r="A264" s="30">
        <v>13587.2</v>
      </c>
      <c r="B264" s="31">
        <v>44404.0</v>
      </c>
      <c r="C264" s="31">
        <v>44418.0</v>
      </c>
      <c r="D264" s="32" t="s">
        <v>60</v>
      </c>
      <c r="E264" s="32" t="s">
        <v>36</v>
      </c>
      <c r="H264" s="37"/>
      <c r="I264" s="37"/>
      <c r="J264" s="30">
        <v>0.0</v>
      </c>
      <c r="K264" s="30">
        <v>0.0</v>
      </c>
      <c r="L264" s="30">
        <v>1.0</v>
      </c>
      <c r="M264" s="32" t="s">
        <v>39</v>
      </c>
      <c r="N264" s="32" t="s">
        <v>39</v>
      </c>
      <c r="O264" s="30">
        <v>1.0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10.0</v>
      </c>
      <c r="V264" s="30">
        <v>7.0</v>
      </c>
      <c r="W264" s="30">
        <v>10.0</v>
      </c>
      <c r="X264" s="30">
        <v>1.0</v>
      </c>
      <c r="Y264" s="30">
        <v>1.0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79"/>
    </row>
    <row r="265">
      <c r="A265" s="30">
        <v>13587.3</v>
      </c>
      <c r="B265" s="31">
        <v>44404.0</v>
      </c>
      <c r="C265" s="31">
        <v>44418.0</v>
      </c>
      <c r="D265" s="32" t="s">
        <v>60</v>
      </c>
      <c r="E265" s="32" t="s">
        <v>36</v>
      </c>
      <c r="F265" s="32" t="s">
        <v>64</v>
      </c>
      <c r="G265" s="33" t="s">
        <v>51</v>
      </c>
      <c r="H265" s="34">
        <v>27539.0</v>
      </c>
      <c r="I265" s="35"/>
      <c r="J265" s="30">
        <v>0.0</v>
      </c>
      <c r="K265" s="30">
        <v>1.0</v>
      </c>
      <c r="L265" s="30">
        <v>0.0</v>
      </c>
      <c r="M265" s="32" t="s">
        <v>39</v>
      </c>
      <c r="N265" s="32" t="s">
        <v>39</v>
      </c>
      <c r="O265" s="30">
        <v>4.0</v>
      </c>
      <c r="P265" s="30">
        <v>12.0</v>
      </c>
      <c r="Q265" s="30">
        <v>0.0</v>
      </c>
      <c r="R265" s="30">
        <v>0.0</v>
      </c>
      <c r="S265" s="30">
        <v>0.0</v>
      </c>
      <c r="T265" s="30">
        <v>1.0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9.0</v>
      </c>
      <c r="AB265" s="30">
        <v>10.0</v>
      </c>
      <c r="AC265" s="30">
        <v>2.0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79"/>
    </row>
    <row r="266">
      <c r="A266" s="30">
        <v>13588.1</v>
      </c>
      <c r="B266" s="31">
        <v>44404.0</v>
      </c>
      <c r="C266" s="31">
        <v>44418.0</v>
      </c>
      <c r="D266" s="32" t="s">
        <v>60</v>
      </c>
      <c r="E266" s="33" t="s">
        <v>36</v>
      </c>
      <c r="F266" s="32" t="s">
        <v>50</v>
      </c>
      <c r="G266" s="32" t="s">
        <v>51</v>
      </c>
      <c r="H266" s="30">
        <v>27539.0</v>
      </c>
      <c r="I266" s="35"/>
      <c r="J266" s="30">
        <v>0.0</v>
      </c>
      <c r="K266" s="30">
        <v>1.0</v>
      </c>
      <c r="L266" s="30">
        <v>0.0</v>
      </c>
      <c r="M266" s="32" t="s">
        <v>39</v>
      </c>
      <c r="N266" s="32" t="s">
        <v>39</v>
      </c>
      <c r="O266" s="30">
        <v>3.0</v>
      </c>
      <c r="P266" s="30">
        <v>11.0</v>
      </c>
      <c r="Q266" s="30">
        <v>5.0</v>
      </c>
      <c r="R266" s="30">
        <v>10.0</v>
      </c>
      <c r="S266" s="30">
        <v>1.0</v>
      </c>
      <c r="T266" s="30">
        <v>1.0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79"/>
    </row>
    <row r="267">
      <c r="A267" s="30">
        <v>13588.2</v>
      </c>
      <c r="B267" s="31">
        <v>44404.0</v>
      </c>
      <c r="C267" s="31">
        <v>44418.0</v>
      </c>
      <c r="D267" s="32" t="s">
        <v>60</v>
      </c>
      <c r="E267" s="32" t="s">
        <v>36</v>
      </c>
      <c r="F267" s="32" t="s">
        <v>50</v>
      </c>
      <c r="G267" s="32" t="s">
        <v>51</v>
      </c>
      <c r="H267" s="30">
        <v>27539.0</v>
      </c>
      <c r="I267" s="37"/>
      <c r="J267" s="30">
        <v>0.0</v>
      </c>
      <c r="K267" s="30">
        <v>1.0</v>
      </c>
      <c r="L267" s="30">
        <v>0.0</v>
      </c>
      <c r="M267" s="32" t="s">
        <v>39</v>
      </c>
      <c r="N267" s="32" t="s">
        <v>39</v>
      </c>
      <c r="O267" s="30">
        <v>3.0</v>
      </c>
      <c r="P267" s="30">
        <v>0.0</v>
      </c>
      <c r="Q267" s="30">
        <v>0.0</v>
      </c>
      <c r="R267" s="30">
        <v>0.0</v>
      </c>
      <c r="S267" s="30">
        <v>0.0</v>
      </c>
      <c r="T267" s="30">
        <v>0.0</v>
      </c>
      <c r="U267" s="30">
        <v>11.0</v>
      </c>
      <c r="V267" s="30">
        <v>5.0</v>
      </c>
      <c r="W267" s="30">
        <v>10.0</v>
      </c>
      <c r="X267" s="30">
        <v>1.0</v>
      </c>
      <c r="Y267" s="30">
        <v>1.0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79"/>
    </row>
    <row r="268">
      <c r="A268" s="30">
        <v>13588.3</v>
      </c>
      <c r="B268" s="31">
        <v>44404.0</v>
      </c>
      <c r="C268" s="31">
        <v>44418.0</v>
      </c>
      <c r="D268" s="32" t="s">
        <v>60</v>
      </c>
      <c r="E268" s="32" t="s">
        <v>36</v>
      </c>
      <c r="F268" s="32" t="s">
        <v>64</v>
      </c>
      <c r="G268" s="32" t="s">
        <v>51</v>
      </c>
      <c r="H268" s="30">
        <v>27539.0</v>
      </c>
      <c r="I268" s="37"/>
      <c r="J268" s="30">
        <v>0.0</v>
      </c>
      <c r="K268" s="30">
        <v>1.0</v>
      </c>
      <c r="L268" s="30">
        <v>0.0</v>
      </c>
      <c r="M268" s="32" t="s">
        <v>39</v>
      </c>
      <c r="N268" s="32" t="s">
        <v>39</v>
      </c>
      <c r="O268" s="30">
        <v>0.0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11.0</v>
      </c>
      <c r="V268" s="30">
        <v>5.0</v>
      </c>
      <c r="W268" s="30">
        <v>5.0</v>
      </c>
      <c r="X268" s="30">
        <v>0.0</v>
      </c>
      <c r="Y268" s="30">
        <v>1.0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5.0</v>
      </c>
      <c r="AH268" s="30">
        <v>1.0</v>
      </c>
      <c r="AI268" s="30">
        <v>0.0</v>
      </c>
      <c r="AJ268" s="79"/>
    </row>
    <row r="269">
      <c r="A269" s="30">
        <v>13588.4</v>
      </c>
      <c r="B269" s="31">
        <v>44404.0</v>
      </c>
      <c r="C269" s="31">
        <v>44418.0</v>
      </c>
      <c r="D269" s="32" t="s">
        <v>60</v>
      </c>
      <c r="E269" s="33" t="s">
        <v>36</v>
      </c>
      <c r="H269" s="38"/>
      <c r="I269" s="35"/>
      <c r="J269" s="30">
        <v>0.0</v>
      </c>
      <c r="K269" s="30">
        <v>0.0</v>
      </c>
      <c r="L269" s="30">
        <v>1.0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13.0</v>
      </c>
      <c r="V269" s="30">
        <v>13.0</v>
      </c>
      <c r="W269" s="30">
        <v>5.0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79"/>
    </row>
    <row r="270">
      <c r="A270" s="30">
        <v>13589.1</v>
      </c>
      <c r="B270" s="31">
        <v>44404.0</v>
      </c>
      <c r="C270" s="31">
        <v>44417.0</v>
      </c>
      <c r="D270" s="32" t="s">
        <v>239</v>
      </c>
      <c r="E270" s="32" t="s">
        <v>36</v>
      </c>
      <c r="F270" s="32" t="s">
        <v>149</v>
      </c>
      <c r="G270" s="33" t="s">
        <v>38</v>
      </c>
      <c r="H270" s="34">
        <v>27603.0</v>
      </c>
      <c r="I270" s="35"/>
      <c r="J270" s="30">
        <v>0.0</v>
      </c>
      <c r="K270" s="30">
        <v>1.0</v>
      </c>
      <c r="L270" s="30">
        <v>0.0</v>
      </c>
      <c r="M270" s="32" t="s">
        <v>49</v>
      </c>
      <c r="N270" s="32" t="s">
        <v>39</v>
      </c>
      <c r="O270" s="30">
        <v>4.0</v>
      </c>
      <c r="P270" s="30">
        <v>12.0</v>
      </c>
      <c r="Q270" s="30">
        <v>8.0</v>
      </c>
      <c r="R270" s="30">
        <v>11.0</v>
      </c>
      <c r="S270" s="30">
        <v>1.0</v>
      </c>
      <c r="T270" s="30">
        <v>1.0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79"/>
    </row>
    <row r="271">
      <c r="A271" s="30">
        <v>13589.2</v>
      </c>
      <c r="B271" s="31">
        <v>44404.0</v>
      </c>
      <c r="C271" s="31">
        <v>44417.0</v>
      </c>
      <c r="D271" s="32" t="s">
        <v>239</v>
      </c>
      <c r="E271" s="33" t="s">
        <v>36</v>
      </c>
      <c r="F271" s="32" t="s">
        <v>149</v>
      </c>
      <c r="G271" s="32" t="s">
        <v>38</v>
      </c>
      <c r="H271" s="30">
        <v>27603.0</v>
      </c>
      <c r="I271" s="35"/>
      <c r="J271" s="30">
        <v>0.0</v>
      </c>
      <c r="K271" s="30">
        <v>0.0</v>
      </c>
      <c r="L271" s="30">
        <v>1.0</v>
      </c>
      <c r="M271" s="32" t="s">
        <v>49</v>
      </c>
      <c r="N271" s="32" t="s">
        <v>39</v>
      </c>
      <c r="O271" s="30">
        <v>4.0</v>
      </c>
      <c r="P271" s="30">
        <v>13.0</v>
      </c>
      <c r="Q271" s="30">
        <v>8.0</v>
      </c>
      <c r="R271" s="30">
        <v>10.0</v>
      </c>
      <c r="S271" s="30">
        <v>1.0</v>
      </c>
      <c r="T271" s="30">
        <v>1.0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79"/>
    </row>
    <row r="272">
      <c r="A272" s="30">
        <v>13589.3</v>
      </c>
      <c r="B272" s="31">
        <v>44404.0</v>
      </c>
      <c r="C272" s="31">
        <v>44417.0</v>
      </c>
      <c r="D272" s="32" t="s">
        <v>239</v>
      </c>
      <c r="E272" s="33" t="s">
        <v>36</v>
      </c>
      <c r="H272" s="38"/>
      <c r="I272" s="35"/>
      <c r="J272" s="30">
        <v>0.0</v>
      </c>
      <c r="K272" s="30">
        <v>0.0</v>
      </c>
      <c r="L272" s="30">
        <v>1.0</v>
      </c>
      <c r="M272" s="32" t="s">
        <v>49</v>
      </c>
      <c r="N272" s="32" t="s">
        <v>39</v>
      </c>
      <c r="O272" s="30">
        <v>3.0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7.0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79"/>
    </row>
    <row r="273">
      <c r="A273" s="30">
        <v>13590.1</v>
      </c>
      <c r="B273" s="31">
        <v>44404.0</v>
      </c>
      <c r="C273" s="31">
        <v>44417.0</v>
      </c>
      <c r="D273" s="32" t="s">
        <v>320</v>
      </c>
      <c r="E273" s="32" t="s">
        <v>36</v>
      </c>
      <c r="F273" s="32" t="s">
        <v>295</v>
      </c>
      <c r="G273" s="33" t="s">
        <v>38</v>
      </c>
      <c r="H273" s="34">
        <v>27606.0</v>
      </c>
      <c r="I273" s="35"/>
      <c r="J273" s="30">
        <v>0.0</v>
      </c>
      <c r="K273" s="30">
        <v>1.0</v>
      </c>
      <c r="L273" s="30">
        <v>0.0</v>
      </c>
      <c r="M273" s="32" t="s">
        <v>49</v>
      </c>
      <c r="N273" s="32" t="s">
        <v>39</v>
      </c>
      <c r="O273" s="30">
        <v>2.0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10.0</v>
      </c>
      <c r="AF273" s="30">
        <v>6.0</v>
      </c>
      <c r="AG273" s="30">
        <v>10.0</v>
      </c>
      <c r="AH273" s="30">
        <v>1.0</v>
      </c>
      <c r="AI273" s="30">
        <v>0.0</v>
      </c>
      <c r="AJ273" s="79"/>
    </row>
    <row r="274">
      <c r="A274" s="30">
        <v>13590.2</v>
      </c>
      <c r="B274" s="31">
        <v>44404.0</v>
      </c>
      <c r="C274" s="31">
        <v>44417.0</v>
      </c>
      <c r="D274" s="32" t="s">
        <v>320</v>
      </c>
      <c r="E274" s="33" t="s">
        <v>36</v>
      </c>
      <c r="F274" s="32" t="s">
        <v>295</v>
      </c>
      <c r="G274" s="32" t="s">
        <v>38</v>
      </c>
      <c r="H274" s="30">
        <v>27606.0</v>
      </c>
      <c r="I274" s="35"/>
      <c r="J274" s="30">
        <v>0.0</v>
      </c>
      <c r="K274" s="30">
        <v>1.0</v>
      </c>
      <c r="L274" s="30">
        <v>0.0</v>
      </c>
      <c r="M274" s="32" t="s">
        <v>49</v>
      </c>
      <c r="N274" s="32" t="s">
        <v>39</v>
      </c>
      <c r="O274" s="30">
        <v>3.0</v>
      </c>
      <c r="P274" s="30">
        <v>11.0</v>
      </c>
      <c r="Q274" s="30">
        <v>6.0</v>
      </c>
      <c r="R274" s="30">
        <v>10.0</v>
      </c>
      <c r="S274" s="30">
        <v>2.0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79"/>
    </row>
    <row r="275">
      <c r="A275" s="30">
        <v>13591.1</v>
      </c>
      <c r="B275" s="31">
        <v>44405.0</v>
      </c>
      <c r="C275" s="31">
        <v>44418.0</v>
      </c>
      <c r="D275" s="32" t="s">
        <v>403</v>
      </c>
      <c r="E275" s="32" t="s">
        <v>46</v>
      </c>
      <c r="F275" s="32" t="s">
        <v>338</v>
      </c>
      <c r="G275" s="33" t="s">
        <v>38</v>
      </c>
      <c r="H275" s="34">
        <v>27614.0</v>
      </c>
      <c r="I275" s="35"/>
      <c r="J275" s="30">
        <v>0.0</v>
      </c>
      <c r="K275" s="30">
        <v>1.0</v>
      </c>
      <c r="L275" s="30">
        <v>0.0</v>
      </c>
      <c r="M275" s="32" t="s">
        <v>49</v>
      </c>
      <c r="N275" s="32" t="s">
        <v>39</v>
      </c>
      <c r="O275" s="30">
        <v>11.0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9.0</v>
      </c>
      <c r="V275" s="30">
        <v>7.0</v>
      </c>
      <c r="W275" s="30">
        <v>10.0</v>
      </c>
      <c r="X275" s="30">
        <v>2.0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79"/>
    </row>
    <row r="276">
      <c r="A276" s="30">
        <v>13591.2</v>
      </c>
      <c r="B276" s="31">
        <v>44405.0</v>
      </c>
      <c r="C276" s="31">
        <v>44418.0</v>
      </c>
      <c r="D276" s="32" t="s">
        <v>403</v>
      </c>
      <c r="E276" s="32" t="s">
        <v>46</v>
      </c>
      <c r="F276" s="32" t="s">
        <v>338</v>
      </c>
      <c r="G276" s="33" t="s">
        <v>38</v>
      </c>
      <c r="H276" s="34">
        <v>27614.0</v>
      </c>
      <c r="I276" s="35"/>
      <c r="J276" s="30">
        <v>0.0</v>
      </c>
      <c r="K276" s="30">
        <v>1.0</v>
      </c>
      <c r="L276" s="30">
        <v>0.0</v>
      </c>
      <c r="M276" s="32" t="s">
        <v>49</v>
      </c>
      <c r="N276" s="32" t="s">
        <v>39</v>
      </c>
      <c r="O276" s="30">
        <v>4.0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10.0</v>
      </c>
      <c r="V276" s="30">
        <v>7.0</v>
      </c>
      <c r="W276" s="30">
        <v>10.0</v>
      </c>
      <c r="X276" s="30">
        <v>1.0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79"/>
    </row>
    <row r="277">
      <c r="A277" s="30">
        <v>13591.3</v>
      </c>
      <c r="B277" s="31">
        <v>44405.0</v>
      </c>
      <c r="C277" s="31">
        <v>44418.0</v>
      </c>
      <c r="D277" s="32" t="s">
        <v>403</v>
      </c>
      <c r="E277" s="33" t="s">
        <v>46</v>
      </c>
      <c r="H277" s="38"/>
      <c r="I277" s="35"/>
      <c r="J277" s="30">
        <v>0.0</v>
      </c>
      <c r="K277" s="30">
        <v>0.0</v>
      </c>
      <c r="L277" s="30">
        <v>1.0</v>
      </c>
      <c r="M277" s="32" t="s">
        <v>49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10.0</v>
      </c>
      <c r="V277" s="30">
        <v>6.0</v>
      </c>
      <c r="W277" s="30">
        <v>5.0</v>
      </c>
      <c r="X277" s="30">
        <v>2.0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79"/>
    </row>
    <row r="278">
      <c r="A278" s="30">
        <v>13592.1</v>
      </c>
      <c r="B278" s="31">
        <v>44405.0</v>
      </c>
      <c r="C278" s="31">
        <v>44419.0</v>
      </c>
      <c r="D278" s="32" t="s">
        <v>316</v>
      </c>
      <c r="E278" s="32" t="s">
        <v>46</v>
      </c>
      <c r="F278" s="32" t="s">
        <v>182</v>
      </c>
      <c r="G278" s="33" t="s">
        <v>38</v>
      </c>
      <c r="H278" s="34">
        <v>27609.0</v>
      </c>
      <c r="I278" s="35"/>
      <c r="J278" s="30">
        <v>0.0</v>
      </c>
      <c r="K278" s="30">
        <v>1.0</v>
      </c>
      <c r="L278" s="30">
        <v>0.0</v>
      </c>
      <c r="M278" s="32" t="s">
        <v>49</v>
      </c>
      <c r="N278" s="32" t="s">
        <v>39</v>
      </c>
      <c r="O278" s="30">
        <v>4.0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12.0</v>
      </c>
      <c r="AA278" s="30">
        <v>7.0</v>
      </c>
      <c r="AB278" s="30">
        <v>12.0</v>
      </c>
      <c r="AC278" s="30">
        <v>2.0</v>
      </c>
      <c r="AD278" s="30">
        <v>1.0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79"/>
    </row>
    <row r="279">
      <c r="A279" s="30">
        <v>13592.2</v>
      </c>
      <c r="B279" s="31">
        <v>44405.0</v>
      </c>
      <c r="C279" s="31">
        <v>44419.0</v>
      </c>
      <c r="D279" s="32" t="s">
        <v>316</v>
      </c>
      <c r="E279" s="32" t="s">
        <v>46</v>
      </c>
      <c r="H279" s="37"/>
      <c r="I279" s="37"/>
      <c r="J279" s="30">
        <v>1.0</v>
      </c>
      <c r="K279" s="30">
        <v>0.0</v>
      </c>
      <c r="L279" s="30">
        <v>0.0</v>
      </c>
      <c r="M279" s="32" t="s">
        <v>39</v>
      </c>
      <c r="N279" s="32" t="s">
        <v>39</v>
      </c>
      <c r="O279" s="30">
        <v>1.0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7.0</v>
      </c>
      <c r="AF279" s="30">
        <v>4.0</v>
      </c>
      <c r="AG279" s="30">
        <v>10.0</v>
      </c>
      <c r="AH279" s="30">
        <v>0.0</v>
      </c>
      <c r="AI279" s="30">
        <v>1.0</v>
      </c>
      <c r="AJ279" s="79"/>
    </row>
    <row r="280">
      <c r="A280" s="30">
        <v>13592.3</v>
      </c>
      <c r="B280" s="31">
        <v>44405.0</v>
      </c>
      <c r="C280" s="31">
        <v>44419.0</v>
      </c>
      <c r="D280" s="32" t="s">
        <v>316</v>
      </c>
      <c r="E280" s="32" t="s">
        <v>46</v>
      </c>
      <c r="H280" s="37"/>
      <c r="I280" s="37"/>
      <c r="J280" s="30">
        <v>1.0</v>
      </c>
      <c r="K280" s="30">
        <v>0.0</v>
      </c>
      <c r="L280" s="30">
        <v>0.0</v>
      </c>
      <c r="M280" s="32" t="s">
        <v>39</v>
      </c>
      <c r="N280" s="32" t="s">
        <v>39</v>
      </c>
      <c r="O280" s="30">
        <v>6.0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5.0</v>
      </c>
      <c r="AA280" s="30">
        <v>4.0</v>
      </c>
      <c r="AB280" s="30">
        <v>11.0</v>
      </c>
      <c r="AC280" s="30">
        <v>2.0</v>
      </c>
      <c r="AD280" s="30">
        <v>1.0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79"/>
    </row>
    <row r="281">
      <c r="A281" s="30">
        <v>13593.1</v>
      </c>
      <c r="B281" s="31">
        <v>44405.0</v>
      </c>
      <c r="C281" s="31">
        <v>44420.0</v>
      </c>
      <c r="D281" s="32" t="s">
        <v>391</v>
      </c>
      <c r="E281" s="33" t="s">
        <v>160</v>
      </c>
      <c r="F281" s="38"/>
      <c r="G281" s="38"/>
      <c r="H281" s="38"/>
      <c r="I281" s="35"/>
      <c r="J281" s="30">
        <v>0.0</v>
      </c>
      <c r="K281" s="30">
        <v>0.0</v>
      </c>
      <c r="L281" s="30">
        <v>1.0</v>
      </c>
      <c r="M281" s="32" t="s">
        <v>39</v>
      </c>
      <c r="N281" s="32" t="s">
        <v>39</v>
      </c>
      <c r="O281" s="30">
        <v>0.0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10.0</v>
      </c>
      <c r="V281" s="30">
        <v>10.0</v>
      </c>
      <c r="W281" s="30">
        <v>5.0</v>
      </c>
      <c r="X281" s="30">
        <v>1.0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79"/>
    </row>
    <row r="282">
      <c r="A282" s="30">
        <v>13593.2</v>
      </c>
      <c r="B282" s="31">
        <v>44405.0</v>
      </c>
      <c r="C282" s="31">
        <v>44420.0</v>
      </c>
      <c r="D282" s="32" t="s">
        <v>391</v>
      </c>
      <c r="E282" s="32" t="s">
        <v>160</v>
      </c>
      <c r="F282" s="37"/>
      <c r="G282" s="37"/>
      <c r="H282" s="37"/>
      <c r="I282" s="37"/>
      <c r="J282" s="30">
        <v>1.0</v>
      </c>
      <c r="K282" s="30">
        <v>0.0</v>
      </c>
      <c r="L282" s="30">
        <v>0.0</v>
      </c>
      <c r="M282" s="32" t="s">
        <v>39</v>
      </c>
      <c r="N282" s="32" t="s">
        <v>39</v>
      </c>
      <c r="O282" s="30">
        <v>1.0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3.0</v>
      </c>
      <c r="AA282" s="30">
        <v>4.0</v>
      </c>
      <c r="AB282" s="30">
        <v>5.0</v>
      </c>
      <c r="AC282" s="30">
        <v>2.0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79"/>
    </row>
    <row r="283">
      <c r="A283" s="30">
        <v>13594.1</v>
      </c>
      <c r="B283" s="31">
        <v>44405.0</v>
      </c>
      <c r="C283" s="31">
        <v>44420.0</v>
      </c>
      <c r="D283" s="32" t="s">
        <v>137</v>
      </c>
      <c r="E283" s="32" t="s">
        <v>138</v>
      </c>
      <c r="F283" s="32" t="s">
        <v>261</v>
      </c>
      <c r="G283" s="32" t="s">
        <v>74</v>
      </c>
      <c r="H283" s="30">
        <v>27587.0</v>
      </c>
      <c r="I283" s="37"/>
      <c r="J283" s="30">
        <v>0.0</v>
      </c>
      <c r="K283" s="30">
        <v>1.0</v>
      </c>
      <c r="L283" s="30">
        <v>0.0</v>
      </c>
      <c r="M283" s="32" t="s">
        <v>39</v>
      </c>
      <c r="N283" s="32" t="s">
        <v>39</v>
      </c>
      <c r="O283" s="30">
        <v>3.0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12.0</v>
      </c>
      <c r="AA283" s="30">
        <v>5.0</v>
      </c>
      <c r="AB283" s="30">
        <v>5.0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79"/>
    </row>
    <row r="284">
      <c r="A284" s="30">
        <v>13594.2</v>
      </c>
      <c r="B284" s="31">
        <v>44405.0</v>
      </c>
      <c r="C284" s="31">
        <v>44420.0</v>
      </c>
      <c r="D284" s="32" t="s">
        <v>137</v>
      </c>
      <c r="E284" s="32" t="s">
        <v>138</v>
      </c>
      <c r="G284" s="37"/>
      <c r="H284" s="37"/>
      <c r="I284" s="37"/>
      <c r="J284" s="30">
        <v>0.0</v>
      </c>
      <c r="K284" s="30">
        <v>0.0</v>
      </c>
      <c r="L284" s="30">
        <v>1.0</v>
      </c>
      <c r="M284" s="32" t="s">
        <v>39</v>
      </c>
      <c r="N284" s="32" t="s">
        <v>39</v>
      </c>
      <c r="O284" s="30">
        <v>2.0</v>
      </c>
      <c r="P284" s="30">
        <v>13.0</v>
      </c>
      <c r="Q284" s="30">
        <v>7.0</v>
      </c>
      <c r="R284" s="30">
        <v>5.0</v>
      </c>
      <c r="S284" s="30">
        <v>2.0</v>
      </c>
      <c r="T284" s="30">
        <v>0.0</v>
      </c>
      <c r="U284" s="30">
        <v>0.0</v>
      </c>
      <c r="V284" s="30">
        <v>0.0</v>
      </c>
      <c r="W284" s="30">
        <v>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79"/>
    </row>
    <row r="285">
      <c r="A285" s="30">
        <v>13595.1</v>
      </c>
      <c r="B285" s="31">
        <v>44405.0</v>
      </c>
      <c r="C285" s="31">
        <v>44420.0</v>
      </c>
      <c r="D285" s="32" t="s">
        <v>137</v>
      </c>
      <c r="E285" s="32" t="s">
        <v>138</v>
      </c>
      <c r="G285" s="38"/>
      <c r="H285" s="38"/>
      <c r="I285" s="35"/>
      <c r="J285" s="30">
        <v>0.0</v>
      </c>
      <c r="K285" s="30">
        <v>0.0</v>
      </c>
      <c r="L285" s="30">
        <v>1.0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2.0</v>
      </c>
      <c r="T285" s="30">
        <v>0.0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79"/>
    </row>
    <row r="286">
      <c r="A286" s="30">
        <v>13595.2</v>
      </c>
      <c r="B286" s="40">
        <v>44405.0</v>
      </c>
      <c r="C286" s="40">
        <v>44420.0</v>
      </c>
      <c r="D286" s="32" t="s">
        <v>137</v>
      </c>
      <c r="E286" s="32" t="s">
        <v>138</v>
      </c>
      <c r="G286" s="38"/>
      <c r="H286" s="38"/>
      <c r="I286" s="35"/>
      <c r="J286" s="30">
        <v>0.0</v>
      </c>
      <c r="K286" s="30">
        <v>0.0</v>
      </c>
      <c r="L286" s="30">
        <v>1.0</v>
      </c>
      <c r="M286" s="32" t="s">
        <v>39</v>
      </c>
      <c r="N286" s="32" t="s">
        <v>39</v>
      </c>
      <c r="O286" s="30">
        <v>0.0</v>
      </c>
      <c r="P286" s="30">
        <v>0.0</v>
      </c>
      <c r="Q286" s="30">
        <v>0.0</v>
      </c>
      <c r="R286" s="30">
        <v>5.0</v>
      </c>
      <c r="S286" s="30">
        <v>2.0</v>
      </c>
      <c r="T286" s="30">
        <v>0.0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79"/>
    </row>
    <row r="287">
      <c r="A287" s="30">
        <v>13596.1</v>
      </c>
      <c r="B287" s="40">
        <v>44405.0</v>
      </c>
      <c r="C287" s="40">
        <v>44421.0</v>
      </c>
      <c r="D287" s="32" t="s">
        <v>137</v>
      </c>
      <c r="E287" s="32" t="s">
        <v>138</v>
      </c>
      <c r="F287" s="32" t="s">
        <v>327</v>
      </c>
      <c r="G287" s="32" t="s">
        <v>107</v>
      </c>
      <c r="H287" s="30">
        <v>27519.0</v>
      </c>
      <c r="I287" s="37"/>
      <c r="J287" s="30">
        <v>0.0</v>
      </c>
      <c r="K287" s="30">
        <v>1.0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1.0</v>
      </c>
      <c r="V287" s="30">
        <v>6.0</v>
      </c>
      <c r="W287" s="30">
        <v>0.0</v>
      </c>
      <c r="X287" s="30">
        <v>0.0</v>
      </c>
      <c r="Y287" s="30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79"/>
    </row>
    <row r="288">
      <c r="A288" s="30">
        <v>13596.2</v>
      </c>
      <c r="B288" s="40">
        <v>44405.0</v>
      </c>
      <c r="C288" s="40">
        <v>44421.0</v>
      </c>
      <c r="D288" s="32" t="s">
        <v>137</v>
      </c>
      <c r="E288" s="32" t="s">
        <v>138</v>
      </c>
      <c r="F288" s="32" t="s">
        <v>154</v>
      </c>
      <c r="G288" s="32" t="s">
        <v>38</v>
      </c>
      <c r="H288" s="30">
        <v>27606.0</v>
      </c>
      <c r="I288" s="37"/>
      <c r="J288" s="30">
        <v>0.0</v>
      </c>
      <c r="K288" s="30">
        <v>1.0</v>
      </c>
      <c r="L288" s="30">
        <v>0.0</v>
      </c>
      <c r="M288" s="32" t="s">
        <v>39</v>
      </c>
      <c r="N288" s="32" t="s">
        <v>39</v>
      </c>
      <c r="O288" s="30">
        <v>0.0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12.0</v>
      </c>
      <c r="AA288" s="30">
        <v>8.0</v>
      </c>
      <c r="AB288" s="30">
        <v>11.0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79"/>
    </row>
    <row r="289">
      <c r="A289" s="30">
        <v>13597.1</v>
      </c>
      <c r="B289" s="40">
        <v>44406.0</v>
      </c>
      <c r="C289" s="40">
        <v>44420.0</v>
      </c>
      <c r="D289" s="32" t="s">
        <v>35</v>
      </c>
      <c r="E289" s="32" t="s">
        <v>36</v>
      </c>
      <c r="F289" s="32" t="s">
        <v>112</v>
      </c>
      <c r="G289" s="33" t="s">
        <v>38</v>
      </c>
      <c r="H289" s="34">
        <v>27610.0</v>
      </c>
      <c r="I289" s="35"/>
      <c r="J289" s="30">
        <v>0.0</v>
      </c>
      <c r="K289" s="30">
        <v>1.0</v>
      </c>
      <c r="L289" s="30">
        <v>0.0</v>
      </c>
      <c r="M289" s="32" t="s">
        <v>49</v>
      </c>
      <c r="N289" s="32" t="s">
        <v>39</v>
      </c>
      <c r="O289" s="30">
        <v>1.0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10.0</v>
      </c>
      <c r="V289" s="30">
        <v>4.0</v>
      </c>
      <c r="W289" s="30">
        <v>10.0</v>
      </c>
      <c r="X289" s="30">
        <v>1.0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79"/>
    </row>
    <row r="290">
      <c r="A290" s="30">
        <v>13597.2</v>
      </c>
      <c r="B290" s="40">
        <v>44406.0</v>
      </c>
      <c r="C290" s="40">
        <v>44421.0</v>
      </c>
      <c r="D290" s="32" t="s">
        <v>35</v>
      </c>
      <c r="E290" s="32" t="s">
        <v>36</v>
      </c>
      <c r="F290" s="32" t="s">
        <v>40</v>
      </c>
      <c r="G290" s="38"/>
      <c r="H290" s="38"/>
      <c r="I290" s="35"/>
      <c r="J290" s="30">
        <v>0.0</v>
      </c>
      <c r="K290" s="30">
        <v>1.0</v>
      </c>
      <c r="L290" s="30">
        <v>0.0</v>
      </c>
      <c r="M290" s="32" t="s">
        <v>49</v>
      </c>
      <c r="N290" s="32" t="s">
        <v>39</v>
      </c>
      <c r="O290" s="30">
        <v>1.0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10.0</v>
      </c>
      <c r="V290" s="30">
        <v>5.0</v>
      </c>
      <c r="W290" s="30">
        <v>10.0</v>
      </c>
      <c r="X290" s="30">
        <v>1.0</v>
      </c>
      <c r="Y290" s="30">
        <v>0.0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79"/>
    </row>
    <row r="291">
      <c r="A291" s="30">
        <v>13597.3</v>
      </c>
      <c r="B291" s="40">
        <v>44406.0</v>
      </c>
      <c r="C291" s="40">
        <v>44421.0</v>
      </c>
      <c r="D291" s="32" t="s">
        <v>35</v>
      </c>
      <c r="E291" s="33" t="s">
        <v>36</v>
      </c>
      <c r="H291" s="38"/>
      <c r="I291" s="35"/>
      <c r="J291" s="30">
        <v>0.0</v>
      </c>
      <c r="K291" s="30">
        <v>0.0</v>
      </c>
      <c r="L291" s="30">
        <v>1.0</v>
      </c>
      <c r="M291" s="32" t="s">
        <v>49</v>
      </c>
      <c r="N291" s="32" t="s">
        <v>39</v>
      </c>
      <c r="O291" s="30">
        <v>1.0</v>
      </c>
      <c r="P291" s="30">
        <v>11.0</v>
      </c>
      <c r="Q291" s="30">
        <v>11.0</v>
      </c>
      <c r="R291" s="30">
        <v>5.0</v>
      </c>
      <c r="S291" s="30">
        <v>1.0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79"/>
    </row>
    <row r="292">
      <c r="A292" s="30">
        <v>13598.1</v>
      </c>
      <c r="B292" s="40">
        <v>44406.0</v>
      </c>
      <c r="C292" s="40">
        <v>44406.0</v>
      </c>
      <c r="D292" s="32" t="s">
        <v>387</v>
      </c>
      <c r="E292" s="32" t="s">
        <v>160</v>
      </c>
      <c r="F292" s="32" t="s">
        <v>307</v>
      </c>
      <c r="G292" s="33" t="s">
        <v>109</v>
      </c>
      <c r="H292" s="34">
        <v>27529.0</v>
      </c>
      <c r="I292" s="35"/>
      <c r="J292" s="30">
        <v>0.0</v>
      </c>
      <c r="K292" s="30">
        <v>1.0</v>
      </c>
      <c r="L292" s="30">
        <v>0.0</v>
      </c>
      <c r="M292" s="32" t="s">
        <v>39</v>
      </c>
      <c r="N292" s="32" t="s">
        <v>39</v>
      </c>
      <c r="O292" s="30">
        <v>3.0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0.0</v>
      </c>
      <c r="V292" s="30">
        <v>4.0</v>
      </c>
      <c r="W292" s="30">
        <v>10.0</v>
      </c>
      <c r="X292" s="30">
        <v>1.0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79"/>
    </row>
    <row r="293">
      <c r="A293" s="30">
        <v>13599.1</v>
      </c>
      <c r="B293" s="40">
        <v>44406.0</v>
      </c>
      <c r="C293" s="40">
        <v>44406.0</v>
      </c>
      <c r="D293" s="32" t="s">
        <v>387</v>
      </c>
      <c r="E293" s="32" t="s">
        <v>160</v>
      </c>
      <c r="F293" s="32" t="s">
        <v>40</v>
      </c>
      <c r="G293" s="37"/>
      <c r="H293" s="37"/>
      <c r="I293" s="37"/>
      <c r="J293" s="30">
        <v>0.0</v>
      </c>
      <c r="K293" s="30">
        <v>1.0</v>
      </c>
      <c r="L293" s="30">
        <v>0.0</v>
      </c>
      <c r="M293" s="32" t="s">
        <v>39</v>
      </c>
      <c r="N293" s="32" t="s">
        <v>39</v>
      </c>
      <c r="O293" s="30">
        <v>6.0</v>
      </c>
      <c r="P293" s="30">
        <v>13.0</v>
      </c>
      <c r="Q293" s="30">
        <v>9.0</v>
      </c>
      <c r="R293" s="30">
        <v>10.0</v>
      </c>
      <c r="S293" s="30">
        <v>2.0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79"/>
    </row>
    <row r="294">
      <c r="A294" s="30">
        <v>13600.1</v>
      </c>
      <c r="B294" s="40">
        <v>44406.0</v>
      </c>
      <c r="C294" s="40">
        <v>44421.0</v>
      </c>
      <c r="D294" s="32" t="s">
        <v>208</v>
      </c>
      <c r="E294" s="32" t="s">
        <v>36</v>
      </c>
      <c r="F294" s="32" t="s">
        <v>66</v>
      </c>
      <c r="G294" s="32" t="s">
        <v>51</v>
      </c>
      <c r="H294" s="30">
        <v>27539.0</v>
      </c>
      <c r="I294" s="37"/>
      <c r="J294" s="30">
        <v>0.0</v>
      </c>
      <c r="K294" s="30">
        <v>1.0</v>
      </c>
      <c r="L294" s="30">
        <v>0.0</v>
      </c>
      <c r="M294" s="32" t="s">
        <v>49</v>
      </c>
      <c r="N294" s="32" t="s">
        <v>39</v>
      </c>
      <c r="O294" s="30">
        <v>3.0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12.0</v>
      </c>
      <c r="V294" s="30">
        <v>7.0</v>
      </c>
      <c r="W294" s="30">
        <v>10.0</v>
      </c>
      <c r="X294" s="30">
        <v>1.0</v>
      </c>
      <c r="Y294" s="30">
        <v>1.0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79"/>
    </row>
    <row r="295">
      <c r="A295" s="30">
        <v>13600.2</v>
      </c>
      <c r="B295" s="40">
        <v>44406.0</v>
      </c>
      <c r="C295" s="40">
        <v>44421.0</v>
      </c>
      <c r="D295" s="32" t="s">
        <v>208</v>
      </c>
      <c r="E295" s="32" t="s">
        <v>36</v>
      </c>
      <c r="F295" s="32" t="s">
        <v>310</v>
      </c>
      <c r="G295" s="33" t="s">
        <v>54</v>
      </c>
      <c r="H295" s="34">
        <v>27540.0</v>
      </c>
      <c r="I295" s="35"/>
      <c r="J295" s="30">
        <v>0.0</v>
      </c>
      <c r="K295" s="30">
        <v>1.0</v>
      </c>
      <c r="L295" s="30">
        <v>0.0</v>
      </c>
      <c r="M295" s="32" t="s">
        <v>49</v>
      </c>
      <c r="N295" s="32" t="s">
        <v>39</v>
      </c>
      <c r="O295" s="30">
        <v>3.0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0.0</v>
      </c>
      <c r="V295" s="30">
        <v>0.0</v>
      </c>
      <c r="W295" s="30">
        <v>0.0</v>
      </c>
      <c r="X295" s="30">
        <v>0.0</v>
      </c>
      <c r="Y295" s="30">
        <v>0.0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2.0</v>
      </c>
      <c r="AF295" s="30">
        <v>7.0</v>
      </c>
      <c r="AG295" s="30">
        <v>10.0</v>
      </c>
      <c r="AH295" s="30">
        <v>1.0</v>
      </c>
      <c r="AI295" s="30">
        <v>1.0</v>
      </c>
      <c r="AJ295" s="79"/>
    </row>
    <row r="296">
      <c r="A296" s="30">
        <v>13600.3</v>
      </c>
      <c r="B296" s="40">
        <v>44406.0</v>
      </c>
      <c r="C296" s="40">
        <v>44421.0</v>
      </c>
      <c r="D296" s="32" t="s">
        <v>208</v>
      </c>
      <c r="E296" s="32" t="s">
        <v>36</v>
      </c>
      <c r="F296" s="32" t="s">
        <v>123</v>
      </c>
      <c r="G296" s="33" t="s">
        <v>109</v>
      </c>
      <c r="H296" s="34">
        <v>27529.0</v>
      </c>
      <c r="I296" s="35"/>
      <c r="J296" s="30">
        <v>0.0</v>
      </c>
      <c r="K296" s="30">
        <v>1.0</v>
      </c>
      <c r="L296" s="30">
        <v>0.0</v>
      </c>
      <c r="M296" s="32" t="s">
        <v>49</v>
      </c>
      <c r="N296" s="32" t="s">
        <v>39</v>
      </c>
      <c r="O296" s="30">
        <v>2.0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11.0</v>
      </c>
      <c r="AF296" s="30">
        <v>7.0</v>
      </c>
      <c r="AG296" s="30">
        <v>10.0</v>
      </c>
      <c r="AH296" s="30">
        <v>1.0</v>
      </c>
      <c r="AI296" s="30">
        <v>1.0</v>
      </c>
      <c r="AJ296" s="79"/>
    </row>
    <row r="297">
      <c r="A297" s="30">
        <v>13601.1</v>
      </c>
      <c r="B297" s="40">
        <v>44406.0</v>
      </c>
      <c r="C297" s="40">
        <v>44423.0</v>
      </c>
      <c r="D297" s="32" t="s">
        <v>323</v>
      </c>
      <c r="E297" s="32" t="s">
        <v>36</v>
      </c>
      <c r="F297" s="32" t="s">
        <v>85</v>
      </c>
      <c r="G297" s="33" t="s">
        <v>86</v>
      </c>
      <c r="H297" s="34">
        <v>27591.0</v>
      </c>
      <c r="I297" s="35"/>
      <c r="J297" s="30">
        <v>0.0</v>
      </c>
      <c r="K297" s="30">
        <v>1.0</v>
      </c>
      <c r="L297" s="30">
        <v>0.0</v>
      </c>
      <c r="M297" s="32" t="s">
        <v>39</v>
      </c>
      <c r="N297" s="32" t="s">
        <v>39</v>
      </c>
      <c r="O297" s="30">
        <v>3.0</v>
      </c>
      <c r="P297" s="30">
        <v>12.0</v>
      </c>
      <c r="Q297" s="30">
        <v>7.0</v>
      </c>
      <c r="R297" s="30">
        <v>5.0</v>
      </c>
      <c r="S297" s="30">
        <v>0.0</v>
      </c>
      <c r="T297" s="30">
        <v>1.0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7.0</v>
      </c>
      <c r="AC297" s="30">
        <v>2.0</v>
      </c>
      <c r="AD297" s="30">
        <v>0.0</v>
      </c>
      <c r="AE297" s="30">
        <v>0.0</v>
      </c>
      <c r="AF297" s="30">
        <v>0.0</v>
      </c>
      <c r="AG297" s="30">
        <v>0.0</v>
      </c>
      <c r="AH297" s="30">
        <v>0.0</v>
      </c>
      <c r="AI297" s="30">
        <v>0.0</v>
      </c>
      <c r="AJ297" s="79"/>
    </row>
    <row r="298">
      <c r="A298" s="30">
        <v>13601.2</v>
      </c>
      <c r="B298" s="40">
        <v>44406.0</v>
      </c>
      <c r="C298" s="40">
        <v>44423.0</v>
      </c>
      <c r="D298" s="32" t="s">
        <v>323</v>
      </c>
      <c r="E298" s="32" t="s">
        <v>36</v>
      </c>
      <c r="F298" s="32" t="s">
        <v>85</v>
      </c>
      <c r="G298" s="33" t="s">
        <v>86</v>
      </c>
      <c r="H298" s="34">
        <v>27591.0</v>
      </c>
      <c r="I298" s="35"/>
      <c r="J298" s="30">
        <v>0.0</v>
      </c>
      <c r="K298" s="30">
        <v>1.0</v>
      </c>
      <c r="L298" s="30">
        <v>0.0</v>
      </c>
      <c r="M298" s="32" t="s">
        <v>39</v>
      </c>
      <c r="N298" s="32" t="s">
        <v>39</v>
      </c>
      <c r="O298" s="30">
        <v>3.0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11.0</v>
      </c>
      <c r="V298" s="30">
        <v>7.0</v>
      </c>
      <c r="W298" s="30">
        <v>10.0</v>
      </c>
      <c r="X298" s="30">
        <v>2.0</v>
      </c>
      <c r="Y298" s="30">
        <v>1.0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79"/>
    </row>
    <row r="299">
      <c r="A299" s="30">
        <v>13602.1</v>
      </c>
      <c r="B299" s="40">
        <v>44406.0</v>
      </c>
      <c r="C299" s="40">
        <v>44423.0</v>
      </c>
      <c r="D299" s="32" t="s">
        <v>57</v>
      </c>
      <c r="E299" s="32" t="s">
        <v>58</v>
      </c>
      <c r="F299" s="32" t="s">
        <v>179</v>
      </c>
      <c r="G299" s="32" t="s">
        <v>38</v>
      </c>
      <c r="H299" s="30">
        <v>27616.0</v>
      </c>
      <c r="I299" s="37"/>
      <c r="J299" s="30">
        <v>0.0</v>
      </c>
      <c r="K299" s="30">
        <v>1.0</v>
      </c>
      <c r="L299" s="30">
        <v>0.0</v>
      </c>
      <c r="M299" s="32" t="s">
        <v>39</v>
      </c>
      <c r="N299" s="32" t="s">
        <v>39</v>
      </c>
      <c r="O299" s="30">
        <v>3.0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6.0</v>
      </c>
      <c r="AB299" s="30">
        <v>5.0</v>
      </c>
      <c r="AC299" s="30">
        <v>0.0</v>
      </c>
      <c r="AD299" s="30">
        <v>0.0</v>
      </c>
      <c r="AE299" s="30">
        <v>0.0</v>
      </c>
      <c r="AF299" s="30">
        <v>0.0</v>
      </c>
      <c r="AG299" s="30">
        <v>0.0</v>
      </c>
      <c r="AH299" s="30">
        <v>0.0</v>
      </c>
      <c r="AI299" s="30">
        <v>0.0</v>
      </c>
      <c r="AJ299" s="79"/>
    </row>
    <row r="300">
      <c r="A300" s="30">
        <v>13602.2</v>
      </c>
      <c r="B300" s="40">
        <v>44406.0</v>
      </c>
      <c r="C300" s="40">
        <v>44423.0</v>
      </c>
      <c r="D300" s="32" t="s">
        <v>57</v>
      </c>
      <c r="E300" s="32" t="s">
        <v>58</v>
      </c>
      <c r="F300" s="32" t="s">
        <v>90</v>
      </c>
      <c r="G300" s="32" t="s">
        <v>91</v>
      </c>
      <c r="H300" s="30">
        <v>27597.0</v>
      </c>
      <c r="I300" s="37"/>
      <c r="J300" s="30">
        <v>0.0</v>
      </c>
      <c r="K300" s="30">
        <v>1.0</v>
      </c>
      <c r="L300" s="30">
        <v>0.0</v>
      </c>
      <c r="M300" s="32" t="s">
        <v>39</v>
      </c>
      <c r="N300" s="32" t="s">
        <v>39</v>
      </c>
      <c r="O300" s="30">
        <v>1.0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0.0</v>
      </c>
      <c r="V300" s="30">
        <v>5.0</v>
      </c>
      <c r="W300" s="30">
        <v>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0.0</v>
      </c>
      <c r="AF300" s="30">
        <v>0.0</v>
      </c>
      <c r="AG300" s="30">
        <v>5.0</v>
      </c>
      <c r="AH300" s="30">
        <v>1.0</v>
      </c>
      <c r="AI300" s="30">
        <v>0.0</v>
      </c>
      <c r="AJ300" s="79"/>
    </row>
    <row r="301">
      <c r="A301" s="30">
        <v>13602.3</v>
      </c>
      <c r="B301" s="40">
        <v>44406.0</v>
      </c>
      <c r="C301" s="40">
        <v>44423.0</v>
      </c>
      <c r="D301" s="32" t="s">
        <v>57</v>
      </c>
      <c r="E301" s="32" t="s">
        <v>58</v>
      </c>
      <c r="F301" s="32" t="s">
        <v>90</v>
      </c>
      <c r="G301" s="33" t="s">
        <v>91</v>
      </c>
      <c r="H301" s="34">
        <v>27597.0</v>
      </c>
      <c r="I301" s="35"/>
      <c r="J301" s="30">
        <v>0.0</v>
      </c>
      <c r="K301" s="30">
        <v>1.0</v>
      </c>
      <c r="L301" s="30">
        <v>0.0</v>
      </c>
      <c r="M301" s="32" t="s">
        <v>39</v>
      </c>
      <c r="N301" s="32" t="s">
        <v>39</v>
      </c>
      <c r="O301" s="30">
        <v>1.0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0.0</v>
      </c>
      <c r="AF301" s="30">
        <v>4.0</v>
      </c>
      <c r="AG301" s="30">
        <v>10.0</v>
      </c>
      <c r="AH301" s="30">
        <v>1.0</v>
      </c>
      <c r="AI301" s="30">
        <v>0.0</v>
      </c>
      <c r="AJ301" s="79"/>
    </row>
    <row r="302">
      <c r="A302" s="30">
        <v>13603.1</v>
      </c>
      <c r="B302" s="40">
        <v>44407.0</v>
      </c>
      <c r="C302" s="40">
        <v>44423.0</v>
      </c>
      <c r="D302" s="32" t="s">
        <v>398</v>
      </c>
      <c r="E302" s="32" t="s">
        <v>36</v>
      </c>
      <c r="F302" s="32" t="s">
        <v>355</v>
      </c>
      <c r="G302" s="33" t="s">
        <v>51</v>
      </c>
      <c r="H302" s="34">
        <v>27539.0</v>
      </c>
      <c r="I302" s="35"/>
      <c r="J302" s="30">
        <v>0.0</v>
      </c>
      <c r="K302" s="30">
        <v>1.0</v>
      </c>
      <c r="L302" s="30">
        <v>0.0</v>
      </c>
      <c r="M302" s="32" t="s">
        <v>49</v>
      </c>
      <c r="N302" s="32" t="s">
        <v>39</v>
      </c>
      <c r="O302" s="30">
        <v>3.0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9.0</v>
      </c>
      <c r="AA302" s="30">
        <v>6.0</v>
      </c>
      <c r="AB302" s="30">
        <v>10.0</v>
      </c>
      <c r="AC302" s="30">
        <v>1.0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79"/>
    </row>
    <row r="303">
      <c r="A303" s="30">
        <v>13603.2</v>
      </c>
      <c r="B303" s="40">
        <v>44407.0</v>
      </c>
      <c r="C303" s="40">
        <v>44423.0</v>
      </c>
      <c r="D303" s="32" t="s">
        <v>398</v>
      </c>
      <c r="E303" s="32" t="s">
        <v>36</v>
      </c>
      <c r="F303" s="32" t="s">
        <v>355</v>
      </c>
      <c r="G303" s="32" t="s">
        <v>51</v>
      </c>
      <c r="H303" s="30">
        <v>27539.0</v>
      </c>
      <c r="I303" s="37"/>
      <c r="J303" s="30">
        <v>0.0</v>
      </c>
      <c r="K303" s="30">
        <v>1.0</v>
      </c>
      <c r="L303" s="30">
        <v>0.0</v>
      </c>
      <c r="M303" s="32" t="s">
        <v>49</v>
      </c>
      <c r="N303" s="32" t="s">
        <v>39</v>
      </c>
      <c r="O303" s="30">
        <v>3.0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10.0</v>
      </c>
      <c r="V303" s="30">
        <v>5.0</v>
      </c>
      <c r="W303" s="30">
        <v>5.0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5.0</v>
      </c>
      <c r="AH303" s="30">
        <v>1.0</v>
      </c>
      <c r="AI303" s="30">
        <v>0.0</v>
      </c>
      <c r="AJ303" s="79"/>
    </row>
    <row r="304">
      <c r="A304" s="30">
        <v>13604.1</v>
      </c>
      <c r="B304" s="40">
        <v>44407.0</v>
      </c>
      <c r="C304" s="40">
        <v>44424.0</v>
      </c>
      <c r="D304" s="32" t="s">
        <v>399</v>
      </c>
      <c r="E304" s="32" t="s">
        <v>250</v>
      </c>
      <c r="G304" s="37"/>
      <c r="H304" s="37"/>
      <c r="I304" s="37"/>
      <c r="J304" s="30">
        <v>1.0</v>
      </c>
      <c r="K304" s="30">
        <v>0.0</v>
      </c>
      <c r="L304" s="30">
        <v>0.0</v>
      </c>
      <c r="M304" s="32" t="s">
        <v>39</v>
      </c>
      <c r="N304" s="32" t="s">
        <v>39</v>
      </c>
      <c r="O304" s="30">
        <v>3.0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0.0</v>
      </c>
      <c r="V304" s="30">
        <v>0.0</v>
      </c>
      <c r="W304" s="30">
        <v>0.0</v>
      </c>
      <c r="X304" s="30">
        <v>0.0</v>
      </c>
      <c r="Y304" s="30">
        <v>0.0</v>
      </c>
      <c r="Z304" s="30">
        <v>7.0</v>
      </c>
      <c r="AA304" s="30">
        <v>4.0</v>
      </c>
      <c r="AB304" s="30">
        <v>10.0</v>
      </c>
      <c r="AC304" s="30">
        <v>2.0</v>
      </c>
      <c r="AD304" s="30">
        <v>1.0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79"/>
    </row>
    <row r="305">
      <c r="A305" s="30">
        <v>13604.2</v>
      </c>
      <c r="B305" s="40">
        <v>44407.0</v>
      </c>
      <c r="C305" s="40">
        <v>44424.0</v>
      </c>
      <c r="D305" s="32" t="s">
        <v>399</v>
      </c>
      <c r="E305" s="32" t="s">
        <v>250</v>
      </c>
      <c r="F305" s="32" t="s">
        <v>314</v>
      </c>
      <c r="G305" s="33" t="s">
        <v>38</v>
      </c>
      <c r="H305" s="34">
        <v>27606.0</v>
      </c>
      <c r="I305" s="35"/>
      <c r="J305" s="30">
        <v>0.0</v>
      </c>
      <c r="K305" s="30">
        <v>1.0</v>
      </c>
      <c r="L305" s="30">
        <v>0.0</v>
      </c>
      <c r="M305" s="32" t="s">
        <v>39</v>
      </c>
      <c r="N305" s="32" t="s">
        <v>39</v>
      </c>
      <c r="O305" s="30">
        <v>3.0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12.0</v>
      </c>
      <c r="V305" s="30">
        <v>8.0</v>
      </c>
      <c r="W305" s="30">
        <v>10.0</v>
      </c>
      <c r="X305" s="30">
        <v>10.0</v>
      </c>
      <c r="Y305" s="30">
        <v>1.0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79"/>
    </row>
    <row r="306">
      <c r="A306" s="30">
        <v>13604.3</v>
      </c>
      <c r="B306" s="40">
        <v>44407.0</v>
      </c>
      <c r="C306" s="40">
        <v>44424.0</v>
      </c>
      <c r="D306" s="32" t="s">
        <v>399</v>
      </c>
      <c r="E306" s="33" t="s">
        <v>250</v>
      </c>
      <c r="F306" s="32" t="s">
        <v>314</v>
      </c>
      <c r="G306" s="32" t="s">
        <v>38</v>
      </c>
      <c r="H306" s="34">
        <v>27606.0</v>
      </c>
      <c r="I306" s="35"/>
      <c r="J306" s="30">
        <v>0.0</v>
      </c>
      <c r="K306" s="30">
        <v>1.0</v>
      </c>
      <c r="L306" s="30">
        <v>0.0</v>
      </c>
      <c r="M306" s="32" t="s">
        <v>39</v>
      </c>
      <c r="N306" s="32" t="s">
        <v>39</v>
      </c>
      <c r="O306" s="30">
        <v>3.0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12.0</v>
      </c>
      <c r="V306" s="30">
        <v>8.0</v>
      </c>
      <c r="W306" s="30">
        <v>10.0</v>
      </c>
      <c r="X306" s="30">
        <v>1.0</v>
      </c>
      <c r="Y306" s="30">
        <v>1.0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0.0</v>
      </c>
      <c r="AF306" s="30">
        <v>0.0</v>
      </c>
      <c r="AG306" s="30">
        <v>0.0</v>
      </c>
      <c r="AH306" s="30">
        <v>0.0</v>
      </c>
      <c r="AI306" s="30">
        <v>0.0</v>
      </c>
      <c r="AJ306" s="79"/>
    </row>
    <row r="307">
      <c r="A307" s="30">
        <v>13605.1</v>
      </c>
      <c r="B307" s="40">
        <v>44407.0</v>
      </c>
      <c r="C307" s="40">
        <v>44424.0</v>
      </c>
      <c r="D307" s="32" t="s">
        <v>406</v>
      </c>
      <c r="E307" s="32" t="s">
        <v>36</v>
      </c>
      <c r="F307" s="32" t="s">
        <v>212</v>
      </c>
      <c r="G307" s="33" t="s">
        <v>38</v>
      </c>
      <c r="H307" s="34">
        <v>27606.0</v>
      </c>
      <c r="I307" s="35"/>
      <c r="J307" s="30">
        <v>0.0</v>
      </c>
      <c r="K307" s="30">
        <v>1.0</v>
      </c>
      <c r="L307" s="30">
        <v>0.0</v>
      </c>
      <c r="M307" s="32" t="s">
        <v>39</v>
      </c>
      <c r="N307" s="32" t="s">
        <v>39</v>
      </c>
      <c r="O307" s="30">
        <v>3.0</v>
      </c>
      <c r="P307" s="30">
        <v>0.0</v>
      </c>
      <c r="Q307" s="30">
        <v>0.0</v>
      </c>
      <c r="R307" s="30">
        <v>0.0</v>
      </c>
      <c r="S307" s="30">
        <v>0.0</v>
      </c>
      <c r="T307" s="30">
        <v>0.0</v>
      </c>
      <c r="U307" s="30">
        <v>11.0</v>
      </c>
      <c r="V307" s="30">
        <v>7.0</v>
      </c>
      <c r="W307" s="30">
        <v>5.0</v>
      </c>
      <c r="X307" s="30">
        <v>0.0</v>
      </c>
      <c r="Y307" s="30">
        <v>0.0</v>
      </c>
      <c r="Z307" s="30">
        <v>0.0</v>
      </c>
      <c r="AA307" s="30">
        <v>0.0</v>
      </c>
      <c r="AB307" s="30">
        <v>0.0</v>
      </c>
      <c r="AC307" s="30">
        <v>0.0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79"/>
    </row>
    <row r="308">
      <c r="A308" s="30">
        <v>13605.2</v>
      </c>
      <c r="B308" s="40">
        <v>44407.0</v>
      </c>
      <c r="C308" s="40">
        <v>44424.0</v>
      </c>
      <c r="D308" s="32" t="s">
        <v>406</v>
      </c>
      <c r="E308" s="33" t="s">
        <v>36</v>
      </c>
      <c r="H308" s="38"/>
      <c r="I308" s="35"/>
      <c r="J308" s="30">
        <v>0.0</v>
      </c>
      <c r="K308" s="30">
        <v>0.0</v>
      </c>
      <c r="L308" s="30">
        <v>1.0</v>
      </c>
      <c r="M308" s="32" t="s">
        <v>39</v>
      </c>
      <c r="N308" s="32" t="s">
        <v>39</v>
      </c>
      <c r="O308" s="30">
        <v>3.0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11.0</v>
      </c>
      <c r="V308" s="30">
        <v>7.0</v>
      </c>
      <c r="W308" s="30">
        <v>5.0</v>
      </c>
      <c r="X308" s="30">
        <v>0.0</v>
      </c>
      <c r="Y308" s="30">
        <v>0.0</v>
      </c>
      <c r="Z308" s="30">
        <v>0.0</v>
      </c>
      <c r="AA308" s="30">
        <v>0.0</v>
      </c>
      <c r="AB308" s="30">
        <v>0.0</v>
      </c>
      <c r="AC308" s="30">
        <v>0.0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79"/>
    </row>
    <row r="309">
      <c r="A309" s="30">
        <v>13605.3</v>
      </c>
      <c r="B309" s="40">
        <v>44407.0</v>
      </c>
      <c r="C309" s="40">
        <v>44424.0</v>
      </c>
      <c r="D309" s="32" t="s">
        <v>406</v>
      </c>
      <c r="E309" s="33" t="s">
        <v>36</v>
      </c>
      <c r="H309" s="38"/>
      <c r="I309" s="35"/>
      <c r="J309" s="30">
        <v>0.0</v>
      </c>
      <c r="K309" s="30">
        <v>0.0</v>
      </c>
      <c r="L309" s="30">
        <v>1.0</v>
      </c>
      <c r="M309" s="32" t="s">
        <v>39</v>
      </c>
      <c r="N309" s="32" t="s">
        <v>39</v>
      </c>
      <c r="O309" s="30">
        <v>4.0</v>
      </c>
      <c r="P309" s="30">
        <v>13.0</v>
      </c>
      <c r="Q309" s="30">
        <v>8.0</v>
      </c>
      <c r="R309" s="30">
        <v>5.0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79"/>
    </row>
    <row r="310">
      <c r="A310" s="30">
        <v>13605.4</v>
      </c>
      <c r="B310" s="40">
        <v>44407.0</v>
      </c>
      <c r="C310" s="40">
        <v>44424.0</v>
      </c>
      <c r="D310" s="32" t="s">
        <v>406</v>
      </c>
      <c r="E310" s="32" t="s">
        <v>36</v>
      </c>
      <c r="H310" s="38"/>
      <c r="I310" s="35"/>
      <c r="J310" s="30">
        <v>0.0</v>
      </c>
      <c r="K310" s="30">
        <v>0.0</v>
      </c>
      <c r="L310" s="30">
        <v>1.0</v>
      </c>
      <c r="M310" s="32" t="s">
        <v>39</v>
      </c>
      <c r="N310" s="32" t="s">
        <v>39</v>
      </c>
      <c r="O310" s="30">
        <v>4.0</v>
      </c>
      <c r="P310" s="30">
        <v>2.0</v>
      </c>
      <c r="Q310" s="30">
        <v>8.0</v>
      </c>
      <c r="R310" s="30">
        <v>10.0</v>
      </c>
      <c r="S310" s="30">
        <v>0.0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79"/>
    </row>
    <row r="311">
      <c r="A311" s="86">
        <v>13605.3</v>
      </c>
      <c r="B311" s="87">
        <v>44407.0</v>
      </c>
      <c r="C311" s="88"/>
      <c r="D311" s="89" t="s">
        <v>406</v>
      </c>
      <c r="E311" s="90" t="s">
        <v>36</v>
      </c>
      <c r="I311" s="91"/>
      <c r="J311" s="86">
        <v>0.0</v>
      </c>
      <c r="K311" s="86">
        <v>0.0</v>
      </c>
      <c r="L311" s="86">
        <v>1.0</v>
      </c>
      <c r="M311" s="89" t="s">
        <v>39</v>
      </c>
      <c r="N311" s="89" t="s">
        <v>39</v>
      </c>
      <c r="O311" s="86">
        <v>0.0</v>
      </c>
      <c r="P311" s="86">
        <v>0.0</v>
      </c>
      <c r="Q311" s="86">
        <v>0.0</v>
      </c>
      <c r="R311" s="86">
        <v>0.0</v>
      </c>
      <c r="S311" s="86">
        <v>0.0</v>
      </c>
      <c r="T311" s="86">
        <v>0.0</v>
      </c>
      <c r="U311" s="86">
        <v>0.0</v>
      </c>
      <c r="V311" s="86">
        <v>0.0</v>
      </c>
      <c r="W311" s="86">
        <v>0.0</v>
      </c>
      <c r="X311" s="86">
        <v>0.0</v>
      </c>
      <c r="Y311" s="86">
        <v>0.0</v>
      </c>
      <c r="Z311" s="86">
        <v>0.0</v>
      </c>
      <c r="AA311" s="86">
        <v>0.0</v>
      </c>
      <c r="AB311" s="86">
        <v>0.0</v>
      </c>
      <c r="AC311" s="86">
        <v>0.0</v>
      </c>
      <c r="AD311" s="86">
        <v>0.0</v>
      </c>
      <c r="AE311" s="86">
        <v>0.0</v>
      </c>
      <c r="AF311" s="86">
        <v>0.0</v>
      </c>
      <c r="AG311" s="86">
        <v>0.0</v>
      </c>
      <c r="AH311" s="86">
        <v>0.0</v>
      </c>
      <c r="AI311" s="86">
        <v>0.0</v>
      </c>
      <c r="AJ311" s="79"/>
    </row>
    <row r="312">
      <c r="A312" s="86">
        <v>13605.4</v>
      </c>
      <c r="B312" s="87">
        <v>44407.0</v>
      </c>
      <c r="C312" s="88"/>
      <c r="D312" s="89" t="s">
        <v>406</v>
      </c>
      <c r="E312" s="90" t="s">
        <v>36</v>
      </c>
      <c r="I312" s="91"/>
      <c r="J312" s="86">
        <v>0.0</v>
      </c>
      <c r="K312" s="86">
        <v>0.0</v>
      </c>
      <c r="L312" s="86">
        <v>1.0</v>
      </c>
      <c r="M312" s="89" t="s">
        <v>39</v>
      </c>
      <c r="N312" s="89" t="s">
        <v>39</v>
      </c>
      <c r="O312" s="86">
        <v>0.0</v>
      </c>
      <c r="P312" s="86">
        <v>0.0</v>
      </c>
      <c r="Q312" s="86">
        <v>0.0</v>
      </c>
      <c r="R312" s="86">
        <v>0.0</v>
      </c>
      <c r="S312" s="86">
        <v>0.0</v>
      </c>
      <c r="T312" s="86">
        <v>0.0</v>
      </c>
      <c r="U312" s="86">
        <v>0.0</v>
      </c>
      <c r="V312" s="86">
        <v>0.0</v>
      </c>
      <c r="W312" s="86">
        <v>0.0</v>
      </c>
      <c r="X312" s="86">
        <v>0.0</v>
      </c>
      <c r="Y312" s="86">
        <v>0.0</v>
      </c>
      <c r="Z312" s="86">
        <v>0.0</v>
      </c>
      <c r="AA312" s="86">
        <v>0.0</v>
      </c>
      <c r="AB312" s="86">
        <v>0.0</v>
      </c>
      <c r="AC312" s="86">
        <v>0.0</v>
      </c>
      <c r="AD312" s="86">
        <v>0.0</v>
      </c>
      <c r="AE312" s="86">
        <v>0.0</v>
      </c>
      <c r="AF312" s="86">
        <v>0.0</v>
      </c>
      <c r="AG312" s="86">
        <v>0.0</v>
      </c>
      <c r="AH312" s="86">
        <v>0.0</v>
      </c>
      <c r="AI312" s="86">
        <v>0.0</v>
      </c>
      <c r="AJ312" s="79"/>
    </row>
    <row r="313">
      <c r="A313" s="30"/>
      <c r="B313" s="92"/>
      <c r="C313" s="92"/>
      <c r="D313" s="32"/>
      <c r="E313" s="32"/>
      <c r="J313" s="30"/>
      <c r="K313" s="30"/>
      <c r="L313" s="30"/>
      <c r="M313" s="32"/>
      <c r="N313" s="32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79"/>
    </row>
    <row r="314">
      <c r="A314" s="41" t="s">
        <v>133</v>
      </c>
      <c r="B314" s="52"/>
      <c r="C314" s="52"/>
      <c r="D314" s="42">
        <f>COUNTIF(D3:D312,"Emergency Clothing Events")</f>
        <v>0</v>
      </c>
      <c r="E314" s="32"/>
      <c r="J314" s="30"/>
      <c r="K314" s="30"/>
      <c r="L314" s="30"/>
      <c r="M314" s="32"/>
      <c r="N314" s="32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79"/>
    </row>
    <row r="315">
      <c r="A315" s="41" t="s">
        <v>134</v>
      </c>
      <c r="B315" s="52"/>
      <c r="C315" s="52"/>
      <c r="D315" s="43">
        <f>A2-D314</f>
        <v>310</v>
      </c>
      <c r="E315" s="32"/>
      <c r="F315" s="32"/>
      <c r="G315" s="38"/>
      <c r="H315" s="38"/>
      <c r="I315" s="35"/>
      <c r="J315" s="30"/>
      <c r="K315" s="30"/>
      <c r="L315" s="30"/>
      <c r="M315" s="32"/>
      <c r="N315" s="32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79"/>
    </row>
    <row r="316">
      <c r="A316" s="30" t="s">
        <v>135</v>
      </c>
      <c r="B316" s="52"/>
      <c r="C316" s="52"/>
      <c r="D316" s="33">
        <f>D315+D314</f>
        <v>310</v>
      </c>
      <c r="E316" s="32"/>
      <c r="F316" s="32"/>
      <c r="G316" s="38"/>
      <c r="H316" s="38"/>
      <c r="I316" s="35"/>
      <c r="J316" s="30"/>
      <c r="K316" s="30"/>
      <c r="L316" s="30"/>
      <c r="M316" s="32"/>
      <c r="N316" s="32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79"/>
    </row>
    <row r="317">
      <c r="A317" s="30"/>
      <c r="B317" s="92"/>
      <c r="C317" s="92"/>
      <c r="D317" s="32"/>
      <c r="E317" s="32"/>
      <c r="F317" s="32"/>
      <c r="G317" s="38"/>
      <c r="H317" s="38"/>
      <c r="I317" s="35"/>
      <c r="J317" s="30"/>
      <c r="K317" s="30"/>
      <c r="L317" s="30"/>
      <c r="M317" s="32"/>
      <c r="N317" s="32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79"/>
    </row>
    <row r="318">
      <c r="A318" s="30"/>
      <c r="B318" s="92"/>
      <c r="C318" s="92"/>
      <c r="D318" s="32"/>
      <c r="E318" s="32"/>
      <c r="J318" s="30"/>
      <c r="K318" s="30"/>
      <c r="L318" s="30"/>
      <c r="M318" s="32"/>
      <c r="N318" s="32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79"/>
    </row>
    <row r="319">
      <c r="A319" s="30"/>
      <c r="B319" s="92"/>
      <c r="C319" s="92"/>
      <c r="D319" s="32"/>
      <c r="E319" s="32"/>
      <c r="F319" s="32"/>
      <c r="G319" s="38"/>
      <c r="H319" s="38"/>
      <c r="I319" s="35"/>
      <c r="J319" s="30"/>
      <c r="K319" s="30"/>
      <c r="L319" s="30"/>
      <c r="M319" s="32"/>
      <c r="N319" s="32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79"/>
    </row>
    <row r="320">
      <c r="A320" s="30"/>
      <c r="B320" s="92"/>
      <c r="C320" s="92"/>
      <c r="D320" s="32"/>
      <c r="E320" s="32"/>
      <c r="F320" s="32"/>
      <c r="G320" s="38"/>
      <c r="H320" s="38"/>
      <c r="I320" s="35"/>
      <c r="J320" s="30"/>
      <c r="K320" s="30"/>
      <c r="L320" s="30"/>
      <c r="M320" s="32"/>
      <c r="N320" s="32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79"/>
    </row>
    <row r="321">
      <c r="A321" s="30"/>
      <c r="B321" s="92"/>
      <c r="C321" s="92"/>
      <c r="D321" s="32"/>
      <c r="E321" s="32"/>
      <c r="F321" s="32"/>
      <c r="G321" s="38"/>
      <c r="H321" s="38"/>
      <c r="I321" s="35"/>
      <c r="J321" s="30"/>
      <c r="K321" s="30"/>
      <c r="L321" s="30"/>
      <c r="M321" s="32"/>
      <c r="N321" s="32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79"/>
    </row>
    <row r="322">
      <c r="A322" s="30"/>
      <c r="B322" s="92"/>
      <c r="C322" s="92"/>
      <c r="D322" s="32"/>
      <c r="E322" s="32"/>
      <c r="F322" s="32"/>
      <c r="G322" s="38"/>
      <c r="H322" s="38"/>
      <c r="I322" s="35"/>
      <c r="J322" s="30"/>
      <c r="K322" s="30"/>
      <c r="L322" s="30"/>
      <c r="M322" s="32"/>
      <c r="N322" s="32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79"/>
    </row>
    <row r="323">
      <c r="A323" s="30"/>
      <c r="B323" s="92"/>
      <c r="C323" s="92"/>
      <c r="D323" s="32"/>
      <c r="E323" s="32"/>
      <c r="J323" s="30"/>
      <c r="K323" s="30"/>
      <c r="L323" s="30"/>
      <c r="M323" s="32"/>
      <c r="N323" s="32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79"/>
    </row>
    <row r="324">
      <c r="A324" s="30"/>
      <c r="B324" s="92"/>
      <c r="C324" s="92"/>
      <c r="D324" s="32"/>
      <c r="E324" s="32"/>
      <c r="J324" s="30"/>
      <c r="K324" s="30"/>
      <c r="L324" s="30"/>
      <c r="M324" s="32"/>
      <c r="N324" s="32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79"/>
    </row>
    <row r="325">
      <c r="A325" s="30"/>
      <c r="B325" s="92"/>
      <c r="C325" s="92"/>
      <c r="D325" s="32"/>
      <c r="E325" s="32"/>
      <c r="F325" s="32"/>
      <c r="G325" s="38"/>
      <c r="H325" s="38"/>
      <c r="I325" s="35"/>
      <c r="J325" s="30"/>
      <c r="K325" s="30"/>
      <c r="L325" s="30"/>
      <c r="M325" s="32"/>
      <c r="N325" s="32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79"/>
    </row>
    <row r="326">
      <c r="A326" s="30"/>
      <c r="B326" s="92"/>
      <c r="C326" s="92"/>
      <c r="D326" s="32"/>
      <c r="E326" s="32"/>
      <c r="F326" s="32"/>
      <c r="G326" s="38"/>
      <c r="H326" s="38"/>
      <c r="I326" s="35"/>
      <c r="J326" s="30"/>
      <c r="K326" s="30"/>
      <c r="L326" s="30"/>
      <c r="M326" s="32"/>
      <c r="N326" s="32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79"/>
    </row>
    <row r="327">
      <c r="A327" s="30"/>
      <c r="B327" s="92"/>
      <c r="C327" s="92"/>
      <c r="D327" s="32"/>
      <c r="E327" s="32"/>
      <c r="F327" s="32"/>
      <c r="G327" s="38"/>
      <c r="H327" s="38"/>
      <c r="I327" s="35"/>
      <c r="J327" s="30"/>
      <c r="K327" s="30"/>
      <c r="L327" s="30"/>
      <c r="M327" s="32"/>
      <c r="N327" s="32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79"/>
    </row>
    <row r="328">
      <c r="A328" s="30"/>
      <c r="B328" s="92"/>
      <c r="C328" s="92"/>
      <c r="D328" s="32"/>
      <c r="E328" s="32"/>
      <c r="F328" s="32"/>
      <c r="G328" s="38"/>
      <c r="H328" s="38"/>
      <c r="I328" s="35"/>
      <c r="J328" s="30"/>
      <c r="K328" s="30"/>
      <c r="L328" s="30"/>
      <c r="M328" s="32"/>
      <c r="N328" s="32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79"/>
    </row>
    <row r="329">
      <c r="A329" s="30"/>
      <c r="B329" s="92"/>
      <c r="C329" s="92"/>
      <c r="D329" s="32"/>
      <c r="E329" s="32"/>
      <c r="J329" s="30"/>
      <c r="K329" s="30"/>
      <c r="L329" s="30"/>
      <c r="M329" s="32"/>
      <c r="N329" s="32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79"/>
    </row>
    <row r="330">
      <c r="A330" s="30"/>
      <c r="B330" s="92"/>
      <c r="C330" s="92"/>
      <c r="D330" s="32"/>
      <c r="E330" s="32"/>
      <c r="J330" s="30"/>
      <c r="K330" s="30"/>
      <c r="L330" s="30"/>
      <c r="M330" s="32"/>
      <c r="N330" s="32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79"/>
    </row>
    <row r="331">
      <c r="A331" s="30"/>
      <c r="B331" s="92"/>
      <c r="C331" s="92"/>
      <c r="D331" s="32"/>
      <c r="E331" s="32"/>
      <c r="F331" s="32"/>
      <c r="G331" s="38"/>
      <c r="H331" s="38"/>
      <c r="I331" s="35"/>
      <c r="J331" s="30"/>
      <c r="K331" s="30"/>
      <c r="L331" s="30"/>
      <c r="M331" s="32"/>
      <c r="N331" s="32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79"/>
    </row>
    <row r="332">
      <c r="A332" s="30"/>
      <c r="B332" s="92"/>
      <c r="C332" s="92"/>
      <c r="D332" s="32"/>
      <c r="E332" s="32"/>
      <c r="F332" s="32"/>
      <c r="G332" s="38"/>
      <c r="H332" s="38"/>
      <c r="I332" s="35"/>
      <c r="J332" s="30"/>
      <c r="K332" s="30"/>
      <c r="L332" s="30"/>
      <c r="M332" s="32"/>
      <c r="N332" s="32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79"/>
    </row>
    <row r="333">
      <c r="A333" s="30"/>
      <c r="B333" s="92"/>
      <c r="C333" s="92"/>
      <c r="D333" s="32"/>
      <c r="E333" s="32"/>
      <c r="F333" s="32"/>
      <c r="G333" s="38"/>
      <c r="H333" s="38"/>
      <c r="I333" s="35"/>
      <c r="J333" s="30"/>
      <c r="K333" s="30"/>
      <c r="L333" s="30"/>
      <c r="M333" s="32"/>
      <c r="N333" s="32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79"/>
    </row>
    <row r="334">
      <c r="A334" s="30"/>
      <c r="B334" s="92"/>
      <c r="C334" s="92"/>
      <c r="D334" s="32"/>
      <c r="E334" s="32"/>
      <c r="F334" s="32"/>
      <c r="G334" s="38"/>
      <c r="H334" s="38"/>
      <c r="I334" s="35"/>
      <c r="J334" s="30"/>
      <c r="K334" s="30"/>
      <c r="L334" s="30"/>
      <c r="M334" s="32"/>
      <c r="N334" s="32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79"/>
    </row>
    <row r="335">
      <c r="A335" s="30"/>
      <c r="B335" s="92"/>
      <c r="C335" s="92"/>
      <c r="D335" s="32"/>
      <c r="E335" s="32"/>
      <c r="F335" s="32"/>
      <c r="G335" s="38"/>
      <c r="H335" s="38"/>
      <c r="I335" s="35"/>
      <c r="J335" s="30"/>
      <c r="K335" s="30"/>
      <c r="L335" s="30"/>
      <c r="M335" s="32"/>
      <c r="N335" s="32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79"/>
    </row>
    <row r="336">
      <c r="A336" s="30"/>
      <c r="B336" s="92"/>
      <c r="C336" s="92"/>
      <c r="D336" s="32"/>
      <c r="E336" s="32"/>
      <c r="F336" s="32"/>
      <c r="G336" s="38"/>
      <c r="H336" s="38"/>
      <c r="I336" s="35"/>
      <c r="J336" s="30"/>
      <c r="K336" s="30"/>
      <c r="L336" s="30"/>
      <c r="M336" s="32"/>
      <c r="N336" s="32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79"/>
    </row>
    <row r="337">
      <c r="A337" s="30"/>
      <c r="B337" s="92"/>
      <c r="C337" s="92"/>
      <c r="D337" s="32"/>
      <c r="E337" s="32"/>
      <c r="F337" s="32"/>
      <c r="G337" s="38"/>
      <c r="H337" s="38"/>
      <c r="I337" s="35"/>
      <c r="J337" s="30"/>
      <c r="K337" s="30"/>
      <c r="L337" s="30"/>
      <c r="M337" s="32"/>
      <c r="N337" s="32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79"/>
    </row>
    <row r="338">
      <c r="A338" s="30"/>
      <c r="B338" s="92"/>
      <c r="C338" s="92"/>
      <c r="D338" s="32"/>
      <c r="E338" s="32"/>
      <c r="F338" s="32"/>
      <c r="G338" s="38"/>
      <c r="H338" s="38"/>
      <c r="I338" s="35"/>
      <c r="J338" s="30"/>
      <c r="K338" s="30"/>
      <c r="L338" s="30"/>
      <c r="M338" s="32"/>
      <c r="N338" s="32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79"/>
    </row>
    <row r="339">
      <c r="A339" s="30"/>
      <c r="B339" s="92"/>
      <c r="C339" s="92"/>
      <c r="D339" s="32"/>
      <c r="E339" s="32"/>
      <c r="J339" s="30"/>
      <c r="K339" s="30"/>
      <c r="L339" s="30"/>
      <c r="M339" s="32"/>
      <c r="N339" s="32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79"/>
    </row>
    <row r="340">
      <c r="A340" s="30"/>
      <c r="B340" s="92"/>
      <c r="C340" s="92"/>
      <c r="D340" s="32"/>
      <c r="E340" s="32"/>
      <c r="J340" s="30"/>
      <c r="K340" s="30"/>
      <c r="L340" s="30"/>
      <c r="M340" s="32"/>
      <c r="N340" s="32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79"/>
    </row>
    <row r="341">
      <c r="A341" s="30"/>
      <c r="B341" s="92"/>
      <c r="C341" s="92"/>
      <c r="D341" s="32"/>
      <c r="E341" s="32"/>
      <c r="F341" s="32"/>
      <c r="G341" s="38"/>
      <c r="H341" s="38"/>
      <c r="I341" s="35"/>
      <c r="J341" s="30"/>
      <c r="K341" s="30"/>
      <c r="L341" s="30"/>
      <c r="M341" s="32"/>
      <c r="N341" s="32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79"/>
    </row>
    <row r="342">
      <c r="A342" s="30"/>
      <c r="B342" s="92"/>
      <c r="C342" s="92"/>
      <c r="D342" s="32"/>
      <c r="E342" s="32"/>
      <c r="J342" s="30"/>
      <c r="K342" s="30"/>
      <c r="L342" s="30"/>
      <c r="M342" s="32"/>
      <c r="N342" s="32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79"/>
    </row>
    <row r="343">
      <c r="A343" s="30"/>
      <c r="B343" s="92"/>
      <c r="C343" s="92"/>
      <c r="D343" s="32"/>
      <c r="E343" s="32"/>
      <c r="J343" s="30"/>
      <c r="K343" s="30"/>
      <c r="L343" s="30"/>
      <c r="M343" s="32"/>
      <c r="N343" s="32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79"/>
    </row>
    <row r="344">
      <c r="A344" s="30"/>
      <c r="B344" s="92"/>
      <c r="C344" s="92"/>
      <c r="D344" s="32"/>
      <c r="E344" s="32"/>
      <c r="J344" s="30"/>
      <c r="K344" s="30"/>
      <c r="L344" s="30"/>
      <c r="M344" s="32"/>
      <c r="N344" s="32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79"/>
    </row>
    <row r="345">
      <c r="A345" s="30"/>
      <c r="B345" s="92"/>
      <c r="C345" s="92"/>
      <c r="D345" s="32"/>
      <c r="E345" s="32"/>
      <c r="F345" s="32"/>
      <c r="G345" s="38"/>
      <c r="H345" s="38"/>
      <c r="I345" s="35"/>
      <c r="J345" s="30"/>
      <c r="K345" s="30"/>
      <c r="L345" s="30"/>
      <c r="M345" s="32"/>
      <c r="N345" s="32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79"/>
    </row>
    <row r="346">
      <c r="A346" s="30"/>
      <c r="B346" s="92"/>
      <c r="C346" s="92"/>
      <c r="D346" s="32"/>
      <c r="E346" s="32"/>
      <c r="J346" s="30"/>
      <c r="K346" s="30"/>
      <c r="L346" s="30"/>
      <c r="M346" s="32"/>
      <c r="N346" s="32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79"/>
    </row>
    <row r="347">
      <c r="A347" s="30"/>
      <c r="B347" s="92"/>
      <c r="C347" s="92"/>
      <c r="D347" s="32"/>
      <c r="E347" s="32"/>
      <c r="J347" s="30"/>
      <c r="K347" s="30"/>
      <c r="L347" s="30"/>
      <c r="M347" s="32"/>
      <c r="N347" s="32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79"/>
    </row>
    <row r="348">
      <c r="A348" s="30"/>
      <c r="B348" s="92"/>
      <c r="C348" s="92"/>
      <c r="D348" s="32"/>
      <c r="E348" s="32"/>
      <c r="F348" s="32"/>
      <c r="G348" s="38"/>
      <c r="H348" s="38"/>
      <c r="I348" s="35"/>
      <c r="J348" s="30"/>
      <c r="K348" s="30"/>
      <c r="L348" s="30"/>
      <c r="M348" s="32"/>
      <c r="N348" s="32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79"/>
    </row>
    <row r="349">
      <c r="A349" s="30"/>
      <c r="B349" s="92"/>
      <c r="C349" s="92"/>
      <c r="D349" s="32"/>
      <c r="E349" s="32"/>
      <c r="J349" s="30"/>
      <c r="K349" s="30"/>
      <c r="L349" s="30"/>
      <c r="M349" s="32"/>
      <c r="N349" s="32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79"/>
    </row>
    <row r="350">
      <c r="A350" s="30"/>
      <c r="B350" s="92"/>
      <c r="C350" s="92"/>
      <c r="D350" s="32"/>
      <c r="E350" s="32"/>
      <c r="J350" s="30"/>
      <c r="K350" s="30"/>
      <c r="L350" s="30"/>
      <c r="M350" s="32"/>
      <c r="N350" s="32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79"/>
    </row>
    <row r="351">
      <c r="A351" s="30"/>
      <c r="B351" s="92"/>
      <c r="C351" s="92"/>
      <c r="D351" s="32"/>
      <c r="E351" s="32"/>
      <c r="F351" s="32"/>
      <c r="G351" s="38"/>
      <c r="H351" s="38"/>
      <c r="I351" s="35"/>
      <c r="J351" s="30"/>
      <c r="K351" s="30"/>
      <c r="L351" s="30"/>
      <c r="M351" s="32"/>
      <c r="N351" s="32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79"/>
    </row>
    <row r="352">
      <c r="A352" s="30"/>
      <c r="B352" s="92"/>
      <c r="C352" s="92"/>
      <c r="D352" s="32"/>
      <c r="E352" s="32"/>
      <c r="F352" s="32"/>
      <c r="G352" s="38"/>
      <c r="H352" s="38"/>
      <c r="I352" s="35"/>
      <c r="J352" s="30"/>
      <c r="K352" s="30"/>
      <c r="L352" s="30"/>
      <c r="M352" s="32"/>
      <c r="N352" s="32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79"/>
    </row>
    <row r="353">
      <c r="A353" s="30"/>
      <c r="B353" s="92"/>
      <c r="C353" s="92"/>
      <c r="D353" s="32"/>
      <c r="E353" s="32"/>
      <c r="J353" s="30"/>
      <c r="K353" s="30"/>
      <c r="L353" s="30"/>
      <c r="M353" s="32"/>
      <c r="N353" s="32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79"/>
    </row>
    <row r="354">
      <c r="A354" s="30"/>
      <c r="B354" s="92"/>
      <c r="C354" s="92"/>
      <c r="D354" s="32"/>
      <c r="E354" s="32"/>
      <c r="F354" s="32"/>
      <c r="G354" s="38"/>
      <c r="H354" s="38"/>
      <c r="I354" s="35"/>
      <c r="J354" s="30"/>
      <c r="K354" s="30"/>
      <c r="L354" s="30"/>
      <c r="M354" s="32"/>
      <c r="N354" s="32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79"/>
    </row>
    <row r="355">
      <c r="A355" s="30"/>
      <c r="B355" s="92"/>
      <c r="C355" s="92"/>
      <c r="D355" s="32"/>
      <c r="E355" s="32"/>
      <c r="J355" s="30"/>
      <c r="K355" s="30"/>
      <c r="L355" s="30"/>
      <c r="M355" s="32"/>
      <c r="N355" s="32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69"/>
    </row>
    <row r="356">
      <c r="A356" s="30"/>
      <c r="B356" s="92"/>
      <c r="C356" s="92"/>
      <c r="D356" s="32"/>
      <c r="E356" s="32"/>
      <c r="F356" s="32"/>
      <c r="G356" s="38"/>
      <c r="H356" s="38"/>
      <c r="I356" s="35"/>
      <c r="J356" s="30"/>
      <c r="K356" s="30"/>
      <c r="L356" s="30"/>
      <c r="M356" s="32"/>
      <c r="N356" s="32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69"/>
    </row>
    <row r="357">
      <c r="A357" s="30"/>
      <c r="B357" s="92"/>
      <c r="C357" s="92"/>
      <c r="D357" s="32"/>
      <c r="E357" s="32"/>
      <c r="F357" s="32"/>
      <c r="G357" s="38"/>
      <c r="H357" s="38"/>
      <c r="I357" s="35"/>
      <c r="J357" s="30"/>
      <c r="K357" s="30"/>
      <c r="L357" s="30"/>
      <c r="M357" s="32"/>
      <c r="N357" s="32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69"/>
    </row>
    <row r="358">
      <c r="A358" s="30"/>
      <c r="B358" s="92"/>
      <c r="C358" s="92"/>
      <c r="D358" s="32"/>
      <c r="E358" s="32"/>
      <c r="J358" s="30"/>
      <c r="K358" s="30"/>
      <c r="L358" s="30"/>
      <c r="M358" s="32"/>
      <c r="N358" s="32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69"/>
    </row>
    <row r="359">
      <c r="A359" s="30"/>
      <c r="B359" s="92"/>
      <c r="C359" s="92"/>
      <c r="D359" s="32"/>
      <c r="E359" s="32"/>
      <c r="J359" s="30"/>
      <c r="K359" s="30"/>
      <c r="L359" s="30"/>
      <c r="M359" s="32"/>
      <c r="N359" s="32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69"/>
    </row>
    <row r="360">
      <c r="A360" s="30"/>
      <c r="B360" s="92"/>
      <c r="C360" s="92"/>
      <c r="D360" s="32"/>
      <c r="E360" s="32"/>
      <c r="F360" s="32"/>
      <c r="G360" s="38"/>
      <c r="H360" s="38"/>
      <c r="I360" s="35"/>
      <c r="J360" s="30"/>
      <c r="K360" s="30"/>
      <c r="L360" s="30"/>
      <c r="M360" s="32"/>
      <c r="N360" s="32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69"/>
    </row>
    <row r="361">
      <c r="A361" s="30"/>
      <c r="B361" s="92"/>
      <c r="C361" s="92"/>
      <c r="D361" s="32"/>
      <c r="E361" s="32"/>
      <c r="J361" s="30"/>
      <c r="K361" s="30"/>
      <c r="L361" s="30"/>
      <c r="M361" s="32"/>
      <c r="N361" s="32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69"/>
    </row>
    <row r="362">
      <c r="A362" s="30"/>
      <c r="B362" s="92"/>
      <c r="C362" s="92"/>
      <c r="D362" s="32"/>
      <c r="E362" s="32"/>
      <c r="F362" s="32"/>
      <c r="G362" s="38"/>
      <c r="H362" s="38"/>
      <c r="I362" s="35"/>
      <c r="J362" s="30"/>
      <c r="K362" s="30"/>
      <c r="L362" s="30"/>
      <c r="M362" s="32"/>
      <c r="N362" s="32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69"/>
    </row>
    <row r="363">
      <c r="A363" s="30"/>
      <c r="B363" s="92"/>
      <c r="C363" s="92"/>
      <c r="D363" s="32"/>
      <c r="E363" s="32"/>
      <c r="F363" s="32"/>
      <c r="G363" s="38"/>
      <c r="H363" s="38"/>
      <c r="I363" s="35"/>
      <c r="J363" s="30"/>
      <c r="K363" s="30"/>
      <c r="L363" s="30"/>
      <c r="M363" s="32"/>
      <c r="N363" s="32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69"/>
    </row>
    <row r="364">
      <c r="A364" s="30"/>
      <c r="B364" s="92"/>
      <c r="C364" s="92"/>
      <c r="D364" s="32"/>
      <c r="E364" s="32"/>
      <c r="F364" s="32"/>
      <c r="G364" s="38"/>
      <c r="H364" s="38"/>
      <c r="I364" s="35"/>
      <c r="J364" s="30"/>
      <c r="K364" s="30"/>
      <c r="L364" s="30"/>
      <c r="M364" s="32"/>
      <c r="N364" s="32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69"/>
    </row>
    <row r="365">
      <c r="A365" s="30"/>
      <c r="B365" s="92"/>
      <c r="C365" s="92"/>
      <c r="D365" s="32"/>
      <c r="E365" s="32"/>
      <c r="J365" s="30"/>
      <c r="K365" s="30"/>
      <c r="L365" s="30"/>
      <c r="M365" s="32"/>
      <c r="N365" s="32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69"/>
    </row>
    <row r="366">
      <c r="A366" s="30"/>
      <c r="B366" s="92"/>
      <c r="C366" s="92"/>
      <c r="D366" s="32"/>
      <c r="E366" s="32"/>
      <c r="J366" s="30"/>
      <c r="K366" s="30"/>
      <c r="L366" s="30"/>
      <c r="M366" s="32"/>
      <c r="N366" s="32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69"/>
    </row>
    <row r="367">
      <c r="A367" s="30"/>
      <c r="B367" s="92"/>
      <c r="C367" s="92"/>
      <c r="D367" s="32"/>
      <c r="E367" s="32"/>
      <c r="F367" s="32"/>
      <c r="G367" s="38"/>
      <c r="H367" s="38"/>
      <c r="I367" s="35"/>
      <c r="J367" s="30"/>
      <c r="K367" s="30"/>
      <c r="L367" s="30"/>
      <c r="M367" s="32"/>
      <c r="N367" s="32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69"/>
    </row>
    <row r="368">
      <c r="A368" s="30"/>
      <c r="B368" s="92"/>
      <c r="C368" s="92"/>
      <c r="D368" s="32"/>
      <c r="E368" s="32"/>
      <c r="F368" s="32"/>
      <c r="G368" s="38"/>
      <c r="H368" s="38"/>
      <c r="I368" s="35"/>
      <c r="J368" s="30"/>
      <c r="K368" s="30"/>
      <c r="L368" s="30"/>
      <c r="M368" s="32"/>
      <c r="N368" s="32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69"/>
    </row>
    <row r="369">
      <c r="A369" s="30"/>
      <c r="B369" s="92"/>
      <c r="C369" s="92"/>
      <c r="D369" s="32"/>
      <c r="E369" s="32"/>
      <c r="J369" s="30"/>
      <c r="K369" s="30"/>
      <c r="L369" s="30"/>
      <c r="M369" s="32"/>
      <c r="N369" s="32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69"/>
    </row>
    <row r="370">
      <c r="A370" s="30"/>
      <c r="B370" s="92"/>
      <c r="C370" s="92"/>
      <c r="D370" s="32"/>
      <c r="E370" s="32"/>
      <c r="J370" s="30"/>
      <c r="K370" s="30"/>
      <c r="L370" s="30"/>
      <c r="M370" s="32"/>
      <c r="N370" s="32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69"/>
    </row>
    <row r="371">
      <c r="A371" s="30"/>
      <c r="B371" s="92"/>
      <c r="C371" s="92"/>
      <c r="D371" s="32"/>
      <c r="E371" s="32"/>
      <c r="F371" s="32"/>
      <c r="G371" s="38"/>
      <c r="H371" s="38"/>
      <c r="I371" s="35"/>
      <c r="J371" s="30"/>
      <c r="K371" s="30"/>
      <c r="L371" s="30"/>
      <c r="M371" s="32"/>
      <c r="N371" s="32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69"/>
    </row>
    <row r="372">
      <c r="A372" s="30"/>
      <c r="B372" s="92"/>
      <c r="C372" s="92"/>
      <c r="D372" s="32"/>
      <c r="E372" s="32"/>
      <c r="F372" s="32"/>
      <c r="G372" s="38"/>
      <c r="H372" s="38"/>
      <c r="I372" s="35"/>
      <c r="J372" s="30"/>
      <c r="K372" s="30"/>
      <c r="L372" s="30"/>
      <c r="M372" s="32"/>
      <c r="N372" s="32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69"/>
    </row>
    <row r="373">
      <c r="A373" s="30"/>
      <c r="B373" s="92"/>
      <c r="C373" s="92"/>
      <c r="D373" s="32"/>
      <c r="E373" s="32"/>
      <c r="J373" s="30"/>
      <c r="K373" s="30"/>
      <c r="L373" s="30"/>
      <c r="M373" s="32"/>
      <c r="N373" s="32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69"/>
    </row>
    <row r="374">
      <c r="A374" s="30"/>
      <c r="B374" s="92"/>
      <c r="C374" s="92"/>
      <c r="D374" s="32"/>
      <c r="E374" s="32"/>
      <c r="J374" s="30"/>
      <c r="K374" s="30"/>
      <c r="L374" s="30"/>
      <c r="M374" s="32"/>
      <c r="N374" s="32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69"/>
    </row>
    <row r="375">
      <c r="A375" s="30"/>
      <c r="B375" s="92"/>
      <c r="C375" s="92"/>
      <c r="D375" s="32"/>
      <c r="E375" s="32"/>
      <c r="F375" s="32"/>
      <c r="G375" s="38"/>
      <c r="H375" s="38"/>
      <c r="I375" s="35"/>
      <c r="J375" s="30"/>
      <c r="K375" s="30"/>
      <c r="L375" s="30"/>
      <c r="M375" s="32"/>
      <c r="N375" s="32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69"/>
    </row>
    <row r="376">
      <c r="A376" s="30"/>
      <c r="B376" s="92"/>
      <c r="C376" s="92"/>
      <c r="D376" s="32"/>
      <c r="E376" s="32"/>
      <c r="J376" s="30"/>
      <c r="K376" s="30"/>
      <c r="L376" s="30"/>
      <c r="M376" s="32"/>
      <c r="N376" s="32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69"/>
    </row>
    <row r="377">
      <c r="A377" s="30"/>
      <c r="B377" s="92"/>
      <c r="C377" s="92"/>
      <c r="D377" s="32"/>
      <c r="E377" s="32"/>
      <c r="J377" s="30"/>
      <c r="K377" s="30"/>
      <c r="L377" s="30"/>
      <c r="M377" s="32"/>
      <c r="N377" s="32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69"/>
    </row>
    <row r="378">
      <c r="A378" s="30"/>
      <c r="B378" s="92"/>
      <c r="C378" s="92"/>
      <c r="D378" s="32"/>
      <c r="E378" s="32"/>
      <c r="J378" s="30"/>
      <c r="K378" s="30"/>
      <c r="L378" s="30"/>
      <c r="M378" s="32"/>
      <c r="N378" s="32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69"/>
    </row>
    <row r="379">
      <c r="A379" s="30"/>
      <c r="B379" s="92"/>
      <c r="C379" s="92"/>
      <c r="D379" s="32"/>
      <c r="E379" s="32"/>
      <c r="F379" s="32"/>
      <c r="G379" s="38"/>
      <c r="H379" s="38"/>
      <c r="I379" s="35"/>
      <c r="J379" s="30"/>
      <c r="K379" s="30"/>
      <c r="L379" s="30"/>
      <c r="M379" s="32"/>
      <c r="N379" s="32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69"/>
    </row>
    <row r="380">
      <c r="A380" s="30"/>
      <c r="B380" s="92"/>
      <c r="C380" s="92"/>
      <c r="D380" s="32"/>
      <c r="E380" s="32"/>
      <c r="J380" s="30"/>
      <c r="K380" s="30"/>
      <c r="L380" s="30"/>
      <c r="M380" s="32"/>
      <c r="N380" s="32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69"/>
    </row>
    <row r="381">
      <c r="A381" s="30"/>
      <c r="B381" s="92"/>
      <c r="C381" s="92"/>
      <c r="D381" s="32"/>
      <c r="E381" s="32"/>
      <c r="J381" s="30"/>
      <c r="K381" s="30"/>
      <c r="L381" s="30"/>
      <c r="M381" s="32"/>
      <c r="N381" s="32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</row>
    <row r="382">
      <c r="A382" s="30"/>
      <c r="B382" s="92"/>
      <c r="C382" s="92"/>
      <c r="D382" s="32"/>
      <c r="E382" s="32"/>
      <c r="F382" s="32"/>
      <c r="G382" s="38"/>
      <c r="H382" s="38"/>
      <c r="I382" s="35"/>
      <c r="J382" s="30"/>
      <c r="K382" s="30"/>
      <c r="L382" s="30"/>
      <c r="M382" s="32"/>
      <c r="N382" s="32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</row>
    <row r="383">
      <c r="A383" s="30"/>
      <c r="B383" s="92"/>
      <c r="C383" s="92"/>
      <c r="D383" s="32"/>
      <c r="E383" s="32"/>
      <c r="F383" s="32"/>
      <c r="G383" s="38"/>
      <c r="H383" s="38"/>
      <c r="I383" s="35"/>
      <c r="J383" s="30"/>
      <c r="K383" s="30"/>
      <c r="L383" s="30"/>
      <c r="M383" s="32"/>
      <c r="N383" s="32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</row>
    <row r="384">
      <c r="A384" s="30"/>
      <c r="B384" s="92"/>
      <c r="C384" s="92"/>
      <c r="D384" s="32"/>
      <c r="E384" s="32"/>
      <c r="J384" s="30"/>
      <c r="K384" s="30"/>
      <c r="L384" s="30"/>
      <c r="M384" s="32"/>
      <c r="N384" s="32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</row>
    <row r="385">
      <c r="A385" s="30"/>
      <c r="B385" s="92"/>
      <c r="C385" s="92"/>
      <c r="D385" s="32"/>
      <c r="E385" s="32"/>
      <c r="F385" s="32"/>
      <c r="G385" s="38"/>
      <c r="H385" s="38"/>
      <c r="I385" s="35"/>
      <c r="J385" s="30"/>
      <c r="K385" s="30"/>
      <c r="L385" s="30"/>
      <c r="M385" s="32"/>
      <c r="N385" s="32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</row>
    <row r="386">
      <c r="A386" s="30"/>
      <c r="B386" s="92"/>
      <c r="C386" s="92"/>
      <c r="D386" s="32"/>
      <c r="E386" s="32"/>
      <c r="F386" s="32"/>
      <c r="G386" s="38"/>
      <c r="H386" s="38"/>
      <c r="I386" s="35"/>
      <c r="J386" s="30"/>
      <c r="K386" s="30"/>
      <c r="L386" s="30"/>
      <c r="M386" s="32"/>
      <c r="N386" s="32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</row>
    <row r="387">
      <c r="A387" s="30"/>
      <c r="B387" s="92"/>
      <c r="C387" s="92"/>
      <c r="D387" s="32"/>
      <c r="E387" s="32"/>
      <c r="J387" s="30"/>
      <c r="K387" s="30"/>
      <c r="L387" s="30"/>
      <c r="M387" s="32"/>
      <c r="N387" s="32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</row>
    <row r="388">
      <c r="A388" s="30"/>
      <c r="B388" s="92"/>
      <c r="C388" s="92"/>
      <c r="D388" s="32"/>
      <c r="E388" s="32"/>
      <c r="J388" s="30"/>
      <c r="K388" s="30"/>
      <c r="L388" s="30"/>
      <c r="M388" s="32"/>
      <c r="N388" s="32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60"/>
    </row>
    <row r="389">
      <c r="A389" s="30"/>
      <c r="B389" s="92"/>
      <c r="C389" s="92"/>
      <c r="D389" s="32"/>
      <c r="E389" s="32"/>
      <c r="J389" s="30"/>
      <c r="K389" s="30"/>
      <c r="L389" s="30"/>
      <c r="M389" s="32"/>
      <c r="N389" s="32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60"/>
    </row>
    <row r="390">
      <c r="A390" s="30"/>
      <c r="B390" s="92"/>
      <c r="C390" s="92"/>
      <c r="D390" s="32"/>
      <c r="E390" s="32"/>
      <c r="J390" s="30"/>
      <c r="K390" s="30"/>
      <c r="L390" s="30"/>
      <c r="M390" s="32"/>
      <c r="N390" s="32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60"/>
    </row>
    <row r="391">
      <c r="A391" s="30"/>
      <c r="B391" s="92"/>
      <c r="C391" s="92"/>
      <c r="D391" s="32"/>
      <c r="E391" s="32"/>
      <c r="F391" s="32"/>
      <c r="G391" s="38"/>
      <c r="H391" s="38"/>
      <c r="I391" s="35"/>
      <c r="J391" s="30"/>
      <c r="K391" s="30"/>
      <c r="L391" s="30"/>
      <c r="M391" s="32"/>
      <c r="N391" s="32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60"/>
    </row>
    <row r="392">
      <c r="A392" s="30"/>
      <c r="B392" s="92"/>
      <c r="C392" s="92"/>
      <c r="D392" s="32"/>
      <c r="E392" s="32"/>
      <c r="J392" s="30"/>
      <c r="K392" s="30"/>
      <c r="L392" s="30"/>
      <c r="M392" s="32"/>
      <c r="N392" s="32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</row>
    <row r="393">
      <c r="A393" s="30"/>
      <c r="B393" s="92"/>
      <c r="C393" s="92"/>
      <c r="D393" s="32"/>
      <c r="E393" s="32"/>
      <c r="J393" s="30"/>
      <c r="K393" s="30"/>
      <c r="L393" s="30"/>
      <c r="M393" s="32"/>
      <c r="N393" s="32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</row>
    <row r="394">
      <c r="A394" s="30"/>
      <c r="B394" s="92"/>
      <c r="C394" s="92"/>
      <c r="D394" s="32"/>
      <c r="E394" s="32"/>
      <c r="F394" s="32"/>
      <c r="G394" s="38"/>
      <c r="H394" s="38"/>
      <c r="I394" s="35"/>
      <c r="J394" s="30"/>
      <c r="K394" s="30"/>
      <c r="L394" s="30"/>
      <c r="M394" s="32"/>
      <c r="N394" s="32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</row>
    <row r="395">
      <c r="A395" s="30"/>
      <c r="B395" s="92"/>
      <c r="C395" s="92"/>
      <c r="D395" s="32"/>
      <c r="E395" s="32"/>
      <c r="J395" s="30"/>
      <c r="K395" s="30"/>
      <c r="L395" s="30"/>
      <c r="M395" s="32"/>
      <c r="N395" s="32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</row>
    <row r="396">
      <c r="A396" s="30"/>
      <c r="B396" s="92"/>
      <c r="C396" s="92"/>
      <c r="D396" s="32"/>
      <c r="E396" s="32"/>
      <c r="F396" s="32"/>
      <c r="G396" s="38"/>
      <c r="H396" s="38"/>
      <c r="I396" s="35"/>
      <c r="J396" s="30"/>
      <c r="K396" s="30"/>
      <c r="L396" s="30"/>
      <c r="M396" s="32"/>
      <c r="N396" s="32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</row>
    <row r="397">
      <c r="A397" s="30"/>
      <c r="B397" s="92"/>
      <c r="C397" s="92"/>
      <c r="D397" s="32"/>
      <c r="E397" s="32"/>
      <c r="J397" s="30"/>
      <c r="K397" s="30"/>
      <c r="L397" s="30"/>
      <c r="M397" s="32"/>
      <c r="N397" s="32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</row>
    <row r="398">
      <c r="A398" s="30"/>
      <c r="B398" s="92"/>
      <c r="C398" s="92"/>
      <c r="D398" s="32"/>
      <c r="E398" s="32"/>
      <c r="J398" s="30"/>
      <c r="K398" s="30"/>
      <c r="L398" s="30"/>
      <c r="M398" s="32"/>
      <c r="N398" s="32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</row>
    <row r="399">
      <c r="A399" s="30"/>
      <c r="B399" s="92"/>
      <c r="C399" s="92"/>
      <c r="D399" s="32"/>
      <c r="E399" s="32"/>
      <c r="F399" s="32"/>
      <c r="G399" s="38"/>
      <c r="H399" s="38"/>
      <c r="I399" s="35"/>
      <c r="J399" s="30"/>
      <c r="K399" s="30"/>
      <c r="L399" s="30"/>
      <c r="M399" s="32"/>
      <c r="N399" s="32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</row>
    <row r="400">
      <c r="A400" s="30"/>
      <c r="B400" s="92"/>
      <c r="C400" s="92"/>
      <c r="D400" s="32"/>
      <c r="E400" s="32"/>
      <c r="J400" s="30"/>
      <c r="K400" s="30"/>
      <c r="L400" s="30"/>
      <c r="M400" s="32"/>
      <c r="N400" s="32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</row>
    <row r="401">
      <c r="A401" s="30"/>
      <c r="B401" s="92"/>
      <c r="C401" s="92"/>
      <c r="D401" s="32"/>
      <c r="E401" s="32"/>
      <c r="F401" s="32"/>
      <c r="G401" s="38"/>
      <c r="H401" s="38"/>
      <c r="I401" s="35"/>
      <c r="J401" s="30"/>
      <c r="K401" s="30"/>
      <c r="L401" s="30"/>
      <c r="M401" s="32"/>
      <c r="N401" s="32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</row>
    <row r="402">
      <c r="A402" s="30"/>
      <c r="B402" s="92"/>
      <c r="C402" s="92"/>
      <c r="D402" s="32"/>
      <c r="E402" s="32"/>
      <c r="F402" s="32"/>
      <c r="G402" s="38"/>
      <c r="H402" s="38"/>
      <c r="I402" s="35"/>
      <c r="J402" s="30"/>
      <c r="K402" s="30"/>
      <c r="L402" s="30"/>
      <c r="M402" s="32"/>
      <c r="N402" s="32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</row>
    <row r="403">
      <c r="A403" s="30"/>
      <c r="B403" s="92"/>
      <c r="C403" s="92"/>
      <c r="D403" s="32"/>
      <c r="E403" s="32"/>
      <c r="J403" s="30"/>
      <c r="K403" s="30"/>
      <c r="L403" s="30"/>
      <c r="M403" s="32"/>
      <c r="N403" s="32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</row>
    <row r="404">
      <c r="A404" s="30"/>
      <c r="B404" s="92"/>
      <c r="C404" s="92"/>
      <c r="D404" s="32"/>
      <c r="E404" s="32"/>
      <c r="F404" s="32"/>
      <c r="G404" s="38"/>
      <c r="H404" s="38"/>
      <c r="I404" s="35"/>
      <c r="J404" s="30"/>
      <c r="K404" s="30"/>
      <c r="L404" s="30"/>
      <c r="M404" s="32"/>
      <c r="N404" s="32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</row>
    <row r="405">
      <c r="A405" s="30"/>
      <c r="B405" s="92"/>
      <c r="C405" s="92"/>
      <c r="D405" s="32"/>
      <c r="E405" s="32"/>
      <c r="F405" s="32"/>
      <c r="G405" s="38"/>
      <c r="H405" s="38"/>
      <c r="I405" s="35"/>
      <c r="J405" s="30"/>
      <c r="K405" s="30"/>
      <c r="L405" s="30"/>
      <c r="M405" s="32"/>
      <c r="N405" s="32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</row>
    <row r="406">
      <c r="A406" s="30"/>
      <c r="B406" s="92"/>
      <c r="C406" s="92"/>
      <c r="D406" s="32"/>
      <c r="E406" s="32"/>
      <c r="F406" s="32"/>
      <c r="G406" s="38"/>
      <c r="H406" s="38"/>
      <c r="I406" s="35"/>
      <c r="J406" s="30"/>
      <c r="K406" s="30"/>
      <c r="L406" s="30"/>
      <c r="M406" s="32"/>
      <c r="N406" s="32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</row>
    <row r="407">
      <c r="A407" s="30"/>
      <c r="B407" s="92"/>
      <c r="C407" s="92"/>
      <c r="D407" s="32"/>
      <c r="E407" s="32"/>
      <c r="F407" s="32"/>
      <c r="G407" s="38"/>
      <c r="H407" s="38"/>
      <c r="I407" s="35"/>
      <c r="J407" s="30"/>
      <c r="K407" s="30"/>
      <c r="L407" s="30"/>
      <c r="M407" s="32"/>
      <c r="N407" s="32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</row>
    <row r="408">
      <c r="A408" s="30"/>
      <c r="B408" s="92"/>
      <c r="C408" s="92"/>
      <c r="D408" s="32"/>
      <c r="E408" s="33"/>
      <c r="I408" s="35"/>
      <c r="J408" s="30"/>
      <c r="K408" s="30"/>
      <c r="L408" s="30"/>
      <c r="M408" s="32"/>
      <c r="N408" s="32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</row>
    <row r="409">
      <c r="A409" s="30"/>
      <c r="B409" s="92"/>
      <c r="C409" s="92"/>
      <c r="D409" s="32"/>
      <c r="E409" s="32"/>
      <c r="F409" s="32"/>
      <c r="G409" s="33"/>
      <c r="H409" s="34"/>
      <c r="I409" s="35"/>
      <c r="J409" s="30"/>
      <c r="K409" s="30"/>
      <c r="L409" s="30"/>
      <c r="M409" s="32"/>
      <c r="N409" s="32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</row>
    <row r="410">
      <c r="A410" s="30"/>
      <c r="B410" s="92"/>
      <c r="C410" s="92"/>
      <c r="D410" s="32"/>
      <c r="E410" s="32"/>
      <c r="F410" s="32"/>
      <c r="G410" s="38"/>
      <c r="H410" s="38"/>
      <c r="I410" s="35"/>
      <c r="J410" s="30"/>
      <c r="K410" s="30"/>
      <c r="L410" s="30"/>
      <c r="M410" s="32"/>
      <c r="N410" s="32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</row>
    <row r="411">
      <c r="A411" s="30"/>
      <c r="B411" s="92"/>
      <c r="C411" s="92"/>
      <c r="D411" s="32"/>
      <c r="E411" s="32"/>
      <c r="F411" s="32"/>
      <c r="G411" s="33"/>
      <c r="H411" s="34"/>
      <c r="I411" s="35"/>
      <c r="J411" s="30"/>
      <c r="K411" s="30"/>
      <c r="L411" s="30"/>
      <c r="M411" s="32"/>
      <c r="N411" s="32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</row>
    <row r="412">
      <c r="A412" s="30"/>
      <c r="B412" s="92"/>
      <c r="C412" s="92"/>
      <c r="D412" s="32"/>
      <c r="E412" s="32"/>
      <c r="F412" s="32"/>
      <c r="G412" s="33"/>
      <c r="H412" s="34"/>
      <c r="I412" s="35"/>
      <c r="J412" s="30"/>
      <c r="K412" s="30"/>
      <c r="L412" s="30"/>
      <c r="M412" s="32"/>
      <c r="N412" s="32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</row>
    <row r="413">
      <c r="A413" s="30"/>
      <c r="B413" s="92"/>
      <c r="C413" s="92"/>
      <c r="D413" s="32"/>
      <c r="E413" s="32"/>
      <c r="F413" s="32"/>
      <c r="G413" s="38"/>
      <c r="H413" s="38"/>
      <c r="I413" s="35"/>
      <c r="J413" s="30"/>
      <c r="K413" s="30"/>
      <c r="L413" s="30"/>
      <c r="M413" s="32"/>
      <c r="N413" s="32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</row>
    <row r="414">
      <c r="A414" s="30"/>
      <c r="B414" s="92"/>
      <c r="C414" s="92"/>
      <c r="D414" s="32"/>
      <c r="E414" s="32"/>
      <c r="G414" s="38"/>
      <c r="H414" s="38"/>
      <c r="I414" s="35"/>
      <c r="J414" s="30"/>
      <c r="K414" s="30"/>
      <c r="L414" s="30"/>
      <c r="M414" s="32"/>
      <c r="N414" s="32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</row>
    <row r="415">
      <c r="A415" s="30"/>
      <c r="B415" s="92"/>
      <c r="C415" s="92"/>
      <c r="D415" s="32"/>
      <c r="E415" s="32"/>
      <c r="F415" s="32"/>
      <c r="G415" s="33"/>
      <c r="H415" s="34"/>
      <c r="I415" s="35"/>
      <c r="J415" s="30"/>
      <c r="K415" s="30"/>
      <c r="L415" s="30"/>
      <c r="M415" s="32"/>
      <c r="N415" s="32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</row>
    <row r="416">
      <c r="A416" s="30"/>
      <c r="B416" s="92"/>
      <c r="C416" s="92"/>
      <c r="D416" s="32"/>
      <c r="E416" s="32"/>
      <c r="F416" s="32"/>
      <c r="G416" s="33"/>
      <c r="H416" s="34"/>
      <c r="I416" s="35"/>
      <c r="J416" s="30"/>
      <c r="K416" s="30"/>
      <c r="L416" s="30"/>
      <c r="M416" s="32"/>
      <c r="N416" s="32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</row>
    <row r="417">
      <c r="A417" s="30"/>
      <c r="B417" s="92"/>
      <c r="C417" s="92"/>
      <c r="D417" s="32"/>
      <c r="E417" s="32"/>
      <c r="F417" s="32"/>
      <c r="G417" s="33"/>
      <c r="H417" s="34"/>
      <c r="I417" s="35"/>
      <c r="J417" s="30"/>
      <c r="K417" s="30"/>
      <c r="L417" s="30"/>
      <c r="M417" s="32"/>
      <c r="N417" s="32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</row>
    <row r="418">
      <c r="A418" s="30"/>
      <c r="B418" s="92"/>
      <c r="C418" s="92"/>
      <c r="D418" s="32"/>
      <c r="E418" s="32"/>
      <c r="F418" s="32"/>
      <c r="G418" s="33"/>
      <c r="H418" s="34"/>
      <c r="I418" s="35"/>
      <c r="J418" s="30"/>
      <c r="K418" s="30"/>
      <c r="L418" s="30"/>
      <c r="M418" s="32"/>
      <c r="N418" s="32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</row>
    <row r="419">
      <c r="A419" s="30"/>
      <c r="B419" s="92"/>
      <c r="C419" s="92"/>
      <c r="D419" s="32"/>
      <c r="E419" s="32"/>
      <c r="F419" s="32"/>
      <c r="G419" s="33"/>
      <c r="H419" s="34"/>
      <c r="I419" s="35"/>
      <c r="J419" s="30"/>
      <c r="K419" s="30"/>
      <c r="L419" s="30"/>
      <c r="M419" s="32"/>
      <c r="N419" s="32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</row>
    <row r="420">
      <c r="A420" s="30"/>
      <c r="B420" s="92"/>
      <c r="C420" s="92"/>
      <c r="D420" s="32"/>
      <c r="E420" s="32"/>
      <c r="F420" s="32"/>
      <c r="G420" s="33"/>
      <c r="H420" s="34"/>
      <c r="I420" s="35"/>
      <c r="J420" s="30"/>
      <c r="K420" s="30"/>
      <c r="L420" s="30"/>
      <c r="M420" s="32"/>
      <c r="N420" s="32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</row>
    <row r="421">
      <c r="A421" s="30"/>
      <c r="B421" s="92"/>
      <c r="C421" s="92"/>
      <c r="D421" s="32"/>
      <c r="E421" s="32"/>
      <c r="F421" s="32"/>
      <c r="G421" s="33"/>
      <c r="H421" s="34"/>
      <c r="I421" s="35"/>
      <c r="J421" s="30"/>
      <c r="K421" s="30"/>
      <c r="L421" s="30"/>
      <c r="M421" s="32"/>
      <c r="N421" s="32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</row>
    <row r="422">
      <c r="A422" s="30"/>
      <c r="B422" s="92"/>
      <c r="C422" s="92"/>
      <c r="D422" s="32"/>
      <c r="E422" s="33"/>
      <c r="I422" s="35"/>
      <c r="J422" s="30"/>
      <c r="K422" s="30"/>
      <c r="L422" s="30"/>
      <c r="M422" s="32"/>
      <c r="N422" s="32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</row>
    <row r="423">
      <c r="A423" s="30"/>
      <c r="B423" s="92"/>
      <c r="C423" s="92"/>
      <c r="D423" s="32"/>
      <c r="E423" s="33"/>
      <c r="I423" s="35"/>
      <c r="J423" s="30"/>
      <c r="K423" s="30"/>
      <c r="L423" s="30"/>
      <c r="M423" s="32"/>
      <c r="N423" s="32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</row>
    <row r="424">
      <c r="A424" s="30"/>
      <c r="B424" s="92"/>
      <c r="C424" s="92"/>
      <c r="D424" s="32"/>
      <c r="E424" s="33"/>
      <c r="I424" s="35"/>
      <c r="J424" s="30"/>
      <c r="K424" s="30"/>
      <c r="L424" s="30"/>
      <c r="M424" s="32"/>
      <c r="N424" s="32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</row>
    <row r="425">
      <c r="A425" s="30"/>
      <c r="B425" s="92"/>
      <c r="C425" s="92"/>
      <c r="D425" s="32"/>
      <c r="E425" s="33"/>
      <c r="I425" s="35"/>
      <c r="J425" s="30"/>
      <c r="K425" s="30"/>
      <c r="L425" s="30"/>
      <c r="M425" s="32"/>
      <c r="N425" s="32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</row>
    <row r="426">
      <c r="A426" s="30"/>
      <c r="B426" s="92"/>
      <c r="C426" s="92"/>
      <c r="D426" s="32"/>
      <c r="E426" s="32"/>
      <c r="F426" s="32"/>
      <c r="G426" s="33"/>
      <c r="H426" s="34"/>
      <c r="I426" s="35"/>
      <c r="J426" s="30"/>
      <c r="K426" s="30"/>
      <c r="L426" s="30"/>
      <c r="M426" s="32"/>
      <c r="N426" s="32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</row>
    <row r="427">
      <c r="A427" s="30"/>
      <c r="B427" s="92"/>
      <c r="C427" s="92"/>
      <c r="D427" s="32"/>
      <c r="E427" s="33"/>
      <c r="I427" s="35"/>
      <c r="J427" s="30"/>
      <c r="K427" s="30"/>
      <c r="L427" s="30"/>
      <c r="M427" s="32"/>
      <c r="N427" s="32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</row>
    <row r="428">
      <c r="A428" s="30"/>
      <c r="B428" s="92"/>
      <c r="C428" s="92"/>
      <c r="D428" s="32"/>
      <c r="E428" s="33"/>
      <c r="I428" s="35"/>
      <c r="J428" s="30"/>
      <c r="K428" s="30"/>
      <c r="L428" s="30"/>
      <c r="M428" s="32"/>
      <c r="N428" s="32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</row>
    <row r="429">
      <c r="A429" s="30"/>
      <c r="B429" s="92"/>
      <c r="C429" s="92"/>
      <c r="D429" s="32"/>
      <c r="E429" s="32"/>
      <c r="F429" s="32"/>
      <c r="G429" s="33"/>
      <c r="H429" s="34"/>
      <c r="I429" s="35"/>
      <c r="J429" s="30"/>
      <c r="K429" s="30"/>
      <c r="L429" s="30"/>
      <c r="M429" s="32"/>
      <c r="N429" s="32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</row>
    <row r="430">
      <c r="A430" s="30"/>
      <c r="B430" s="92"/>
      <c r="C430" s="92"/>
      <c r="D430" s="32"/>
      <c r="E430" s="32"/>
      <c r="F430" s="35"/>
      <c r="G430" s="38"/>
      <c r="H430" s="38"/>
      <c r="I430" s="35"/>
      <c r="J430" s="30"/>
      <c r="K430" s="30"/>
      <c r="L430" s="30"/>
      <c r="M430" s="32"/>
      <c r="N430" s="32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</row>
    <row r="431">
      <c r="A431" s="30"/>
      <c r="B431" s="92"/>
      <c r="C431" s="92"/>
      <c r="D431" s="32"/>
      <c r="E431" s="32"/>
      <c r="F431" s="32"/>
      <c r="G431" s="33"/>
      <c r="H431" s="34"/>
      <c r="I431" s="35"/>
      <c r="J431" s="30"/>
      <c r="K431" s="30"/>
      <c r="L431" s="30"/>
      <c r="M431" s="32"/>
      <c r="N431" s="32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</row>
    <row r="432">
      <c r="A432" s="30"/>
      <c r="B432" s="92"/>
      <c r="C432" s="92"/>
      <c r="D432" s="32"/>
      <c r="E432" s="32"/>
      <c r="F432" s="32"/>
      <c r="G432" s="33"/>
      <c r="H432" s="34"/>
      <c r="I432" s="35"/>
      <c r="J432" s="30"/>
      <c r="K432" s="30"/>
      <c r="L432" s="30"/>
      <c r="M432" s="32"/>
      <c r="N432" s="32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</row>
    <row r="433">
      <c r="A433" s="30"/>
      <c r="B433" s="92"/>
      <c r="C433" s="92"/>
      <c r="D433" s="32"/>
      <c r="E433" s="32"/>
      <c r="F433" s="32"/>
      <c r="G433" s="33"/>
      <c r="H433" s="34"/>
      <c r="I433" s="35"/>
      <c r="J433" s="30"/>
      <c r="K433" s="30"/>
      <c r="L433" s="30"/>
      <c r="M433" s="32"/>
      <c r="N433" s="32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</row>
    <row r="434">
      <c r="A434" s="30"/>
      <c r="B434" s="92"/>
      <c r="C434" s="92"/>
      <c r="D434" s="32"/>
      <c r="E434" s="32"/>
      <c r="J434" s="30"/>
      <c r="K434" s="30"/>
      <c r="L434" s="30"/>
      <c r="M434" s="32"/>
      <c r="N434" s="32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</row>
    <row r="435">
      <c r="A435" s="30"/>
      <c r="B435" s="92"/>
      <c r="C435" s="92"/>
      <c r="D435" s="32"/>
      <c r="E435" s="32"/>
      <c r="F435" s="32"/>
      <c r="G435" s="33"/>
      <c r="H435" s="34"/>
      <c r="I435" s="35"/>
      <c r="J435" s="30"/>
      <c r="K435" s="30"/>
      <c r="L435" s="30"/>
      <c r="M435" s="32"/>
      <c r="N435" s="32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</row>
    <row r="436">
      <c r="A436" s="30"/>
      <c r="B436" s="92"/>
      <c r="C436" s="92"/>
      <c r="D436" s="32"/>
      <c r="E436" s="32"/>
      <c r="J436" s="30"/>
      <c r="K436" s="30"/>
      <c r="L436" s="30"/>
      <c r="M436" s="32"/>
      <c r="N436" s="32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</row>
    <row r="437">
      <c r="A437" s="30"/>
      <c r="B437" s="92"/>
      <c r="C437" s="92"/>
      <c r="D437" s="32"/>
      <c r="E437" s="32"/>
      <c r="F437" s="32"/>
      <c r="G437" s="33"/>
      <c r="H437" s="34"/>
      <c r="I437" s="35"/>
      <c r="J437" s="30"/>
      <c r="K437" s="30"/>
      <c r="L437" s="30"/>
      <c r="M437" s="32"/>
      <c r="N437" s="32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</row>
    <row r="438">
      <c r="A438" s="30"/>
      <c r="B438" s="92"/>
      <c r="C438" s="92"/>
      <c r="D438" s="32"/>
      <c r="E438" s="33"/>
      <c r="I438" s="35"/>
      <c r="J438" s="30"/>
      <c r="K438" s="30"/>
      <c r="L438" s="30"/>
      <c r="M438" s="32"/>
      <c r="N438" s="32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</row>
    <row r="439">
      <c r="A439" s="30"/>
      <c r="B439" s="92"/>
      <c r="C439" s="92"/>
      <c r="D439" s="32"/>
      <c r="E439" s="32"/>
      <c r="F439" s="32"/>
      <c r="G439" s="38"/>
      <c r="H439" s="38"/>
      <c r="I439" s="35"/>
      <c r="J439" s="30"/>
      <c r="K439" s="30"/>
      <c r="L439" s="30"/>
      <c r="M439" s="32"/>
      <c r="N439" s="32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</row>
    <row r="440">
      <c r="A440" s="30"/>
      <c r="B440" s="92"/>
      <c r="C440" s="92"/>
      <c r="D440" s="32"/>
      <c r="E440" s="32"/>
      <c r="F440" s="32"/>
      <c r="G440" s="33"/>
      <c r="H440" s="34"/>
      <c r="I440" s="35"/>
      <c r="J440" s="30"/>
      <c r="K440" s="30"/>
      <c r="L440" s="30"/>
      <c r="M440" s="32"/>
      <c r="N440" s="32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</row>
    <row r="441">
      <c r="A441" s="30"/>
      <c r="B441" s="92"/>
      <c r="C441" s="92"/>
      <c r="D441" s="32"/>
      <c r="E441" s="32"/>
      <c r="F441" s="32"/>
      <c r="G441" s="33"/>
      <c r="H441" s="34"/>
      <c r="I441" s="35"/>
      <c r="J441" s="30"/>
      <c r="K441" s="30"/>
      <c r="L441" s="30"/>
      <c r="M441" s="32"/>
      <c r="N441" s="32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</row>
    <row r="442">
      <c r="A442" s="30"/>
      <c r="B442" s="92"/>
      <c r="C442" s="92"/>
      <c r="D442" s="32"/>
      <c r="E442" s="32"/>
      <c r="F442" s="32"/>
      <c r="G442" s="38"/>
      <c r="H442" s="38"/>
      <c r="I442" s="35"/>
      <c r="J442" s="30"/>
      <c r="K442" s="30"/>
      <c r="L442" s="30"/>
      <c r="M442" s="32"/>
      <c r="N442" s="32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</row>
    <row r="443">
      <c r="A443" s="30"/>
      <c r="B443" s="92"/>
      <c r="C443" s="92"/>
      <c r="D443" s="32"/>
      <c r="E443" s="32"/>
      <c r="F443" s="32"/>
      <c r="G443" s="38"/>
      <c r="H443" s="38"/>
      <c r="I443" s="35"/>
      <c r="J443" s="30"/>
      <c r="K443" s="30"/>
      <c r="L443" s="30"/>
      <c r="M443" s="32"/>
      <c r="N443" s="32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</row>
    <row r="444">
      <c r="A444" s="30"/>
      <c r="B444" s="92"/>
      <c r="C444" s="92"/>
      <c r="D444" s="32"/>
      <c r="E444" s="32"/>
      <c r="F444" s="32"/>
      <c r="G444" s="38"/>
      <c r="H444" s="38"/>
      <c r="I444" s="35"/>
      <c r="J444" s="30"/>
      <c r="K444" s="30"/>
      <c r="L444" s="30"/>
      <c r="M444" s="32"/>
      <c r="N444" s="32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</row>
    <row r="445">
      <c r="A445" s="30"/>
      <c r="B445" s="92"/>
      <c r="C445" s="92"/>
      <c r="D445" s="32"/>
      <c r="E445" s="32"/>
      <c r="F445" s="32"/>
      <c r="G445" s="38"/>
      <c r="H445" s="38"/>
      <c r="I445" s="35"/>
      <c r="J445" s="30"/>
      <c r="K445" s="30"/>
      <c r="L445" s="30"/>
      <c r="M445" s="32"/>
      <c r="N445" s="32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</row>
    <row r="446">
      <c r="A446" s="30"/>
      <c r="B446" s="92"/>
      <c r="C446" s="92"/>
      <c r="D446" s="32"/>
      <c r="E446" s="32"/>
      <c r="F446" s="32"/>
      <c r="G446" s="38"/>
      <c r="H446" s="38"/>
      <c r="I446" s="35"/>
      <c r="J446" s="30"/>
      <c r="K446" s="30"/>
      <c r="L446" s="30"/>
      <c r="M446" s="32"/>
      <c r="N446" s="32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</row>
    <row r="447">
      <c r="A447" s="30"/>
      <c r="B447" s="92"/>
      <c r="C447" s="92"/>
      <c r="D447" s="32"/>
      <c r="E447" s="32"/>
      <c r="J447" s="30"/>
      <c r="K447" s="30"/>
      <c r="L447" s="30"/>
      <c r="M447" s="32"/>
      <c r="N447" s="32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</row>
    <row r="448">
      <c r="A448" s="30"/>
      <c r="B448" s="92"/>
      <c r="C448" s="92"/>
      <c r="D448" s="32"/>
      <c r="E448" s="32"/>
      <c r="F448" s="32"/>
      <c r="G448" s="38"/>
      <c r="H448" s="38"/>
      <c r="I448" s="35"/>
      <c r="J448" s="30"/>
      <c r="K448" s="30"/>
      <c r="L448" s="30"/>
      <c r="M448" s="32"/>
      <c r="N448" s="32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</row>
    <row r="449">
      <c r="A449" s="30"/>
      <c r="B449" s="92"/>
      <c r="C449" s="92"/>
      <c r="D449" s="32"/>
      <c r="E449" s="32"/>
      <c r="F449" s="32"/>
      <c r="G449" s="38"/>
      <c r="H449" s="38"/>
      <c r="I449" s="35"/>
      <c r="J449" s="30"/>
      <c r="K449" s="30"/>
      <c r="L449" s="30"/>
      <c r="M449" s="32"/>
      <c r="N449" s="32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</row>
    <row r="450">
      <c r="A450" s="30"/>
      <c r="B450" s="92"/>
      <c r="C450" s="92"/>
      <c r="D450" s="32"/>
      <c r="E450" s="32"/>
      <c r="F450" s="32"/>
      <c r="G450" s="38"/>
      <c r="H450" s="38"/>
      <c r="I450" s="35"/>
      <c r="J450" s="30"/>
      <c r="K450" s="30"/>
      <c r="L450" s="30"/>
      <c r="M450" s="32"/>
      <c r="N450" s="32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</row>
    <row r="451">
      <c r="A451" s="30"/>
      <c r="B451" s="92"/>
      <c r="C451" s="92"/>
      <c r="D451" s="32"/>
      <c r="E451" s="32"/>
      <c r="F451" s="32"/>
      <c r="G451" s="38"/>
      <c r="H451" s="38"/>
      <c r="I451" s="35"/>
      <c r="J451" s="30"/>
      <c r="K451" s="30"/>
      <c r="L451" s="30"/>
      <c r="M451" s="32"/>
      <c r="N451" s="32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</row>
    <row r="452">
      <c r="A452" s="30"/>
      <c r="B452" s="92"/>
      <c r="C452" s="92"/>
      <c r="D452" s="32"/>
      <c r="E452" s="32"/>
      <c r="J452" s="30"/>
      <c r="K452" s="30"/>
      <c r="L452" s="30"/>
      <c r="M452" s="32"/>
      <c r="N452" s="32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</row>
    <row r="453">
      <c r="A453" s="30"/>
      <c r="B453" s="92"/>
      <c r="C453" s="92"/>
      <c r="D453" s="32"/>
      <c r="E453" s="32"/>
      <c r="F453" s="32"/>
      <c r="G453" s="38"/>
      <c r="H453" s="38"/>
      <c r="I453" s="35"/>
      <c r="J453" s="30"/>
      <c r="K453" s="30"/>
      <c r="L453" s="30"/>
      <c r="M453" s="32"/>
      <c r="N453" s="32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</row>
    <row r="454">
      <c r="A454" s="30"/>
      <c r="B454" s="92"/>
      <c r="C454" s="92"/>
      <c r="D454" s="32"/>
      <c r="E454" s="32"/>
      <c r="J454" s="30"/>
      <c r="K454" s="30"/>
      <c r="L454" s="30"/>
      <c r="M454" s="32"/>
      <c r="N454" s="32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</row>
    <row r="455">
      <c r="A455" s="30"/>
      <c r="B455" s="92"/>
      <c r="C455" s="92"/>
      <c r="D455" s="32"/>
      <c r="E455" s="32"/>
      <c r="J455" s="30"/>
      <c r="K455" s="30"/>
      <c r="L455" s="30"/>
      <c r="M455" s="32"/>
      <c r="N455" s="32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</row>
    <row r="456">
      <c r="A456" s="30"/>
      <c r="B456" s="92"/>
      <c r="C456" s="92"/>
      <c r="D456" s="32"/>
      <c r="E456" s="32"/>
      <c r="J456" s="30"/>
      <c r="K456" s="30"/>
      <c r="L456" s="30"/>
      <c r="M456" s="32"/>
      <c r="N456" s="32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</row>
    <row r="457">
      <c r="A457" s="30"/>
      <c r="B457" s="92"/>
      <c r="C457" s="92"/>
      <c r="D457" s="32"/>
      <c r="E457" s="32"/>
      <c r="F457" s="32"/>
      <c r="G457" s="38"/>
      <c r="H457" s="38"/>
      <c r="I457" s="35"/>
      <c r="J457" s="30"/>
      <c r="K457" s="30"/>
      <c r="L457" s="30"/>
      <c r="M457" s="32"/>
      <c r="N457" s="32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</row>
    <row r="458">
      <c r="A458" s="30"/>
      <c r="B458" s="92"/>
      <c r="C458" s="92"/>
      <c r="D458" s="32"/>
      <c r="E458" s="32"/>
      <c r="F458" s="32"/>
      <c r="G458" s="38"/>
      <c r="H458" s="38"/>
      <c r="I458" s="35"/>
      <c r="J458" s="30"/>
      <c r="K458" s="30"/>
      <c r="L458" s="30"/>
      <c r="M458" s="32"/>
      <c r="N458" s="32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</row>
    <row r="459">
      <c r="A459" s="30"/>
      <c r="B459" s="92"/>
      <c r="C459" s="92"/>
      <c r="D459" s="32"/>
      <c r="E459" s="32"/>
      <c r="F459" s="32"/>
      <c r="G459" s="38"/>
      <c r="H459" s="38"/>
      <c r="I459" s="35"/>
      <c r="J459" s="30"/>
      <c r="K459" s="30"/>
      <c r="L459" s="30"/>
      <c r="M459" s="32"/>
      <c r="N459" s="32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</row>
    <row r="460">
      <c r="A460" s="30"/>
      <c r="B460" s="92"/>
      <c r="C460" s="92"/>
      <c r="D460" s="32"/>
      <c r="E460" s="32"/>
      <c r="F460" s="32"/>
      <c r="G460" s="38"/>
      <c r="H460" s="38"/>
      <c r="I460" s="35"/>
      <c r="J460" s="30"/>
      <c r="K460" s="30"/>
      <c r="L460" s="30"/>
      <c r="M460" s="32"/>
      <c r="N460" s="32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</row>
    <row r="461">
      <c r="A461" s="30"/>
      <c r="B461" s="92"/>
      <c r="C461" s="92"/>
      <c r="D461" s="32"/>
      <c r="E461" s="32"/>
      <c r="F461" s="32"/>
      <c r="G461" s="38"/>
      <c r="H461" s="38"/>
      <c r="I461" s="35"/>
      <c r="J461" s="30"/>
      <c r="K461" s="30"/>
      <c r="L461" s="30"/>
      <c r="M461" s="32"/>
      <c r="N461" s="32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</row>
    <row r="462">
      <c r="A462" s="30"/>
      <c r="B462" s="92"/>
      <c r="C462" s="92"/>
      <c r="D462" s="32"/>
      <c r="E462" s="32"/>
      <c r="F462" s="32"/>
      <c r="G462" s="38"/>
      <c r="H462" s="38"/>
      <c r="I462" s="35"/>
      <c r="J462" s="30"/>
      <c r="K462" s="30"/>
      <c r="L462" s="30"/>
      <c r="M462" s="32"/>
      <c r="N462" s="32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</row>
    <row r="463">
      <c r="A463" s="30"/>
      <c r="B463" s="92"/>
      <c r="C463" s="92"/>
      <c r="D463" s="32"/>
      <c r="E463" s="32"/>
      <c r="F463" s="32"/>
      <c r="G463" s="38"/>
      <c r="H463" s="38"/>
      <c r="I463" s="35"/>
      <c r="J463" s="30"/>
      <c r="K463" s="30"/>
      <c r="L463" s="30"/>
      <c r="M463" s="32"/>
      <c r="N463" s="32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</row>
    <row r="464">
      <c r="A464" s="30"/>
      <c r="B464" s="92"/>
      <c r="C464" s="92"/>
      <c r="D464" s="32"/>
      <c r="E464" s="32"/>
      <c r="J464" s="30"/>
      <c r="K464" s="30"/>
      <c r="L464" s="30"/>
      <c r="M464" s="32"/>
      <c r="N464" s="32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</row>
    <row r="465">
      <c r="A465" s="30"/>
      <c r="B465" s="92"/>
      <c r="C465" s="92"/>
      <c r="D465" s="32"/>
      <c r="E465" s="32"/>
      <c r="J465" s="30"/>
      <c r="K465" s="30"/>
      <c r="L465" s="30"/>
      <c r="M465" s="32"/>
      <c r="N465" s="32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</row>
    <row r="466">
      <c r="A466" s="30"/>
      <c r="B466" s="92"/>
      <c r="C466" s="92"/>
      <c r="D466" s="32"/>
      <c r="E466" s="32"/>
      <c r="J466" s="30"/>
      <c r="K466" s="30"/>
      <c r="L466" s="30"/>
      <c r="M466" s="32"/>
      <c r="N466" s="32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</row>
    <row r="467">
      <c r="A467" s="30"/>
      <c r="B467" s="92"/>
      <c r="C467" s="92"/>
      <c r="D467" s="32"/>
      <c r="E467" s="32"/>
      <c r="J467" s="30"/>
      <c r="K467" s="30"/>
      <c r="L467" s="30"/>
      <c r="M467" s="32"/>
      <c r="N467" s="32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</row>
    <row r="468">
      <c r="A468" s="30"/>
      <c r="B468" s="92"/>
      <c r="C468" s="92"/>
      <c r="D468" s="32"/>
      <c r="E468" s="32"/>
      <c r="F468" s="32"/>
      <c r="G468" s="38"/>
      <c r="H468" s="38"/>
      <c r="I468" s="35"/>
      <c r="J468" s="30"/>
      <c r="K468" s="30"/>
      <c r="L468" s="30"/>
      <c r="M468" s="32"/>
      <c r="N468" s="32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</row>
    <row r="469">
      <c r="A469" s="30"/>
      <c r="B469" s="92"/>
      <c r="C469" s="92"/>
      <c r="D469" s="32"/>
      <c r="E469" s="32"/>
      <c r="J469" s="30"/>
      <c r="K469" s="30"/>
      <c r="L469" s="30"/>
      <c r="M469" s="32"/>
      <c r="N469" s="32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</row>
    <row r="470">
      <c r="A470" s="30"/>
      <c r="B470" s="92"/>
      <c r="C470" s="92"/>
      <c r="D470" s="32"/>
      <c r="E470" s="32"/>
      <c r="F470" s="32"/>
      <c r="G470" s="38"/>
      <c r="H470" s="38"/>
      <c r="I470" s="35"/>
      <c r="J470" s="30"/>
      <c r="K470" s="30"/>
      <c r="L470" s="30"/>
      <c r="M470" s="32"/>
      <c r="N470" s="32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</row>
    <row r="471">
      <c r="A471" s="30"/>
      <c r="B471" s="92"/>
      <c r="C471" s="92"/>
      <c r="D471" s="32"/>
      <c r="E471" s="32"/>
      <c r="F471" s="32"/>
      <c r="G471" s="38"/>
      <c r="H471" s="38"/>
      <c r="I471" s="35"/>
      <c r="J471" s="30"/>
      <c r="K471" s="30"/>
      <c r="L471" s="30"/>
      <c r="M471" s="32"/>
      <c r="N471" s="32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</row>
    <row r="472">
      <c r="A472" s="30"/>
      <c r="B472" s="92"/>
      <c r="C472" s="92"/>
      <c r="D472" s="32"/>
      <c r="E472" s="32"/>
      <c r="F472" s="32"/>
      <c r="G472" s="38"/>
      <c r="H472" s="38"/>
      <c r="I472" s="35"/>
      <c r="J472" s="30"/>
      <c r="K472" s="30"/>
      <c r="L472" s="30"/>
      <c r="M472" s="32"/>
      <c r="N472" s="32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</row>
    <row r="473">
      <c r="A473" s="30"/>
      <c r="B473" s="92"/>
      <c r="C473" s="92"/>
      <c r="D473" s="32"/>
      <c r="E473" s="32"/>
      <c r="F473" s="32"/>
      <c r="G473" s="38"/>
      <c r="H473" s="38"/>
      <c r="I473" s="35"/>
      <c r="J473" s="30"/>
      <c r="K473" s="30"/>
      <c r="L473" s="30"/>
      <c r="M473" s="32"/>
      <c r="N473" s="32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</row>
    <row r="474">
      <c r="A474" s="30"/>
      <c r="B474" s="92"/>
      <c r="C474" s="92"/>
      <c r="D474" s="32"/>
      <c r="E474" s="32"/>
      <c r="J474" s="30"/>
      <c r="K474" s="30"/>
      <c r="L474" s="30"/>
      <c r="M474" s="32"/>
      <c r="N474" s="32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</row>
    <row r="475">
      <c r="A475" s="30"/>
      <c r="B475" s="92"/>
      <c r="C475" s="92"/>
      <c r="D475" s="32"/>
      <c r="E475" s="32"/>
      <c r="J475" s="30"/>
      <c r="K475" s="30"/>
      <c r="L475" s="30"/>
      <c r="M475" s="32"/>
      <c r="N475" s="32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</row>
    <row r="476">
      <c r="A476" s="30"/>
      <c r="B476" s="92"/>
      <c r="C476" s="92"/>
      <c r="D476" s="32"/>
      <c r="E476" s="32"/>
      <c r="F476" s="32"/>
      <c r="G476" s="38"/>
      <c r="H476" s="38"/>
      <c r="I476" s="35"/>
      <c r="J476" s="30"/>
      <c r="K476" s="30"/>
      <c r="L476" s="30"/>
      <c r="M476" s="32"/>
      <c r="N476" s="32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</row>
    <row r="477">
      <c r="A477" s="30"/>
      <c r="B477" s="92"/>
      <c r="C477" s="92"/>
      <c r="D477" s="32"/>
      <c r="E477" s="32"/>
      <c r="F477" s="32"/>
      <c r="G477" s="38"/>
      <c r="H477" s="38"/>
      <c r="I477" s="35"/>
      <c r="J477" s="30"/>
      <c r="K477" s="30"/>
      <c r="L477" s="30"/>
      <c r="M477" s="32"/>
      <c r="N477" s="32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</row>
    <row r="478">
      <c r="A478" s="30"/>
      <c r="B478" s="92"/>
      <c r="C478" s="92"/>
      <c r="D478" s="32"/>
      <c r="E478" s="32"/>
      <c r="F478" s="32"/>
      <c r="G478" s="38"/>
      <c r="H478" s="38"/>
      <c r="I478" s="35"/>
      <c r="J478" s="30"/>
      <c r="K478" s="30"/>
      <c r="L478" s="30"/>
      <c r="M478" s="32"/>
      <c r="N478" s="32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</row>
    <row r="479">
      <c r="A479" s="30"/>
      <c r="B479" s="92"/>
      <c r="C479" s="92"/>
      <c r="D479" s="32"/>
      <c r="E479" s="32"/>
      <c r="F479" s="32"/>
      <c r="G479" s="38"/>
      <c r="H479" s="38"/>
      <c r="I479" s="35"/>
      <c r="J479" s="30"/>
      <c r="K479" s="30"/>
      <c r="L479" s="30"/>
      <c r="M479" s="32"/>
      <c r="N479" s="32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</row>
    <row r="480">
      <c r="A480" s="30"/>
      <c r="B480" s="92"/>
      <c r="C480" s="92"/>
      <c r="D480" s="32"/>
      <c r="E480" s="32"/>
      <c r="F480" s="32"/>
      <c r="G480" s="38"/>
      <c r="H480" s="38"/>
      <c r="I480" s="35"/>
      <c r="J480" s="30"/>
      <c r="K480" s="30"/>
      <c r="L480" s="30"/>
      <c r="M480" s="32"/>
      <c r="N480" s="32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</row>
    <row r="481">
      <c r="A481" s="30"/>
      <c r="B481" s="92"/>
      <c r="C481" s="92"/>
      <c r="D481" s="32"/>
      <c r="E481" s="32"/>
      <c r="J481" s="30"/>
      <c r="K481" s="30"/>
      <c r="L481" s="30"/>
      <c r="M481" s="32"/>
      <c r="N481" s="32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</row>
    <row r="482">
      <c r="A482" s="30"/>
      <c r="B482" s="92"/>
      <c r="C482" s="92"/>
      <c r="D482" s="32"/>
      <c r="E482" s="32"/>
      <c r="J482" s="30"/>
      <c r="K482" s="30"/>
      <c r="L482" s="30"/>
      <c r="M482" s="32"/>
      <c r="N482" s="32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</row>
    <row r="483">
      <c r="A483" s="30"/>
      <c r="B483" s="92"/>
      <c r="C483" s="92"/>
      <c r="D483" s="32"/>
      <c r="E483" s="32"/>
      <c r="F483" s="32"/>
      <c r="G483" s="38"/>
      <c r="H483" s="38"/>
      <c r="I483" s="35"/>
      <c r="J483" s="30"/>
      <c r="K483" s="30"/>
      <c r="L483" s="30"/>
      <c r="M483" s="32"/>
      <c r="N483" s="32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</row>
    <row r="484">
      <c r="A484" s="30"/>
      <c r="B484" s="92"/>
      <c r="C484" s="92"/>
      <c r="D484" s="32"/>
      <c r="E484" s="32"/>
      <c r="F484" s="32"/>
      <c r="G484" s="38"/>
      <c r="H484" s="38"/>
      <c r="I484" s="35"/>
      <c r="J484" s="30"/>
      <c r="K484" s="30"/>
      <c r="L484" s="30"/>
      <c r="M484" s="32"/>
      <c r="N484" s="32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</row>
    <row r="485">
      <c r="A485" s="30"/>
      <c r="B485" s="92"/>
      <c r="C485" s="92"/>
      <c r="D485" s="32"/>
      <c r="E485" s="32"/>
      <c r="J485" s="30"/>
      <c r="K485" s="30"/>
      <c r="L485" s="30"/>
      <c r="M485" s="32"/>
      <c r="N485" s="32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</row>
    <row r="486">
      <c r="A486" s="30"/>
      <c r="B486" s="92"/>
      <c r="C486" s="92"/>
      <c r="D486" s="32"/>
      <c r="E486" s="32"/>
      <c r="F486" s="32"/>
      <c r="G486" s="38"/>
      <c r="H486" s="38"/>
      <c r="I486" s="35"/>
      <c r="J486" s="30"/>
      <c r="K486" s="30"/>
      <c r="L486" s="30"/>
      <c r="M486" s="32"/>
      <c r="N486" s="32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</row>
    <row r="487">
      <c r="A487" s="30"/>
      <c r="B487" s="92"/>
      <c r="C487" s="92"/>
      <c r="D487" s="32"/>
      <c r="E487" s="32"/>
      <c r="J487" s="30"/>
      <c r="K487" s="30"/>
      <c r="L487" s="30"/>
      <c r="M487" s="32"/>
      <c r="N487" s="32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</row>
    <row r="488">
      <c r="A488" s="30"/>
      <c r="B488" s="92"/>
      <c r="C488" s="92"/>
      <c r="D488" s="32"/>
      <c r="E488" s="32"/>
      <c r="J488" s="30"/>
      <c r="K488" s="30"/>
      <c r="L488" s="30"/>
      <c r="M488" s="32"/>
      <c r="N488" s="32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</row>
    <row r="489">
      <c r="A489" s="30"/>
      <c r="B489" s="92"/>
      <c r="C489" s="92"/>
      <c r="D489" s="32"/>
      <c r="E489" s="32"/>
      <c r="J489" s="30"/>
      <c r="K489" s="30"/>
      <c r="L489" s="30"/>
      <c r="M489" s="32"/>
      <c r="N489" s="32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</row>
    <row r="490">
      <c r="A490" s="30"/>
      <c r="B490" s="92"/>
      <c r="C490" s="92"/>
      <c r="D490" s="32"/>
      <c r="E490" s="32"/>
      <c r="J490" s="30"/>
      <c r="K490" s="30"/>
      <c r="L490" s="30"/>
      <c r="M490" s="32"/>
      <c r="N490" s="32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</row>
    <row r="491">
      <c r="A491" s="30"/>
      <c r="B491" s="92"/>
      <c r="C491" s="92"/>
      <c r="D491" s="32"/>
      <c r="E491" s="32"/>
      <c r="F491" s="32"/>
      <c r="G491" s="38"/>
      <c r="H491" s="38"/>
      <c r="I491" s="35"/>
      <c r="J491" s="30"/>
      <c r="K491" s="30"/>
      <c r="L491" s="30"/>
      <c r="M491" s="32"/>
      <c r="N491" s="32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</row>
    <row r="492">
      <c r="A492" s="30"/>
      <c r="B492" s="92"/>
      <c r="C492" s="92"/>
      <c r="D492" s="32"/>
      <c r="E492" s="32"/>
      <c r="F492" s="32"/>
      <c r="G492" s="38"/>
      <c r="H492" s="38"/>
      <c r="I492" s="35"/>
      <c r="J492" s="30"/>
      <c r="K492" s="30"/>
      <c r="L492" s="30"/>
      <c r="M492" s="32"/>
      <c r="N492" s="32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</row>
    <row r="493">
      <c r="A493" s="30"/>
      <c r="B493" s="92"/>
      <c r="C493" s="92"/>
      <c r="D493" s="32"/>
      <c r="E493" s="32"/>
      <c r="J493" s="30"/>
      <c r="K493" s="30"/>
      <c r="L493" s="30"/>
      <c r="M493" s="32"/>
      <c r="N493" s="32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</row>
    <row r="494">
      <c r="A494" s="30"/>
      <c r="B494" s="92"/>
      <c r="C494" s="92"/>
      <c r="D494" s="32"/>
      <c r="E494" s="32"/>
      <c r="F494" s="32"/>
      <c r="G494" s="38"/>
      <c r="H494" s="38"/>
      <c r="I494" s="35"/>
      <c r="J494" s="30"/>
      <c r="K494" s="30"/>
      <c r="L494" s="30"/>
      <c r="M494" s="32"/>
      <c r="N494" s="32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</row>
    <row r="495">
      <c r="A495" s="30"/>
      <c r="B495" s="92"/>
      <c r="C495" s="92"/>
      <c r="D495" s="32"/>
      <c r="E495" s="32"/>
      <c r="J495" s="30"/>
      <c r="K495" s="30"/>
      <c r="L495" s="30"/>
      <c r="M495" s="32"/>
      <c r="N495" s="32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</row>
    <row r="496">
      <c r="A496" s="30"/>
      <c r="B496" s="92"/>
      <c r="C496" s="92"/>
      <c r="D496" s="32"/>
      <c r="E496" s="32"/>
      <c r="F496" s="32"/>
      <c r="G496" s="38"/>
      <c r="H496" s="38"/>
      <c r="I496" s="35"/>
      <c r="J496" s="30"/>
      <c r="K496" s="30"/>
      <c r="L496" s="30"/>
      <c r="M496" s="32"/>
      <c r="N496" s="32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</row>
    <row r="497">
      <c r="A497" s="30"/>
      <c r="B497" s="92"/>
      <c r="C497" s="92"/>
      <c r="D497" s="32"/>
      <c r="E497" s="32"/>
      <c r="J497" s="30"/>
      <c r="K497" s="30"/>
      <c r="L497" s="30"/>
      <c r="M497" s="32"/>
      <c r="N497" s="32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</row>
    <row r="498">
      <c r="A498" s="30"/>
      <c r="B498" s="92"/>
      <c r="C498" s="92"/>
      <c r="D498" s="32"/>
      <c r="E498" s="32"/>
      <c r="J498" s="30"/>
      <c r="K498" s="30"/>
      <c r="L498" s="30"/>
      <c r="M498" s="32"/>
      <c r="N498" s="32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</row>
    <row r="499">
      <c r="A499" s="30"/>
      <c r="B499" s="92"/>
      <c r="C499" s="92"/>
      <c r="D499" s="32"/>
      <c r="E499" s="32"/>
      <c r="J499" s="30"/>
      <c r="K499" s="30"/>
      <c r="L499" s="30"/>
      <c r="M499" s="32"/>
      <c r="N499" s="32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</row>
    <row r="500">
      <c r="A500" s="30"/>
      <c r="B500" s="92"/>
      <c r="C500" s="92"/>
      <c r="D500" s="32"/>
      <c r="E500" s="32"/>
      <c r="F500" s="32"/>
      <c r="G500" s="38"/>
      <c r="H500" s="38"/>
      <c r="I500" s="35"/>
      <c r="J500" s="30"/>
      <c r="K500" s="30"/>
      <c r="L500" s="30"/>
      <c r="M500" s="32"/>
      <c r="N500" s="32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</row>
    <row r="501">
      <c r="A501" s="30"/>
      <c r="B501" s="92"/>
      <c r="C501" s="92"/>
      <c r="D501" s="32"/>
      <c r="E501" s="32"/>
      <c r="J501" s="30"/>
      <c r="K501" s="30"/>
      <c r="L501" s="30"/>
      <c r="M501" s="32"/>
      <c r="N501" s="32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</row>
    <row r="502">
      <c r="A502" s="30"/>
      <c r="B502" s="92"/>
      <c r="C502" s="92"/>
      <c r="D502" s="32"/>
      <c r="E502" s="32"/>
      <c r="J502" s="30"/>
      <c r="K502" s="30"/>
      <c r="L502" s="30"/>
      <c r="M502" s="32"/>
      <c r="N502" s="32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</row>
    <row r="503">
      <c r="A503" s="30"/>
      <c r="B503" s="92"/>
      <c r="C503" s="92"/>
      <c r="D503" s="32"/>
      <c r="E503" s="32"/>
      <c r="J503" s="30"/>
      <c r="K503" s="30"/>
      <c r="L503" s="30"/>
      <c r="M503" s="32"/>
      <c r="N503" s="32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</row>
    <row r="504">
      <c r="A504" s="30"/>
      <c r="B504" s="92"/>
      <c r="C504" s="92"/>
      <c r="D504" s="32"/>
      <c r="E504" s="32"/>
      <c r="J504" s="30"/>
      <c r="K504" s="30"/>
      <c r="L504" s="30"/>
      <c r="M504" s="32"/>
      <c r="N504" s="32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</row>
    <row r="505">
      <c r="A505" s="30"/>
      <c r="B505" s="92"/>
      <c r="C505" s="92"/>
      <c r="D505" s="32"/>
      <c r="E505" s="32"/>
      <c r="J505" s="30"/>
      <c r="K505" s="30"/>
      <c r="L505" s="30"/>
      <c r="M505" s="32"/>
      <c r="N505" s="32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</row>
    <row r="506">
      <c r="A506" s="30"/>
      <c r="B506" s="92"/>
      <c r="C506" s="92"/>
      <c r="D506" s="32"/>
      <c r="E506" s="32"/>
      <c r="F506" s="32"/>
      <c r="G506" s="38"/>
      <c r="H506" s="38"/>
      <c r="I506" s="35"/>
      <c r="J506" s="30"/>
      <c r="K506" s="30"/>
      <c r="L506" s="30"/>
      <c r="M506" s="32"/>
      <c r="N506" s="32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</row>
    <row r="507">
      <c r="A507" s="30"/>
      <c r="B507" s="92"/>
      <c r="C507" s="92"/>
      <c r="D507" s="32"/>
      <c r="E507" s="32"/>
      <c r="J507" s="30"/>
      <c r="K507" s="30"/>
      <c r="L507" s="30"/>
      <c r="M507" s="32"/>
      <c r="N507" s="32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</row>
    <row r="508">
      <c r="A508" s="30"/>
      <c r="B508" s="92"/>
      <c r="C508" s="92"/>
      <c r="D508" s="32"/>
      <c r="E508" s="32"/>
      <c r="F508" s="32"/>
      <c r="G508" s="38"/>
      <c r="H508" s="38"/>
      <c r="I508" s="35"/>
      <c r="J508" s="30"/>
      <c r="K508" s="30"/>
      <c r="L508" s="30"/>
      <c r="M508" s="32"/>
      <c r="N508" s="32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</row>
    <row r="509">
      <c r="A509" s="30"/>
      <c r="B509" s="92"/>
      <c r="C509" s="92"/>
      <c r="D509" s="32"/>
      <c r="E509" s="32"/>
      <c r="J509" s="30"/>
      <c r="K509" s="30"/>
      <c r="L509" s="30"/>
      <c r="M509" s="32"/>
      <c r="N509" s="32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</row>
    <row r="510">
      <c r="A510" s="30"/>
      <c r="B510" s="92"/>
      <c r="C510" s="92"/>
      <c r="D510" s="32"/>
      <c r="E510" s="32"/>
      <c r="J510" s="30"/>
      <c r="K510" s="30"/>
      <c r="L510" s="30"/>
      <c r="M510" s="32"/>
      <c r="N510" s="32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</row>
    <row r="511">
      <c r="A511" s="30"/>
      <c r="B511" s="92"/>
      <c r="C511" s="92"/>
      <c r="D511" s="32"/>
      <c r="E511" s="32"/>
      <c r="F511" s="32"/>
      <c r="G511" s="38"/>
      <c r="H511" s="38"/>
      <c r="I511" s="35"/>
      <c r="J511" s="30"/>
      <c r="K511" s="30"/>
      <c r="L511" s="30"/>
      <c r="M511" s="32"/>
      <c r="N511" s="32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</row>
    <row r="512">
      <c r="A512" s="30"/>
      <c r="B512" s="92"/>
      <c r="C512" s="92"/>
      <c r="D512" s="32"/>
      <c r="E512" s="32"/>
      <c r="F512" s="32"/>
      <c r="G512" s="38"/>
      <c r="H512" s="38"/>
      <c r="I512" s="35"/>
      <c r="J512" s="30"/>
      <c r="K512" s="30"/>
      <c r="L512" s="30"/>
      <c r="M512" s="32"/>
      <c r="N512" s="32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</row>
    <row r="513">
      <c r="A513" s="30"/>
      <c r="B513" s="92"/>
      <c r="C513" s="92"/>
      <c r="D513" s="32"/>
      <c r="E513" s="32"/>
      <c r="J513" s="30"/>
      <c r="K513" s="30"/>
      <c r="L513" s="30"/>
      <c r="M513" s="32"/>
      <c r="N513" s="32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</row>
    <row r="514">
      <c r="A514" s="30"/>
      <c r="B514" s="92"/>
      <c r="C514" s="92"/>
      <c r="D514" s="32"/>
      <c r="E514" s="32"/>
      <c r="J514" s="30"/>
      <c r="K514" s="30"/>
      <c r="L514" s="30"/>
      <c r="M514" s="32"/>
      <c r="N514" s="32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</row>
    <row r="515">
      <c r="A515" s="30"/>
      <c r="B515" s="92"/>
      <c r="C515" s="92"/>
      <c r="D515" s="32"/>
      <c r="E515" s="32"/>
      <c r="F515" s="32"/>
      <c r="G515" s="38"/>
      <c r="H515" s="38"/>
      <c r="I515" s="35"/>
      <c r="J515" s="30"/>
      <c r="K515" s="30"/>
      <c r="L515" s="30"/>
      <c r="M515" s="32"/>
      <c r="N515" s="32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</row>
    <row r="516">
      <c r="A516" s="30"/>
      <c r="B516" s="92"/>
      <c r="C516" s="92"/>
      <c r="D516" s="32"/>
      <c r="E516" s="32"/>
      <c r="F516" s="32"/>
      <c r="G516" s="38"/>
      <c r="H516" s="38"/>
      <c r="I516" s="35"/>
      <c r="J516" s="30"/>
      <c r="K516" s="30"/>
      <c r="L516" s="30"/>
      <c r="M516" s="32"/>
      <c r="N516" s="32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</row>
    <row r="517">
      <c r="A517" s="30"/>
      <c r="B517" s="92"/>
      <c r="C517" s="92"/>
      <c r="D517" s="32"/>
      <c r="E517" s="32"/>
      <c r="J517" s="30"/>
      <c r="K517" s="30"/>
      <c r="L517" s="30"/>
      <c r="M517" s="32"/>
      <c r="N517" s="32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</row>
    <row r="518">
      <c r="A518" s="30"/>
      <c r="B518" s="92"/>
      <c r="C518" s="92"/>
      <c r="D518" s="32"/>
      <c r="E518" s="32"/>
      <c r="F518" s="32"/>
      <c r="G518" s="38"/>
      <c r="H518" s="38"/>
      <c r="I518" s="35"/>
      <c r="J518" s="30"/>
      <c r="K518" s="30"/>
      <c r="L518" s="30"/>
      <c r="M518" s="32"/>
      <c r="N518" s="32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</row>
    <row r="519">
      <c r="A519" s="30"/>
      <c r="B519" s="92"/>
      <c r="C519" s="92"/>
      <c r="D519" s="32"/>
      <c r="E519" s="32"/>
      <c r="F519" s="32"/>
      <c r="G519" s="38"/>
      <c r="H519" s="38"/>
      <c r="I519" s="35"/>
      <c r="J519" s="30"/>
      <c r="K519" s="30"/>
      <c r="L519" s="30"/>
      <c r="M519" s="32"/>
      <c r="N519" s="32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</row>
    <row r="520">
      <c r="A520" s="30"/>
      <c r="B520" s="92"/>
      <c r="C520" s="92"/>
      <c r="D520" s="32"/>
      <c r="E520" s="32"/>
      <c r="J520" s="30"/>
      <c r="K520" s="30"/>
      <c r="L520" s="30"/>
      <c r="M520" s="32"/>
      <c r="N520" s="32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</row>
    <row r="521">
      <c r="A521" s="30"/>
      <c r="B521" s="92"/>
      <c r="C521" s="92"/>
      <c r="D521" s="32"/>
      <c r="E521" s="32"/>
      <c r="F521" s="32"/>
      <c r="G521" s="38"/>
      <c r="H521" s="38"/>
      <c r="I521" s="35"/>
      <c r="J521" s="30"/>
      <c r="K521" s="30"/>
      <c r="L521" s="30"/>
      <c r="M521" s="32"/>
      <c r="N521" s="32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</row>
    <row r="522">
      <c r="A522" s="30"/>
      <c r="B522" s="92"/>
      <c r="C522" s="92"/>
      <c r="D522" s="32"/>
      <c r="E522" s="32"/>
      <c r="F522" s="32"/>
      <c r="G522" s="38"/>
      <c r="H522" s="38"/>
      <c r="I522" s="35"/>
      <c r="J522" s="30"/>
      <c r="K522" s="30"/>
      <c r="L522" s="30"/>
      <c r="M522" s="32"/>
      <c r="N522" s="32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</row>
    <row r="523">
      <c r="A523" s="30"/>
      <c r="B523" s="92"/>
      <c r="C523" s="92"/>
      <c r="D523" s="32"/>
      <c r="E523" s="32"/>
      <c r="J523" s="30"/>
      <c r="K523" s="30"/>
      <c r="L523" s="30"/>
      <c r="M523" s="32"/>
      <c r="N523" s="32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</row>
    <row r="524">
      <c r="A524" s="30"/>
      <c r="B524" s="92"/>
      <c r="C524" s="92"/>
      <c r="D524" s="32"/>
      <c r="E524" s="32"/>
      <c r="J524" s="30"/>
      <c r="K524" s="30"/>
      <c r="L524" s="30"/>
      <c r="M524" s="32"/>
      <c r="N524" s="32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</row>
    <row r="525">
      <c r="A525" s="30"/>
      <c r="B525" s="92"/>
      <c r="C525" s="92"/>
      <c r="D525" s="32"/>
      <c r="E525" s="32"/>
      <c r="J525" s="30"/>
      <c r="K525" s="30"/>
      <c r="L525" s="30"/>
      <c r="M525" s="32"/>
      <c r="N525" s="32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</row>
    <row r="526">
      <c r="A526" s="30"/>
      <c r="B526" s="92"/>
      <c r="C526" s="92"/>
      <c r="D526" s="32"/>
      <c r="E526" s="32"/>
      <c r="J526" s="30"/>
      <c r="K526" s="30"/>
      <c r="L526" s="30"/>
      <c r="M526" s="32"/>
      <c r="N526" s="32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</row>
    <row r="527">
      <c r="A527" s="30"/>
      <c r="B527" s="92"/>
      <c r="C527" s="92"/>
      <c r="D527" s="32"/>
      <c r="E527" s="32"/>
      <c r="J527" s="30"/>
      <c r="K527" s="30"/>
      <c r="L527" s="30"/>
      <c r="M527" s="32"/>
      <c r="N527" s="32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</row>
    <row r="528">
      <c r="A528" s="30"/>
      <c r="B528" s="92"/>
      <c r="C528" s="92"/>
      <c r="D528" s="32"/>
      <c r="E528" s="32"/>
      <c r="J528" s="30"/>
      <c r="K528" s="30"/>
      <c r="L528" s="30"/>
      <c r="M528" s="32"/>
      <c r="N528" s="32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</row>
    <row r="529">
      <c r="A529" s="30"/>
      <c r="B529" s="92"/>
      <c r="C529" s="92"/>
      <c r="D529" s="32"/>
      <c r="E529" s="32"/>
      <c r="F529" s="32"/>
      <c r="G529" s="38"/>
      <c r="H529" s="38"/>
      <c r="I529" s="35"/>
      <c r="J529" s="30"/>
      <c r="K529" s="30"/>
      <c r="L529" s="30"/>
      <c r="M529" s="32"/>
      <c r="N529" s="32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</row>
    <row r="530">
      <c r="A530" s="30"/>
      <c r="B530" s="92"/>
      <c r="C530" s="92"/>
      <c r="D530" s="32"/>
      <c r="E530" s="32"/>
      <c r="F530" s="32"/>
      <c r="G530" s="38"/>
      <c r="H530" s="38"/>
      <c r="I530" s="35"/>
      <c r="J530" s="30"/>
      <c r="K530" s="30"/>
      <c r="L530" s="30"/>
      <c r="M530" s="32"/>
      <c r="N530" s="32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</row>
    <row r="531">
      <c r="A531" s="30"/>
      <c r="B531" s="92"/>
      <c r="C531" s="92"/>
      <c r="D531" s="32"/>
      <c r="E531" s="32"/>
      <c r="J531" s="30"/>
      <c r="K531" s="30"/>
      <c r="L531" s="30"/>
      <c r="M531" s="32"/>
      <c r="N531" s="32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</row>
    <row r="532">
      <c r="A532" s="30"/>
      <c r="B532" s="92"/>
      <c r="C532" s="92"/>
      <c r="D532" s="32"/>
      <c r="E532" s="32"/>
      <c r="F532" s="32"/>
      <c r="G532" s="38"/>
      <c r="H532" s="38"/>
      <c r="I532" s="35"/>
      <c r="J532" s="30"/>
      <c r="K532" s="30"/>
      <c r="L532" s="30"/>
      <c r="M532" s="32"/>
      <c r="N532" s="32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</row>
    <row r="533">
      <c r="A533" s="30"/>
      <c r="B533" s="92"/>
      <c r="C533" s="92"/>
      <c r="D533" s="32"/>
      <c r="E533" s="32"/>
      <c r="J533" s="30"/>
      <c r="K533" s="30"/>
      <c r="L533" s="30"/>
      <c r="M533" s="32"/>
      <c r="N533" s="32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</row>
    <row r="534">
      <c r="A534" s="30"/>
      <c r="B534" s="92"/>
      <c r="C534" s="92"/>
      <c r="D534" s="32"/>
      <c r="E534" s="32"/>
      <c r="F534" s="32"/>
      <c r="G534" s="38"/>
      <c r="H534" s="38"/>
      <c r="I534" s="35"/>
      <c r="J534" s="30"/>
      <c r="K534" s="30"/>
      <c r="L534" s="30"/>
      <c r="M534" s="32"/>
      <c r="N534" s="32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</row>
    <row r="535">
      <c r="A535" s="30"/>
      <c r="B535" s="92"/>
      <c r="C535" s="92"/>
      <c r="D535" s="32"/>
      <c r="E535" s="32"/>
      <c r="F535" s="32"/>
      <c r="G535" s="38"/>
      <c r="H535" s="38"/>
      <c r="I535" s="35"/>
      <c r="J535" s="30"/>
      <c r="K535" s="30"/>
      <c r="L535" s="30"/>
      <c r="M535" s="32"/>
      <c r="N535" s="32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</row>
    <row r="536">
      <c r="A536" s="30"/>
      <c r="B536" s="92"/>
      <c r="C536" s="92"/>
      <c r="D536" s="32"/>
      <c r="E536" s="32"/>
      <c r="J536" s="30"/>
      <c r="K536" s="30"/>
      <c r="L536" s="30"/>
      <c r="M536" s="32"/>
      <c r="N536" s="32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</row>
    <row r="537">
      <c r="A537" s="30"/>
      <c r="B537" s="92"/>
      <c r="C537" s="92"/>
      <c r="D537" s="32"/>
      <c r="E537" s="32"/>
      <c r="J537" s="30"/>
      <c r="K537" s="30"/>
      <c r="L537" s="30"/>
      <c r="M537" s="32"/>
      <c r="N537" s="32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</row>
    <row r="538">
      <c r="A538" s="30"/>
      <c r="B538" s="92"/>
      <c r="C538" s="92"/>
      <c r="D538" s="32"/>
      <c r="E538" s="32"/>
      <c r="F538" s="32"/>
      <c r="G538" s="38"/>
      <c r="H538" s="38"/>
      <c r="I538" s="35"/>
      <c r="J538" s="30"/>
      <c r="K538" s="30"/>
      <c r="L538" s="30"/>
      <c r="M538" s="32"/>
      <c r="N538" s="32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</row>
    <row r="539">
      <c r="A539" s="30"/>
      <c r="B539" s="92"/>
      <c r="C539" s="92"/>
      <c r="D539" s="32"/>
      <c r="E539" s="32"/>
      <c r="F539" s="32"/>
      <c r="G539" s="38"/>
      <c r="H539" s="38"/>
      <c r="I539" s="35"/>
      <c r="J539" s="30"/>
      <c r="K539" s="30"/>
      <c r="L539" s="30"/>
      <c r="M539" s="32"/>
      <c r="N539" s="32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</row>
    <row r="540">
      <c r="A540" s="30"/>
      <c r="B540" s="92"/>
      <c r="C540" s="92"/>
      <c r="D540" s="32"/>
      <c r="E540" s="32"/>
      <c r="F540" s="32"/>
      <c r="G540" s="38"/>
      <c r="H540" s="38"/>
      <c r="I540" s="35"/>
      <c r="J540" s="30"/>
      <c r="K540" s="30"/>
      <c r="L540" s="30"/>
      <c r="M540" s="32"/>
      <c r="N540" s="32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</row>
    <row r="541">
      <c r="A541" s="30"/>
      <c r="B541" s="92"/>
      <c r="C541" s="92"/>
      <c r="D541" s="32"/>
      <c r="E541" s="32"/>
      <c r="F541" s="32"/>
      <c r="G541" s="38"/>
      <c r="H541" s="38"/>
      <c r="I541" s="35"/>
      <c r="J541" s="30"/>
      <c r="K541" s="30"/>
      <c r="L541" s="30"/>
      <c r="M541" s="32"/>
      <c r="N541" s="32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</row>
    <row r="542">
      <c r="A542" s="30"/>
      <c r="B542" s="92"/>
      <c r="C542" s="92"/>
      <c r="D542" s="32"/>
      <c r="E542" s="32"/>
      <c r="J542" s="30"/>
      <c r="K542" s="30"/>
      <c r="L542" s="30"/>
      <c r="M542" s="32"/>
      <c r="N542" s="32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</row>
    <row r="543">
      <c r="A543" s="30"/>
      <c r="B543" s="92"/>
      <c r="C543" s="92"/>
      <c r="D543" s="32"/>
      <c r="E543" s="32"/>
      <c r="J543" s="30"/>
      <c r="K543" s="30"/>
      <c r="L543" s="30"/>
      <c r="M543" s="32"/>
      <c r="N543" s="32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</row>
    <row r="544">
      <c r="A544" s="30"/>
      <c r="B544" s="92"/>
      <c r="C544" s="92"/>
      <c r="D544" s="32"/>
      <c r="E544" s="32"/>
      <c r="F544" s="32"/>
      <c r="G544" s="38"/>
      <c r="H544" s="38"/>
      <c r="I544" s="35"/>
      <c r="J544" s="30"/>
      <c r="K544" s="30"/>
      <c r="L544" s="30"/>
      <c r="M544" s="32"/>
      <c r="N544" s="32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</row>
    <row r="545">
      <c r="A545" s="30"/>
      <c r="B545" s="92"/>
      <c r="C545" s="92"/>
      <c r="D545" s="32"/>
      <c r="E545" s="32"/>
      <c r="J545" s="30"/>
      <c r="K545" s="30"/>
      <c r="L545" s="30"/>
      <c r="M545" s="32"/>
      <c r="N545" s="32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</row>
    <row r="546">
      <c r="A546" s="30"/>
      <c r="B546" s="92"/>
      <c r="C546" s="92"/>
      <c r="D546" s="32"/>
      <c r="E546" s="32"/>
      <c r="J546" s="30"/>
      <c r="K546" s="30"/>
      <c r="L546" s="30"/>
      <c r="M546" s="32"/>
      <c r="N546" s="32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</row>
    <row r="547">
      <c r="A547" s="30"/>
      <c r="B547" s="92"/>
      <c r="C547" s="92"/>
      <c r="D547" s="32"/>
      <c r="E547" s="32"/>
      <c r="J547" s="30"/>
      <c r="K547" s="30"/>
      <c r="L547" s="30"/>
      <c r="M547" s="32"/>
      <c r="N547" s="32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</row>
    <row r="548">
      <c r="A548" s="30"/>
      <c r="B548" s="92"/>
      <c r="C548" s="92"/>
      <c r="D548" s="32"/>
      <c r="E548" s="32"/>
      <c r="J548" s="30"/>
      <c r="K548" s="30"/>
      <c r="L548" s="30"/>
      <c r="M548" s="32"/>
      <c r="N548" s="32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</row>
    <row r="549">
      <c r="A549" s="30"/>
      <c r="B549" s="92"/>
      <c r="C549" s="92"/>
      <c r="D549" s="32"/>
      <c r="E549" s="32"/>
      <c r="F549" s="32"/>
      <c r="G549" s="38"/>
      <c r="H549" s="38"/>
      <c r="I549" s="35"/>
      <c r="J549" s="30"/>
      <c r="K549" s="30"/>
      <c r="L549" s="30"/>
      <c r="M549" s="32"/>
      <c r="N549" s="32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</row>
    <row r="550">
      <c r="A550" s="30"/>
      <c r="B550" s="92"/>
      <c r="C550" s="92"/>
      <c r="D550" s="32"/>
      <c r="E550" s="32"/>
      <c r="F550" s="32"/>
      <c r="G550" s="38"/>
      <c r="H550" s="38"/>
      <c r="I550" s="35"/>
      <c r="J550" s="30"/>
      <c r="K550" s="30"/>
      <c r="L550" s="30"/>
      <c r="M550" s="32"/>
      <c r="N550" s="32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</row>
    <row r="551">
      <c r="A551" s="30"/>
      <c r="B551" s="92"/>
      <c r="C551" s="92"/>
      <c r="D551" s="32"/>
      <c r="E551" s="32"/>
      <c r="J551" s="30"/>
      <c r="K551" s="30"/>
      <c r="L551" s="30"/>
      <c r="M551" s="32"/>
      <c r="N551" s="32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</row>
    <row r="552">
      <c r="A552" s="30"/>
      <c r="B552" s="92"/>
      <c r="C552" s="92"/>
      <c r="D552" s="32"/>
      <c r="E552" s="32"/>
      <c r="J552" s="30"/>
      <c r="K552" s="30"/>
      <c r="L552" s="30"/>
      <c r="M552" s="32"/>
      <c r="N552" s="32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</row>
    <row r="553">
      <c r="A553" s="30"/>
      <c r="B553" s="92"/>
      <c r="C553" s="92"/>
      <c r="D553" s="32"/>
      <c r="E553" s="32"/>
      <c r="J553" s="30"/>
      <c r="K553" s="30"/>
      <c r="L553" s="30"/>
      <c r="M553" s="32"/>
      <c r="N553" s="32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</row>
    <row r="554">
      <c r="A554" s="30"/>
      <c r="B554" s="92"/>
      <c r="C554" s="92"/>
      <c r="D554" s="32"/>
      <c r="E554" s="32"/>
      <c r="J554" s="30"/>
      <c r="K554" s="30"/>
      <c r="L554" s="30"/>
      <c r="M554" s="32"/>
      <c r="N554" s="32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</row>
    <row r="555">
      <c r="A555" s="30"/>
      <c r="B555" s="92"/>
      <c r="C555" s="92"/>
      <c r="D555" s="32"/>
      <c r="E555" s="32"/>
      <c r="F555" s="32"/>
      <c r="G555" s="38"/>
      <c r="H555" s="38"/>
      <c r="I555" s="35"/>
      <c r="J555" s="30"/>
      <c r="K555" s="30"/>
      <c r="L555" s="30"/>
      <c r="M555" s="32"/>
      <c r="N555" s="32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</row>
    <row r="556">
      <c r="A556" s="30"/>
      <c r="B556" s="92"/>
      <c r="C556" s="92"/>
      <c r="D556" s="32"/>
      <c r="E556" s="32"/>
      <c r="F556" s="32"/>
      <c r="G556" s="38"/>
      <c r="H556" s="38"/>
      <c r="I556" s="35"/>
      <c r="J556" s="30"/>
      <c r="K556" s="30"/>
      <c r="L556" s="30"/>
      <c r="M556" s="32"/>
      <c r="N556" s="32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</row>
    <row r="557">
      <c r="A557" s="30"/>
      <c r="B557" s="92"/>
      <c r="C557" s="92"/>
      <c r="D557" s="32"/>
      <c r="E557" s="32"/>
      <c r="F557" s="32"/>
      <c r="G557" s="38"/>
      <c r="H557" s="38"/>
      <c r="I557" s="35"/>
      <c r="J557" s="30"/>
      <c r="K557" s="30"/>
      <c r="L557" s="30"/>
      <c r="M557" s="32"/>
      <c r="N557" s="32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</row>
    <row r="558">
      <c r="A558" s="30"/>
      <c r="B558" s="92"/>
      <c r="C558" s="92"/>
      <c r="D558" s="32"/>
      <c r="E558" s="32"/>
      <c r="F558" s="32"/>
      <c r="G558" s="38"/>
      <c r="H558" s="38"/>
      <c r="I558" s="35"/>
      <c r="J558" s="30"/>
      <c r="K558" s="30"/>
      <c r="L558" s="30"/>
      <c r="M558" s="32"/>
      <c r="N558" s="32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</row>
    <row r="559">
      <c r="A559" s="30"/>
      <c r="B559" s="92"/>
      <c r="C559" s="92"/>
      <c r="D559" s="32"/>
      <c r="E559" s="32"/>
      <c r="F559" s="32"/>
      <c r="G559" s="38"/>
      <c r="H559" s="38"/>
      <c r="I559" s="35"/>
      <c r="J559" s="30"/>
      <c r="K559" s="30"/>
      <c r="L559" s="30"/>
      <c r="M559" s="32"/>
      <c r="N559" s="32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</row>
    <row r="560">
      <c r="A560" s="30"/>
      <c r="B560" s="92"/>
      <c r="C560" s="92"/>
      <c r="D560" s="32"/>
      <c r="E560" s="32"/>
      <c r="F560" s="32"/>
      <c r="G560" s="38"/>
      <c r="H560" s="38"/>
      <c r="I560" s="35"/>
      <c r="J560" s="30"/>
      <c r="K560" s="30"/>
      <c r="L560" s="30"/>
      <c r="M560" s="32"/>
      <c r="N560" s="32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</row>
    <row r="561">
      <c r="A561" s="30"/>
      <c r="B561" s="92"/>
      <c r="C561" s="92"/>
      <c r="D561" s="32"/>
      <c r="E561" s="32"/>
      <c r="F561" s="32"/>
      <c r="G561" s="38"/>
      <c r="H561" s="38"/>
      <c r="I561" s="35"/>
      <c r="J561" s="30"/>
      <c r="K561" s="30"/>
      <c r="L561" s="30"/>
      <c r="M561" s="32"/>
      <c r="N561" s="32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</row>
    <row r="562">
      <c r="A562" s="30"/>
      <c r="B562" s="92"/>
      <c r="C562" s="92"/>
      <c r="D562" s="32"/>
      <c r="E562" s="32"/>
      <c r="F562" s="32"/>
      <c r="G562" s="38"/>
      <c r="H562" s="38"/>
      <c r="I562" s="35"/>
      <c r="J562" s="30"/>
      <c r="K562" s="30"/>
      <c r="L562" s="30"/>
      <c r="M562" s="32"/>
      <c r="N562" s="32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</row>
    <row r="563">
      <c r="A563" s="30"/>
      <c r="B563" s="92"/>
      <c r="C563" s="92"/>
      <c r="D563" s="32"/>
      <c r="E563" s="32"/>
      <c r="F563" s="32"/>
      <c r="G563" s="38"/>
      <c r="H563" s="38"/>
      <c r="I563" s="35"/>
      <c r="J563" s="30"/>
      <c r="K563" s="30"/>
      <c r="L563" s="30"/>
      <c r="M563" s="32"/>
      <c r="N563" s="32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</row>
    <row r="564">
      <c r="A564" s="30"/>
      <c r="B564" s="92"/>
      <c r="C564" s="92"/>
      <c r="D564" s="32"/>
      <c r="E564" s="32"/>
      <c r="F564" s="32"/>
      <c r="G564" s="38"/>
      <c r="H564" s="38"/>
      <c r="I564" s="35"/>
      <c r="J564" s="30"/>
      <c r="K564" s="30"/>
      <c r="L564" s="30"/>
      <c r="M564" s="32"/>
      <c r="N564" s="32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</row>
    <row r="565">
      <c r="A565" s="30"/>
      <c r="B565" s="92"/>
      <c r="C565" s="92"/>
      <c r="D565" s="32"/>
      <c r="E565" s="32"/>
      <c r="F565" s="32"/>
      <c r="G565" s="38"/>
      <c r="H565" s="38"/>
      <c r="I565" s="35"/>
      <c r="J565" s="30"/>
      <c r="K565" s="30"/>
      <c r="L565" s="30"/>
      <c r="M565" s="32"/>
      <c r="N565" s="32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</row>
    <row r="566">
      <c r="A566" s="60"/>
      <c r="B566" s="60"/>
      <c r="C566" s="60"/>
      <c r="D566" s="60"/>
      <c r="E566" s="60"/>
      <c r="F566" s="60"/>
      <c r="G566" s="83"/>
      <c r="H566" s="83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</row>
    <row r="567">
      <c r="A567" s="60"/>
      <c r="B567" s="60"/>
      <c r="C567" s="60"/>
      <c r="D567" s="60"/>
      <c r="E567" s="60"/>
      <c r="F567" s="60"/>
      <c r="G567" s="83"/>
      <c r="H567" s="83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</row>
    <row r="568">
      <c r="A568" s="60"/>
      <c r="B568" s="60"/>
      <c r="C568" s="60"/>
      <c r="D568" s="60"/>
      <c r="E568" s="60"/>
      <c r="F568" s="60"/>
      <c r="G568" s="83"/>
      <c r="H568" s="83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</row>
    <row r="569">
      <c r="A569" s="60"/>
      <c r="B569" s="60"/>
      <c r="C569" s="60"/>
      <c r="D569" s="60"/>
      <c r="E569" s="60"/>
      <c r="F569" s="60"/>
      <c r="G569" s="83"/>
      <c r="H569" s="83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</row>
    <row r="570">
      <c r="A570" s="60"/>
      <c r="B570" s="60"/>
      <c r="C570" s="60"/>
      <c r="D570" s="60"/>
      <c r="E570" s="60"/>
      <c r="F570" s="60"/>
      <c r="G570" s="83"/>
      <c r="H570" s="83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</row>
    <row r="571">
      <c r="A571" s="60"/>
      <c r="B571" s="60"/>
      <c r="C571" s="60"/>
      <c r="D571" s="60"/>
      <c r="E571" s="60"/>
      <c r="F571" s="60"/>
      <c r="G571" s="83"/>
      <c r="H571" s="83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</row>
    <row r="572">
      <c r="A572" s="60"/>
      <c r="B572" s="60"/>
      <c r="C572" s="60"/>
      <c r="D572" s="60"/>
      <c r="E572" s="60"/>
      <c r="F572" s="60"/>
      <c r="G572" s="83"/>
      <c r="H572" s="83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</row>
    <row r="573">
      <c r="A573" s="60"/>
      <c r="B573" s="60"/>
      <c r="C573" s="60"/>
      <c r="D573" s="60"/>
      <c r="E573" s="60"/>
      <c r="F573" s="60"/>
      <c r="G573" s="83"/>
      <c r="H573" s="83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</row>
    <row r="574">
      <c r="A574" s="60"/>
      <c r="B574" s="60"/>
      <c r="C574" s="60"/>
      <c r="D574" s="60"/>
      <c r="E574" s="60"/>
      <c r="F574" s="60"/>
      <c r="G574" s="83"/>
      <c r="H574" s="83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</row>
    <row r="575">
      <c r="A575" s="60"/>
      <c r="B575" s="60"/>
      <c r="C575" s="60"/>
      <c r="D575" s="60"/>
      <c r="E575" s="60"/>
      <c r="F575" s="60"/>
      <c r="G575" s="83"/>
      <c r="H575" s="83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</row>
    <row r="576">
      <c r="A576" s="60"/>
      <c r="B576" s="60"/>
      <c r="C576" s="60"/>
      <c r="D576" s="60"/>
      <c r="E576" s="60"/>
      <c r="F576" s="60"/>
      <c r="G576" s="83"/>
      <c r="H576" s="83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</row>
    <row r="577">
      <c r="A577" s="60"/>
      <c r="B577" s="60"/>
      <c r="C577" s="60"/>
      <c r="D577" s="60"/>
      <c r="E577" s="60"/>
      <c r="F577" s="60"/>
      <c r="G577" s="83"/>
      <c r="H577" s="83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</row>
    <row r="578">
      <c r="A578" s="60"/>
      <c r="B578" s="60"/>
      <c r="C578" s="60"/>
      <c r="D578" s="60"/>
      <c r="E578" s="60"/>
      <c r="F578" s="60"/>
      <c r="G578" s="83"/>
      <c r="H578" s="83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</row>
    <row r="579">
      <c r="A579" s="60"/>
      <c r="B579" s="60"/>
      <c r="C579" s="60"/>
      <c r="D579" s="60"/>
      <c r="E579" s="60"/>
      <c r="F579" s="60"/>
      <c r="G579" s="83"/>
      <c r="H579" s="83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</row>
    <row r="580">
      <c r="A580" s="60"/>
      <c r="B580" s="60"/>
      <c r="C580" s="60"/>
      <c r="D580" s="60"/>
      <c r="E580" s="60"/>
      <c r="F580" s="60"/>
      <c r="G580" s="83"/>
      <c r="H580" s="83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</row>
    <row r="581">
      <c r="A581" s="60"/>
      <c r="B581" s="60"/>
      <c r="C581" s="60"/>
      <c r="D581" s="60"/>
      <c r="E581" s="60"/>
      <c r="F581" s="60"/>
      <c r="G581" s="83"/>
      <c r="H581" s="83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</row>
    <row r="582">
      <c r="A582" s="60"/>
      <c r="B582" s="60"/>
      <c r="C582" s="60"/>
      <c r="D582" s="60"/>
      <c r="E582" s="60"/>
      <c r="F582" s="60"/>
      <c r="G582" s="83"/>
      <c r="H582" s="83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</row>
    <row r="583">
      <c r="A583" s="60"/>
      <c r="B583" s="60"/>
      <c r="C583" s="60"/>
      <c r="D583" s="60"/>
      <c r="E583" s="60"/>
      <c r="F583" s="60"/>
      <c r="G583" s="83"/>
      <c r="H583" s="83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</row>
    <row r="584">
      <c r="A584" s="60"/>
      <c r="B584" s="60"/>
      <c r="C584" s="60"/>
      <c r="D584" s="60"/>
      <c r="E584" s="60"/>
      <c r="F584" s="60"/>
      <c r="G584" s="83"/>
      <c r="H584" s="83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</row>
    <row r="585">
      <c r="A585" s="60"/>
      <c r="B585" s="60"/>
      <c r="C585" s="60"/>
      <c r="D585" s="60"/>
      <c r="E585" s="60"/>
      <c r="F585" s="60"/>
      <c r="G585" s="83"/>
      <c r="H585" s="83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</row>
    <row r="586">
      <c r="A586" s="60"/>
      <c r="B586" s="60"/>
      <c r="C586" s="60"/>
      <c r="D586" s="60"/>
      <c r="E586" s="60"/>
      <c r="F586" s="60"/>
      <c r="G586" s="83"/>
      <c r="H586" s="83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</row>
    <row r="587">
      <c r="A587" s="60"/>
      <c r="B587" s="60"/>
      <c r="C587" s="60"/>
      <c r="D587" s="60"/>
      <c r="E587" s="60"/>
      <c r="F587" s="60"/>
      <c r="G587" s="83"/>
      <c r="H587" s="83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</row>
    <row r="588">
      <c r="A588" s="60"/>
      <c r="B588" s="60"/>
      <c r="C588" s="60"/>
      <c r="D588" s="60"/>
      <c r="E588" s="60"/>
      <c r="F588" s="60"/>
      <c r="G588" s="83"/>
      <c r="H588" s="83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</row>
    <row r="589">
      <c r="A589" s="60"/>
      <c r="B589" s="60"/>
      <c r="C589" s="60"/>
      <c r="D589" s="60"/>
      <c r="E589" s="60"/>
      <c r="F589" s="60"/>
      <c r="G589" s="83"/>
      <c r="H589" s="83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</row>
    <row r="590">
      <c r="A590" s="60"/>
      <c r="B590" s="60"/>
      <c r="C590" s="60"/>
      <c r="D590" s="60"/>
      <c r="E590" s="60"/>
      <c r="F590" s="60"/>
      <c r="G590" s="83"/>
      <c r="H590" s="83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</row>
    <row r="591">
      <c r="A591" s="60"/>
      <c r="B591" s="60"/>
      <c r="C591" s="60"/>
      <c r="D591" s="60"/>
      <c r="E591" s="60"/>
      <c r="F591" s="60"/>
      <c r="G591" s="83"/>
      <c r="H591" s="83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</row>
    <row r="592">
      <c r="A592" s="60"/>
      <c r="B592" s="60"/>
      <c r="C592" s="60"/>
      <c r="D592" s="60"/>
      <c r="E592" s="60"/>
      <c r="F592" s="60"/>
      <c r="G592" s="83"/>
      <c r="H592" s="83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</row>
    <row r="593">
      <c r="A593" s="60"/>
      <c r="B593" s="60"/>
      <c r="C593" s="60"/>
      <c r="D593" s="60"/>
      <c r="E593" s="60"/>
      <c r="F593" s="60"/>
      <c r="G593" s="83"/>
      <c r="H593" s="83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</row>
    <row r="594">
      <c r="A594" s="60"/>
      <c r="B594" s="60"/>
      <c r="C594" s="60"/>
      <c r="D594" s="60"/>
      <c r="E594" s="60"/>
      <c r="F594" s="60"/>
      <c r="G594" s="83"/>
      <c r="H594" s="83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</row>
    <row r="595">
      <c r="A595" s="60"/>
      <c r="B595" s="60"/>
      <c r="C595" s="60"/>
      <c r="D595" s="60"/>
      <c r="E595" s="60"/>
      <c r="F595" s="60"/>
      <c r="G595" s="83"/>
      <c r="H595" s="83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</row>
    <row r="596">
      <c r="A596" s="60"/>
      <c r="B596" s="60"/>
      <c r="C596" s="60"/>
      <c r="D596" s="60"/>
      <c r="E596" s="60"/>
      <c r="F596" s="60"/>
      <c r="G596" s="83"/>
      <c r="H596" s="83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</row>
    <row r="597">
      <c r="A597" s="60"/>
      <c r="B597" s="60"/>
      <c r="C597" s="60"/>
      <c r="D597" s="60"/>
      <c r="E597" s="60"/>
      <c r="F597" s="60"/>
      <c r="G597" s="83"/>
      <c r="H597" s="83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</row>
    <row r="598">
      <c r="A598" s="60"/>
      <c r="B598" s="60"/>
      <c r="C598" s="60"/>
      <c r="D598" s="60"/>
      <c r="E598" s="60"/>
      <c r="F598" s="60"/>
      <c r="G598" s="83"/>
      <c r="H598" s="83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</row>
    <row r="599">
      <c r="A599" s="60"/>
      <c r="B599" s="60"/>
      <c r="C599" s="60"/>
      <c r="D599" s="60"/>
      <c r="E599" s="60"/>
      <c r="F599" s="60"/>
      <c r="G599" s="83"/>
      <c r="H599" s="83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</row>
    <row r="600">
      <c r="A600" s="60"/>
      <c r="B600" s="60"/>
      <c r="C600" s="60"/>
      <c r="D600" s="60"/>
      <c r="E600" s="60"/>
      <c r="F600" s="60"/>
      <c r="G600" s="83"/>
      <c r="H600" s="83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</row>
    <row r="601">
      <c r="A601" s="60"/>
      <c r="B601" s="60"/>
      <c r="C601" s="60"/>
      <c r="D601" s="60"/>
      <c r="E601" s="60"/>
      <c r="F601" s="60"/>
      <c r="G601" s="83"/>
      <c r="H601" s="83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</row>
    <row r="602">
      <c r="A602" s="60"/>
      <c r="B602" s="60"/>
      <c r="C602" s="60"/>
      <c r="D602" s="60"/>
      <c r="E602" s="60"/>
      <c r="F602" s="60"/>
      <c r="G602" s="83"/>
      <c r="H602" s="83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</row>
    <row r="603">
      <c r="A603" s="60"/>
      <c r="B603" s="60"/>
      <c r="C603" s="60"/>
      <c r="D603" s="60"/>
      <c r="E603" s="60"/>
      <c r="F603" s="60"/>
      <c r="G603" s="83"/>
      <c r="H603" s="83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</row>
    <row r="604">
      <c r="A604" s="60"/>
      <c r="B604" s="60"/>
      <c r="C604" s="60"/>
      <c r="D604" s="60"/>
      <c r="E604" s="60"/>
      <c r="F604" s="60"/>
      <c r="G604" s="83"/>
      <c r="H604" s="83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</row>
    <row r="605">
      <c r="A605" s="60"/>
      <c r="B605" s="60"/>
      <c r="C605" s="60"/>
      <c r="D605" s="60"/>
      <c r="E605" s="60"/>
      <c r="F605" s="60"/>
      <c r="G605" s="83"/>
      <c r="H605" s="83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</row>
    <row r="606">
      <c r="A606" s="60"/>
      <c r="B606" s="60"/>
      <c r="C606" s="60"/>
      <c r="D606" s="60"/>
      <c r="E606" s="60"/>
      <c r="F606" s="60"/>
      <c r="G606" s="83"/>
      <c r="H606" s="83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</row>
    <row r="607">
      <c r="A607" s="60"/>
      <c r="B607" s="60"/>
      <c r="C607" s="60"/>
      <c r="D607" s="60"/>
      <c r="E607" s="60"/>
      <c r="F607" s="60"/>
      <c r="G607" s="83"/>
      <c r="H607" s="83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</row>
    <row r="608">
      <c r="A608" s="60"/>
      <c r="B608" s="60"/>
      <c r="C608" s="60"/>
      <c r="D608" s="60"/>
      <c r="E608" s="60"/>
      <c r="F608" s="60"/>
      <c r="G608" s="83"/>
      <c r="H608" s="83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</row>
    <row r="609">
      <c r="A609" s="60"/>
      <c r="B609" s="60"/>
      <c r="C609" s="60"/>
      <c r="D609" s="60"/>
      <c r="E609" s="60"/>
      <c r="F609" s="60"/>
      <c r="G609" s="83"/>
      <c r="H609" s="83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</row>
    <row r="610">
      <c r="A610" s="60"/>
      <c r="B610" s="60"/>
      <c r="C610" s="60"/>
      <c r="D610" s="60"/>
      <c r="E610" s="60"/>
      <c r="F610" s="60"/>
      <c r="G610" s="83"/>
      <c r="H610" s="83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</row>
    <row r="611">
      <c r="A611" s="60"/>
      <c r="B611" s="60"/>
      <c r="C611" s="60"/>
      <c r="D611" s="60"/>
      <c r="E611" s="60"/>
      <c r="F611" s="60"/>
      <c r="G611" s="83"/>
      <c r="H611" s="83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</row>
    <row r="612">
      <c r="A612" s="60"/>
      <c r="B612" s="60"/>
      <c r="C612" s="60"/>
      <c r="D612" s="60"/>
      <c r="E612" s="60"/>
      <c r="F612" s="60"/>
      <c r="G612" s="83"/>
      <c r="H612" s="83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</row>
    <row r="613">
      <c r="A613" s="60"/>
      <c r="B613" s="60"/>
      <c r="C613" s="60"/>
      <c r="D613" s="60"/>
      <c r="E613" s="60"/>
      <c r="F613" s="60"/>
      <c r="G613" s="83"/>
      <c r="H613" s="83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</row>
    <row r="614">
      <c r="A614" s="60"/>
      <c r="B614" s="60"/>
      <c r="C614" s="60"/>
      <c r="D614" s="60"/>
      <c r="E614" s="60"/>
      <c r="F614" s="60"/>
      <c r="G614" s="83"/>
      <c r="H614" s="83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</row>
    <row r="615">
      <c r="A615" s="60"/>
      <c r="B615" s="60"/>
      <c r="C615" s="60"/>
      <c r="D615" s="60"/>
      <c r="E615" s="60"/>
      <c r="F615" s="60"/>
      <c r="G615" s="83"/>
      <c r="H615" s="83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</row>
    <row r="616">
      <c r="A616" s="60"/>
      <c r="B616" s="60"/>
      <c r="C616" s="60"/>
      <c r="D616" s="60"/>
      <c r="E616" s="60"/>
      <c r="F616" s="60"/>
      <c r="G616" s="83"/>
      <c r="H616" s="83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</row>
    <row r="617">
      <c r="A617" s="60"/>
      <c r="B617" s="60"/>
      <c r="C617" s="60"/>
      <c r="D617" s="60"/>
      <c r="E617" s="60"/>
      <c r="F617" s="60"/>
      <c r="G617" s="83"/>
      <c r="H617" s="83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</row>
    <row r="618">
      <c r="A618" s="60"/>
      <c r="B618" s="60"/>
      <c r="C618" s="60"/>
      <c r="D618" s="60"/>
      <c r="E618" s="60"/>
      <c r="F618" s="60"/>
      <c r="G618" s="83"/>
      <c r="H618" s="83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</row>
    <row r="619">
      <c r="A619" s="60"/>
      <c r="B619" s="60"/>
      <c r="C619" s="60"/>
      <c r="D619" s="60"/>
      <c r="E619" s="60"/>
      <c r="F619" s="60"/>
      <c r="G619" s="83"/>
      <c r="H619" s="83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</row>
    <row r="620">
      <c r="A620" s="60"/>
      <c r="B620" s="60"/>
      <c r="C620" s="60"/>
      <c r="D620" s="60"/>
      <c r="E620" s="60"/>
      <c r="F620" s="60"/>
      <c r="G620" s="83"/>
      <c r="H620" s="83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</row>
    <row r="621">
      <c r="A621" s="60"/>
      <c r="B621" s="60"/>
      <c r="C621" s="60"/>
      <c r="D621" s="60"/>
      <c r="E621" s="60"/>
      <c r="F621" s="60"/>
      <c r="G621" s="83"/>
      <c r="H621" s="83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</row>
    <row r="622">
      <c r="A622" s="60"/>
      <c r="B622" s="60"/>
      <c r="C622" s="60"/>
      <c r="D622" s="60"/>
      <c r="E622" s="60"/>
      <c r="F622" s="60"/>
      <c r="G622" s="83"/>
      <c r="H622" s="83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</row>
    <row r="623">
      <c r="A623" s="60"/>
      <c r="B623" s="60"/>
      <c r="C623" s="60"/>
      <c r="D623" s="60"/>
      <c r="E623" s="60"/>
      <c r="F623" s="60"/>
      <c r="G623" s="83"/>
      <c r="H623" s="83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</row>
    <row r="624">
      <c r="A624" s="60"/>
      <c r="B624" s="60"/>
      <c r="C624" s="60"/>
      <c r="D624" s="60"/>
      <c r="E624" s="60"/>
      <c r="F624" s="60"/>
      <c r="G624" s="83"/>
      <c r="H624" s="83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</row>
    <row r="625">
      <c r="A625" s="60"/>
      <c r="B625" s="60"/>
      <c r="C625" s="60"/>
      <c r="D625" s="60"/>
      <c r="E625" s="60"/>
      <c r="F625" s="60"/>
      <c r="G625" s="83"/>
      <c r="H625" s="83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</row>
    <row r="626">
      <c r="A626" s="60"/>
      <c r="B626" s="60"/>
      <c r="C626" s="60"/>
      <c r="D626" s="60"/>
      <c r="E626" s="60"/>
      <c r="F626" s="60"/>
      <c r="G626" s="83"/>
      <c r="H626" s="83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</row>
    <row r="627">
      <c r="A627" s="60"/>
      <c r="B627" s="60"/>
      <c r="C627" s="60"/>
      <c r="D627" s="60"/>
      <c r="E627" s="60"/>
      <c r="F627" s="60"/>
      <c r="G627" s="83"/>
      <c r="H627" s="83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</row>
    <row r="628">
      <c r="A628" s="60"/>
      <c r="B628" s="60"/>
      <c r="C628" s="60"/>
      <c r="D628" s="60"/>
      <c r="E628" s="60"/>
      <c r="F628" s="60"/>
      <c r="G628" s="83"/>
      <c r="H628" s="83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</row>
    <row r="629">
      <c r="A629" s="60"/>
      <c r="B629" s="60"/>
      <c r="C629" s="60"/>
      <c r="D629" s="60"/>
      <c r="E629" s="60"/>
      <c r="F629" s="60"/>
      <c r="G629" s="83"/>
      <c r="H629" s="83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</row>
    <row r="630">
      <c r="A630" s="60"/>
      <c r="B630" s="60"/>
      <c r="C630" s="60"/>
      <c r="D630" s="60"/>
      <c r="E630" s="60"/>
      <c r="F630" s="60"/>
      <c r="G630" s="83"/>
      <c r="H630" s="83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</row>
    <row r="631">
      <c r="A631" s="60"/>
      <c r="B631" s="60"/>
      <c r="C631" s="60"/>
      <c r="D631" s="60"/>
      <c r="E631" s="60"/>
      <c r="F631" s="60"/>
      <c r="G631" s="83"/>
      <c r="H631" s="83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</row>
    <row r="632">
      <c r="A632" s="60"/>
      <c r="B632" s="60"/>
      <c r="C632" s="60"/>
      <c r="D632" s="60"/>
      <c r="E632" s="60"/>
      <c r="F632" s="60"/>
      <c r="G632" s="83"/>
      <c r="H632" s="83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</row>
    <row r="633">
      <c r="A633" s="60"/>
      <c r="B633" s="60"/>
      <c r="C633" s="60"/>
      <c r="D633" s="60"/>
      <c r="E633" s="60"/>
      <c r="F633" s="60"/>
      <c r="G633" s="83"/>
      <c r="H633" s="83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</row>
    <row r="634">
      <c r="A634" s="60"/>
      <c r="B634" s="60"/>
      <c r="C634" s="60"/>
      <c r="D634" s="60"/>
      <c r="E634" s="60"/>
      <c r="F634" s="60"/>
      <c r="G634" s="83"/>
      <c r="H634" s="83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</row>
    <row r="635">
      <c r="A635" s="60"/>
      <c r="B635" s="60"/>
      <c r="C635" s="60"/>
      <c r="D635" s="60"/>
      <c r="E635" s="60"/>
      <c r="F635" s="60"/>
      <c r="G635" s="83"/>
      <c r="H635" s="83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</row>
    <row r="636">
      <c r="A636" s="60"/>
      <c r="B636" s="60"/>
      <c r="C636" s="60"/>
      <c r="D636" s="60"/>
      <c r="E636" s="60"/>
      <c r="F636" s="60"/>
      <c r="G636" s="83"/>
      <c r="H636" s="83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</row>
    <row r="637">
      <c r="A637" s="60"/>
      <c r="B637" s="60"/>
      <c r="C637" s="60"/>
      <c r="D637" s="60"/>
      <c r="E637" s="60"/>
      <c r="F637" s="60"/>
      <c r="G637" s="83"/>
      <c r="H637" s="83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</row>
    <row r="638">
      <c r="A638" s="60"/>
      <c r="B638" s="60"/>
      <c r="C638" s="60"/>
      <c r="D638" s="60"/>
      <c r="E638" s="60"/>
      <c r="F638" s="60"/>
      <c r="G638" s="83"/>
      <c r="H638" s="83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</row>
    <row r="639">
      <c r="A639" s="60"/>
      <c r="B639" s="60"/>
      <c r="C639" s="60"/>
      <c r="D639" s="60"/>
      <c r="E639" s="60"/>
      <c r="F639" s="60"/>
      <c r="G639" s="83"/>
      <c r="H639" s="83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</row>
    <row r="640">
      <c r="A640" s="60"/>
      <c r="B640" s="60"/>
      <c r="C640" s="60"/>
      <c r="D640" s="60"/>
      <c r="E640" s="60"/>
      <c r="F640" s="60"/>
      <c r="G640" s="83"/>
      <c r="H640" s="83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</row>
    <row r="641">
      <c r="A641" s="60"/>
      <c r="B641" s="60"/>
      <c r="C641" s="60"/>
      <c r="D641" s="60"/>
      <c r="E641" s="60"/>
      <c r="F641" s="60"/>
      <c r="G641" s="83"/>
      <c r="H641" s="83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</row>
    <row r="642">
      <c r="A642" s="60"/>
      <c r="B642" s="60"/>
      <c r="C642" s="60"/>
      <c r="D642" s="60"/>
      <c r="E642" s="60"/>
      <c r="F642" s="60"/>
      <c r="G642" s="83"/>
      <c r="H642" s="83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</row>
    <row r="643">
      <c r="A643" s="60"/>
      <c r="B643" s="60"/>
      <c r="C643" s="60"/>
      <c r="D643" s="60"/>
      <c r="E643" s="60"/>
      <c r="F643" s="60"/>
      <c r="G643" s="83"/>
      <c r="H643" s="83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</row>
    <row r="644">
      <c r="A644" s="60"/>
      <c r="B644" s="60"/>
      <c r="C644" s="60"/>
      <c r="D644" s="60"/>
      <c r="E644" s="60"/>
      <c r="F644" s="60"/>
      <c r="G644" s="83"/>
      <c r="H644" s="83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</row>
    <row r="645">
      <c r="A645" s="60"/>
      <c r="B645" s="60"/>
      <c r="C645" s="60"/>
      <c r="D645" s="60"/>
      <c r="E645" s="60"/>
      <c r="F645" s="60"/>
      <c r="G645" s="83"/>
      <c r="H645" s="83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</row>
    <row r="646">
      <c r="A646" s="60"/>
      <c r="B646" s="60"/>
      <c r="C646" s="60"/>
      <c r="D646" s="60"/>
      <c r="E646" s="60"/>
      <c r="F646" s="60"/>
      <c r="G646" s="83"/>
      <c r="H646" s="83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</row>
    <row r="647">
      <c r="A647" s="60"/>
      <c r="B647" s="60"/>
      <c r="C647" s="60"/>
      <c r="D647" s="60"/>
      <c r="E647" s="60"/>
      <c r="F647" s="60"/>
      <c r="G647" s="83"/>
      <c r="H647" s="83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</row>
    <row r="648">
      <c r="A648" s="60"/>
      <c r="B648" s="60"/>
      <c r="C648" s="60"/>
      <c r="D648" s="60"/>
      <c r="E648" s="60"/>
      <c r="F648" s="60"/>
      <c r="G648" s="83"/>
      <c r="H648" s="83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</row>
    <row r="649">
      <c r="A649" s="60"/>
      <c r="B649" s="60"/>
      <c r="C649" s="60"/>
      <c r="D649" s="60"/>
      <c r="E649" s="60"/>
      <c r="F649" s="60"/>
      <c r="G649" s="83"/>
      <c r="H649" s="83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</row>
    <row r="650">
      <c r="A650" s="60"/>
      <c r="B650" s="60"/>
      <c r="C650" s="60"/>
      <c r="D650" s="60"/>
      <c r="E650" s="60"/>
      <c r="F650" s="60"/>
      <c r="G650" s="83"/>
      <c r="H650" s="83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</row>
    <row r="651">
      <c r="A651" s="60"/>
      <c r="B651" s="60"/>
      <c r="C651" s="60"/>
      <c r="D651" s="60"/>
      <c r="E651" s="60"/>
      <c r="F651" s="60"/>
      <c r="G651" s="83"/>
      <c r="H651" s="83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</row>
    <row r="652">
      <c r="A652" s="60"/>
      <c r="B652" s="60"/>
      <c r="C652" s="60"/>
      <c r="D652" s="60"/>
      <c r="E652" s="60"/>
      <c r="F652" s="60"/>
      <c r="G652" s="83"/>
      <c r="H652" s="83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</row>
    <row r="653">
      <c r="A653" s="60"/>
      <c r="B653" s="60"/>
      <c r="C653" s="60"/>
      <c r="D653" s="60"/>
      <c r="E653" s="60"/>
      <c r="F653" s="60"/>
      <c r="G653" s="83"/>
      <c r="H653" s="83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</row>
    <row r="654">
      <c r="A654" s="60"/>
      <c r="B654" s="60"/>
      <c r="C654" s="60"/>
      <c r="D654" s="60"/>
      <c r="E654" s="60"/>
      <c r="F654" s="60"/>
      <c r="G654" s="83"/>
      <c r="H654" s="83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</row>
    <row r="655">
      <c r="A655" s="60"/>
      <c r="B655" s="60"/>
      <c r="C655" s="60"/>
      <c r="D655" s="60"/>
      <c r="E655" s="60"/>
      <c r="F655" s="60"/>
      <c r="G655" s="83"/>
      <c r="H655" s="83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</row>
    <row r="656">
      <c r="A656" s="60"/>
      <c r="B656" s="60"/>
      <c r="C656" s="60"/>
      <c r="D656" s="60"/>
      <c r="E656" s="60"/>
      <c r="F656" s="60"/>
      <c r="G656" s="83"/>
      <c r="H656" s="83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</row>
    <row r="657">
      <c r="A657" s="60"/>
      <c r="B657" s="60"/>
      <c r="C657" s="60"/>
      <c r="D657" s="60"/>
      <c r="E657" s="60"/>
      <c r="F657" s="60"/>
      <c r="G657" s="83"/>
      <c r="H657" s="83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</row>
    <row r="658">
      <c r="A658" s="60"/>
      <c r="B658" s="60"/>
      <c r="C658" s="60"/>
      <c r="D658" s="60"/>
      <c r="E658" s="60"/>
      <c r="F658" s="60"/>
      <c r="G658" s="83"/>
      <c r="H658" s="83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</row>
    <row r="659">
      <c r="A659" s="60"/>
      <c r="B659" s="60"/>
      <c r="C659" s="60"/>
      <c r="D659" s="60"/>
      <c r="E659" s="60"/>
      <c r="F659" s="60"/>
      <c r="G659" s="83"/>
      <c r="H659" s="83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</row>
    <row r="660">
      <c r="A660" s="60"/>
      <c r="B660" s="60"/>
      <c r="C660" s="60"/>
      <c r="D660" s="60"/>
      <c r="E660" s="60"/>
      <c r="F660" s="60"/>
      <c r="G660" s="83"/>
      <c r="H660" s="83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</row>
    <row r="661">
      <c r="A661" s="60"/>
      <c r="B661" s="60"/>
      <c r="C661" s="60"/>
      <c r="D661" s="60"/>
      <c r="E661" s="60"/>
      <c r="F661" s="60"/>
      <c r="G661" s="83"/>
      <c r="H661" s="83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</row>
    <row r="662">
      <c r="A662" s="60"/>
      <c r="B662" s="60"/>
      <c r="C662" s="60"/>
      <c r="D662" s="60"/>
      <c r="E662" s="60"/>
      <c r="F662" s="60"/>
      <c r="G662" s="83"/>
      <c r="H662" s="83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</row>
    <row r="663">
      <c r="A663" s="60"/>
      <c r="B663" s="60"/>
      <c r="C663" s="60"/>
      <c r="D663" s="60"/>
      <c r="E663" s="60"/>
      <c r="F663" s="60"/>
      <c r="G663" s="83"/>
      <c r="H663" s="83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</row>
    <row r="664">
      <c r="A664" s="60"/>
      <c r="B664" s="60"/>
      <c r="C664" s="60"/>
      <c r="D664" s="60"/>
      <c r="E664" s="60"/>
      <c r="F664" s="60"/>
      <c r="G664" s="83"/>
      <c r="H664" s="83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</row>
    <row r="665">
      <c r="A665" s="60"/>
      <c r="B665" s="60"/>
      <c r="C665" s="60"/>
      <c r="D665" s="60"/>
      <c r="E665" s="60"/>
      <c r="F665" s="60"/>
      <c r="G665" s="83"/>
      <c r="H665" s="83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</row>
    <row r="666">
      <c r="A666" s="60"/>
      <c r="B666" s="60"/>
      <c r="C666" s="60"/>
      <c r="D666" s="60"/>
      <c r="E666" s="60"/>
      <c r="F666" s="60"/>
      <c r="G666" s="83"/>
      <c r="H666" s="83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</row>
    <row r="667">
      <c r="A667" s="60"/>
      <c r="B667" s="60"/>
      <c r="C667" s="60"/>
      <c r="D667" s="60"/>
      <c r="E667" s="60"/>
      <c r="F667" s="60"/>
      <c r="G667" s="83"/>
      <c r="H667" s="83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</row>
    <row r="668">
      <c r="A668" s="60"/>
      <c r="B668" s="60"/>
      <c r="C668" s="60"/>
      <c r="D668" s="60"/>
      <c r="E668" s="60"/>
      <c r="F668" s="60"/>
      <c r="G668" s="83"/>
      <c r="H668" s="83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</row>
    <row r="669">
      <c r="A669" s="60"/>
      <c r="B669" s="60"/>
      <c r="C669" s="60"/>
      <c r="D669" s="60"/>
      <c r="E669" s="60"/>
      <c r="F669" s="60"/>
      <c r="G669" s="83"/>
      <c r="H669" s="83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</row>
    <row r="670">
      <c r="A670" s="60"/>
      <c r="B670" s="60"/>
      <c r="C670" s="60"/>
      <c r="D670" s="60"/>
      <c r="E670" s="60"/>
      <c r="F670" s="60"/>
      <c r="G670" s="83"/>
      <c r="H670" s="83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</row>
    <row r="671">
      <c r="A671" s="60"/>
      <c r="B671" s="60"/>
      <c r="C671" s="60"/>
      <c r="D671" s="60"/>
      <c r="E671" s="60"/>
      <c r="F671" s="60"/>
      <c r="G671" s="83"/>
      <c r="H671" s="83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</row>
    <row r="672">
      <c r="A672" s="60"/>
      <c r="B672" s="60"/>
      <c r="C672" s="60"/>
      <c r="D672" s="60"/>
      <c r="E672" s="60"/>
      <c r="F672" s="60"/>
      <c r="G672" s="83"/>
      <c r="H672" s="83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</row>
    <row r="673">
      <c r="A673" s="60"/>
      <c r="B673" s="60"/>
      <c r="C673" s="60"/>
      <c r="D673" s="60"/>
      <c r="E673" s="60"/>
      <c r="F673" s="60"/>
      <c r="G673" s="83"/>
      <c r="H673" s="83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</row>
    <row r="674">
      <c r="A674" s="60"/>
      <c r="B674" s="60"/>
      <c r="C674" s="60"/>
      <c r="D674" s="60"/>
      <c r="E674" s="60"/>
      <c r="F674" s="60"/>
      <c r="G674" s="83"/>
      <c r="H674" s="83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</row>
    <row r="675">
      <c r="A675" s="60"/>
      <c r="B675" s="60"/>
      <c r="C675" s="60"/>
      <c r="D675" s="60"/>
      <c r="E675" s="60"/>
      <c r="F675" s="60"/>
      <c r="G675" s="83"/>
      <c r="H675" s="83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</row>
    <row r="676">
      <c r="A676" s="60"/>
      <c r="B676" s="60"/>
      <c r="C676" s="60"/>
      <c r="D676" s="60"/>
      <c r="E676" s="60"/>
      <c r="F676" s="60"/>
      <c r="G676" s="83"/>
      <c r="H676" s="83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</row>
    <row r="677">
      <c r="A677" s="60"/>
      <c r="B677" s="60"/>
      <c r="C677" s="60"/>
      <c r="D677" s="60"/>
      <c r="E677" s="60"/>
      <c r="F677" s="60"/>
      <c r="G677" s="83"/>
      <c r="H677" s="83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</row>
    <row r="678">
      <c r="A678" s="60"/>
      <c r="B678" s="60"/>
      <c r="C678" s="60"/>
      <c r="D678" s="60"/>
      <c r="E678" s="60"/>
      <c r="F678" s="60"/>
      <c r="G678" s="83"/>
      <c r="H678" s="83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</row>
    <row r="679">
      <c r="A679" s="60"/>
      <c r="B679" s="60"/>
      <c r="C679" s="60"/>
      <c r="D679" s="60"/>
      <c r="E679" s="60"/>
      <c r="F679" s="60"/>
      <c r="G679" s="83"/>
      <c r="H679" s="83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</row>
    <row r="680">
      <c r="A680" s="60"/>
      <c r="B680" s="60"/>
      <c r="C680" s="60"/>
      <c r="D680" s="60"/>
      <c r="E680" s="60"/>
      <c r="F680" s="60"/>
      <c r="G680" s="83"/>
      <c r="H680" s="83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</row>
    <row r="681">
      <c r="A681" s="60"/>
      <c r="B681" s="60"/>
      <c r="C681" s="60"/>
      <c r="D681" s="60"/>
      <c r="E681" s="60"/>
      <c r="F681" s="60"/>
      <c r="G681" s="83"/>
      <c r="H681" s="83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</row>
    <row r="682">
      <c r="A682" s="60"/>
      <c r="B682" s="60"/>
      <c r="C682" s="60"/>
      <c r="D682" s="60"/>
      <c r="E682" s="60"/>
      <c r="F682" s="60"/>
      <c r="G682" s="83"/>
      <c r="H682" s="83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</row>
    <row r="683">
      <c r="A683" s="60"/>
      <c r="B683" s="60"/>
      <c r="C683" s="60"/>
      <c r="D683" s="60"/>
      <c r="E683" s="60"/>
      <c r="F683" s="60"/>
      <c r="G683" s="83"/>
      <c r="H683" s="83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</row>
    <row r="684">
      <c r="A684" s="60"/>
      <c r="B684" s="60"/>
      <c r="C684" s="60"/>
      <c r="D684" s="60"/>
      <c r="E684" s="60"/>
      <c r="F684" s="60"/>
      <c r="G684" s="83"/>
      <c r="H684" s="83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</row>
    <row r="685">
      <c r="A685" s="60"/>
      <c r="B685" s="60"/>
      <c r="C685" s="60"/>
      <c r="D685" s="60"/>
      <c r="E685" s="60"/>
      <c r="F685" s="60"/>
      <c r="G685" s="83"/>
      <c r="H685" s="83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</row>
    <row r="686">
      <c r="A686" s="60"/>
      <c r="B686" s="60"/>
      <c r="C686" s="60"/>
      <c r="D686" s="60"/>
      <c r="E686" s="60"/>
      <c r="F686" s="60"/>
      <c r="G686" s="83"/>
      <c r="H686" s="83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</row>
    <row r="687">
      <c r="A687" s="60"/>
      <c r="B687" s="60"/>
      <c r="C687" s="60"/>
      <c r="D687" s="60"/>
      <c r="E687" s="60"/>
      <c r="F687" s="60"/>
      <c r="G687" s="83"/>
      <c r="H687" s="83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</row>
    <row r="688">
      <c r="A688" s="60"/>
      <c r="B688" s="60"/>
      <c r="C688" s="60"/>
      <c r="D688" s="60"/>
      <c r="E688" s="60"/>
      <c r="F688" s="60"/>
      <c r="G688" s="83"/>
      <c r="H688" s="83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</row>
    <row r="689">
      <c r="A689" s="60"/>
      <c r="B689" s="60"/>
      <c r="C689" s="60"/>
      <c r="D689" s="60"/>
      <c r="E689" s="60"/>
      <c r="F689" s="60"/>
      <c r="G689" s="83"/>
      <c r="H689" s="83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</row>
    <row r="690">
      <c r="A690" s="60"/>
      <c r="B690" s="60"/>
      <c r="C690" s="60"/>
      <c r="D690" s="60"/>
      <c r="E690" s="60"/>
      <c r="F690" s="60"/>
      <c r="G690" s="83"/>
      <c r="H690" s="83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</row>
    <row r="691">
      <c r="A691" s="60"/>
      <c r="B691" s="60"/>
      <c r="C691" s="60"/>
      <c r="D691" s="60"/>
      <c r="E691" s="60"/>
      <c r="F691" s="60"/>
      <c r="G691" s="83"/>
      <c r="H691" s="83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</row>
    <row r="692">
      <c r="A692" s="60"/>
      <c r="B692" s="60"/>
      <c r="C692" s="60"/>
      <c r="D692" s="60"/>
      <c r="E692" s="60"/>
      <c r="F692" s="60"/>
      <c r="G692" s="83"/>
      <c r="H692" s="83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</row>
    <row r="693">
      <c r="A693" s="60"/>
      <c r="B693" s="60"/>
      <c r="C693" s="60"/>
      <c r="D693" s="60"/>
      <c r="E693" s="60"/>
      <c r="F693" s="60"/>
      <c r="G693" s="83"/>
      <c r="H693" s="83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</row>
    <row r="694">
      <c r="A694" s="60"/>
      <c r="B694" s="60"/>
      <c r="C694" s="60"/>
      <c r="D694" s="60"/>
      <c r="E694" s="60"/>
      <c r="F694" s="60"/>
      <c r="G694" s="83"/>
      <c r="H694" s="83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</row>
    <row r="695">
      <c r="A695" s="60"/>
      <c r="B695" s="60"/>
      <c r="C695" s="60"/>
      <c r="D695" s="60"/>
      <c r="E695" s="60"/>
      <c r="F695" s="60"/>
      <c r="G695" s="83"/>
      <c r="H695" s="83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</row>
    <row r="696">
      <c r="A696" s="60"/>
      <c r="B696" s="60"/>
      <c r="C696" s="60"/>
      <c r="D696" s="60"/>
      <c r="E696" s="60"/>
      <c r="F696" s="60"/>
      <c r="G696" s="83"/>
      <c r="H696" s="83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</row>
    <row r="697">
      <c r="A697" s="60"/>
      <c r="B697" s="60"/>
      <c r="C697" s="60"/>
      <c r="D697" s="60"/>
      <c r="E697" s="60"/>
      <c r="F697" s="60"/>
      <c r="G697" s="83"/>
      <c r="H697" s="83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</row>
    <row r="698">
      <c r="A698" s="60"/>
      <c r="B698" s="60"/>
      <c r="C698" s="60"/>
      <c r="D698" s="60"/>
      <c r="E698" s="60"/>
      <c r="F698" s="60"/>
      <c r="G698" s="83"/>
      <c r="H698" s="83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</row>
    <row r="699">
      <c r="A699" s="60"/>
      <c r="B699" s="60"/>
      <c r="C699" s="60"/>
      <c r="D699" s="60"/>
      <c r="E699" s="60"/>
      <c r="F699" s="60"/>
      <c r="G699" s="83"/>
      <c r="H699" s="83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</row>
    <row r="700">
      <c r="A700" s="60"/>
      <c r="B700" s="60"/>
      <c r="C700" s="60"/>
      <c r="D700" s="60"/>
      <c r="E700" s="60"/>
      <c r="F700" s="60"/>
      <c r="G700" s="83"/>
      <c r="H700" s="83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</row>
    <row r="701">
      <c r="A701" s="60"/>
      <c r="B701" s="60"/>
      <c r="C701" s="60"/>
      <c r="D701" s="60"/>
      <c r="E701" s="60"/>
      <c r="F701" s="60"/>
      <c r="G701" s="83"/>
      <c r="H701" s="83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</row>
    <row r="702">
      <c r="A702" s="60"/>
      <c r="B702" s="60"/>
      <c r="C702" s="60"/>
      <c r="D702" s="60"/>
      <c r="E702" s="60"/>
      <c r="F702" s="60"/>
      <c r="G702" s="83"/>
      <c r="H702" s="83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</row>
    <row r="703">
      <c r="A703" s="60"/>
      <c r="B703" s="60"/>
      <c r="C703" s="60"/>
      <c r="D703" s="60"/>
      <c r="E703" s="60"/>
      <c r="F703" s="60"/>
      <c r="G703" s="83"/>
      <c r="H703" s="83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</row>
    <row r="704">
      <c r="A704" s="60"/>
      <c r="B704" s="60"/>
      <c r="C704" s="60"/>
      <c r="D704" s="60"/>
      <c r="E704" s="60"/>
      <c r="F704" s="60"/>
      <c r="G704" s="83"/>
      <c r="H704" s="83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</row>
    <row r="705">
      <c r="A705" s="60"/>
      <c r="B705" s="60"/>
      <c r="C705" s="60"/>
      <c r="D705" s="60"/>
      <c r="E705" s="60"/>
      <c r="F705" s="60"/>
      <c r="G705" s="83"/>
      <c r="H705" s="83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</row>
    <row r="706">
      <c r="A706" s="60"/>
      <c r="B706" s="60"/>
      <c r="C706" s="60"/>
      <c r="D706" s="60"/>
      <c r="E706" s="60"/>
      <c r="F706" s="60"/>
      <c r="G706" s="83"/>
      <c r="H706" s="83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</row>
    <row r="707">
      <c r="A707" s="60"/>
      <c r="B707" s="60"/>
      <c r="C707" s="60"/>
      <c r="D707" s="60"/>
      <c r="E707" s="60"/>
      <c r="F707" s="60"/>
      <c r="G707" s="83"/>
      <c r="H707" s="83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</row>
    <row r="708">
      <c r="A708" s="60"/>
      <c r="B708" s="60"/>
      <c r="C708" s="60"/>
      <c r="D708" s="60"/>
      <c r="E708" s="60"/>
      <c r="F708" s="60"/>
      <c r="G708" s="83"/>
      <c r="H708" s="83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</row>
    <row r="709">
      <c r="A709" s="60"/>
      <c r="B709" s="60"/>
      <c r="C709" s="60"/>
      <c r="D709" s="60"/>
      <c r="E709" s="60"/>
      <c r="F709" s="60"/>
      <c r="G709" s="83"/>
      <c r="H709" s="83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</row>
    <row r="710">
      <c r="A710" s="60"/>
      <c r="B710" s="60"/>
      <c r="C710" s="60"/>
      <c r="D710" s="60"/>
      <c r="E710" s="60"/>
      <c r="F710" s="60"/>
      <c r="G710" s="83"/>
      <c r="H710" s="83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</row>
    <row r="711">
      <c r="A711" s="60"/>
      <c r="B711" s="60"/>
      <c r="C711" s="60"/>
      <c r="D711" s="60"/>
      <c r="E711" s="60"/>
      <c r="F711" s="60"/>
      <c r="G711" s="83"/>
      <c r="H711" s="83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</row>
    <row r="712">
      <c r="A712" s="60"/>
      <c r="B712" s="60"/>
      <c r="C712" s="60"/>
      <c r="D712" s="60"/>
      <c r="E712" s="60"/>
      <c r="F712" s="60"/>
      <c r="G712" s="83"/>
      <c r="H712" s="83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</row>
    <row r="713">
      <c r="A713" s="60"/>
      <c r="B713" s="60"/>
      <c r="C713" s="60"/>
      <c r="D713" s="60"/>
      <c r="E713" s="60"/>
      <c r="F713" s="60"/>
      <c r="G713" s="83"/>
      <c r="H713" s="83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</row>
    <row r="714">
      <c r="A714" s="60"/>
      <c r="B714" s="60"/>
      <c r="C714" s="60"/>
      <c r="D714" s="60"/>
      <c r="E714" s="60"/>
      <c r="F714" s="60"/>
      <c r="G714" s="83"/>
      <c r="H714" s="83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</row>
    <row r="715">
      <c r="A715" s="60"/>
      <c r="B715" s="60"/>
      <c r="C715" s="60"/>
      <c r="D715" s="60"/>
      <c r="E715" s="60"/>
      <c r="F715" s="60"/>
      <c r="G715" s="83"/>
      <c r="H715" s="83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</row>
    <row r="716">
      <c r="A716" s="60"/>
      <c r="B716" s="60"/>
      <c r="C716" s="60"/>
      <c r="D716" s="60"/>
      <c r="E716" s="60"/>
      <c r="F716" s="60"/>
      <c r="G716" s="83"/>
      <c r="H716" s="83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</row>
    <row r="717">
      <c r="A717" s="60"/>
      <c r="B717" s="60"/>
      <c r="C717" s="60"/>
      <c r="D717" s="60"/>
      <c r="E717" s="60"/>
      <c r="F717" s="60"/>
      <c r="G717" s="83"/>
      <c r="H717" s="83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</row>
    <row r="718">
      <c r="A718" s="60"/>
      <c r="B718" s="60"/>
      <c r="C718" s="60"/>
      <c r="D718" s="60"/>
      <c r="E718" s="60"/>
      <c r="F718" s="60"/>
      <c r="G718" s="83"/>
      <c r="H718" s="83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</row>
    <row r="719">
      <c r="A719" s="60"/>
      <c r="B719" s="60"/>
      <c r="C719" s="60"/>
      <c r="D719" s="60"/>
      <c r="E719" s="60"/>
      <c r="F719" s="60"/>
      <c r="G719" s="83"/>
      <c r="H719" s="83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</row>
    <row r="720">
      <c r="A720" s="60"/>
      <c r="B720" s="60"/>
      <c r="C720" s="60"/>
      <c r="D720" s="60"/>
      <c r="E720" s="60"/>
      <c r="F720" s="60"/>
      <c r="G720" s="83"/>
      <c r="H720" s="83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</row>
    <row r="721">
      <c r="A721" s="60"/>
      <c r="B721" s="60"/>
      <c r="C721" s="60"/>
      <c r="D721" s="60"/>
      <c r="E721" s="60"/>
      <c r="F721" s="60"/>
      <c r="G721" s="83"/>
      <c r="H721" s="83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</row>
    <row r="722">
      <c r="A722" s="60"/>
      <c r="B722" s="60"/>
      <c r="C722" s="60"/>
      <c r="D722" s="60"/>
      <c r="E722" s="60"/>
      <c r="F722" s="60"/>
      <c r="G722" s="83"/>
      <c r="H722" s="83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</row>
    <row r="723">
      <c r="A723" s="60"/>
      <c r="B723" s="60"/>
      <c r="C723" s="60"/>
      <c r="D723" s="60"/>
      <c r="E723" s="60"/>
      <c r="F723" s="60"/>
      <c r="G723" s="83"/>
      <c r="H723" s="83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</row>
    <row r="724">
      <c r="A724" s="60"/>
      <c r="B724" s="60"/>
      <c r="C724" s="60"/>
      <c r="D724" s="60"/>
      <c r="E724" s="60"/>
      <c r="F724" s="60"/>
      <c r="G724" s="83"/>
      <c r="H724" s="83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</row>
    <row r="725">
      <c r="A725" s="60"/>
      <c r="B725" s="60"/>
      <c r="C725" s="60"/>
      <c r="D725" s="60"/>
      <c r="E725" s="60"/>
      <c r="F725" s="60"/>
      <c r="G725" s="83"/>
      <c r="H725" s="83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</row>
    <row r="726">
      <c r="A726" s="60"/>
      <c r="B726" s="60"/>
      <c r="C726" s="60"/>
      <c r="D726" s="60"/>
      <c r="E726" s="60"/>
      <c r="F726" s="60"/>
      <c r="G726" s="83"/>
      <c r="H726" s="83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</row>
    <row r="727">
      <c r="A727" s="60"/>
      <c r="B727" s="60"/>
      <c r="C727" s="60"/>
      <c r="D727" s="60"/>
      <c r="E727" s="60"/>
      <c r="F727" s="60"/>
      <c r="G727" s="83"/>
      <c r="H727" s="83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</row>
    <row r="728">
      <c r="A728" s="60"/>
      <c r="B728" s="60"/>
      <c r="C728" s="60"/>
      <c r="D728" s="60"/>
      <c r="E728" s="60"/>
      <c r="F728" s="60"/>
      <c r="G728" s="83"/>
      <c r="H728" s="83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</row>
    <row r="729">
      <c r="A729" s="60"/>
      <c r="B729" s="60"/>
      <c r="C729" s="60"/>
      <c r="D729" s="60"/>
      <c r="E729" s="60"/>
      <c r="F729" s="60"/>
      <c r="G729" s="83"/>
      <c r="H729" s="83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</row>
    <row r="730">
      <c r="A730" s="60"/>
      <c r="B730" s="60"/>
      <c r="C730" s="60"/>
      <c r="D730" s="60"/>
      <c r="E730" s="60"/>
      <c r="F730" s="60"/>
      <c r="G730" s="83"/>
      <c r="H730" s="83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</row>
    <row r="731">
      <c r="A731" s="60"/>
      <c r="B731" s="60"/>
      <c r="C731" s="60"/>
      <c r="D731" s="60"/>
      <c r="E731" s="60"/>
      <c r="F731" s="60"/>
      <c r="G731" s="83"/>
      <c r="H731" s="83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</row>
    <row r="732">
      <c r="A732" s="60"/>
      <c r="B732" s="60"/>
      <c r="C732" s="60"/>
      <c r="D732" s="60"/>
      <c r="E732" s="60"/>
      <c r="F732" s="60"/>
      <c r="G732" s="83"/>
      <c r="H732" s="83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</row>
    <row r="733">
      <c r="A733" s="60"/>
      <c r="B733" s="60"/>
      <c r="C733" s="60"/>
      <c r="D733" s="60"/>
      <c r="E733" s="60"/>
      <c r="F733" s="60"/>
      <c r="G733" s="83"/>
      <c r="H733" s="83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</row>
    <row r="734">
      <c r="A734" s="60"/>
      <c r="B734" s="60"/>
      <c r="C734" s="60"/>
      <c r="D734" s="60"/>
      <c r="E734" s="60"/>
      <c r="F734" s="60"/>
      <c r="G734" s="83"/>
      <c r="H734" s="83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</row>
    <row r="735">
      <c r="A735" s="60"/>
      <c r="B735" s="60"/>
      <c r="C735" s="60"/>
      <c r="D735" s="60"/>
      <c r="E735" s="60"/>
      <c r="F735" s="60"/>
      <c r="G735" s="83"/>
      <c r="H735" s="83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</row>
    <row r="736">
      <c r="A736" s="60"/>
      <c r="B736" s="60"/>
      <c r="C736" s="60"/>
      <c r="D736" s="60"/>
      <c r="E736" s="60"/>
      <c r="F736" s="60"/>
      <c r="G736" s="83"/>
      <c r="H736" s="83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</row>
    <row r="737">
      <c r="A737" s="60"/>
      <c r="B737" s="60"/>
      <c r="C737" s="60"/>
      <c r="D737" s="60"/>
      <c r="E737" s="60"/>
      <c r="F737" s="60"/>
      <c r="G737" s="83"/>
      <c r="H737" s="83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</row>
    <row r="738">
      <c r="A738" s="60"/>
      <c r="B738" s="60"/>
      <c r="C738" s="60"/>
      <c r="D738" s="60"/>
      <c r="E738" s="60"/>
      <c r="F738" s="60"/>
      <c r="G738" s="83"/>
      <c r="H738" s="83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</row>
    <row r="739">
      <c r="A739" s="60"/>
      <c r="B739" s="60"/>
      <c r="C739" s="60"/>
      <c r="D739" s="60"/>
      <c r="E739" s="60"/>
      <c r="F739" s="60"/>
      <c r="G739" s="83"/>
      <c r="H739" s="83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</row>
    <row r="740">
      <c r="A740" s="60"/>
      <c r="B740" s="60"/>
      <c r="C740" s="60"/>
      <c r="D740" s="60"/>
      <c r="E740" s="60"/>
      <c r="F740" s="60"/>
      <c r="G740" s="83"/>
      <c r="H740" s="83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</row>
    <row r="741">
      <c r="A741" s="60"/>
      <c r="B741" s="60"/>
      <c r="C741" s="60"/>
      <c r="D741" s="60"/>
      <c r="E741" s="60"/>
      <c r="F741" s="60"/>
      <c r="G741" s="83"/>
      <c r="H741" s="83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</row>
    <row r="742">
      <c r="A742" s="60"/>
      <c r="B742" s="60"/>
      <c r="C742" s="60"/>
      <c r="D742" s="60"/>
      <c r="E742" s="60"/>
      <c r="F742" s="60"/>
      <c r="G742" s="83"/>
      <c r="H742" s="83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</row>
    <row r="743">
      <c r="A743" s="60"/>
      <c r="B743" s="60"/>
      <c r="C743" s="60"/>
      <c r="D743" s="60"/>
      <c r="E743" s="60"/>
      <c r="F743" s="60"/>
      <c r="G743" s="83"/>
      <c r="H743" s="83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</row>
    <row r="744">
      <c r="A744" s="60"/>
      <c r="B744" s="60"/>
      <c r="C744" s="60"/>
      <c r="D744" s="60"/>
      <c r="E744" s="60"/>
      <c r="F744" s="60"/>
      <c r="G744" s="83"/>
      <c r="H744" s="83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</row>
    <row r="745">
      <c r="A745" s="60"/>
      <c r="B745" s="60"/>
      <c r="C745" s="60"/>
      <c r="D745" s="60"/>
      <c r="E745" s="60"/>
      <c r="F745" s="60"/>
      <c r="G745" s="83"/>
      <c r="H745" s="83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</row>
    <row r="746">
      <c r="A746" s="60"/>
      <c r="B746" s="60"/>
      <c r="C746" s="60"/>
      <c r="D746" s="60"/>
      <c r="E746" s="60"/>
      <c r="F746" s="60"/>
      <c r="G746" s="83"/>
      <c r="H746" s="83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</row>
    <row r="747">
      <c r="A747" s="60"/>
      <c r="B747" s="60"/>
      <c r="C747" s="60"/>
      <c r="D747" s="60"/>
      <c r="E747" s="60"/>
      <c r="F747" s="60"/>
      <c r="G747" s="83"/>
      <c r="H747" s="83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</row>
  </sheetData>
  <mergeCells count="229">
    <mergeCell ref="E5:G5"/>
    <mergeCell ref="E9:F9"/>
    <mergeCell ref="E10:F10"/>
    <mergeCell ref="E13:F13"/>
    <mergeCell ref="E14:F14"/>
    <mergeCell ref="E15:F15"/>
    <mergeCell ref="E20:G20"/>
    <mergeCell ref="E16:F16"/>
    <mergeCell ref="E34:F34"/>
    <mergeCell ref="E35:F35"/>
    <mergeCell ref="E36:F36"/>
    <mergeCell ref="E39:G39"/>
    <mergeCell ref="E47:G47"/>
    <mergeCell ref="E51:G51"/>
    <mergeCell ref="E52:G52"/>
    <mergeCell ref="E53:G53"/>
    <mergeCell ref="E55:G55"/>
    <mergeCell ref="E62:G62"/>
    <mergeCell ref="E66:G66"/>
    <mergeCell ref="E67:G67"/>
    <mergeCell ref="E68:F68"/>
    <mergeCell ref="E72:G72"/>
    <mergeCell ref="E73:G73"/>
    <mergeCell ref="E75:G75"/>
    <mergeCell ref="E86:F86"/>
    <mergeCell ref="E90:F90"/>
    <mergeCell ref="E91:F91"/>
    <mergeCell ref="E93:G93"/>
    <mergeCell ref="E94:G94"/>
    <mergeCell ref="E95:G95"/>
    <mergeCell ref="E96:G96"/>
    <mergeCell ref="E98:G98"/>
    <mergeCell ref="E99:G99"/>
    <mergeCell ref="E113:G113"/>
    <mergeCell ref="E114:G114"/>
    <mergeCell ref="E116:F116"/>
    <mergeCell ref="E117:F117"/>
    <mergeCell ref="E120:G120"/>
    <mergeCell ref="E121:G121"/>
    <mergeCell ref="E122:G122"/>
    <mergeCell ref="E131:G131"/>
    <mergeCell ref="E132:G132"/>
    <mergeCell ref="E140:G140"/>
    <mergeCell ref="E141:G141"/>
    <mergeCell ref="E142:G142"/>
    <mergeCell ref="E143:G143"/>
    <mergeCell ref="E144:G144"/>
    <mergeCell ref="E146:G146"/>
    <mergeCell ref="E150:G150"/>
    <mergeCell ref="E239:G239"/>
    <mergeCell ref="E240:G240"/>
    <mergeCell ref="E241:G241"/>
    <mergeCell ref="E243:G243"/>
    <mergeCell ref="E244:G244"/>
    <mergeCell ref="E245:G245"/>
    <mergeCell ref="E248:G248"/>
    <mergeCell ref="E249:G249"/>
    <mergeCell ref="E252:G252"/>
    <mergeCell ref="E253:G253"/>
    <mergeCell ref="E261:G261"/>
    <mergeCell ref="E264:G264"/>
    <mergeCell ref="E269:G269"/>
    <mergeCell ref="E272:G272"/>
    <mergeCell ref="E151:G151"/>
    <mergeCell ref="E152:G152"/>
    <mergeCell ref="E154:G154"/>
    <mergeCell ref="E158:G158"/>
    <mergeCell ref="E160:G160"/>
    <mergeCell ref="E161:G161"/>
    <mergeCell ref="E162:G162"/>
    <mergeCell ref="E163:G163"/>
    <mergeCell ref="E166:G166"/>
    <mergeCell ref="E167:G167"/>
    <mergeCell ref="E169:G169"/>
    <mergeCell ref="E171:G171"/>
    <mergeCell ref="E172:G172"/>
    <mergeCell ref="E173:G173"/>
    <mergeCell ref="E174:G174"/>
    <mergeCell ref="E175:G175"/>
    <mergeCell ref="E177:G177"/>
    <mergeCell ref="E178:G178"/>
    <mergeCell ref="E179:G179"/>
    <mergeCell ref="E180:G180"/>
    <mergeCell ref="E187:G187"/>
    <mergeCell ref="E188:G188"/>
    <mergeCell ref="E189:G189"/>
    <mergeCell ref="E192:G192"/>
    <mergeCell ref="E194:G194"/>
    <mergeCell ref="E196:G196"/>
    <mergeCell ref="E197:G197"/>
    <mergeCell ref="E201:G201"/>
    <mergeCell ref="E202:G202"/>
    <mergeCell ref="E208:G208"/>
    <mergeCell ref="E209:G209"/>
    <mergeCell ref="E214:G214"/>
    <mergeCell ref="E215:F215"/>
    <mergeCell ref="E220:G220"/>
    <mergeCell ref="E222:G222"/>
    <mergeCell ref="E223:G223"/>
    <mergeCell ref="E227:G227"/>
    <mergeCell ref="E228:G228"/>
    <mergeCell ref="E232:F232"/>
    <mergeCell ref="E233:F233"/>
    <mergeCell ref="E235:G235"/>
    <mergeCell ref="E236:G236"/>
    <mergeCell ref="E277:G277"/>
    <mergeCell ref="E279:G279"/>
    <mergeCell ref="E280:G280"/>
    <mergeCell ref="E284:F284"/>
    <mergeCell ref="E285:F285"/>
    <mergeCell ref="E286:F286"/>
    <mergeCell ref="E291:G291"/>
    <mergeCell ref="E304:F304"/>
    <mergeCell ref="E308:G308"/>
    <mergeCell ref="E309:G309"/>
    <mergeCell ref="E310:G310"/>
    <mergeCell ref="E311:H311"/>
    <mergeCell ref="E312:H312"/>
    <mergeCell ref="E313:I313"/>
    <mergeCell ref="E314:I314"/>
    <mergeCell ref="E318:I318"/>
    <mergeCell ref="E323:I323"/>
    <mergeCell ref="E324:I324"/>
    <mergeCell ref="E329:I329"/>
    <mergeCell ref="E330:I330"/>
    <mergeCell ref="E339:I339"/>
    <mergeCell ref="E340:I340"/>
    <mergeCell ref="E342:I342"/>
    <mergeCell ref="E343:I343"/>
    <mergeCell ref="E344:I344"/>
    <mergeCell ref="E346:I346"/>
    <mergeCell ref="E347:I347"/>
    <mergeCell ref="E349:I349"/>
    <mergeCell ref="E350:I350"/>
    <mergeCell ref="E353:I353"/>
    <mergeCell ref="E355:I355"/>
    <mergeCell ref="E358:I358"/>
    <mergeCell ref="E359:I359"/>
    <mergeCell ref="E361:I361"/>
    <mergeCell ref="E365:I365"/>
    <mergeCell ref="E366:I366"/>
    <mergeCell ref="E369:I369"/>
    <mergeCell ref="E370:I370"/>
    <mergeCell ref="E373:I373"/>
    <mergeCell ref="E374:I374"/>
    <mergeCell ref="E376:I376"/>
    <mergeCell ref="E377:I377"/>
    <mergeCell ref="E378:I378"/>
    <mergeCell ref="E380:I380"/>
    <mergeCell ref="E381:I381"/>
    <mergeCell ref="E384:I384"/>
    <mergeCell ref="E387:I387"/>
    <mergeCell ref="E388:I388"/>
    <mergeCell ref="E389:I389"/>
    <mergeCell ref="E390:I390"/>
    <mergeCell ref="E392:I392"/>
    <mergeCell ref="E393:I393"/>
    <mergeCell ref="E395:I395"/>
    <mergeCell ref="E397:I397"/>
    <mergeCell ref="E398:I398"/>
    <mergeCell ref="E400:I400"/>
    <mergeCell ref="E509:I509"/>
    <mergeCell ref="E510:I510"/>
    <mergeCell ref="E513:I513"/>
    <mergeCell ref="E514:I514"/>
    <mergeCell ref="E517:I517"/>
    <mergeCell ref="E520:I520"/>
    <mergeCell ref="E523:I523"/>
    <mergeCell ref="E524:I524"/>
    <mergeCell ref="E525:I525"/>
    <mergeCell ref="E526:I526"/>
    <mergeCell ref="E527:I527"/>
    <mergeCell ref="E528:I528"/>
    <mergeCell ref="E531:I531"/>
    <mergeCell ref="E533:I533"/>
    <mergeCell ref="E403:I403"/>
    <mergeCell ref="E408:H408"/>
    <mergeCell ref="E414:F414"/>
    <mergeCell ref="E422:H422"/>
    <mergeCell ref="E423:H423"/>
    <mergeCell ref="E424:H424"/>
    <mergeCell ref="E425:H425"/>
    <mergeCell ref="E427:H427"/>
    <mergeCell ref="E428:H428"/>
    <mergeCell ref="E434:I434"/>
    <mergeCell ref="E436:I436"/>
    <mergeCell ref="E438:H438"/>
    <mergeCell ref="E447:I447"/>
    <mergeCell ref="E452:I452"/>
    <mergeCell ref="E454:I454"/>
    <mergeCell ref="E455:I455"/>
    <mergeCell ref="E456:I456"/>
    <mergeCell ref="E464:I464"/>
    <mergeCell ref="E465:I465"/>
    <mergeCell ref="E466:I466"/>
    <mergeCell ref="E467:I467"/>
    <mergeCell ref="E469:I469"/>
    <mergeCell ref="E474:I474"/>
    <mergeCell ref="E475:I475"/>
    <mergeCell ref="E481:I481"/>
    <mergeCell ref="E482:I482"/>
    <mergeCell ref="E485:I485"/>
    <mergeCell ref="E487:I487"/>
    <mergeCell ref="E488:I488"/>
    <mergeCell ref="E489:I489"/>
    <mergeCell ref="E490:I490"/>
    <mergeCell ref="E493:I493"/>
    <mergeCell ref="E495:I495"/>
    <mergeCell ref="E497:I497"/>
    <mergeCell ref="E498:I498"/>
    <mergeCell ref="E499:I499"/>
    <mergeCell ref="E501:I501"/>
    <mergeCell ref="E502:I502"/>
    <mergeCell ref="E503:I503"/>
    <mergeCell ref="E504:I504"/>
    <mergeCell ref="E505:I505"/>
    <mergeCell ref="E507:I507"/>
    <mergeCell ref="E548:I548"/>
    <mergeCell ref="E551:I551"/>
    <mergeCell ref="E552:I552"/>
    <mergeCell ref="E553:I553"/>
    <mergeCell ref="E554:I554"/>
    <mergeCell ref="E536:I536"/>
    <mergeCell ref="E537:I537"/>
    <mergeCell ref="E542:I542"/>
    <mergeCell ref="E543:I543"/>
    <mergeCell ref="E545:I545"/>
    <mergeCell ref="E546:I546"/>
    <mergeCell ref="E547:I547"/>
  </mergeCells>
  <dataValidations>
    <dataValidation type="list" allowBlank="1" showErrorMessage="1" sqref="M5:N747">
      <formula1>"yes,no"</formula1>
    </dataValidation>
    <dataValidation type="list" allowBlank="1" sqref="F6 F8 E9:E10 E11:F12 E15:E16 E17:F18 F19 F21 F23:F28 F30:F31 F33 E34:E35 F40 F42:F44 F50 F56 E58:F59 F61 F63 F76 F78 F80:F85 F89 E90:E91 F102 F104:F111 F125 F128:F129 F135 F138:F139 F147 F149 F157 F159 F170 F183 F185:F186 F193 F212 F221 F226 F231 E233 F256:F260 F262 F265 F270 F273 F275:F276 F278 E285:E286 F289:F290 F292 F295:F298 F301:F302 F305 F307 F315:F317 F319:F322 F325:F328 F331:F338 F341 F345 F348 F351:F352 F354 F356:F357 F360 F362:F364 F367:F368 F371:F372 F375 F379 F382:F383 F385:F386 F391 F394 F396 F399 F401:F402 F404:F407 F409:F413 E414 F415:F421 F426 F429:F433 F435 F437 F439:F446 F448:F451 F453 F457:F463 F468 F470:F473 F476:F480 F483:F484 F486 F491:F492 F494 F496 F500 F506 F508 F511:F512 F515:F516 F518:F519 F521:F522 F529:F530 F532 F534:F535 F538:F541 F544 F549:F550 F555:F747">
      <formula1>'Schools Table'!$A$3:$A$235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8.29"/>
    <col customWidth="1" min="2" max="2" width="13.57"/>
    <col customWidth="1" min="3" max="3" width="15.43"/>
    <col customWidth="1" min="4" max="4" width="20.71"/>
    <col customWidth="1" min="5" max="5" width="17.29"/>
    <col customWidth="1" min="6" max="6" width="21.71"/>
    <col customWidth="1" min="7" max="7" width="14.0"/>
    <col customWidth="1" min="8" max="8" width="8.29"/>
    <col customWidth="1" min="9" max="9" width="11.43"/>
    <col customWidth="1" min="10" max="10" width="5.86"/>
    <col customWidth="1" min="11" max="11" width="8.86"/>
    <col customWidth="1" min="12" max="12" width="7.29"/>
    <col customWidth="1" min="13" max="13" width="9.29"/>
    <col customWidth="1" min="14" max="14" width="12.14"/>
    <col customWidth="1" min="15" max="15" width="4.71"/>
    <col customWidth="1" min="16" max="16" width="5.57"/>
    <col customWidth="1" min="17" max="17" width="5.29"/>
    <col customWidth="1" min="18" max="18" width="5.71"/>
    <col customWidth="1" min="19" max="19" width="5.29"/>
    <col customWidth="1" min="20" max="20" width="5.43"/>
    <col customWidth="1" min="21" max="23" width="5.57"/>
    <col customWidth="1" min="24" max="24" width="5.29"/>
    <col customWidth="1" min="25" max="25" width="5.57"/>
    <col customWidth="1" min="26" max="27" width="5.29"/>
    <col customWidth="1" min="28" max="28" width="5.43"/>
    <col customWidth="1" min="29" max="29" width="5.29"/>
    <col customWidth="1" min="30" max="30" width="5.43"/>
    <col customWidth="1" min="31" max="32" width="5.14"/>
    <col customWidth="1" min="33" max="33" width="4.86"/>
    <col customWidth="1" min="34" max="34" width="5.0"/>
    <col customWidth="1" min="35" max="35" width="5.14"/>
    <col customWidth="1" min="36" max="36" width="28.57"/>
  </cols>
  <sheetData>
    <row r="1">
      <c r="A1" s="93"/>
      <c r="B1" s="94" t="s">
        <v>0</v>
      </c>
      <c r="C1" s="94" t="s">
        <v>1</v>
      </c>
      <c r="D1" s="94" t="s">
        <v>2</v>
      </c>
      <c r="E1" s="94" t="s">
        <v>3</v>
      </c>
      <c r="F1" s="94" t="s">
        <v>4</v>
      </c>
      <c r="G1" s="94" t="s">
        <v>5</v>
      </c>
      <c r="H1" s="94" t="s">
        <v>6</v>
      </c>
      <c r="I1" s="94" t="s">
        <v>7</v>
      </c>
      <c r="J1" s="94" t="s">
        <v>8</v>
      </c>
      <c r="K1" s="95" t="s">
        <v>9</v>
      </c>
      <c r="L1" s="8" t="s">
        <v>136</v>
      </c>
      <c r="M1" s="8" t="s">
        <v>11</v>
      </c>
      <c r="N1" s="9" t="s">
        <v>12</v>
      </c>
      <c r="O1" s="94" t="s">
        <v>13</v>
      </c>
      <c r="P1" s="96" t="s">
        <v>14</v>
      </c>
      <c r="Q1" s="96" t="s">
        <v>15</v>
      </c>
      <c r="R1" s="96" t="s">
        <v>16</v>
      </c>
      <c r="S1" s="96" t="s">
        <v>17</v>
      </c>
      <c r="T1" s="96" t="s">
        <v>18</v>
      </c>
      <c r="U1" s="97" t="s">
        <v>19</v>
      </c>
      <c r="V1" s="97" t="s">
        <v>20</v>
      </c>
      <c r="W1" s="97" t="s">
        <v>21</v>
      </c>
      <c r="X1" s="97" t="s">
        <v>22</v>
      </c>
      <c r="Y1" s="97" t="s">
        <v>23</v>
      </c>
      <c r="Z1" s="98" t="s">
        <v>24</v>
      </c>
      <c r="AA1" s="98" t="s">
        <v>25</v>
      </c>
      <c r="AB1" s="98" t="s">
        <v>26</v>
      </c>
      <c r="AC1" s="98" t="s">
        <v>27</v>
      </c>
      <c r="AD1" s="98" t="s">
        <v>28</v>
      </c>
      <c r="AE1" s="99" t="s">
        <v>29</v>
      </c>
      <c r="AF1" s="99" t="s">
        <v>30</v>
      </c>
      <c r="AG1" s="99" t="s">
        <v>31</v>
      </c>
      <c r="AH1" s="99" t="s">
        <v>32</v>
      </c>
      <c r="AI1" s="99" t="s">
        <v>33</v>
      </c>
      <c r="AJ1" s="100" t="s">
        <v>34</v>
      </c>
    </row>
    <row r="2">
      <c r="A2" s="101">
        <f>COUNT($A$3:$A$1478)</f>
        <v>714</v>
      </c>
      <c r="B2" s="102"/>
      <c r="C2" s="102"/>
      <c r="D2" s="102"/>
      <c r="E2" s="102"/>
      <c r="F2" s="102"/>
      <c r="G2" s="102"/>
      <c r="H2" s="102"/>
      <c r="I2" s="102"/>
      <c r="J2" s="101">
        <f>SUM($J$3:$J$1478)</f>
        <v>118</v>
      </c>
      <c r="K2" s="101">
        <f>SUM($K$3:$K$1478)</f>
        <v>464</v>
      </c>
      <c r="L2" s="101">
        <f>SUM($L$3:$L$1478)</f>
        <v>132</v>
      </c>
      <c r="M2" s="101">
        <f t="shared" ref="M2:N2" si="1">COUNTIF(M3:M1478,"yes")</f>
        <v>223</v>
      </c>
      <c r="N2" s="26">
        <f t="shared" si="1"/>
        <v>21</v>
      </c>
      <c r="O2" s="101">
        <f>SUM($O$3:$O$1478)</f>
        <v>1446</v>
      </c>
      <c r="P2" s="101">
        <f>SUM($P$3:$P$1478)</f>
        <v>2012</v>
      </c>
      <c r="Q2" s="101">
        <f>SUM($Q$3:$Q$1478)</f>
        <v>1358</v>
      </c>
      <c r="R2" s="101">
        <f>SUM($R$3:$R$1478)</f>
        <v>1696</v>
      </c>
      <c r="S2" s="101">
        <f>SUM($S$3:$S$1478)</f>
        <v>259</v>
      </c>
      <c r="T2" s="101">
        <f>SUM($T$3:$T$1478)</f>
        <v>43</v>
      </c>
      <c r="U2" s="101">
        <f>SUM($U$3:$U$1478)</f>
        <v>1997</v>
      </c>
      <c r="V2" s="101">
        <f>SUM($V$3:$V$1478)</f>
        <v>1170</v>
      </c>
      <c r="W2" s="101">
        <f>SUM($W$3:$W$1478)</f>
        <v>1807</v>
      </c>
      <c r="X2" s="101">
        <f>SUM($X$3:$X$1478)</f>
        <v>216</v>
      </c>
      <c r="Y2" s="101">
        <f>SUM($Y$3:$Y$1478)</f>
        <v>67</v>
      </c>
      <c r="Z2" s="101">
        <f>SUM($Z$3:$Z$1478)</f>
        <v>1173</v>
      </c>
      <c r="AA2" s="101">
        <f>SUM($AA$3:$AA$1478)</f>
        <v>666</v>
      </c>
      <c r="AB2" s="101">
        <f>SUM($AB$3:$AB$1478)</f>
        <v>1443</v>
      </c>
      <c r="AC2" s="101">
        <f>SUM($AC$3:$AC$1478)</f>
        <v>193</v>
      </c>
      <c r="AD2" s="101">
        <f>SUM($AD$3:$AD$1478)</f>
        <v>44</v>
      </c>
      <c r="AE2" s="101">
        <f>SUM($AE$3:$AE$1478)</f>
        <v>640</v>
      </c>
      <c r="AF2" s="101">
        <f>SUM($AF$3:$AF$1478)</f>
        <v>391</v>
      </c>
      <c r="AG2" s="101">
        <f>SUM($AG$3:$AG$1478)</f>
        <v>741</v>
      </c>
      <c r="AH2" s="101">
        <f>SUM($AH$3:$AH$1478)</f>
        <v>127</v>
      </c>
      <c r="AI2" s="101">
        <f>SUM($AI$3:$AI$1478)</f>
        <v>22</v>
      </c>
      <c r="AJ2" s="103">
        <f>SUM(O2:AI2)</f>
        <v>17511</v>
      </c>
    </row>
    <row r="3">
      <c r="A3" s="30">
        <v>13606.1</v>
      </c>
      <c r="B3" s="31">
        <v>44410.0</v>
      </c>
      <c r="C3" s="31">
        <v>44424.0</v>
      </c>
      <c r="D3" s="32" t="s">
        <v>407</v>
      </c>
      <c r="E3" s="32" t="s">
        <v>36</v>
      </c>
      <c r="F3" s="32" t="s">
        <v>172</v>
      </c>
      <c r="G3" s="33" t="s">
        <v>43</v>
      </c>
      <c r="H3" s="34">
        <v>27545.0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10.0</v>
      </c>
      <c r="AA3" s="30">
        <v>6.0</v>
      </c>
      <c r="AB3" s="30">
        <v>12.0</v>
      </c>
      <c r="AC3" s="30">
        <v>1.0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104"/>
    </row>
    <row r="4">
      <c r="A4" s="30">
        <v>13606.2</v>
      </c>
      <c r="B4" s="31">
        <v>44410.0</v>
      </c>
      <c r="C4" s="31">
        <v>44424.0</v>
      </c>
      <c r="D4" s="32" t="s">
        <v>407</v>
      </c>
      <c r="E4" s="32" t="s">
        <v>36</v>
      </c>
      <c r="F4" s="32" t="s">
        <v>44</v>
      </c>
      <c r="G4" s="33" t="s">
        <v>38</v>
      </c>
      <c r="H4" s="34">
        <v>27604.0</v>
      </c>
      <c r="I4" s="35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11.0</v>
      </c>
      <c r="AF4" s="30">
        <v>36.0</v>
      </c>
      <c r="AG4" s="30">
        <v>10.0</v>
      </c>
      <c r="AH4" s="30">
        <v>1.0</v>
      </c>
      <c r="AI4" s="30">
        <v>0.0</v>
      </c>
      <c r="AJ4" s="104"/>
    </row>
    <row r="5">
      <c r="A5" s="30">
        <v>13606.3</v>
      </c>
      <c r="B5" s="31">
        <v>44410.0</v>
      </c>
      <c r="C5" s="31">
        <v>44424.0</v>
      </c>
      <c r="D5" s="32" t="s">
        <v>407</v>
      </c>
      <c r="E5" s="32" t="s">
        <v>36</v>
      </c>
      <c r="H5" s="37"/>
      <c r="I5" s="37"/>
      <c r="J5" s="30">
        <v>1.0</v>
      </c>
      <c r="K5" s="30">
        <v>0.0</v>
      </c>
      <c r="L5" s="30">
        <v>0.0</v>
      </c>
      <c r="M5" s="32" t="s">
        <v>39</v>
      </c>
      <c r="N5" s="32" t="s">
        <v>39</v>
      </c>
      <c r="O5" s="30">
        <v>33.0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5.0</v>
      </c>
      <c r="AA5" s="30">
        <v>4.0</v>
      </c>
      <c r="AB5" s="30">
        <v>10.0</v>
      </c>
      <c r="AC5" s="30">
        <v>1.0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104"/>
    </row>
    <row r="6">
      <c r="A6" s="30">
        <v>13607.1</v>
      </c>
      <c r="B6" s="31">
        <v>44410.0</v>
      </c>
      <c r="C6" s="31">
        <v>44411.0</v>
      </c>
      <c r="D6" s="32" t="s">
        <v>306</v>
      </c>
      <c r="E6" s="32" t="s">
        <v>36</v>
      </c>
      <c r="F6" s="32" t="s">
        <v>307</v>
      </c>
      <c r="G6" s="33" t="s">
        <v>109</v>
      </c>
      <c r="H6" s="34">
        <v>27529.0</v>
      </c>
      <c r="I6" s="35"/>
      <c r="J6" s="30">
        <v>0.0</v>
      </c>
      <c r="K6" s="30">
        <v>1.0</v>
      </c>
      <c r="L6" s="30">
        <v>0.0</v>
      </c>
      <c r="M6" s="32" t="s">
        <v>49</v>
      </c>
      <c r="N6" s="32" t="s">
        <v>39</v>
      </c>
      <c r="O6" s="30">
        <v>5.0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11.0</v>
      </c>
      <c r="AA6" s="30">
        <v>6.0</v>
      </c>
      <c r="AB6" s="30">
        <v>10.0</v>
      </c>
      <c r="AC6" s="30">
        <v>2.0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104"/>
    </row>
    <row r="7">
      <c r="A7" s="30">
        <v>13607.2</v>
      </c>
      <c r="B7" s="31">
        <v>44410.0</v>
      </c>
      <c r="C7" s="31">
        <v>44411.0</v>
      </c>
      <c r="D7" s="32" t="s">
        <v>306</v>
      </c>
      <c r="E7" s="32" t="s">
        <v>36</v>
      </c>
      <c r="F7" s="32" t="s">
        <v>307</v>
      </c>
      <c r="G7" s="32" t="s">
        <v>109</v>
      </c>
      <c r="H7" s="30">
        <v>27529.0</v>
      </c>
      <c r="I7" s="37"/>
      <c r="J7" s="30">
        <v>0.0</v>
      </c>
      <c r="K7" s="30">
        <v>1.0</v>
      </c>
      <c r="L7" s="30">
        <v>0.0</v>
      </c>
      <c r="M7" s="32" t="s">
        <v>49</v>
      </c>
      <c r="N7" s="32" t="s">
        <v>39</v>
      </c>
      <c r="O7" s="30">
        <v>7.0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10.0</v>
      </c>
      <c r="V7" s="30">
        <v>6.0</v>
      </c>
      <c r="W7" s="30">
        <v>10.0</v>
      </c>
      <c r="X7" s="30">
        <v>2.0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104"/>
    </row>
    <row r="8">
      <c r="A8" s="30">
        <v>13607.3</v>
      </c>
      <c r="B8" s="31">
        <v>44410.0</v>
      </c>
      <c r="C8" s="31">
        <v>44411.0</v>
      </c>
      <c r="D8" s="32" t="s">
        <v>306</v>
      </c>
      <c r="E8" s="32" t="s">
        <v>36</v>
      </c>
      <c r="F8" s="32" t="s">
        <v>307</v>
      </c>
      <c r="G8" s="33" t="s">
        <v>109</v>
      </c>
      <c r="H8" s="34">
        <v>27529.0</v>
      </c>
      <c r="I8" s="35"/>
      <c r="J8" s="30">
        <v>0.0</v>
      </c>
      <c r="K8" s="30">
        <v>1.0</v>
      </c>
      <c r="L8" s="30">
        <v>0.0</v>
      </c>
      <c r="M8" s="32" t="s">
        <v>49</v>
      </c>
      <c r="N8" s="32" t="s">
        <v>39</v>
      </c>
      <c r="O8" s="30">
        <v>4.0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10.0</v>
      </c>
      <c r="V8" s="30">
        <v>6.0</v>
      </c>
      <c r="W8" s="30">
        <v>10.0</v>
      </c>
      <c r="X8" s="30">
        <v>2.0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104"/>
    </row>
    <row r="9">
      <c r="A9" s="30">
        <v>13607.4</v>
      </c>
      <c r="B9" s="31">
        <v>44410.0</v>
      </c>
      <c r="C9" s="31">
        <v>44411.0</v>
      </c>
      <c r="D9" s="32" t="s">
        <v>306</v>
      </c>
      <c r="E9" s="32" t="s">
        <v>36</v>
      </c>
      <c r="H9" s="37"/>
      <c r="I9" s="37"/>
      <c r="J9" s="30">
        <v>0.0</v>
      </c>
      <c r="K9" s="30">
        <v>0.0</v>
      </c>
      <c r="L9" s="30">
        <v>1.0</v>
      </c>
      <c r="M9" s="32" t="s">
        <v>49</v>
      </c>
      <c r="N9" s="32" t="s">
        <v>39</v>
      </c>
      <c r="O9" s="30">
        <v>9.0</v>
      </c>
      <c r="P9" s="30">
        <v>13.0</v>
      </c>
      <c r="Q9" s="30">
        <v>7.0</v>
      </c>
      <c r="R9" s="30">
        <v>10.0</v>
      </c>
      <c r="S9" s="30">
        <v>2.0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105"/>
    </row>
    <row r="10">
      <c r="A10" s="30">
        <v>13607.5</v>
      </c>
      <c r="B10" s="31">
        <v>44410.0</v>
      </c>
      <c r="C10" s="31">
        <v>44411.0</v>
      </c>
      <c r="D10" s="32" t="s">
        <v>306</v>
      </c>
      <c r="E10" s="32" t="s">
        <v>36</v>
      </c>
      <c r="H10" s="37"/>
      <c r="I10" s="37"/>
      <c r="J10" s="30">
        <v>0.0</v>
      </c>
      <c r="K10" s="30">
        <v>0.0</v>
      </c>
      <c r="L10" s="30">
        <v>1.0</v>
      </c>
      <c r="M10" s="32" t="s">
        <v>49</v>
      </c>
      <c r="N10" s="32" t="s">
        <v>39</v>
      </c>
      <c r="O10" s="30">
        <v>0.0</v>
      </c>
      <c r="P10" s="30">
        <v>11.0</v>
      </c>
      <c r="Q10" s="30">
        <v>7.0</v>
      </c>
      <c r="R10" s="30">
        <v>10.0</v>
      </c>
      <c r="S10" s="30">
        <v>2.0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106"/>
    </row>
    <row r="11">
      <c r="A11" s="30">
        <v>13607.6</v>
      </c>
      <c r="B11" s="31">
        <v>44410.0</v>
      </c>
      <c r="C11" s="31">
        <v>44411.0</v>
      </c>
      <c r="D11" s="32" t="s">
        <v>306</v>
      </c>
      <c r="E11" s="32" t="s">
        <v>36</v>
      </c>
      <c r="H11" s="37"/>
      <c r="I11" s="37"/>
      <c r="J11" s="30">
        <v>0.0</v>
      </c>
      <c r="K11" s="30">
        <v>0.0</v>
      </c>
      <c r="L11" s="30">
        <v>1.0</v>
      </c>
      <c r="M11" s="32" t="s">
        <v>49</v>
      </c>
      <c r="N11" s="32" t="s">
        <v>39</v>
      </c>
      <c r="O11" s="30">
        <v>1.0</v>
      </c>
      <c r="P11" s="30">
        <v>11.0</v>
      </c>
      <c r="Q11" s="30">
        <v>8.0</v>
      </c>
      <c r="R11" s="30">
        <v>5.0</v>
      </c>
      <c r="S11" s="30">
        <v>2.0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106"/>
    </row>
    <row r="12">
      <c r="A12" s="30">
        <v>13608.1</v>
      </c>
      <c r="B12" s="31">
        <v>44410.0</v>
      </c>
      <c r="C12" s="31">
        <v>44411.0</v>
      </c>
      <c r="D12" s="32" t="s">
        <v>306</v>
      </c>
      <c r="E12" s="32" t="s">
        <v>36</v>
      </c>
      <c r="H12" s="37"/>
      <c r="I12" s="37"/>
      <c r="J12" s="30">
        <v>1.0</v>
      </c>
      <c r="K12" s="30">
        <v>0.0</v>
      </c>
      <c r="L12" s="30">
        <v>0.0</v>
      </c>
      <c r="M12" s="32" t="s">
        <v>49</v>
      </c>
      <c r="N12" s="32" t="s">
        <v>39</v>
      </c>
      <c r="O12" s="30">
        <v>4.0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9.0</v>
      </c>
      <c r="AA12" s="30">
        <v>5.0</v>
      </c>
      <c r="AB12" s="30">
        <v>10.0</v>
      </c>
      <c r="AC12" s="30">
        <v>1.0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106"/>
    </row>
    <row r="13">
      <c r="A13" s="30">
        <v>13609.1</v>
      </c>
      <c r="B13" s="31">
        <v>44410.0</v>
      </c>
      <c r="C13" s="31">
        <v>44424.0</v>
      </c>
      <c r="D13" s="32" t="s">
        <v>403</v>
      </c>
      <c r="E13" s="32" t="s">
        <v>46</v>
      </c>
      <c r="F13" s="32" t="s">
        <v>311</v>
      </c>
      <c r="G13" s="33" t="s">
        <v>38</v>
      </c>
      <c r="H13" s="34">
        <v>27616.0</v>
      </c>
      <c r="I13" s="35"/>
      <c r="J13" s="30">
        <v>0.0</v>
      </c>
      <c r="K13" s="30">
        <v>1.0</v>
      </c>
      <c r="L13" s="30">
        <v>0.0</v>
      </c>
      <c r="M13" s="32" t="s">
        <v>49</v>
      </c>
      <c r="N13" s="32" t="s">
        <v>39</v>
      </c>
      <c r="O13" s="30">
        <v>5.0</v>
      </c>
      <c r="P13" s="30">
        <v>9.0</v>
      </c>
      <c r="Q13" s="30">
        <v>6.0</v>
      </c>
      <c r="R13" s="30">
        <v>7.0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5.0</v>
      </c>
      <c r="AC13" s="30">
        <v>1.0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106"/>
    </row>
    <row r="14">
      <c r="A14" s="30">
        <v>13609.2</v>
      </c>
      <c r="B14" s="31">
        <v>44410.0</v>
      </c>
      <c r="C14" s="31">
        <v>44424.0</v>
      </c>
      <c r="D14" s="32" t="s">
        <v>403</v>
      </c>
      <c r="E14" s="32" t="s">
        <v>46</v>
      </c>
      <c r="F14" s="32" t="s">
        <v>311</v>
      </c>
      <c r="G14" s="33" t="s">
        <v>38</v>
      </c>
      <c r="H14" s="34">
        <v>27616.0</v>
      </c>
      <c r="I14" s="35"/>
      <c r="J14" s="30">
        <v>0.0</v>
      </c>
      <c r="K14" s="30">
        <v>1.0</v>
      </c>
      <c r="L14" s="30">
        <v>0.0</v>
      </c>
      <c r="M14" s="32" t="s">
        <v>49</v>
      </c>
      <c r="N14" s="32" t="s">
        <v>39</v>
      </c>
      <c r="O14" s="30">
        <v>6.0</v>
      </c>
      <c r="P14" s="30">
        <v>10.0</v>
      </c>
      <c r="Q14" s="30">
        <v>6.0</v>
      </c>
      <c r="R14" s="30">
        <v>7.0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5.0</v>
      </c>
      <c r="AC14" s="30">
        <v>1.0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106"/>
    </row>
    <row r="15">
      <c r="A15" s="30">
        <v>13609.3</v>
      </c>
      <c r="B15" s="31">
        <v>44410.0</v>
      </c>
      <c r="C15" s="31">
        <v>44424.0</v>
      </c>
      <c r="D15" s="32" t="s">
        <v>403</v>
      </c>
      <c r="E15" s="32" t="s">
        <v>46</v>
      </c>
      <c r="F15" s="32" t="s">
        <v>81</v>
      </c>
      <c r="G15" s="33" t="s">
        <v>38</v>
      </c>
      <c r="H15" s="34">
        <v>27614.0</v>
      </c>
      <c r="I15" s="35"/>
      <c r="J15" s="30">
        <v>0.0</v>
      </c>
      <c r="K15" s="30">
        <v>1.0</v>
      </c>
      <c r="L15" s="30">
        <v>0.0</v>
      </c>
      <c r="M15" s="32" t="s">
        <v>49</v>
      </c>
      <c r="N15" s="32" t="s">
        <v>39</v>
      </c>
      <c r="O15" s="30">
        <v>3.0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10.0</v>
      </c>
      <c r="V15" s="30">
        <v>6.0</v>
      </c>
      <c r="W15" s="30">
        <v>10.0</v>
      </c>
      <c r="X15" s="30">
        <v>1.0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106"/>
    </row>
    <row r="16">
      <c r="A16" s="30">
        <v>13609.4</v>
      </c>
      <c r="B16" s="31">
        <v>44410.0</v>
      </c>
      <c r="C16" s="31">
        <v>44424.0</v>
      </c>
      <c r="D16" s="32" t="s">
        <v>403</v>
      </c>
      <c r="E16" s="32" t="s">
        <v>46</v>
      </c>
      <c r="H16" s="37"/>
      <c r="I16" s="35"/>
      <c r="J16" s="30">
        <v>0.0</v>
      </c>
      <c r="K16" s="30">
        <v>0.0</v>
      </c>
      <c r="L16" s="30">
        <v>1.0</v>
      </c>
      <c r="M16" s="32" t="s">
        <v>49</v>
      </c>
      <c r="N16" s="32" t="s">
        <v>39</v>
      </c>
      <c r="O16" s="30">
        <v>3.0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9.0</v>
      </c>
      <c r="V16" s="30">
        <v>6.0</v>
      </c>
      <c r="W16" s="30">
        <v>5.0</v>
      </c>
      <c r="X16" s="30">
        <v>0.0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106"/>
    </row>
    <row r="17">
      <c r="A17" s="30">
        <v>13609.5</v>
      </c>
      <c r="B17" s="31">
        <v>44410.0</v>
      </c>
      <c r="C17" s="31">
        <v>44424.0</v>
      </c>
      <c r="D17" s="32" t="s">
        <v>403</v>
      </c>
      <c r="E17" s="32" t="s">
        <v>46</v>
      </c>
      <c r="H17" s="37"/>
      <c r="I17" s="37"/>
      <c r="J17" s="30">
        <v>0.0</v>
      </c>
      <c r="K17" s="30">
        <v>0.0</v>
      </c>
      <c r="L17" s="30">
        <v>1.0</v>
      </c>
      <c r="M17" s="32" t="s">
        <v>49</v>
      </c>
      <c r="N17" s="32" t="s">
        <v>39</v>
      </c>
      <c r="O17" s="30">
        <v>1.0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8.0</v>
      </c>
      <c r="V17" s="30">
        <v>7.0</v>
      </c>
      <c r="W17" s="30">
        <v>5.0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106"/>
    </row>
    <row r="18">
      <c r="A18" s="30">
        <v>13609.6</v>
      </c>
      <c r="B18" s="31">
        <v>44410.0</v>
      </c>
      <c r="C18" s="31">
        <v>44424.0</v>
      </c>
      <c r="D18" s="32" t="s">
        <v>403</v>
      </c>
      <c r="E18" s="32" t="s">
        <v>46</v>
      </c>
      <c r="F18" s="32" t="s">
        <v>81</v>
      </c>
      <c r="G18" s="32" t="s">
        <v>38</v>
      </c>
      <c r="H18" s="30">
        <v>27614.0</v>
      </c>
      <c r="I18" s="37"/>
      <c r="J18" s="30">
        <v>1.0</v>
      </c>
      <c r="K18" s="30">
        <v>0.0</v>
      </c>
      <c r="L18" s="30">
        <v>0.0</v>
      </c>
      <c r="M18" s="32" t="s">
        <v>49</v>
      </c>
      <c r="N18" s="32" t="s">
        <v>39</v>
      </c>
      <c r="O18" s="30">
        <v>3.0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6.0</v>
      </c>
      <c r="AA18" s="30">
        <v>5.0</v>
      </c>
      <c r="AB18" s="30">
        <v>12.0</v>
      </c>
      <c r="AC18" s="30">
        <v>1.0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106"/>
    </row>
    <row r="19">
      <c r="A19" s="30">
        <v>13610.1</v>
      </c>
      <c r="B19" s="31">
        <v>44410.0</v>
      </c>
      <c r="C19" s="31">
        <v>44424.0</v>
      </c>
      <c r="D19" s="32" t="s">
        <v>403</v>
      </c>
      <c r="E19" s="32" t="s">
        <v>46</v>
      </c>
      <c r="F19" s="32" t="s">
        <v>81</v>
      </c>
      <c r="G19" s="33" t="s">
        <v>38</v>
      </c>
      <c r="H19" s="34">
        <v>27614.0</v>
      </c>
      <c r="I19" s="35"/>
      <c r="J19" s="30">
        <v>0.0</v>
      </c>
      <c r="K19" s="30">
        <v>1.0</v>
      </c>
      <c r="L19" s="30">
        <v>0.0</v>
      </c>
      <c r="M19" s="32" t="s">
        <v>49</v>
      </c>
      <c r="N19" s="32" t="s">
        <v>39</v>
      </c>
      <c r="O19" s="30">
        <v>3.0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12.0</v>
      </c>
      <c r="V19" s="30">
        <v>6.0</v>
      </c>
      <c r="W19" s="30">
        <v>10.0</v>
      </c>
      <c r="X19" s="30">
        <v>1.0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106"/>
    </row>
    <row r="20">
      <c r="A20" s="30">
        <v>13610.2</v>
      </c>
      <c r="B20" s="31">
        <v>44410.0</v>
      </c>
      <c r="C20" s="31">
        <v>44424.0</v>
      </c>
      <c r="D20" s="32" t="s">
        <v>403</v>
      </c>
      <c r="E20" s="32" t="s">
        <v>46</v>
      </c>
      <c r="F20" s="32" t="s">
        <v>81</v>
      </c>
      <c r="G20" s="33" t="s">
        <v>38</v>
      </c>
      <c r="H20" s="34">
        <v>27614.0</v>
      </c>
      <c r="I20" s="35"/>
      <c r="J20" s="30">
        <v>0.0</v>
      </c>
      <c r="K20" s="30">
        <v>0.0</v>
      </c>
      <c r="L20" s="30">
        <v>1.0</v>
      </c>
      <c r="M20" s="32" t="s">
        <v>49</v>
      </c>
      <c r="N20" s="32" t="s">
        <v>39</v>
      </c>
      <c r="O20" s="30">
        <v>5.0</v>
      </c>
      <c r="P20" s="30">
        <v>9.0</v>
      </c>
      <c r="Q20" s="30">
        <v>6.0</v>
      </c>
      <c r="R20" s="30">
        <v>10.0</v>
      </c>
      <c r="S20" s="30">
        <v>1.0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106"/>
    </row>
    <row r="21">
      <c r="A21" s="30">
        <v>13610.3</v>
      </c>
      <c r="B21" s="31">
        <v>44410.0</v>
      </c>
      <c r="C21" s="31">
        <v>44424.0</v>
      </c>
      <c r="D21" s="32" t="s">
        <v>403</v>
      </c>
      <c r="E21" s="32" t="s">
        <v>46</v>
      </c>
      <c r="H21" s="37"/>
      <c r="I21" s="35"/>
      <c r="J21" s="30">
        <v>1.0</v>
      </c>
      <c r="K21" s="30">
        <v>0.0</v>
      </c>
      <c r="L21" s="30">
        <v>0.0</v>
      </c>
      <c r="M21" s="32" t="s">
        <v>49</v>
      </c>
      <c r="N21" s="32" t="s">
        <v>39</v>
      </c>
      <c r="O21" s="30">
        <v>0.0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6.0</v>
      </c>
      <c r="AF21" s="30">
        <v>6.0</v>
      </c>
      <c r="AG21" s="30">
        <v>10.0</v>
      </c>
      <c r="AH21" s="30">
        <v>1.0</v>
      </c>
      <c r="AI21" s="30">
        <v>0.0</v>
      </c>
      <c r="AJ21" s="106"/>
    </row>
    <row r="22">
      <c r="A22" s="30">
        <v>13611.1</v>
      </c>
      <c r="B22" s="31">
        <v>44411.0</v>
      </c>
      <c r="C22" s="31">
        <v>44425.0</v>
      </c>
      <c r="D22" s="32" t="s">
        <v>35</v>
      </c>
      <c r="E22" s="32" t="s">
        <v>36</v>
      </c>
      <c r="F22" s="32" t="s">
        <v>85</v>
      </c>
      <c r="G22" s="33" t="s">
        <v>86</v>
      </c>
      <c r="H22" s="34">
        <v>27591.0</v>
      </c>
      <c r="I22" s="35"/>
      <c r="J22" s="30">
        <v>0.0</v>
      </c>
      <c r="K22" s="30">
        <v>1.0</v>
      </c>
      <c r="L22" s="30">
        <v>0.0</v>
      </c>
      <c r="M22" s="32" t="s">
        <v>39</v>
      </c>
      <c r="N22" s="32" t="s">
        <v>39</v>
      </c>
      <c r="O22" s="30">
        <v>3.0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11.0</v>
      </c>
      <c r="V22" s="30">
        <v>5.0</v>
      </c>
      <c r="W22" s="30">
        <v>10.0</v>
      </c>
      <c r="X22" s="30">
        <v>1.0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106"/>
    </row>
    <row r="23">
      <c r="A23" s="30">
        <v>13611.2</v>
      </c>
      <c r="B23" s="31">
        <v>44411.0</v>
      </c>
      <c r="C23" s="31">
        <v>44425.0</v>
      </c>
      <c r="D23" s="32" t="s">
        <v>35</v>
      </c>
      <c r="E23" s="32" t="s">
        <v>36</v>
      </c>
      <c r="F23" s="32" t="s">
        <v>216</v>
      </c>
      <c r="G23" s="33" t="s">
        <v>86</v>
      </c>
      <c r="H23" s="34">
        <v>27591.0</v>
      </c>
      <c r="I23" s="35"/>
      <c r="J23" s="30">
        <v>0.0</v>
      </c>
      <c r="K23" s="30">
        <v>1.0</v>
      </c>
      <c r="L23" s="30">
        <v>0.0</v>
      </c>
      <c r="M23" s="32" t="s">
        <v>39</v>
      </c>
      <c r="N23" s="32" t="s">
        <v>39</v>
      </c>
      <c r="O23" s="30">
        <v>3.0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11.0</v>
      </c>
      <c r="V23" s="30">
        <v>5.0</v>
      </c>
      <c r="W23" s="30">
        <v>10.0</v>
      </c>
      <c r="X23" s="30">
        <v>1.0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106"/>
    </row>
    <row r="24">
      <c r="A24" s="30">
        <v>13611.3</v>
      </c>
      <c r="B24" s="31">
        <v>44411.0</v>
      </c>
      <c r="C24" s="31">
        <v>44425.0</v>
      </c>
      <c r="D24" s="32" t="s">
        <v>35</v>
      </c>
      <c r="E24" s="32" t="s">
        <v>36</v>
      </c>
      <c r="F24" s="32" t="s">
        <v>85</v>
      </c>
      <c r="G24" s="33" t="s">
        <v>86</v>
      </c>
      <c r="H24" s="34">
        <v>27591.0</v>
      </c>
      <c r="I24" s="35"/>
      <c r="J24" s="30">
        <v>0.0</v>
      </c>
      <c r="K24" s="30">
        <v>1.0</v>
      </c>
      <c r="L24" s="30">
        <v>0.0</v>
      </c>
      <c r="M24" s="32" t="s">
        <v>39</v>
      </c>
      <c r="N24" s="32" t="s">
        <v>39</v>
      </c>
      <c r="O24" s="30">
        <v>3.0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5.0</v>
      </c>
      <c r="W24" s="30">
        <v>10.0</v>
      </c>
      <c r="X24" s="30">
        <v>1.0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106"/>
    </row>
    <row r="25">
      <c r="A25" s="30">
        <v>13611.4</v>
      </c>
      <c r="B25" s="31">
        <v>44411.0</v>
      </c>
      <c r="C25" s="31">
        <v>44425.0</v>
      </c>
      <c r="D25" s="32" t="s">
        <v>35</v>
      </c>
      <c r="E25" s="32" t="s">
        <v>36</v>
      </c>
      <c r="H25" s="37"/>
      <c r="I25" s="37"/>
      <c r="J25" s="30">
        <v>0.0</v>
      </c>
      <c r="K25" s="30">
        <v>0.0</v>
      </c>
      <c r="L25" s="30">
        <v>1.0</v>
      </c>
      <c r="M25" s="32" t="s">
        <v>39</v>
      </c>
      <c r="N25" s="32" t="s">
        <v>39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10.0</v>
      </c>
      <c r="V25" s="30">
        <v>6.0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106"/>
    </row>
    <row r="26">
      <c r="A26" s="30">
        <v>13612.1</v>
      </c>
      <c r="B26" s="31">
        <v>44412.0</v>
      </c>
      <c r="C26" s="31">
        <v>44425.0</v>
      </c>
      <c r="D26" s="32" t="s">
        <v>396</v>
      </c>
      <c r="E26" s="32" t="s">
        <v>397</v>
      </c>
      <c r="F26" s="37"/>
      <c r="G26" s="38"/>
      <c r="H26" s="38"/>
      <c r="I26" s="35"/>
      <c r="J26" s="30">
        <v>1.0</v>
      </c>
      <c r="K26" s="30">
        <v>0.0</v>
      </c>
      <c r="L26" s="30">
        <v>0.0</v>
      </c>
      <c r="M26" s="32" t="s">
        <v>39</v>
      </c>
      <c r="N26" s="32" t="s">
        <v>39</v>
      </c>
      <c r="O26" s="30">
        <v>1.0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4.0</v>
      </c>
      <c r="AA26" s="30">
        <v>2.0</v>
      </c>
      <c r="AB26" s="30">
        <v>6.0</v>
      </c>
      <c r="AC26" s="30">
        <v>1.0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106"/>
    </row>
    <row r="27">
      <c r="A27" s="30">
        <v>13612.2</v>
      </c>
      <c r="B27" s="31">
        <v>44412.0</v>
      </c>
      <c r="C27" s="31">
        <v>44425.0</v>
      </c>
      <c r="D27" s="32" t="s">
        <v>396</v>
      </c>
      <c r="E27" s="32" t="s">
        <v>397</v>
      </c>
      <c r="F27" s="37"/>
      <c r="G27" s="37"/>
      <c r="H27" s="37"/>
      <c r="I27" s="37"/>
      <c r="J27" s="30">
        <v>0.0</v>
      </c>
      <c r="K27" s="30">
        <v>0.0</v>
      </c>
      <c r="L27" s="30">
        <v>1.0</v>
      </c>
      <c r="M27" s="32" t="s">
        <v>39</v>
      </c>
      <c r="N27" s="32" t="s">
        <v>39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9.0</v>
      </c>
      <c r="V27" s="30">
        <v>4.0</v>
      </c>
      <c r="W27" s="30">
        <v>5.0</v>
      </c>
      <c r="X27" s="30">
        <v>1.0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106"/>
    </row>
    <row r="28">
      <c r="A28" s="30">
        <v>13612.3</v>
      </c>
      <c r="B28" s="31">
        <v>44412.0</v>
      </c>
      <c r="C28" s="31">
        <v>44425.0</v>
      </c>
      <c r="D28" s="32" t="s">
        <v>396</v>
      </c>
      <c r="E28" s="66" t="s">
        <v>397</v>
      </c>
      <c r="F28" s="107"/>
      <c r="G28" s="38"/>
      <c r="H28" s="38"/>
      <c r="I28" s="35"/>
      <c r="J28" s="30">
        <v>0.0</v>
      </c>
      <c r="K28" s="30">
        <v>0.0</v>
      </c>
      <c r="L28" s="30">
        <v>1.0</v>
      </c>
      <c r="M28" s="32" t="s">
        <v>39</v>
      </c>
      <c r="N28" s="32" t="s">
        <v>39</v>
      </c>
      <c r="O28" s="30">
        <v>0.0</v>
      </c>
      <c r="P28" s="30">
        <v>16.0</v>
      </c>
      <c r="Q28" s="30">
        <v>15.0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106"/>
    </row>
    <row r="29">
      <c r="A29" s="30">
        <v>13612.4</v>
      </c>
      <c r="B29" s="31">
        <v>44412.0</v>
      </c>
      <c r="C29" s="31">
        <v>44425.0</v>
      </c>
      <c r="D29" s="32" t="s">
        <v>396</v>
      </c>
      <c r="E29" s="66" t="s">
        <v>397</v>
      </c>
      <c r="F29" s="107"/>
      <c r="G29" s="38"/>
      <c r="H29" s="38"/>
      <c r="I29" s="35"/>
      <c r="J29" s="30">
        <v>1.0</v>
      </c>
      <c r="K29" s="30">
        <v>0.0</v>
      </c>
      <c r="L29" s="30">
        <v>0.0</v>
      </c>
      <c r="M29" s="32" t="s">
        <v>39</v>
      </c>
      <c r="N29" s="32" t="s">
        <v>39</v>
      </c>
      <c r="O29" s="30">
        <v>0.0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4.0</v>
      </c>
      <c r="AF29" s="30">
        <v>2.0</v>
      </c>
      <c r="AG29" s="30">
        <v>0.0</v>
      </c>
      <c r="AH29" s="30">
        <v>0.0</v>
      </c>
      <c r="AI29" s="30">
        <v>0.0</v>
      </c>
      <c r="AJ29" s="106"/>
    </row>
    <row r="30">
      <c r="A30" s="30">
        <v>13613.1</v>
      </c>
      <c r="B30" s="31">
        <v>44412.0</v>
      </c>
      <c r="C30" s="31">
        <v>44424.0</v>
      </c>
      <c r="D30" s="32" t="s">
        <v>35</v>
      </c>
      <c r="E30" s="32" t="s">
        <v>36</v>
      </c>
      <c r="F30" s="32" t="s">
        <v>40</v>
      </c>
      <c r="G30" s="38"/>
      <c r="H30" s="38"/>
      <c r="I30" s="35"/>
      <c r="J30" s="30">
        <v>0.0</v>
      </c>
      <c r="K30" s="30">
        <v>1.0</v>
      </c>
      <c r="L30" s="30">
        <v>0.0</v>
      </c>
      <c r="M30" s="32" t="s">
        <v>49</v>
      </c>
      <c r="N30" s="32" t="s">
        <v>39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8.0</v>
      </c>
      <c r="V30" s="30">
        <v>5.0</v>
      </c>
      <c r="W30" s="30">
        <v>10.0</v>
      </c>
      <c r="X30" s="30">
        <v>1.0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106"/>
    </row>
    <row r="31">
      <c r="A31" s="30">
        <v>13613.2</v>
      </c>
      <c r="B31" s="31">
        <v>44412.0</v>
      </c>
      <c r="C31" s="31">
        <v>44424.0</v>
      </c>
      <c r="D31" s="32" t="s">
        <v>35</v>
      </c>
      <c r="E31" s="32" t="s">
        <v>36</v>
      </c>
      <c r="H31" s="37"/>
      <c r="I31" s="37"/>
      <c r="J31" s="30">
        <v>0.0</v>
      </c>
      <c r="K31" s="30">
        <v>0.0</v>
      </c>
      <c r="L31" s="30">
        <v>1.0</v>
      </c>
      <c r="M31" s="32" t="s">
        <v>49</v>
      </c>
      <c r="N31" s="32" t="s">
        <v>39</v>
      </c>
      <c r="O31" s="30">
        <v>0.0</v>
      </c>
      <c r="P31" s="30">
        <v>7.0</v>
      </c>
      <c r="Q31" s="30">
        <v>6.0</v>
      </c>
      <c r="R31" s="30">
        <v>5.0</v>
      </c>
      <c r="S31" s="30">
        <v>2.0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106"/>
    </row>
    <row r="32">
      <c r="A32" s="30">
        <v>13614.1</v>
      </c>
      <c r="B32" s="31">
        <v>44412.0</v>
      </c>
      <c r="C32" s="31">
        <v>44425.0</v>
      </c>
      <c r="D32" s="32" t="s">
        <v>358</v>
      </c>
      <c r="E32" s="32" t="s">
        <v>160</v>
      </c>
      <c r="F32" s="37"/>
      <c r="G32" s="37"/>
      <c r="H32" s="37"/>
      <c r="I32" s="37"/>
      <c r="J32" s="30">
        <v>0.0</v>
      </c>
      <c r="K32" s="30">
        <v>0.0</v>
      </c>
      <c r="L32" s="30">
        <v>1.0</v>
      </c>
      <c r="M32" s="32" t="s">
        <v>39</v>
      </c>
      <c r="N32" s="32" t="s">
        <v>39</v>
      </c>
      <c r="O32" s="30">
        <v>0.0</v>
      </c>
      <c r="P32" s="30">
        <v>11.0</v>
      </c>
      <c r="Q32" s="30">
        <v>14.0</v>
      </c>
      <c r="R32" s="30">
        <v>5.0</v>
      </c>
      <c r="S32" s="30">
        <v>2.0</v>
      </c>
      <c r="T32" s="30">
        <v>1.0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106"/>
    </row>
    <row r="33">
      <c r="A33" s="30">
        <v>13614.2</v>
      </c>
      <c r="B33" s="31">
        <v>44412.0</v>
      </c>
      <c r="C33" s="31">
        <v>44425.0</v>
      </c>
      <c r="D33" s="32" t="s">
        <v>358</v>
      </c>
      <c r="E33" s="32" t="s">
        <v>160</v>
      </c>
      <c r="F33" s="32" t="s">
        <v>40</v>
      </c>
      <c r="G33" s="37"/>
      <c r="H33" s="37"/>
      <c r="I33" s="37"/>
      <c r="J33" s="30">
        <v>0.0</v>
      </c>
      <c r="K33" s="30">
        <v>1.0</v>
      </c>
      <c r="L33" s="30">
        <v>0.0</v>
      </c>
      <c r="M33" s="32" t="s">
        <v>39</v>
      </c>
      <c r="N33" s="32" t="s">
        <v>39</v>
      </c>
      <c r="O33" s="30">
        <v>3.0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13.0</v>
      </c>
      <c r="V33" s="30">
        <v>8.0</v>
      </c>
      <c r="W33" s="30">
        <v>10.0</v>
      </c>
      <c r="X33" s="30">
        <v>1.0</v>
      </c>
      <c r="Y33" s="30">
        <v>1.0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106"/>
    </row>
    <row r="34">
      <c r="A34" s="30">
        <v>13614.3</v>
      </c>
      <c r="B34" s="31">
        <v>44412.0</v>
      </c>
      <c r="C34" s="31">
        <v>44425.0</v>
      </c>
      <c r="D34" s="32" t="s">
        <v>358</v>
      </c>
      <c r="E34" s="32" t="s">
        <v>160</v>
      </c>
      <c r="F34" s="37"/>
      <c r="G34" s="37"/>
      <c r="H34" s="37"/>
      <c r="I34" s="37"/>
      <c r="J34" s="30">
        <v>1.0</v>
      </c>
      <c r="K34" s="30">
        <v>0.0</v>
      </c>
      <c r="L34" s="30">
        <v>0.0</v>
      </c>
      <c r="M34" s="32" t="s">
        <v>39</v>
      </c>
      <c r="N34" s="32" t="s">
        <v>39</v>
      </c>
      <c r="O34" s="30">
        <v>3.0</v>
      </c>
      <c r="P34" s="30">
        <v>0.0</v>
      </c>
      <c r="Q34" s="30">
        <v>0.0</v>
      </c>
      <c r="R34" s="30">
        <v>5.0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1.0</v>
      </c>
      <c r="AA34" s="30">
        <v>6.0</v>
      </c>
      <c r="AB34" s="30">
        <v>12.0</v>
      </c>
      <c r="AC34" s="30">
        <v>2.0</v>
      </c>
      <c r="AD34" s="30">
        <v>1.0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106"/>
    </row>
    <row r="35">
      <c r="A35" s="30">
        <v>13615.1</v>
      </c>
      <c r="B35" s="31">
        <v>44412.0</v>
      </c>
      <c r="C35" s="31">
        <v>44425.0</v>
      </c>
      <c r="D35" s="32" t="s">
        <v>297</v>
      </c>
      <c r="E35" s="32" t="s">
        <v>36</v>
      </c>
      <c r="F35" s="32" t="s">
        <v>300</v>
      </c>
      <c r="G35" s="32" t="s">
        <v>43</v>
      </c>
      <c r="H35" s="30">
        <v>27545.0</v>
      </c>
      <c r="I35" s="37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6.0</v>
      </c>
      <c r="P35" s="30">
        <v>13.0</v>
      </c>
      <c r="Q35" s="30">
        <v>9.0</v>
      </c>
      <c r="R35" s="30">
        <v>10.0</v>
      </c>
      <c r="S35" s="30">
        <v>1.0</v>
      </c>
      <c r="T35" s="30">
        <v>1.0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106"/>
    </row>
    <row r="36">
      <c r="A36" s="30">
        <v>13615.2</v>
      </c>
      <c r="B36" s="31">
        <v>44412.0</v>
      </c>
      <c r="C36" s="31">
        <v>44425.0</v>
      </c>
      <c r="D36" s="32" t="s">
        <v>297</v>
      </c>
      <c r="E36" s="32" t="s">
        <v>36</v>
      </c>
      <c r="F36" s="32" t="s">
        <v>44</v>
      </c>
      <c r="G36" s="33" t="s">
        <v>38</v>
      </c>
      <c r="H36" s="34">
        <v>27604.0</v>
      </c>
      <c r="I36" s="35"/>
      <c r="J36" s="30">
        <v>0.0</v>
      </c>
      <c r="K36" s="30">
        <v>1.0</v>
      </c>
      <c r="L36" s="30">
        <v>0.0</v>
      </c>
      <c r="M36" s="32" t="s">
        <v>39</v>
      </c>
      <c r="N36" s="32" t="s">
        <v>39</v>
      </c>
      <c r="O36" s="30">
        <v>3.0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12.0</v>
      </c>
      <c r="V36" s="30">
        <v>6.0</v>
      </c>
      <c r="W36" s="30">
        <v>5.0</v>
      </c>
      <c r="X36" s="30">
        <v>0.0</v>
      </c>
      <c r="Y36" s="30">
        <v>1.0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5.0</v>
      </c>
      <c r="AH36" s="30">
        <v>1.0</v>
      </c>
      <c r="AI36" s="30">
        <v>0.0</v>
      </c>
      <c r="AJ36" s="106"/>
    </row>
    <row r="37">
      <c r="A37" s="30">
        <v>13616.1</v>
      </c>
      <c r="B37" s="31">
        <v>44413.0</v>
      </c>
      <c r="C37" s="31">
        <v>44425.0</v>
      </c>
      <c r="D37" s="32" t="s">
        <v>194</v>
      </c>
      <c r="E37" s="32" t="s">
        <v>36</v>
      </c>
      <c r="F37" s="32" t="s">
        <v>330</v>
      </c>
      <c r="G37" s="33" t="s">
        <v>107</v>
      </c>
      <c r="H37" s="34">
        <v>27560.0</v>
      </c>
      <c r="I37" s="35"/>
      <c r="J37" s="30">
        <v>0.0</v>
      </c>
      <c r="K37" s="30">
        <v>1.0</v>
      </c>
      <c r="L37" s="30">
        <v>0.0</v>
      </c>
      <c r="M37" s="32" t="s">
        <v>39</v>
      </c>
      <c r="N37" s="32" t="s">
        <v>39</v>
      </c>
      <c r="O37" s="30">
        <v>3.0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10.0</v>
      </c>
      <c r="V37" s="30">
        <v>7.0</v>
      </c>
      <c r="W37" s="30">
        <v>5.0</v>
      </c>
      <c r="X37" s="30">
        <v>0.0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106"/>
    </row>
    <row r="38">
      <c r="A38" s="30">
        <v>13616.2</v>
      </c>
      <c r="B38" s="31">
        <v>44413.0</v>
      </c>
      <c r="C38" s="31">
        <v>44425.0</v>
      </c>
      <c r="D38" s="32" t="s">
        <v>194</v>
      </c>
      <c r="E38" s="32" t="s">
        <v>36</v>
      </c>
      <c r="H38" s="37"/>
      <c r="I38" s="37"/>
      <c r="J38" s="30">
        <v>0.0</v>
      </c>
      <c r="K38" s="30">
        <v>0.0</v>
      </c>
      <c r="L38" s="30">
        <v>1.0</v>
      </c>
      <c r="M38" s="32" t="s">
        <v>39</v>
      </c>
      <c r="N38" s="32" t="s">
        <v>39</v>
      </c>
      <c r="O38" s="30">
        <v>3.0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10.0</v>
      </c>
      <c r="V38" s="30">
        <v>7.0</v>
      </c>
      <c r="W38" s="30">
        <v>5.0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106"/>
    </row>
    <row r="39">
      <c r="A39" s="30">
        <v>13616.3</v>
      </c>
      <c r="B39" s="31">
        <v>44413.0</v>
      </c>
      <c r="C39" s="31">
        <v>44425.0</v>
      </c>
      <c r="D39" s="32" t="s">
        <v>194</v>
      </c>
      <c r="E39" s="32" t="s">
        <v>36</v>
      </c>
      <c r="H39" s="37"/>
      <c r="I39" s="37"/>
      <c r="J39" s="30">
        <v>0.0</v>
      </c>
      <c r="K39" s="30">
        <v>0.0</v>
      </c>
      <c r="L39" s="30">
        <v>1.0</v>
      </c>
      <c r="M39" s="32" t="s">
        <v>39</v>
      </c>
      <c r="N39" s="32" t="s">
        <v>39</v>
      </c>
      <c r="O39" s="30">
        <v>3.0</v>
      </c>
      <c r="P39" s="30">
        <v>10.0</v>
      </c>
      <c r="Q39" s="30">
        <v>7.0</v>
      </c>
      <c r="R39" s="30">
        <v>10.0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106"/>
    </row>
    <row r="40">
      <c r="A40" s="30">
        <v>13617.1</v>
      </c>
      <c r="B40" s="31">
        <v>44413.0</v>
      </c>
      <c r="C40" s="31">
        <v>44426.0</v>
      </c>
      <c r="D40" s="32" t="s">
        <v>60</v>
      </c>
      <c r="E40" s="32" t="s">
        <v>36</v>
      </c>
      <c r="F40" s="32" t="s">
        <v>50</v>
      </c>
      <c r="G40" s="33" t="s">
        <v>51</v>
      </c>
      <c r="H40" s="34">
        <v>27539.0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4.0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10.0</v>
      </c>
      <c r="V40" s="30">
        <v>7.0</v>
      </c>
      <c r="W40" s="30">
        <v>10.0</v>
      </c>
      <c r="X40" s="30">
        <v>1.0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106"/>
    </row>
    <row r="41">
      <c r="A41" s="30">
        <v>13617.2</v>
      </c>
      <c r="B41" s="31">
        <v>44413.0</v>
      </c>
      <c r="C41" s="31">
        <v>44426.0</v>
      </c>
      <c r="D41" s="32" t="s">
        <v>60</v>
      </c>
      <c r="E41" s="32" t="s">
        <v>36</v>
      </c>
      <c r="F41" s="32" t="s">
        <v>50</v>
      </c>
      <c r="G41" s="33" t="s">
        <v>51</v>
      </c>
      <c r="H41" s="34">
        <v>27539.0</v>
      </c>
      <c r="I41" s="35"/>
      <c r="J41" s="30">
        <v>0.0</v>
      </c>
      <c r="K41" s="30">
        <v>1.0</v>
      </c>
      <c r="L41" s="30">
        <v>0.0</v>
      </c>
      <c r="M41" s="32" t="s">
        <v>39</v>
      </c>
      <c r="N41" s="32" t="s">
        <v>39</v>
      </c>
      <c r="O41" s="30">
        <v>14.0</v>
      </c>
      <c r="P41" s="30">
        <v>13.0</v>
      </c>
      <c r="Q41" s="30">
        <v>8.0</v>
      </c>
      <c r="R41" s="30">
        <v>10.0</v>
      </c>
      <c r="S41" s="30">
        <v>2.0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106"/>
    </row>
    <row r="42">
      <c r="A42" s="30">
        <v>13618.1</v>
      </c>
      <c r="B42" s="31">
        <v>44413.0</v>
      </c>
      <c r="C42" s="31">
        <v>44426.0</v>
      </c>
      <c r="D42" s="32" t="s">
        <v>352</v>
      </c>
      <c r="E42" s="32" t="s">
        <v>36</v>
      </c>
      <c r="F42" s="32" t="s">
        <v>335</v>
      </c>
      <c r="G42" s="33" t="s">
        <v>38</v>
      </c>
      <c r="H42" s="34">
        <v>27608.0</v>
      </c>
      <c r="I42" s="35"/>
      <c r="J42" s="30">
        <v>0.0</v>
      </c>
      <c r="K42" s="30">
        <v>1.0</v>
      </c>
      <c r="L42" s="30">
        <v>0.0</v>
      </c>
      <c r="M42" s="32" t="s">
        <v>39</v>
      </c>
      <c r="N42" s="32" t="s">
        <v>39</v>
      </c>
      <c r="O42" s="30">
        <v>5.0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10.0</v>
      </c>
      <c r="AA42" s="30">
        <v>7.0</v>
      </c>
      <c r="AB42" s="30">
        <v>12.0</v>
      </c>
      <c r="AC42" s="30">
        <v>2.0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106"/>
    </row>
    <row r="43">
      <c r="A43" s="30">
        <v>13619.1</v>
      </c>
      <c r="B43" s="31">
        <v>44413.0</v>
      </c>
      <c r="C43" s="31">
        <v>44426.0</v>
      </c>
      <c r="D43" s="32" t="s">
        <v>71</v>
      </c>
      <c r="E43" s="32" t="s">
        <v>72</v>
      </c>
      <c r="F43" s="32" t="s">
        <v>40</v>
      </c>
      <c r="G43" s="38"/>
      <c r="H43" s="38"/>
      <c r="I43" s="35"/>
      <c r="J43" s="30">
        <v>0.0</v>
      </c>
      <c r="K43" s="30">
        <v>1.0</v>
      </c>
      <c r="L43" s="30">
        <v>0.0</v>
      </c>
      <c r="M43" s="32" t="s">
        <v>39</v>
      </c>
      <c r="N43" s="32" t="s">
        <v>39</v>
      </c>
      <c r="O43" s="30">
        <v>13.0</v>
      </c>
      <c r="P43" s="30">
        <v>13.0</v>
      </c>
      <c r="Q43" s="30">
        <v>9.0</v>
      </c>
      <c r="R43" s="30">
        <v>10.0</v>
      </c>
      <c r="S43" s="30">
        <v>2.0</v>
      </c>
      <c r="T43" s="30">
        <v>0.0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106"/>
    </row>
    <row r="44">
      <c r="A44" s="30">
        <v>13619.2</v>
      </c>
      <c r="B44" s="31">
        <v>44413.0</v>
      </c>
      <c r="C44" s="31">
        <v>44426.0</v>
      </c>
      <c r="D44" s="32" t="s">
        <v>71</v>
      </c>
      <c r="E44" s="32" t="s">
        <v>72</v>
      </c>
      <c r="F44" s="32" t="s">
        <v>40</v>
      </c>
      <c r="G44" s="37"/>
      <c r="H44" s="37"/>
      <c r="I44" s="37"/>
      <c r="J44" s="30">
        <v>0.0</v>
      </c>
      <c r="K44" s="30">
        <v>1.0</v>
      </c>
      <c r="L44" s="30">
        <v>0.0</v>
      </c>
      <c r="M44" s="32" t="s">
        <v>39</v>
      </c>
      <c r="N44" s="32" t="s">
        <v>39</v>
      </c>
      <c r="O44" s="30">
        <v>6.0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13.0</v>
      </c>
      <c r="AA44" s="30">
        <v>8.0</v>
      </c>
      <c r="AB44" s="30">
        <v>10.0</v>
      </c>
      <c r="AC44" s="30">
        <v>2.0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106"/>
    </row>
    <row r="45">
      <c r="A45" s="30">
        <v>13620.1</v>
      </c>
      <c r="B45" s="31">
        <v>44413.0</v>
      </c>
      <c r="C45" s="31">
        <v>44427.0</v>
      </c>
      <c r="D45" s="32" t="s">
        <v>71</v>
      </c>
      <c r="E45" s="32" t="s">
        <v>72</v>
      </c>
      <c r="H45" s="37"/>
      <c r="I45" s="37"/>
      <c r="J45" s="30">
        <v>0.0</v>
      </c>
      <c r="K45" s="30">
        <v>0.0</v>
      </c>
      <c r="L45" s="30">
        <v>1.0</v>
      </c>
      <c r="M45" s="32" t="s">
        <v>39</v>
      </c>
      <c r="N45" s="32" t="s">
        <v>39</v>
      </c>
      <c r="O45" s="30">
        <v>1.0</v>
      </c>
      <c r="P45" s="30">
        <v>11.0</v>
      </c>
      <c r="Q45" s="30">
        <v>8.0</v>
      </c>
      <c r="R45" s="30">
        <v>10.0</v>
      </c>
      <c r="S45" s="30">
        <v>1.0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106"/>
    </row>
    <row r="46">
      <c r="A46" s="30">
        <v>13620.2</v>
      </c>
      <c r="B46" s="31">
        <v>44413.0</v>
      </c>
      <c r="C46" s="31">
        <v>44427.0</v>
      </c>
      <c r="D46" s="32" t="s">
        <v>71</v>
      </c>
      <c r="E46" s="32" t="s">
        <v>72</v>
      </c>
      <c r="F46" s="32" t="s">
        <v>261</v>
      </c>
      <c r="G46" s="33" t="s">
        <v>74</v>
      </c>
      <c r="H46" s="34">
        <v>27587.0</v>
      </c>
      <c r="I46" s="35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1.0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12.0</v>
      </c>
      <c r="AA46" s="30">
        <v>8.0</v>
      </c>
      <c r="AB46" s="30">
        <v>10.0</v>
      </c>
      <c r="AC46" s="30">
        <v>5.0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106"/>
    </row>
    <row r="47">
      <c r="A47" s="30">
        <v>13621.1</v>
      </c>
      <c r="B47" s="31">
        <v>44413.0</v>
      </c>
      <c r="C47" s="31">
        <v>44425.0</v>
      </c>
      <c r="D47" s="32" t="s">
        <v>379</v>
      </c>
      <c r="E47" s="32" t="s">
        <v>104</v>
      </c>
      <c r="F47" s="37"/>
      <c r="G47" s="37"/>
      <c r="H47" s="37"/>
      <c r="I47" s="37"/>
      <c r="J47" s="30">
        <v>0.0</v>
      </c>
      <c r="K47" s="30">
        <v>0.0</v>
      </c>
      <c r="L47" s="30">
        <v>1.0</v>
      </c>
      <c r="M47" s="32" t="s">
        <v>39</v>
      </c>
      <c r="N47" s="32" t="s">
        <v>39</v>
      </c>
      <c r="O47" s="30">
        <v>4.0</v>
      </c>
      <c r="P47" s="30">
        <v>10.0</v>
      </c>
      <c r="Q47" s="30">
        <v>8.0</v>
      </c>
      <c r="R47" s="30">
        <v>5.0</v>
      </c>
      <c r="S47" s="30">
        <v>3.0</v>
      </c>
      <c r="T47" s="30">
        <v>0.0</v>
      </c>
      <c r="U47" s="30">
        <v>0.0</v>
      </c>
      <c r="V47" s="30">
        <v>0.0</v>
      </c>
      <c r="W47" s="30">
        <v>0.0</v>
      </c>
      <c r="X47" s="30">
        <v>0.0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106"/>
    </row>
    <row r="48">
      <c r="A48" s="30">
        <v>13622.1</v>
      </c>
      <c r="B48" s="31">
        <v>44413.0</v>
      </c>
      <c r="C48" s="31">
        <v>44427.0</v>
      </c>
      <c r="D48" s="32" t="s">
        <v>372</v>
      </c>
      <c r="E48" s="32" t="s">
        <v>36</v>
      </c>
      <c r="F48" s="32" t="s">
        <v>289</v>
      </c>
      <c r="G48" s="33" t="s">
        <v>38</v>
      </c>
      <c r="H48" s="34">
        <v>27614.0</v>
      </c>
      <c r="I48" s="35"/>
      <c r="J48" s="30">
        <v>0.0</v>
      </c>
      <c r="K48" s="30">
        <v>1.0</v>
      </c>
      <c r="L48" s="30">
        <v>0.0</v>
      </c>
      <c r="M48" s="32" t="s">
        <v>49</v>
      </c>
      <c r="N48" s="32" t="s">
        <v>39</v>
      </c>
      <c r="O48" s="30">
        <v>2.0</v>
      </c>
      <c r="P48" s="30">
        <v>0.0</v>
      </c>
      <c r="Q48" s="30">
        <v>0.0</v>
      </c>
      <c r="R48" s="30">
        <v>5.0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15.0</v>
      </c>
      <c r="AA48" s="30">
        <v>7.0</v>
      </c>
      <c r="AB48" s="30">
        <v>6.0</v>
      </c>
      <c r="AC48" s="30">
        <v>1.0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106"/>
    </row>
    <row r="49">
      <c r="A49" s="30">
        <v>13623.1</v>
      </c>
      <c r="B49" s="31">
        <v>44414.0</v>
      </c>
      <c r="C49" s="31">
        <v>44428.0</v>
      </c>
      <c r="D49" s="32" t="s">
        <v>80</v>
      </c>
      <c r="E49" s="32" t="s">
        <v>36</v>
      </c>
      <c r="F49" s="32" t="s">
        <v>75</v>
      </c>
      <c r="G49" s="33" t="s">
        <v>74</v>
      </c>
      <c r="H49" s="34">
        <v>27587.0</v>
      </c>
      <c r="I49" s="35"/>
      <c r="J49" s="30">
        <v>0.0</v>
      </c>
      <c r="K49" s="30">
        <v>1.0</v>
      </c>
      <c r="L49" s="30">
        <v>0.0</v>
      </c>
      <c r="M49" s="32" t="s">
        <v>39</v>
      </c>
      <c r="N49" s="32" t="s">
        <v>39</v>
      </c>
      <c r="O49" s="30">
        <v>11.0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13.0</v>
      </c>
      <c r="V49" s="30">
        <v>8.0</v>
      </c>
      <c r="W49" s="30">
        <v>10.0</v>
      </c>
      <c r="X49" s="30">
        <v>2.0</v>
      </c>
      <c r="Y49" s="30">
        <v>1.0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106"/>
    </row>
    <row r="50">
      <c r="A50" s="30">
        <v>13624.1</v>
      </c>
      <c r="B50" s="31">
        <v>44414.0</v>
      </c>
      <c r="C50" s="32" t="s">
        <v>171</v>
      </c>
      <c r="D50" s="32" t="s">
        <v>271</v>
      </c>
      <c r="E50" s="32" t="s">
        <v>36</v>
      </c>
      <c r="F50" s="32" t="s">
        <v>408</v>
      </c>
      <c r="G50" s="33" t="s">
        <v>165</v>
      </c>
      <c r="H50" s="34">
        <v>27560.0</v>
      </c>
      <c r="I50" s="35"/>
      <c r="J50" s="30">
        <v>0.0</v>
      </c>
      <c r="K50" s="30">
        <v>1.0</v>
      </c>
      <c r="L50" s="30">
        <v>0.0</v>
      </c>
      <c r="M50" s="32" t="s">
        <v>39</v>
      </c>
      <c r="N50" s="32" t="s">
        <v>39</v>
      </c>
      <c r="O50" s="30">
        <v>0.0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106"/>
    </row>
    <row r="51">
      <c r="A51" s="30">
        <v>13625.1</v>
      </c>
      <c r="B51" s="31">
        <v>44414.0</v>
      </c>
      <c r="C51" s="31">
        <v>44428.0</v>
      </c>
      <c r="D51" s="32" t="s">
        <v>379</v>
      </c>
      <c r="E51" s="32" t="s">
        <v>104</v>
      </c>
      <c r="F51" s="32" t="s">
        <v>117</v>
      </c>
      <c r="G51" s="33" t="s">
        <v>38</v>
      </c>
      <c r="H51" s="34">
        <v>27601.0</v>
      </c>
      <c r="I51" s="35"/>
      <c r="J51" s="30">
        <v>0.0</v>
      </c>
      <c r="K51" s="30">
        <v>1.0</v>
      </c>
      <c r="L51" s="30">
        <v>0.0</v>
      </c>
      <c r="M51" s="32" t="s">
        <v>39</v>
      </c>
      <c r="N51" s="32" t="s">
        <v>39</v>
      </c>
      <c r="O51" s="30">
        <v>1.0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10.0</v>
      </c>
      <c r="AF51" s="30">
        <v>6.0</v>
      </c>
      <c r="AG51" s="30">
        <v>10.0</v>
      </c>
      <c r="AH51" s="30">
        <v>1.0</v>
      </c>
      <c r="AI51" s="30">
        <v>0.0</v>
      </c>
      <c r="AJ51" s="106"/>
    </row>
    <row r="52">
      <c r="A52" s="30">
        <v>13625.2</v>
      </c>
      <c r="B52" s="31">
        <v>44414.0</v>
      </c>
      <c r="C52" s="31">
        <v>44428.0</v>
      </c>
      <c r="D52" s="32" t="s">
        <v>379</v>
      </c>
      <c r="E52" s="32" t="s">
        <v>104</v>
      </c>
      <c r="F52" s="37"/>
      <c r="G52" s="38"/>
      <c r="H52" s="38"/>
      <c r="I52" s="35"/>
      <c r="J52" s="30">
        <v>1.0</v>
      </c>
      <c r="K52" s="30">
        <v>0.0</v>
      </c>
      <c r="L52" s="30">
        <v>0.0</v>
      </c>
      <c r="M52" s="32" t="s">
        <v>39</v>
      </c>
      <c r="N52" s="32" t="s">
        <v>39</v>
      </c>
      <c r="O52" s="30">
        <v>1.0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3.0</v>
      </c>
      <c r="AA52" s="30">
        <v>2.0</v>
      </c>
      <c r="AB52" s="30">
        <v>11.0</v>
      </c>
      <c r="AC52" s="30">
        <v>1.0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106"/>
    </row>
    <row r="53">
      <c r="A53" s="30">
        <v>13625.3</v>
      </c>
      <c r="B53" s="31">
        <v>44414.0</v>
      </c>
      <c r="C53" s="31">
        <v>44428.0</v>
      </c>
      <c r="D53" s="32" t="s">
        <v>379</v>
      </c>
      <c r="E53" s="32" t="s">
        <v>104</v>
      </c>
      <c r="F53" s="37"/>
      <c r="G53" s="37"/>
      <c r="H53" s="37"/>
      <c r="I53" s="37"/>
      <c r="J53" s="30">
        <v>0.0</v>
      </c>
      <c r="K53" s="30">
        <v>0.0</v>
      </c>
      <c r="L53" s="30">
        <v>1.0</v>
      </c>
      <c r="M53" s="32" t="s">
        <v>39</v>
      </c>
      <c r="N53" s="32" t="s">
        <v>39</v>
      </c>
      <c r="O53" s="30">
        <v>0.0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10.0</v>
      </c>
      <c r="V53" s="30">
        <v>6.0</v>
      </c>
      <c r="W53" s="30">
        <v>5.0</v>
      </c>
      <c r="X53" s="30">
        <v>1.0</v>
      </c>
      <c r="Y53" s="30">
        <v>0.0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106"/>
    </row>
    <row r="54">
      <c r="A54" s="30">
        <v>13626.1</v>
      </c>
      <c r="B54" s="31">
        <v>44414.0</v>
      </c>
      <c r="C54" s="31">
        <v>44431.0</v>
      </c>
      <c r="D54" s="32" t="s">
        <v>379</v>
      </c>
      <c r="E54" s="32" t="s">
        <v>104</v>
      </c>
      <c r="F54" s="32" t="s">
        <v>289</v>
      </c>
      <c r="G54" s="32" t="s">
        <v>38</v>
      </c>
      <c r="H54" s="30">
        <v>27614.0</v>
      </c>
      <c r="I54" s="37"/>
      <c r="J54" s="30">
        <v>0.0</v>
      </c>
      <c r="K54" s="30">
        <v>1.0</v>
      </c>
      <c r="L54" s="30">
        <v>0.0</v>
      </c>
      <c r="M54" s="32" t="s">
        <v>39</v>
      </c>
      <c r="N54" s="32" t="s">
        <v>39</v>
      </c>
      <c r="O54" s="30">
        <v>1.0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0.0</v>
      </c>
      <c r="V54" s="30">
        <v>5.0</v>
      </c>
      <c r="W54" s="30">
        <v>5.0</v>
      </c>
      <c r="X54" s="30">
        <v>0.0</v>
      </c>
      <c r="Y54" s="30">
        <v>0.0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11.0</v>
      </c>
      <c r="AF54" s="30">
        <v>0.0</v>
      </c>
      <c r="AG54" s="30">
        <v>5.0</v>
      </c>
      <c r="AH54" s="30">
        <v>1.0</v>
      </c>
      <c r="AI54" s="30">
        <v>0.0</v>
      </c>
      <c r="AJ54" s="106"/>
    </row>
    <row r="55">
      <c r="A55" s="30">
        <v>13626.2</v>
      </c>
      <c r="B55" s="31">
        <v>44414.0</v>
      </c>
      <c r="C55" s="31">
        <v>44431.0</v>
      </c>
      <c r="D55" s="32" t="s">
        <v>379</v>
      </c>
      <c r="E55" s="32" t="s">
        <v>104</v>
      </c>
      <c r="F55" s="37"/>
      <c r="G55" s="38"/>
      <c r="H55" s="38"/>
      <c r="I55" s="35"/>
      <c r="J55" s="30">
        <v>0.0</v>
      </c>
      <c r="K55" s="30">
        <v>0.0</v>
      </c>
      <c r="L55" s="30">
        <v>1.0</v>
      </c>
      <c r="M55" s="32" t="s">
        <v>39</v>
      </c>
      <c r="N55" s="32" t="s">
        <v>39</v>
      </c>
      <c r="O55" s="30">
        <v>0.0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8.0</v>
      </c>
      <c r="V55" s="30">
        <v>5.0</v>
      </c>
      <c r="W55" s="30">
        <v>5.0</v>
      </c>
      <c r="X55" s="30">
        <v>1.0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106"/>
    </row>
    <row r="56">
      <c r="A56" s="30">
        <v>13626.3</v>
      </c>
      <c r="B56" s="31">
        <v>44414.0</v>
      </c>
      <c r="C56" s="31">
        <v>44431.0</v>
      </c>
      <c r="D56" s="32" t="s">
        <v>379</v>
      </c>
      <c r="E56" s="32" t="s">
        <v>104</v>
      </c>
      <c r="F56" s="37"/>
      <c r="G56" s="38"/>
      <c r="H56" s="38"/>
      <c r="I56" s="35"/>
      <c r="J56" s="30">
        <v>1.0</v>
      </c>
      <c r="K56" s="30">
        <v>0.0</v>
      </c>
      <c r="L56" s="30">
        <v>0.0</v>
      </c>
      <c r="M56" s="32" t="s">
        <v>39</v>
      </c>
      <c r="N56" s="32" t="s">
        <v>39</v>
      </c>
      <c r="O56" s="30">
        <v>1.0</v>
      </c>
      <c r="P56" s="30">
        <v>0.0</v>
      </c>
      <c r="Q56" s="30">
        <v>0.0</v>
      </c>
      <c r="R56" s="30">
        <v>0.0</v>
      </c>
      <c r="S56" s="30">
        <v>0.0</v>
      </c>
      <c r="T56" s="30">
        <v>0.0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6.0</v>
      </c>
      <c r="AA56" s="30">
        <v>4.0</v>
      </c>
      <c r="AB56" s="30">
        <v>12.0</v>
      </c>
      <c r="AC56" s="30">
        <v>1.0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106"/>
    </row>
    <row r="57">
      <c r="A57" s="30">
        <v>13627.1</v>
      </c>
      <c r="B57" s="31">
        <v>44414.0</v>
      </c>
      <c r="C57" s="31">
        <v>44432.0</v>
      </c>
      <c r="D57" s="32" t="s">
        <v>377</v>
      </c>
      <c r="E57" s="32" t="s">
        <v>36</v>
      </c>
      <c r="F57" s="32" t="s">
        <v>378</v>
      </c>
      <c r="G57" s="33" t="s">
        <v>51</v>
      </c>
      <c r="H57" s="34">
        <v>27523.0</v>
      </c>
      <c r="I57" s="35"/>
      <c r="J57" s="30">
        <v>0.0</v>
      </c>
      <c r="K57" s="30">
        <v>1.0</v>
      </c>
      <c r="L57" s="30">
        <v>0.0</v>
      </c>
      <c r="M57" s="32" t="s">
        <v>39</v>
      </c>
      <c r="N57" s="32" t="s">
        <v>39</v>
      </c>
      <c r="O57" s="30">
        <v>3.0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11.0</v>
      </c>
      <c r="V57" s="30">
        <v>5.0</v>
      </c>
      <c r="W57" s="30">
        <v>10.0</v>
      </c>
      <c r="X57" s="30">
        <v>1.0</v>
      </c>
      <c r="Y57" s="30">
        <v>1.0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106"/>
    </row>
    <row r="58">
      <c r="A58" s="30">
        <v>13627.2</v>
      </c>
      <c r="B58" s="31">
        <v>44414.0</v>
      </c>
      <c r="C58" s="31">
        <v>44432.0</v>
      </c>
      <c r="D58" s="32" t="s">
        <v>377</v>
      </c>
      <c r="E58" s="32" t="s">
        <v>36</v>
      </c>
      <c r="F58" s="32" t="s">
        <v>225</v>
      </c>
      <c r="G58" s="33" t="s">
        <v>51</v>
      </c>
      <c r="H58" s="34">
        <v>27523.0</v>
      </c>
      <c r="I58" s="35"/>
      <c r="J58" s="30">
        <v>0.0</v>
      </c>
      <c r="K58" s="30">
        <v>1.0</v>
      </c>
      <c r="L58" s="30">
        <v>0.0</v>
      </c>
      <c r="M58" s="32" t="s">
        <v>39</v>
      </c>
      <c r="N58" s="32" t="s">
        <v>39</v>
      </c>
      <c r="O58" s="30">
        <v>3.0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11.0</v>
      </c>
      <c r="V58" s="30">
        <v>5.0</v>
      </c>
      <c r="W58" s="30">
        <v>10.0</v>
      </c>
      <c r="X58" s="30">
        <v>1.0</v>
      </c>
      <c r="Y58" s="30">
        <v>1.0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106"/>
    </row>
    <row r="59">
      <c r="A59" s="30">
        <v>13627.3</v>
      </c>
      <c r="B59" s="31">
        <v>44414.0</v>
      </c>
      <c r="C59" s="31">
        <v>44432.0</v>
      </c>
      <c r="D59" s="32" t="s">
        <v>377</v>
      </c>
      <c r="E59" s="32" t="s">
        <v>36</v>
      </c>
      <c r="F59" s="32" t="s">
        <v>225</v>
      </c>
      <c r="G59" s="33" t="s">
        <v>51</v>
      </c>
      <c r="H59" s="34">
        <v>27523.0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3.0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11.0</v>
      </c>
      <c r="V59" s="30">
        <v>5.0</v>
      </c>
      <c r="W59" s="30">
        <v>10.0</v>
      </c>
      <c r="X59" s="30">
        <v>1.0</v>
      </c>
      <c r="Y59" s="30">
        <v>1.0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106"/>
    </row>
    <row r="60">
      <c r="A60" s="30">
        <v>13628.1</v>
      </c>
      <c r="B60" s="31">
        <v>44414.0</v>
      </c>
      <c r="C60" s="31">
        <v>44418.0</v>
      </c>
      <c r="D60" s="32" t="s">
        <v>356</v>
      </c>
      <c r="E60" s="32" t="s">
        <v>218</v>
      </c>
      <c r="F60" s="32" t="s">
        <v>367</v>
      </c>
      <c r="G60" s="32" t="s">
        <v>38</v>
      </c>
      <c r="H60" s="30">
        <v>27610.0</v>
      </c>
      <c r="I60" s="37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6.0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11.0</v>
      </c>
      <c r="AA60" s="30">
        <v>9.0</v>
      </c>
      <c r="AB60" s="30">
        <v>5.0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106"/>
    </row>
    <row r="61">
      <c r="A61" s="30">
        <v>13629.1</v>
      </c>
      <c r="B61" s="31">
        <v>44414.0</v>
      </c>
      <c r="C61" s="31">
        <v>44432.0</v>
      </c>
      <c r="D61" s="32" t="s">
        <v>99</v>
      </c>
      <c r="E61" s="32" t="s">
        <v>36</v>
      </c>
      <c r="F61" s="32" t="s">
        <v>101</v>
      </c>
      <c r="G61" s="33" t="s">
        <v>74</v>
      </c>
      <c r="H61" s="34">
        <v>27587.0</v>
      </c>
      <c r="I61" s="35"/>
      <c r="J61" s="30">
        <v>0.0</v>
      </c>
      <c r="K61" s="30">
        <v>1.0</v>
      </c>
      <c r="L61" s="30">
        <v>0.0</v>
      </c>
      <c r="M61" s="32" t="s">
        <v>39</v>
      </c>
      <c r="N61" s="32" t="s">
        <v>39</v>
      </c>
      <c r="O61" s="30">
        <v>2.0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11.0</v>
      </c>
      <c r="V61" s="30">
        <v>5.0</v>
      </c>
      <c r="W61" s="30">
        <v>10.0</v>
      </c>
      <c r="X61" s="30">
        <v>1.0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106"/>
    </row>
    <row r="62">
      <c r="A62" s="30">
        <v>13629.2</v>
      </c>
      <c r="B62" s="31">
        <v>44414.0</v>
      </c>
      <c r="C62" s="31">
        <v>44432.0</v>
      </c>
      <c r="D62" s="32" t="s">
        <v>99</v>
      </c>
      <c r="E62" s="32" t="s">
        <v>36</v>
      </c>
      <c r="F62" s="32" t="s">
        <v>115</v>
      </c>
      <c r="G62" s="32" t="s">
        <v>74</v>
      </c>
      <c r="H62" s="30">
        <v>27587.0</v>
      </c>
      <c r="I62" s="37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3.0</v>
      </c>
      <c r="P62" s="30">
        <v>11.0</v>
      </c>
      <c r="Q62" s="30">
        <v>5.0</v>
      </c>
      <c r="R62" s="30">
        <v>10.0</v>
      </c>
      <c r="S62" s="30">
        <v>1.0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106"/>
    </row>
    <row r="63">
      <c r="A63" s="30">
        <v>13629.3</v>
      </c>
      <c r="B63" s="31">
        <v>44414.0</v>
      </c>
      <c r="C63" s="31">
        <v>44432.0</v>
      </c>
      <c r="D63" s="32" t="s">
        <v>99</v>
      </c>
      <c r="E63" s="32" t="s">
        <v>36</v>
      </c>
      <c r="H63" s="37"/>
      <c r="I63" s="37"/>
      <c r="J63" s="30">
        <v>0.0</v>
      </c>
      <c r="K63" s="30">
        <v>0.0</v>
      </c>
      <c r="L63" s="30">
        <v>1.0</v>
      </c>
      <c r="M63" s="32" t="s">
        <v>39</v>
      </c>
      <c r="N63" s="32" t="s">
        <v>39</v>
      </c>
      <c r="O63" s="30">
        <v>0.0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9.0</v>
      </c>
      <c r="V63" s="30">
        <v>4.0</v>
      </c>
      <c r="W63" s="30">
        <v>10.0</v>
      </c>
      <c r="X63" s="30">
        <v>1.0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106"/>
    </row>
    <row r="64">
      <c r="A64" s="30">
        <v>13629.4</v>
      </c>
      <c r="B64" s="31">
        <v>44414.0</v>
      </c>
      <c r="C64" s="31">
        <v>44432.0</v>
      </c>
      <c r="D64" s="32" t="s">
        <v>99</v>
      </c>
      <c r="E64" s="32" t="s">
        <v>36</v>
      </c>
      <c r="F64" s="32" t="s">
        <v>100</v>
      </c>
      <c r="G64" s="33" t="s">
        <v>74</v>
      </c>
      <c r="H64" s="34">
        <v>27587.0</v>
      </c>
      <c r="I64" s="35"/>
      <c r="J64" s="30">
        <v>0.0</v>
      </c>
      <c r="K64" s="30">
        <v>1.0</v>
      </c>
      <c r="L64" s="30">
        <v>0.0</v>
      </c>
      <c r="M64" s="32" t="s">
        <v>39</v>
      </c>
      <c r="N64" s="32" t="s">
        <v>39</v>
      </c>
      <c r="O64" s="30">
        <v>5.0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10.0</v>
      </c>
      <c r="AA64" s="30">
        <v>5.0</v>
      </c>
      <c r="AB64" s="30">
        <v>10.0</v>
      </c>
      <c r="AC64" s="30">
        <v>1.0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106"/>
    </row>
    <row r="65">
      <c r="A65" s="30">
        <v>13630.1</v>
      </c>
      <c r="B65" s="31">
        <v>44414.0</v>
      </c>
      <c r="C65" s="31">
        <v>44432.0</v>
      </c>
      <c r="D65" s="32" t="s">
        <v>188</v>
      </c>
      <c r="E65" s="32" t="s">
        <v>160</v>
      </c>
      <c r="F65" s="32" t="s">
        <v>198</v>
      </c>
      <c r="G65" s="33" t="s">
        <v>38</v>
      </c>
      <c r="H65" s="34">
        <v>27605.0</v>
      </c>
      <c r="I65" s="35"/>
      <c r="J65" s="30">
        <v>0.0</v>
      </c>
      <c r="K65" s="30">
        <v>1.0</v>
      </c>
      <c r="L65" s="30">
        <v>0.0</v>
      </c>
      <c r="M65" s="32" t="s">
        <v>39</v>
      </c>
      <c r="N65" s="32" t="s">
        <v>39</v>
      </c>
      <c r="O65" s="30">
        <v>3.0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10.0</v>
      </c>
      <c r="AA65" s="30">
        <v>5.0</v>
      </c>
      <c r="AB65" s="30">
        <v>12.0</v>
      </c>
      <c r="AC65" s="30">
        <v>1.0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106"/>
    </row>
    <row r="66">
      <c r="A66" s="30">
        <v>13630.2</v>
      </c>
      <c r="B66" s="31">
        <v>44414.0</v>
      </c>
      <c r="C66" s="31">
        <v>44432.0</v>
      </c>
      <c r="D66" s="32" t="s">
        <v>188</v>
      </c>
      <c r="E66" s="32" t="s">
        <v>160</v>
      </c>
      <c r="F66" s="37"/>
      <c r="G66" s="38"/>
      <c r="H66" s="38"/>
      <c r="I66" s="35"/>
      <c r="J66" s="30">
        <v>0.0</v>
      </c>
      <c r="K66" s="30">
        <v>0.0</v>
      </c>
      <c r="L66" s="30">
        <v>1.0</v>
      </c>
      <c r="M66" s="32" t="s">
        <v>39</v>
      </c>
      <c r="N66" s="32" t="s">
        <v>49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9.0</v>
      </c>
      <c r="V66" s="30">
        <v>4.0</v>
      </c>
      <c r="W66" s="30">
        <v>10.0</v>
      </c>
      <c r="X66" s="30">
        <v>1.0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106"/>
    </row>
    <row r="67">
      <c r="A67" s="30">
        <v>13630.3</v>
      </c>
      <c r="B67" s="31">
        <v>44414.0</v>
      </c>
      <c r="C67" s="31">
        <v>44432.0</v>
      </c>
      <c r="D67" s="32" t="s">
        <v>188</v>
      </c>
      <c r="E67" s="32" t="s">
        <v>160</v>
      </c>
      <c r="F67" s="37"/>
      <c r="G67" s="38"/>
      <c r="H67" s="38"/>
      <c r="I67" s="35"/>
      <c r="J67" s="30">
        <v>1.0</v>
      </c>
      <c r="K67" s="30">
        <v>0.0</v>
      </c>
      <c r="L67" s="30">
        <v>0.0</v>
      </c>
      <c r="M67" s="32" t="s">
        <v>39</v>
      </c>
      <c r="N67" s="32" t="s">
        <v>39</v>
      </c>
      <c r="O67" s="30">
        <v>0.0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4.0</v>
      </c>
      <c r="AA67" s="30">
        <v>2.0</v>
      </c>
      <c r="AB67" s="30">
        <v>3.0</v>
      </c>
      <c r="AC67" s="30">
        <v>1.0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106"/>
    </row>
    <row r="68">
      <c r="A68" s="30">
        <v>13631.1</v>
      </c>
      <c r="B68" s="31">
        <v>44417.0</v>
      </c>
      <c r="C68" s="31">
        <v>44427.0</v>
      </c>
      <c r="D68" s="32" t="s">
        <v>271</v>
      </c>
      <c r="E68" s="32" t="s">
        <v>36</v>
      </c>
      <c r="H68" s="37"/>
      <c r="I68" s="37"/>
      <c r="J68" s="30">
        <v>0.0</v>
      </c>
      <c r="K68" s="30">
        <v>0.0</v>
      </c>
      <c r="L68" s="30">
        <v>1.0</v>
      </c>
      <c r="M68" s="32" t="s">
        <v>39</v>
      </c>
      <c r="N68" s="32" t="s">
        <v>39</v>
      </c>
      <c r="O68" s="30">
        <v>2.0</v>
      </c>
      <c r="P68" s="30">
        <v>13.0</v>
      </c>
      <c r="Q68" s="30">
        <v>11.0</v>
      </c>
      <c r="R68" s="30">
        <v>10.0</v>
      </c>
      <c r="S68" s="30">
        <v>1.0</v>
      </c>
      <c r="T68" s="30">
        <v>1.0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106"/>
    </row>
    <row r="69">
      <c r="A69" s="30">
        <v>13632.1</v>
      </c>
      <c r="B69" s="31">
        <v>44417.0</v>
      </c>
      <c r="C69" s="31">
        <v>44432.0</v>
      </c>
      <c r="D69" s="32" t="s">
        <v>364</v>
      </c>
      <c r="E69" s="32" t="s">
        <v>160</v>
      </c>
      <c r="F69" s="32" t="s">
        <v>102</v>
      </c>
      <c r="G69" s="33" t="s">
        <v>38</v>
      </c>
      <c r="H69" s="34">
        <v>27615.0</v>
      </c>
      <c r="I69" s="35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5.0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13.0</v>
      </c>
      <c r="AA69" s="30">
        <v>8.0</v>
      </c>
      <c r="AB69" s="30">
        <v>12.0</v>
      </c>
      <c r="AC69" s="30">
        <v>1.0</v>
      </c>
      <c r="AD69" s="30">
        <v>1.0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106"/>
    </row>
    <row r="70">
      <c r="A70" s="30">
        <v>13633.1</v>
      </c>
      <c r="B70" s="31">
        <v>44417.0</v>
      </c>
      <c r="C70" s="31">
        <v>44427.0</v>
      </c>
      <c r="D70" s="32" t="s">
        <v>305</v>
      </c>
      <c r="E70" s="32" t="s">
        <v>36</v>
      </c>
      <c r="F70" s="32" t="s">
        <v>69</v>
      </c>
      <c r="G70" s="33" t="s">
        <v>38</v>
      </c>
      <c r="H70" s="34">
        <v>27615.0</v>
      </c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3.0</v>
      </c>
      <c r="P70" s="30">
        <v>10.0</v>
      </c>
      <c r="Q70" s="30">
        <v>9.0</v>
      </c>
      <c r="R70" s="30">
        <v>11.0</v>
      </c>
      <c r="S70" s="30">
        <v>2.0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106"/>
    </row>
    <row r="71">
      <c r="A71" s="30">
        <v>13634.1</v>
      </c>
      <c r="B71" s="31">
        <v>44417.0</v>
      </c>
      <c r="C71" s="31">
        <v>44432.0</v>
      </c>
      <c r="D71" s="32" t="s">
        <v>343</v>
      </c>
      <c r="E71" s="32" t="s">
        <v>36</v>
      </c>
      <c r="F71" s="32" t="s">
        <v>409</v>
      </c>
      <c r="G71" s="33" t="s">
        <v>107</v>
      </c>
      <c r="H71" s="34">
        <v>27513.0</v>
      </c>
      <c r="I71" s="35"/>
      <c r="J71" s="30">
        <v>0.0</v>
      </c>
      <c r="K71" s="30">
        <v>1.0</v>
      </c>
      <c r="L71" s="30">
        <v>0.0</v>
      </c>
      <c r="M71" s="32" t="s">
        <v>49</v>
      </c>
      <c r="N71" s="32" t="s">
        <v>39</v>
      </c>
      <c r="O71" s="30">
        <v>11.0</v>
      </c>
      <c r="P71" s="30">
        <v>0.0</v>
      </c>
      <c r="Q71" s="30">
        <v>0.0</v>
      </c>
      <c r="R71" s="30">
        <v>0.0</v>
      </c>
      <c r="S71" s="30">
        <v>0.0</v>
      </c>
      <c r="T71" s="30">
        <v>0.0</v>
      </c>
      <c r="U71" s="30">
        <v>11.0</v>
      </c>
      <c r="V71" s="30">
        <v>6.0</v>
      </c>
      <c r="W71" s="30">
        <v>10.0</v>
      </c>
      <c r="X71" s="30">
        <v>1.0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106"/>
    </row>
    <row r="72">
      <c r="A72" s="30">
        <v>13634.2</v>
      </c>
      <c r="B72" s="31">
        <v>44417.0</v>
      </c>
      <c r="C72" s="31">
        <v>44432.0</v>
      </c>
      <c r="D72" s="32" t="s">
        <v>343</v>
      </c>
      <c r="E72" s="32" t="s">
        <v>36</v>
      </c>
      <c r="H72" s="37"/>
      <c r="I72" s="37"/>
      <c r="J72" s="30">
        <v>0.0</v>
      </c>
      <c r="K72" s="30">
        <v>0.0</v>
      </c>
      <c r="L72" s="30">
        <v>1.0</v>
      </c>
      <c r="M72" s="32" t="s">
        <v>39</v>
      </c>
      <c r="N72" s="32" t="s">
        <v>39</v>
      </c>
      <c r="O72" s="30">
        <v>1.0</v>
      </c>
      <c r="P72" s="30">
        <v>8.0</v>
      </c>
      <c r="Q72" s="30">
        <v>5.0</v>
      </c>
      <c r="R72" s="30">
        <v>10.0</v>
      </c>
      <c r="S72" s="30">
        <v>1.0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106"/>
    </row>
    <row r="73">
      <c r="A73" s="30">
        <v>13635.1</v>
      </c>
      <c r="B73" s="31">
        <v>44417.0</v>
      </c>
      <c r="C73" s="31">
        <v>44432.0</v>
      </c>
      <c r="D73" s="32" t="s">
        <v>364</v>
      </c>
      <c r="E73" s="32" t="s">
        <v>160</v>
      </c>
      <c r="F73" s="32" t="s">
        <v>40</v>
      </c>
      <c r="G73" s="38"/>
      <c r="H73" s="38"/>
      <c r="I73" s="35"/>
      <c r="J73" s="30">
        <v>0.0</v>
      </c>
      <c r="K73" s="30">
        <v>1.0</v>
      </c>
      <c r="L73" s="30">
        <v>0.0</v>
      </c>
      <c r="M73" s="32" t="s">
        <v>39</v>
      </c>
      <c r="N73" s="32" t="s">
        <v>39</v>
      </c>
      <c r="O73" s="30">
        <v>1.0</v>
      </c>
      <c r="P73" s="30">
        <v>11.0</v>
      </c>
      <c r="Q73" s="30">
        <v>7.0</v>
      </c>
      <c r="R73" s="30">
        <v>5.0</v>
      </c>
      <c r="S73" s="30">
        <v>2.0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106"/>
    </row>
    <row r="74">
      <c r="A74" s="30">
        <v>13636.1</v>
      </c>
      <c r="B74" s="31">
        <v>44417.0</v>
      </c>
      <c r="C74" s="31">
        <v>44425.0</v>
      </c>
      <c r="D74" s="32" t="s">
        <v>276</v>
      </c>
      <c r="E74" s="32" t="s">
        <v>218</v>
      </c>
      <c r="F74" s="32" t="s">
        <v>40</v>
      </c>
      <c r="G74" s="38"/>
      <c r="H74" s="38"/>
      <c r="I74" s="35"/>
      <c r="J74" s="30">
        <v>0.0</v>
      </c>
      <c r="K74" s="30">
        <v>1.0</v>
      </c>
      <c r="L74" s="30">
        <v>0.0</v>
      </c>
      <c r="M74" s="32" t="s">
        <v>39</v>
      </c>
      <c r="N74" s="32" t="s">
        <v>39</v>
      </c>
      <c r="O74" s="30">
        <v>3.0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12.0</v>
      </c>
      <c r="V74" s="30">
        <v>8.0</v>
      </c>
      <c r="W74" s="30">
        <v>5.0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106"/>
    </row>
    <row r="75">
      <c r="A75" s="30">
        <v>13636.2</v>
      </c>
      <c r="B75" s="31">
        <v>44417.0</v>
      </c>
      <c r="C75" s="31">
        <v>44425.0</v>
      </c>
      <c r="D75" s="32" t="s">
        <v>276</v>
      </c>
      <c r="E75" s="32" t="s">
        <v>218</v>
      </c>
      <c r="F75" s="32" t="s">
        <v>40</v>
      </c>
      <c r="G75" s="38"/>
      <c r="H75" s="38"/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4.0</v>
      </c>
      <c r="P75" s="30">
        <v>12.0</v>
      </c>
      <c r="Q75" s="30">
        <v>8.0</v>
      </c>
      <c r="R75" s="30">
        <v>5.0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106"/>
    </row>
    <row r="76">
      <c r="A76" s="30">
        <v>13637.1</v>
      </c>
      <c r="B76" s="31">
        <v>44417.0</v>
      </c>
      <c r="C76" s="31">
        <v>44432.0</v>
      </c>
      <c r="D76" s="32" t="s">
        <v>80</v>
      </c>
      <c r="E76" s="32" t="s">
        <v>36</v>
      </c>
      <c r="F76" s="32" t="s">
        <v>139</v>
      </c>
      <c r="G76" s="32" t="s">
        <v>38</v>
      </c>
      <c r="H76" s="30">
        <v>27609.0</v>
      </c>
      <c r="I76" s="37"/>
      <c r="J76" s="30">
        <v>0.0</v>
      </c>
      <c r="K76" s="30">
        <v>1.0</v>
      </c>
      <c r="L76" s="30">
        <v>0.0</v>
      </c>
      <c r="M76" s="32" t="s">
        <v>49</v>
      </c>
      <c r="N76" s="32" t="s">
        <v>39</v>
      </c>
      <c r="O76" s="30">
        <v>5.0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12.0</v>
      </c>
      <c r="AA76" s="30">
        <v>8.0</v>
      </c>
      <c r="AB76" s="30">
        <v>12.0</v>
      </c>
      <c r="AC76" s="30">
        <v>2.0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106"/>
    </row>
    <row r="77">
      <c r="A77" s="30">
        <v>13637.2</v>
      </c>
      <c r="B77" s="31">
        <v>44417.0</v>
      </c>
      <c r="C77" s="31">
        <v>44432.0</v>
      </c>
      <c r="D77" s="32" t="s">
        <v>80</v>
      </c>
      <c r="E77" s="32" t="s">
        <v>36</v>
      </c>
      <c r="F77" s="32" t="s">
        <v>81</v>
      </c>
      <c r="G77" s="33" t="s">
        <v>38</v>
      </c>
      <c r="H77" s="34">
        <v>27614.0</v>
      </c>
      <c r="I77" s="35"/>
      <c r="J77" s="30">
        <v>0.0</v>
      </c>
      <c r="K77" s="30">
        <v>1.0</v>
      </c>
      <c r="L77" s="30">
        <v>0.0</v>
      </c>
      <c r="M77" s="32" t="s">
        <v>49</v>
      </c>
      <c r="N77" s="32" t="s">
        <v>39</v>
      </c>
      <c r="O77" s="30">
        <v>6.0</v>
      </c>
      <c r="P77" s="30">
        <v>13.0</v>
      </c>
      <c r="Q77" s="30">
        <v>9.0</v>
      </c>
      <c r="R77" s="30">
        <v>10.0</v>
      </c>
      <c r="S77" s="30">
        <v>2.0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106"/>
    </row>
    <row r="78">
      <c r="A78" s="30">
        <v>13638.1</v>
      </c>
      <c r="B78" s="31">
        <v>44417.0</v>
      </c>
      <c r="C78" s="31">
        <v>44433.0</v>
      </c>
      <c r="D78" s="32" t="s">
        <v>80</v>
      </c>
      <c r="E78" s="32" t="s">
        <v>36</v>
      </c>
      <c r="F78" s="32" t="s">
        <v>81</v>
      </c>
      <c r="G78" s="33" t="s">
        <v>38</v>
      </c>
      <c r="H78" s="34">
        <v>27614.0</v>
      </c>
      <c r="I78" s="35"/>
      <c r="J78" s="30">
        <v>0.0</v>
      </c>
      <c r="K78" s="30">
        <v>1.0</v>
      </c>
      <c r="L78" s="30">
        <v>0.0</v>
      </c>
      <c r="M78" s="32" t="s">
        <v>49</v>
      </c>
      <c r="N78" s="32" t="s">
        <v>39</v>
      </c>
      <c r="O78" s="30">
        <v>1.0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9.0</v>
      </c>
      <c r="V78" s="30">
        <v>5.0</v>
      </c>
      <c r="W78" s="30">
        <v>10.0</v>
      </c>
      <c r="X78" s="30">
        <v>1.0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106"/>
    </row>
    <row r="79">
      <c r="A79" s="30">
        <v>13638.2</v>
      </c>
      <c r="B79" s="31">
        <v>44417.0</v>
      </c>
      <c r="C79" s="31">
        <v>44433.0</v>
      </c>
      <c r="D79" s="32" t="s">
        <v>80</v>
      </c>
      <c r="E79" s="32" t="s">
        <v>36</v>
      </c>
      <c r="F79" s="32" t="s">
        <v>81</v>
      </c>
      <c r="G79" s="33" t="s">
        <v>38</v>
      </c>
      <c r="H79" s="34">
        <v>27614.0</v>
      </c>
      <c r="I79" s="35"/>
      <c r="J79" s="30">
        <v>0.0</v>
      </c>
      <c r="K79" s="30">
        <v>1.0</v>
      </c>
      <c r="L79" s="30">
        <v>0.0</v>
      </c>
      <c r="M79" s="32" t="s">
        <v>49</v>
      </c>
      <c r="N79" s="32" t="s">
        <v>39</v>
      </c>
      <c r="O79" s="30">
        <v>1.0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10.0</v>
      </c>
      <c r="V79" s="30">
        <v>5.0</v>
      </c>
      <c r="W79" s="30">
        <v>10.0</v>
      </c>
      <c r="X79" s="30">
        <v>1.0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106"/>
    </row>
    <row r="80">
      <c r="A80" s="30">
        <v>13638.3</v>
      </c>
      <c r="B80" s="31">
        <v>44417.0</v>
      </c>
      <c r="C80" s="31">
        <v>44433.0</v>
      </c>
      <c r="D80" s="32" t="s">
        <v>80</v>
      </c>
      <c r="E80" s="32" t="s">
        <v>36</v>
      </c>
      <c r="H80" s="37"/>
      <c r="I80" s="37"/>
      <c r="J80" s="30">
        <v>0.0</v>
      </c>
      <c r="K80" s="30">
        <v>0.0</v>
      </c>
      <c r="L80" s="30">
        <v>1.0</v>
      </c>
      <c r="M80" s="32" t="s">
        <v>49</v>
      </c>
      <c r="N80" s="32" t="s">
        <v>39</v>
      </c>
      <c r="O80" s="30">
        <v>1.0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10.0</v>
      </c>
      <c r="V80" s="30">
        <v>6.0</v>
      </c>
      <c r="W80" s="30">
        <v>5.0</v>
      </c>
      <c r="X80" s="30">
        <v>1.0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106"/>
    </row>
    <row r="81">
      <c r="A81" s="30">
        <v>13638.4</v>
      </c>
      <c r="B81" s="31">
        <v>44417.0</v>
      </c>
      <c r="C81" s="31">
        <v>44433.0</v>
      </c>
      <c r="D81" s="32" t="s">
        <v>80</v>
      </c>
      <c r="E81" s="32" t="s">
        <v>36</v>
      </c>
      <c r="H81" s="37"/>
      <c r="I81" s="37"/>
      <c r="J81" s="30">
        <v>1.0</v>
      </c>
      <c r="K81" s="30">
        <v>0.0</v>
      </c>
      <c r="L81" s="30">
        <v>0.0</v>
      </c>
      <c r="M81" s="32" t="s">
        <v>49</v>
      </c>
      <c r="N81" s="32" t="s">
        <v>39</v>
      </c>
      <c r="O81" s="30">
        <v>0.0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7.0</v>
      </c>
      <c r="AA81" s="30">
        <v>4.0</v>
      </c>
      <c r="AB81" s="30">
        <v>10.0</v>
      </c>
      <c r="AC81" s="30">
        <v>1.0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106"/>
    </row>
    <row r="82">
      <c r="A82" s="30">
        <v>13638.5</v>
      </c>
      <c r="B82" s="31">
        <v>44417.0</v>
      </c>
      <c r="C82" s="31">
        <v>44433.0</v>
      </c>
      <c r="D82" s="32" t="s">
        <v>80</v>
      </c>
      <c r="E82" s="32" t="s">
        <v>36</v>
      </c>
      <c r="H82" s="37"/>
      <c r="I82" s="37"/>
      <c r="J82" s="30">
        <v>1.0</v>
      </c>
      <c r="K82" s="30">
        <v>0.0</v>
      </c>
      <c r="L82" s="30">
        <v>0.0</v>
      </c>
      <c r="M82" s="32" t="s">
        <v>39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0.0</v>
      </c>
      <c r="AB82" s="30">
        <v>0.0</v>
      </c>
      <c r="AC82" s="30">
        <v>0.0</v>
      </c>
      <c r="AD82" s="30">
        <v>0.0</v>
      </c>
      <c r="AE82" s="30">
        <v>6.0</v>
      </c>
      <c r="AF82" s="30">
        <v>4.0</v>
      </c>
      <c r="AG82" s="30">
        <v>10.0</v>
      </c>
      <c r="AH82" s="30">
        <v>1.0</v>
      </c>
      <c r="AI82" s="30">
        <v>0.0</v>
      </c>
      <c r="AJ82" s="106"/>
    </row>
    <row r="83">
      <c r="A83" s="30">
        <v>13639.1</v>
      </c>
      <c r="B83" s="31">
        <v>44417.0</v>
      </c>
      <c r="C83" s="31">
        <v>44431.0</v>
      </c>
      <c r="D83" s="32" t="s">
        <v>364</v>
      </c>
      <c r="E83" s="32" t="s">
        <v>160</v>
      </c>
      <c r="F83" s="32" t="s">
        <v>40</v>
      </c>
      <c r="G83" s="38"/>
      <c r="H83" s="38"/>
      <c r="I83" s="35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1.0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11.0</v>
      </c>
      <c r="V83" s="30">
        <v>6.0</v>
      </c>
      <c r="W83" s="30">
        <v>10.0</v>
      </c>
      <c r="X83" s="30">
        <v>1.0</v>
      </c>
      <c r="Y83" s="30">
        <v>1.0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106"/>
    </row>
    <row r="84">
      <c r="A84" s="30">
        <v>13640.1</v>
      </c>
      <c r="B84" s="31">
        <v>44417.0</v>
      </c>
      <c r="C84" s="31">
        <v>44431.0</v>
      </c>
      <c r="D84" s="32" t="s">
        <v>364</v>
      </c>
      <c r="E84" s="32" t="s">
        <v>160</v>
      </c>
      <c r="F84" s="32" t="s">
        <v>326</v>
      </c>
      <c r="G84" s="33" t="s">
        <v>43</v>
      </c>
      <c r="H84" s="34">
        <v>27545.0</v>
      </c>
      <c r="I84" s="35"/>
      <c r="J84" s="30">
        <v>0.0</v>
      </c>
      <c r="K84" s="30">
        <v>1.0</v>
      </c>
      <c r="L84" s="30">
        <v>0.0</v>
      </c>
      <c r="M84" s="32" t="s">
        <v>49</v>
      </c>
      <c r="N84" s="32" t="s">
        <v>39</v>
      </c>
      <c r="O84" s="30">
        <v>5.0</v>
      </c>
      <c r="P84" s="30">
        <v>10.0</v>
      </c>
      <c r="Q84" s="30">
        <v>9.0</v>
      </c>
      <c r="R84" s="30">
        <v>5.0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6.0</v>
      </c>
      <c r="AC84" s="30">
        <v>2.0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106"/>
    </row>
    <row r="85">
      <c r="A85" s="30">
        <v>13641.1</v>
      </c>
      <c r="B85" s="31">
        <v>44417.0</v>
      </c>
      <c r="C85" s="31">
        <v>44431.0</v>
      </c>
      <c r="D85" s="32" t="s">
        <v>364</v>
      </c>
      <c r="E85" s="32" t="s">
        <v>160</v>
      </c>
      <c r="F85" s="32" t="s">
        <v>326</v>
      </c>
      <c r="G85" s="33" t="s">
        <v>43</v>
      </c>
      <c r="H85" s="34">
        <v>27545.0</v>
      </c>
      <c r="I85" s="35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3.0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11.0</v>
      </c>
      <c r="V85" s="30">
        <v>5.0</v>
      </c>
      <c r="W85" s="30">
        <v>10.0</v>
      </c>
      <c r="X85" s="30">
        <v>1.0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106"/>
    </row>
    <row r="86">
      <c r="A86" s="30">
        <v>13642.1</v>
      </c>
      <c r="B86" s="31">
        <v>44417.0</v>
      </c>
      <c r="C86" s="31">
        <v>44431.0</v>
      </c>
      <c r="D86" s="32" t="s">
        <v>364</v>
      </c>
      <c r="E86" s="32" t="s">
        <v>160</v>
      </c>
      <c r="F86" s="32" t="s">
        <v>40</v>
      </c>
      <c r="G86" s="38"/>
      <c r="H86" s="38"/>
      <c r="I86" s="35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3.0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11.0</v>
      </c>
      <c r="V86" s="30">
        <v>5.0</v>
      </c>
      <c r="W86" s="30">
        <v>10.0</v>
      </c>
      <c r="X86" s="30">
        <v>1.0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106"/>
    </row>
    <row r="87">
      <c r="A87" s="30">
        <v>13643.1</v>
      </c>
      <c r="B87" s="31">
        <v>44417.0</v>
      </c>
      <c r="C87" s="31">
        <v>44433.0</v>
      </c>
      <c r="D87" s="32" t="s">
        <v>364</v>
      </c>
      <c r="E87" s="32" t="s">
        <v>160</v>
      </c>
      <c r="F87" s="32" t="s">
        <v>266</v>
      </c>
      <c r="G87" s="33" t="s">
        <v>38</v>
      </c>
      <c r="H87" s="34">
        <v>27604.0</v>
      </c>
      <c r="I87" s="35"/>
      <c r="J87" s="30">
        <v>0.0</v>
      </c>
      <c r="K87" s="30">
        <v>1.0</v>
      </c>
      <c r="L87" s="30">
        <v>0.0</v>
      </c>
      <c r="M87" s="32" t="s">
        <v>39</v>
      </c>
      <c r="N87" s="32" t="s">
        <v>39</v>
      </c>
      <c r="O87" s="30">
        <v>4.0</v>
      </c>
      <c r="P87" s="30">
        <v>2.0</v>
      </c>
      <c r="Q87" s="30">
        <v>8.0</v>
      </c>
      <c r="R87" s="30">
        <v>12.0</v>
      </c>
      <c r="S87" s="30">
        <v>1.0</v>
      </c>
      <c r="T87" s="30">
        <v>1.0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106"/>
    </row>
    <row r="88">
      <c r="A88" s="30">
        <v>13643.2</v>
      </c>
      <c r="B88" s="31">
        <v>44417.0</v>
      </c>
      <c r="C88" s="31">
        <v>44433.0</v>
      </c>
      <c r="D88" s="32" t="s">
        <v>364</v>
      </c>
      <c r="E88" s="32" t="s">
        <v>160</v>
      </c>
      <c r="F88" s="32" t="s">
        <v>266</v>
      </c>
      <c r="G88" s="33" t="s">
        <v>38</v>
      </c>
      <c r="H88" s="34">
        <v>27604.0</v>
      </c>
      <c r="I88" s="35"/>
      <c r="J88" s="30">
        <v>0.0</v>
      </c>
      <c r="K88" s="30">
        <v>1.0</v>
      </c>
      <c r="L88" s="30">
        <v>0.0</v>
      </c>
      <c r="M88" s="32" t="s">
        <v>39</v>
      </c>
      <c r="N88" s="32" t="s">
        <v>39</v>
      </c>
      <c r="O88" s="30">
        <v>6.0</v>
      </c>
      <c r="P88" s="30">
        <v>12.0</v>
      </c>
      <c r="Q88" s="30">
        <v>8.0</v>
      </c>
      <c r="R88" s="30">
        <v>10.0</v>
      </c>
      <c r="S88" s="30">
        <v>2.0</v>
      </c>
      <c r="T88" s="30">
        <v>1.0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106"/>
    </row>
    <row r="89">
      <c r="A89" s="30">
        <v>13644.1</v>
      </c>
      <c r="B89" s="31">
        <v>44417.0</v>
      </c>
      <c r="C89" s="31">
        <v>44434.0</v>
      </c>
      <c r="D89" s="32" t="s">
        <v>364</v>
      </c>
      <c r="E89" s="32" t="s">
        <v>160</v>
      </c>
      <c r="F89" s="32" t="s">
        <v>311</v>
      </c>
      <c r="G89" s="33" t="s">
        <v>38</v>
      </c>
      <c r="H89" s="34">
        <v>27616.0</v>
      </c>
      <c r="I89" s="35"/>
      <c r="J89" s="30">
        <v>0.0</v>
      </c>
      <c r="K89" s="30">
        <v>1.0</v>
      </c>
      <c r="L89" s="30">
        <v>0.0</v>
      </c>
      <c r="M89" s="32" t="s">
        <v>39</v>
      </c>
      <c r="N89" s="32" t="s">
        <v>39</v>
      </c>
      <c r="O89" s="30">
        <v>1.0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11.0</v>
      </c>
      <c r="V89" s="30">
        <v>7.0</v>
      </c>
      <c r="W89" s="30">
        <v>10.0</v>
      </c>
      <c r="X89" s="30">
        <v>1.0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106"/>
    </row>
    <row r="90">
      <c r="A90" s="30">
        <v>13644.2</v>
      </c>
      <c r="B90" s="31">
        <v>44417.0</v>
      </c>
      <c r="C90" s="31">
        <v>44434.0</v>
      </c>
      <c r="D90" s="32" t="s">
        <v>364</v>
      </c>
      <c r="E90" s="32" t="s">
        <v>160</v>
      </c>
      <c r="F90" s="32" t="s">
        <v>311</v>
      </c>
      <c r="G90" s="33" t="s">
        <v>38</v>
      </c>
      <c r="H90" s="34">
        <v>27616.0</v>
      </c>
      <c r="I90" s="35"/>
      <c r="J90" s="30">
        <v>0.0</v>
      </c>
      <c r="K90" s="30">
        <v>1.0</v>
      </c>
      <c r="L90" s="30">
        <v>0.0</v>
      </c>
      <c r="M90" s="32" t="s">
        <v>39</v>
      </c>
      <c r="N90" s="32" t="s">
        <v>39</v>
      </c>
      <c r="O90" s="30">
        <v>1.0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14.0</v>
      </c>
      <c r="V90" s="30">
        <v>9.0</v>
      </c>
      <c r="W90" s="30">
        <v>10.0</v>
      </c>
      <c r="X90" s="30">
        <v>1.0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106"/>
    </row>
    <row r="91">
      <c r="A91" s="30">
        <v>13645.1</v>
      </c>
      <c r="B91" s="31">
        <v>44417.0</v>
      </c>
      <c r="C91" s="31">
        <v>44434.0</v>
      </c>
      <c r="D91" s="32" t="s">
        <v>364</v>
      </c>
      <c r="E91" s="32" t="s">
        <v>160</v>
      </c>
      <c r="F91" s="32" t="s">
        <v>302</v>
      </c>
      <c r="G91" s="33" t="s">
        <v>38</v>
      </c>
      <c r="H91" s="34">
        <v>27610.0</v>
      </c>
      <c r="I91" s="35"/>
      <c r="J91" s="30">
        <v>0.0</v>
      </c>
      <c r="K91" s="30">
        <v>1.0</v>
      </c>
      <c r="L91" s="30">
        <v>0.0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11.0</v>
      </c>
      <c r="AF91" s="30">
        <v>8.0</v>
      </c>
      <c r="AG91" s="30">
        <v>10.0</v>
      </c>
      <c r="AH91" s="30">
        <v>1.0</v>
      </c>
      <c r="AI91" s="30">
        <v>0.0</v>
      </c>
      <c r="AJ91" s="106"/>
    </row>
    <row r="92">
      <c r="A92" s="30">
        <v>13646.1</v>
      </c>
      <c r="B92" s="40">
        <v>44418.0</v>
      </c>
      <c r="C92" s="31">
        <v>44428.0</v>
      </c>
      <c r="D92" s="32" t="s">
        <v>410</v>
      </c>
      <c r="E92" s="32" t="s">
        <v>36</v>
      </c>
      <c r="F92" s="32" t="s">
        <v>67</v>
      </c>
      <c r="G92" s="33" t="s">
        <v>38</v>
      </c>
      <c r="H92" s="34">
        <v>27610.0</v>
      </c>
      <c r="I92" s="35"/>
      <c r="J92" s="30">
        <v>0.0</v>
      </c>
      <c r="K92" s="30">
        <v>1.0</v>
      </c>
      <c r="L92" s="30">
        <v>0.0</v>
      </c>
      <c r="M92" s="32" t="s">
        <v>39</v>
      </c>
      <c r="N92" s="32" t="s">
        <v>39</v>
      </c>
      <c r="O92" s="30">
        <v>4.0</v>
      </c>
      <c r="P92" s="30">
        <v>12.0</v>
      </c>
      <c r="Q92" s="30">
        <v>10.0</v>
      </c>
      <c r="R92" s="30">
        <v>10.0</v>
      </c>
      <c r="S92" s="30">
        <v>2.0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106"/>
    </row>
    <row r="93">
      <c r="A93" s="30">
        <v>13646.2</v>
      </c>
      <c r="B93" s="40">
        <v>44418.0</v>
      </c>
      <c r="C93" s="31">
        <v>44428.0</v>
      </c>
      <c r="D93" s="32" t="s">
        <v>410</v>
      </c>
      <c r="E93" s="32" t="s">
        <v>36</v>
      </c>
      <c r="F93" s="32" t="s">
        <v>67</v>
      </c>
      <c r="G93" s="33" t="s">
        <v>38</v>
      </c>
      <c r="H93" s="34">
        <v>27610.0</v>
      </c>
      <c r="I93" s="35"/>
      <c r="J93" s="30">
        <v>0.0</v>
      </c>
      <c r="K93" s="30">
        <v>1.0</v>
      </c>
      <c r="L93" s="30">
        <v>0.0</v>
      </c>
      <c r="M93" s="32" t="s">
        <v>39</v>
      </c>
      <c r="N93" s="32" t="s">
        <v>39</v>
      </c>
      <c r="O93" s="30">
        <v>3.0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10.0</v>
      </c>
      <c r="V93" s="30">
        <v>7.0</v>
      </c>
      <c r="W93" s="30">
        <v>10.0</v>
      </c>
      <c r="X93" s="30">
        <v>1.0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106"/>
    </row>
    <row r="94">
      <c r="A94" s="30">
        <v>13646.3</v>
      </c>
      <c r="B94" s="40">
        <v>44418.0</v>
      </c>
      <c r="C94" s="31">
        <v>44428.0</v>
      </c>
      <c r="D94" s="32" t="s">
        <v>410</v>
      </c>
      <c r="E94" s="32" t="s">
        <v>36</v>
      </c>
      <c r="F94" s="32" t="s">
        <v>67</v>
      </c>
      <c r="G94" s="33" t="s">
        <v>38</v>
      </c>
      <c r="H94" s="34">
        <v>27610.0</v>
      </c>
      <c r="I94" s="35"/>
      <c r="J94" s="30">
        <v>0.0</v>
      </c>
      <c r="K94" s="30">
        <v>1.0</v>
      </c>
      <c r="L94" s="30">
        <v>0.0</v>
      </c>
      <c r="M94" s="32" t="s">
        <v>39</v>
      </c>
      <c r="N94" s="32" t="s">
        <v>39</v>
      </c>
      <c r="O94" s="30">
        <v>4.0</v>
      </c>
      <c r="P94" s="30">
        <v>12.0</v>
      </c>
      <c r="Q94" s="30">
        <v>9.0</v>
      </c>
      <c r="R94" s="30">
        <v>13.0</v>
      </c>
      <c r="S94" s="30">
        <v>2.0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106"/>
    </row>
    <row r="95">
      <c r="A95" s="30">
        <v>13647.1</v>
      </c>
      <c r="B95" s="40">
        <v>44418.0</v>
      </c>
      <c r="C95" s="31">
        <v>44418.0</v>
      </c>
      <c r="D95" s="32" t="s">
        <v>387</v>
      </c>
      <c r="E95" s="32" t="s">
        <v>160</v>
      </c>
      <c r="F95" s="32" t="s">
        <v>40</v>
      </c>
      <c r="G95" s="38"/>
      <c r="H95" s="38"/>
      <c r="I95" s="35"/>
      <c r="J95" s="30">
        <v>0.0</v>
      </c>
      <c r="K95" s="30">
        <v>1.0</v>
      </c>
      <c r="L95" s="30">
        <v>0.0</v>
      </c>
      <c r="M95" s="32" t="s">
        <v>39</v>
      </c>
      <c r="N95" s="32" t="s">
        <v>39</v>
      </c>
      <c r="O95" s="30">
        <v>9.0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11.0</v>
      </c>
      <c r="AA95" s="30">
        <v>7.0</v>
      </c>
      <c r="AB95" s="30">
        <v>5.0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106"/>
    </row>
    <row r="96">
      <c r="A96" s="30">
        <v>13648.1</v>
      </c>
      <c r="B96" s="40">
        <v>44418.0</v>
      </c>
      <c r="C96" s="31">
        <v>44434.0</v>
      </c>
      <c r="D96" s="32" t="s">
        <v>166</v>
      </c>
      <c r="E96" s="32" t="s">
        <v>160</v>
      </c>
      <c r="F96" s="32" t="s">
        <v>69</v>
      </c>
      <c r="G96" s="33" t="s">
        <v>38</v>
      </c>
      <c r="H96" s="34">
        <v>27615.0</v>
      </c>
      <c r="I96" s="35"/>
      <c r="J96" s="30">
        <v>0.0</v>
      </c>
      <c r="K96" s="30">
        <v>1.0</v>
      </c>
      <c r="L96" s="30">
        <v>0.0</v>
      </c>
      <c r="M96" s="32" t="s">
        <v>49</v>
      </c>
      <c r="N96" s="32" t="s">
        <v>39</v>
      </c>
      <c r="O96" s="30">
        <v>4.0</v>
      </c>
      <c r="P96" s="30">
        <v>11.0</v>
      </c>
      <c r="Q96" s="30">
        <v>8.0</v>
      </c>
      <c r="R96" s="30">
        <v>10.0</v>
      </c>
      <c r="S96" s="30">
        <v>1.0</v>
      </c>
      <c r="T96" s="30">
        <v>1.0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106"/>
    </row>
    <row r="97">
      <c r="A97" s="30">
        <v>13648.2</v>
      </c>
      <c r="B97" s="40">
        <v>44418.0</v>
      </c>
      <c r="C97" s="31">
        <v>44434.0</v>
      </c>
      <c r="D97" s="32" t="s">
        <v>166</v>
      </c>
      <c r="E97" s="32" t="s">
        <v>160</v>
      </c>
      <c r="F97" s="32" t="s">
        <v>69</v>
      </c>
      <c r="G97" s="33" t="s">
        <v>38</v>
      </c>
      <c r="H97" s="34">
        <v>27615.0</v>
      </c>
      <c r="I97" s="35"/>
      <c r="J97" s="30">
        <v>0.0</v>
      </c>
      <c r="K97" s="30">
        <v>1.0</v>
      </c>
      <c r="L97" s="30">
        <v>0.0</v>
      </c>
      <c r="M97" s="32" t="s">
        <v>49</v>
      </c>
      <c r="N97" s="32" t="s">
        <v>39</v>
      </c>
      <c r="O97" s="30">
        <v>3.0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11.0</v>
      </c>
      <c r="V97" s="30">
        <v>8.0</v>
      </c>
      <c r="W97" s="30">
        <v>10.0</v>
      </c>
      <c r="X97" s="30">
        <v>1.0</v>
      </c>
      <c r="Y97" s="30">
        <v>1.0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106"/>
    </row>
    <row r="98">
      <c r="A98" s="30">
        <v>13648.3</v>
      </c>
      <c r="B98" s="40">
        <v>44418.0</v>
      </c>
      <c r="C98" s="31">
        <v>44435.0</v>
      </c>
      <c r="D98" s="32" t="s">
        <v>166</v>
      </c>
      <c r="E98" s="32" t="s">
        <v>160</v>
      </c>
      <c r="F98" s="37"/>
      <c r="G98" s="37"/>
      <c r="H98" s="37"/>
      <c r="I98" s="37"/>
      <c r="J98" s="30">
        <v>1.0</v>
      </c>
      <c r="K98" s="30">
        <v>0.0</v>
      </c>
      <c r="L98" s="30">
        <v>0.0</v>
      </c>
      <c r="M98" s="32" t="s">
        <v>39</v>
      </c>
      <c r="N98" s="32" t="s">
        <v>39</v>
      </c>
      <c r="O98" s="30">
        <v>6.0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6.0</v>
      </c>
      <c r="AA98" s="30">
        <v>3.0</v>
      </c>
      <c r="AB98" s="30">
        <v>5.0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106"/>
    </row>
    <row r="99">
      <c r="A99" s="30">
        <v>13649.1</v>
      </c>
      <c r="B99" s="40">
        <v>44418.0</v>
      </c>
      <c r="C99" s="31">
        <v>44433.0</v>
      </c>
      <c r="D99" s="32" t="s">
        <v>208</v>
      </c>
      <c r="E99" s="32" t="s">
        <v>36</v>
      </c>
      <c r="F99" s="32" t="s">
        <v>66</v>
      </c>
      <c r="G99" s="32" t="s">
        <v>51</v>
      </c>
      <c r="H99" s="30">
        <v>27539.0</v>
      </c>
      <c r="I99" s="37"/>
      <c r="J99" s="30">
        <v>0.0</v>
      </c>
      <c r="K99" s="30">
        <v>1.0</v>
      </c>
      <c r="L99" s="30">
        <v>0.0</v>
      </c>
      <c r="M99" s="32" t="s">
        <v>39</v>
      </c>
      <c r="N99" s="32" t="s">
        <v>39</v>
      </c>
      <c r="O99" s="30">
        <v>3.0</v>
      </c>
      <c r="P99" s="30">
        <v>11.0</v>
      </c>
      <c r="Q99" s="30">
        <v>6.0</v>
      </c>
      <c r="R99" s="30">
        <v>10.0</v>
      </c>
      <c r="S99" s="30">
        <v>1.0</v>
      </c>
      <c r="T99" s="30">
        <v>1.0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106"/>
    </row>
    <row r="100">
      <c r="A100" s="30">
        <v>13650.1</v>
      </c>
      <c r="B100" s="40">
        <v>44418.0</v>
      </c>
      <c r="C100" s="31">
        <v>44435.0</v>
      </c>
      <c r="D100" s="32" t="s">
        <v>402</v>
      </c>
      <c r="E100" s="32" t="s">
        <v>36</v>
      </c>
      <c r="F100" s="32" t="s">
        <v>129</v>
      </c>
      <c r="G100" s="32" t="s">
        <v>109</v>
      </c>
      <c r="H100" s="30">
        <v>27529.0</v>
      </c>
      <c r="I100" s="37"/>
      <c r="J100" s="30">
        <v>0.0</v>
      </c>
      <c r="K100" s="30">
        <v>1.0</v>
      </c>
      <c r="L100" s="30">
        <v>0.0</v>
      </c>
      <c r="M100" s="32" t="s">
        <v>49</v>
      </c>
      <c r="N100" s="32" t="s">
        <v>39</v>
      </c>
      <c r="O100" s="30">
        <v>1.0</v>
      </c>
      <c r="P100" s="30">
        <v>8.0</v>
      </c>
      <c r="Q100" s="30">
        <v>5.0</v>
      </c>
      <c r="R100" s="30">
        <v>10.0</v>
      </c>
      <c r="S100" s="30">
        <v>1.0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106"/>
    </row>
    <row r="101">
      <c r="A101" s="30">
        <v>13650.2</v>
      </c>
      <c r="B101" s="40">
        <v>44418.0</v>
      </c>
      <c r="C101" s="31">
        <v>44435.0</v>
      </c>
      <c r="D101" s="32" t="s">
        <v>402</v>
      </c>
      <c r="E101" s="32" t="s">
        <v>36</v>
      </c>
      <c r="H101" s="37"/>
      <c r="I101" s="37"/>
      <c r="J101" s="30">
        <v>0.0</v>
      </c>
      <c r="K101" s="30">
        <v>0.0</v>
      </c>
      <c r="L101" s="30">
        <v>1.0</v>
      </c>
      <c r="M101" s="32" t="s">
        <v>49</v>
      </c>
      <c r="N101" s="32" t="s">
        <v>39</v>
      </c>
      <c r="O101" s="30">
        <v>0.0</v>
      </c>
      <c r="P101" s="30">
        <v>7.0</v>
      </c>
      <c r="Q101" s="30">
        <v>5.0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106"/>
    </row>
    <row r="102">
      <c r="A102" s="30">
        <v>13650.3</v>
      </c>
      <c r="B102" s="40">
        <v>44418.0</v>
      </c>
      <c r="C102" s="31">
        <v>44435.0</v>
      </c>
      <c r="D102" s="32" t="s">
        <v>402</v>
      </c>
      <c r="E102" s="32" t="s">
        <v>36</v>
      </c>
      <c r="F102" s="32" t="s">
        <v>106</v>
      </c>
      <c r="G102" s="33" t="s">
        <v>107</v>
      </c>
      <c r="H102" s="34">
        <v>27518.0</v>
      </c>
      <c r="I102" s="35"/>
      <c r="J102" s="30">
        <v>0.0</v>
      </c>
      <c r="K102" s="30">
        <v>1.0</v>
      </c>
      <c r="L102" s="30">
        <v>0.0</v>
      </c>
      <c r="M102" s="32" t="s">
        <v>49</v>
      </c>
      <c r="N102" s="32" t="s">
        <v>39</v>
      </c>
      <c r="O102" s="30">
        <v>3.0</v>
      </c>
      <c r="P102" s="30">
        <v>8.0</v>
      </c>
      <c r="Q102" s="30">
        <v>5.0</v>
      </c>
      <c r="R102" s="30">
        <v>5.0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5.0</v>
      </c>
      <c r="AC102" s="30">
        <v>1.0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106"/>
    </row>
    <row r="103">
      <c r="A103" s="30">
        <v>13650.4</v>
      </c>
      <c r="B103" s="40">
        <v>44418.0</v>
      </c>
      <c r="C103" s="31">
        <v>44435.0</v>
      </c>
      <c r="D103" s="32" t="s">
        <v>402</v>
      </c>
      <c r="E103" s="32" t="s">
        <v>36</v>
      </c>
      <c r="H103" s="37"/>
      <c r="I103" s="37"/>
      <c r="J103" s="30">
        <v>1.0</v>
      </c>
      <c r="K103" s="30">
        <v>0.0</v>
      </c>
      <c r="L103" s="30">
        <v>0.0</v>
      </c>
      <c r="M103" s="32" t="s">
        <v>49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7.0</v>
      </c>
      <c r="AA103" s="30">
        <v>4.0</v>
      </c>
      <c r="AB103" s="30">
        <v>10.0</v>
      </c>
      <c r="AC103" s="30">
        <v>1.0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106"/>
    </row>
    <row r="104">
      <c r="A104" s="30">
        <v>13651.1</v>
      </c>
      <c r="B104" s="40">
        <v>44418.0</v>
      </c>
      <c r="C104" s="31">
        <v>44435.0</v>
      </c>
      <c r="D104" s="32" t="s">
        <v>402</v>
      </c>
      <c r="E104" s="32" t="s">
        <v>36</v>
      </c>
      <c r="F104" s="32" t="s">
        <v>129</v>
      </c>
      <c r="G104" s="32" t="s">
        <v>109</v>
      </c>
      <c r="H104" s="30">
        <v>27529.0</v>
      </c>
      <c r="I104" s="37"/>
      <c r="J104" s="30">
        <v>0.0</v>
      </c>
      <c r="K104" s="30">
        <v>1.0</v>
      </c>
      <c r="L104" s="30">
        <v>0.0</v>
      </c>
      <c r="M104" s="32" t="s">
        <v>39</v>
      </c>
      <c r="N104" s="32" t="s">
        <v>39</v>
      </c>
      <c r="O104" s="30">
        <v>2.0</v>
      </c>
      <c r="P104" s="30">
        <v>7.0</v>
      </c>
      <c r="Q104" s="30">
        <v>5.0</v>
      </c>
      <c r="R104" s="30">
        <v>10.0</v>
      </c>
      <c r="S104" s="30">
        <v>1.0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106"/>
    </row>
    <row r="105">
      <c r="A105" s="30">
        <v>13651.2</v>
      </c>
      <c r="B105" s="40">
        <v>44418.0</v>
      </c>
      <c r="C105" s="31">
        <v>44435.0</v>
      </c>
      <c r="D105" s="32" t="s">
        <v>402</v>
      </c>
      <c r="E105" s="32" t="s">
        <v>36</v>
      </c>
      <c r="H105" s="37"/>
      <c r="I105" s="37"/>
      <c r="J105" s="30">
        <v>0.0</v>
      </c>
      <c r="K105" s="30">
        <v>0.0</v>
      </c>
      <c r="L105" s="30">
        <v>1.0</v>
      </c>
      <c r="M105" s="32" t="s">
        <v>39</v>
      </c>
      <c r="N105" s="32" t="s">
        <v>39</v>
      </c>
      <c r="O105" s="30">
        <v>1.0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8.0</v>
      </c>
      <c r="V105" s="30">
        <v>5.0</v>
      </c>
      <c r="W105" s="30">
        <v>10.0</v>
      </c>
      <c r="X105" s="30">
        <v>1.0</v>
      </c>
      <c r="Y105" s="30">
        <v>0.0</v>
      </c>
      <c r="Z105" s="30">
        <v>0.0</v>
      </c>
      <c r="AA105" s="30">
        <v>0.0</v>
      </c>
      <c r="AB105" s="30">
        <v>0.0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106"/>
    </row>
    <row r="106">
      <c r="A106" s="30">
        <v>13652.1</v>
      </c>
      <c r="B106" s="40">
        <v>44419.0</v>
      </c>
      <c r="C106" s="31">
        <v>44435.0</v>
      </c>
      <c r="D106" s="32" t="s">
        <v>282</v>
      </c>
      <c r="E106" s="32" t="s">
        <v>36</v>
      </c>
      <c r="F106" s="32" t="s">
        <v>338</v>
      </c>
      <c r="G106" s="32" t="s">
        <v>38</v>
      </c>
      <c r="H106" s="30">
        <v>27614.0</v>
      </c>
      <c r="I106" s="37"/>
      <c r="J106" s="30">
        <v>0.0</v>
      </c>
      <c r="K106" s="30">
        <v>1.0</v>
      </c>
      <c r="L106" s="30">
        <v>0.0</v>
      </c>
      <c r="M106" s="32" t="s">
        <v>39</v>
      </c>
      <c r="N106" s="32" t="s">
        <v>39</v>
      </c>
      <c r="O106" s="30">
        <v>3.0</v>
      </c>
      <c r="P106" s="30">
        <v>7.0</v>
      </c>
      <c r="Q106" s="30">
        <v>5.0</v>
      </c>
      <c r="R106" s="30">
        <v>5.0</v>
      </c>
      <c r="S106" s="30">
        <v>0.0</v>
      </c>
      <c r="T106" s="30">
        <v>1.0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1.0</v>
      </c>
      <c r="AA106" s="30">
        <v>0.0</v>
      </c>
      <c r="AB106" s="30">
        <v>5.0</v>
      </c>
      <c r="AC106" s="30">
        <v>1.0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106"/>
    </row>
    <row r="107">
      <c r="A107" s="30">
        <v>13652.2</v>
      </c>
      <c r="B107" s="40">
        <v>44419.0</v>
      </c>
      <c r="C107" s="31">
        <v>44435.0</v>
      </c>
      <c r="D107" s="32" t="s">
        <v>282</v>
      </c>
      <c r="E107" s="32" t="s">
        <v>36</v>
      </c>
      <c r="F107" s="32" t="s">
        <v>59</v>
      </c>
      <c r="G107" s="33" t="s">
        <v>38</v>
      </c>
      <c r="H107" s="34">
        <v>27610.0</v>
      </c>
      <c r="I107" s="35"/>
      <c r="J107" s="30">
        <v>0.0</v>
      </c>
      <c r="K107" s="30">
        <v>1.0</v>
      </c>
      <c r="L107" s="30">
        <v>0.0</v>
      </c>
      <c r="M107" s="32" t="s">
        <v>39</v>
      </c>
      <c r="N107" s="32" t="s">
        <v>39</v>
      </c>
      <c r="O107" s="30">
        <v>0.0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8.0</v>
      </c>
      <c r="AF107" s="30">
        <v>3.0</v>
      </c>
      <c r="AG107" s="30">
        <v>10.0</v>
      </c>
      <c r="AH107" s="30">
        <v>1.0</v>
      </c>
      <c r="AI107" s="30">
        <v>1.0</v>
      </c>
      <c r="AJ107" s="106"/>
    </row>
    <row r="108">
      <c r="A108" s="30">
        <v>13652.3</v>
      </c>
      <c r="B108" s="40">
        <v>44419.0</v>
      </c>
      <c r="C108" s="31">
        <v>44435.0</v>
      </c>
      <c r="D108" s="32" t="s">
        <v>282</v>
      </c>
      <c r="E108" s="32" t="s">
        <v>36</v>
      </c>
      <c r="F108" s="32" t="s">
        <v>59</v>
      </c>
      <c r="G108" s="33" t="s">
        <v>38</v>
      </c>
      <c r="H108" s="34">
        <v>27610.0</v>
      </c>
      <c r="I108" s="35"/>
      <c r="J108" s="30">
        <v>0.0</v>
      </c>
      <c r="K108" s="30">
        <v>1.0</v>
      </c>
      <c r="L108" s="30">
        <v>0.0</v>
      </c>
      <c r="M108" s="32" t="s">
        <v>39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8.0</v>
      </c>
      <c r="AF108" s="30">
        <v>3.0</v>
      </c>
      <c r="AG108" s="30">
        <v>10.0</v>
      </c>
      <c r="AH108" s="30">
        <v>1.0</v>
      </c>
      <c r="AI108" s="30">
        <v>1.0</v>
      </c>
      <c r="AJ108" s="106"/>
    </row>
    <row r="109">
      <c r="A109" s="30">
        <v>13653.1</v>
      </c>
      <c r="B109" s="40">
        <v>44419.0</v>
      </c>
      <c r="C109" s="31">
        <v>44436.0</v>
      </c>
      <c r="D109" s="32" t="s">
        <v>282</v>
      </c>
      <c r="E109" s="32" t="s">
        <v>36</v>
      </c>
      <c r="F109" s="32" t="s">
        <v>67</v>
      </c>
      <c r="G109" s="33" t="s">
        <v>38</v>
      </c>
      <c r="H109" s="34">
        <v>27610.0</v>
      </c>
      <c r="I109" s="35"/>
      <c r="J109" s="30">
        <v>0.0</v>
      </c>
      <c r="K109" s="30">
        <v>1.0</v>
      </c>
      <c r="L109" s="30">
        <v>0.0</v>
      </c>
      <c r="M109" s="32" t="s">
        <v>49</v>
      </c>
      <c r="N109" s="32" t="s">
        <v>39</v>
      </c>
      <c r="O109" s="30">
        <v>3.0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10.0</v>
      </c>
      <c r="V109" s="30">
        <v>7.0</v>
      </c>
      <c r="W109" s="30">
        <v>10.0</v>
      </c>
      <c r="X109" s="30">
        <v>1.0</v>
      </c>
      <c r="Y109" s="30">
        <v>1.0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106"/>
    </row>
    <row r="110">
      <c r="A110" s="30">
        <v>13653.2</v>
      </c>
      <c r="B110" s="40">
        <v>44419.0</v>
      </c>
      <c r="C110" s="31">
        <v>44438.0</v>
      </c>
      <c r="D110" s="32" t="s">
        <v>282</v>
      </c>
      <c r="E110" s="32" t="s">
        <v>36</v>
      </c>
      <c r="F110" s="32" t="s">
        <v>59</v>
      </c>
      <c r="G110" s="32" t="s">
        <v>38</v>
      </c>
      <c r="H110" s="30">
        <v>27610.0</v>
      </c>
      <c r="I110" s="37"/>
      <c r="J110" s="30">
        <v>0.0</v>
      </c>
      <c r="K110" s="30">
        <v>1.0</v>
      </c>
      <c r="L110" s="30">
        <v>0.0</v>
      </c>
      <c r="M110" s="32" t="s">
        <v>49</v>
      </c>
      <c r="N110" s="32" t="s">
        <v>39</v>
      </c>
      <c r="O110" s="30">
        <v>3.0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11.0</v>
      </c>
      <c r="AF110" s="30">
        <v>5.0</v>
      </c>
      <c r="AG110" s="30">
        <v>10.0</v>
      </c>
      <c r="AH110" s="30">
        <v>1.0</v>
      </c>
      <c r="AI110" s="30">
        <v>0.0</v>
      </c>
      <c r="AJ110" s="106"/>
    </row>
    <row r="111">
      <c r="A111" s="30">
        <v>13653.3</v>
      </c>
      <c r="B111" s="40">
        <v>44419.0</v>
      </c>
      <c r="C111" s="31">
        <v>44436.0</v>
      </c>
      <c r="D111" s="32" t="s">
        <v>282</v>
      </c>
      <c r="E111" s="32" t="s">
        <v>36</v>
      </c>
      <c r="H111" s="37"/>
      <c r="I111" s="37"/>
      <c r="J111" s="30">
        <v>0.0</v>
      </c>
      <c r="K111" s="30">
        <v>0.0</v>
      </c>
      <c r="L111" s="30">
        <v>1.0</v>
      </c>
      <c r="M111" s="32" t="s">
        <v>49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11.0</v>
      </c>
      <c r="V111" s="30">
        <v>7.0</v>
      </c>
      <c r="W111" s="30">
        <v>5.0</v>
      </c>
      <c r="X111" s="30">
        <v>1.0</v>
      </c>
      <c r="Y111" s="30">
        <v>1.0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106"/>
    </row>
    <row r="112">
      <c r="A112" s="30">
        <v>13653.4</v>
      </c>
      <c r="B112" s="40">
        <v>44419.0</v>
      </c>
      <c r="C112" s="40">
        <v>44436.0</v>
      </c>
      <c r="D112" s="32" t="s">
        <v>282</v>
      </c>
      <c r="E112" s="32" t="s">
        <v>36</v>
      </c>
      <c r="F112" s="32" t="s">
        <v>59</v>
      </c>
      <c r="G112" s="32" t="s">
        <v>38</v>
      </c>
      <c r="H112" s="30">
        <v>27610.0</v>
      </c>
      <c r="I112" s="37"/>
      <c r="J112" s="30">
        <v>0.0</v>
      </c>
      <c r="K112" s="30">
        <v>1.0</v>
      </c>
      <c r="L112" s="30">
        <v>0.0</v>
      </c>
      <c r="M112" s="32" t="s">
        <v>49</v>
      </c>
      <c r="N112" s="32" t="s">
        <v>39</v>
      </c>
      <c r="O112" s="30">
        <v>3.0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11.0</v>
      </c>
      <c r="V112" s="30">
        <v>7.0</v>
      </c>
      <c r="W112" s="30">
        <v>10.0</v>
      </c>
      <c r="X112" s="30">
        <v>1.0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106"/>
    </row>
    <row r="113">
      <c r="A113" s="30">
        <v>13653.5</v>
      </c>
      <c r="B113" s="40">
        <v>44419.0</v>
      </c>
      <c r="C113" s="31">
        <v>44436.0</v>
      </c>
      <c r="D113" s="32" t="s">
        <v>282</v>
      </c>
      <c r="E113" s="32" t="s">
        <v>36</v>
      </c>
      <c r="H113" s="37"/>
      <c r="I113" s="37"/>
      <c r="J113" s="30">
        <v>1.0</v>
      </c>
      <c r="K113" s="30">
        <v>0.0</v>
      </c>
      <c r="L113" s="30">
        <v>0.0</v>
      </c>
      <c r="M113" s="32" t="s">
        <v>49</v>
      </c>
      <c r="N113" s="32" t="s">
        <v>39</v>
      </c>
      <c r="O113" s="30">
        <v>3.0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8.0</v>
      </c>
      <c r="AA113" s="30">
        <v>6.0</v>
      </c>
      <c r="AB113" s="30">
        <v>11.0</v>
      </c>
      <c r="AC113" s="30">
        <v>1.0</v>
      </c>
      <c r="AD113" s="30">
        <v>1.0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106"/>
    </row>
    <row r="114">
      <c r="A114" s="30">
        <v>13654.1</v>
      </c>
      <c r="B114" s="40">
        <v>44419.0</v>
      </c>
      <c r="C114" s="31">
        <v>44420.0</v>
      </c>
      <c r="D114" s="32" t="s">
        <v>150</v>
      </c>
      <c r="E114" s="32" t="s">
        <v>36</v>
      </c>
      <c r="F114" s="32" t="s">
        <v>151</v>
      </c>
      <c r="G114" s="32" t="s">
        <v>38</v>
      </c>
      <c r="H114" s="30">
        <v>27606.0</v>
      </c>
      <c r="I114" s="37"/>
      <c r="J114" s="30">
        <v>0.0</v>
      </c>
      <c r="K114" s="30">
        <v>1.0</v>
      </c>
      <c r="L114" s="30">
        <v>0.0</v>
      </c>
      <c r="M114" s="32" t="s">
        <v>39</v>
      </c>
      <c r="N114" s="32" t="s">
        <v>39</v>
      </c>
      <c r="O114" s="30">
        <v>6.0</v>
      </c>
      <c r="P114" s="30">
        <v>12.0</v>
      </c>
      <c r="Q114" s="30">
        <v>8.0</v>
      </c>
      <c r="R114" s="30">
        <v>10.0</v>
      </c>
      <c r="S114" s="30">
        <v>2.0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1.0</v>
      </c>
      <c r="AA114" s="30">
        <v>0.0</v>
      </c>
      <c r="AB114" s="30">
        <v>3.0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106"/>
    </row>
    <row r="115">
      <c r="A115" s="30">
        <v>13654.2</v>
      </c>
      <c r="B115" s="40">
        <v>44419.0</v>
      </c>
      <c r="C115" s="31">
        <v>44420.0</v>
      </c>
      <c r="D115" s="32" t="s">
        <v>150</v>
      </c>
      <c r="E115" s="32" t="s">
        <v>36</v>
      </c>
      <c r="F115" s="32" t="s">
        <v>151</v>
      </c>
      <c r="G115" s="33" t="s">
        <v>38</v>
      </c>
      <c r="H115" s="34">
        <v>27606.0</v>
      </c>
      <c r="I115" s="35"/>
      <c r="J115" s="30">
        <v>0.0</v>
      </c>
      <c r="K115" s="30">
        <v>1.0</v>
      </c>
      <c r="L115" s="30">
        <v>0.0</v>
      </c>
      <c r="M115" s="32" t="s">
        <v>49</v>
      </c>
      <c r="N115" s="32" t="s">
        <v>39</v>
      </c>
      <c r="O115" s="30">
        <v>7.0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12.0</v>
      </c>
      <c r="AF115" s="30">
        <v>7.0</v>
      </c>
      <c r="AG115" s="30">
        <v>10.0</v>
      </c>
      <c r="AH115" s="30">
        <v>1.0</v>
      </c>
      <c r="AI115" s="30">
        <v>0.0</v>
      </c>
      <c r="AJ115" s="106"/>
    </row>
    <row r="116">
      <c r="A116" s="30">
        <v>13654.3</v>
      </c>
      <c r="B116" s="40">
        <v>44419.0</v>
      </c>
      <c r="C116" s="31">
        <v>44420.0</v>
      </c>
      <c r="D116" s="32" t="s">
        <v>150</v>
      </c>
      <c r="E116" s="32" t="s">
        <v>36</v>
      </c>
      <c r="F116" s="32" t="s">
        <v>95</v>
      </c>
      <c r="G116" s="33" t="s">
        <v>38</v>
      </c>
      <c r="H116" s="34">
        <v>27610.0</v>
      </c>
      <c r="I116" s="35"/>
      <c r="J116" s="30">
        <v>0.0</v>
      </c>
      <c r="K116" s="30">
        <v>1.0</v>
      </c>
      <c r="L116" s="30">
        <v>0.0</v>
      </c>
      <c r="M116" s="32" t="s">
        <v>49</v>
      </c>
      <c r="N116" s="32" t="s">
        <v>39</v>
      </c>
      <c r="O116" s="30">
        <v>3.0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12.0</v>
      </c>
      <c r="V116" s="30">
        <v>11.0</v>
      </c>
      <c r="W116" s="30">
        <v>10.0</v>
      </c>
      <c r="X116" s="30">
        <v>1.0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106"/>
    </row>
    <row r="117">
      <c r="A117" s="30">
        <v>13654.4</v>
      </c>
      <c r="B117" s="40">
        <v>44419.0</v>
      </c>
      <c r="C117" s="31">
        <v>44420.0</v>
      </c>
      <c r="D117" s="32" t="s">
        <v>150</v>
      </c>
      <c r="E117" s="32" t="s">
        <v>36</v>
      </c>
      <c r="F117" s="32" t="s">
        <v>95</v>
      </c>
      <c r="G117" s="32" t="s">
        <v>38</v>
      </c>
      <c r="H117" s="30">
        <v>27610.0</v>
      </c>
      <c r="I117" s="37"/>
      <c r="J117" s="30">
        <v>0.0</v>
      </c>
      <c r="K117" s="30">
        <v>1.0</v>
      </c>
      <c r="L117" s="30">
        <v>0.0</v>
      </c>
      <c r="M117" s="32" t="s">
        <v>49</v>
      </c>
      <c r="N117" s="32" t="s">
        <v>39</v>
      </c>
      <c r="O117" s="30">
        <v>6.0</v>
      </c>
      <c r="P117" s="30">
        <v>12.0</v>
      </c>
      <c r="Q117" s="30">
        <v>10.0</v>
      </c>
      <c r="R117" s="30">
        <v>8.0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5.0</v>
      </c>
      <c r="AC117" s="30">
        <v>1.0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106"/>
    </row>
    <row r="118">
      <c r="A118" s="30">
        <v>13655.1</v>
      </c>
      <c r="B118" s="40">
        <v>44419.0</v>
      </c>
      <c r="C118" s="31">
        <v>44438.0</v>
      </c>
      <c r="D118" s="32" t="s">
        <v>197</v>
      </c>
      <c r="E118" s="32" t="s">
        <v>36</v>
      </c>
      <c r="F118" s="32" t="s">
        <v>198</v>
      </c>
      <c r="G118" s="32" t="s">
        <v>38</v>
      </c>
      <c r="H118" s="30">
        <v>27605.0</v>
      </c>
      <c r="I118" s="37"/>
      <c r="J118" s="30">
        <v>0.0</v>
      </c>
      <c r="K118" s="30">
        <v>1.0</v>
      </c>
      <c r="L118" s="30">
        <v>0.0</v>
      </c>
      <c r="M118" s="32" t="s">
        <v>49</v>
      </c>
      <c r="N118" s="32" t="s">
        <v>39</v>
      </c>
      <c r="O118" s="30">
        <v>1.0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11.0</v>
      </c>
      <c r="AF118" s="30">
        <v>5.0</v>
      </c>
      <c r="AG118" s="30">
        <v>10.0</v>
      </c>
      <c r="AH118" s="30">
        <v>1.0</v>
      </c>
      <c r="AI118" s="30">
        <v>0.0</v>
      </c>
      <c r="AJ118" s="106"/>
    </row>
    <row r="119">
      <c r="A119" s="30">
        <v>13655.2</v>
      </c>
      <c r="B119" s="40">
        <v>44419.0</v>
      </c>
      <c r="C119" s="31">
        <v>44438.0</v>
      </c>
      <c r="D119" s="32" t="s">
        <v>197</v>
      </c>
      <c r="E119" s="32" t="s">
        <v>36</v>
      </c>
      <c r="H119" s="37"/>
      <c r="I119" s="37"/>
      <c r="J119" s="30">
        <v>0.0</v>
      </c>
      <c r="K119" s="30">
        <v>0.0</v>
      </c>
      <c r="L119" s="30">
        <v>1.0</v>
      </c>
      <c r="M119" s="32" t="s">
        <v>39</v>
      </c>
      <c r="N119" s="32" t="s">
        <v>39</v>
      </c>
      <c r="O119" s="30">
        <v>1.0</v>
      </c>
      <c r="P119" s="30">
        <v>1.0</v>
      </c>
      <c r="Q119" s="30">
        <v>0.0</v>
      </c>
      <c r="R119" s="30">
        <v>5.0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106"/>
    </row>
    <row r="120">
      <c r="A120" s="30">
        <v>13655.3</v>
      </c>
      <c r="B120" s="40">
        <v>44419.0</v>
      </c>
      <c r="C120" s="31">
        <v>44438.0</v>
      </c>
      <c r="D120" s="32" t="s">
        <v>197</v>
      </c>
      <c r="E120" s="32" t="s">
        <v>36</v>
      </c>
      <c r="H120" s="37"/>
      <c r="I120" s="37"/>
      <c r="J120" s="30">
        <v>0.0</v>
      </c>
      <c r="K120" s="30">
        <v>0.0</v>
      </c>
      <c r="L120" s="30">
        <v>1.0</v>
      </c>
      <c r="M120" s="32" t="s">
        <v>49</v>
      </c>
      <c r="N120" s="32" t="s">
        <v>39</v>
      </c>
      <c r="O120" s="30">
        <v>0.0</v>
      </c>
      <c r="P120" s="30">
        <v>11.0</v>
      </c>
      <c r="Q120" s="30">
        <v>5.0</v>
      </c>
      <c r="R120" s="30">
        <v>10.0</v>
      </c>
      <c r="S120" s="30">
        <v>1.0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106"/>
    </row>
    <row r="121">
      <c r="A121" s="30">
        <v>13655.4</v>
      </c>
      <c r="B121" s="40">
        <v>44419.0</v>
      </c>
      <c r="C121" s="31">
        <v>44438.0</v>
      </c>
      <c r="D121" s="32" t="s">
        <v>197</v>
      </c>
      <c r="E121" s="32" t="s">
        <v>36</v>
      </c>
      <c r="H121" s="37"/>
      <c r="I121" s="37"/>
      <c r="J121" s="30">
        <v>0.0</v>
      </c>
      <c r="K121" s="30">
        <v>0.0</v>
      </c>
      <c r="L121" s="30">
        <v>1.0</v>
      </c>
      <c r="M121" s="32" t="s">
        <v>49</v>
      </c>
      <c r="N121" s="32" t="s">
        <v>39</v>
      </c>
      <c r="O121" s="30">
        <v>1.0</v>
      </c>
      <c r="P121" s="30">
        <v>11.0</v>
      </c>
      <c r="Q121" s="30">
        <v>5.0</v>
      </c>
      <c r="R121" s="30">
        <v>10.0</v>
      </c>
      <c r="S121" s="30">
        <v>1.0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106"/>
    </row>
    <row r="122">
      <c r="A122" s="30">
        <v>13656.1</v>
      </c>
      <c r="B122" s="40">
        <v>44419.0</v>
      </c>
      <c r="C122" s="31">
        <v>44438.0</v>
      </c>
      <c r="D122" s="32" t="s">
        <v>364</v>
      </c>
      <c r="E122" s="32" t="s">
        <v>160</v>
      </c>
      <c r="F122" s="32" t="s">
        <v>327</v>
      </c>
      <c r="G122" s="33" t="s">
        <v>107</v>
      </c>
      <c r="H122" s="34">
        <v>27519.0</v>
      </c>
      <c r="I122" s="35"/>
      <c r="J122" s="30">
        <v>0.0</v>
      </c>
      <c r="K122" s="30">
        <v>1.0</v>
      </c>
      <c r="L122" s="30">
        <v>0.0</v>
      </c>
      <c r="M122" s="32" t="s">
        <v>49</v>
      </c>
      <c r="N122" s="32" t="s">
        <v>39</v>
      </c>
      <c r="O122" s="30">
        <v>3.0</v>
      </c>
      <c r="P122" s="30">
        <v>10.0</v>
      </c>
      <c r="Q122" s="30">
        <v>7.0</v>
      </c>
      <c r="R122" s="30">
        <v>12.0</v>
      </c>
      <c r="S122" s="30">
        <v>1.0</v>
      </c>
      <c r="T122" s="30">
        <v>1.0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106"/>
    </row>
    <row r="123">
      <c r="A123" s="30">
        <v>13656.2</v>
      </c>
      <c r="B123" s="40">
        <v>44419.0</v>
      </c>
      <c r="C123" s="31">
        <v>44438.0</v>
      </c>
      <c r="D123" s="32" t="s">
        <v>364</v>
      </c>
      <c r="E123" s="32" t="s">
        <v>160</v>
      </c>
      <c r="F123" s="32" t="s">
        <v>327</v>
      </c>
      <c r="G123" s="32" t="s">
        <v>107</v>
      </c>
      <c r="H123" s="30">
        <v>27519.0</v>
      </c>
      <c r="I123" s="37"/>
      <c r="J123" s="30">
        <v>0.0</v>
      </c>
      <c r="K123" s="30">
        <v>1.0</v>
      </c>
      <c r="L123" s="30">
        <v>0.0</v>
      </c>
      <c r="M123" s="32" t="s">
        <v>39</v>
      </c>
      <c r="N123" s="32" t="s">
        <v>39</v>
      </c>
      <c r="O123" s="30">
        <v>3.0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10.0</v>
      </c>
      <c r="V123" s="30">
        <v>6.0</v>
      </c>
      <c r="W123" s="30">
        <v>10.0</v>
      </c>
      <c r="X123" s="30">
        <v>1.0</v>
      </c>
      <c r="Y123" s="30">
        <v>1.0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106"/>
    </row>
    <row r="124">
      <c r="A124" s="30">
        <v>13656.3</v>
      </c>
      <c r="B124" s="40">
        <v>44419.0</v>
      </c>
      <c r="C124" s="31">
        <v>44438.0</v>
      </c>
      <c r="D124" s="32" t="s">
        <v>364</v>
      </c>
      <c r="E124" s="32" t="s">
        <v>160</v>
      </c>
      <c r="F124" s="32" t="s">
        <v>327</v>
      </c>
      <c r="G124" s="32" t="s">
        <v>107</v>
      </c>
      <c r="H124" s="30">
        <v>27519.0</v>
      </c>
      <c r="I124" s="37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0.0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10.0</v>
      </c>
      <c r="V124" s="30">
        <v>6.0</v>
      </c>
      <c r="W124" s="30">
        <v>10.0</v>
      </c>
      <c r="X124" s="30">
        <v>1.0</v>
      </c>
      <c r="Y124" s="30">
        <v>1.0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106"/>
    </row>
    <row r="125">
      <c r="A125" s="30">
        <v>13657.1</v>
      </c>
      <c r="B125" s="40">
        <v>44419.0</v>
      </c>
      <c r="C125" s="31">
        <v>44438.0</v>
      </c>
      <c r="D125" s="32" t="s">
        <v>402</v>
      </c>
      <c r="E125" s="32" t="s">
        <v>36</v>
      </c>
      <c r="F125" s="32" t="s">
        <v>129</v>
      </c>
      <c r="G125" s="32" t="s">
        <v>109</v>
      </c>
      <c r="H125" s="30">
        <v>27529.0</v>
      </c>
      <c r="I125" s="37"/>
      <c r="J125" s="30">
        <v>0.0</v>
      </c>
      <c r="K125" s="30">
        <v>1.0</v>
      </c>
      <c r="L125" s="30">
        <v>0.0</v>
      </c>
      <c r="M125" s="32" t="s">
        <v>49</v>
      </c>
      <c r="N125" s="32" t="s">
        <v>39</v>
      </c>
      <c r="O125" s="30">
        <v>3.0</v>
      </c>
      <c r="P125" s="30">
        <v>9.0</v>
      </c>
      <c r="Q125" s="30">
        <v>6.0</v>
      </c>
      <c r="R125" s="30">
        <v>10.0</v>
      </c>
      <c r="S125" s="30">
        <v>2.0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106"/>
    </row>
    <row r="126">
      <c r="A126" s="30">
        <v>13657.2</v>
      </c>
      <c r="B126" s="40">
        <v>44419.0</v>
      </c>
      <c r="C126" s="31">
        <v>44438.0</v>
      </c>
      <c r="D126" s="32" t="s">
        <v>402</v>
      </c>
      <c r="E126" s="32" t="s">
        <v>36</v>
      </c>
      <c r="F126" s="32" t="s">
        <v>129</v>
      </c>
      <c r="G126" s="32" t="s">
        <v>109</v>
      </c>
      <c r="H126" s="30">
        <v>27529.0</v>
      </c>
      <c r="I126" s="37"/>
      <c r="J126" s="30">
        <v>0.0</v>
      </c>
      <c r="K126" s="30">
        <v>1.0</v>
      </c>
      <c r="L126" s="30">
        <v>0.0</v>
      </c>
      <c r="M126" s="32" t="s">
        <v>49</v>
      </c>
      <c r="N126" s="32" t="s">
        <v>39</v>
      </c>
      <c r="O126" s="30">
        <v>0.0</v>
      </c>
      <c r="P126" s="30">
        <v>9.0</v>
      </c>
      <c r="Q126" s="30">
        <v>6.0</v>
      </c>
      <c r="R126" s="30">
        <v>10.0</v>
      </c>
      <c r="S126" s="30">
        <v>2.0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106"/>
    </row>
    <row r="127">
      <c r="A127" s="30">
        <v>13657.3</v>
      </c>
      <c r="B127" s="40">
        <v>44419.0</v>
      </c>
      <c r="C127" s="31">
        <v>44438.0</v>
      </c>
      <c r="D127" s="32" t="s">
        <v>402</v>
      </c>
      <c r="E127" s="32" t="s">
        <v>36</v>
      </c>
      <c r="F127" s="32" t="s">
        <v>129</v>
      </c>
      <c r="G127" s="33" t="s">
        <v>109</v>
      </c>
      <c r="H127" s="34">
        <v>27529.0</v>
      </c>
      <c r="I127" s="35"/>
      <c r="J127" s="30">
        <v>0.0</v>
      </c>
      <c r="K127" s="30">
        <v>1.0</v>
      </c>
      <c r="L127" s="30">
        <v>0.0</v>
      </c>
      <c r="M127" s="32" t="s">
        <v>39</v>
      </c>
      <c r="N127" s="32" t="s">
        <v>39</v>
      </c>
      <c r="O127" s="30">
        <v>3.0</v>
      </c>
      <c r="P127" s="30">
        <v>8.0</v>
      </c>
      <c r="Q127" s="30">
        <v>6.0</v>
      </c>
      <c r="R127" s="30">
        <v>10.0</v>
      </c>
      <c r="S127" s="30">
        <v>2.0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106"/>
    </row>
    <row r="128">
      <c r="A128" s="30">
        <v>13657.4</v>
      </c>
      <c r="B128" s="40">
        <v>44419.0</v>
      </c>
      <c r="C128" s="31">
        <v>44438.0</v>
      </c>
      <c r="D128" s="32" t="s">
        <v>402</v>
      </c>
      <c r="E128" s="32" t="s">
        <v>36</v>
      </c>
      <c r="F128" s="32" t="s">
        <v>129</v>
      </c>
      <c r="G128" s="33" t="s">
        <v>109</v>
      </c>
      <c r="H128" s="34">
        <v>27529.0</v>
      </c>
      <c r="I128" s="35"/>
      <c r="J128" s="30">
        <v>0.0</v>
      </c>
      <c r="K128" s="30">
        <v>1.0</v>
      </c>
      <c r="L128" s="30">
        <v>0.0</v>
      </c>
      <c r="M128" s="32" t="s">
        <v>49</v>
      </c>
      <c r="N128" s="32" t="s">
        <v>39</v>
      </c>
      <c r="O128" s="30">
        <v>3.0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9.0</v>
      </c>
      <c r="V128" s="30">
        <v>6.0</v>
      </c>
      <c r="W128" s="30">
        <v>10.0</v>
      </c>
      <c r="X128" s="30">
        <v>2.0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106"/>
    </row>
    <row r="129">
      <c r="A129" s="30">
        <v>13657.5</v>
      </c>
      <c r="B129" s="40">
        <v>44419.0</v>
      </c>
      <c r="C129" s="31">
        <v>44438.0</v>
      </c>
      <c r="D129" s="32" t="s">
        <v>402</v>
      </c>
      <c r="E129" s="32" t="s">
        <v>36</v>
      </c>
      <c r="F129" s="32" t="s">
        <v>129</v>
      </c>
      <c r="G129" s="33" t="s">
        <v>109</v>
      </c>
      <c r="H129" s="34">
        <v>27529.0</v>
      </c>
      <c r="I129" s="35"/>
      <c r="J129" s="30">
        <v>0.0</v>
      </c>
      <c r="K129" s="30">
        <v>0.0</v>
      </c>
      <c r="L129" s="30">
        <v>1.0</v>
      </c>
      <c r="M129" s="32" t="s">
        <v>39</v>
      </c>
      <c r="N129" s="32" t="s">
        <v>39</v>
      </c>
      <c r="O129" s="30">
        <v>1.0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9.0</v>
      </c>
      <c r="V129" s="30">
        <v>6.0</v>
      </c>
      <c r="W129" s="30">
        <v>10.0</v>
      </c>
      <c r="X129" s="30">
        <v>1.0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106"/>
    </row>
    <row r="130">
      <c r="A130" s="30">
        <v>13657.6</v>
      </c>
      <c r="B130" s="40">
        <v>44419.0</v>
      </c>
      <c r="C130" s="31">
        <v>44438.0</v>
      </c>
      <c r="D130" s="32" t="s">
        <v>402</v>
      </c>
      <c r="E130" s="32" t="s">
        <v>36</v>
      </c>
      <c r="F130" s="32" t="s">
        <v>170</v>
      </c>
      <c r="G130" s="32" t="s">
        <v>109</v>
      </c>
      <c r="H130" s="30">
        <v>27529.0</v>
      </c>
      <c r="I130" s="37"/>
      <c r="J130" s="30">
        <v>0.0</v>
      </c>
      <c r="K130" s="30">
        <v>1.0</v>
      </c>
      <c r="L130" s="30">
        <v>0.0</v>
      </c>
      <c r="M130" s="32" t="s">
        <v>39</v>
      </c>
      <c r="N130" s="32" t="s">
        <v>39</v>
      </c>
      <c r="O130" s="30">
        <v>3.0</v>
      </c>
      <c r="P130" s="30">
        <v>9.0</v>
      </c>
      <c r="Q130" s="30">
        <v>7.0</v>
      </c>
      <c r="R130" s="30">
        <v>10.0</v>
      </c>
      <c r="S130" s="30">
        <v>1.0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106"/>
    </row>
    <row r="131">
      <c r="A131" s="30">
        <v>13658.1</v>
      </c>
      <c r="B131" s="40">
        <v>44419.0</v>
      </c>
      <c r="C131" s="31">
        <v>44438.0</v>
      </c>
      <c r="D131" s="32" t="s">
        <v>306</v>
      </c>
      <c r="E131" s="32" t="s">
        <v>36</v>
      </c>
      <c r="F131" s="32" t="s">
        <v>59</v>
      </c>
      <c r="G131" s="33" t="s">
        <v>38</v>
      </c>
      <c r="H131" s="34">
        <v>27610.0</v>
      </c>
      <c r="I131" s="35"/>
      <c r="J131" s="30">
        <v>0.0</v>
      </c>
      <c r="K131" s="30">
        <v>1.0</v>
      </c>
      <c r="L131" s="30">
        <v>0.0</v>
      </c>
      <c r="M131" s="32" t="s">
        <v>49</v>
      </c>
      <c r="N131" s="32" t="s">
        <v>39</v>
      </c>
      <c r="O131" s="30">
        <v>1.0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11.0</v>
      </c>
      <c r="AA131" s="30">
        <v>5.0</v>
      </c>
      <c r="AB131" s="30">
        <v>12.0</v>
      </c>
      <c r="AC131" s="30">
        <v>1.0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106"/>
    </row>
    <row r="132">
      <c r="A132" s="30">
        <v>13658.2</v>
      </c>
      <c r="B132" s="40">
        <v>44419.0</v>
      </c>
      <c r="C132" s="31">
        <v>44438.0</v>
      </c>
      <c r="D132" s="32" t="s">
        <v>306</v>
      </c>
      <c r="E132" s="32" t="s">
        <v>36</v>
      </c>
      <c r="F132" s="32" t="s">
        <v>59</v>
      </c>
      <c r="G132" s="33" t="s">
        <v>38</v>
      </c>
      <c r="H132" s="34">
        <v>27610.0</v>
      </c>
      <c r="I132" s="35"/>
      <c r="J132" s="30">
        <v>0.0</v>
      </c>
      <c r="K132" s="30">
        <v>1.0</v>
      </c>
      <c r="L132" s="30">
        <v>0.0</v>
      </c>
      <c r="M132" s="32" t="s">
        <v>49</v>
      </c>
      <c r="N132" s="32" t="s">
        <v>39</v>
      </c>
      <c r="O132" s="30">
        <v>1.0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11.0</v>
      </c>
      <c r="AF132" s="30">
        <v>4.0</v>
      </c>
      <c r="AG132" s="30">
        <v>10.0</v>
      </c>
      <c r="AH132" s="30">
        <v>1.0</v>
      </c>
      <c r="AI132" s="30">
        <v>0.0</v>
      </c>
      <c r="AJ132" s="106"/>
    </row>
    <row r="133">
      <c r="A133" s="30">
        <v>13658.3</v>
      </c>
      <c r="B133" s="40">
        <v>44419.0</v>
      </c>
      <c r="C133" s="31">
        <v>44438.0</v>
      </c>
      <c r="D133" s="32" t="s">
        <v>306</v>
      </c>
      <c r="E133" s="32" t="s">
        <v>36</v>
      </c>
      <c r="F133" s="32" t="s">
        <v>355</v>
      </c>
      <c r="G133" s="32" t="s">
        <v>51</v>
      </c>
      <c r="H133" s="30">
        <v>27539.0</v>
      </c>
      <c r="I133" s="37"/>
      <c r="J133" s="30">
        <v>0.0</v>
      </c>
      <c r="K133" s="30">
        <v>1.0</v>
      </c>
      <c r="L133" s="30">
        <v>0.0</v>
      </c>
      <c r="M133" s="32" t="s">
        <v>49</v>
      </c>
      <c r="N133" s="32" t="s">
        <v>39</v>
      </c>
      <c r="O133" s="30">
        <v>1.0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11.0</v>
      </c>
      <c r="AA133" s="30">
        <v>5.0</v>
      </c>
      <c r="AB133" s="30">
        <v>12.0</v>
      </c>
      <c r="AC133" s="30">
        <v>1.0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106"/>
    </row>
    <row r="134">
      <c r="A134" s="30">
        <v>13658.4</v>
      </c>
      <c r="B134" s="40">
        <v>44419.0</v>
      </c>
      <c r="C134" s="31">
        <v>44438.0</v>
      </c>
      <c r="D134" s="32" t="s">
        <v>306</v>
      </c>
      <c r="E134" s="32" t="s">
        <v>36</v>
      </c>
      <c r="F134" s="32" t="s">
        <v>307</v>
      </c>
      <c r="G134" s="32" t="s">
        <v>109</v>
      </c>
      <c r="H134" s="30">
        <v>27529.0</v>
      </c>
      <c r="I134" s="37"/>
      <c r="J134" s="30">
        <v>0.0</v>
      </c>
      <c r="K134" s="30">
        <v>1.0</v>
      </c>
      <c r="L134" s="30">
        <v>0.0</v>
      </c>
      <c r="M134" s="32" t="s">
        <v>49</v>
      </c>
      <c r="N134" s="32" t="s">
        <v>39</v>
      </c>
      <c r="O134" s="30">
        <v>1.0</v>
      </c>
      <c r="P134" s="30">
        <v>11.0</v>
      </c>
      <c r="Q134" s="30">
        <v>5.0</v>
      </c>
      <c r="R134" s="30">
        <v>12.0</v>
      </c>
      <c r="S134" s="30">
        <v>1.0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106"/>
    </row>
    <row r="135">
      <c r="A135" s="30">
        <v>13658.5</v>
      </c>
      <c r="B135" s="40">
        <v>44419.0</v>
      </c>
      <c r="C135" s="40">
        <v>44438.0</v>
      </c>
      <c r="D135" s="32" t="s">
        <v>306</v>
      </c>
      <c r="E135" s="32" t="s">
        <v>36</v>
      </c>
      <c r="F135" s="32" t="s">
        <v>307</v>
      </c>
      <c r="G135" s="33" t="s">
        <v>109</v>
      </c>
      <c r="H135" s="34">
        <v>27529.0</v>
      </c>
      <c r="I135" s="35"/>
      <c r="J135" s="30">
        <v>0.0</v>
      </c>
      <c r="K135" s="30">
        <v>1.0</v>
      </c>
      <c r="L135" s="30">
        <v>0.0</v>
      </c>
      <c r="M135" s="32" t="s">
        <v>49</v>
      </c>
      <c r="N135" s="32" t="s">
        <v>39</v>
      </c>
      <c r="O135" s="30">
        <v>1.0</v>
      </c>
      <c r="P135" s="30">
        <v>11.0</v>
      </c>
      <c r="Q135" s="30">
        <v>5.0</v>
      </c>
      <c r="R135" s="30">
        <v>10.0</v>
      </c>
      <c r="S135" s="30">
        <v>1.0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106"/>
    </row>
    <row r="136">
      <c r="A136" s="30">
        <v>13658.6</v>
      </c>
      <c r="B136" s="40">
        <v>44419.0</v>
      </c>
      <c r="C136" s="40">
        <v>44438.0</v>
      </c>
      <c r="D136" s="32" t="s">
        <v>306</v>
      </c>
      <c r="E136" s="32" t="s">
        <v>36</v>
      </c>
      <c r="H136" s="37"/>
      <c r="I136" s="37"/>
      <c r="J136" s="30">
        <v>0.0</v>
      </c>
      <c r="K136" s="30">
        <v>0.0</v>
      </c>
      <c r="L136" s="30">
        <v>1.0</v>
      </c>
      <c r="M136" s="32" t="s">
        <v>49</v>
      </c>
      <c r="N136" s="32" t="s">
        <v>39</v>
      </c>
      <c r="O136" s="30">
        <v>1.0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11.0</v>
      </c>
      <c r="V136" s="30">
        <v>5.0</v>
      </c>
      <c r="W136" s="30">
        <v>10.0</v>
      </c>
      <c r="X136" s="30">
        <v>1.0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106"/>
    </row>
    <row r="137">
      <c r="A137" s="30">
        <v>13659.1</v>
      </c>
      <c r="B137" s="40">
        <v>44419.0</v>
      </c>
      <c r="C137" s="40">
        <v>44438.0</v>
      </c>
      <c r="D137" s="32" t="s">
        <v>306</v>
      </c>
      <c r="E137" s="32" t="s">
        <v>36</v>
      </c>
      <c r="F137" s="32" t="s">
        <v>307</v>
      </c>
      <c r="G137" s="32" t="s">
        <v>109</v>
      </c>
      <c r="H137" s="30">
        <v>27529.0</v>
      </c>
      <c r="I137" s="37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3.0</v>
      </c>
      <c r="P137" s="30">
        <v>11.0</v>
      </c>
      <c r="Q137" s="30">
        <v>6.0</v>
      </c>
      <c r="R137" s="30">
        <v>12.0</v>
      </c>
      <c r="S137" s="30">
        <v>2.0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106"/>
    </row>
    <row r="138">
      <c r="A138" s="30">
        <v>13659.2</v>
      </c>
      <c r="B138" s="40">
        <v>44419.0</v>
      </c>
      <c r="C138" s="40">
        <v>44438.0</v>
      </c>
      <c r="D138" s="32" t="s">
        <v>306</v>
      </c>
      <c r="E138" s="32" t="s">
        <v>36</v>
      </c>
      <c r="F138" s="32" t="s">
        <v>307</v>
      </c>
      <c r="G138" s="32" t="s">
        <v>109</v>
      </c>
      <c r="H138" s="30">
        <v>27529.0</v>
      </c>
      <c r="I138" s="37"/>
      <c r="J138" s="30">
        <v>0.0</v>
      </c>
      <c r="K138" s="30">
        <v>1.0</v>
      </c>
      <c r="L138" s="30">
        <v>0.0</v>
      </c>
      <c r="M138" s="32" t="s">
        <v>39</v>
      </c>
      <c r="N138" s="32" t="s">
        <v>39</v>
      </c>
      <c r="O138" s="30">
        <v>3.0</v>
      </c>
      <c r="P138" s="30">
        <v>10.0</v>
      </c>
      <c r="Q138" s="30">
        <v>6.0</v>
      </c>
      <c r="R138" s="30">
        <v>10.0</v>
      </c>
      <c r="S138" s="30">
        <v>1.0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2.0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106"/>
    </row>
    <row r="139">
      <c r="A139" s="30">
        <v>13659.3</v>
      </c>
      <c r="B139" s="40">
        <v>44419.0</v>
      </c>
      <c r="C139" s="40">
        <v>44438.0</v>
      </c>
      <c r="D139" s="32" t="s">
        <v>306</v>
      </c>
      <c r="E139" s="32" t="s">
        <v>36</v>
      </c>
      <c r="H139" s="37"/>
      <c r="I139" s="37"/>
      <c r="J139" s="30">
        <v>1.0</v>
      </c>
      <c r="K139" s="30">
        <v>0.0</v>
      </c>
      <c r="L139" s="30">
        <v>0.0</v>
      </c>
      <c r="M139" s="32" t="s">
        <v>49</v>
      </c>
      <c r="N139" s="32" t="s">
        <v>39</v>
      </c>
      <c r="O139" s="30">
        <v>3.0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7.0</v>
      </c>
      <c r="AA139" s="30">
        <v>4.0</v>
      </c>
      <c r="AB139" s="30">
        <v>10.0</v>
      </c>
      <c r="AC139" s="30">
        <v>1.0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106"/>
    </row>
    <row r="140">
      <c r="A140" s="30">
        <v>13660.1</v>
      </c>
      <c r="B140" s="40">
        <v>44419.0</v>
      </c>
      <c r="C140" s="40">
        <v>44435.0</v>
      </c>
      <c r="D140" s="32" t="s">
        <v>411</v>
      </c>
      <c r="E140" s="32" t="s">
        <v>79</v>
      </c>
      <c r="F140" s="32" t="s">
        <v>222</v>
      </c>
      <c r="G140" s="33" t="s">
        <v>38</v>
      </c>
      <c r="H140" s="34">
        <v>27609.0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3.0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9.0</v>
      </c>
      <c r="V140" s="30">
        <v>5.0</v>
      </c>
      <c r="W140" s="30">
        <v>10.0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106"/>
    </row>
    <row r="141">
      <c r="A141" s="30">
        <v>13661.1</v>
      </c>
      <c r="B141" s="40">
        <v>44419.0</v>
      </c>
      <c r="C141" s="40">
        <v>44439.0</v>
      </c>
      <c r="D141" s="32" t="s">
        <v>111</v>
      </c>
      <c r="E141" s="32" t="s">
        <v>36</v>
      </c>
      <c r="F141" s="32" t="s">
        <v>112</v>
      </c>
      <c r="G141" s="32" t="s">
        <v>38</v>
      </c>
      <c r="H141" s="30">
        <v>27610.0</v>
      </c>
      <c r="I141" s="37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3.0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12.0</v>
      </c>
      <c r="V141" s="30">
        <v>8.0</v>
      </c>
      <c r="W141" s="30">
        <v>10.0</v>
      </c>
      <c r="X141" s="30">
        <v>1.0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106"/>
    </row>
    <row r="142">
      <c r="A142" s="30">
        <v>13661.2</v>
      </c>
      <c r="B142" s="40">
        <v>44419.0</v>
      </c>
      <c r="C142" s="40">
        <v>44439.0</v>
      </c>
      <c r="D142" s="32" t="s">
        <v>111</v>
      </c>
      <c r="E142" s="32" t="s">
        <v>36</v>
      </c>
      <c r="H142" s="37"/>
      <c r="I142" s="37"/>
      <c r="J142" s="30">
        <v>0.0</v>
      </c>
      <c r="K142" s="30">
        <v>0.0</v>
      </c>
      <c r="L142" s="30">
        <v>1.0</v>
      </c>
      <c r="M142" s="32" t="s">
        <v>39</v>
      </c>
      <c r="N142" s="32" t="s">
        <v>39</v>
      </c>
      <c r="O142" s="30">
        <v>0.0</v>
      </c>
      <c r="P142" s="30">
        <v>10.0</v>
      </c>
      <c r="Q142" s="30">
        <v>8.0</v>
      </c>
      <c r="R142" s="30">
        <v>5.0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106"/>
    </row>
    <row r="143">
      <c r="A143" s="30">
        <v>13661.3</v>
      </c>
      <c r="B143" s="40">
        <v>44419.0</v>
      </c>
      <c r="C143" s="40">
        <v>44439.0</v>
      </c>
      <c r="D143" s="32" t="s">
        <v>111</v>
      </c>
      <c r="E143" s="32" t="s">
        <v>36</v>
      </c>
      <c r="H143" s="37"/>
      <c r="I143" s="37"/>
      <c r="J143" s="30">
        <v>1.0</v>
      </c>
      <c r="K143" s="30">
        <v>0.0</v>
      </c>
      <c r="L143" s="30">
        <v>0.0</v>
      </c>
      <c r="M143" s="32" t="s">
        <v>39</v>
      </c>
      <c r="N143" s="32" t="s">
        <v>39</v>
      </c>
      <c r="O143" s="30">
        <v>1.0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6.0</v>
      </c>
      <c r="AA143" s="30">
        <v>3.0</v>
      </c>
      <c r="AB143" s="30">
        <v>11.0</v>
      </c>
      <c r="AC143" s="30">
        <v>1.0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106"/>
    </row>
    <row r="144">
      <c r="A144" s="30">
        <v>13661.4</v>
      </c>
      <c r="B144" s="40">
        <v>44419.0</v>
      </c>
      <c r="C144" s="40">
        <v>44439.0</v>
      </c>
      <c r="D144" s="32" t="s">
        <v>111</v>
      </c>
      <c r="E144" s="32" t="s">
        <v>36</v>
      </c>
      <c r="H144" s="37"/>
      <c r="I144" s="37"/>
      <c r="J144" s="30">
        <v>1.0</v>
      </c>
      <c r="K144" s="30">
        <v>0.0</v>
      </c>
      <c r="L144" s="30">
        <v>0.0</v>
      </c>
      <c r="M144" s="32" t="s">
        <v>39</v>
      </c>
      <c r="N144" s="32" t="s">
        <v>39</v>
      </c>
      <c r="O144" s="30">
        <v>1.0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6.0</v>
      </c>
      <c r="AF144" s="30">
        <v>3.0</v>
      </c>
      <c r="AG144" s="30">
        <v>10.0</v>
      </c>
      <c r="AH144" s="30">
        <v>1.0</v>
      </c>
      <c r="AI144" s="30">
        <v>0.0</v>
      </c>
      <c r="AJ144" s="106"/>
    </row>
    <row r="145">
      <c r="A145" s="30">
        <v>13662.1</v>
      </c>
      <c r="B145" s="40">
        <v>44420.0</v>
      </c>
      <c r="C145" s="40">
        <v>44435.0</v>
      </c>
      <c r="D145" s="32" t="s">
        <v>395</v>
      </c>
      <c r="E145" s="32" t="s">
        <v>46</v>
      </c>
      <c r="F145" s="32" t="s">
        <v>230</v>
      </c>
      <c r="G145" s="33" t="s">
        <v>38</v>
      </c>
      <c r="H145" s="34">
        <v>27604.0</v>
      </c>
      <c r="I145" s="35"/>
      <c r="J145" s="30">
        <v>0.0</v>
      </c>
      <c r="K145" s="30">
        <v>1.0</v>
      </c>
      <c r="L145" s="30">
        <v>0.0</v>
      </c>
      <c r="M145" s="32" t="s">
        <v>39</v>
      </c>
      <c r="N145" s="32" t="s">
        <v>39</v>
      </c>
      <c r="O145" s="30">
        <v>3.0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11.0</v>
      </c>
      <c r="V145" s="30">
        <v>5.0</v>
      </c>
      <c r="W145" s="30">
        <v>10.0</v>
      </c>
      <c r="X145" s="30">
        <v>1.0</v>
      </c>
      <c r="Y145" s="30">
        <v>1.0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106"/>
    </row>
    <row r="146">
      <c r="A146" s="30">
        <v>13663.1</v>
      </c>
      <c r="B146" s="40">
        <v>44420.0</v>
      </c>
      <c r="C146" s="40">
        <v>44435.0</v>
      </c>
      <c r="D146" s="32" t="s">
        <v>395</v>
      </c>
      <c r="E146" s="32" t="s">
        <v>46</v>
      </c>
      <c r="H146" s="37"/>
      <c r="I146" s="35"/>
      <c r="J146" s="30">
        <v>1.0</v>
      </c>
      <c r="K146" s="30">
        <v>0.0</v>
      </c>
      <c r="L146" s="30">
        <v>0.0</v>
      </c>
      <c r="M146" s="32" t="s">
        <v>39</v>
      </c>
      <c r="N146" s="32" t="s">
        <v>39</v>
      </c>
      <c r="O146" s="30">
        <v>5.0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6.0</v>
      </c>
      <c r="AA146" s="30">
        <v>4.0</v>
      </c>
      <c r="AB146" s="30">
        <v>11.0</v>
      </c>
      <c r="AC146" s="30">
        <v>2.0</v>
      </c>
      <c r="AD146" s="30">
        <v>1.0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106"/>
    </row>
    <row r="147">
      <c r="A147" s="30">
        <v>13664.1</v>
      </c>
      <c r="B147" s="40">
        <v>44420.0</v>
      </c>
      <c r="C147" s="40">
        <v>44439.0</v>
      </c>
      <c r="D147" s="32" t="s">
        <v>99</v>
      </c>
      <c r="E147" s="32" t="s">
        <v>36</v>
      </c>
      <c r="F147" s="32" t="s">
        <v>115</v>
      </c>
      <c r="G147" s="32" t="s">
        <v>74</v>
      </c>
      <c r="H147" s="30">
        <v>27587.0</v>
      </c>
      <c r="I147" s="37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2.0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11.0</v>
      </c>
      <c r="AF147" s="30">
        <v>6.0</v>
      </c>
      <c r="AG147" s="30">
        <v>10.0</v>
      </c>
      <c r="AH147" s="30">
        <v>1.0</v>
      </c>
      <c r="AI147" s="30">
        <v>0.0</v>
      </c>
      <c r="AJ147" s="106"/>
    </row>
    <row r="148">
      <c r="A148" s="30">
        <v>13664.2</v>
      </c>
      <c r="B148" s="40">
        <v>44420.0</v>
      </c>
      <c r="C148" s="40">
        <v>44439.0</v>
      </c>
      <c r="D148" s="32" t="s">
        <v>99</v>
      </c>
      <c r="E148" s="32" t="s">
        <v>36</v>
      </c>
      <c r="F148" s="32" t="s">
        <v>101</v>
      </c>
      <c r="G148" s="32" t="s">
        <v>74</v>
      </c>
      <c r="H148" s="30">
        <v>27587.0</v>
      </c>
      <c r="I148" s="37"/>
      <c r="J148" s="30">
        <v>0.0</v>
      </c>
      <c r="K148" s="30">
        <v>1.0</v>
      </c>
      <c r="L148" s="30">
        <v>0.0</v>
      </c>
      <c r="M148" s="32" t="s">
        <v>49</v>
      </c>
      <c r="N148" s="32" t="s">
        <v>39</v>
      </c>
      <c r="O148" s="30">
        <v>4.0</v>
      </c>
      <c r="P148" s="30">
        <v>12.0</v>
      </c>
      <c r="Q148" s="30">
        <v>7.0</v>
      </c>
      <c r="R148" s="30">
        <v>10.0</v>
      </c>
      <c r="S148" s="30">
        <v>1.0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106"/>
    </row>
    <row r="149">
      <c r="A149" s="30">
        <v>13664.3</v>
      </c>
      <c r="B149" s="40">
        <v>44420.0</v>
      </c>
      <c r="C149" s="40">
        <v>44439.0</v>
      </c>
      <c r="D149" s="32" t="s">
        <v>99</v>
      </c>
      <c r="E149" s="32" t="s">
        <v>36</v>
      </c>
      <c r="F149" s="32" t="s">
        <v>101</v>
      </c>
      <c r="G149" s="33" t="s">
        <v>74</v>
      </c>
      <c r="H149" s="34">
        <v>27587.0</v>
      </c>
      <c r="I149" s="35"/>
      <c r="J149" s="30">
        <v>0.0</v>
      </c>
      <c r="K149" s="30">
        <v>1.0</v>
      </c>
      <c r="L149" s="30">
        <v>0.0</v>
      </c>
      <c r="M149" s="32" t="s">
        <v>49</v>
      </c>
      <c r="N149" s="32" t="s">
        <v>39</v>
      </c>
      <c r="O149" s="30">
        <v>4.0</v>
      </c>
      <c r="P149" s="30">
        <v>12.0</v>
      </c>
      <c r="Q149" s="30">
        <v>7.0</v>
      </c>
      <c r="R149" s="30">
        <v>10.0</v>
      </c>
      <c r="S149" s="30">
        <v>1.0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106"/>
    </row>
    <row r="150">
      <c r="A150" s="30">
        <v>13664.4</v>
      </c>
      <c r="B150" s="40">
        <v>44420.0</v>
      </c>
      <c r="C150" s="40">
        <v>44439.0</v>
      </c>
      <c r="D150" s="32" t="s">
        <v>99</v>
      </c>
      <c r="E150" s="32" t="s">
        <v>36</v>
      </c>
      <c r="H150" s="37"/>
      <c r="I150" s="37"/>
      <c r="J150" s="30">
        <v>0.0</v>
      </c>
      <c r="K150" s="30">
        <v>0.0</v>
      </c>
      <c r="L150" s="30">
        <v>1.0</v>
      </c>
      <c r="M150" s="32" t="s">
        <v>49</v>
      </c>
      <c r="N150" s="32" t="s">
        <v>39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9.0</v>
      </c>
      <c r="V150" s="30">
        <v>8.0</v>
      </c>
      <c r="W150" s="30">
        <v>5.0</v>
      </c>
      <c r="X150" s="30">
        <v>1.0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106"/>
    </row>
    <row r="151">
      <c r="A151" s="30">
        <v>13665.1</v>
      </c>
      <c r="B151" s="40">
        <v>44420.0</v>
      </c>
      <c r="C151" s="31">
        <v>44436.0</v>
      </c>
      <c r="D151" s="32" t="s">
        <v>57</v>
      </c>
      <c r="E151" s="32" t="s">
        <v>58</v>
      </c>
      <c r="F151" s="32" t="s">
        <v>328</v>
      </c>
      <c r="G151" s="33" t="s">
        <v>107</v>
      </c>
      <c r="H151" s="34">
        <v>27519.0</v>
      </c>
      <c r="I151" s="35"/>
      <c r="J151" s="30">
        <v>0.0</v>
      </c>
      <c r="K151" s="30">
        <v>1.0</v>
      </c>
      <c r="L151" s="30">
        <v>0.0</v>
      </c>
      <c r="M151" s="32" t="s">
        <v>39</v>
      </c>
      <c r="N151" s="32" t="s">
        <v>49</v>
      </c>
      <c r="O151" s="30">
        <v>0.0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11.0</v>
      </c>
      <c r="AF151" s="30">
        <v>7.0</v>
      </c>
      <c r="AG151" s="30">
        <v>5.0</v>
      </c>
      <c r="AH151" s="30">
        <v>0.0</v>
      </c>
      <c r="AI151" s="30">
        <v>0.0</v>
      </c>
      <c r="AJ151" s="106"/>
    </row>
    <row r="152">
      <c r="A152" s="30">
        <v>13666.1</v>
      </c>
      <c r="B152" s="40">
        <v>44420.0</v>
      </c>
      <c r="C152" s="31">
        <v>44439.0</v>
      </c>
      <c r="D152" s="32" t="s">
        <v>215</v>
      </c>
      <c r="E152" s="32" t="s">
        <v>36</v>
      </c>
      <c r="F152" s="32" t="s">
        <v>308</v>
      </c>
      <c r="G152" s="32" t="s">
        <v>43</v>
      </c>
      <c r="H152" s="30">
        <v>27545.0</v>
      </c>
      <c r="I152" s="37"/>
      <c r="J152" s="30">
        <v>0.0</v>
      </c>
      <c r="K152" s="30">
        <v>1.0</v>
      </c>
      <c r="L152" s="30">
        <v>0.0</v>
      </c>
      <c r="M152" s="32" t="s">
        <v>49</v>
      </c>
      <c r="N152" s="32" t="s">
        <v>39</v>
      </c>
      <c r="O152" s="30">
        <v>7.0</v>
      </c>
      <c r="P152" s="30">
        <v>11.0</v>
      </c>
      <c r="Q152" s="30">
        <v>6.0</v>
      </c>
      <c r="R152" s="30">
        <v>7.0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5.0</v>
      </c>
      <c r="AC152" s="30">
        <v>2.0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106"/>
    </row>
    <row r="153">
      <c r="A153" s="30">
        <v>13666.2</v>
      </c>
      <c r="B153" s="40">
        <v>44420.0</v>
      </c>
      <c r="C153" s="40">
        <v>44439.0</v>
      </c>
      <c r="D153" s="32" t="s">
        <v>215</v>
      </c>
      <c r="E153" s="32" t="s">
        <v>36</v>
      </c>
      <c r="F153" s="32" t="s">
        <v>308</v>
      </c>
      <c r="G153" s="32" t="s">
        <v>43</v>
      </c>
      <c r="H153" s="30">
        <v>27545.0</v>
      </c>
      <c r="I153" s="37"/>
      <c r="J153" s="30">
        <v>0.0</v>
      </c>
      <c r="K153" s="30">
        <v>1.0</v>
      </c>
      <c r="L153" s="30">
        <v>0.0</v>
      </c>
      <c r="M153" s="32" t="s">
        <v>49</v>
      </c>
      <c r="N153" s="32" t="s">
        <v>39</v>
      </c>
      <c r="O153" s="30">
        <v>7.0</v>
      </c>
      <c r="P153" s="30">
        <v>11.0</v>
      </c>
      <c r="Q153" s="30">
        <v>9.0</v>
      </c>
      <c r="R153" s="30">
        <v>10.0</v>
      </c>
      <c r="S153" s="30">
        <v>2.0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106"/>
    </row>
    <row r="154">
      <c r="A154" s="30">
        <v>13666.3</v>
      </c>
      <c r="B154" s="40">
        <v>44420.0</v>
      </c>
      <c r="C154" s="40">
        <v>44439.0</v>
      </c>
      <c r="D154" s="32" t="s">
        <v>215</v>
      </c>
      <c r="E154" s="32" t="s">
        <v>36</v>
      </c>
      <c r="F154" s="32" t="s">
        <v>308</v>
      </c>
      <c r="G154" s="32" t="s">
        <v>43</v>
      </c>
      <c r="H154" s="30">
        <v>27545.0</v>
      </c>
      <c r="I154" s="37"/>
      <c r="J154" s="30">
        <v>0.0</v>
      </c>
      <c r="K154" s="30">
        <v>1.0</v>
      </c>
      <c r="L154" s="30">
        <v>0.0</v>
      </c>
      <c r="M154" s="32" t="s">
        <v>49</v>
      </c>
      <c r="N154" s="32" t="s">
        <v>39</v>
      </c>
      <c r="O154" s="30">
        <v>3.0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11.0</v>
      </c>
      <c r="V154" s="30">
        <v>4.0</v>
      </c>
      <c r="W154" s="30">
        <v>10.0</v>
      </c>
      <c r="X154" s="30">
        <v>2.0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106"/>
    </row>
    <row r="155">
      <c r="A155" s="30">
        <v>13666.4</v>
      </c>
      <c r="B155" s="40">
        <v>44420.0</v>
      </c>
      <c r="C155" s="40">
        <v>44439.0</v>
      </c>
      <c r="D155" s="32" t="s">
        <v>215</v>
      </c>
      <c r="E155" s="32" t="s">
        <v>36</v>
      </c>
      <c r="F155" s="32" t="s">
        <v>308</v>
      </c>
      <c r="G155" s="32" t="s">
        <v>43</v>
      </c>
      <c r="H155" s="30">
        <v>27545.0</v>
      </c>
      <c r="I155" s="37"/>
      <c r="J155" s="30">
        <v>0.0</v>
      </c>
      <c r="K155" s="30">
        <v>1.0</v>
      </c>
      <c r="L155" s="30">
        <v>0.0</v>
      </c>
      <c r="M155" s="32" t="s">
        <v>49</v>
      </c>
      <c r="N155" s="32" t="s">
        <v>39</v>
      </c>
      <c r="O155" s="30">
        <v>5.0</v>
      </c>
      <c r="P155" s="30">
        <v>12.0</v>
      </c>
      <c r="Q155" s="30">
        <v>9.0</v>
      </c>
      <c r="R155" s="30">
        <v>10.0</v>
      </c>
      <c r="S155" s="30">
        <v>2.0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106"/>
    </row>
    <row r="156">
      <c r="A156" s="30">
        <v>13666.5</v>
      </c>
      <c r="B156" s="40">
        <v>44420.0</v>
      </c>
      <c r="C156" s="40">
        <v>44440.0</v>
      </c>
      <c r="D156" s="32" t="s">
        <v>215</v>
      </c>
      <c r="E156" s="32" t="s">
        <v>36</v>
      </c>
      <c r="H156" s="37"/>
      <c r="I156" s="37"/>
      <c r="J156" s="30">
        <v>1.0</v>
      </c>
      <c r="K156" s="30">
        <v>0.0</v>
      </c>
      <c r="L156" s="30">
        <v>0.0</v>
      </c>
      <c r="M156" s="32" t="s">
        <v>39</v>
      </c>
      <c r="N156" s="32" t="s">
        <v>39</v>
      </c>
      <c r="O156" s="30">
        <v>5.0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5.0</v>
      </c>
      <c r="AA156" s="30">
        <v>4.0</v>
      </c>
      <c r="AB156" s="30">
        <v>11.0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106"/>
    </row>
    <row r="157">
      <c r="A157" s="30">
        <v>13667.1</v>
      </c>
      <c r="B157" s="40">
        <v>44421.0</v>
      </c>
      <c r="C157" s="40">
        <v>44440.0</v>
      </c>
      <c r="D157" s="32" t="s">
        <v>282</v>
      </c>
      <c r="E157" s="32" t="s">
        <v>36</v>
      </c>
      <c r="F157" s="32" t="s">
        <v>260</v>
      </c>
      <c r="G157" s="33" t="s">
        <v>74</v>
      </c>
      <c r="H157" s="34">
        <v>27587.0</v>
      </c>
      <c r="I157" s="35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3.0</v>
      </c>
      <c r="P157" s="30">
        <v>12.0</v>
      </c>
      <c r="Q157" s="30">
        <v>8.0</v>
      </c>
      <c r="R157" s="30">
        <v>5.0</v>
      </c>
      <c r="S157" s="30">
        <v>0.0</v>
      </c>
      <c r="T157" s="30">
        <v>1.0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106"/>
    </row>
    <row r="158">
      <c r="A158" s="30">
        <v>13667.2</v>
      </c>
      <c r="B158" s="40">
        <v>44421.0</v>
      </c>
      <c r="C158" s="40">
        <v>44440.0</v>
      </c>
      <c r="D158" s="32" t="s">
        <v>282</v>
      </c>
      <c r="E158" s="32" t="s">
        <v>36</v>
      </c>
      <c r="F158" s="32" t="s">
        <v>260</v>
      </c>
      <c r="G158" s="32" t="s">
        <v>74</v>
      </c>
      <c r="H158" s="30">
        <v>27587.0</v>
      </c>
      <c r="I158" s="37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3.0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10.0</v>
      </c>
      <c r="V158" s="30">
        <v>6.0</v>
      </c>
      <c r="W158" s="30">
        <v>5.0</v>
      </c>
      <c r="X158" s="30">
        <v>0.0</v>
      </c>
      <c r="Y158" s="30">
        <v>1.0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106"/>
    </row>
    <row r="159">
      <c r="A159" s="30">
        <v>13667.3</v>
      </c>
      <c r="B159" s="40">
        <v>44421.0</v>
      </c>
      <c r="C159" s="31">
        <v>44440.0</v>
      </c>
      <c r="D159" s="32" t="s">
        <v>282</v>
      </c>
      <c r="E159" s="32" t="s">
        <v>36</v>
      </c>
      <c r="F159" s="32" t="s">
        <v>260</v>
      </c>
      <c r="G159" s="33" t="s">
        <v>74</v>
      </c>
      <c r="H159" s="34">
        <v>27587.0</v>
      </c>
      <c r="I159" s="35"/>
      <c r="J159" s="30">
        <v>0.0</v>
      </c>
      <c r="K159" s="30">
        <v>1.0</v>
      </c>
      <c r="L159" s="30">
        <v>0.0</v>
      </c>
      <c r="M159" s="32" t="s">
        <v>39</v>
      </c>
      <c r="N159" s="32" t="s">
        <v>39</v>
      </c>
      <c r="O159" s="30">
        <v>3.0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10.0</v>
      </c>
      <c r="V159" s="30">
        <v>6.0</v>
      </c>
      <c r="W159" s="30">
        <v>5.0</v>
      </c>
      <c r="X159" s="30">
        <v>0.0</v>
      </c>
      <c r="Y159" s="30">
        <v>1.0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106"/>
    </row>
    <row r="160">
      <c r="A160" s="30">
        <v>13667.4</v>
      </c>
      <c r="B160" s="40">
        <v>44421.0</v>
      </c>
      <c r="C160" s="31">
        <v>44440.0</v>
      </c>
      <c r="D160" s="32" t="s">
        <v>282</v>
      </c>
      <c r="E160" s="32" t="s">
        <v>36</v>
      </c>
      <c r="F160" s="32" t="s">
        <v>260</v>
      </c>
      <c r="G160" s="32" t="s">
        <v>74</v>
      </c>
      <c r="H160" s="30">
        <v>27587.0</v>
      </c>
      <c r="I160" s="37"/>
      <c r="J160" s="30">
        <v>0.0</v>
      </c>
      <c r="K160" s="30">
        <v>1.0</v>
      </c>
      <c r="L160" s="30">
        <v>0.0</v>
      </c>
      <c r="M160" s="32" t="s">
        <v>39</v>
      </c>
      <c r="N160" s="32" t="s">
        <v>39</v>
      </c>
      <c r="O160" s="30">
        <v>3.0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11.0</v>
      </c>
      <c r="V160" s="30">
        <v>6.0</v>
      </c>
      <c r="W160" s="30">
        <v>5.0</v>
      </c>
      <c r="X160" s="30">
        <v>0.0</v>
      </c>
      <c r="Y160" s="30">
        <v>1.0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106"/>
    </row>
    <row r="161">
      <c r="A161" s="30">
        <v>13668.1</v>
      </c>
      <c r="B161" s="40">
        <v>44421.0</v>
      </c>
      <c r="C161" s="40">
        <v>44442.0</v>
      </c>
      <c r="D161" s="32" t="s">
        <v>282</v>
      </c>
      <c r="E161" s="32" t="s">
        <v>36</v>
      </c>
      <c r="F161" s="32" t="s">
        <v>338</v>
      </c>
      <c r="G161" s="32" t="s">
        <v>38</v>
      </c>
      <c r="H161" s="30">
        <v>27614.0</v>
      </c>
      <c r="I161" s="37"/>
      <c r="J161" s="30">
        <v>0.0</v>
      </c>
      <c r="K161" s="30">
        <v>1.0</v>
      </c>
      <c r="L161" s="30">
        <v>0.0</v>
      </c>
      <c r="M161" s="32" t="s">
        <v>39</v>
      </c>
      <c r="N161" s="32" t="s">
        <v>39</v>
      </c>
      <c r="O161" s="30">
        <v>3.0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11.0</v>
      </c>
      <c r="V161" s="30">
        <v>8.0</v>
      </c>
      <c r="W161" s="30">
        <v>10.0</v>
      </c>
      <c r="X161" s="30">
        <v>2.0</v>
      </c>
      <c r="Y161" s="30">
        <v>1.0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106"/>
    </row>
    <row r="162">
      <c r="A162" s="30">
        <v>13668.2</v>
      </c>
      <c r="B162" s="40">
        <v>44421.0</v>
      </c>
      <c r="C162" s="40">
        <v>44442.0</v>
      </c>
      <c r="D162" s="32" t="s">
        <v>282</v>
      </c>
      <c r="E162" s="32" t="s">
        <v>36</v>
      </c>
      <c r="F162" s="32" t="s">
        <v>338</v>
      </c>
      <c r="G162" s="32" t="s">
        <v>38</v>
      </c>
      <c r="H162" s="30">
        <v>27614.0</v>
      </c>
      <c r="I162" s="37"/>
      <c r="J162" s="30">
        <v>0.0</v>
      </c>
      <c r="K162" s="30">
        <v>1.0</v>
      </c>
      <c r="L162" s="30">
        <v>0.0</v>
      </c>
      <c r="M162" s="32" t="s">
        <v>39</v>
      </c>
      <c r="N162" s="32" t="s">
        <v>39</v>
      </c>
      <c r="O162" s="30">
        <v>3.0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11.0</v>
      </c>
      <c r="V162" s="30">
        <v>8.0</v>
      </c>
      <c r="W162" s="30">
        <v>10.0</v>
      </c>
      <c r="X162" s="30">
        <v>2.0</v>
      </c>
      <c r="Y162" s="30">
        <v>1.0</v>
      </c>
      <c r="Z162" s="30">
        <v>0.0</v>
      </c>
      <c r="AA162" s="30">
        <v>0.0</v>
      </c>
      <c r="AB162" s="30">
        <v>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106"/>
    </row>
    <row r="163">
      <c r="A163" s="30">
        <v>13668.3</v>
      </c>
      <c r="B163" s="40">
        <v>44421.0</v>
      </c>
      <c r="C163" s="40">
        <v>44442.0</v>
      </c>
      <c r="D163" s="32" t="s">
        <v>282</v>
      </c>
      <c r="E163" s="32" t="s">
        <v>36</v>
      </c>
      <c r="F163" s="32" t="s">
        <v>338</v>
      </c>
      <c r="G163" s="33" t="s">
        <v>38</v>
      </c>
      <c r="H163" s="34">
        <v>27614.0</v>
      </c>
      <c r="I163" s="35"/>
      <c r="J163" s="30">
        <v>0.0</v>
      </c>
      <c r="K163" s="30">
        <v>1.0</v>
      </c>
      <c r="L163" s="30">
        <v>0.0</v>
      </c>
      <c r="M163" s="32" t="s">
        <v>39</v>
      </c>
      <c r="N163" s="32" t="s">
        <v>39</v>
      </c>
      <c r="O163" s="30">
        <v>4.0</v>
      </c>
      <c r="P163" s="30">
        <v>12.0</v>
      </c>
      <c r="Q163" s="30">
        <v>9.0</v>
      </c>
      <c r="R163" s="30">
        <v>10.0</v>
      </c>
      <c r="S163" s="30">
        <v>2.0</v>
      </c>
      <c r="T163" s="30">
        <v>1.0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106"/>
    </row>
    <row r="164">
      <c r="A164" s="30">
        <v>13669.1</v>
      </c>
      <c r="B164" s="40">
        <v>44421.0</v>
      </c>
      <c r="C164" s="40">
        <v>44421.0</v>
      </c>
      <c r="D164" s="32" t="s">
        <v>93</v>
      </c>
      <c r="E164" s="32" t="s">
        <v>94</v>
      </c>
      <c r="F164" s="32" t="s">
        <v>170</v>
      </c>
      <c r="G164" s="33" t="s">
        <v>109</v>
      </c>
      <c r="H164" s="34">
        <v>27529.0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0.0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6.0</v>
      </c>
      <c r="V164" s="30">
        <v>7.0</v>
      </c>
      <c r="W164" s="30">
        <v>5.0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106"/>
    </row>
    <row r="165">
      <c r="A165" s="30">
        <v>13669.2</v>
      </c>
      <c r="B165" s="40">
        <v>44421.0</v>
      </c>
      <c r="C165" s="40">
        <v>44421.0</v>
      </c>
      <c r="D165" s="32" t="s">
        <v>93</v>
      </c>
      <c r="E165" s="32" t="s">
        <v>94</v>
      </c>
      <c r="F165" s="32" t="s">
        <v>170</v>
      </c>
      <c r="G165" s="33" t="s">
        <v>109</v>
      </c>
      <c r="H165" s="34">
        <v>27529.0</v>
      </c>
      <c r="I165" s="35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0.0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2.0</v>
      </c>
      <c r="V165" s="30">
        <v>0.0</v>
      </c>
      <c r="W165" s="30">
        <v>5.0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106"/>
    </row>
    <row r="166">
      <c r="A166" s="30">
        <v>13669.3</v>
      </c>
      <c r="B166" s="40">
        <v>44421.0</v>
      </c>
      <c r="C166" s="40">
        <v>44421.0</v>
      </c>
      <c r="D166" s="32" t="s">
        <v>93</v>
      </c>
      <c r="E166" s="32" t="s">
        <v>94</v>
      </c>
      <c r="F166" s="32" t="s">
        <v>170</v>
      </c>
      <c r="G166" s="33" t="s">
        <v>109</v>
      </c>
      <c r="H166" s="34">
        <v>27529.0</v>
      </c>
      <c r="I166" s="35"/>
      <c r="J166" s="30">
        <v>0.0</v>
      </c>
      <c r="K166" s="30">
        <v>1.0</v>
      </c>
      <c r="L166" s="30">
        <v>0.0</v>
      </c>
      <c r="M166" s="32" t="s">
        <v>39</v>
      </c>
      <c r="N166" s="32" t="s">
        <v>39</v>
      </c>
      <c r="O166" s="30">
        <v>0.0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1.0</v>
      </c>
      <c r="V166" s="30">
        <v>0.0</v>
      </c>
      <c r="W166" s="30">
        <v>0.0</v>
      </c>
      <c r="X166" s="30">
        <v>0.0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106"/>
    </row>
    <row r="167">
      <c r="A167" s="30">
        <v>13669.4</v>
      </c>
      <c r="B167" s="40">
        <v>44421.0</v>
      </c>
      <c r="C167" s="40">
        <v>44421.0</v>
      </c>
      <c r="D167" s="32" t="s">
        <v>93</v>
      </c>
      <c r="E167" s="32" t="s">
        <v>94</v>
      </c>
      <c r="F167" s="32" t="s">
        <v>170</v>
      </c>
      <c r="G167" s="32" t="s">
        <v>109</v>
      </c>
      <c r="H167" s="30">
        <v>27529.0</v>
      </c>
      <c r="I167" s="37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3.0</v>
      </c>
      <c r="V167" s="30">
        <v>0.0</v>
      </c>
      <c r="W167" s="30">
        <v>5.0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106"/>
    </row>
    <row r="168">
      <c r="A168" s="30">
        <v>13669.5</v>
      </c>
      <c r="B168" s="40">
        <v>44421.0</v>
      </c>
      <c r="C168" s="40">
        <v>44421.0</v>
      </c>
      <c r="D168" s="32" t="s">
        <v>93</v>
      </c>
      <c r="E168" s="32" t="s">
        <v>94</v>
      </c>
      <c r="F168" s="32" t="s">
        <v>170</v>
      </c>
      <c r="G168" s="33" t="s">
        <v>109</v>
      </c>
      <c r="H168" s="34">
        <v>27529.0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3.0</v>
      </c>
      <c r="W168" s="30">
        <v>0.0</v>
      </c>
      <c r="X168" s="30">
        <v>0.0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106"/>
    </row>
    <row r="169">
      <c r="A169" s="30">
        <v>13669.6</v>
      </c>
      <c r="B169" s="40">
        <v>44421.0</v>
      </c>
      <c r="C169" s="40">
        <v>44421.0</v>
      </c>
      <c r="D169" s="32" t="s">
        <v>93</v>
      </c>
      <c r="E169" s="32" t="s">
        <v>94</v>
      </c>
      <c r="F169" s="32" t="s">
        <v>170</v>
      </c>
      <c r="G169" s="32" t="s">
        <v>109</v>
      </c>
      <c r="H169" s="30">
        <v>27529.0</v>
      </c>
      <c r="I169" s="37"/>
      <c r="J169" s="30">
        <v>0.0</v>
      </c>
      <c r="K169" s="30">
        <v>1.0</v>
      </c>
      <c r="L169" s="30">
        <v>0.0</v>
      </c>
      <c r="M169" s="32" t="s">
        <v>39</v>
      </c>
      <c r="N169" s="32" t="s">
        <v>39</v>
      </c>
      <c r="O169" s="30">
        <v>0.0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5.0</v>
      </c>
      <c r="V169" s="30">
        <v>2.0</v>
      </c>
      <c r="W169" s="30">
        <v>10.0</v>
      </c>
      <c r="X169" s="30">
        <v>0.0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106"/>
    </row>
    <row r="170">
      <c r="A170" s="30">
        <v>13670.1</v>
      </c>
      <c r="B170" s="40">
        <v>44421.0</v>
      </c>
      <c r="C170" s="40">
        <v>44421.0</v>
      </c>
      <c r="D170" s="32" t="s">
        <v>93</v>
      </c>
      <c r="E170" s="32" t="s">
        <v>94</v>
      </c>
      <c r="F170" s="32" t="s">
        <v>170</v>
      </c>
      <c r="G170" s="32" t="s">
        <v>109</v>
      </c>
      <c r="H170" s="30">
        <v>27529.0</v>
      </c>
      <c r="I170" s="37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0.0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5.0</v>
      </c>
      <c r="V170" s="30">
        <v>7.0</v>
      </c>
      <c r="W170" s="30">
        <v>10.0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106"/>
    </row>
    <row r="171">
      <c r="A171" s="30">
        <v>13670.2</v>
      </c>
      <c r="B171" s="40">
        <v>44421.0</v>
      </c>
      <c r="C171" s="40">
        <v>44421.0</v>
      </c>
      <c r="D171" s="32" t="s">
        <v>93</v>
      </c>
      <c r="E171" s="32" t="s">
        <v>94</v>
      </c>
      <c r="F171" s="32" t="s">
        <v>170</v>
      </c>
      <c r="G171" s="32" t="s">
        <v>109</v>
      </c>
      <c r="H171" s="30">
        <v>27529.0</v>
      </c>
      <c r="I171" s="37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0.0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5.0</v>
      </c>
      <c r="V171" s="30">
        <v>6.0</v>
      </c>
      <c r="W171" s="30">
        <v>5.0</v>
      </c>
      <c r="X171" s="30">
        <v>0.0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106"/>
    </row>
    <row r="172">
      <c r="A172" s="30">
        <v>13670.3</v>
      </c>
      <c r="B172" s="40">
        <v>44421.0</v>
      </c>
      <c r="C172" s="40">
        <v>44421.0</v>
      </c>
      <c r="D172" s="32" t="s">
        <v>93</v>
      </c>
      <c r="E172" s="32" t="s">
        <v>94</v>
      </c>
      <c r="J172" s="30">
        <v>0.0</v>
      </c>
      <c r="K172" s="30">
        <v>0.0</v>
      </c>
      <c r="L172" s="30">
        <v>1.0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8.0</v>
      </c>
      <c r="V172" s="30">
        <v>6.0</v>
      </c>
      <c r="W172" s="30">
        <v>5.0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106"/>
    </row>
    <row r="173">
      <c r="A173" s="30">
        <v>13670.4</v>
      </c>
      <c r="B173" s="40">
        <v>44421.0</v>
      </c>
      <c r="C173" s="40">
        <v>44421.0</v>
      </c>
      <c r="D173" s="32" t="s">
        <v>93</v>
      </c>
      <c r="E173" s="32" t="s">
        <v>94</v>
      </c>
      <c r="F173" s="32" t="s">
        <v>170</v>
      </c>
      <c r="G173" s="33" t="s">
        <v>109</v>
      </c>
      <c r="H173" s="34">
        <v>27529.0</v>
      </c>
      <c r="I173" s="35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0.0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2.0</v>
      </c>
      <c r="V173" s="30">
        <v>2.0</v>
      </c>
      <c r="W173" s="30">
        <v>10.0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106"/>
    </row>
    <row r="174">
      <c r="A174" s="30">
        <v>13670.5</v>
      </c>
      <c r="B174" s="40">
        <v>44421.0</v>
      </c>
      <c r="C174" s="40">
        <v>44421.0</v>
      </c>
      <c r="D174" s="32" t="s">
        <v>93</v>
      </c>
      <c r="E174" s="32" t="s">
        <v>94</v>
      </c>
      <c r="F174" s="32" t="s">
        <v>170</v>
      </c>
      <c r="G174" s="33" t="s">
        <v>109</v>
      </c>
      <c r="H174" s="34">
        <v>27529.0</v>
      </c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10.0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106"/>
    </row>
    <row r="175">
      <c r="A175" s="30">
        <v>13670.6</v>
      </c>
      <c r="B175" s="40">
        <v>44421.0</v>
      </c>
      <c r="C175" s="40">
        <v>44421.0</v>
      </c>
      <c r="D175" s="32" t="s">
        <v>93</v>
      </c>
      <c r="E175" s="32" t="s">
        <v>94</v>
      </c>
      <c r="F175" s="32" t="s">
        <v>170</v>
      </c>
      <c r="G175" s="32" t="s">
        <v>109</v>
      </c>
      <c r="H175" s="30">
        <v>27529.0</v>
      </c>
      <c r="I175" s="37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0.0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3.0</v>
      </c>
      <c r="V175" s="30">
        <v>2.0</v>
      </c>
      <c r="W175" s="30">
        <v>5.0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106"/>
    </row>
    <row r="176">
      <c r="A176" s="30">
        <v>13671.1</v>
      </c>
      <c r="B176" s="40">
        <v>44421.0</v>
      </c>
      <c r="C176" s="40">
        <v>44421.0</v>
      </c>
      <c r="D176" s="32" t="s">
        <v>93</v>
      </c>
      <c r="E176" s="32" t="s">
        <v>94</v>
      </c>
      <c r="F176" s="32" t="s">
        <v>170</v>
      </c>
      <c r="G176" s="32" t="s">
        <v>109</v>
      </c>
      <c r="H176" s="30">
        <v>27529.0</v>
      </c>
      <c r="I176" s="37"/>
      <c r="J176" s="30">
        <v>0.0</v>
      </c>
      <c r="K176" s="30">
        <v>1.0</v>
      </c>
      <c r="L176" s="30">
        <v>0.0</v>
      </c>
      <c r="M176" s="32" t="s">
        <v>39</v>
      </c>
      <c r="N176" s="32" t="s">
        <v>39</v>
      </c>
      <c r="O176" s="30">
        <v>0.0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1.0</v>
      </c>
      <c r="V176" s="30">
        <v>1.0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106"/>
    </row>
    <row r="177">
      <c r="A177" s="30">
        <v>13671.2</v>
      </c>
      <c r="B177" s="40">
        <v>44421.0</v>
      </c>
      <c r="C177" s="40">
        <v>44421.0</v>
      </c>
      <c r="D177" s="32" t="s">
        <v>93</v>
      </c>
      <c r="E177" s="32" t="s">
        <v>94</v>
      </c>
      <c r="F177" s="32" t="s">
        <v>170</v>
      </c>
      <c r="G177" s="32" t="s">
        <v>109</v>
      </c>
      <c r="H177" s="30">
        <v>27529.0</v>
      </c>
      <c r="I177" s="37"/>
      <c r="J177" s="30">
        <v>0.0</v>
      </c>
      <c r="K177" s="30">
        <v>1.0</v>
      </c>
      <c r="L177" s="30">
        <v>0.0</v>
      </c>
      <c r="M177" s="32" t="s">
        <v>39</v>
      </c>
      <c r="N177" s="32" t="s">
        <v>39</v>
      </c>
      <c r="O177" s="30">
        <v>0.0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4.0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106"/>
    </row>
    <row r="178">
      <c r="A178" s="30">
        <v>13671.3</v>
      </c>
      <c r="B178" s="40">
        <v>44421.0</v>
      </c>
      <c r="C178" s="40">
        <v>44421.0</v>
      </c>
      <c r="D178" s="32" t="s">
        <v>93</v>
      </c>
      <c r="E178" s="32" t="s">
        <v>94</v>
      </c>
      <c r="F178" s="32" t="s">
        <v>170</v>
      </c>
      <c r="G178" s="32" t="s">
        <v>109</v>
      </c>
      <c r="H178" s="30">
        <v>27529.0</v>
      </c>
      <c r="I178" s="37"/>
      <c r="J178" s="30">
        <v>0.0</v>
      </c>
      <c r="K178" s="30">
        <v>1.0</v>
      </c>
      <c r="L178" s="30">
        <v>0.0</v>
      </c>
      <c r="M178" s="32" t="s">
        <v>39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1.0</v>
      </c>
      <c r="V178" s="30">
        <v>3.0</v>
      </c>
      <c r="W178" s="30">
        <v>10.0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106"/>
    </row>
    <row r="179">
      <c r="A179" s="30">
        <v>13671.4</v>
      </c>
      <c r="B179" s="40">
        <v>44421.0</v>
      </c>
      <c r="C179" s="40">
        <v>44421.0</v>
      </c>
      <c r="D179" s="32" t="s">
        <v>93</v>
      </c>
      <c r="E179" s="32" t="s">
        <v>94</v>
      </c>
      <c r="F179" s="32" t="s">
        <v>44</v>
      </c>
      <c r="G179" s="32" t="s">
        <v>38</v>
      </c>
      <c r="H179" s="30">
        <v>27604.0</v>
      </c>
      <c r="I179" s="37"/>
      <c r="J179" s="30">
        <v>0.0</v>
      </c>
      <c r="K179" s="30">
        <v>1.0</v>
      </c>
      <c r="L179" s="30">
        <v>0.0</v>
      </c>
      <c r="M179" s="32" t="s">
        <v>39</v>
      </c>
      <c r="N179" s="32" t="s">
        <v>39</v>
      </c>
      <c r="O179" s="30">
        <v>0.0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4.0</v>
      </c>
      <c r="V179" s="30">
        <v>6.0</v>
      </c>
      <c r="W179" s="30">
        <v>5.0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106"/>
    </row>
    <row r="180">
      <c r="A180" s="30">
        <v>13671.5</v>
      </c>
      <c r="B180" s="40">
        <v>44421.0</v>
      </c>
      <c r="C180" s="40">
        <v>44421.0</v>
      </c>
      <c r="D180" s="32" t="s">
        <v>93</v>
      </c>
      <c r="E180" s="32" t="s">
        <v>94</v>
      </c>
      <c r="F180" s="32" t="s">
        <v>170</v>
      </c>
      <c r="G180" s="33" t="s">
        <v>109</v>
      </c>
      <c r="H180" s="34">
        <v>27529.0</v>
      </c>
      <c r="I180" s="35"/>
      <c r="J180" s="30">
        <v>0.0</v>
      </c>
      <c r="K180" s="30">
        <v>1.0</v>
      </c>
      <c r="L180" s="30">
        <v>0.0</v>
      </c>
      <c r="M180" s="32" t="s">
        <v>39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6.0</v>
      </c>
      <c r="V180" s="30">
        <v>5.0</v>
      </c>
      <c r="W180" s="30">
        <v>5.0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106"/>
    </row>
    <row r="181">
      <c r="A181" s="30">
        <v>13671.6</v>
      </c>
      <c r="B181" s="40">
        <v>44421.0</v>
      </c>
      <c r="C181" s="40">
        <v>44421.0</v>
      </c>
      <c r="D181" s="32" t="s">
        <v>93</v>
      </c>
      <c r="E181" s="32" t="s">
        <v>94</v>
      </c>
      <c r="F181" s="32" t="s">
        <v>170</v>
      </c>
      <c r="G181" s="32" t="s">
        <v>109</v>
      </c>
      <c r="H181" s="30">
        <v>27529.0</v>
      </c>
      <c r="I181" s="37"/>
      <c r="J181" s="30">
        <v>0.0</v>
      </c>
      <c r="K181" s="30">
        <v>1.0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8.0</v>
      </c>
      <c r="V181" s="30">
        <v>9.0</v>
      </c>
      <c r="W181" s="30">
        <v>5.0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106"/>
    </row>
    <row r="182">
      <c r="A182" s="30">
        <v>13672.1</v>
      </c>
      <c r="B182" s="40">
        <v>44421.0</v>
      </c>
      <c r="C182" s="40">
        <v>44438.0</v>
      </c>
      <c r="D182" s="32" t="s">
        <v>372</v>
      </c>
      <c r="E182" s="32" t="s">
        <v>36</v>
      </c>
      <c r="F182" s="32" t="s">
        <v>289</v>
      </c>
      <c r="G182" s="32" t="s">
        <v>38</v>
      </c>
      <c r="H182" s="30">
        <v>27614.0</v>
      </c>
      <c r="I182" s="37"/>
      <c r="J182" s="30">
        <v>0.0</v>
      </c>
      <c r="K182" s="30">
        <v>1.0</v>
      </c>
      <c r="L182" s="30">
        <v>0.0</v>
      </c>
      <c r="M182" s="32" t="s">
        <v>49</v>
      </c>
      <c r="N182" s="32" t="s">
        <v>39</v>
      </c>
      <c r="O182" s="30">
        <v>5.0</v>
      </c>
      <c r="P182" s="30">
        <v>10.0</v>
      </c>
      <c r="Q182" s="30">
        <v>6.0</v>
      </c>
      <c r="R182" s="30">
        <v>5.0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106"/>
    </row>
    <row r="183">
      <c r="A183" s="30">
        <v>13673.1</v>
      </c>
      <c r="B183" s="40">
        <v>44421.0</v>
      </c>
      <c r="C183" s="40">
        <v>44439.0</v>
      </c>
      <c r="D183" s="32" t="s">
        <v>306</v>
      </c>
      <c r="E183" s="32" t="s">
        <v>36</v>
      </c>
      <c r="F183" s="32" t="s">
        <v>307</v>
      </c>
      <c r="G183" s="32" t="s">
        <v>109</v>
      </c>
      <c r="H183" s="30">
        <v>27529.0</v>
      </c>
      <c r="I183" s="37"/>
      <c r="J183" s="30">
        <v>0.0</v>
      </c>
      <c r="K183" s="30">
        <v>1.0</v>
      </c>
      <c r="L183" s="30">
        <v>0.0</v>
      </c>
      <c r="M183" s="32" t="s">
        <v>39</v>
      </c>
      <c r="N183" s="32" t="s">
        <v>39</v>
      </c>
      <c r="O183" s="30">
        <v>3.0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5.0</v>
      </c>
      <c r="X183" s="30">
        <v>1.0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9.0</v>
      </c>
      <c r="AF183" s="30">
        <v>3.0</v>
      </c>
      <c r="AG183" s="30">
        <v>5.0</v>
      </c>
      <c r="AH183" s="30">
        <v>0.0</v>
      </c>
      <c r="AI183" s="30">
        <v>0.0</v>
      </c>
      <c r="AJ183" s="106"/>
    </row>
    <row r="184">
      <c r="A184" s="30">
        <v>13673.2</v>
      </c>
      <c r="B184" s="40">
        <v>44421.0</v>
      </c>
      <c r="C184" s="40">
        <v>44439.0</v>
      </c>
      <c r="D184" s="32" t="s">
        <v>306</v>
      </c>
      <c r="E184" s="32" t="s">
        <v>36</v>
      </c>
      <c r="F184" s="32" t="s">
        <v>307</v>
      </c>
      <c r="G184" s="32" t="s">
        <v>109</v>
      </c>
      <c r="H184" s="30">
        <v>27529.0</v>
      </c>
      <c r="I184" s="37"/>
      <c r="J184" s="30">
        <v>0.0</v>
      </c>
      <c r="K184" s="30">
        <v>1.0</v>
      </c>
      <c r="L184" s="30">
        <v>0.0</v>
      </c>
      <c r="M184" s="32" t="s">
        <v>39</v>
      </c>
      <c r="N184" s="32" t="s">
        <v>39</v>
      </c>
      <c r="O184" s="30">
        <v>5.0</v>
      </c>
      <c r="P184" s="30">
        <v>10.0</v>
      </c>
      <c r="Q184" s="30">
        <v>8.0</v>
      </c>
      <c r="R184" s="30">
        <v>10.0</v>
      </c>
      <c r="S184" s="30">
        <v>2.0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106"/>
    </row>
    <row r="185">
      <c r="A185" s="30">
        <v>13673.3</v>
      </c>
      <c r="B185" s="40">
        <v>44421.0</v>
      </c>
      <c r="C185" s="40">
        <v>44439.0</v>
      </c>
      <c r="D185" s="32" t="s">
        <v>306</v>
      </c>
      <c r="E185" s="32" t="s">
        <v>36</v>
      </c>
      <c r="F185" s="32" t="s">
        <v>40</v>
      </c>
      <c r="G185" s="37"/>
      <c r="H185" s="37"/>
      <c r="I185" s="37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2.0</v>
      </c>
      <c r="P185" s="30">
        <v>11.0</v>
      </c>
      <c r="Q185" s="30">
        <v>10.0</v>
      </c>
      <c r="R185" s="30">
        <v>10.0</v>
      </c>
      <c r="S185" s="30">
        <v>1.0</v>
      </c>
      <c r="T185" s="30">
        <v>0.0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106"/>
    </row>
    <row r="186">
      <c r="A186" s="30">
        <v>13673.4</v>
      </c>
      <c r="B186" s="40">
        <v>44421.0</v>
      </c>
      <c r="C186" s="40">
        <v>44439.0</v>
      </c>
      <c r="D186" s="32" t="s">
        <v>306</v>
      </c>
      <c r="E186" s="32" t="s">
        <v>36</v>
      </c>
      <c r="H186" s="37"/>
      <c r="I186" s="37"/>
      <c r="J186" s="30">
        <v>1.0</v>
      </c>
      <c r="K186" s="30">
        <v>0.0</v>
      </c>
      <c r="L186" s="30">
        <v>0.0</v>
      </c>
      <c r="M186" s="32" t="s">
        <v>39</v>
      </c>
      <c r="N186" s="32" t="s">
        <v>39</v>
      </c>
      <c r="O186" s="30">
        <v>4.0</v>
      </c>
      <c r="P186" s="30">
        <v>0.0</v>
      </c>
      <c r="Q186" s="30">
        <v>0.0</v>
      </c>
      <c r="R186" s="30">
        <v>5.0</v>
      </c>
      <c r="S186" s="30">
        <v>1.0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6.0</v>
      </c>
      <c r="AA186" s="30">
        <v>3.0</v>
      </c>
      <c r="AB186" s="30">
        <v>5.0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106"/>
    </row>
    <row r="187">
      <c r="A187" s="30">
        <v>13674.1</v>
      </c>
      <c r="B187" s="40">
        <v>44421.0</v>
      </c>
      <c r="C187" s="40">
        <v>44440.0</v>
      </c>
      <c r="D187" s="32" t="s">
        <v>111</v>
      </c>
      <c r="E187" s="32" t="s">
        <v>36</v>
      </c>
      <c r="F187" s="32" t="s">
        <v>112</v>
      </c>
      <c r="G187" s="32" t="s">
        <v>38</v>
      </c>
      <c r="H187" s="30">
        <v>27610.0</v>
      </c>
      <c r="I187" s="37"/>
      <c r="J187" s="30">
        <v>0.0</v>
      </c>
      <c r="K187" s="30">
        <v>1.0</v>
      </c>
      <c r="L187" s="30">
        <v>0.0</v>
      </c>
      <c r="M187" s="32" t="s">
        <v>49</v>
      </c>
      <c r="N187" s="32" t="s">
        <v>39</v>
      </c>
      <c r="O187" s="30">
        <v>3.0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10.0</v>
      </c>
      <c r="V187" s="30">
        <v>4.0</v>
      </c>
      <c r="W187" s="30">
        <v>10.0</v>
      </c>
      <c r="X187" s="30">
        <v>1.0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106"/>
    </row>
    <row r="188">
      <c r="A188" s="30">
        <v>13674.2</v>
      </c>
      <c r="B188" s="40">
        <v>44421.0</v>
      </c>
      <c r="C188" s="40">
        <v>44440.0</v>
      </c>
      <c r="D188" s="32" t="s">
        <v>111</v>
      </c>
      <c r="E188" s="32" t="s">
        <v>36</v>
      </c>
      <c r="F188" s="32" t="s">
        <v>124</v>
      </c>
      <c r="G188" s="32" t="s">
        <v>38</v>
      </c>
      <c r="H188" s="30">
        <v>27610.0</v>
      </c>
      <c r="I188" s="37"/>
      <c r="J188" s="30">
        <v>0.0</v>
      </c>
      <c r="K188" s="30">
        <v>1.0</v>
      </c>
      <c r="L188" s="30">
        <v>0.0</v>
      </c>
      <c r="M188" s="32" t="s">
        <v>49</v>
      </c>
      <c r="N188" s="32" t="s">
        <v>39</v>
      </c>
      <c r="O188" s="30">
        <v>7.0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10.0</v>
      </c>
      <c r="AA188" s="30">
        <v>6.0</v>
      </c>
      <c r="AB188" s="30">
        <v>12.0</v>
      </c>
      <c r="AC188" s="30">
        <v>3.0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106"/>
    </row>
    <row r="189">
      <c r="A189" s="30">
        <v>13674.3</v>
      </c>
      <c r="B189" s="40">
        <v>44421.0</v>
      </c>
      <c r="C189" s="40">
        <v>44440.0</v>
      </c>
      <c r="D189" s="32" t="s">
        <v>111</v>
      </c>
      <c r="E189" s="32" t="s">
        <v>36</v>
      </c>
      <c r="H189" s="37"/>
      <c r="I189" s="37"/>
      <c r="J189" s="30">
        <v>0.0</v>
      </c>
      <c r="K189" s="30">
        <v>0.0</v>
      </c>
      <c r="L189" s="30">
        <v>1.0</v>
      </c>
      <c r="M189" s="32" t="s">
        <v>49</v>
      </c>
      <c r="N189" s="32" t="s">
        <v>39</v>
      </c>
      <c r="O189" s="30">
        <v>2.0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8.0</v>
      </c>
      <c r="V189" s="30">
        <v>4.0</v>
      </c>
      <c r="W189" s="30">
        <v>10.0</v>
      </c>
      <c r="X189" s="30">
        <v>1.0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106"/>
    </row>
    <row r="190">
      <c r="A190" s="30">
        <v>13674.4</v>
      </c>
      <c r="B190" s="40">
        <v>44421.0</v>
      </c>
      <c r="C190" s="40">
        <v>44440.0</v>
      </c>
      <c r="D190" s="32" t="s">
        <v>111</v>
      </c>
      <c r="E190" s="32" t="s">
        <v>36</v>
      </c>
      <c r="H190" s="37"/>
      <c r="I190" s="37"/>
      <c r="J190" s="30">
        <v>1.0</v>
      </c>
      <c r="K190" s="30">
        <v>0.0</v>
      </c>
      <c r="L190" s="30">
        <v>0.0</v>
      </c>
      <c r="M190" s="32" t="s">
        <v>49</v>
      </c>
      <c r="N190" s="32" t="s">
        <v>39</v>
      </c>
      <c r="O190" s="30">
        <v>3.0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9.0</v>
      </c>
      <c r="AA190" s="30">
        <v>3.0</v>
      </c>
      <c r="AB190" s="30">
        <v>10.0</v>
      </c>
      <c r="AC190" s="30">
        <v>1.0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106"/>
    </row>
    <row r="191">
      <c r="A191" s="30">
        <v>13675.1</v>
      </c>
      <c r="B191" s="40">
        <v>44424.0</v>
      </c>
      <c r="C191" s="40">
        <v>44440.0</v>
      </c>
      <c r="D191" s="32" t="s">
        <v>297</v>
      </c>
      <c r="E191" s="32" t="s">
        <v>36</v>
      </c>
      <c r="F191" s="32" t="s">
        <v>300</v>
      </c>
      <c r="G191" s="32" t="s">
        <v>43</v>
      </c>
      <c r="H191" s="30">
        <v>27545.0</v>
      </c>
      <c r="I191" s="37"/>
      <c r="J191" s="30">
        <v>0.0</v>
      </c>
      <c r="K191" s="30">
        <v>1.0</v>
      </c>
      <c r="L191" s="30">
        <v>0.0</v>
      </c>
      <c r="M191" s="32" t="s">
        <v>49</v>
      </c>
      <c r="N191" s="32" t="s">
        <v>39</v>
      </c>
      <c r="O191" s="30">
        <v>4.0</v>
      </c>
      <c r="P191" s="30">
        <v>11.0</v>
      </c>
      <c r="Q191" s="30">
        <v>6.0</v>
      </c>
      <c r="R191" s="30">
        <v>10.0</v>
      </c>
      <c r="S191" s="30">
        <v>1.0</v>
      </c>
      <c r="T191" s="30">
        <v>1.0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106"/>
    </row>
    <row r="192">
      <c r="A192" s="30">
        <v>13675.2</v>
      </c>
      <c r="B192" s="40">
        <v>44424.0</v>
      </c>
      <c r="C192" s="40">
        <v>44440.0</v>
      </c>
      <c r="D192" s="32" t="s">
        <v>297</v>
      </c>
      <c r="E192" s="32" t="s">
        <v>36</v>
      </c>
      <c r="H192" s="37"/>
      <c r="I192" s="37"/>
      <c r="J192" s="30">
        <v>0.0</v>
      </c>
      <c r="K192" s="30">
        <v>0.0</v>
      </c>
      <c r="L192" s="30">
        <v>1.0</v>
      </c>
      <c r="M192" s="32" t="s">
        <v>49</v>
      </c>
      <c r="N192" s="32" t="s">
        <v>39</v>
      </c>
      <c r="O192" s="30">
        <v>3.0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10.0</v>
      </c>
      <c r="V192" s="30">
        <v>7.0</v>
      </c>
      <c r="W192" s="30">
        <v>10.0</v>
      </c>
      <c r="X192" s="30">
        <v>1.0</v>
      </c>
      <c r="Y192" s="30">
        <v>1.0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106"/>
    </row>
    <row r="193">
      <c r="A193" s="30">
        <v>13675.3</v>
      </c>
      <c r="B193" s="40">
        <v>44424.0</v>
      </c>
      <c r="C193" s="40">
        <v>44440.0</v>
      </c>
      <c r="D193" s="32" t="s">
        <v>297</v>
      </c>
      <c r="E193" s="32" t="s">
        <v>36</v>
      </c>
      <c r="F193" s="32" t="s">
        <v>183</v>
      </c>
      <c r="G193" s="32" t="s">
        <v>86</v>
      </c>
      <c r="H193" s="30">
        <v>27591.0</v>
      </c>
      <c r="I193" s="37"/>
      <c r="J193" s="30">
        <v>0.0</v>
      </c>
      <c r="K193" s="30">
        <v>1.0</v>
      </c>
      <c r="L193" s="30">
        <v>0.0</v>
      </c>
      <c r="M193" s="32" t="s">
        <v>49</v>
      </c>
      <c r="N193" s="32" t="s">
        <v>39</v>
      </c>
      <c r="O193" s="30">
        <v>3.0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11.0</v>
      </c>
      <c r="V193" s="30">
        <v>6.0</v>
      </c>
      <c r="W193" s="30">
        <v>5.0</v>
      </c>
      <c r="X193" s="30">
        <v>0.0</v>
      </c>
      <c r="Y193" s="30">
        <v>1.0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5.0</v>
      </c>
      <c r="AH193" s="30">
        <v>1.0</v>
      </c>
      <c r="AI193" s="30">
        <v>0.0</v>
      </c>
      <c r="AJ193" s="106"/>
    </row>
    <row r="194">
      <c r="A194" s="30">
        <v>13675.4</v>
      </c>
      <c r="B194" s="40">
        <v>44424.0</v>
      </c>
      <c r="C194" s="40">
        <v>44440.0</v>
      </c>
      <c r="D194" s="32" t="s">
        <v>297</v>
      </c>
      <c r="E194" s="32" t="s">
        <v>36</v>
      </c>
      <c r="H194" s="37"/>
      <c r="I194" s="37"/>
      <c r="J194" s="30">
        <v>1.0</v>
      </c>
      <c r="K194" s="30">
        <v>0.0</v>
      </c>
      <c r="L194" s="30">
        <v>0.0</v>
      </c>
      <c r="M194" s="32" t="s">
        <v>39</v>
      </c>
      <c r="N194" s="32" t="s">
        <v>39</v>
      </c>
      <c r="O194" s="30">
        <v>4.0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8.0</v>
      </c>
      <c r="AA194" s="30">
        <v>4.0</v>
      </c>
      <c r="AB194" s="30">
        <v>10.0</v>
      </c>
      <c r="AC194" s="30">
        <v>1.0</v>
      </c>
      <c r="AD194" s="30">
        <v>1.0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106"/>
    </row>
    <row r="195">
      <c r="A195" s="30">
        <v>13676.1</v>
      </c>
      <c r="B195" s="40">
        <v>44424.0</v>
      </c>
      <c r="C195" s="40">
        <v>44439.0</v>
      </c>
      <c r="D195" s="32" t="s">
        <v>211</v>
      </c>
      <c r="E195" s="32" t="s">
        <v>36</v>
      </c>
      <c r="F195" s="32" t="s">
        <v>212</v>
      </c>
      <c r="G195" s="32" t="s">
        <v>38</v>
      </c>
      <c r="H195" s="30">
        <v>27606.0</v>
      </c>
      <c r="I195" s="37"/>
      <c r="J195" s="30">
        <v>0.0</v>
      </c>
      <c r="K195" s="30">
        <v>1.0</v>
      </c>
      <c r="L195" s="30">
        <v>0.0</v>
      </c>
      <c r="M195" s="32" t="s">
        <v>49</v>
      </c>
      <c r="N195" s="32" t="s">
        <v>39</v>
      </c>
      <c r="O195" s="30">
        <v>1.0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11.0</v>
      </c>
      <c r="V195" s="30">
        <v>4.0</v>
      </c>
      <c r="W195" s="30">
        <v>10.0</v>
      </c>
      <c r="X195" s="30">
        <v>1.0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106"/>
    </row>
    <row r="196">
      <c r="A196" s="30">
        <v>13677.1</v>
      </c>
      <c r="B196" s="40">
        <v>44424.0</v>
      </c>
      <c r="C196" s="40">
        <v>44424.0</v>
      </c>
      <c r="D196" s="32" t="s">
        <v>93</v>
      </c>
      <c r="E196" s="32" t="s">
        <v>94</v>
      </c>
      <c r="F196" s="32" t="s">
        <v>170</v>
      </c>
      <c r="G196" s="33" t="s">
        <v>109</v>
      </c>
      <c r="H196" s="34">
        <v>27529.0</v>
      </c>
      <c r="I196" s="35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6.0</v>
      </c>
      <c r="V196" s="30">
        <v>8.0</v>
      </c>
      <c r="W196" s="30">
        <v>5.0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106"/>
    </row>
    <row r="197">
      <c r="A197" s="30">
        <v>13677.2</v>
      </c>
      <c r="B197" s="40">
        <v>44424.0</v>
      </c>
      <c r="C197" s="40">
        <v>44424.0</v>
      </c>
      <c r="D197" s="32" t="s">
        <v>93</v>
      </c>
      <c r="E197" s="32" t="s">
        <v>94</v>
      </c>
      <c r="F197" s="32" t="s">
        <v>170</v>
      </c>
      <c r="G197" s="32" t="s">
        <v>109</v>
      </c>
      <c r="H197" s="30">
        <v>27529.0</v>
      </c>
      <c r="I197" s="37"/>
      <c r="J197" s="30">
        <v>0.0</v>
      </c>
      <c r="K197" s="30">
        <v>1.0</v>
      </c>
      <c r="L197" s="30">
        <v>0.0</v>
      </c>
      <c r="M197" s="32" t="s">
        <v>39</v>
      </c>
      <c r="N197" s="32" t="s">
        <v>39</v>
      </c>
      <c r="O197" s="30">
        <v>0.0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3.0</v>
      </c>
      <c r="V197" s="30">
        <v>5.0</v>
      </c>
      <c r="W197" s="30">
        <v>5.0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106"/>
    </row>
    <row r="198">
      <c r="A198" s="30">
        <v>13677.3</v>
      </c>
      <c r="B198" s="40">
        <v>44424.0</v>
      </c>
      <c r="C198" s="40">
        <v>44424.0</v>
      </c>
      <c r="D198" s="32" t="s">
        <v>93</v>
      </c>
      <c r="E198" s="32" t="s">
        <v>94</v>
      </c>
      <c r="F198" s="32" t="s">
        <v>170</v>
      </c>
      <c r="G198" s="32" t="s">
        <v>109</v>
      </c>
      <c r="H198" s="30">
        <v>27529.0</v>
      </c>
      <c r="I198" s="37"/>
      <c r="J198" s="30">
        <v>0.0</v>
      </c>
      <c r="K198" s="30">
        <v>1.0</v>
      </c>
      <c r="L198" s="30">
        <v>0.0</v>
      </c>
      <c r="M198" s="32" t="s">
        <v>39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3.0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106"/>
    </row>
    <row r="199">
      <c r="A199" s="30">
        <v>13677.4</v>
      </c>
      <c r="B199" s="40">
        <v>44424.0</v>
      </c>
      <c r="C199" s="40">
        <v>44424.0</v>
      </c>
      <c r="D199" s="32" t="s">
        <v>93</v>
      </c>
      <c r="E199" s="32" t="s">
        <v>94</v>
      </c>
      <c r="F199" s="32" t="s">
        <v>170</v>
      </c>
      <c r="G199" s="33" t="s">
        <v>109</v>
      </c>
      <c r="H199" s="34">
        <v>27529.0</v>
      </c>
      <c r="I199" s="35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10.0</v>
      </c>
      <c r="V199" s="30">
        <v>2.0</v>
      </c>
      <c r="W199" s="30">
        <v>10.0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106"/>
    </row>
    <row r="200">
      <c r="A200" s="30">
        <v>13677.5</v>
      </c>
      <c r="B200" s="40">
        <v>44424.0</v>
      </c>
      <c r="C200" s="40">
        <v>44424.0</v>
      </c>
      <c r="D200" s="32" t="s">
        <v>93</v>
      </c>
      <c r="E200" s="32" t="s">
        <v>94</v>
      </c>
      <c r="F200" s="32" t="s">
        <v>170</v>
      </c>
      <c r="G200" s="32" t="s">
        <v>109</v>
      </c>
      <c r="H200" s="30">
        <v>27529.0</v>
      </c>
      <c r="I200" s="37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10.0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106"/>
    </row>
    <row r="201">
      <c r="A201" s="30">
        <v>13677.6</v>
      </c>
      <c r="B201" s="40">
        <v>44424.0</v>
      </c>
      <c r="C201" s="40">
        <v>44424.0</v>
      </c>
      <c r="D201" s="32" t="s">
        <v>93</v>
      </c>
      <c r="E201" s="32" t="s">
        <v>94</v>
      </c>
      <c r="F201" s="32" t="s">
        <v>170</v>
      </c>
      <c r="G201" s="32" t="s">
        <v>109</v>
      </c>
      <c r="H201" s="30">
        <v>27529.0</v>
      </c>
      <c r="I201" s="37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4.0</v>
      </c>
      <c r="V201" s="30">
        <v>4.0</v>
      </c>
      <c r="W201" s="30">
        <v>5.0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106"/>
    </row>
    <row r="202">
      <c r="A202" s="30">
        <v>13678.1</v>
      </c>
      <c r="B202" s="40">
        <v>44424.0</v>
      </c>
      <c r="C202" s="40">
        <v>44424.0</v>
      </c>
      <c r="D202" s="32" t="s">
        <v>93</v>
      </c>
      <c r="E202" s="32" t="s">
        <v>94</v>
      </c>
      <c r="F202" s="32" t="s">
        <v>170</v>
      </c>
      <c r="G202" s="32" t="s">
        <v>109</v>
      </c>
      <c r="H202" s="30">
        <v>27529.0</v>
      </c>
      <c r="I202" s="37"/>
      <c r="J202" s="30">
        <v>0.0</v>
      </c>
      <c r="K202" s="30">
        <v>1.0</v>
      </c>
      <c r="L202" s="30">
        <v>0.0</v>
      </c>
      <c r="M202" s="32" t="s">
        <v>39</v>
      </c>
      <c r="N202" s="32" t="s">
        <v>39</v>
      </c>
      <c r="O202" s="30">
        <v>0.0</v>
      </c>
      <c r="P202" s="30">
        <v>1.0</v>
      </c>
      <c r="Q202" s="30">
        <v>2.0</v>
      </c>
      <c r="R202" s="30">
        <v>10.0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106"/>
    </row>
    <row r="203">
      <c r="A203" s="30">
        <v>13678.2</v>
      </c>
      <c r="B203" s="40">
        <v>44424.0</v>
      </c>
      <c r="C203" s="40">
        <v>44424.0</v>
      </c>
      <c r="D203" s="32" t="s">
        <v>93</v>
      </c>
      <c r="E203" s="32" t="s">
        <v>94</v>
      </c>
      <c r="F203" s="32" t="s">
        <v>170</v>
      </c>
      <c r="G203" s="32" t="s">
        <v>109</v>
      </c>
      <c r="H203" s="30">
        <v>27529.0</v>
      </c>
      <c r="I203" s="37"/>
      <c r="J203" s="30">
        <v>0.0</v>
      </c>
      <c r="K203" s="30">
        <v>1.0</v>
      </c>
      <c r="L203" s="30">
        <v>0.0</v>
      </c>
      <c r="M203" s="32" t="s">
        <v>39</v>
      </c>
      <c r="N203" s="32" t="s">
        <v>39</v>
      </c>
      <c r="O203" s="30">
        <v>0.0</v>
      </c>
      <c r="P203" s="30">
        <v>1.0</v>
      </c>
      <c r="Q203" s="30">
        <v>1.0</v>
      </c>
      <c r="R203" s="30">
        <v>5.0</v>
      </c>
      <c r="S203" s="30">
        <v>0.0</v>
      </c>
      <c r="T203" s="30">
        <v>0.0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106"/>
    </row>
    <row r="204">
      <c r="A204" s="30">
        <v>13678.3</v>
      </c>
      <c r="B204" s="40">
        <v>44424.0</v>
      </c>
      <c r="C204" s="40">
        <v>44424.0</v>
      </c>
      <c r="D204" s="32" t="s">
        <v>93</v>
      </c>
      <c r="E204" s="32" t="s">
        <v>94</v>
      </c>
      <c r="J204" s="30">
        <v>1.0</v>
      </c>
      <c r="K204" s="30">
        <v>0.0</v>
      </c>
      <c r="L204" s="30">
        <v>0.0</v>
      </c>
      <c r="M204" s="32" t="s">
        <v>39</v>
      </c>
      <c r="N204" s="32" t="s">
        <v>39</v>
      </c>
      <c r="O204" s="30">
        <v>0.0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10.0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106"/>
    </row>
    <row r="205">
      <c r="A205" s="30">
        <v>13678.4</v>
      </c>
      <c r="B205" s="40">
        <v>44424.0</v>
      </c>
      <c r="C205" s="40">
        <v>44424.0</v>
      </c>
      <c r="D205" s="32" t="s">
        <v>93</v>
      </c>
      <c r="E205" s="32" t="s">
        <v>94</v>
      </c>
      <c r="J205" s="30">
        <v>1.0</v>
      </c>
      <c r="K205" s="30">
        <v>0.0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4.0</v>
      </c>
      <c r="AA205" s="30">
        <v>0.0</v>
      </c>
      <c r="AB205" s="30">
        <v>5.0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106"/>
    </row>
    <row r="206">
      <c r="A206" s="30">
        <v>13678.5</v>
      </c>
      <c r="B206" s="40">
        <v>44424.0</v>
      </c>
      <c r="C206" s="40">
        <v>44424.0</v>
      </c>
      <c r="D206" s="32" t="s">
        <v>93</v>
      </c>
      <c r="E206" s="32" t="s">
        <v>94</v>
      </c>
      <c r="F206" s="32" t="s">
        <v>170</v>
      </c>
      <c r="G206" s="32" t="s">
        <v>109</v>
      </c>
      <c r="H206" s="30">
        <v>27529.0</v>
      </c>
      <c r="I206" s="37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0.0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1.0</v>
      </c>
      <c r="AA206" s="30">
        <v>1.0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106"/>
    </row>
    <row r="207">
      <c r="A207" s="30">
        <v>13678.6</v>
      </c>
      <c r="B207" s="40">
        <v>44424.0</v>
      </c>
      <c r="C207" s="40">
        <v>44424.0</v>
      </c>
      <c r="D207" s="32" t="s">
        <v>93</v>
      </c>
      <c r="E207" s="32" t="s">
        <v>94</v>
      </c>
      <c r="F207" s="32" t="s">
        <v>170</v>
      </c>
      <c r="G207" s="32" t="s">
        <v>109</v>
      </c>
      <c r="H207" s="30">
        <v>27529.0</v>
      </c>
      <c r="I207" s="37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0.0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1.0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106"/>
    </row>
    <row r="208">
      <c r="A208" s="30">
        <v>13679.1</v>
      </c>
      <c r="B208" s="40">
        <v>44424.0</v>
      </c>
      <c r="C208" s="40">
        <v>44424.0</v>
      </c>
      <c r="D208" s="32" t="s">
        <v>93</v>
      </c>
      <c r="E208" s="32" t="s">
        <v>94</v>
      </c>
      <c r="F208" s="32" t="s">
        <v>170</v>
      </c>
      <c r="G208" s="33" t="s">
        <v>109</v>
      </c>
      <c r="H208" s="34">
        <v>27529.0</v>
      </c>
      <c r="I208" s="35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3.0</v>
      </c>
      <c r="AA208" s="30">
        <v>3.0</v>
      </c>
      <c r="AB208" s="30">
        <v>5.0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106"/>
    </row>
    <row r="209">
      <c r="A209" s="30">
        <v>13679.2</v>
      </c>
      <c r="B209" s="40">
        <v>44424.0</v>
      </c>
      <c r="C209" s="40">
        <v>44424.0</v>
      </c>
      <c r="D209" s="32" t="s">
        <v>93</v>
      </c>
      <c r="E209" s="32" t="s">
        <v>94</v>
      </c>
      <c r="F209" s="32" t="s">
        <v>170</v>
      </c>
      <c r="G209" s="33" t="s">
        <v>109</v>
      </c>
      <c r="H209" s="34">
        <v>27529.0</v>
      </c>
      <c r="I209" s="35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5.0</v>
      </c>
      <c r="AA209" s="30">
        <v>2.0</v>
      </c>
      <c r="AB209" s="30">
        <v>5.0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106"/>
    </row>
    <row r="210">
      <c r="A210" s="30">
        <v>13679.3</v>
      </c>
      <c r="B210" s="40">
        <v>44424.0</v>
      </c>
      <c r="C210" s="40">
        <v>44424.0</v>
      </c>
      <c r="D210" s="32" t="s">
        <v>93</v>
      </c>
      <c r="E210" s="32" t="s">
        <v>94</v>
      </c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1.0</v>
      </c>
      <c r="AA210" s="30">
        <v>0.0</v>
      </c>
      <c r="AB210" s="30">
        <v>5.0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106"/>
    </row>
    <row r="211">
      <c r="A211" s="30">
        <v>13679.4</v>
      </c>
      <c r="B211" s="40">
        <v>44424.0</v>
      </c>
      <c r="C211" s="40">
        <v>44424.0</v>
      </c>
      <c r="D211" s="32" t="s">
        <v>93</v>
      </c>
      <c r="E211" s="32" t="s">
        <v>94</v>
      </c>
      <c r="J211" s="30">
        <v>1.0</v>
      </c>
      <c r="K211" s="30">
        <v>0.0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5.0</v>
      </c>
      <c r="AA211" s="30">
        <v>0.0</v>
      </c>
      <c r="AB211" s="30">
        <v>5.0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106"/>
    </row>
    <row r="212">
      <c r="A212" s="30">
        <v>13679.5</v>
      </c>
      <c r="B212" s="40">
        <v>44424.0</v>
      </c>
      <c r="C212" s="40">
        <v>44424.0</v>
      </c>
      <c r="D212" s="32" t="s">
        <v>93</v>
      </c>
      <c r="E212" s="32" t="s">
        <v>94</v>
      </c>
      <c r="J212" s="30">
        <v>1.0</v>
      </c>
      <c r="K212" s="30">
        <v>0.0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6.0</v>
      </c>
      <c r="AA212" s="30">
        <v>2.0</v>
      </c>
      <c r="AB212" s="30">
        <v>5.0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106"/>
    </row>
    <row r="213">
      <c r="A213" s="30">
        <v>13679.6</v>
      </c>
      <c r="B213" s="40">
        <v>44424.0</v>
      </c>
      <c r="C213" s="40">
        <v>44424.0</v>
      </c>
      <c r="D213" s="32" t="s">
        <v>93</v>
      </c>
      <c r="E213" s="32" t="s">
        <v>94</v>
      </c>
      <c r="F213" s="32" t="s">
        <v>129</v>
      </c>
      <c r="G213" s="33" t="s">
        <v>109</v>
      </c>
      <c r="H213" s="34">
        <v>27529.0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6.0</v>
      </c>
      <c r="AA213" s="30">
        <v>3.0</v>
      </c>
      <c r="AB213" s="30">
        <v>5.0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106"/>
    </row>
    <row r="214">
      <c r="A214" s="30">
        <v>13680.1</v>
      </c>
      <c r="B214" s="40">
        <v>44424.0</v>
      </c>
      <c r="C214" s="40">
        <v>44439.0</v>
      </c>
      <c r="D214" s="32" t="s">
        <v>402</v>
      </c>
      <c r="E214" s="32" t="s">
        <v>36</v>
      </c>
      <c r="F214" s="32" t="s">
        <v>129</v>
      </c>
      <c r="G214" s="33" t="s">
        <v>109</v>
      </c>
      <c r="H214" s="34">
        <v>27529.0</v>
      </c>
      <c r="I214" s="35"/>
      <c r="J214" s="30">
        <v>0.0</v>
      </c>
      <c r="K214" s="30">
        <v>1.0</v>
      </c>
      <c r="L214" s="30">
        <v>0.0</v>
      </c>
      <c r="M214" s="32" t="s">
        <v>49</v>
      </c>
      <c r="N214" s="32" t="s">
        <v>39</v>
      </c>
      <c r="O214" s="30">
        <v>3.0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11.0</v>
      </c>
      <c r="V214" s="30">
        <v>6.0</v>
      </c>
      <c r="W214" s="30">
        <v>10.0</v>
      </c>
      <c r="X214" s="30">
        <v>1.0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106"/>
    </row>
    <row r="215">
      <c r="A215" s="30">
        <v>13680.2</v>
      </c>
      <c r="B215" s="40">
        <v>44424.0</v>
      </c>
      <c r="C215" s="40">
        <v>44439.0</v>
      </c>
      <c r="D215" s="32" t="s">
        <v>402</v>
      </c>
      <c r="E215" s="32" t="s">
        <v>36</v>
      </c>
      <c r="F215" s="32" t="s">
        <v>129</v>
      </c>
      <c r="G215" s="32" t="s">
        <v>109</v>
      </c>
      <c r="H215" s="30">
        <v>27529.0</v>
      </c>
      <c r="I215" s="37"/>
      <c r="J215" s="30">
        <v>0.0</v>
      </c>
      <c r="K215" s="30">
        <v>1.0</v>
      </c>
      <c r="L215" s="30">
        <v>0.0</v>
      </c>
      <c r="M215" s="32" t="s">
        <v>49</v>
      </c>
      <c r="N215" s="32" t="s">
        <v>39</v>
      </c>
      <c r="O215" s="30">
        <v>3.0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10.0</v>
      </c>
      <c r="V215" s="30">
        <v>6.0</v>
      </c>
      <c r="W215" s="30">
        <v>10.0</v>
      </c>
      <c r="X215" s="30">
        <v>1.0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106"/>
    </row>
    <row r="216">
      <c r="A216" s="30">
        <v>13681.1</v>
      </c>
      <c r="B216" s="40">
        <v>44424.0</v>
      </c>
      <c r="C216" s="40">
        <v>44424.0</v>
      </c>
      <c r="D216" s="32" t="s">
        <v>93</v>
      </c>
      <c r="E216" s="32" t="s">
        <v>94</v>
      </c>
      <c r="J216" s="30">
        <v>1.0</v>
      </c>
      <c r="K216" s="30">
        <v>0.0</v>
      </c>
      <c r="L216" s="30">
        <v>0.0</v>
      </c>
      <c r="M216" s="32" t="s">
        <v>39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6.0</v>
      </c>
      <c r="AA216" s="30">
        <v>2.0</v>
      </c>
      <c r="AB216" s="30">
        <v>5.0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106"/>
    </row>
    <row r="217">
      <c r="A217" s="30">
        <v>13681.2</v>
      </c>
      <c r="B217" s="40">
        <v>44424.0</v>
      </c>
      <c r="C217" s="40">
        <v>44424.0</v>
      </c>
      <c r="D217" s="32" t="s">
        <v>93</v>
      </c>
      <c r="E217" s="32" t="s">
        <v>94</v>
      </c>
      <c r="J217" s="30">
        <v>1.0</v>
      </c>
      <c r="K217" s="30">
        <v>0.0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3.0</v>
      </c>
      <c r="AA217" s="30">
        <v>0.0</v>
      </c>
      <c r="AB217" s="30">
        <v>5.0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106"/>
    </row>
    <row r="218">
      <c r="A218" s="30">
        <v>13681.3</v>
      </c>
      <c r="B218" s="40">
        <v>44424.0</v>
      </c>
      <c r="C218" s="40">
        <v>44424.0</v>
      </c>
      <c r="D218" s="32" t="s">
        <v>93</v>
      </c>
      <c r="E218" s="32" t="s">
        <v>94</v>
      </c>
      <c r="F218" s="32" t="s">
        <v>170</v>
      </c>
      <c r="G218" s="32" t="s">
        <v>109</v>
      </c>
      <c r="H218" s="30">
        <v>27529.0</v>
      </c>
      <c r="I218" s="37"/>
      <c r="J218" s="30">
        <v>0.0</v>
      </c>
      <c r="K218" s="30">
        <v>1.0</v>
      </c>
      <c r="L218" s="30">
        <v>0.0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5.0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106"/>
    </row>
    <row r="219">
      <c r="A219" s="30">
        <v>13681.4</v>
      </c>
      <c r="B219" s="40">
        <v>44424.0</v>
      </c>
      <c r="C219" s="40">
        <v>44424.0</v>
      </c>
      <c r="D219" s="32" t="s">
        <v>93</v>
      </c>
      <c r="E219" s="32" t="s">
        <v>94</v>
      </c>
      <c r="F219" s="32" t="s">
        <v>170</v>
      </c>
      <c r="G219" s="32" t="s">
        <v>109</v>
      </c>
      <c r="H219" s="30">
        <v>27529.0</v>
      </c>
      <c r="I219" s="37"/>
      <c r="J219" s="30">
        <v>0.0</v>
      </c>
      <c r="K219" s="30">
        <v>1.0</v>
      </c>
      <c r="L219" s="30">
        <v>0.0</v>
      </c>
      <c r="M219" s="32" t="s">
        <v>39</v>
      </c>
      <c r="N219" s="32" t="s">
        <v>39</v>
      </c>
      <c r="O219" s="30">
        <v>0.0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0.0</v>
      </c>
      <c r="AA219" s="30">
        <v>1.0</v>
      </c>
      <c r="AB219" s="30">
        <v>5.0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106"/>
    </row>
    <row r="220">
      <c r="A220" s="30">
        <v>13681.5</v>
      </c>
      <c r="B220" s="40">
        <v>44424.0</v>
      </c>
      <c r="C220" s="40">
        <v>44424.0</v>
      </c>
      <c r="D220" s="32" t="s">
        <v>93</v>
      </c>
      <c r="E220" s="32" t="s">
        <v>94</v>
      </c>
      <c r="J220" s="30">
        <v>1.0</v>
      </c>
      <c r="K220" s="30">
        <v>0.0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3.0</v>
      </c>
      <c r="AA220" s="30">
        <v>2.0</v>
      </c>
      <c r="AB220" s="30">
        <v>5.0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106"/>
    </row>
    <row r="221">
      <c r="A221" s="30">
        <v>13681.6</v>
      </c>
      <c r="B221" s="40">
        <v>44424.0</v>
      </c>
      <c r="C221" s="40">
        <v>44424.0</v>
      </c>
      <c r="D221" s="32" t="s">
        <v>93</v>
      </c>
      <c r="E221" s="32" t="s">
        <v>94</v>
      </c>
      <c r="J221" s="30">
        <v>1.0</v>
      </c>
      <c r="K221" s="30">
        <v>0.0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2.0</v>
      </c>
      <c r="AA221" s="30">
        <v>0.0</v>
      </c>
      <c r="AB221" s="30">
        <v>5.0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106"/>
    </row>
    <row r="222">
      <c r="A222" s="30">
        <v>13682.1</v>
      </c>
      <c r="B222" s="40">
        <v>44424.0</v>
      </c>
      <c r="C222" s="40">
        <v>44424.0</v>
      </c>
      <c r="D222" s="32" t="s">
        <v>93</v>
      </c>
      <c r="E222" s="32" t="s">
        <v>94</v>
      </c>
      <c r="F222" s="32" t="s">
        <v>170</v>
      </c>
      <c r="G222" s="32" t="s">
        <v>109</v>
      </c>
      <c r="H222" s="30">
        <v>27529.0</v>
      </c>
      <c r="I222" s="37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3.0</v>
      </c>
      <c r="AA222" s="30">
        <v>0.0</v>
      </c>
      <c r="AB222" s="30">
        <v>5.0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106"/>
    </row>
    <row r="223">
      <c r="A223" s="30">
        <v>13682.2</v>
      </c>
      <c r="B223" s="40">
        <v>44424.0</v>
      </c>
      <c r="C223" s="40">
        <v>44424.0</v>
      </c>
      <c r="D223" s="32" t="s">
        <v>93</v>
      </c>
      <c r="E223" s="32" t="s">
        <v>94</v>
      </c>
      <c r="J223" s="30">
        <v>1.0</v>
      </c>
      <c r="K223" s="30">
        <v>0.0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0.0</v>
      </c>
      <c r="AA223" s="30">
        <v>0.0</v>
      </c>
      <c r="AB223" s="30">
        <v>10.0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106"/>
    </row>
    <row r="224">
      <c r="A224" s="30">
        <v>13682.3</v>
      </c>
      <c r="B224" s="40">
        <v>44424.0</v>
      </c>
      <c r="C224" s="40">
        <v>44424.0</v>
      </c>
      <c r="D224" s="32" t="s">
        <v>93</v>
      </c>
      <c r="E224" s="32" t="s">
        <v>94</v>
      </c>
      <c r="F224" s="32" t="s">
        <v>170</v>
      </c>
      <c r="G224" s="32" t="s">
        <v>109</v>
      </c>
      <c r="H224" s="30">
        <v>27529.0</v>
      </c>
      <c r="I224" s="37"/>
      <c r="J224" s="30">
        <v>0.0</v>
      </c>
      <c r="K224" s="30">
        <v>1.0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3.0</v>
      </c>
      <c r="AA224" s="30">
        <v>1.0</v>
      </c>
      <c r="AB224" s="30">
        <v>5.0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106"/>
    </row>
    <row r="225">
      <c r="A225" s="30">
        <v>13682.4</v>
      </c>
      <c r="B225" s="40">
        <v>44424.0</v>
      </c>
      <c r="C225" s="40">
        <v>44424.0</v>
      </c>
      <c r="D225" s="32" t="s">
        <v>93</v>
      </c>
      <c r="E225" s="32" t="s">
        <v>94</v>
      </c>
      <c r="F225" s="32" t="s">
        <v>170</v>
      </c>
      <c r="G225" s="33" t="s">
        <v>109</v>
      </c>
      <c r="H225" s="34">
        <v>27529.0</v>
      </c>
      <c r="I225" s="35"/>
      <c r="J225" s="30">
        <v>0.0</v>
      </c>
      <c r="K225" s="30">
        <v>1.0</v>
      </c>
      <c r="L225" s="30">
        <v>0.0</v>
      </c>
      <c r="M225" s="32" t="s">
        <v>39</v>
      </c>
      <c r="N225" s="32" t="s">
        <v>39</v>
      </c>
      <c r="O225" s="30">
        <v>0.0</v>
      </c>
      <c r="P225" s="30">
        <v>4.0</v>
      </c>
      <c r="Q225" s="30">
        <v>2.0</v>
      </c>
      <c r="R225" s="30">
        <v>5.0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106"/>
    </row>
    <row r="226">
      <c r="A226" s="30">
        <v>13682.5</v>
      </c>
      <c r="B226" s="40">
        <v>44424.0</v>
      </c>
      <c r="C226" s="40">
        <v>44424.0</v>
      </c>
      <c r="D226" s="32" t="s">
        <v>93</v>
      </c>
      <c r="E226" s="32" t="s">
        <v>94</v>
      </c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3.0</v>
      </c>
      <c r="AA226" s="30">
        <v>1.0</v>
      </c>
      <c r="AB226" s="30">
        <v>10.0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106"/>
    </row>
    <row r="227">
      <c r="A227" s="30">
        <v>13682.6</v>
      </c>
      <c r="B227" s="40">
        <v>44424.0</v>
      </c>
      <c r="C227" s="40">
        <v>44424.0</v>
      </c>
      <c r="D227" s="32" t="s">
        <v>93</v>
      </c>
      <c r="E227" s="32" t="s">
        <v>94</v>
      </c>
      <c r="F227" s="32" t="s">
        <v>170</v>
      </c>
      <c r="G227" s="33" t="s">
        <v>109</v>
      </c>
      <c r="H227" s="34">
        <v>27529.0</v>
      </c>
      <c r="I227" s="35"/>
      <c r="J227" s="30">
        <v>0.0</v>
      </c>
      <c r="K227" s="30">
        <v>1.0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10.0</v>
      </c>
      <c r="AC227" s="30">
        <v>0.0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106"/>
    </row>
    <row r="228">
      <c r="A228" s="30">
        <v>13683.1</v>
      </c>
      <c r="B228" s="40">
        <v>44424.0</v>
      </c>
      <c r="C228" s="40">
        <v>44440.0</v>
      </c>
      <c r="D228" s="32" t="s">
        <v>57</v>
      </c>
      <c r="E228" s="32" t="s">
        <v>58</v>
      </c>
      <c r="F228" s="32" t="s">
        <v>310</v>
      </c>
      <c r="G228" s="32" t="s">
        <v>54</v>
      </c>
      <c r="H228" s="30">
        <v>27540.0</v>
      </c>
      <c r="I228" s="37"/>
      <c r="J228" s="30">
        <v>0.0</v>
      </c>
      <c r="K228" s="30">
        <v>1.0</v>
      </c>
      <c r="L228" s="30">
        <v>0.0</v>
      </c>
      <c r="M228" s="32" t="s">
        <v>39</v>
      </c>
      <c r="N228" s="32" t="s">
        <v>39</v>
      </c>
      <c r="O228" s="30">
        <v>2.0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5.0</v>
      </c>
      <c r="X228" s="30">
        <v>1.0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11.0</v>
      </c>
      <c r="AF228" s="30">
        <v>6.0</v>
      </c>
      <c r="AG228" s="30">
        <v>5.0</v>
      </c>
      <c r="AH228" s="30">
        <v>0.0</v>
      </c>
      <c r="AI228" s="30">
        <v>0.0</v>
      </c>
      <c r="AJ228" s="106"/>
    </row>
    <row r="229">
      <c r="A229" s="30">
        <v>13683.2</v>
      </c>
      <c r="B229" s="40">
        <v>44424.0</v>
      </c>
      <c r="C229" s="40">
        <v>44440.0</v>
      </c>
      <c r="D229" s="32" t="s">
        <v>57</v>
      </c>
      <c r="E229" s="32" t="s">
        <v>58</v>
      </c>
      <c r="F229" s="32" t="s">
        <v>412</v>
      </c>
      <c r="G229" s="32" t="s">
        <v>54</v>
      </c>
      <c r="H229" s="30">
        <v>27540.0</v>
      </c>
      <c r="I229" s="37"/>
      <c r="J229" s="30">
        <v>0.0</v>
      </c>
      <c r="K229" s="30">
        <v>1.0</v>
      </c>
      <c r="L229" s="30">
        <v>0.0</v>
      </c>
      <c r="M229" s="32" t="s">
        <v>39</v>
      </c>
      <c r="N229" s="32" t="s">
        <v>39</v>
      </c>
      <c r="O229" s="30">
        <v>3.0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11.0</v>
      </c>
      <c r="V229" s="30">
        <v>6.0</v>
      </c>
      <c r="W229" s="30">
        <v>10.0</v>
      </c>
      <c r="X229" s="30">
        <v>1.0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106"/>
    </row>
    <row r="230">
      <c r="A230" s="30">
        <v>13683.3</v>
      </c>
      <c r="B230" s="40">
        <v>44424.0</v>
      </c>
      <c r="C230" s="40">
        <v>44440.0</v>
      </c>
      <c r="D230" s="32" t="s">
        <v>57</v>
      </c>
      <c r="E230" s="32" t="s">
        <v>58</v>
      </c>
      <c r="F230" s="32" t="s">
        <v>286</v>
      </c>
      <c r="G230" s="32" t="s">
        <v>54</v>
      </c>
      <c r="H230" s="30">
        <v>27540.0</v>
      </c>
      <c r="I230" s="37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2.0</v>
      </c>
      <c r="P230" s="30">
        <v>9.0</v>
      </c>
      <c r="Q230" s="30">
        <v>9.0</v>
      </c>
      <c r="R230" s="30">
        <v>5.0</v>
      </c>
      <c r="S230" s="30">
        <v>1.0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106"/>
    </row>
    <row r="231">
      <c r="A231" s="30">
        <v>13684.1</v>
      </c>
      <c r="B231" s="40">
        <v>44424.0</v>
      </c>
      <c r="C231" s="40">
        <v>44440.0</v>
      </c>
      <c r="D231" s="32" t="s">
        <v>272</v>
      </c>
      <c r="E231" s="32" t="s">
        <v>36</v>
      </c>
      <c r="F231" s="32" t="s">
        <v>322</v>
      </c>
      <c r="G231" s="33" t="s">
        <v>107</v>
      </c>
      <c r="H231" s="34">
        <v>27511.0</v>
      </c>
      <c r="I231" s="35"/>
      <c r="J231" s="30">
        <v>0.0</v>
      </c>
      <c r="K231" s="30">
        <v>1.0</v>
      </c>
      <c r="L231" s="30">
        <v>0.0</v>
      </c>
      <c r="M231" s="32" t="s">
        <v>49</v>
      </c>
      <c r="N231" s="32" t="s">
        <v>39</v>
      </c>
      <c r="O231" s="30">
        <v>4.0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9.0</v>
      </c>
      <c r="V231" s="30">
        <v>6.0</v>
      </c>
      <c r="W231" s="30">
        <v>10.0</v>
      </c>
      <c r="X231" s="30">
        <v>1.0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106"/>
    </row>
    <row r="232">
      <c r="A232" s="30">
        <v>13684.2</v>
      </c>
      <c r="B232" s="40">
        <v>44424.0</v>
      </c>
      <c r="C232" s="40">
        <v>44440.0</v>
      </c>
      <c r="D232" s="32" t="s">
        <v>272</v>
      </c>
      <c r="E232" s="32" t="s">
        <v>36</v>
      </c>
      <c r="F232" s="32" t="s">
        <v>322</v>
      </c>
      <c r="G232" s="33" t="s">
        <v>107</v>
      </c>
      <c r="H232" s="34">
        <v>27511.0</v>
      </c>
      <c r="I232" s="35"/>
      <c r="J232" s="30">
        <v>0.0</v>
      </c>
      <c r="K232" s="30">
        <v>1.0</v>
      </c>
      <c r="L232" s="30">
        <v>0.0</v>
      </c>
      <c r="M232" s="32" t="s">
        <v>49</v>
      </c>
      <c r="N232" s="32" t="s">
        <v>39</v>
      </c>
      <c r="O232" s="30">
        <v>4.0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1.0</v>
      </c>
      <c r="V232" s="30">
        <v>6.0</v>
      </c>
      <c r="W232" s="30">
        <v>10.0</v>
      </c>
      <c r="X232" s="30">
        <v>1.0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106"/>
    </row>
    <row r="233">
      <c r="A233" s="30">
        <v>13684.3</v>
      </c>
      <c r="B233" s="40">
        <v>44424.0</v>
      </c>
      <c r="C233" s="40">
        <v>44440.0</v>
      </c>
      <c r="D233" s="32" t="s">
        <v>272</v>
      </c>
      <c r="E233" s="32" t="s">
        <v>36</v>
      </c>
      <c r="F233" s="32" t="s">
        <v>322</v>
      </c>
      <c r="G233" s="32" t="s">
        <v>107</v>
      </c>
      <c r="H233" s="30">
        <v>27511.0</v>
      </c>
      <c r="I233" s="37"/>
      <c r="J233" s="30">
        <v>0.0</v>
      </c>
      <c r="K233" s="30">
        <v>1.0</v>
      </c>
      <c r="L233" s="30">
        <v>0.0</v>
      </c>
      <c r="M233" s="32" t="s">
        <v>49</v>
      </c>
      <c r="N233" s="32" t="s">
        <v>39</v>
      </c>
      <c r="O233" s="30">
        <v>11.0</v>
      </c>
      <c r="P233" s="30">
        <v>11.0</v>
      </c>
      <c r="Q233" s="30">
        <v>6.0</v>
      </c>
      <c r="R233" s="30">
        <v>10.0</v>
      </c>
      <c r="S233" s="30">
        <v>2.0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106"/>
    </row>
    <row r="234">
      <c r="A234" s="30">
        <v>13684.4</v>
      </c>
      <c r="B234" s="40">
        <v>44424.0</v>
      </c>
      <c r="C234" s="40">
        <v>44440.0</v>
      </c>
      <c r="D234" s="32" t="s">
        <v>272</v>
      </c>
      <c r="E234" s="32" t="s">
        <v>36</v>
      </c>
      <c r="F234" s="32" t="s">
        <v>322</v>
      </c>
      <c r="G234" s="32" t="s">
        <v>107</v>
      </c>
      <c r="H234" s="30">
        <v>27511.0</v>
      </c>
      <c r="I234" s="37"/>
      <c r="J234" s="30">
        <v>0.0</v>
      </c>
      <c r="K234" s="30">
        <v>1.0</v>
      </c>
      <c r="L234" s="30">
        <v>0.0</v>
      </c>
      <c r="M234" s="32" t="s">
        <v>49</v>
      </c>
      <c r="N234" s="32" t="s">
        <v>39</v>
      </c>
      <c r="O234" s="30">
        <v>6.0</v>
      </c>
      <c r="P234" s="30">
        <v>1.0</v>
      </c>
      <c r="Q234" s="30">
        <v>7.0</v>
      </c>
      <c r="R234" s="30">
        <v>10.0</v>
      </c>
      <c r="S234" s="30">
        <v>1.0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106"/>
    </row>
    <row r="235">
      <c r="A235" s="30">
        <v>13685.1</v>
      </c>
      <c r="B235" s="40">
        <v>44425.0</v>
      </c>
      <c r="C235" s="40">
        <v>44441.0</v>
      </c>
      <c r="D235" s="32" t="s">
        <v>243</v>
      </c>
      <c r="E235" s="32" t="s">
        <v>36</v>
      </c>
      <c r="F235" s="32" t="s">
        <v>236</v>
      </c>
      <c r="G235" s="33" t="s">
        <v>38</v>
      </c>
      <c r="H235" s="34">
        <v>27601.0</v>
      </c>
      <c r="I235" s="35"/>
      <c r="J235" s="30">
        <v>0.0</v>
      </c>
      <c r="K235" s="30">
        <v>1.0</v>
      </c>
      <c r="L235" s="30">
        <v>0.0</v>
      </c>
      <c r="M235" s="32" t="s">
        <v>49</v>
      </c>
      <c r="N235" s="32" t="s">
        <v>49</v>
      </c>
      <c r="O235" s="30">
        <v>3.0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0.0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11.0</v>
      </c>
      <c r="AF235" s="30">
        <v>6.0</v>
      </c>
      <c r="AG235" s="30">
        <v>10.0</v>
      </c>
      <c r="AH235" s="30">
        <v>1.0</v>
      </c>
      <c r="AI235" s="30">
        <v>1.0</v>
      </c>
      <c r="AJ235" s="106"/>
    </row>
    <row r="236">
      <c r="A236" s="30">
        <v>13685.2</v>
      </c>
      <c r="B236" s="40">
        <v>44425.0</v>
      </c>
      <c r="C236" s="40">
        <v>44441.0</v>
      </c>
      <c r="D236" s="32" t="s">
        <v>243</v>
      </c>
      <c r="E236" s="32" t="s">
        <v>36</v>
      </c>
      <c r="F236" s="32" t="s">
        <v>169</v>
      </c>
      <c r="G236" s="33" t="s">
        <v>38</v>
      </c>
      <c r="H236" s="34">
        <v>27601.0</v>
      </c>
      <c r="I236" s="35"/>
      <c r="J236" s="30">
        <v>0.0</v>
      </c>
      <c r="K236" s="30">
        <v>1.0</v>
      </c>
      <c r="L236" s="30">
        <v>0.0</v>
      </c>
      <c r="M236" s="32" t="s">
        <v>49</v>
      </c>
      <c r="N236" s="32" t="s">
        <v>49</v>
      </c>
      <c r="O236" s="30">
        <v>3.0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12.0</v>
      </c>
      <c r="V236" s="30">
        <v>7.0</v>
      </c>
      <c r="W236" s="30">
        <v>10.0</v>
      </c>
      <c r="X236" s="30">
        <v>1.0</v>
      </c>
      <c r="Y236" s="30">
        <v>1.0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106"/>
    </row>
    <row r="237">
      <c r="A237" s="30">
        <v>13685.3</v>
      </c>
      <c r="B237" s="40">
        <v>44425.0</v>
      </c>
      <c r="C237" s="40">
        <v>44441.0</v>
      </c>
      <c r="D237" s="32" t="s">
        <v>243</v>
      </c>
      <c r="E237" s="32" t="s">
        <v>36</v>
      </c>
      <c r="H237" s="37"/>
      <c r="I237" s="37"/>
      <c r="J237" s="30">
        <v>0.0</v>
      </c>
      <c r="K237" s="30">
        <v>0.0</v>
      </c>
      <c r="L237" s="30">
        <v>1.0</v>
      </c>
      <c r="M237" s="32" t="s">
        <v>49</v>
      </c>
      <c r="N237" s="32" t="s">
        <v>49</v>
      </c>
      <c r="O237" s="30">
        <v>3.0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11.0</v>
      </c>
      <c r="V237" s="30">
        <v>7.0</v>
      </c>
      <c r="W237" s="30">
        <v>10.0</v>
      </c>
      <c r="X237" s="30">
        <v>2.0</v>
      </c>
      <c r="Y237" s="30">
        <v>1.0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106"/>
    </row>
    <row r="238">
      <c r="A238" s="30">
        <v>13685.4</v>
      </c>
      <c r="B238" s="40">
        <v>44425.0</v>
      </c>
      <c r="C238" s="40">
        <v>44441.0</v>
      </c>
      <c r="D238" s="32" t="s">
        <v>243</v>
      </c>
      <c r="E238" s="32" t="s">
        <v>36</v>
      </c>
      <c r="H238" s="37"/>
      <c r="I238" s="37"/>
      <c r="J238" s="30">
        <v>0.0</v>
      </c>
      <c r="K238" s="30">
        <v>0.0</v>
      </c>
      <c r="L238" s="30">
        <v>1.0</v>
      </c>
      <c r="M238" s="32" t="s">
        <v>49</v>
      </c>
      <c r="N238" s="32" t="s">
        <v>49</v>
      </c>
      <c r="O238" s="30">
        <v>0.0</v>
      </c>
      <c r="P238" s="30">
        <v>1.0</v>
      </c>
      <c r="Q238" s="30">
        <v>8.0</v>
      </c>
      <c r="R238" s="30">
        <v>5.0</v>
      </c>
      <c r="S238" s="30">
        <v>1.0</v>
      </c>
      <c r="T238" s="30">
        <v>1.0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106"/>
    </row>
    <row r="239">
      <c r="A239" s="30">
        <v>13685.5</v>
      </c>
      <c r="B239" s="40">
        <v>44425.0</v>
      </c>
      <c r="C239" s="40">
        <v>44441.0</v>
      </c>
      <c r="D239" s="32" t="s">
        <v>243</v>
      </c>
      <c r="E239" s="32" t="s">
        <v>36</v>
      </c>
      <c r="F239" s="32" t="s">
        <v>154</v>
      </c>
      <c r="G239" s="32" t="s">
        <v>38</v>
      </c>
      <c r="H239" s="30">
        <v>27606.0</v>
      </c>
      <c r="I239" s="37"/>
      <c r="J239" s="30">
        <v>0.0</v>
      </c>
      <c r="K239" s="30">
        <v>1.0</v>
      </c>
      <c r="L239" s="30">
        <v>0.0</v>
      </c>
      <c r="M239" s="32" t="s">
        <v>49</v>
      </c>
      <c r="N239" s="32" t="s">
        <v>49</v>
      </c>
      <c r="O239" s="30">
        <v>5.0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10.0</v>
      </c>
      <c r="AA239" s="30">
        <v>6.0</v>
      </c>
      <c r="AB239" s="30">
        <v>10.0</v>
      </c>
      <c r="AC239" s="30">
        <v>1.0</v>
      </c>
      <c r="AD239" s="30">
        <v>1.0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106"/>
    </row>
    <row r="240">
      <c r="A240" s="30">
        <v>13685.6</v>
      </c>
      <c r="B240" s="40">
        <v>44425.0</v>
      </c>
      <c r="C240" s="40">
        <v>44441.0</v>
      </c>
      <c r="D240" s="32" t="s">
        <v>243</v>
      </c>
      <c r="E240" s="32" t="s">
        <v>36</v>
      </c>
      <c r="F240" s="32" t="s">
        <v>154</v>
      </c>
      <c r="G240" s="32" t="s">
        <v>38</v>
      </c>
      <c r="H240" s="30">
        <v>27606.0</v>
      </c>
      <c r="I240" s="37"/>
      <c r="J240" s="30">
        <v>0.0</v>
      </c>
      <c r="K240" s="30">
        <v>1.0</v>
      </c>
      <c r="L240" s="30">
        <v>0.0</v>
      </c>
      <c r="M240" s="32" t="s">
        <v>49</v>
      </c>
      <c r="N240" s="32" t="s">
        <v>49</v>
      </c>
      <c r="O240" s="30">
        <v>5.0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10.0</v>
      </c>
      <c r="AA240" s="30">
        <v>6.0</v>
      </c>
      <c r="AB240" s="30">
        <v>10.0</v>
      </c>
      <c r="AC240" s="30">
        <v>1.0</v>
      </c>
      <c r="AD240" s="30">
        <v>1.0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106"/>
    </row>
    <row r="241">
      <c r="A241" s="30">
        <v>13686.1</v>
      </c>
      <c r="B241" s="40">
        <v>44425.0</v>
      </c>
      <c r="C241" s="40">
        <v>44440.0</v>
      </c>
      <c r="D241" s="32" t="s">
        <v>71</v>
      </c>
      <c r="E241" s="32" t="s">
        <v>72</v>
      </c>
      <c r="F241" s="32" t="s">
        <v>345</v>
      </c>
      <c r="G241" s="33" t="s">
        <v>48</v>
      </c>
      <c r="H241" s="34">
        <v>27571.0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2.0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12.0</v>
      </c>
      <c r="AA241" s="30">
        <v>6.0</v>
      </c>
      <c r="AB241" s="30">
        <v>10.0</v>
      </c>
      <c r="AC241" s="30">
        <v>2.0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106"/>
    </row>
    <row r="242">
      <c r="A242" s="30">
        <v>13686.2</v>
      </c>
      <c r="B242" s="40">
        <v>44425.0</v>
      </c>
      <c r="C242" s="40">
        <v>44440.0</v>
      </c>
      <c r="D242" s="32" t="s">
        <v>71</v>
      </c>
      <c r="E242" s="32" t="s">
        <v>72</v>
      </c>
      <c r="H242" s="37"/>
      <c r="I242" s="37"/>
      <c r="J242" s="30">
        <v>0.0</v>
      </c>
      <c r="K242" s="30">
        <v>0.0</v>
      </c>
      <c r="L242" s="30">
        <v>1.0</v>
      </c>
      <c r="M242" s="32" t="s">
        <v>39</v>
      </c>
      <c r="N242" s="32" t="s">
        <v>39</v>
      </c>
      <c r="O242" s="30">
        <v>2.0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13.0</v>
      </c>
      <c r="V242" s="30">
        <v>7.0</v>
      </c>
      <c r="W242" s="30">
        <v>10.0</v>
      </c>
      <c r="X242" s="30">
        <v>2.0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106"/>
    </row>
    <row r="243">
      <c r="A243" s="30">
        <v>13687.1</v>
      </c>
      <c r="B243" s="40">
        <v>44425.0</v>
      </c>
      <c r="C243" s="40">
        <v>44441.0</v>
      </c>
      <c r="D243" s="32" t="s">
        <v>71</v>
      </c>
      <c r="E243" s="32" t="s">
        <v>72</v>
      </c>
      <c r="F243" s="32" t="s">
        <v>100</v>
      </c>
      <c r="G243" s="32" t="s">
        <v>74</v>
      </c>
      <c r="H243" s="30">
        <v>27587.0</v>
      </c>
      <c r="I243" s="37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0.0</v>
      </c>
      <c r="V243" s="30">
        <v>0.0</v>
      </c>
      <c r="W243" s="30">
        <v>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11.0</v>
      </c>
      <c r="AF243" s="30">
        <v>5.0</v>
      </c>
      <c r="AG243" s="30">
        <v>10.0</v>
      </c>
      <c r="AH243" s="30">
        <v>1.0</v>
      </c>
      <c r="AI243" s="30">
        <v>0.0</v>
      </c>
      <c r="AJ243" s="106"/>
    </row>
    <row r="244">
      <c r="A244" s="30">
        <v>13687.2</v>
      </c>
      <c r="B244" s="40">
        <v>44425.0</v>
      </c>
      <c r="C244" s="40">
        <v>44441.0</v>
      </c>
      <c r="D244" s="32" t="s">
        <v>71</v>
      </c>
      <c r="E244" s="32" t="s">
        <v>72</v>
      </c>
      <c r="F244" s="32" t="s">
        <v>100</v>
      </c>
      <c r="G244" s="32" t="s">
        <v>74</v>
      </c>
      <c r="H244" s="30">
        <v>27587.0</v>
      </c>
      <c r="I244" s="37"/>
      <c r="J244" s="30">
        <v>0.0</v>
      </c>
      <c r="K244" s="30">
        <v>1.0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13.0</v>
      </c>
      <c r="AA244" s="30">
        <v>8.0</v>
      </c>
      <c r="AB244" s="30">
        <v>10.0</v>
      </c>
      <c r="AC244" s="30">
        <v>1.0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106"/>
    </row>
    <row r="245">
      <c r="A245" s="30">
        <v>13688.1</v>
      </c>
      <c r="B245" s="40">
        <v>44425.0</v>
      </c>
      <c r="C245" s="40">
        <v>44441.0</v>
      </c>
      <c r="D245" s="32" t="s">
        <v>71</v>
      </c>
      <c r="E245" s="32" t="s">
        <v>72</v>
      </c>
      <c r="F245" s="32" t="s">
        <v>385</v>
      </c>
      <c r="G245" s="33" t="s">
        <v>38</v>
      </c>
      <c r="H245" s="34">
        <v>27617.0</v>
      </c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13.0</v>
      </c>
      <c r="AA245" s="30">
        <v>8.0</v>
      </c>
      <c r="AB245" s="30">
        <v>10.0</v>
      </c>
      <c r="AC245" s="30">
        <v>2.0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106"/>
    </row>
    <row r="246">
      <c r="A246" s="30">
        <v>13688.2</v>
      </c>
      <c r="B246" s="40">
        <v>44425.0</v>
      </c>
      <c r="C246" s="40">
        <v>44441.0</v>
      </c>
      <c r="D246" s="32" t="s">
        <v>71</v>
      </c>
      <c r="E246" s="32" t="s">
        <v>72</v>
      </c>
      <c r="H246" s="37"/>
      <c r="I246" s="37"/>
      <c r="J246" s="30">
        <v>0.0</v>
      </c>
      <c r="K246" s="30">
        <v>0.0</v>
      </c>
      <c r="L246" s="30">
        <v>1.0</v>
      </c>
      <c r="M246" s="32" t="s">
        <v>39</v>
      </c>
      <c r="N246" s="32" t="s">
        <v>39</v>
      </c>
      <c r="O246" s="30">
        <v>0.0</v>
      </c>
      <c r="P246" s="30">
        <v>12.0</v>
      </c>
      <c r="Q246" s="30">
        <v>9.0</v>
      </c>
      <c r="R246" s="30">
        <v>5.0</v>
      </c>
      <c r="S246" s="30">
        <v>2.0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106"/>
    </row>
    <row r="247">
      <c r="A247" s="30">
        <v>13689.1</v>
      </c>
      <c r="B247" s="40">
        <v>44425.0</v>
      </c>
      <c r="C247" s="40">
        <v>44442.0</v>
      </c>
      <c r="D247" s="32" t="s">
        <v>71</v>
      </c>
      <c r="E247" s="32" t="s">
        <v>72</v>
      </c>
      <c r="F247" s="32" t="s">
        <v>187</v>
      </c>
      <c r="G247" s="33" t="s">
        <v>38</v>
      </c>
      <c r="H247" s="34">
        <v>27616.0</v>
      </c>
      <c r="I247" s="35"/>
      <c r="J247" s="30">
        <v>0.0</v>
      </c>
      <c r="K247" s="30">
        <v>1.0</v>
      </c>
      <c r="L247" s="30">
        <v>0.0</v>
      </c>
      <c r="M247" s="32" t="s">
        <v>39</v>
      </c>
      <c r="N247" s="32" t="s">
        <v>39</v>
      </c>
      <c r="O247" s="30">
        <v>4.0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0.0</v>
      </c>
      <c r="W247" s="30">
        <v>0.0</v>
      </c>
      <c r="X247" s="30">
        <v>0.0</v>
      </c>
      <c r="Y247" s="30">
        <v>0.0</v>
      </c>
      <c r="Z247" s="30">
        <v>11.0</v>
      </c>
      <c r="AA247" s="30">
        <v>8.0</v>
      </c>
      <c r="AB247" s="30">
        <v>10.0</v>
      </c>
      <c r="AC247" s="30">
        <v>1.0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106"/>
    </row>
    <row r="248">
      <c r="A248" s="30">
        <v>13689.2</v>
      </c>
      <c r="B248" s="40">
        <v>44425.0</v>
      </c>
      <c r="C248" s="40">
        <v>44453.0</v>
      </c>
      <c r="D248" s="32" t="s">
        <v>71</v>
      </c>
      <c r="E248" s="32" t="s">
        <v>72</v>
      </c>
      <c r="F248" s="32" t="s">
        <v>187</v>
      </c>
      <c r="G248" s="33" t="s">
        <v>38</v>
      </c>
      <c r="H248" s="34">
        <v>27616.0</v>
      </c>
      <c r="I248" s="35"/>
      <c r="J248" s="30">
        <v>0.0</v>
      </c>
      <c r="K248" s="30">
        <v>1.0</v>
      </c>
      <c r="L248" s="30">
        <v>0.0</v>
      </c>
      <c r="M248" s="32" t="s">
        <v>39</v>
      </c>
      <c r="N248" s="32" t="s">
        <v>39</v>
      </c>
      <c r="O248" s="30">
        <v>2.0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10.0</v>
      </c>
      <c r="AF248" s="30">
        <v>7.0</v>
      </c>
      <c r="AG248" s="30">
        <v>10.0</v>
      </c>
      <c r="AH248" s="30">
        <v>1.0</v>
      </c>
      <c r="AI248" s="30">
        <v>0.0</v>
      </c>
      <c r="AJ248" s="106"/>
    </row>
    <row r="249">
      <c r="A249" s="30">
        <v>13690.1</v>
      </c>
      <c r="B249" s="40">
        <v>44425.0</v>
      </c>
      <c r="C249" s="40">
        <v>44447.0</v>
      </c>
      <c r="D249" s="32" t="s">
        <v>71</v>
      </c>
      <c r="E249" s="32" t="s">
        <v>72</v>
      </c>
      <c r="F249" s="32" t="s">
        <v>187</v>
      </c>
      <c r="G249" s="33" t="s">
        <v>38</v>
      </c>
      <c r="H249" s="34">
        <v>27616.0</v>
      </c>
      <c r="I249" s="35"/>
      <c r="J249" s="30">
        <v>0.0</v>
      </c>
      <c r="K249" s="30">
        <v>1.0</v>
      </c>
      <c r="L249" s="30">
        <v>0.0</v>
      </c>
      <c r="M249" s="32" t="s">
        <v>39</v>
      </c>
      <c r="N249" s="32" t="s">
        <v>39</v>
      </c>
      <c r="O249" s="30">
        <v>3.0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6.0</v>
      </c>
      <c r="AA249" s="30">
        <v>3.0</v>
      </c>
      <c r="AB249" s="30">
        <v>6.0</v>
      </c>
      <c r="AC249" s="30">
        <v>5.0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106"/>
    </row>
    <row r="250">
      <c r="A250" s="30">
        <v>13690.2</v>
      </c>
      <c r="B250" s="40">
        <v>44425.0</v>
      </c>
      <c r="C250" s="40">
        <v>44446.0</v>
      </c>
      <c r="D250" s="32" t="s">
        <v>71</v>
      </c>
      <c r="E250" s="32" t="s">
        <v>72</v>
      </c>
      <c r="F250" s="32" t="s">
        <v>187</v>
      </c>
      <c r="G250" s="33" t="s">
        <v>38</v>
      </c>
      <c r="H250" s="34">
        <v>27616.0</v>
      </c>
      <c r="I250" s="35"/>
      <c r="J250" s="30">
        <v>0.0</v>
      </c>
      <c r="K250" s="30">
        <v>1.0</v>
      </c>
      <c r="L250" s="30">
        <v>0.0</v>
      </c>
      <c r="M250" s="32" t="s">
        <v>39</v>
      </c>
      <c r="N250" s="32" t="s">
        <v>39</v>
      </c>
      <c r="O250" s="30">
        <v>3.0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5.0</v>
      </c>
      <c r="X250" s="30">
        <v>1.0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11.0</v>
      </c>
      <c r="AF250" s="30">
        <v>5.0</v>
      </c>
      <c r="AG250" s="30">
        <v>5.0</v>
      </c>
      <c r="AH250" s="30">
        <v>0.0</v>
      </c>
      <c r="AI250" s="30">
        <v>0.0</v>
      </c>
      <c r="AJ250" s="106"/>
    </row>
    <row r="251">
      <c r="A251" s="30">
        <v>13691.1</v>
      </c>
      <c r="B251" s="40">
        <v>44425.0</v>
      </c>
      <c r="C251" s="40">
        <v>44442.0</v>
      </c>
      <c r="D251" s="32" t="s">
        <v>336</v>
      </c>
      <c r="E251" s="32" t="s">
        <v>36</v>
      </c>
      <c r="F251" s="32" t="s">
        <v>299</v>
      </c>
      <c r="G251" s="32" t="s">
        <v>109</v>
      </c>
      <c r="H251" s="30">
        <v>27529.0</v>
      </c>
      <c r="I251" s="37"/>
      <c r="J251" s="30">
        <v>0.0</v>
      </c>
      <c r="K251" s="30">
        <v>1.0</v>
      </c>
      <c r="L251" s="30">
        <v>0.0</v>
      </c>
      <c r="M251" s="32" t="s">
        <v>39</v>
      </c>
      <c r="N251" s="32" t="s">
        <v>39</v>
      </c>
      <c r="O251" s="30">
        <v>3.0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12.0</v>
      </c>
      <c r="AA251" s="30">
        <v>9.0</v>
      </c>
      <c r="AB251" s="30">
        <v>12.0</v>
      </c>
      <c r="AC251" s="30">
        <v>2.0</v>
      </c>
      <c r="AD251" s="30">
        <v>1.0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106"/>
    </row>
    <row r="252">
      <c r="A252" s="30">
        <v>13691.2</v>
      </c>
      <c r="B252" s="40">
        <v>44425.0</v>
      </c>
      <c r="C252" s="40">
        <v>44442.0</v>
      </c>
      <c r="D252" s="32" t="s">
        <v>336</v>
      </c>
      <c r="E252" s="32" t="s">
        <v>36</v>
      </c>
      <c r="F252" s="32" t="s">
        <v>299</v>
      </c>
      <c r="G252" s="32" t="s">
        <v>109</v>
      </c>
      <c r="H252" s="30">
        <v>27529.0</v>
      </c>
      <c r="I252" s="37"/>
      <c r="J252" s="30">
        <v>0.0</v>
      </c>
      <c r="K252" s="30">
        <v>1.0</v>
      </c>
      <c r="L252" s="30">
        <v>0.0</v>
      </c>
      <c r="M252" s="32" t="s">
        <v>39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12.0</v>
      </c>
      <c r="V252" s="30">
        <v>9.0</v>
      </c>
      <c r="W252" s="30">
        <v>10.0</v>
      </c>
      <c r="X252" s="30">
        <v>2.0</v>
      </c>
      <c r="Y252" s="30">
        <v>1.0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106"/>
    </row>
    <row r="253">
      <c r="A253" s="30">
        <v>13692.1</v>
      </c>
      <c r="B253" s="40">
        <v>44425.0</v>
      </c>
      <c r="C253" s="32" t="s">
        <v>171</v>
      </c>
      <c r="D253" s="32" t="s">
        <v>413</v>
      </c>
      <c r="E253" s="32" t="s">
        <v>218</v>
      </c>
      <c r="G253" s="37"/>
      <c r="H253" s="37"/>
      <c r="I253" s="37"/>
      <c r="J253" s="30">
        <v>1.0</v>
      </c>
      <c r="K253" s="30">
        <v>0.0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106"/>
    </row>
    <row r="254">
      <c r="A254" s="30">
        <v>13693.1</v>
      </c>
      <c r="B254" s="40">
        <v>44425.0</v>
      </c>
      <c r="C254" s="40">
        <v>44446.0</v>
      </c>
      <c r="D254" s="32" t="s">
        <v>80</v>
      </c>
      <c r="E254" s="32" t="s">
        <v>36</v>
      </c>
      <c r="F254" s="32" t="s">
        <v>81</v>
      </c>
      <c r="G254" s="32" t="s">
        <v>38</v>
      </c>
      <c r="H254" s="30">
        <v>27614.0</v>
      </c>
      <c r="I254" s="37"/>
      <c r="J254" s="30">
        <v>0.0</v>
      </c>
      <c r="K254" s="30">
        <v>1.0</v>
      </c>
      <c r="L254" s="30">
        <v>0.0</v>
      </c>
      <c r="M254" s="32" t="s">
        <v>39</v>
      </c>
      <c r="N254" s="32" t="s">
        <v>39</v>
      </c>
      <c r="O254" s="30">
        <v>3.0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11.0</v>
      </c>
      <c r="V254" s="30">
        <v>5.0</v>
      </c>
      <c r="W254" s="30">
        <v>10.0</v>
      </c>
      <c r="X254" s="30">
        <v>1.0</v>
      </c>
      <c r="Y254" s="30">
        <v>1.0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106"/>
    </row>
    <row r="255">
      <c r="A255" s="30">
        <v>13693.2</v>
      </c>
      <c r="B255" s="40">
        <v>44425.0</v>
      </c>
      <c r="C255" s="40">
        <v>44446.0</v>
      </c>
      <c r="D255" s="32" t="s">
        <v>80</v>
      </c>
      <c r="E255" s="32" t="s">
        <v>36</v>
      </c>
      <c r="H255" s="37"/>
      <c r="I255" s="37"/>
      <c r="J255" s="30">
        <v>0.0</v>
      </c>
      <c r="K255" s="30">
        <v>0.0</v>
      </c>
      <c r="L255" s="30">
        <v>1.0</v>
      </c>
      <c r="M255" s="32" t="s">
        <v>39</v>
      </c>
      <c r="N255" s="32" t="s">
        <v>39</v>
      </c>
      <c r="O255" s="30">
        <v>0.0</v>
      </c>
      <c r="P255" s="30">
        <v>15.0</v>
      </c>
      <c r="Q255" s="30">
        <v>17.0</v>
      </c>
      <c r="R255" s="30">
        <v>0.0</v>
      </c>
      <c r="S255" s="30">
        <v>0.0</v>
      </c>
      <c r="T255" s="30">
        <v>0.0</v>
      </c>
      <c r="U255" s="30">
        <v>0.0</v>
      </c>
      <c r="V255" s="30">
        <v>0.0</v>
      </c>
      <c r="W255" s="30">
        <v>0.0</v>
      </c>
      <c r="X255" s="30">
        <v>0.0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106"/>
    </row>
    <row r="256">
      <c r="A256" s="30">
        <v>13693.3</v>
      </c>
      <c r="B256" s="40">
        <v>44425.0</v>
      </c>
      <c r="C256" s="40">
        <v>44446.0</v>
      </c>
      <c r="D256" s="32" t="s">
        <v>80</v>
      </c>
      <c r="E256" s="32" t="s">
        <v>36</v>
      </c>
      <c r="H256" s="37"/>
      <c r="I256" s="37"/>
      <c r="J256" s="30">
        <v>1.0</v>
      </c>
      <c r="K256" s="30">
        <v>0.0</v>
      </c>
      <c r="L256" s="30">
        <v>0.0</v>
      </c>
      <c r="M256" s="32" t="s">
        <v>39</v>
      </c>
      <c r="N256" s="32" t="s">
        <v>39</v>
      </c>
      <c r="O256" s="30">
        <v>3.0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6.0</v>
      </c>
      <c r="AA256" s="30">
        <v>3.0</v>
      </c>
      <c r="AB256" s="30">
        <v>10.0</v>
      </c>
      <c r="AC256" s="30">
        <v>1.0</v>
      </c>
      <c r="AD256" s="30">
        <v>1.0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106"/>
    </row>
    <row r="257">
      <c r="A257" s="30">
        <v>13693.4</v>
      </c>
      <c r="B257" s="40">
        <v>44425.0</v>
      </c>
      <c r="C257" s="40">
        <v>44446.0</v>
      </c>
      <c r="D257" s="32" t="s">
        <v>80</v>
      </c>
      <c r="E257" s="32" t="s">
        <v>36</v>
      </c>
      <c r="H257" s="37"/>
      <c r="I257" s="37"/>
      <c r="J257" s="30">
        <v>0.0</v>
      </c>
      <c r="K257" s="30">
        <v>0.0</v>
      </c>
      <c r="L257" s="30">
        <v>1.0</v>
      </c>
      <c r="M257" s="32" t="s">
        <v>39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9.0</v>
      </c>
      <c r="V257" s="30">
        <v>4.0</v>
      </c>
      <c r="W257" s="30">
        <v>5.0</v>
      </c>
      <c r="X257" s="30">
        <v>1.0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106"/>
    </row>
    <row r="258">
      <c r="A258" s="30">
        <v>13693.5</v>
      </c>
      <c r="B258" s="40">
        <v>44425.0</v>
      </c>
      <c r="C258" s="40">
        <v>44446.0</v>
      </c>
      <c r="D258" s="32" t="s">
        <v>80</v>
      </c>
      <c r="E258" s="32" t="s">
        <v>36</v>
      </c>
      <c r="H258" s="37"/>
      <c r="I258" s="37"/>
      <c r="J258" s="30">
        <v>0.0</v>
      </c>
      <c r="K258" s="30">
        <v>0.0</v>
      </c>
      <c r="L258" s="30">
        <v>1.0</v>
      </c>
      <c r="M258" s="32" t="s">
        <v>39</v>
      </c>
      <c r="N258" s="32" t="s">
        <v>39</v>
      </c>
      <c r="O258" s="30">
        <v>2.0</v>
      </c>
      <c r="P258" s="30">
        <v>0.0</v>
      </c>
      <c r="Q258" s="30">
        <v>0.0</v>
      </c>
      <c r="R258" s="30">
        <v>0.0</v>
      </c>
      <c r="S258" s="30">
        <v>0.0</v>
      </c>
      <c r="T258" s="30">
        <v>0.0</v>
      </c>
      <c r="U258" s="30">
        <v>11.0</v>
      </c>
      <c r="V258" s="30">
        <v>5.0</v>
      </c>
      <c r="W258" s="30">
        <v>10.0</v>
      </c>
      <c r="X258" s="30">
        <v>1.0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106"/>
    </row>
    <row r="259">
      <c r="A259" s="30">
        <v>13694.1</v>
      </c>
      <c r="B259" s="40">
        <v>44425.0</v>
      </c>
      <c r="C259" s="40">
        <v>44446.0</v>
      </c>
      <c r="D259" s="32" t="s">
        <v>80</v>
      </c>
      <c r="E259" s="32" t="s">
        <v>36</v>
      </c>
      <c r="F259" s="32" t="s">
        <v>161</v>
      </c>
      <c r="G259" s="33" t="s">
        <v>51</v>
      </c>
      <c r="H259" s="34">
        <v>27502.0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3.0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11.0</v>
      </c>
      <c r="AF259" s="30">
        <v>5.0</v>
      </c>
      <c r="AG259" s="30">
        <v>10.0</v>
      </c>
      <c r="AH259" s="30">
        <v>1.0</v>
      </c>
      <c r="AI259" s="30">
        <v>0.0</v>
      </c>
      <c r="AJ259" s="106"/>
    </row>
    <row r="260">
      <c r="A260" s="30">
        <v>13694.2</v>
      </c>
      <c r="B260" s="40">
        <v>44425.0</v>
      </c>
      <c r="C260" s="40">
        <v>44446.0</v>
      </c>
      <c r="D260" s="32" t="s">
        <v>80</v>
      </c>
      <c r="E260" s="32" t="s">
        <v>36</v>
      </c>
      <c r="F260" s="32" t="s">
        <v>81</v>
      </c>
      <c r="G260" s="33" t="s">
        <v>38</v>
      </c>
      <c r="H260" s="34">
        <v>27614.0</v>
      </c>
      <c r="I260" s="35"/>
      <c r="J260" s="30">
        <v>0.0</v>
      </c>
      <c r="K260" s="30">
        <v>1.0</v>
      </c>
      <c r="L260" s="30">
        <v>0.0</v>
      </c>
      <c r="M260" s="32" t="s">
        <v>39</v>
      </c>
      <c r="N260" s="32" t="s">
        <v>39</v>
      </c>
      <c r="O260" s="30">
        <v>3.0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11.0</v>
      </c>
      <c r="V260" s="30">
        <v>5.0</v>
      </c>
      <c r="W260" s="30">
        <v>10.0</v>
      </c>
      <c r="X260" s="30">
        <v>1.0</v>
      </c>
      <c r="Y260" s="30">
        <v>1.0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106"/>
    </row>
    <row r="261">
      <c r="A261" s="30">
        <v>13695.1</v>
      </c>
      <c r="B261" s="40">
        <v>44426.0</v>
      </c>
      <c r="C261" s="40">
        <v>44446.0</v>
      </c>
      <c r="D261" s="32" t="s">
        <v>414</v>
      </c>
      <c r="E261" s="32" t="s">
        <v>36</v>
      </c>
      <c r="F261" s="32" t="s">
        <v>280</v>
      </c>
      <c r="G261" s="33" t="s">
        <v>107</v>
      </c>
      <c r="H261" s="34">
        <v>27511.0</v>
      </c>
      <c r="I261" s="35"/>
      <c r="J261" s="30">
        <v>0.0</v>
      </c>
      <c r="K261" s="30">
        <v>1.0</v>
      </c>
      <c r="L261" s="30">
        <v>0.0</v>
      </c>
      <c r="M261" s="32" t="s">
        <v>49</v>
      </c>
      <c r="N261" s="32" t="s">
        <v>39</v>
      </c>
      <c r="O261" s="30">
        <v>2.0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7.0</v>
      </c>
      <c r="AF261" s="30">
        <v>5.0</v>
      </c>
      <c r="AG261" s="30">
        <v>10.0</v>
      </c>
      <c r="AH261" s="30">
        <v>1.0</v>
      </c>
      <c r="AI261" s="30">
        <v>0.0</v>
      </c>
      <c r="AJ261" s="106"/>
    </row>
    <row r="262">
      <c r="A262" s="30">
        <v>13695.2</v>
      </c>
      <c r="B262" s="40">
        <v>44426.0</v>
      </c>
      <c r="C262" s="40">
        <v>44446.0</v>
      </c>
      <c r="D262" s="32" t="s">
        <v>414</v>
      </c>
      <c r="E262" s="32" t="s">
        <v>36</v>
      </c>
      <c r="F262" s="32" t="s">
        <v>280</v>
      </c>
      <c r="G262" s="32" t="s">
        <v>107</v>
      </c>
      <c r="H262" s="30">
        <v>27511.0</v>
      </c>
      <c r="I262" s="37"/>
      <c r="J262" s="30">
        <v>0.0</v>
      </c>
      <c r="K262" s="30">
        <v>1.0</v>
      </c>
      <c r="L262" s="30">
        <v>0.0</v>
      </c>
      <c r="M262" s="32" t="s">
        <v>49</v>
      </c>
      <c r="N262" s="32" t="s">
        <v>39</v>
      </c>
      <c r="O262" s="30">
        <v>2.0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8.0</v>
      </c>
      <c r="AF262" s="30">
        <v>5.0</v>
      </c>
      <c r="AG262" s="30">
        <v>10.0</v>
      </c>
      <c r="AH262" s="30">
        <v>2.0</v>
      </c>
      <c r="AI262" s="30">
        <v>0.0</v>
      </c>
      <c r="AJ262" s="106"/>
    </row>
    <row r="263">
      <c r="A263" s="30">
        <v>13695.3</v>
      </c>
      <c r="B263" s="40">
        <v>44426.0</v>
      </c>
      <c r="C263" s="40">
        <v>44446.0</v>
      </c>
      <c r="D263" s="32" t="s">
        <v>414</v>
      </c>
      <c r="E263" s="32" t="s">
        <v>36</v>
      </c>
      <c r="F263" s="32" t="s">
        <v>40</v>
      </c>
      <c r="G263" s="37"/>
      <c r="H263" s="37"/>
      <c r="I263" s="37"/>
      <c r="J263" s="30">
        <v>0.0</v>
      </c>
      <c r="K263" s="30">
        <v>1.0</v>
      </c>
      <c r="L263" s="30">
        <v>0.0</v>
      </c>
      <c r="M263" s="32" t="s">
        <v>49</v>
      </c>
      <c r="N263" s="32" t="s">
        <v>39</v>
      </c>
      <c r="O263" s="30">
        <v>5.0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0.0</v>
      </c>
      <c r="X263" s="30">
        <v>0.0</v>
      </c>
      <c r="Y263" s="30">
        <v>0.0</v>
      </c>
      <c r="Z263" s="30">
        <v>11.0</v>
      </c>
      <c r="AA263" s="30">
        <v>5.0</v>
      </c>
      <c r="AB263" s="30">
        <v>10.0</v>
      </c>
      <c r="AC263" s="30">
        <v>2.0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106"/>
    </row>
    <row r="264">
      <c r="A264" s="30">
        <v>13696.1</v>
      </c>
      <c r="B264" s="40">
        <v>44426.0</v>
      </c>
      <c r="C264" s="40">
        <v>44446.0</v>
      </c>
      <c r="D264" s="32" t="s">
        <v>373</v>
      </c>
      <c r="E264" s="32" t="s">
        <v>36</v>
      </c>
      <c r="F264" s="32" t="s">
        <v>303</v>
      </c>
      <c r="G264" s="33" t="s">
        <v>109</v>
      </c>
      <c r="H264" s="33" t="s">
        <v>304</v>
      </c>
      <c r="I264" s="35"/>
      <c r="J264" s="30">
        <v>0.0</v>
      </c>
      <c r="K264" s="30">
        <v>1.0</v>
      </c>
      <c r="L264" s="30">
        <v>0.0</v>
      </c>
      <c r="M264" s="32" t="s">
        <v>49</v>
      </c>
      <c r="N264" s="32" t="s">
        <v>39</v>
      </c>
      <c r="O264" s="30">
        <v>3.0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12.0</v>
      </c>
      <c r="V264" s="30">
        <v>8.0</v>
      </c>
      <c r="W264" s="30">
        <v>10.0</v>
      </c>
      <c r="X264" s="30">
        <v>1.0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106"/>
    </row>
    <row r="265">
      <c r="A265" s="30">
        <v>13696.2</v>
      </c>
      <c r="B265" s="40">
        <v>44426.0</v>
      </c>
      <c r="C265" s="40">
        <v>44442.0</v>
      </c>
      <c r="D265" s="32" t="s">
        <v>373</v>
      </c>
      <c r="E265" s="32" t="s">
        <v>36</v>
      </c>
      <c r="H265" s="37"/>
      <c r="I265" s="37"/>
      <c r="J265" s="30">
        <v>0.0</v>
      </c>
      <c r="K265" s="30">
        <v>0.0</v>
      </c>
      <c r="L265" s="30">
        <v>1.0</v>
      </c>
      <c r="M265" s="32" t="s">
        <v>49</v>
      </c>
      <c r="N265" s="32" t="s">
        <v>39</v>
      </c>
      <c r="O265" s="30">
        <v>3.0</v>
      </c>
      <c r="P265" s="30">
        <v>12.0</v>
      </c>
      <c r="Q265" s="30">
        <v>8.0</v>
      </c>
      <c r="R265" s="30">
        <v>10.0</v>
      </c>
      <c r="S265" s="30">
        <v>1.0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106"/>
    </row>
    <row r="266">
      <c r="A266" s="30">
        <v>13696.3</v>
      </c>
      <c r="B266" s="40">
        <v>44426.0</v>
      </c>
      <c r="C266" s="40">
        <v>44442.0</v>
      </c>
      <c r="D266" s="32" t="s">
        <v>373</v>
      </c>
      <c r="E266" s="32" t="s">
        <v>36</v>
      </c>
      <c r="H266" s="37"/>
      <c r="I266" s="37"/>
      <c r="J266" s="30">
        <v>0.0</v>
      </c>
      <c r="K266" s="30">
        <v>0.0</v>
      </c>
      <c r="L266" s="30">
        <v>1.0</v>
      </c>
      <c r="M266" s="32" t="s">
        <v>39</v>
      </c>
      <c r="N266" s="32" t="s">
        <v>39</v>
      </c>
      <c r="O266" s="30">
        <v>0.0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11.0</v>
      </c>
      <c r="V266" s="30">
        <v>9.0</v>
      </c>
      <c r="W266" s="30">
        <v>5.0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106"/>
    </row>
    <row r="267">
      <c r="A267" s="30">
        <v>13696.4</v>
      </c>
      <c r="B267" s="40">
        <v>44426.0</v>
      </c>
      <c r="C267" s="40">
        <v>44446.0</v>
      </c>
      <c r="D267" s="32" t="s">
        <v>373</v>
      </c>
      <c r="E267" s="32" t="s">
        <v>36</v>
      </c>
      <c r="H267" s="37"/>
      <c r="I267" s="37"/>
      <c r="J267" s="30">
        <v>1.0</v>
      </c>
      <c r="K267" s="30">
        <v>0.0</v>
      </c>
      <c r="L267" s="30">
        <v>0.0</v>
      </c>
      <c r="M267" s="32" t="s">
        <v>49</v>
      </c>
      <c r="N267" s="32" t="s">
        <v>39</v>
      </c>
      <c r="O267" s="30">
        <v>5.0</v>
      </c>
      <c r="P267" s="30">
        <v>0.0</v>
      </c>
      <c r="Q267" s="30">
        <v>0.0</v>
      </c>
      <c r="R267" s="30">
        <v>0.0</v>
      </c>
      <c r="S267" s="30">
        <v>0.0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4.0</v>
      </c>
      <c r="AA267" s="30">
        <v>3.0</v>
      </c>
      <c r="AB267" s="30">
        <v>5.0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106"/>
    </row>
    <row r="268">
      <c r="A268" s="30">
        <v>13697.1</v>
      </c>
      <c r="B268" s="40">
        <v>44426.0</v>
      </c>
      <c r="C268" s="40">
        <v>44446.0</v>
      </c>
      <c r="D268" s="32" t="s">
        <v>87</v>
      </c>
      <c r="E268" s="32" t="s">
        <v>36</v>
      </c>
      <c r="F268" s="32" t="s">
        <v>88</v>
      </c>
      <c r="G268" s="32" t="s">
        <v>89</v>
      </c>
      <c r="H268" s="30">
        <v>27609.0</v>
      </c>
      <c r="I268" s="37"/>
      <c r="J268" s="30">
        <v>0.0</v>
      </c>
      <c r="K268" s="30">
        <v>1.0</v>
      </c>
      <c r="L268" s="30">
        <v>0.0</v>
      </c>
      <c r="M268" s="32" t="s">
        <v>49</v>
      </c>
      <c r="N268" s="32" t="s">
        <v>49</v>
      </c>
      <c r="O268" s="30">
        <v>3.0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12.0</v>
      </c>
      <c r="V268" s="30">
        <v>8.0</v>
      </c>
      <c r="W268" s="30">
        <v>10.0</v>
      </c>
      <c r="X268" s="30">
        <v>2.0</v>
      </c>
      <c r="Y268" s="30">
        <v>1.0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106"/>
    </row>
    <row r="269">
      <c r="A269" s="30">
        <v>13697.2</v>
      </c>
      <c r="B269" s="40">
        <v>44426.0</v>
      </c>
      <c r="C269" s="40">
        <v>44446.0</v>
      </c>
      <c r="D269" s="32" t="s">
        <v>87</v>
      </c>
      <c r="E269" s="32" t="s">
        <v>36</v>
      </c>
      <c r="H269" s="37"/>
      <c r="I269" s="37"/>
      <c r="J269" s="30">
        <v>0.0</v>
      </c>
      <c r="K269" s="30">
        <v>0.0</v>
      </c>
      <c r="L269" s="30">
        <v>1.0</v>
      </c>
      <c r="M269" s="32" t="s">
        <v>49</v>
      </c>
      <c r="N269" s="32" t="s">
        <v>49</v>
      </c>
      <c r="O269" s="30">
        <v>3.0</v>
      </c>
      <c r="P269" s="30">
        <v>12.0</v>
      </c>
      <c r="Q269" s="30">
        <v>8.0</v>
      </c>
      <c r="R269" s="30">
        <v>10.0</v>
      </c>
      <c r="S269" s="30">
        <v>2.0</v>
      </c>
      <c r="T269" s="30">
        <v>1.0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106"/>
    </row>
    <row r="270">
      <c r="A270" s="30">
        <v>13697.3</v>
      </c>
      <c r="B270" s="40">
        <v>44426.0</v>
      </c>
      <c r="C270" s="40">
        <v>44446.0</v>
      </c>
      <c r="D270" s="32" t="s">
        <v>87</v>
      </c>
      <c r="E270" s="32" t="s">
        <v>36</v>
      </c>
      <c r="H270" s="37"/>
      <c r="I270" s="37"/>
      <c r="J270" s="30">
        <v>0.0</v>
      </c>
      <c r="K270" s="30">
        <v>0.0</v>
      </c>
      <c r="L270" s="30">
        <v>1.0</v>
      </c>
      <c r="M270" s="32" t="s">
        <v>49</v>
      </c>
      <c r="N270" s="32" t="s">
        <v>49</v>
      </c>
      <c r="O270" s="30">
        <v>1.0</v>
      </c>
      <c r="P270" s="30">
        <v>12.0</v>
      </c>
      <c r="Q270" s="30">
        <v>9.0</v>
      </c>
      <c r="R270" s="30">
        <v>5.0</v>
      </c>
      <c r="S270" s="30">
        <v>2.0</v>
      </c>
      <c r="T270" s="30">
        <v>1.0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106"/>
    </row>
    <row r="271">
      <c r="A271" s="30">
        <v>13697.4</v>
      </c>
      <c r="B271" s="40">
        <v>44426.0</v>
      </c>
      <c r="C271" s="40">
        <v>44446.0</v>
      </c>
      <c r="D271" s="32" t="s">
        <v>87</v>
      </c>
      <c r="E271" s="32" t="s">
        <v>36</v>
      </c>
      <c r="H271" s="37"/>
      <c r="I271" s="37"/>
      <c r="J271" s="30">
        <v>1.0</v>
      </c>
      <c r="K271" s="30">
        <v>0.0</v>
      </c>
      <c r="L271" s="30">
        <v>0.0</v>
      </c>
      <c r="M271" s="32" t="s">
        <v>49</v>
      </c>
      <c r="N271" s="32" t="s">
        <v>49</v>
      </c>
      <c r="O271" s="30">
        <v>3.0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9.0</v>
      </c>
      <c r="AA271" s="30">
        <v>6.0</v>
      </c>
      <c r="AB271" s="30">
        <v>12.0</v>
      </c>
      <c r="AC271" s="30">
        <v>2.0</v>
      </c>
      <c r="AD271" s="30">
        <v>1.0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106"/>
    </row>
    <row r="272">
      <c r="A272" s="30">
        <v>13698.1</v>
      </c>
      <c r="B272" s="40">
        <v>44426.0</v>
      </c>
      <c r="C272" s="40">
        <v>44440.0</v>
      </c>
      <c r="D272" s="32" t="s">
        <v>413</v>
      </c>
      <c r="E272" s="32" t="s">
        <v>218</v>
      </c>
      <c r="F272" s="32" t="s">
        <v>266</v>
      </c>
      <c r="G272" s="33" t="s">
        <v>38</v>
      </c>
      <c r="H272" s="34">
        <v>27604.0</v>
      </c>
      <c r="I272" s="35"/>
      <c r="J272" s="30">
        <v>0.0</v>
      </c>
      <c r="K272" s="30">
        <v>1.0</v>
      </c>
      <c r="L272" s="30">
        <v>0.0</v>
      </c>
      <c r="M272" s="32" t="s">
        <v>39</v>
      </c>
      <c r="N272" s="32" t="s">
        <v>39</v>
      </c>
      <c r="O272" s="30">
        <v>3.0</v>
      </c>
      <c r="P272" s="30">
        <v>13.0</v>
      </c>
      <c r="Q272" s="30">
        <v>9.0</v>
      </c>
      <c r="R272" s="30">
        <v>5.0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106"/>
    </row>
    <row r="273">
      <c r="A273" s="30">
        <v>13698.2</v>
      </c>
      <c r="B273" s="40">
        <v>44426.0</v>
      </c>
      <c r="C273" s="31">
        <v>44440.0</v>
      </c>
      <c r="D273" s="32" t="s">
        <v>413</v>
      </c>
      <c r="E273" s="32" t="s">
        <v>218</v>
      </c>
      <c r="G273" s="37"/>
      <c r="H273" s="37"/>
      <c r="I273" s="37"/>
      <c r="J273" s="30">
        <v>1.0</v>
      </c>
      <c r="K273" s="30">
        <v>0.0</v>
      </c>
      <c r="L273" s="30">
        <v>0.0</v>
      </c>
      <c r="M273" s="32" t="s">
        <v>39</v>
      </c>
      <c r="N273" s="32" t="s">
        <v>39</v>
      </c>
      <c r="O273" s="30">
        <v>3.0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5.0</v>
      </c>
      <c r="AA273" s="30">
        <v>3.0</v>
      </c>
      <c r="AB273" s="30">
        <v>5.0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106"/>
    </row>
    <row r="274">
      <c r="A274" s="30">
        <v>13699.1</v>
      </c>
      <c r="B274" s="40">
        <v>44426.0</v>
      </c>
      <c r="C274" s="31">
        <v>44426.0</v>
      </c>
      <c r="D274" s="32" t="s">
        <v>368</v>
      </c>
      <c r="E274" s="32" t="s">
        <v>369</v>
      </c>
      <c r="G274" s="37"/>
      <c r="H274" s="37"/>
      <c r="I274" s="37"/>
      <c r="J274" s="30">
        <v>0.0</v>
      </c>
      <c r="K274" s="30">
        <v>0.0</v>
      </c>
      <c r="L274" s="30">
        <v>1.0</v>
      </c>
      <c r="M274" s="32" t="s">
        <v>39</v>
      </c>
      <c r="N274" s="32" t="s">
        <v>39</v>
      </c>
      <c r="O274" s="30">
        <v>1.0</v>
      </c>
      <c r="P274" s="30">
        <v>8.0</v>
      </c>
      <c r="Q274" s="30">
        <v>6.0</v>
      </c>
      <c r="R274" s="30">
        <v>2.0</v>
      </c>
      <c r="S274" s="30">
        <v>1.0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106"/>
    </row>
    <row r="275">
      <c r="A275" s="30">
        <v>13700.1</v>
      </c>
      <c r="B275" s="40">
        <v>44426.0</v>
      </c>
      <c r="C275" s="31">
        <v>44426.0</v>
      </c>
      <c r="D275" s="32" t="s">
        <v>368</v>
      </c>
      <c r="E275" s="32" t="s">
        <v>369</v>
      </c>
      <c r="G275" s="37"/>
      <c r="H275" s="37"/>
      <c r="I275" s="37"/>
      <c r="J275" s="30">
        <v>0.0</v>
      </c>
      <c r="K275" s="30">
        <v>0.0</v>
      </c>
      <c r="L275" s="30">
        <v>1.0</v>
      </c>
      <c r="M275" s="32" t="s">
        <v>39</v>
      </c>
      <c r="N275" s="32" t="s">
        <v>39</v>
      </c>
      <c r="O275" s="30">
        <v>1.0</v>
      </c>
      <c r="P275" s="30">
        <v>8.0</v>
      </c>
      <c r="Q275" s="30">
        <v>6.0</v>
      </c>
      <c r="R275" s="30">
        <v>2.0</v>
      </c>
      <c r="S275" s="30">
        <v>1.0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106"/>
    </row>
    <row r="276">
      <c r="A276" s="30">
        <v>13701.1</v>
      </c>
      <c r="B276" s="40">
        <v>44426.0</v>
      </c>
      <c r="C276" s="31">
        <v>44453.0</v>
      </c>
      <c r="D276" s="32" t="s">
        <v>415</v>
      </c>
      <c r="E276" s="32" t="s">
        <v>36</v>
      </c>
      <c r="F276" s="32" t="s">
        <v>327</v>
      </c>
      <c r="G276" s="32" t="s">
        <v>107</v>
      </c>
      <c r="H276" s="30">
        <v>27519.0</v>
      </c>
      <c r="I276" s="37"/>
      <c r="J276" s="30">
        <v>0.0</v>
      </c>
      <c r="K276" s="30">
        <v>1.0</v>
      </c>
      <c r="L276" s="30">
        <v>0.0</v>
      </c>
      <c r="M276" s="32" t="s">
        <v>39</v>
      </c>
      <c r="N276" s="32" t="s">
        <v>39</v>
      </c>
      <c r="O276" s="30">
        <v>3.0</v>
      </c>
      <c r="P276" s="30">
        <v>12.0</v>
      </c>
      <c r="Q276" s="30">
        <v>5.0</v>
      </c>
      <c r="R276" s="30">
        <v>10.0</v>
      </c>
      <c r="S276" s="30">
        <v>1.0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106"/>
    </row>
    <row r="277">
      <c r="A277" s="30">
        <v>13701.2</v>
      </c>
      <c r="B277" s="40">
        <v>44426.0</v>
      </c>
      <c r="C277" s="31">
        <v>44453.0</v>
      </c>
      <c r="D277" s="32" t="s">
        <v>415</v>
      </c>
      <c r="E277" s="32" t="s">
        <v>36</v>
      </c>
      <c r="F277" s="32" t="s">
        <v>327</v>
      </c>
      <c r="G277" s="33" t="s">
        <v>107</v>
      </c>
      <c r="H277" s="34">
        <v>27519.0</v>
      </c>
      <c r="I277" s="35"/>
      <c r="J277" s="30">
        <v>0.0</v>
      </c>
      <c r="K277" s="30">
        <v>1.0</v>
      </c>
      <c r="L277" s="30">
        <v>0.0</v>
      </c>
      <c r="M277" s="32" t="s">
        <v>39</v>
      </c>
      <c r="N277" s="32" t="s">
        <v>39</v>
      </c>
      <c r="O277" s="30">
        <v>2.0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13.0</v>
      </c>
      <c r="V277" s="30">
        <v>5.0</v>
      </c>
      <c r="W277" s="30">
        <v>10.0</v>
      </c>
      <c r="X277" s="30">
        <v>1.0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106"/>
    </row>
    <row r="278">
      <c r="A278" s="30">
        <v>13701.3</v>
      </c>
      <c r="B278" s="40">
        <v>44426.0</v>
      </c>
      <c r="C278" s="40">
        <v>44453.0</v>
      </c>
      <c r="D278" s="32" t="s">
        <v>415</v>
      </c>
      <c r="E278" s="32" t="s">
        <v>36</v>
      </c>
      <c r="F278" s="32" t="s">
        <v>327</v>
      </c>
      <c r="G278" s="33" t="s">
        <v>107</v>
      </c>
      <c r="H278" s="34">
        <v>27519.0</v>
      </c>
      <c r="I278" s="35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12.0</v>
      </c>
      <c r="V278" s="30">
        <v>5.0</v>
      </c>
      <c r="W278" s="30">
        <v>10.0</v>
      </c>
      <c r="X278" s="30">
        <v>1.0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106"/>
    </row>
    <row r="279">
      <c r="A279" s="30">
        <v>13702.1</v>
      </c>
      <c r="B279" s="40">
        <v>44426.0</v>
      </c>
      <c r="C279" s="40">
        <v>44446.0</v>
      </c>
      <c r="D279" s="32" t="s">
        <v>87</v>
      </c>
      <c r="E279" s="32" t="s">
        <v>36</v>
      </c>
      <c r="F279" s="32" t="s">
        <v>275</v>
      </c>
      <c r="G279" s="33" t="s">
        <v>38</v>
      </c>
      <c r="H279" s="34">
        <v>27609.0</v>
      </c>
      <c r="I279" s="35"/>
      <c r="J279" s="30">
        <v>0.0</v>
      </c>
      <c r="K279" s="30">
        <v>1.0</v>
      </c>
      <c r="L279" s="30">
        <v>0.0</v>
      </c>
      <c r="M279" s="32" t="s">
        <v>49</v>
      </c>
      <c r="N279" s="32" t="s">
        <v>39</v>
      </c>
      <c r="O279" s="30">
        <v>2.0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11.0</v>
      </c>
      <c r="V279" s="30">
        <v>6.0</v>
      </c>
      <c r="W279" s="30">
        <v>10.0</v>
      </c>
      <c r="X279" s="30">
        <v>1.0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106"/>
    </row>
    <row r="280">
      <c r="A280" s="30">
        <v>13702.2</v>
      </c>
      <c r="B280" s="40">
        <v>44426.0</v>
      </c>
      <c r="C280" s="40">
        <v>44446.0</v>
      </c>
      <c r="D280" s="32" t="s">
        <v>87</v>
      </c>
      <c r="E280" s="32" t="s">
        <v>36</v>
      </c>
      <c r="F280" s="32" t="s">
        <v>88</v>
      </c>
      <c r="G280" s="32" t="s">
        <v>89</v>
      </c>
      <c r="H280" s="30">
        <v>27609.0</v>
      </c>
      <c r="I280" s="37"/>
      <c r="J280" s="30">
        <v>0.0</v>
      </c>
      <c r="K280" s="30">
        <v>1.0</v>
      </c>
      <c r="L280" s="30">
        <v>0.0</v>
      </c>
      <c r="M280" s="32" t="s">
        <v>49</v>
      </c>
      <c r="N280" s="32" t="s">
        <v>39</v>
      </c>
      <c r="O280" s="30">
        <v>6.0</v>
      </c>
      <c r="P280" s="30">
        <v>10.0</v>
      </c>
      <c r="Q280" s="30">
        <v>9.0</v>
      </c>
      <c r="R280" s="30">
        <v>10.0</v>
      </c>
      <c r="S280" s="30">
        <v>2.0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106"/>
    </row>
    <row r="281">
      <c r="A281" s="30">
        <v>13703.1</v>
      </c>
      <c r="B281" s="40">
        <v>44426.0</v>
      </c>
      <c r="C281" s="40">
        <v>44446.0</v>
      </c>
      <c r="D281" s="32" t="s">
        <v>80</v>
      </c>
      <c r="E281" s="32" t="s">
        <v>36</v>
      </c>
      <c r="F281" s="32" t="s">
        <v>75</v>
      </c>
      <c r="G281" s="32" t="s">
        <v>74</v>
      </c>
      <c r="H281" s="30">
        <v>27587.0</v>
      </c>
      <c r="I281" s="37"/>
      <c r="J281" s="30">
        <v>0.0</v>
      </c>
      <c r="K281" s="30">
        <v>1.0</v>
      </c>
      <c r="L281" s="30">
        <v>0.0</v>
      </c>
      <c r="M281" s="32" t="s">
        <v>39</v>
      </c>
      <c r="N281" s="32" t="s">
        <v>39</v>
      </c>
      <c r="O281" s="30">
        <v>3.0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0.0</v>
      </c>
      <c r="W281" s="30">
        <v>0.0</v>
      </c>
      <c r="X281" s="30">
        <v>0.0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9.0</v>
      </c>
      <c r="AF281" s="30">
        <v>4.0</v>
      </c>
      <c r="AG281" s="30">
        <v>10.0</v>
      </c>
      <c r="AH281" s="30">
        <v>1.0</v>
      </c>
      <c r="AI281" s="30">
        <v>1.0</v>
      </c>
      <c r="AJ281" s="106"/>
    </row>
    <row r="282">
      <c r="A282" s="30">
        <v>13704.1</v>
      </c>
      <c r="B282" s="40">
        <v>44426.0</v>
      </c>
      <c r="C282" s="40">
        <v>44446.0</v>
      </c>
      <c r="D282" s="32" t="s">
        <v>381</v>
      </c>
      <c r="E282" s="32" t="s">
        <v>218</v>
      </c>
      <c r="F282" s="32" t="s">
        <v>275</v>
      </c>
      <c r="G282" s="32" t="s">
        <v>38</v>
      </c>
      <c r="H282" s="30">
        <v>27609.0</v>
      </c>
      <c r="I282" s="37"/>
      <c r="J282" s="30">
        <v>0.0</v>
      </c>
      <c r="K282" s="30">
        <v>1.0</v>
      </c>
      <c r="L282" s="30">
        <v>0.0</v>
      </c>
      <c r="M282" s="32" t="s">
        <v>49</v>
      </c>
      <c r="N282" s="32" t="s">
        <v>39</v>
      </c>
      <c r="O282" s="30">
        <v>2.0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10.0</v>
      </c>
      <c r="V282" s="30">
        <v>4.0</v>
      </c>
      <c r="W282" s="30">
        <v>10.0</v>
      </c>
      <c r="X282" s="30">
        <v>1.0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106"/>
    </row>
    <row r="283">
      <c r="A283" s="30">
        <v>13704.2</v>
      </c>
      <c r="B283" s="40">
        <v>44426.0</v>
      </c>
      <c r="C283" s="40">
        <v>44446.0</v>
      </c>
      <c r="D283" s="32" t="s">
        <v>381</v>
      </c>
      <c r="E283" s="32" t="s">
        <v>218</v>
      </c>
      <c r="G283" s="38"/>
      <c r="H283" s="38"/>
      <c r="I283" s="35"/>
      <c r="J283" s="30">
        <v>0.0</v>
      </c>
      <c r="K283" s="30">
        <v>0.0</v>
      </c>
      <c r="L283" s="30">
        <v>1.0</v>
      </c>
      <c r="M283" s="32" t="s">
        <v>39</v>
      </c>
      <c r="N283" s="32" t="s">
        <v>39</v>
      </c>
      <c r="O283" s="30">
        <v>5.0</v>
      </c>
      <c r="P283" s="30">
        <v>10.0</v>
      </c>
      <c r="Q283" s="30">
        <v>8.0</v>
      </c>
      <c r="R283" s="30">
        <v>10.0</v>
      </c>
      <c r="S283" s="30">
        <v>2.0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106"/>
    </row>
    <row r="284">
      <c r="A284" s="30">
        <v>13705.1</v>
      </c>
      <c r="B284" s="40">
        <v>44426.0</v>
      </c>
      <c r="C284" s="40">
        <v>44434.0</v>
      </c>
      <c r="D284" s="32" t="s">
        <v>55</v>
      </c>
      <c r="E284" s="32" t="s">
        <v>36</v>
      </c>
      <c r="F284" s="32" t="s">
        <v>56</v>
      </c>
      <c r="G284" s="33" t="s">
        <v>38</v>
      </c>
      <c r="H284" s="34">
        <v>27603.0</v>
      </c>
      <c r="I284" s="35"/>
      <c r="J284" s="30">
        <v>0.0</v>
      </c>
      <c r="K284" s="30">
        <v>1.0</v>
      </c>
      <c r="L284" s="30">
        <v>0.0</v>
      </c>
      <c r="M284" s="32" t="s">
        <v>49</v>
      </c>
      <c r="N284" s="32" t="s">
        <v>39</v>
      </c>
      <c r="O284" s="30">
        <v>10.0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12.0</v>
      </c>
      <c r="V284" s="30">
        <v>7.0</v>
      </c>
      <c r="W284" s="30">
        <v>10.0</v>
      </c>
      <c r="X284" s="30">
        <v>0.0</v>
      </c>
      <c r="Y284" s="30">
        <v>1.0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106"/>
    </row>
    <row r="285">
      <c r="A285" s="30">
        <v>13705.2</v>
      </c>
      <c r="B285" s="40">
        <v>44426.0</v>
      </c>
      <c r="C285" s="40">
        <v>44434.0</v>
      </c>
      <c r="D285" s="32" t="s">
        <v>55</v>
      </c>
      <c r="E285" s="32" t="s">
        <v>36</v>
      </c>
      <c r="F285" s="32" t="s">
        <v>56</v>
      </c>
      <c r="G285" s="33" t="s">
        <v>38</v>
      </c>
      <c r="H285" s="34">
        <v>27603.0</v>
      </c>
      <c r="I285" s="35"/>
      <c r="J285" s="30">
        <v>0.0</v>
      </c>
      <c r="K285" s="30">
        <v>1.0</v>
      </c>
      <c r="L285" s="30">
        <v>0.0</v>
      </c>
      <c r="M285" s="32" t="s">
        <v>49</v>
      </c>
      <c r="N285" s="32" t="s">
        <v>39</v>
      </c>
      <c r="O285" s="30">
        <v>12.0</v>
      </c>
      <c r="P285" s="30">
        <v>12.0</v>
      </c>
      <c r="Q285" s="30">
        <v>8.0</v>
      </c>
      <c r="R285" s="30">
        <v>10.0</v>
      </c>
      <c r="S285" s="30">
        <v>0.0</v>
      </c>
      <c r="T285" s="30">
        <v>1.0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106"/>
    </row>
    <row r="286">
      <c r="A286" s="30">
        <v>13705.3</v>
      </c>
      <c r="B286" s="40">
        <v>44426.0</v>
      </c>
      <c r="C286" s="40">
        <v>44434.0</v>
      </c>
      <c r="D286" s="32" t="s">
        <v>55</v>
      </c>
      <c r="E286" s="32" t="s">
        <v>36</v>
      </c>
      <c r="F286" s="32" t="s">
        <v>56</v>
      </c>
      <c r="G286" s="33" t="s">
        <v>38</v>
      </c>
      <c r="H286" s="34">
        <v>27603.0</v>
      </c>
      <c r="I286" s="35"/>
      <c r="J286" s="30">
        <v>0.0</v>
      </c>
      <c r="K286" s="30">
        <v>1.0</v>
      </c>
      <c r="L286" s="30">
        <v>0.0</v>
      </c>
      <c r="M286" s="32" t="s">
        <v>49</v>
      </c>
      <c r="N286" s="32" t="s">
        <v>39</v>
      </c>
      <c r="O286" s="30">
        <v>10.0</v>
      </c>
      <c r="P286" s="30">
        <v>12.0</v>
      </c>
      <c r="Q286" s="30">
        <v>8.0</v>
      </c>
      <c r="R286" s="30">
        <v>15.0</v>
      </c>
      <c r="S286" s="30">
        <v>0.0</v>
      </c>
      <c r="T286" s="30">
        <v>1.0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106"/>
    </row>
    <row r="287">
      <c r="A287" s="30">
        <v>13705.4</v>
      </c>
      <c r="B287" s="40">
        <v>44426.0</v>
      </c>
      <c r="C287" s="40">
        <v>44434.0</v>
      </c>
      <c r="D287" s="32" t="s">
        <v>55</v>
      </c>
      <c r="E287" s="32" t="s">
        <v>36</v>
      </c>
      <c r="H287" s="37"/>
      <c r="I287" s="37"/>
      <c r="J287" s="30">
        <v>0.0</v>
      </c>
      <c r="K287" s="30">
        <v>0.0</v>
      </c>
      <c r="L287" s="30">
        <v>1.0</v>
      </c>
      <c r="M287" s="32" t="s">
        <v>49</v>
      </c>
      <c r="N287" s="32" t="s">
        <v>39</v>
      </c>
      <c r="O287" s="30">
        <v>2.0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10.0</v>
      </c>
      <c r="V287" s="30">
        <v>7.0</v>
      </c>
      <c r="W287" s="30">
        <v>10.0</v>
      </c>
      <c r="X287" s="30">
        <v>0.0</v>
      </c>
      <c r="Y287" s="30">
        <v>1.0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106"/>
    </row>
    <row r="288">
      <c r="A288" s="30">
        <v>13706.1</v>
      </c>
      <c r="B288" s="40">
        <v>44427.0</v>
      </c>
      <c r="C288" s="40">
        <v>44427.0</v>
      </c>
      <c r="D288" s="32" t="s">
        <v>271</v>
      </c>
      <c r="E288" s="32" t="s">
        <v>36</v>
      </c>
      <c r="H288" s="37"/>
      <c r="I288" s="37"/>
      <c r="J288" s="30">
        <v>0.0</v>
      </c>
      <c r="K288" s="30">
        <v>0.0</v>
      </c>
      <c r="L288" s="30">
        <v>1.0</v>
      </c>
      <c r="M288" s="32" t="s">
        <v>39</v>
      </c>
      <c r="N288" s="32" t="s">
        <v>39</v>
      </c>
      <c r="O288" s="30">
        <v>3.0</v>
      </c>
      <c r="P288" s="30">
        <v>10.0</v>
      </c>
      <c r="Q288" s="30">
        <v>8.0</v>
      </c>
      <c r="R288" s="30">
        <v>10.0</v>
      </c>
      <c r="S288" s="30">
        <v>2.0</v>
      </c>
      <c r="T288" s="30">
        <v>1.0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106"/>
    </row>
    <row r="289">
      <c r="A289" s="30">
        <v>13707.1</v>
      </c>
      <c r="B289" s="40">
        <v>44427.0</v>
      </c>
      <c r="C289" s="40">
        <v>44447.0</v>
      </c>
      <c r="D289" s="32" t="s">
        <v>146</v>
      </c>
      <c r="E289" s="32" t="s">
        <v>36</v>
      </c>
      <c r="F289" s="32" t="s">
        <v>265</v>
      </c>
      <c r="G289" s="33" t="s">
        <v>38</v>
      </c>
      <c r="H289" s="34">
        <v>27608.0</v>
      </c>
      <c r="I289" s="35"/>
      <c r="J289" s="30">
        <v>0.0</v>
      </c>
      <c r="K289" s="30">
        <v>1.0</v>
      </c>
      <c r="L289" s="30">
        <v>0.0</v>
      </c>
      <c r="M289" s="32" t="s">
        <v>49</v>
      </c>
      <c r="N289" s="32" t="s">
        <v>39</v>
      </c>
      <c r="O289" s="30">
        <v>3.0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12.0</v>
      </c>
      <c r="V289" s="30">
        <v>6.0</v>
      </c>
      <c r="W289" s="30">
        <v>10.0</v>
      </c>
      <c r="X289" s="30">
        <v>1.0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106"/>
    </row>
    <row r="290">
      <c r="A290" s="30">
        <v>13707.2</v>
      </c>
      <c r="B290" s="40">
        <v>44427.0</v>
      </c>
      <c r="C290" s="40">
        <v>44447.0</v>
      </c>
      <c r="D290" s="32" t="s">
        <v>146</v>
      </c>
      <c r="E290" s="32" t="s">
        <v>36</v>
      </c>
      <c r="H290" s="37"/>
      <c r="I290" s="37"/>
      <c r="J290" s="30">
        <v>1.0</v>
      </c>
      <c r="K290" s="30">
        <v>0.0</v>
      </c>
      <c r="L290" s="30">
        <v>0.0</v>
      </c>
      <c r="M290" s="32" t="s">
        <v>49</v>
      </c>
      <c r="N290" s="32" t="s">
        <v>39</v>
      </c>
      <c r="O290" s="30">
        <v>1.0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0.0</v>
      </c>
      <c r="V290" s="30">
        <v>0.0</v>
      </c>
      <c r="W290" s="30">
        <v>0.0</v>
      </c>
      <c r="X290" s="30">
        <v>0.0</v>
      </c>
      <c r="Y290" s="30">
        <v>0.0</v>
      </c>
      <c r="Z290" s="30">
        <v>7.0</v>
      </c>
      <c r="AA290" s="30">
        <v>4.0</v>
      </c>
      <c r="AB290" s="30">
        <v>5.0</v>
      </c>
      <c r="AC290" s="30">
        <v>1.0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106"/>
    </row>
    <row r="291">
      <c r="A291" s="30">
        <v>13708.1</v>
      </c>
      <c r="B291" s="40">
        <v>44427.0</v>
      </c>
      <c r="C291" s="40">
        <v>44439.0</v>
      </c>
      <c r="D291" s="32" t="s">
        <v>55</v>
      </c>
      <c r="E291" s="32" t="s">
        <v>36</v>
      </c>
      <c r="F291" s="32" t="s">
        <v>56</v>
      </c>
      <c r="G291" s="33" t="s">
        <v>38</v>
      </c>
      <c r="H291" s="34">
        <v>27603.0</v>
      </c>
      <c r="I291" s="35"/>
      <c r="J291" s="30">
        <v>0.0</v>
      </c>
      <c r="K291" s="30">
        <v>1.0</v>
      </c>
      <c r="L291" s="30">
        <v>0.0</v>
      </c>
      <c r="M291" s="32" t="s">
        <v>49</v>
      </c>
      <c r="N291" s="32" t="s">
        <v>39</v>
      </c>
      <c r="O291" s="30">
        <v>4.0</v>
      </c>
      <c r="P291" s="30">
        <v>12.0</v>
      </c>
      <c r="Q291" s="30">
        <v>7.0</v>
      </c>
      <c r="R291" s="30">
        <v>5.0</v>
      </c>
      <c r="S291" s="30">
        <v>0.0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5.0</v>
      </c>
      <c r="AC291" s="30">
        <v>1.0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106"/>
    </row>
    <row r="292">
      <c r="A292" s="30">
        <v>13708.2</v>
      </c>
      <c r="B292" s="40">
        <v>44427.0</v>
      </c>
      <c r="C292" s="40">
        <v>44439.0</v>
      </c>
      <c r="D292" s="32" t="s">
        <v>55</v>
      </c>
      <c r="E292" s="32" t="s">
        <v>36</v>
      </c>
      <c r="F292" s="32" t="s">
        <v>56</v>
      </c>
      <c r="G292" s="33" t="s">
        <v>38</v>
      </c>
      <c r="H292" s="34">
        <v>27603.0</v>
      </c>
      <c r="I292" s="35"/>
      <c r="J292" s="30">
        <v>0.0</v>
      </c>
      <c r="K292" s="30">
        <v>1.0</v>
      </c>
      <c r="L292" s="30">
        <v>0.0</v>
      </c>
      <c r="M292" s="32" t="s">
        <v>49</v>
      </c>
      <c r="N292" s="32" t="s">
        <v>39</v>
      </c>
      <c r="O292" s="30">
        <v>4.0</v>
      </c>
      <c r="P292" s="30">
        <v>12.0</v>
      </c>
      <c r="Q292" s="30">
        <v>7.0</v>
      </c>
      <c r="R292" s="30">
        <v>2.0</v>
      </c>
      <c r="S292" s="30">
        <v>1.0</v>
      </c>
      <c r="T292" s="30">
        <v>0.0</v>
      </c>
      <c r="U292" s="30">
        <v>0.0</v>
      </c>
      <c r="V292" s="30">
        <v>0.0</v>
      </c>
      <c r="W292" s="30">
        <v>0.0</v>
      </c>
      <c r="X292" s="30">
        <v>0.0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106"/>
    </row>
    <row r="293">
      <c r="A293" s="30">
        <v>13709.1</v>
      </c>
      <c r="B293" s="40">
        <v>44427.0</v>
      </c>
      <c r="C293" s="40">
        <v>44447.0</v>
      </c>
      <c r="D293" s="32" t="s">
        <v>306</v>
      </c>
      <c r="E293" s="32" t="s">
        <v>36</v>
      </c>
      <c r="F293" s="32" t="s">
        <v>307</v>
      </c>
      <c r="G293" s="33" t="s">
        <v>109</v>
      </c>
      <c r="H293" s="34">
        <v>27529.0</v>
      </c>
      <c r="I293" s="35"/>
      <c r="J293" s="30">
        <v>0.0</v>
      </c>
      <c r="K293" s="30">
        <v>1.0</v>
      </c>
      <c r="L293" s="30">
        <v>0.0</v>
      </c>
      <c r="M293" s="32" t="s">
        <v>49</v>
      </c>
      <c r="N293" s="32" t="s">
        <v>39</v>
      </c>
      <c r="O293" s="30">
        <v>4.0</v>
      </c>
      <c r="P293" s="30">
        <v>13.0</v>
      </c>
      <c r="Q293" s="30">
        <v>8.0</v>
      </c>
      <c r="R293" s="30">
        <v>10.0</v>
      </c>
      <c r="S293" s="30">
        <v>1.0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106"/>
    </row>
    <row r="294">
      <c r="A294" s="30">
        <v>13709.2</v>
      </c>
      <c r="B294" s="40">
        <v>44427.0</v>
      </c>
      <c r="C294" s="40">
        <v>44447.0</v>
      </c>
      <c r="D294" s="32" t="s">
        <v>306</v>
      </c>
      <c r="E294" s="32" t="s">
        <v>36</v>
      </c>
      <c r="H294" s="37"/>
      <c r="I294" s="37"/>
      <c r="J294" s="30">
        <v>0.0</v>
      </c>
      <c r="K294" s="30">
        <v>0.0</v>
      </c>
      <c r="L294" s="30">
        <v>1.0</v>
      </c>
      <c r="M294" s="32" t="s">
        <v>49</v>
      </c>
      <c r="N294" s="32" t="s">
        <v>39</v>
      </c>
      <c r="O294" s="30">
        <v>3.0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11.0</v>
      </c>
      <c r="V294" s="30">
        <v>7.0</v>
      </c>
      <c r="W294" s="30">
        <v>10.0</v>
      </c>
      <c r="X294" s="30">
        <v>1.0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106"/>
    </row>
    <row r="295">
      <c r="A295" s="30">
        <v>13709.3</v>
      </c>
      <c r="B295" s="40">
        <v>44427.0</v>
      </c>
      <c r="C295" s="40">
        <v>44447.0</v>
      </c>
      <c r="D295" s="32" t="s">
        <v>306</v>
      </c>
      <c r="E295" s="32" t="s">
        <v>36</v>
      </c>
      <c r="H295" s="37"/>
      <c r="I295" s="37"/>
      <c r="J295" s="30">
        <v>1.0</v>
      </c>
      <c r="K295" s="30">
        <v>0.0</v>
      </c>
      <c r="L295" s="30">
        <v>0.0</v>
      </c>
      <c r="M295" s="32" t="s">
        <v>39</v>
      </c>
      <c r="N295" s="32" t="s">
        <v>39</v>
      </c>
      <c r="O295" s="30">
        <v>3.0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0.0</v>
      </c>
      <c r="V295" s="30">
        <v>0.0</v>
      </c>
      <c r="W295" s="30">
        <v>0.0</v>
      </c>
      <c r="X295" s="30">
        <v>0.0</v>
      </c>
      <c r="Y295" s="30">
        <v>0.0</v>
      </c>
      <c r="Z295" s="30">
        <v>9.0</v>
      </c>
      <c r="AA295" s="30">
        <v>6.0</v>
      </c>
      <c r="AB295" s="30">
        <v>0.0</v>
      </c>
      <c r="AC295" s="30">
        <v>0.0</v>
      </c>
      <c r="AD295" s="30">
        <v>0.0</v>
      </c>
      <c r="AE295" s="30">
        <v>0.0</v>
      </c>
      <c r="AF295" s="30">
        <v>0.0</v>
      </c>
      <c r="AG295" s="30">
        <v>0.0</v>
      </c>
      <c r="AH295" s="30">
        <v>0.0</v>
      </c>
      <c r="AI295" s="30">
        <v>0.0</v>
      </c>
      <c r="AJ295" s="106"/>
    </row>
    <row r="296">
      <c r="A296" s="30">
        <v>13710.1</v>
      </c>
      <c r="B296" s="40">
        <v>44427.0</v>
      </c>
      <c r="C296" s="40">
        <v>44447.0</v>
      </c>
      <c r="D296" s="32" t="s">
        <v>111</v>
      </c>
      <c r="E296" s="32" t="s">
        <v>36</v>
      </c>
      <c r="F296" s="32" t="s">
        <v>170</v>
      </c>
      <c r="G296" s="33" t="s">
        <v>109</v>
      </c>
      <c r="H296" s="34">
        <v>27529.0</v>
      </c>
      <c r="I296" s="35"/>
      <c r="J296" s="30">
        <v>0.0</v>
      </c>
      <c r="K296" s="30">
        <v>1.0</v>
      </c>
      <c r="L296" s="30">
        <v>0.0</v>
      </c>
      <c r="M296" s="32" t="s">
        <v>39</v>
      </c>
      <c r="N296" s="32" t="s">
        <v>39</v>
      </c>
      <c r="O296" s="30">
        <v>3.0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11.0</v>
      </c>
      <c r="V296" s="30">
        <v>5.0</v>
      </c>
      <c r="W296" s="30">
        <v>5.0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0.0</v>
      </c>
      <c r="AF296" s="30">
        <v>0.0</v>
      </c>
      <c r="AG296" s="30">
        <v>5.0</v>
      </c>
      <c r="AH296" s="30">
        <v>1.0</v>
      </c>
      <c r="AI296" s="30">
        <v>0.0</v>
      </c>
      <c r="AJ296" s="106"/>
    </row>
    <row r="297">
      <c r="A297" s="30">
        <v>13710.2</v>
      </c>
      <c r="B297" s="40">
        <v>44427.0</v>
      </c>
      <c r="C297" s="40">
        <v>44447.0</v>
      </c>
      <c r="D297" s="32" t="s">
        <v>111</v>
      </c>
      <c r="E297" s="32" t="s">
        <v>36</v>
      </c>
      <c r="F297" s="32" t="s">
        <v>170</v>
      </c>
      <c r="G297" s="32" t="s">
        <v>109</v>
      </c>
      <c r="H297" s="30">
        <v>27529.0</v>
      </c>
      <c r="I297" s="37"/>
      <c r="J297" s="30">
        <v>0.0</v>
      </c>
      <c r="K297" s="30">
        <v>1.0</v>
      </c>
      <c r="L297" s="30">
        <v>0.0</v>
      </c>
      <c r="M297" s="32" t="s">
        <v>39</v>
      </c>
      <c r="N297" s="32" t="s">
        <v>39</v>
      </c>
      <c r="O297" s="30">
        <v>3.0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11.0</v>
      </c>
      <c r="AA297" s="30">
        <v>6.0</v>
      </c>
      <c r="AB297" s="30">
        <v>10.0</v>
      </c>
      <c r="AC297" s="30">
        <v>1.0</v>
      </c>
      <c r="AD297" s="30">
        <v>0.0</v>
      </c>
      <c r="AE297" s="30">
        <v>0.0</v>
      </c>
      <c r="AF297" s="30">
        <v>0.0</v>
      </c>
      <c r="AG297" s="30">
        <v>0.0</v>
      </c>
      <c r="AH297" s="30">
        <v>0.0</v>
      </c>
      <c r="AI297" s="30">
        <v>0.0</v>
      </c>
      <c r="AJ297" s="106"/>
    </row>
    <row r="298">
      <c r="A298" s="30">
        <v>13710.3</v>
      </c>
      <c r="B298" s="40">
        <v>44427.0</v>
      </c>
      <c r="C298" s="40">
        <v>44447.0</v>
      </c>
      <c r="D298" s="32" t="s">
        <v>111</v>
      </c>
      <c r="E298" s="32" t="s">
        <v>36</v>
      </c>
      <c r="H298" s="37"/>
      <c r="I298" s="37"/>
      <c r="J298" s="30">
        <v>0.0</v>
      </c>
      <c r="K298" s="30">
        <v>0.0</v>
      </c>
      <c r="L298" s="30">
        <v>1.0</v>
      </c>
      <c r="M298" s="32" t="s">
        <v>39</v>
      </c>
      <c r="N298" s="32" t="s">
        <v>39</v>
      </c>
      <c r="O298" s="30">
        <v>3.0</v>
      </c>
      <c r="P298" s="30">
        <v>8.0</v>
      </c>
      <c r="Q298" s="30">
        <v>6.0</v>
      </c>
      <c r="R298" s="30">
        <v>10.0</v>
      </c>
      <c r="S298" s="30">
        <v>2.0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106"/>
    </row>
    <row r="299">
      <c r="A299" s="30">
        <v>13710.4</v>
      </c>
      <c r="B299" s="40">
        <v>44427.0</v>
      </c>
      <c r="C299" s="40">
        <v>44447.0</v>
      </c>
      <c r="D299" s="32" t="s">
        <v>111</v>
      </c>
      <c r="E299" s="32" t="s">
        <v>36</v>
      </c>
      <c r="H299" s="37"/>
      <c r="I299" s="37"/>
      <c r="J299" s="30">
        <v>1.0</v>
      </c>
      <c r="K299" s="30">
        <v>0.0</v>
      </c>
      <c r="L299" s="30">
        <v>0.0</v>
      </c>
      <c r="M299" s="32" t="s">
        <v>39</v>
      </c>
      <c r="N299" s="32" t="s">
        <v>39</v>
      </c>
      <c r="O299" s="30">
        <v>0.0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0.0</v>
      </c>
      <c r="AF299" s="30">
        <v>0.0</v>
      </c>
      <c r="AG299" s="30">
        <v>0.0</v>
      </c>
      <c r="AH299" s="30">
        <v>0.0</v>
      </c>
      <c r="AI299" s="30">
        <v>0.0</v>
      </c>
      <c r="AJ299" s="106"/>
    </row>
    <row r="300">
      <c r="A300" s="30">
        <v>13710.5</v>
      </c>
      <c r="B300" s="40">
        <v>44427.0</v>
      </c>
      <c r="C300" s="40">
        <v>44447.0</v>
      </c>
      <c r="D300" s="32" t="s">
        <v>111</v>
      </c>
      <c r="E300" s="32" t="s">
        <v>36</v>
      </c>
      <c r="H300" s="37"/>
      <c r="I300" s="37"/>
      <c r="J300" s="30">
        <v>1.0</v>
      </c>
      <c r="K300" s="30">
        <v>0.0</v>
      </c>
      <c r="L300" s="30">
        <v>0.0</v>
      </c>
      <c r="M300" s="32" t="s">
        <v>39</v>
      </c>
      <c r="N300" s="32" t="s">
        <v>39</v>
      </c>
      <c r="O300" s="30">
        <v>3.0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0.0</v>
      </c>
      <c r="V300" s="30">
        <v>0.0</v>
      </c>
      <c r="W300" s="30">
        <v>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5.0</v>
      </c>
      <c r="AF300" s="30">
        <v>4.0</v>
      </c>
      <c r="AG300" s="30">
        <v>10.0</v>
      </c>
      <c r="AH300" s="30">
        <v>1.0</v>
      </c>
      <c r="AI300" s="30">
        <v>0.0</v>
      </c>
      <c r="AJ300" s="106"/>
    </row>
    <row r="301">
      <c r="A301" s="30">
        <v>13711.1</v>
      </c>
      <c r="B301" s="40">
        <v>44427.0</v>
      </c>
      <c r="C301" s="40">
        <v>44447.0</v>
      </c>
      <c r="D301" s="32" t="s">
        <v>318</v>
      </c>
      <c r="E301" s="32" t="s">
        <v>36</v>
      </c>
      <c r="F301" s="32" t="s">
        <v>261</v>
      </c>
      <c r="G301" s="33" t="s">
        <v>74</v>
      </c>
      <c r="H301" s="34">
        <v>27587.0</v>
      </c>
      <c r="I301" s="35"/>
      <c r="J301" s="30">
        <v>0.0</v>
      </c>
      <c r="K301" s="30">
        <v>1.0</v>
      </c>
      <c r="L301" s="30">
        <v>0.0</v>
      </c>
      <c r="M301" s="32" t="s">
        <v>39</v>
      </c>
      <c r="N301" s="32" t="s">
        <v>39</v>
      </c>
      <c r="O301" s="30">
        <v>3.0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11.0</v>
      </c>
      <c r="V301" s="30">
        <v>5.0</v>
      </c>
      <c r="W301" s="30">
        <v>10.0</v>
      </c>
      <c r="X301" s="30">
        <v>1.0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106"/>
    </row>
    <row r="302">
      <c r="A302" s="30">
        <v>13711.2</v>
      </c>
      <c r="B302" s="40">
        <v>44427.0</v>
      </c>
      <c r="C302" s="40">
        <v>44447.0</v>
      </c>
      <c r="D302" s="32" t="s">
        <v>318</v>
      </c>
      <c r="E302" s="32" t="s">
        <v>36</v>
      </c>
      <c r="F302" s="32" t="s">
        <v>75</v>
      </c>
      <c r="G302" s="33" t="s">
        <v>74</v>
      </c>
      <c r="H302" s="34">
        <v>27587.0</v>
      </c>
      <c r="I302" s="35"/>
      <c r="J302" s="30">
        <v>0.0</v>
      </c>
      <c r="K302" s="30">
        <v>1.0</v>
      </c>
      <c r="L302" s="30">
        <v>0.0</v>
      </c>
      <c r="M302" s="32" t="s">
        <v>39</v>
      </c>
      <c r="N302" s="32" t="s">
        <v>39</v>
      </c>
      <c r="O302" s="30">
        <v>3.0</v>
      </c>
      <c r="P302" s="30">
        <v>2.0</v>
      </c>
      <c r="Q302" s="30">
        <v>5.0</v>
      </c>
      <c r="R302" s="30">
        <v>5.0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0.0</v>
      </c>
      <c r="AA302" s="30">
        <v>0.0</v>
      </c>
      <c r="AB302" s="30">
        <v>5.0</v>
      </c>
      <c r="AC302" s="30">
        <v>1.0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106"/>
    </row>
    <row r="303">
      <c r="A303" s="30">
        <v>13711.3</v>
      </c>
      <c r="B303" s="40">
        <v>44427.0</v>
      </c>
      <c r="C303" s="40">
        <v>44447.0</v>
      </c>
      <c r="D303" s="32" t="s">
        <v>318</v>
      </c>
      <c r="E303" s="32" t="s">
        <v>36</v>
      </c>
      <c r="F303" s="32" t="s">
        <v>75</v>
      </c>
      <c r="G303" s="33" t="s">
        <v>74</v>
      </c>
      <c r="H303" s="34">
        <v>27587.0</v>
      </c>
      <c r="I303" s="35"/>
      <c r="J303" s="30">
        <v>0.0</v>
      </c>
      <c r="K303" s="30">
        <v>1.0</v>
      </c>
      <c r="L303" s="30">
        <v>0.0</v>
      </c>
      <c r="M303" s="32" t="s">
        <v>39</v>
      </c>
      <c r="N303" s="32" t="s">
        <v>39</v>
      </c>
      <c r="O303" s="30">
        <v>3.0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11.0</v>
      </c>
      <c r="V303" s="30">
        <v>5.0</v>
      </c>
      <c r="W303" s="30">
        <v>10.0</v>
      </c>
      <c r="X303" s="30">
        <v>1.0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0.0</v>
      </c>
      <c r="AH303" s="30">
        <v>0.0</v>
      </c>
      <c r="AI303" s="30">
        <v>0.0</v>
      </c>
      <c r="AJ303" s="106"/>
    </row>
    <row r="304">
      <c r="A304" s="30">
        <v>13711.4</v>
      </c>
      <c r="B304" s="40">
        <v>44427.0</v>
      </c>
      <c r="C304" s="40">
        <v>44447.0</v>
      </c>
      <c r="D304" s="32" t="s">
        <v>318</v>
      </c>
      <c r="E304" s="32" t="s">
        <v>36</v>
      </c>
      <c r="H304" s="37"/>
      <c r="I304" s="37"/>
      <c r="J304" s="30">
        <v>1.0</v>
      </c>
      <c r="K304" s="30">
        <v>0.0</v>
      </c>
      <c r="L304" s="30">
        <v>0.0</v>
      </c>
      <c r="M304" s="32" t="s">
        <v>39</v>
      </c>
      <c r="N304" s="32" t="s">
        <v>39</v>
      </c>
      <c r="O304" s="30">
        <v>3.0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0.0</v>
      </c>
      <c r="V304" s="30">
        <v>0.0</v>
      </c>
      <c r="W304" s="30">
        <v>0.0</v>
      </c>
      <c r="X304" s="30">
        <v>0.0</v>
      </c>
      <c r="Y304" s="30">
        <v>0.0</v>
      </c>
      <c r="Z304" s="30">
        <v>5.0</v>
      </c>
      <c r="AA304" s="30">
        <v>4.0</v>
      </c>
      <c r="AB304" s="30">
        <v>10.0</v>
      </c>
      <c r="AC304" s="30">
        <v>2.0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106"/>
    </row>
    <row r="305">
      <c r="A305" s="30">
        <v>13711.5</v>
      </c>
      <c r="B305" s="40">
        <v>44427.0</v>
      </c>
      <c r="C305" s="40">
        <v>44447.0</v>
      </c>
      <c r="D305" s="32" t="s">
        <v>318</v>
      </c>
      <c r="E305" s="32" t="s">
        <v>36</v>
      </c>
      <c r="H305" s="37"/>
      <c r="I305" s="37"/>
      <c r="J305" s="30">
        <v>1.0</v>
      </c>
      <c r="K305" s="30">
        <v>0.0</v>
      </c>
      <c r="L305" s="30">
        <v>0.0</v>
      </c>
      <c r="M305" s="32" t="s">
        <v>39</v>
      </c>
      <c r="N305" s="32" t="s">
        <v>39</v>
      </c>
      <c r="O305" s="30">
        <v>3.0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0.0</v>
      </c>
      <c r="V305" s="30">
        <v>0.0</v>
      </c>
      <c r="W305" s="30">
        <v>0.0</v>
      </c>
      <c r="X305" s="30">
        <v>0.0</v>
      </c>
      <c r="Y305" s="30">
        <v>0.0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5.0</v>
      </c>
      <c r="AF305" s="30">
        <v>4.0</v>
      </c>
      <c r="AG305" s="30">
        <v>10.0</v>
      </c>
      <c r="AH305" s="30">
        <v>1.0</v>
      </c>
      <c r="AI305" s="30">
        <v>0.0</v>
      </c>
      <c r="AJ305" s="106"/>
    </row>
    <row r="306">
      <c r="A306" s="30">
        <v>13712.1</v>
      </c>
      <c r="B306" s="40">
        <v>44427.0</v>
      </c>
      <c r="C306" s="40">
        <v>44447.0</v>
      </c>
      <c r="D306" s="32" t="s">
        <v>301</v>
      </c>
      <c r="E306" s="32" t="s">
        <v>36</v>
      </c>
      <c r="F306" s="32" t="s">
        <v>203</v>
      </c>
      <c r="G306" s="33" t="s">
        <v>38</v>
      </c>
      <c r="H306" s="34">
        <v>27613.0</v>
      </c>
      <c r="I306" s="35"/>
      <c r="J306" s="30">
        <v>0.0</v>
      </c>
      <c r="K306" s="30">
        <v>1.0</v>
      </c>
      <c r="L306" s="30">
        <v>0.0</v>
      </c>
      <c r="M306" s="32" t="s">
        <v>39</v>
      </c>
      <c r="N306" s="32" t="s">
        <v>39</v>
      </c>
      <c r="O306" s="30">
        <v>4.0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0.0</v>
      </c>
      <c r="V306" s="30">
        <v>0.0</v>
      </c>
      <c r="W306" s="30">
        <v>0.0</v>
      </c>
      <c r="X306" s="30">
        <v>0.0</v>
      </c>
      <c r="Y306" s="30">
        <v>0.0</v>
      </c>
      <c r="Z306" s="30">
        <v>12.0</v>
      </c>
      <c r="AA306" s="30">
        <v>7.0</v>
      </c>
      <c r="AB306" s="30">
        <v>13.0</v>
      </c>
      <c r="AC306" s="30">
        <v>1.0</v>
      </c>
      <c r="AD306" s="30">
        <v>0.0</v>
      </c>
      <c r="AE306" s="30">
        <v>0.0</v>
      </c>
      <c r="AF306" s="30">
        <v>0.0</v>
      </c>
      <c r="AG306" s="30">
        <v>0.0</v>
      </c>
      <c r="AH306" s="30">
        <v>0.0</v>
      </c>
      <c r="AI306" s="30">
        <v>0.0</v>
      </c>
      <c r="AJ306" s="106"/>
    </row>
    <row r="307">
      <c r="A307" s="30">
        <v>13713.1</v>
      </c>
      <c r="B307" s="40">
        <v>44427.0</v>
      </c>
      <c r="C307" s="40">
        <v>44428.0</v>
      </c>
      <c r="D307" s="32" t="s">
        <v>55</v>
      </c>
      <c r="E307" s="32" t="s">
        <v>36</v>
      </c>
      <c r="F307" s="32" t="s">
        <v>56</v>
      </c>
      <c r="G307" s="33" t="s">
        <v>38</v>
      </c>
      <c r="H307" s="34">
        <v>27603.0</v>
      </c>
      <c r="I307" s="35"/>
      <c r="J307" s="30">
        <v>0.0</v>
      </c>
      <c r="K307" s="30">
        <v>1.0</v>
      </c>
      <c r="L307" s="30">
        <v>0.0</v>
      </c>
      <c r="M307" s="32" t="s">
        <v>49</v>
      </c>
      <c r="N307" s="32" t="s">
        <v>39</v>
      </c>
      <c r="O307" s="30">
        <v>6.0</v>
      </c>
      <c r="P307" s="30">
        <v>12.0</v>
      </c>
      <c r="Q307" s="30">
        <v>8.0</v>
      </c>
      <c r="R307" s="30">
        <v>12.0</v>
      </c>
      <c r="S307" s="30">
        <v>2.0</v>
      </c>
      <c r="T307" s="30">
        <v>0.0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0.0</v>
      </c>
      <c r="AA307" s="30">
        <v>0.0</v>
      </c>
      <c r="AB307" s="30">
        <v>0.0</v>
      </c>
      <c r="AC307" s="30">
        <v>0.0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106"/>
    </row>
    <row r="308">
      <c r="A308" s="30">
        <v>13714.1</v>
      </c>
      <c r="B308" s="40">
        <v>44428.0</v>
      </c>
      <c r="C308" s="40">
        <v>44446.0</v>
      </c>
      <c r="D308" s="32" t="s">
        <v>132</v>
      </c>
      <c r="E308" s="32" t="s">
        <v>36</v>
      </c>
      <c r="F308" s="32" t="s">
        <v>131</v>
      </c>
      <c r="G308" s="33" t="s">
        <v>38</v>
      </c>
      <c r="H308" s="34">
        <v>27604.0</v>
      </c>
      <c r="I308" s="35"/>
      <c r="J308" s="30">
        <v>0.0</v>
      </c>
      <c r="K308" s="30">
        <v>1.0</v>
      </c>
      <c r="L308" s="30">
        <v>0.0</v>
      </c>
      <c r="M308" s="32" t="s">
        <v>39</v>
      </c>
      <c r="N308" s="32" t="s">
        <v>39</v>
      </c>
      <c r="O308" s="30">
        <v>3.0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10.0</v>
      </c>
      <c r="V308" s="30">
        <v>4.0</v>
      </c>
      <c r="W308" s="30">
        <v>10.0</v>
      </c>
      <c r="X308" s="30">
        <v>1.0</v>
      </c>
      <c r="Y308" s="30">
        <v>0.0</v>
      </c>
      <c r="Z308" s="30">
        <v>0.0</v>
      </c>
      <c r="AA308" s="30">
        <v>0.0</v>
      </c>
      <c r="AB308" s="30">
        <v>0.0</v>
      </c>
      <c r="AC308" s="30">
        <v>0.0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106"/>
    </row>
    <row r="309">
      <c r="A309" s="30">
        <v>13715.1</v>
      </c>
      <c r="B309" s="40">
        <v>44428.0</v>
      </c>
      <c r="C309" s="40">
        <v>44428.0</v>
      </c>
      <c r="D309" s="32" t="s">
        <v>93</v>
      </c>
      <c r="E309" s="32" t="s">
        <v>94</v>
      </c>
      <c r="F309" s="32" t="s">
        <v>170</v>
      </c>
      <c r="G309" s="33" t="s">
        <v>109</v>
      </c>
      <c r="H309" s="34">
        <v>27529.0</v>
      </c>
      <c r="I309" s="35"/>
      <c r="J309" s="30">
        <v>0.0</v>
      </c>
      <c r="K309" s="30">
        <v>1.0</v>
      </c>
      <c r="L309" s="30">
        <v>0.0</v>
      </c>
      <c r="M309" s="32" t="s">
        <v>39</v>
      </c>
      <c r="N309" s="32" t="s">
        <v>39</v>
      </c>
      <c r="O309" s="30">
        <v>0.0</v>
      </c>
      <c r="P309" s="30">
        <v>7.0</v>
      </c>
      <c r="Q309" s="30">
        <v>1.0</v>
      </c>
      <c r="R309" s="30">
        <v>10.0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106"/>
    </row>
    <row r="310">
      <c r="A310" s="30">
        <v>13715.2</v>
      </c>
      <c r="B310" s="40">
        <v>44428.0</v>
      </c>
      <c r="C310" s="31">
        <v>44428.0</v>
      </c>
      <c r="D310" s="32" t="s">
        <v>93</v>
      </c>
      <c r="E310" s="32" t="s">
        <v>94</v>
      </c>
      <c r="F310" s="32" t="s">
        <v>170</v>
      </c>
      <c r="G310" s="32" t="s">
        <v>109</v>
      </c>
      <c r="H310" s="30">
        <v>27529.0</v>
      </c>
      <c r="I310" s="37"/>
      <c r="J310" s="30">
        <v>0.0</v>
      </c>
      <c r="K310" s="30">
        <v>1.0</v>
      </c>
      <c r="L310" s="30">
        <v>0.0</v>
      </c>
      <c r="M310" s="32" t="s">
        <v>39</v>
      </c>
      <c r="N310" s="32" t="s">
        <v>39</v>
      </c>
      <c r="O310" s="30">
        <v>0.0</v>
      </c>
      <c r="P310" s="30">
        <v>1.0</v>
      </c>
      <c r="Q310" s="30">
        <v>0.0</v>
      </c>
      <c r="R310" s="30">
        <v>5.0</v>
      </c>
      <c r="S310" s="30">
        <v>0.0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106"/>
    </row>
    <row r="311">
      <c r="A311" s="30">
        <v>13715.3</v>
      </c>
      <c r="B311" s="40">
        <v>44428.0</v>
      </c>
      <c r="C311" s="31">
        <v>44428.0</v>
      </c>
      <c r="D311" s="32" t="s">
        <v>93</v>
      </c>
      <c r="E311" s="32" t="s">
        <v>94</v>
      </c>
      <c r="F311" s="32" t="s">
        <v>170</v>
      </c>
      <c r="G311" s="32" t="s">
        <v>109</v>
      </c>
      <c r="H311" s="30">
        <v>27529.0</v>
      </c>
      <c r="I311" s="37"/>
      <c r="J311" s="30">
        <v>0.0</v>
      </c>
      <c r="K311" s="30">
        <v>1.0</v>
      </c>
      <c r="L311" s="30">
        <v>0.0</v>
      </c>
      <c r="M311" s="32" t="s">
        <v>39</v>
      </c>
      <c r="N311" s="32" t="s">
        <v>39</v>
      </c>
      <c r="O311" s="30">
        <v>0.0</v>
      </c>
      <c r="P311" s="30">
        <v>8.0</v>
      </c>
      <c r="Q311" s="30">
        <v>0.0</v>
      </c>
      <c r="R311" s="30">
        <v>5.0</v>
      </c>
      <c r="S311" s="30">
        <v>0.0</v>
      </c>
      <c r="T311" s="30">
        <v>0.0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0.0</v>
      </c>
      <c r="AA311" s="30">
        <v>0.0</v>
      </c>
      <c r="AB311" s="30">
        <v>0.0</v>
      </c>
      <c r="AC311" s="30">
        <v>0.0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106"/>
    </row>
    <row r="312">
      <c r="A312" s="30">
        <v>13715.4</v>
      </c>
      <c r="B312" s="40">
        <v>44428.0</v>
      </c>
      <c r="C312" s="31">
        <v>44428.0</v>
      </c>
      <c r="D312" s="32" t="s">
        <v>93</v>
      </c>
      <c r="E312" s="32" t="s">
        <v>94</v>
      </c>
      <c r="J312" s="30">
        <v>1.0</v>
      </c>
      <c r="K312" s="30">
        <v>0.0</v>
      </c>
      <c r="L312" s="30">
        <v>0.0</v>
      </c>
      <c r="M312" s="32" t="s">
        <v>39</v>
      </c>
      <c r="N312" s="32" t="s">
        <v>39</v>
      </c>
      <c r="O312" s="30">
        <v>0.0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0.0</v>
      </c>
      <c r="V312" s="30">
        <v>0.0</v>
      </c>
      <c r="W312" s="30">
        <v>0.0</v>
      </c>
      <c r="X312" s="30">
        <v>0.0</v>
      </c>
      <c r="Y312" s="30">
        <v>0.0</v>
      </c>
      <c r="Z312" s="30">
        <v>1.0</v>
      </c>
      <c r="AA312" s="30">
        <v>4.0</v>
      </c>
      <c r="AB312" s="30">
        <v>5.0</v>
      </c>
      <c r="AC312" s="30">
        <v>0.0</v>
      </c>
      <c r="AD312" s="30">
        <v>0.0</v>
      </c>
      <c r="AE312" s="30">
        <v>0.0</v>
      </c>
      <c r="AF312" s="30">
        <v>0.0</v>
      </c>
      <c r="AG312" s="30">
        <v>0.0</v>
      </c>
      <c r="AH312" s="30">
        <v>0.0</v>
      </c>
      <c r="AI312" s="30">
        <v>0.0</v>
      </c>
      <c r="AJ312" s="106"/>
    </row>
    <row r="313">
      <c r="A313" s="30">
        <v>13715.5</v>
      </c>
      <c r="B313" s="40">
        <v>44428.0</v>
      </c>
      <c r="C313" s="31">
        <v>44428.0</v>
      </c>
      <c r="D313" s="32" t="s">
        <v>93</v>
      </c>
      <c r="E313" s="32" t="s">
        <v>94</v>
      </c>
      <c r="F313" s="32" t="s">
        <v>170</v>
      </c>
      <c r="G313" s="33" t="s">
        <v>109</v>
      </c>
      <c r="H313" s="34">
        <v>27529.0</v>
      </c>
      <c r="I313" s="35"/>
      <c r="J313" s="30">
        <v>0.0</v>
      </c>
      <c r="K313" s="30">
        <v>1.0</v>
      </c>
      <c r="L313" s="30">
        <v>0.0</v>
      </c>
      <c r="M313" s="32" t="s">
        <v>39</v>
      </c>
      <c r="N313" s="32" t="s">
        <v>39</v>
      </c>
      <c r="O313" s="30">
        <v>0.0</v>
      </c>
      <c r="P313" s="30">
        <v>0.0</v>
      </c>
      <c r="Q313" s="30">
        <v>0.0</v>
      </c>
      <c r="R313" s="30">
        <v>0.0</v>
      </c>
      <c r="S313" s="30">
        <v>0.0</v>
      </c>
      <c r="T313" s="30">
        <v>0.0</v>
      </c>
      <c r="U313" s="30">
        <v>0.0</v>
      </c>
      <c r="V313" s="30">
        <v>0.0</v>
      </c>
      <c r="W313" s="30">
        <v>0.0</v>
      </c>
      <c r="X313" s="30">
        <v>0.0</v>
      </c>
      <c r="Y313" s="30">
        <v>0.0</v>
      </c>
      <c r="Z313" s="30">
        <v>1.0</v>
      </c>
      <c r="AA313" s="30">
        <v>3.0</v>
      </c>
      <c r="AB313" s="30">
        <v>5.0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106"/>
    </row>
    <row r="314">
      <c r="A314" s="30">
        <v>13715.6</v>
      </c>
      <c r="B314" s="40">
        <v>44428.0</v>
      </c>
      <c r="C314" s="31">
        <v>44428.0</v>
      </c>
      <c r="D314" s="32" t="s">
        <v>93</v>
      </c>
      <c r="E314" s="32" t="s">
        <v>94</v>
      </c>
      <c r="J314" s="30">
        <v>1.0</v>
      </c>
      <c r="K314" s="30">
        <v>0.0</v>
      </c>
      <c r="L314" s="30">
        <v>0.0</v>
      </c>
      <c r="M314" s="32" t="s">
        <v>39</v>
      </c>
      <c r="N314" s="32" t="s">
        <v>39</v>
      </c>
      <c r="O314" s="30">
        <v>0.0</v>
      </c>
      <c r="P314" s="30">
        <v>0.0</v>
      </c>
      <c r="Q314" s="30">
        <v>0.0</v>
      </c>
      <c r="R314" s="30">
        <v>0.0</v>
      </c>
      <c r="S314" s="30">
        <v>0.0</v>
      </c>
      <c r="T314" s="30">
        <v>0.0</v>
      </c>
      <c r="U314" s="30">
        <v>0.0</v>
      </c>
      <c r="V314" s="30">
        <v>0.0</v>
      </c>
      <c r="W314" s="30">
        <v>0.0</v>
      </c>
      <c r="X314" s="30">
        <v>0.0</v>
      </c>
      <c r="Y314" s="30">
        <v>0.0</v>
      </c>
      <c r="Z314" s="30">
        <v>0.0</v>
      </c>
      <c r="AA314" s="30">
        <v>1.0</v>
      </c>
      <c r="AB314" s="30">
        <v>0.0</v>
      </c>
      <c r="AC314" s="30">
        <v>0.0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106"/>
    </row>
    <row r="315">
      <c r="A315" s="30">
        <v>13716.1</v>
      </c>
      <c r="B315" s="40">
        <v>44428.0</v>
      </c>
      <c r="C315" s="31">
        <v>44428.0</v>
      </c>
      <c r="D315" s="32" t="s">
        <v>93</v>
      </c>
      <c r="E315" s="32" t="s">
        <v>94</v>
      </c>
      <c r="J315" s="30">
        <v>1.0</v>
      </c>
      <c r="K315" s="30">
        <v>0.0</v>
      </c>
      <c r="L315" s="30">
        <v>0.0</v>
      </c>
      <c r="M315" s="32" t="s">
        <v>39</v>
      </c>
      <c r="N315" s="32" t="s">
        <v>39</v>
      </c>
      <c r="O315" s="30">
        <v>0.0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0.0</v>
      </c>
      <c r="V315" s="30">
        <v>0.0</v>
      </c>
      <c r="W315" s="30">
        <v>0.0</v>
      </c>
      <c r="X315" s="30">
        <v>0.0</v>
      </c>
      <c r="Y315" s="30">
        <v>0.0</v>
      </c>
      <c r="Z315" s="30">
        <v>0.0</v>
      </c>
      <c r="AA315" s="30">
        <v>5.0</v>
      </c>
      <c r="AB315" s="30">
        <v>5.0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0.0</v>
      </c>
      <c r="AH315" s="30">
        <v>0.0</v>
      </c>
      <c r="AI315" s="30">
        <v>0.0</v>
      </c>
      <c r="AJ315" s="106"/>
    </row>
    <row r="316">
      <c r="A316" s="30">
        <v>13716.2</v>
      </c>
      <c r="B316" s="40">
        <v>44428.0</v>
      </c>
      <c r="C316" s="31">
        <v>44428.0</v>
      </c>
      <c r="D316" s="32" t="s">
        <v>93</v>
      </c>
      <c r="E316" s="32" t="s">
        <v>94</v>
      </c>
      <c r="J316" s="30">
        <v>1.0</v>
      </c>
      <c r="K316" s="30">
        <v>0.0</v>
      </c>
      <c r="L316" s="30">
        <v>0.0</v>
      </c>
      <c r="M316" s="32" t="s">
        <v>39</v>
      </c>
      <c r="N316" s="32" t="s">
        <v>39</v>
      </c>
      <c r="O316" s="30">
        <v>0.0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4.0</v>
      </c>
      <c r="AA316" s="30">
        <v>0.0</v>
      </c>
      <c r="AB316" s="30">
        <v>10.0</v>
      </c>
      <c r="AC316" s="30">
        <v>0.0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102"/>
    </row>
    <row r="317">
      <c r="A317" s="30">
        <v>13716.3</v>
      </c>
      <c r="B317" s="40">
        <v>44428.0</v>
      </c>
      <c r="C317" s="31">
        <v>44428.0</v>
      </c>
      <c r="D317" s="32" t="s">
        <v>93</v>
      </c>
      <c r="E317" s="32" t="s">
        <v>94</v>
      </c>
      <c r="F317" s="32" t="s">
        <v>170</v>
      </c>
      <c r="G317" s="33" t="s">
        <v>109</v>
      </c>
      <c r="H317" s="34">
        <v>27529.0</v>
      </c>
      <c r="I317" s="35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0.0</v>
      </c>
      <c r="P317" s="30">
        <v>0.0</v>
      </c>
      <c r="Q317" s="30">
        <v>0.0</v>
      </c>
      <c r="R317" s="30">
        <v>0.0</v>
      </c>
      <c r="S317" s="30">
        <v>0.0</v>
      </c>
      <c r="T317" s="30">
        <v>0.0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6.0</v>
      </c>
      <c r="AA317" s="30">
        <v>1.0</v>
      </c>
      <c r="AB317" s="30">
        <v>5.0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102"/>
    </row>
    <row r="318">
      <c r="A318" s="30">
        <v>13716.4</v>
      </c>
      <c r="B318" s="40">
        <v>44428.0</v>
      </c>
      <c r="C318" s="31">
        <v>44428.0</v>
      </c>
      <c r="D318" s="32" t="s">
        <v>93</v>
      </c>
      <c r="E318" s="32" t="s">
        <v>94</v>
      </c>
      <c r="F318" s="32" t="s">
        <v>170</v>
      </c>
      <c r="G318" s="33" t="s">
        <v>109</v>
      </c>
      <c r="H318" s="34">
        <v>27529.0</v>
      </c>
      <c r="I318" s="35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0.0</v>
      </c>
      <c r="P318" s="30">
        <v>0.0</v>
      </c>
      <c r="Q318" s="30">
        <v>0.0</v>
      </c>
      <c r="R318" s="30">
        <v>0.0</v>
      </c>
      <c r="S318" s="30">
        <v>0.0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3.0</v>
      </c>
      <c r="AA318" s="30">
        <v>2.0</v>
      </c>
      <c r="AB318" s="30">
        <v>5.0</v>
      </c>
      <c r="AC318" s="30">
        <v>0.0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102"/>
    </row>
    <row r="319">
      <c r="A319" s="30">
        <v>13716.5</v>
      </c>
      <c r="B319" s="40">
        <v>44428.0</v>
      </c>
      <c r="C319" s="31">
        <v>44428.0</v>
      </c>
      <c r="D319" s="32" t="s">
        <v>93</v>
      </c>
      <c r="E319" s="32" t="s">
        <v>94</v>
      </c>
      <c r="F319" s="32" t="s">
        <v>170</v>
      </c>
      <c r="G319" s="33" t="s">
        <v>109</v>
      </c>
      <c r="H319" s="34">
        <v>27529.0</v>
      </c>
      <c r="I319" s="35"/>
      <c r="J319" s="30">
        <v>0.0</v>
      </c>
      <c r="K319" s="30">
        <v>1.0</v>
      </c>
      <c r="L319" s="30">
        <v>0.0</v>
      </c>
      <c r="M319" s="32" t="s">
        <v>39</v>
      </c>
      <c r="N319" s="32" t="s">
        <v>39</v>
      </c>
      <c r="O319" s="30">
        <v>0.0</v>
      </c>
      <c r="P319" s="30">
        <v>5.0</v>
      </c>
      <c r="Q319" s="30">
        <v>0.0</v>
      </c>
      <c r="R319" s="30">
        <v>0.0</v>
      </c>
      <c r="S319" s="30">
        <v>0.0</v>
      </c>
      <c r="T319" s="30">
        <v>0.0</v>
      </c>
      <c r="U319" s="30">
        <v>0.0</v>
      </c>
      <c r="V319" s="30">
        <v>0.0</v>
      </c>
      <c r="W319" s="30">
        <v>0.0</v>
      </c>
      <c r="X319" s="30">
        <v>0.0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102"/>
    </row>
    <row r="320">
      <c r="A320" s="30">
        <v>13716.6</v>
      </c>
      <c r="B320" s="40">
        <v>44428.0</v>
      </c>
      <c r="C320" s="31">
        <v>44428.0</v>
      </c>
      <c r="D320" s="32" t="s">
        <v>93</v>
      </c>
      <c r="E320" s="32" t="s">
        <v>94</v>
      </c>
      <c r="J320" s="30">
        <v>1.0</v>
      </c>
      <c r="K320" s="30">
        <v>0.0</v>
      </c>
      <c r="L320" s="30">
        <v>0.0</v>
      </c>
      <c r="M320" s="32" t="s">
        <v>39</v>
      </c>
      <c r="N320" s="32" t="s">
        <v>39</v>
      </c>
      <c r="O320" s="30">
        <v>0.0</v>
      </c>
      <c r="P320" s="30">
        <v>0.0</v>
      </c>
      <c r="Q320" s="30">
        <v>0.0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0.0</v>
      </c>
      <c r="AA320" s="30">
        <v>0.0</v>
      </c>
      <c r="AB320" s="30">
        <v>5.0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102"/>
    </row>
    <row r="321">
      <c r="A321" s="30">
        <v>13717.1</v>
      </c>
      <c r="B321" s="40">
        <v>44428.0</v>
      </c>
      <c r="C321" s="31">
        <v>44428.0</v>
      </c>
      <c r="D321" s="32" t="s">
        <v>93</v>
      </c>
      <c r="E321" s="32" t="s">
        <v>94</v>
      </c>
      <c r="F321" s="32" t="s">
        <v>170</v>
      </c>
      <c r="G321" s="32" t="s">
        <v>109</v>
      </c>
      <c r="H321" s="30">
        <v>27529.0</v>
      </c>
      <c r="I321" s="37"/>
      <c r="J321" s="30">
        <v>0.0</v>
      </c>
      <c r="K321" s="30">
        <v>1.0</v>
      </c>
      <c r="L321" s="30">
        <v>0.0</v>
      </c>
      <c r="M321" s="32" t="s">
        <v>39</v>
      </c>
      <c r="N321" s="32" t="s">
        <v>39</v>
      </c>
      <c r="O321" s="30">
        <v>0.0</v>
      </c>
      <c r="P321" s="30">
        <v>0.0</v>
      </c>
      <c r="Q321" s="30">
        <v>2.0</v>
      </c>
      <c r="R321" s="30">
        <v>5.0</v>
      </c>
      <c r="S321" s="30">
        <v>0.0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0.0</v>
      </c>
      <c r="AF321" s="30">
        <v>0.0</v>
      </c>
      <c r="AG321" s="30">
        <v>0.0</v>
      </c>
      <c r="AH321" s="30">
        <v>0.0</v>
      </c>
      <c r="AI321" s="30">
        <v>0.0</v>
      </c>
      <c r="AJ321" s="102"/>
    </row>
    <row r="322">
      <c r="A322" s="30">
        <v>13717.2</v>
      </c>
      <c r="B322" s="40">
        <v>44428.0</v>
      </c>
      <c r="C322" s="31">
        <v>44428.0</v>
      </c>
      <c r="D322" s="32" t="s">
        <v>93</v>
      </c>
      <c r="E322" s="32" t="s">
        <v>94</v>
      </c>
      <c r="J322" s="30">
        <v>1.0</v>
      </c>
      <c r="K322" s="30">
        <v>0.0</v>
      </c>
      <c r="L322" s="30">
        <v>0.0</v>
      </c>
      <c r="M322" s="32" t="s">
        <v>39</v>
      </c>
      <c r="N322" s="32" t="s">
        <v>39</v>
      </c>
      <c r="O322" s="30">
        <v>0.0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0.0</v>
      </c>
      <c r="V322" s="30">
        <v>0.0</v>
      </c>
      <c r="W322" s="30">
        <v>0.0</v>
      </c>
      <c r="X322" s="30">
        <v>0.0</v>
      </c>
      <c r="Y322" s="30">
        <v>0.0</v>
      </c>
      <c r="Z322" s="30">
        <v>0.0</v>
      </c>
      <c r="AA322" s="30">
        <v>2.0</v>
      </c>
      <c r="AB322" s="30">
        <v>10.0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102"/>
    </row>
    <row r="323">
      <c r="A323" s="30">
        <v>13717.3</v>
      </c>
      <c r="B323" s="40">
        <v>44428.0</v>
      </c>
      <c r="C323" s="31">
        <v>44428.0</v>
      </c>
      <c r="D323" s="32" t="s">
        <v>93</v>
      </c>
      <c r="E323" s="32" t="s">
        <v>94</v>
      </c>
      <c r="F323" s="32" t="s">
        <v>170</v>
      </c>
      <c r="G323" s="33" t="s">
        <v>109</v>
      </c>
      <c r="H323" s="34">
        <v>27529.0</v>
      </c>
      <c r="I323" s="35"/>
      <c r="J323" s="30">
        <v>0.0</v>
      </c>
      <c r="K323" s="30">
        <v>1.0</v>
      </c>
      <c r="L323" s="30">
        <v>0.0</v>
      </c>
      <c r="M323" s="32" t="s">
        <v>39</v>
      </c>
      <c r="N323" s="32" t="s">
        <v>39</v>
      </c>
      <c r="O323" s="30">
        <v>0.0</v>
      </c>
      <c r="P323" s="30">
        <v>1.0</v>
      </c>
      <c r="Q323" s="30">
        <v>1.0</v>
      </c>
      <c r="R323" s="30">
        <v>5.0</v>
      </c>
      <c r="S323" s="30">
        <v>0.0</v>
      </c>
      <c r="T323" s="30">
        <v>0.0</v>
      </c>
      <c r="U323" s="30">
        <v>0.0</v>
      </c>
      <c r="V323" s="30">
        <v>0.0</v>
      </c>
      <c r="W323" s="30">
        <v>0.0</v>
      </c>
      <c r="X323" s="30">
        <v>0.0</v>
      </c>
      <c r="Y323" s="30">
        <v>0.0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0.0</v>
      </c>
      <c r="AG323" s="30">
        <v>0.0</v>
      </c>
      <c r="AH323" s="30">
        <v>0.0</v>
      </c>
      <c r="AI323" s="30">
        <v>0.0</v>
      </c>
      <c r="AJ323" s="102"/>
    </row>
    <row r="324">
      <c r="A324" s="30">
        <v>13717.4</v>
      </c>
      <c r="B324" s="40">
        <v>44428.0</v>
      </c>
      <c r="C324" s="31">
        <v>44428.0</v>
      </c>
      <c r="D324" s="32" t="s">
        <v>93</v>
      </c>
      <c r="E324" s="32" t="s">
        <v>94</v>
      </c>
      <c r="F324" s="32" t="s">
        <v>170</v>
      </c>
      <c r="G324" s="32" t="s">
        <v>109</v>
      </c>
      <c r="H324" s="30">
        <v>27529.0</v>
      </c>
      <c r="I324" s="37"/>
      <c r="J324" s="30">
        <v>0.0</v>
      </c>
      <c r="K324" s="30">
        <v>1.0</v>
      </c>
      <c r="L324" s="30">
        <v>0.0</v>
      </c>
      <c r="M324" s="32" t="s">
        <v>39</v>
      </c>
      <c r="N324" s="32" t="s">
        <v>39</v>
      </c>
      <c r="O324" s="30">
        <v>0.0</v>
      </c>
      <c r="P324" s="30">
        <v>1.0</v>
      </c>
      <c r="Q324" s="30">
        <v>3.0</v>
      </c>
      <c r="R324" s="30">
        <v>5.0</v>
      </c>
      <c r="S324" s="30">
        <v>0.0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0.0</v>
      </c>
      <c r="AA324" s="30">
        <v>0.0</v>
      </c>
      <c r="AB324" s="30">
        <v>0.0</v>
      </c>
      <c r="AC324" s="30">
        <v>0.0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102"/>
    </row>
    <row r="325">
      <c r="A325" s="30">
        <v>13717.5</v>
      </c>
      <c r="B325" s="40">
        <v>44428.0</v>
      </c>
      <c r="C325" s="31">
        <v>44428.0</v>
      </c>
      <c r="D325" s="32" t="s">
        <v>93</v>
      </c>
      <c r="E325" s="32" t="s">
        <v>94</v>
      </c>
      <c r="J325" s="30">
        <v>1.0</v>
      </c>
      <c r="K325" s="30">
        <v>0.0</v>
      </c>
      <c r="L325" s="30">
        <v>0.0</v>
      </c>
      <c r="M325" s="32" t="s">
        <v>39</v>
      </c>
      <c r="N325" s="32" t="s">
        <v>39</v>
      </c>
      <c r="O325" s="30">
        <v>0.0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1.0</v>
      </c>
      <c r="AA325" s="30">
        <v>3.0</v>
      </c>
      <c r="AB325" s="30">
        <v>0.0</v>
      </c>
      <c r="AC325" s="30">
        <v>10.0</v>
      </c>
      <c r="AD325" s="30">
        <v>0.0</v>
      </c>
      <c r="AE325" s="30">
        <v>0.0</v>
      </c>
      <c r="AF325" s="30">
        <v>0.0</v>
      </c>
      <c r="AG325" s="30">
        <v>0.0</v>
      </c>
      <c r="AH325" s="30">
        <v>0.0</v>
      </c>
      <c r="AI325" s="30">
        <v>0.0</v>
      </c>
      <c r="AJ325" s="102"/>
    </row>
    <row r="326">
      <c r="A326" s="30">
        <v>13717.6</v>
      </c>
      <c r="B326" s="40">
        <v>44428.0</v>
      </c>
      <c r="C326" s="31">
        <v>44428.0</v>
      </c>
      <c r="D326" s="32" t="s">
        <v>93</v>
      </c>
      <c r="E326" s="32" t="s">
        <v>94</v>
      </c>
      <c r="F326" s="32" t="s">
        <v>170</v>
      </c>
      <c r="G326" s="32" t="s">
        <v>109</v>
      </c>
      <c r="H326" s="30">
        <v>27529.0</v>
      </c>
      <c r="I326" s="37"/>
      <c r="J326" s="30">
        <v>0.0</v>
      </c>
      <c r="K326" s="30">
        <v>1.0</v>
      </c>
      <c r="L326" s="30">
        <v>0.0</v>
      </c>
      <c r="M326" s="32" t="s">
        <v>39</v>
      </c>
      <c r="N326" s="32" t="s">
        <v>39</v>
      </c>
      <c r="O326" s="30">
        <v>0.0</v>
      </c>
      <c r="P326" s="30">
        <v>1.0</v>
      </c>
      <c r="Q326" s="30">
        <v>2.0</v>
      </c>
      <c r="R326" s="30">
        <v>0.0</v>
      </c>
      <c r="S326" s="30">
        <v>10.0</v>
      </c>
      <c r="T326" s="30">
        <v>0.0</v>
      </c>
      <c r="U326" s="30">
        <v>0.0</v>
      </c>
      <c r="V326" s="30">
        <v>0.0</v>
      </c>
      <c r="W326" s="30">
        <v>0.0</v>
      </c>
      <c r="X326" s="30">
        <v>0.0</v>
      </c>
      <c r="Y326" s="30">
        <v>0.0</v>
      </c>
      <c r="Z326" s="30">
        <v>0.0</v>
      </c>
      <c r="AA326" s="30">
        <v>0.0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102"/>
    </row>
    <row r="327">
      <c r="A327" s="30">
        <v>13718.1</v>
      </c>
      <c r="B327" s="40">
        <v>44428.0</v>
      </c>
      <c r="C327" s="31">
        <v>44447.0</v>
      </c>
      <c r="D327" s="32" t="s">
        <v>99</v>
      </c>
      <c r="E327" s="32" t="s">
        <v>36</v>
      </c>
      <c r="F327" s="32" t="s">
        <v>101</v>
      </c>
      <c r="G327" s="32" t="s">
        <v>74</v>
      </c>
      <c r="H327" s="30">
        <v>27587.0</v>
      </c>
      <c r="I327" s="37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2.0</v>
      </c>
      <c r="P327" s="30">
        <v>13.0</v>
      </c>
      <c r="Q327" s="30">
        <v>6.0</v>
      </c>
      <c r="R327" s="30">
        <v>10.0</v>
      </c>
      <c r="S327" s="30">
        <v>1.0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102"/>
    </row>
    <row r="328">
      <c r="A328" s="30">
        <v>13718.2</v>
      </c>
      <c r="B328" s="40">
        <v>44428.0</v>
      </c>
      <c r="C328" s="31">
        <v>44447.0</v>
      </c>
      <c r="D328" s="32" t="s">
        <v>99</v>
      </c>
      <c r="E328" s="32" t="s">
        <v>36</v>
      </c>
      <c r="H328" s="37"/>
      <c r="I328" s="37"/>
      <c r="J328" s="30">
        <v>0.0</v>
      </c>
      <c r="K328" s="30">
        <v>0.0</v>
      </c>
      <c r="L328" s="30">
        <v>1.0</v>
      </c>
      <c r="M328" s="32" t="s">
        <v>39</v>
      </c>
      <c r="N328" s="32" t="s">
        <v>39</v>
      </c>
      <c r="O328" s="30">
        <v>2.0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12.0</v>
      </c>
      <c r="V328" s="30">
        <v>6.0</v>
      </c>
      <c r="W328" s="30">
        <v>10.0</v>
      </c>
      <c r="X328" s="30">
        <v>1.0</v>
      </c>
      <c r="Y328" s="30">
        <v>0.0</v>
      </c>
      <c r="Z328" s="30">
        <v>0.0</v>
      </c>
      <c r="AA328" s="30">
        <v>0.0</v>
      </c>
      <c r="AB328" s="30">
        <v>0.0</v>
      </c>
      <c r="AC328" s="30">
        <v>0.0</v>
      </c>
      <c r="AD328" s="30">
        <v>0.0</v>
      </c>
      <c r="AE328" s="30">
        <v>0.0</v>
      </c>
      <c r="AF328" s="30">
        <v>0.0</v>
      </c>
      <c r="AG328" s="30">
        <v>0.0</v>
      </c>
      <c r="AH328" s="30">
        <v>0.0</v>
      </c>
      <c r="AI328" s="30">
        <v>0.0</v>
      </c>
      <c r="AJ328" s="102"/>
    </row>
    <row r="329">
      <c r="A329" s="30">
        <v>13718.3</v>
      </c>
      <c r="B329" s="40">
        <v>44428.0</v>
      </c>
      <c r="C329" s="31">
        <v>44447.0</v>
      </c>
      <c r="D329" s="32" t="s">
        <v>99</v>
      </c>
      <c r="E329" s="32" t="s">
        <v>36</v>
      </c>
      <c r="F329" s="32" t="s">
        <v>100</v>
      </c>
      <c r="G329" s="33" t="s">
        <v>74</v>
      </c>
      <c r="H329" s="34">
        <v>27587.0</v>
      </c>
      <c r="I329" s="35"/>
      <c r="J329" s="30">
        <v>0.0</v>
      </c>
      <c r="K329" s="30">
        <v>1.0</v>
      </c>
      <c r="L329" s="30">
        <v>0.0</v>
      </c>
      <c r="M329" s="32" t="s">
        <v>39</v>
      </c>
      <c r="N329" s="32" t="s">
        <v>39</v>
      </c>
      <c r="O329" s="30">
        <v>3.0</v>
      </c>
      <c r="P329" s="30">
        <v>0.0</v>
      </c>
      <c r="Q329" s="30">
        <v>0.0</v>
      </c>
      <c r="R329" s="30">
        <v>0.0</v>
      </c>
      <c r="S329" s="30">
        <v>0.0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11.0</v>
      </c>
      <c r="AA329" s="30">
        <v>7.0</v>
      </c>
      <c r="AB329" s="30">
        <v>10.0</v>
      </c>
      <c r="AC329" s="30">
        <v>2.0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102"/>
    </row>
    <row r="330">
      <c r="A330" s="30">
        <v>13719.1</v>
      </c>
      <c r="B330" s="40">
        <v>44428.0</v>
      </c>
      <c r="C330" s="31">
        <v>44428.0</v>
      </c>
      <c r="D330" s="32" t="s">
        <v>93</v>
      </c>
      <c r="E330" s="32" t="s">
        <v>94</v>
      </c>
      <c r="F330" s="32" t="s">
        <v>170</v>
      </c>
      <c r="G330" s="33" t="s">
        <v>109</v>
      </c>
      <c r="H330" s="34">
        <v>27529.0</v>
      </c>
      <c r="I330" s="35"/>
      <c r="J330" s="30">
        <v>0.0</v>
      </c>
      <c r="K330" s="30">
        <v>1.0</v>
      </c>
      <c r="L330" s="30">
        <v>0.0</v>
      </c>
      <c r="M330" s="32" t="s">
        <v>39</v>
      </c>
      <c r="N330" s="32" t="s">
        <v>39</v>
      </c>
      <c r="O330" s="30">
        <v>0.0</v>
      </c>
      <c r="P330" s="30">
        <v>1.0</v>
      </c>
      <c r="Q330" s="30">
        <v>1.0</v>
      </c>
      <c r="R330" s="30">
        <v>5.0</v>
      </c>
      <c r="S330" s="30">
        <v>10.0</v>
      </c>
      <c r="T330" s="30">
        <v>0.0</v>
      </c>
      <c r="U330" s="30">
        <v>0.0</v>
      </c>
      <c r="V330" s="30">
        <v>0.0</v>
      </c>
      <c r="W330" s="30">
        <v>0.0</v>
      </c>
      <c r="X330" s="30">
        <v>0.0</v>
      </c>
      <c r="Y330" s="30">
        <v>0.0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102"/>
    </row>
    <row r="331">
      <c r="A331" s="30">
        <v>13719.2</v>
      </c>
      <c r="B331" s="40">
        <v>44428.0</v>
      </c>
      <c r="C331" s="31">
        <v>44428.0</v>
      </c>
      <c r="D331" s="32" t="s">
        <v>93</v>
      </c>
      <c r="E331" s="32" t="s">
        <v>94</v>
      </c>
      <c r="J331" s="30">
        <v>1.0</v>
      </c>
      <c r="K331" s="30">
        <v>0.0</v>
      </c>
      <c r="L331" s="30">
        <v>0.0</v>
      </c>
      <c r="M331" s="32" t="s">
        <v>39</v>
      </c>
      <c r="N331" s="32" t="s">
        <v>39</v>
      </c>
      <c r="O331" s="30">
        <v>0.0</v>
      </c>
      <c r="P331" s="30">
        <v>0.0</v>
      </c>
      <c r="Q331" s="30">
        <v>0.0</v>
      </c>
      <c r="R331" s="30">
        <v>0.0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1.0</v>
      </c>
      <c r="AA331" s="30">
        <v>0.0</v>
      </c>
      <c r="AB331" s="30">
        <v>5.0</v>
      </c>
      <c r="AC331" s="30">
        <v>10.0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102"/>
    </row>
    <row r="332">
      <c r="A332" s="30">
        <v>13719.3</v>
      </c>
      <c r="B332" s="40">
        <v>44428.0</v>
      </c>
      <c r="C332" s="31">
        <v>44428.0</v>
      </c>
      <c r="D332" s="32" t="s">
        <v>93</v>
      </c>
      <c r="E332" s="32" t="s">
        <v>94</v>
      </c>
      <c r="J332" s="30">
        <v>1.0</v>
      </c>
      <c r="K332" s="30">
        <v>0.0</v>
      </c>
      <c r="L332" s="30">
        <v>0.0</v>
      </c>
      <c r="M332" s="32" t="s">
        <v>39</v>
      </c>
      <c r="N332" s="32" t="s">
        <v>39</v>
      </c>
      <c r="O332" s="30">
        <v>0.0</v>
      </c>
      <c r="P332" s="30">
        <v>0.0</v>
      </c>
      <c r="Q332" s="30">
        <v>0.0</v>
      </c>
      <c r="R332" s="30">
        <v>0.0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4.0</v>
      </c>
      <c r="AA332" s="30">
        <v>0.0</v>
      </c>
      <c r="AB332" s="30">
        <v>10.0</v>
      </c>
      <c r="AC332" s="30">
        <v>10.0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102"/>
    </row>
    <row r="333">
      <c r="A333" s="30">
        <v>13719.4</v>
      </c>
      <c r="B333" s="40">
        <v>44428.0</v>
      </c>
      <c r="C333" s="31">
        <v>44428.0</v>
      </c>
      <c r="D333" s="32" t="s">
        <v>93</v>
      </c>
      <c r="E333" s="32" t="s">
        <v>94</v>
      </c>
      <c r="J333" s="30">
        <v>1.0</v>
      </c>
      <c r="K333" s="30">
        <v>0.0</v>
      </c>
      <c r="L333" s="30">
        <v>0.0</v>
      </c>
      <c r="M333" s="32" t="s">
        <v>39</v>
      </c>
      <c r="N333" s="32" t="s">
        <v>39</v>
      </c>
      <c r="O333" s="30">
        <v>0.0</v>
      </c>
      <c r="P333" s="30">
        <v>0.0</v>
      </c>
      <c r="Q333" s="30">
        <v>0.0</v>
      </c>
      <c r="R333" s="30">
        <v>0.0</v>
      </c>
      <c r="S333" s="30">
        <v>0.0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0.0</v>
      </c>
      <c r="AA333" s="30">
        <v>0.0</v>
      </c>
      <c r="AB333" s="30">
        <v>10.0</v>
      </c>
      <c r="AC333" s="30">
        <v>10.0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102"/>
    </row>
    <row r="334">
      <c r="A334" s="30">
        <v>13719.5</v>
      </c>
      <c r="B334" s="40">
        <v>44428.0</v>
      </c>
      <c r="C334" s="31">
        <v>44428.0</v>
      </c>
      <c r="D334" s="32" t="s">
        <v>93</v>
      </c>
      <c r="E334" s="32" t="s">
        <v>94</v>
      </c>
      <c r="F334" s="32" t="s">
        <v>170</v>
      </c>
      <c r="G334" s="33" t="s">
        <v>109</v>
      </c>
      <c r="H334" s="34">
        <v>27529.0</v>
      </c>
      <c r="I334" s="35"/>
      <c r="J334" s="30">
        <v>0.0</v>
      </c>
      <c r="K334" s="30">
        <v>1.0</v>
      </c>
      <c r="L334" s="30">
        <v>0.0</v>
      </c>
      <c r="M334" s="32" t="s">
        <v>39</v>
      </c>
      <c r="N334" s="32" t="s">
        <v>39</v>
      </c>
      <c r="O334" s="30">
        <v>0.0</v>
      </c>
      <c r="P334" s="30">
        <v>4.0</v>
      </c>
      <c r="Q334" s="30">
        <v>1.0</v>
      </c>
      <c r="R334" s="30">
        <v>5.0</v>
      </c>
      <c r="S334" s="30">
        <v>10.0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0.0</v>
      </c>
      <c r="AA334" s="30">
        <v>0.0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102"/>
    </row>
    <row r="335">
      <c r="A335" s="30">
        <v>13719.6</v>
      </c>
      <c r="B335" s="40">
        <v>44428.0</v>
      </c>
      <c r="C335" s="31">
        <v>44428.0</v>
      </c>
      <c r="D335" s="32" t="s">
        <v>93</v>
      </c>
      <c r="E335" s="32" t="s">
        <v>94</v>
      </c>
      <c r="F335" s="32" t="s">
        <v>170</v>
      </c>
      <c r="G335" s="33" t="s">
        <v>109</v>
      </c>
      <c r="H335" s="34">
        <v>27529.0</v>
      </c>
      <c r="I335" s="35"/>
      <c r="J335" s="30">
        <v>0.0</v>
      </c>
      <c r="K335" s="30">
        <v>1.0</v>
      </c>
      <c r="L335" s="30">
        <v>0.0</v>
      </c>
      <c r="M335" s="32" t="s">
        <v>39</v>
      </c>
      <c r="N335" s="32" t="s">
        <v>39</v>
      </c>
      <c r="O335" s="30">
        <v>0.0</v>
      </c>
      <c r="P335" s="30">
        <v>0.0</v>
      </c>
      <c r="Q335" s="30">
        <v>0.0</v>
      </c>
      <c r="R335" s="30">
        <v>5.0</v>
      </c>
      <c r="S335" s="30">
        <v>10.0</v>
      </c>
      <c r="T335" s="30">
        <v>0.0</v>
      </c>
      <c r="U335" s="30">
        <v>0.0</v>
      </c>
      <c r="V335" s="30">
        <v>0.0</v>
      </c>
      <c r="W335" s="30">
        <v>0.0</v>
      </c>
      <c r="X335" s="30">
        <v>0.0</v>
      </c>
      <c r="Y335" s="30">
        <v>0.0</v>
      </c>
      <c r="Z335" s="30">
        <v>0.0</v>
      </c>
      <c r="AA335" s="30">
        <v>0.0</v>
      </c>
      <c r="AB335" s="30">
        <v>0.0</v>
      </c>
      <c r="AC335" s="30">
        <v>0.0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102"/>
    </row>
    <row r="336">
      <c r="A336" s="30">
        <v>13720.1</v>
      </c>
      <c r="B336" s="40">
        <v>44428.0</v>
      </c>
      <c r="C336" s="31">
        <v>44428.0</v>
      </c>
      <c r="D336" s="32" t="s">
        <v>93</v>
      </c>
      <c r="E336" s="32" t="s">
        <v>94</v>
      </c>
      <c r="J336" s="30">
        <v>0.0</v>
      </c>
      <c r="K336" s="30">
        <v>0.0</v>
      </c>
      <c r="L336" s="30">
        <v>1.0</v>
      </c>
      <c r="M336" s="32" t="s">
        <v>39</v>
      </c>
      <c r="N336" s="32" t="s">
        <v>39</v>
      </c>
      <c r="O336" s="30">
        <v>0.0</v>
      </c>
      <c r="P336" s="30">
        <v>0.0</v>
      </c>
      <c r="Q336" s="30">
        <v>0.0</v>
      </c>
      <c r="R336" s="30">
        <v>0.0</v>
      </c>
      <c r="S336" s="30">
        <v>0.0</v>
      </c>
      <c r="T336" s="30">
        <v>0.0</v>
      </c>
      <c r="U336" s="30">
        <v>2.0</v>
      </c>
      <c r="V336" s="30">
        <v>0.0</v>
      </c>
      <c r="W336" s="30">
        <v>0.0</v>
      </c>
      <c r="X336" s="30">
        <v>10.0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102"/>
    </row>
    <row r="337">
      <c r="A337" s="30">
        <v>13720.2</v>
      </c>
      <c r="B337" s="40">
        <v>44428.0</v>
      </c>
      <c r="C337" s="31">
        <v>44428.0</v>
      </c>
      <c r="D337" s="32" t="s">
        <v>93</v>
      </c>
      <c r="E337" s="32" t="s">
        <v>94</v>
      </c>
      <c r="J337" s="30">
        <v>0.0</v>
      </c>
      <c r="K337" s="30">
        <v>0.0</v>
      </c>
      <c r="L337" s="30">
        <v>1.0</v>
      </c>
      <c r="M337" s="32" t="s">
        <v>39</v>
      </c>
      <c r="N337" s="32" t="s">
        <v>39</v>
      </c>
      <c r="O337" s="30">
        <v>0.0</v>
      </c>
      <c r="P337" s="30">
        <v>5.0</v>
      </c>
      <c r="Q337" s="30">
        <v>0.0</v>
      </c>
      <c r="R337" s="30">
        <v>5.0</v>
      </c>
      <c r="S337" s="30">
        <v>10.0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0.0</v>
      </c>
      <c r="AA337" s="30">
        <v>0.0</v>
      </c>
      <c r="AB337" s="30">
        <v>0.0</v>
      </c>
      <c r="AC337" s="30">
        <v>0.0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0.0</v>
      </c>
      <c r="AJ337" s="108"/>
    </row>
    <row r="338">
      <c r="A338" s="30">
        <v>13720.3</v>
      </c>
      <c r="B338" s="40">
        <v>44428.0</v>
      </c>
      <c r="C338" s="31">
        <v>44428.0</v>
      </c>
      <c r="D338" s="32" t="s">
        <v>93</v>
      </c>
      <c r="E338" s="32" t="s">
        <v>94</v>
      </c>
      <c r="J338" s="30">
        <v>0.0</v>
      </c>
      <c r="K338" s="30">
        <v>0.0</v>
      </c>
      <c r="L338" s="30">
        <v>1.0</v>
      </c>
      <c r="M338" s="32" t="s">
        <v>39</v>
      </c>
      <c r="N338" s="32" t="s">
        <v>39</v>
      </c>
      <c r="O338" s="30">
        <v>0.0</v>
      </c>
      <c r="P338" s="30">
        <v>3.0</v>
      </c>
      <c r="Q338" s="30">
        <v>3.0</v>
      </c>
      <c r="R338" s="30">
        <v>0.0</v>
      </c>
      <c r="S338" s="30">
        <v>10.0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0.0</v>
      </c>
      <c r="AA338" s="30">
        <v>0.0</v>
      </c>
      <c r="AB338" s="30">
        <v>0.0</v>
      </c>
      <c r="AC338" s="30">
        <v>0.0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108"/>
    </row>
    <row r="339">
      <c r="A339" s="30">
        <v>13720.4</v>
      </c>
      <c r="B339" s="40">
        <v>44428.0</v>
      </c>
      <c r="C339" s="31">
        <v>44428.0</v>
      </c>
      <c r="D339" s="32" t="s">
        <v>93</v>
      </c>
      <c r="E339" s="32" t="s">
        <v>94</v>
      </c>
      <c r="J339" s="30">
        <v>0.0</v>
      </c>
      <c r="K339" s="30">
        <v>0.0</v>
      </c>
      <c r="L339" s="30">
        <v>1.0</v>
      </c>
      <c r="M339" s="32" t="s">
        <v>39</v>
      </c>
      <c r="N339" s="32" t="s">
        <v>39</v>
      </c>
      <c r="O339" s="30">
        <v>0.0</v>
      </c>
      <c r="P339" s="30">
        <v>0.0</v>
      </c>
      <c r="Q339" s="30">
        <v>0.0</v>
      </c>
      <c r="R339" s="30">
        <v>0.0</v>
      </c>
      <c r="S339" s="30">
        <v>0.0</v>
      </c>
      <c r="T339" s="30">
        <v>0.0</v>
      </c>
      <c r="U339" s="30">
        <v>14.0</v>
      </c>
      <c r="V339" s="30">
        <v>12.0</v>
      </c>
      <c r="W339" s="30">
        <v>0.0</v>
      </c>
      <c r="X339" s="30">
        <v>10.0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0.0</v>
      </c>
      <c r="AF339" s="30">
        <v>0.0</v>
      </c>
      <c r="AG339" s="30">
        <v>0.0</v>
      </c>
      <c r="AH339" s="30">
        <v>0.0</v>
      </c>
      <c r="AI339" s="30">
        <v>0.0</v>
      </c>
      <c r="AJ339" s="108"/>
    </row>
    <row r="340">
      <c r="A340" s="30">
        <v>13720.5</v>
      </c>
      <c r="B340" s="40">
        <v>44428.0</v>
      </c>
      <c r="C340" s="31">
        <v>44428.0</v>
      </c>
      <c r="D340" s="32" t="s">
        <v>93</v>
      </c>
      <c r="E340" s="32" t="s">
        <v>94</v>
      </c>
      <c r="J340" s="30">
        <v>0.0</v>
      </c>
      <c r="K340" s="30">
        <v>0.0</v>
      </c>
      <c r="L340" s="30">
        <v>1.0</v>
      </c>
      <c r="M340" s="32" t="s">
        <v>39</v>
      </c>
      <c r="N340" s="32" t="s">
        <v>39</v>
      </c>
      <c r="O340" s="30">
        <v>0.0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2.0</v>
      </c>
      <c r="V340" s="30">
        <v>1.0</v>
      </c>
      <c r="W340" s="30">
        <v>0.0</v>
      </c>
      <c r="X340" s="30">
        <v>10.0</v>
      </c>
      <c r="Y340" s="30">
        <v>0.0</v>
      </c>
      <c r="Z340" s="30">
        <v>0.0</v>
      </c>
      <c r="AA340" s="30">
        <v>0.0</v>
      </c>
      <c r="AB340" s="30">
        <v>0.0</v>
      </c>
      <c r="AC340" s="30">
        <v>0.0</v>
      </c>
      <c r="AD340" s="30">
        <v>0.0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108"/>
    </row>
    <row r="341">
      <c r="A341" s="30">
        <v>13720.6</v>
      </c>
      <c r="B341" s="40">
        <v>44428.0</v>
      </c>
      <c r="C341" s="31">
        <v>44428.0</v>
      </c>
      <c r="D341" s="32" t="s">
        <v>93</v>
      </c>
      <c r="E341" s="32" t="s">
        <v>94</v>
      </c>
      <c r="J341" s="30">
        <v>0.0</v>
      </c>
      <c r="K341" s="30">
        <v>0.0</v>
      </c>
      <c r="L341" s="30">
        <v>1.0</v>
      </c>
      <c r="M341" s="32" t="s">
        <v>39</v>
      </c>
      <c r="N341" s="32" t="s">
        <v>39</v>
      </c>
      <c r="O341" s="30">
        <v>0.0</v>
      </c>
      <c r="P341" s="30">
        <v>2.0</v>
      </c>
      <c r="Q341" s="30">
        <v>0.0</v>
      </c>
      <c r="R341" s="30">
        <v>0.0</v>
      </c>
      <c r="S341" s="30">
        <v>10.0</v>
      </c>
      <c r="T341" s="30">
        <v>0.0</v>
      </c>
      <c r="U341" s="30">
        <v>0.0</v>
      </c>
      <c r="V341" s="30">
        <v>0.0</v>
      </c>
      <c r="W341" s="30">
        <v>0.0</v>
      </c>
      <c r="X341" s="30">
        <v>0.0</v>
      </c>
      <c r="Y341" s="30">
        <v>0.0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108"/>
    </row>
    <row r="342">
      <c r="A342" s="30">
        <v>13721.1</v>
      </c>
      <c r="B342" s="40">
        <v>44428.0</v>
      </c>
      <c r="C342" s="31">
        <v>44428.0</v>
      </c>
      <c r="D342" s="32" t="s">
        <v>93</v>
      </c>
      <c r="E342" s="32" t="s">
        <v>94</v>
      </c>
      <c r="J342" s="30">
        <v>0.0</v>
      </c>
      <c r="K342" s="30">
        <v>0.0</v>
      </c>
      <c r="L342" s="30">
        <v>1.0</v>
      </c>
      <c r="M342" s="32" t="s">
        <v>39</v>
      </c>
      <c r="N342" s="32" t="s">
        <v>39</v>
      </c>
      <c r="O342" s="30">
        <v>0.0</v>
      </c>
      <c r="P342" s="30">
        <v>1.0</v>
      </c>
      <c r="Q342" s="30">
        <v>1.0</v>
      </c>
      <c r="R342" s="30">
        <v>0.0</v>
      </c>
      <c r="S342" s="30">
        <v>10.0</v>
      </c>
      <c r="T342" s="30">
        <v>0.0</v>
      </c>
      <c r="U342" s="30">
        <v>0.0</v>
      </c>
      <c r="V342" s="30">
        <v>0.0</v>
      </c>
      <c r="W342" s="30">
        <v>0.0</v>
      </c>
      <c r="X342" s="30">
        <v>0.0</v>
      </c>
      <c r="Y342" s="30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108"/>
    </row>
    <row r="343">
      <c r="A343" s="30">
        <v>13721.2</v>
      </c>
      <c r="B343" s="40">
        <v>44428.0</v>
      </c>
      <c r="C343" s="31">
        <v>44428.0</v>
      </c>
      <c r="D343" s="32" t="s">
        <v>93</v>
      </c>
      <c r="E343" s="32" t="s">
        <v>94</v>
      </c>
      <c r="J343" s="30">
        <v>0.0</v>
      </c>
      <c r="K343" s="30">
        <v>0.0</v>
      </c>
      <c r="L343" s="30">
        <v>1.0</v>
      </c>
      <c r="M343" s="32" t="s">
        <v>39</v>
      </c>
      <c r="N343" s="32" t="s">
        <v>39</v>
      </c>
      <c r="O343" s="30">
        <v>0.0</v>
      </c>
      <c r="P343" s="30">
        <v>0.0</v>
      </c>
      <c r="Q343" s="30">
        <v>0.0</v>
      </c>
      <c r="R343" s="30">
        <v>0.0</v>
      </c>
      <c r="S343" s="30">
        <v>0.0</v>
      </c>
      <c r="T343" s="30">
        <v>0.0</v>
      </c>
      <c r="U343" s="30">
        <v>1.0</v>
      </c>
      <c r="V343" s="30">
        <v>2.0</v>
      </c>
      <c r="W343" s="30">
        <v>0.0</v>
      </c>
      <c r="X343" s="30">
        <v>10.0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108"/>
    </row>
    <row r="344">
      <c r="A344" s="30">
        <v>13721.3</v>
      </c>
      <c r="B344" s="40">
        <v>44428.0</v>
      </c>
      <c r="C344" s="31">
        <v>44428.0</v>
      </c>
      <c r="D344" s="32" t="s">
        <v>93</v>
      </c>
      <c r="E344" s="32" t="s">
        <v>94</v>
      </c>
      <c r="F344" s="32" t="s">
        <v>170</v>
      </c>
      <c r="G344" s="33" t="s">
        <v>109</v>
      </c>
      <c r="H344" s="34">
        <v>27529.0</v>
      </c>
      <c r="I344" s="35"/>
      <c r="J344" s="30">
        <v>0.0</v>
      </c>
      <c r="K344" s="30">
        <v>1.0</v>
      </c>
      <c r="L344" s="30">
        <v>0.0</v>
      </c>
      <c r="M344" s="32" t="s">
        <v>39</v>
      </c>
      <c r="N344" s="32" t="s">
        <v>39</v>
      </c>
      <c r="O344" s="30">
        <v>0.0</v>
      </c>
      <c r="P344" s="30">
        <v>0.0</v>
      </c>
      <c r="Q344" s="30">
        <v>0.0</v>
      </c>
      <c r="R344" s="30">
        <v>0.0</v>
      </c>
      <c r="S344" s="30">
        <v>0.0</v>
      </c>
      <c r="T344" s="30">
        <v>0.0</v>
      </c>
      <c r="U344" s="30">
        <v>0.0</v>
      </c>
      <c r="V344" s="30">
        <v>4.0</v>
      </c>
      <c r="W344" s="30">
        <v>10.0</v>
      </c>
      <c r="X344" s="30">
        <v>0.0</v>
      </c>
      <c r="Y344" s="30">
        <v>0.0</v>
      </c>
      <c r="Z344" s="30">
        <v>0.0</v>
      </c>
      <c r="AA344" s="30">
        <v>0.0</v>
      </c>
      <c r="AB344" s="30">
        <v>0.0</v>
      </c>
      <c r="AC344" s="30">
        <v>0.0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108"/>
    </row>
    <row r="345">
      <c r="A345" s="30">
        <v>13721.4</v>
      </c>
      <c r="B345" s="40">
        <v>44428.0</v>
      </c>
      <c r="C345" s="31">
        <v>44428.0</v>
      </c>
      <c r="D345" s="32" t="s">
        <v>93</v>
      </c>
      <c r="E345" s="32" t="s">
        <v>94</v>
      </c>
      <c r="J345" s="30">
        <v>1.0</v>
      </c>
      <c r="K345" s="30">
        <v>0.0</v>
      </c>
      <c r="L345" s="30">
        <v>0.0</v>
      </c>
      <c r="M345" s="32" t="s">
        <v>39</v>
      </c>
      <c r="N345" s="32" t="s">
        <v>39</v>
      </c>
      <c r="O345" s="30">
        <v>0.0</v>
      </c>
      <c r="P345" s="30">
        <v>0.0</v>
      </c>
      <c r="Q345" s="30">
        <v>0.0</v>
      </c>
      <c r="R345" s="30">
        <v>0.0</v>
      </c>
      <c r="S345" s="30">
        <v>0.0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11.0</v>
      </c>
      <c r="AG345" s="30">
        <v>0.0</v>
      </c>
      <c r="AH345" s="30">
        <v>0.0</v>
      </c>
      <c r="AI345" s="30">
        <v>0.0</v>
      </c>
      <c r="AJ345" s="108"/>
    </row>
    <row r="346">
      <c r="A346" s="30">
        <v>13721.5</v>
      </c>
      <c r="B346" s="40">
        <v>44428.0</v>
      </c>
      <c r="C346" s="31">
        <v>44428.0</v>
      </c>
      <c r="D346" s="32" t="s">
        <v>93</v>
      </c>
      <c r="E346" s="32" t="s">
        <v>94</v>
      </c>
      <c r="J346" s="30">
        <v>1.0</v>
      </c>
      <c r="K346" s="30">
        <v>0.0</v>
      </c>
      <c r="L346" s="30">
        <v>0.0</v>
      </c>
      <c r="M346" s="32" t="s">
        <v>39</v>
      </c>
      <c r="N346" s="32" t="s">
        <v>39</v>
      </c>
      <c r="O346" s="30">
        <v>0.0</v>
      </c>
      <c r="P346" s="30">
        <v>0.0</v>
      </c>
      <c r="Q346" s="30">
        <v>0.0</v>
      </c>
      <c r="R346" s="30">
        <v>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0.0</v>
      </c>
      <c r="AA346" s="30">
        <v>0.0</v>
      </c>
      <c r="AB346" s="30">
        <v>0.0</v>
      </c>
      <c r="AC346" s="30">
        <v>0.0</v>
      </c>
      <c r="AD346" s="30">
        <v>0.0</v>
      </c>
      <c r="AE346" s="30">
        <v>5.0</v>
      </c>
      <c r="AF346" s="30">
        <v>1.0</v>
      </c>
      <c r="AG346" s="30">
        <v>10.0</v>
      </c>
      <c r="AH346" s="30">
        <v>0.0</v>
      </c>
      <c r="AI346" s="30">
        <v>0.0</v>
      </c>
      <c r="AJ346" s="108"/>
    </row>
    <row r="347">
      <c r="A347" s="30">
        <v>13721.6</v>
      </c>
      <c r="B347" s="40">
        <v>44428.0</v>
      </c>
      <c r="C347" s="31">
        <v>44428.0</v>
      </c>
      <c r="D347" s="32" t="s">
        <v>93</v>
      </c>
      <c r="E347" s="32" t="s">
        <v>94</v>
      </c>
      <c r="J347" s="30">
        <v>1.0</v>
      </c>
      <c r="K347" s="30">
        <v>0.0</v>
      </c>
      <c r="L347" s="30">
        <v>0.0</v>
      </c>
      <c r="M347" s="32" t="s">
        <v>39</v>
      </c>
      <c r="N347" s="32" t="s">
        <v>39</v>
      </c>
      <c r="O347" s="30">
        <v>0.0</v>
      </c>
      <c r="P347" s="30">
        <v>0.0</v>
      </c>
      <c r="Q347" s="30">
        <v>0.0</v>
      </c>
      <c r="R347" s="30">
        <v>0.0</v>
      </c>
      <c r="S347" s="30">
        <v>0.0</v>
      </c>
      <c r="T347" s="30">
        <v>0.0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0.0</v>
      </c>
      <c r="AA347" s="30">
        <v>0.0</v>
      </c>
      <c r="AB347" s="30">
        <v>0.0</v>
      </c>
      <c r="AC347" s="30">
        <v>0.0</v>
      </c>
      <c r="AD347" s="30">
        <v>0.0</v>
      </c>
      <c r="AE347" s="30">
        <v>3.0</v>
      </c>
      <c r="AF347" s="30">
        <v>1.0</v>
      </c>
      <c r="AG347" s="30">
        <v>5.0</v>
      </c>
      <c r="AH347" s="30">
        <v>0.0</v>
      </c>
      <c r="AI347" s="30">
        <v>0.0</v>
      </c>
      <c r="AJ347" s="108"/>
    </row>
    <row r="348">
      <c r="A348" s="30">
        <v>13722.1</v>
      </c>
      <c r="B348" s="40">
        <v>44428.0</v>
      </c>
      <c r="C348" s="31">
        <v>44447.0</v>
      </c>
      <c r="D348" s="32" t="s">
        <v>208</v>
      </c>
      <c r="E348" s="32" t="s">
        <v>36</v>
      </c>
      <c r="F348" s="32" t="s">
        <v>66</v>
      </c>
      <c r="G348" s="32" t="s">
        <v>51</v>
      </c>
      <c r="H348" s="30">
        <v>27539.0</v>
      </c>
      <c r="I348" s="37"/>
      <c r="J348" s="30">
        <v>0.0</v>
      </c>
      <c r="K348" s="30">
        <v>1.0</v>
      </c>
      <c r="L348" s="30">
        <v>0.0</v>
      </c>
      <c r="M348" s="32" t="s">
        <v>39</v>
      </c>
      <c r="N348" s="32" t="s">
        <v>39</v>
      </c>
      <c r="O348" s="30">
        <v>3.0</v>
      </c>
      <c r="P348" s="30">
        <v>10.0</v>
      </c>
      <c r="Q348" s="30">
        <v>5.0</v>
      </c>
      <c r="R348" s="30">
        <v>10.0</v>
      </c>
      <c r="S348" s="30">
        <v>2.0</v>
      </c>
      <c r="T348" s="30">
        <v>1.0</v>
      </c>
      <c r="U348" s="30">
        <v>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0.0</v>
      </c>
      <c r="AA348" s="30">
        <v>0.0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108"/>
    </row>
    <row r="349">
      <c r="A349" s="30">
        <v>13722.2</v>
      </c>
      <c r="B349" s="40">
        <v>44428.0</v>
      </c>
      <c r="C349" s="31">
        <v>44447.0</v>
      </c>
      <c r="D349" s="32" t="s">
        <v>208</v>
      </c>
      <c r="E349" s="32" t="s">
        <v>36</v>
      </c>
      <c r="H349" s="37"/>
      <c r="I349" s="37"/>
      <c r="J349" s="30">
        <v>0.0</v>
      </c>
      <c r="K349" s="30">
        <v>0.0</v>
      </c>
      <c r="L349" s="30">
        <v>1.0</v>
      </c>
      <c r="M349" s="32" t="s">
        <v>39</v>
      </c>
      <c r="N349" s="32" t="s">
        <v>39</v>
      </c>
      <c r="O349" s="30">
        <v>0.0</v>
      </c>
      <c r="P349" s="30">
        <v>8.0</v>
      </c>
      <c r="Q349" s="30">
        <v>7.0</v>
      </c>
      <c r="R349" s="30">
        <v>0.0</v>
      </c>
      <c r="S349" s="30">
        <v>0.0</v>
      </c>
      <c r="T349" s="30">
        <v>1.0</v>
      </c>
      <c r="U349" s="30">
        <v>0.0</v>
      </c>
      <c r="V349" s="30">
        <v>0.0</v>
      </c>
      <c r="W349" s="30">
        <v>0.0</v>
      </c>
      <c r="X349" s="30">
        <v>0.0</v>
      </c>
      <c r="Y349" s="30">
        <v>0.0</v>
      </c>
      <c r="Z349" s="30">
        <v>0.0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108"/>
    </row>
    <row r="350">
      <c r="A350" s="30">
        <v>13723.1</v>
      </c>
      <c r="B350" s="40">
        <v>44428.0</v>
      </c>
      <c r="C350" s="31">
        <v>44453.0</v>
      </c>
      <c r="D350" s="32" t="s">
        <v>416</v>
      </c>
      <c r="E350" s="32" t="s">
        <v>36</v>
      </c>
      <c r="F350" s="32" t="s">
        <v>147</v>
      </c>
      <c r="G350" s="33" t="s">
        <v>38</v>
      </c>
      <c r="H350" s="34">
        <v>27612.0</v>
      </c>
      <c r="I350" s="35"/>
      <c r="J350" s="30">
        <v>0.0</v>
      </c>
      <c r="K350" s="30">
        <v>1.0</v>
      </c>
      <c r="L350" s="30">
        <v>0.0</v>
      </c>
      <c r="M350" s="32" t="s">
        <v>49</v>
      </c>
      <c r="N350" s="32" t="s">
        <v>39</v>
      </c>
      <c r="O350" s="30">
        <v>2.0</v>
      </c>
      <c r="P350" s="30">
        <v>0.0</v>
      </c>
      <c r="Q350" s="30">
        <v>0.0</v>
      </c>
      <c r="R350" s="30">
        <v>0.0</v>
      </c>
      <c r="S350" s="30">
        <v>0.0</v>
      </c>
      <c r="T350" s="30">
        <v>0.0</v>
      </c>
      <c r="U350" s="30">
        <v>10.0</v>
      </c>
      <c r="V350" s="30">
        <v>0.0</v>
      </c>
      <c r="W350" s="30">
        <v>10.0</v>
      </c>
      <c r="X350" s="30">
        <v>1.0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1.0</v>
      </c>
      <c r="AF350" s="30">
        <v>5.0</v>
      </c>
      <c r="AG350" s="30">
        <v>0.0</v>
      </c>
      <c r="AH350" s="30">
        <v>0.0</v>
      </c>
      <c r="AI350" s="30">
        <v>1.0</v>
      </c>
      <c r="AJ350" s="108"/>
    </row>
    <row r="351">
      <c r="A351" s="30">
        <v>13724.1</v>
      </c>
      <c r="B351" s="40">
        <v>44431.0</v>
      </c>
      <c r="C351" s="31">
        <v>44453.0</v>
      </c>
      <c r="D351" s="32" t="s">
        <v>417</v>
      </c>
      <c r="E351" s="32" t="s">
        <v>36</v>
      </c>
      <c r="F351" s="32" t="s">
        <v>40</v>
      </c>
      <c r="G351" s="37"/>
      <c r="H351" s="37"/>
      <c r="I351" s="37"/>
      <c r="J351" s="30">
        <v>0.0</v>
      </c>
      <c r="K351" s="30">
        <v>1.0</v>
      </c>
      <c r="L351" s="30">
        <v>0.0</v>
      </c>
      <c r="M351" s="32" t="s">
        <v>39</v>
      </c>
      <c r="N351" s="32" t="s">
        <v>39</v>
      </c>
      <c r="O351" s="30">
        <v>0.0</v>
      </c>
      <c r="P351" s="30">
        <v>0.0</v>
      </c>
      <c r="Q351" s="30">
        <v>0.0</v>
      </c>
      <c r="R351" s="30">
        <v>0.0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11.0</v>
      </c>
      <c r="AA351" s="30">
        <v>5.0</v>
      </c>
      <c r="AB351" s="30">
        <v>12.0</v>
      </c>
      <c r="AC351" s="30">
        <v>1.0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108"/>
    </row>
    <row r="352">
      <c r="A352" s="30">
        <v>13724.2</v>
      </c>
      <c r="B352" s="40">
        <v>44431.0</v>
      </c>
      <c r="C352" s="31">
        <v>44453.0</v>
      </c>
      <c r="D352" s="32" t="s">
        <v>417</v>
      </c>
      <c r="E352" s="32" t="s">
        <v>36</v>
      </c>
      <c r="H352" s="37"/>
      <c r="I352" s="37"/>
      <c r="J352" s="30">
        <v>0.0</v>
      </c>
      <c r="K352" s="30">
        <v>0.0</v>
      </c>
      <c r="L352" s="30">
        <v>1.0</v>
      </c>
      <c r="M352" s="32" t="s">
        <v>39</v>
      </c>
      <c r="N352" s="32" t="s">
        <v>39</v>
      </c>
      <c r="O352" s="30">
        <v>2.0</v>
      </c>
      <c r="P352" s="30">
        <v>11.0</v>
      </c>
      <c r="Q352" s="30">
        <v>5.0</v>
      </c>
      <c r="R352" s="30">
        <v>5.0</v>
      </c>
      <c r="S352" s="30">
        <v>0.0</v>
      </c>
      <c r="T352" s="30">
        <v>1.0</v>
      </c>
      <c r="U352" s="30">
        <v>0.0</v>
      </c>
      <c r="V352" s="30">
        <v>0.0</v>
      </c>
      <c r="W352" s="30">
        <v>0.0</v>
      </c>
      <c r="X352" s="30">
        <v>0.0</v>
      </c>
      <c r="Y352" s="30">
        <v>0.0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108"/>
    </row>
    <row r="353">
      <c r="A353" s="30">
        <v>13725.1</v>
      </c>
      <c r="B353" s="40">
        <v>44431.0</v>
      </c>
      <c r="C353" s="31">
        <v>44453.0</v>
      </c>
      <c r="D353" s="32" t="s">
        <v>395</v>
      </c>
      <c r="E353" s="32" t="s">
        <v>46</v>
      </c>
      <c r="H353" s="37"/>
      <c r="I353" s="35"/>
      <c r="J353" s="30">
        <v>1.0</v>
      </c>
      <c r="K353" s="30">
        <v>0.0</v>
      </c>
      <c r="L353" s="30">
        <v>0.0</v>
      </c>
      <c r="M353" s="32" t="s">
        <v>39</v>
      </c>
      <c r="N353" s="32" t="s">
        <v>39</v>
      </c>
      <c r="O353" s="30">
        <v>4.0</v>
      </c>
      <c r="P353" s="30">
        <v>0.0</v>
      </c>
      <c r="Q353" s="30">
        <v>0.0</v>
      </c>
      <c r="R353" s="30">
        <v>0.0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11.0</v>
      </c>
      <c r="AA353" s="30">
        <v>4.0</v>
      </c>
      <c r="AB353" s="30">
        <v>12.0</v>
      </c>
      <c r="AC353" s="30">
        <v>1.0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108"/>
    </row>
    <row r="354">
      <c r="A354" s="30">
        <v>13725.2</v>
      </c>
      <c r="B354" s="40">
        <v>44431.0</v>
      </c>
      <c r="C354" s="31">
        <v>44453.0</v>
      </c>
      <c r="D354" s="32" t="s">
        <v>395</v>
      </c>
      <c r="E354" s="32" t="s">
        <v>46</v>
      </c>
      <c r="H354" s="37"/>
      <c r="I354" s="35"/>
      <c r="J354" s="30">
        <v>1.0</v>
      </c>
      <c r="K354" s="30">
        <v>0.0</v>
      </c>
      <c r="L354" s="30">
        <v>0.0</v>
      </c>
      <c r="M354" s="32" t="s">
        <v>39</v>
      </c>
      <c r="N354" s="32" t="s">
        <v>39</v>
      </c>
      <c r="O354" s="30">
        <v>4.0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0.0</v>
      </c>
      <c r="V354" s="30">
        <v>0.0</v>
      </c>
      <c r="W354" s="30">
        <v>0.0</v>
      </c>
      <c r="X354" s="30">
        <v>0.0</v>
      </c>
      <c r="Y354" s="30">
        <v>0.0</v>
      </c>
      <c r="Z354" s="30">
        <v>12.0</v>
      </c>
      <c r="AA354" s="30">
        <v>6.0</v>
      </c>
      <c r="AB354" s="30">
        <v>11.0</v>
      </c>
      <c r="AC354" s="30">
        <v>1.0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108"/>
    </row>
    <row r="355">
      <c r="A355" s="30">
        <v>13725.3</v>
      </c>
      <c r="B355" s="40">
        <v>44431.0</v>
      </c>
      <c r="C355" s="31">
        <v>44454.0</v>
      </c>
      <c r="D355" s="32" t="s">
        <v>395</v>
      </c>
      <c r="E355" s="32" t="s">
        <v>46</v>
      </c>
      <c r="H355" s="37"/>
      <c r="I355" s="37"/>
      <c r="J355" s="30">
        <v>0.0</v>
      </c>
      <c r="K355" s="30">
        <v>0.0</v>
      </c>
      <c r="L355" s="30">
        <v>1.0</v>
      </c>
      <c r="M355" s="32" t="s">
        <v>39</v>
      </c>
      <c r="N355" s="32" t="s">
        <v>39</v>
      </c>
      <c r="O355" s="30">
        <v>4.0</v>
      </c>
      <c r="P355" s="30">
        <v>14.0</v>
      </c>
      <c r="Q355" s="30">
        <v>8.0</v>
      </c>
      <c r="R355" s="30">
        <v>10.0</v>
      </c>
      <c r="S355" s="30">
        <v>2.0</v>
      </c>
      <c r="T355" s="30">
        <v>1.0</v>
      </c>
      <c r="U355" s="30">
        <v>0.0</v>
      </c>
      <c r="V355" s="30">
        <v>0.0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108"/>
    </row>
    <row r="356">
      <c r="A356" s="30">
        <v>13725.4</v>
      </c>
      <c r="B356" s="40">
        <v>44431.0</v>
      </c>
      <c r="C356" s="31">
        <v>44454.0</v>
      </c>
      <c r="D356" s="32" t="s">
        <v>395</v>
      </c>
      <c r="E356" s="32" t="s">
        <v>46</v>
      </c>
      <c r="H356" s="37"/>
      <c r="I356" s="37"/>
      <c r="J356" s="30">
        <v>0.0</v>
      </c>
      <c r="K356" s="30">
        <v>0.0</v>
      </c>
      <c r="L356" s="30">
        <v>1.0</v>
      </c>
      <c r="M356" s="32" t="s">
        <v>39</v>
      </c>
      <c r="N356" s="32" t="s">
        <v>39</v>
      </c>
      <c r="O356" s="30">
        <v>2.0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11.0</v>
      </c>
      <c r="V356" s="30">
        <v>5.0</v>
      </c>
      <c r="W356" s="30">
        <v>10.0</v>
      </c>
      <c r="X356" s="30">
        <v>1.0</v>
      </c>
      <c r="Y356" s="30">
        <v>1.0</v>
      </c>
      <c r="Z356" s="30">
        <v>0.0</v>
      </c>
      <c r="AA356" s="30">
        <v>0.0</v>
      </c>
      <c r="AB356" s="30">
        <v>0.0</v>
      </c>
      <c r="AC356" s="30">
        <v>0.0</v>
      </c>
      <c r="AD356" s="30">
        <v>0.0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108"/>
    </row>
    <row r="357">
      <c r="A357" s="30">
        <v>13725.5</v>
      </c>
      <c r="B357" s="40">
        <v>44431.0</v>
      </c>
      <c r="C357" s="31">
        <v>44454.0</v>
      </c>
      <c r="D357" s="32" t="s">
        <v>395</v>
      </c>
      <c r="E357" s="32" t="s">
        <v>46</v>
      </c>
      <c r="H357" s="37"/>
      <c r="I357" s="37"/>
      <c r="J357" s="30">
        <v>0.0</v>
      </c>
      <c r="K357" s="30">
        <v>0.0</v>
      </c>
      <c r="L357" s="30">
        <v>1.0</v>
      </c>
      <c r="M357" s="32" t="s">
        <v>39</v>
      </c>
      <c r="N357" s="32" t="s">
        <v>39</v>
      </c>
      <c r="O357" s="30">
        <v>0.0</v>
      </c>
      <c r="P357" s="30">
        <v>0.0</v>
      </c>
      <c r="Q357" s="30">
        <v>0.0</v>
      </c>
      <c r="R357" s="30">
        <v>0.0</v>
      </c>
      <c r="S357" s="30">
        <v>0.0</v>
      </c>
      <c r="T357" s="30">
        <v>0.0</v>
      </c>
      <c r="U357" s="30">
        <v>14.0</v>
      </c>
      <c r="V357" s="30">
        <v>10.0</v>
      </c>
      <c r="W357" s="30">
        <v>10.0</v>
      </c>
      <c r="X357" s="30">
        <v>2.0</v>
      </c>
      <c r="Y357" s="30">
        <v>0.0</v>
      </c>
      <c r="Z357" s="30">
        <v>0.0</v>
      </c>
      <c r="AA357" s="30">
        <v>0.0</v>
      </c>
      <c r="AB357" s="30">
        <v>0.0</v>
      </c>
      <c r="AC357" s="30">
        <v>0.0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108"/>
    </row>
    <row r="358">
      <c r="A358" s="30">
        <v>13726.1</v>
      </c>
      <c r="B358" s="40">
        <v>44431.0</v>
      </c>
      <c r="C358" s="31">
        <v>44454.0</v>
      </c>
      <c r="D358" s="32" t="s">
        <v>219</v>
      </c>
      <c r="E358" s="32" t="s">
        <v>36</v>
      </c>
      <c r="F358" s="32" t="s">
        <v>268</v>
      </c>
      <c r="G358" s="33" t="s">
        <v>38</v>
      </c>
      <c r="H358" s="34">
        <v>27605.0</v>
      </c>
      <c r="I358" s="35"/>
      <c r="J358" s="30">
        <v>0.0</v>
      </c>
      <c r="K358" s="30">
        <v>1.0</v>
      </c>
      <c r="L358" s="30">
        <v>0.0</v>
      </c>
      <c r="M358" s="32" t="s">
        <v>49</v>
      </c>
      <c r="N358" s="32" t="s">
        <v>39</v>
      </c>
      <c r="O358" s="30">
        <v>4.0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0.0</v>
      </c>
      <c r="V358" s="30">
        <v>0.0</v>
      </c>
      <c r="W358" s="30">
        <v>0.0</v>
      </c>
      <c r="X358" s="30">
        <v>0.0</v>
      </c>
      <c r="Y358" s="30">
        <v>0.0</v>
      </c>
      <c r="Z358" s="30">
        <v>12.0</v>
      </c>
      <c r="AA358" s="30">
        <v>7.0</v>
      </c>
      <c r="AB358" s="30">
        <v>10.0</v>
      </c>
      <c r="AC358" s="30">
        <v>1.0</v>
      </c>
      <c r="AD358" s="30">
        <v>1.0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108"/>
    </row>
    <row r="359">
      <c r="A359" s="30">
        <v>13727.1</v>
      </c>
      <c r="B359" s="40">
        <v>44431.0</v>
      </c>
      <c r="C359" s="31">
        <v>44455.0</v>
      </c>
      <c r="D359" s="32" t="s">
        <v>343</v>
      </c>
      <c r="E359" s="33" t="s">
        <v>36</v>
      </c>
      <c r="F359" s="32" t="s">
        <v>100</v>
      </c>
      <c r="G359" s="33" t="s">
        <v>74</v>
      </c>
      <c r="H359" s="34">
        <v>27587.0</v>
      </c>
      <c r="I359" s="35"/>
      <c r="J359" s="30">
        <v>0.0</v>
      </c>
      <c r="K359" s="30">
        <v>1.0</v>
      </c>
      <c r="L359" s="30">
        <v>0.0</v>
      </c>
      <c r="M359" s="32" t="s">
        <v>39</v>
      </c>
      <c r="N359" s="32" t="s">
        <v>39</v>
      </c>
      <c r="O359" s="30">
        <v>3.0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0.0</v>
      </c>
      <c r="V359" s="30">
        <v>0.0</v>
      </c>
      <c r="W359" s="30">
        <v>0.0</v>
      </c>
      <c r="X359" s="30">
        <v>0.0</v>
      </c>
      <c r="Y359" s="30">
        <v>0.0</v>
      </c>
      <c r="Z359" s="30">
        <v>0.0</v>
      </c>
      <c r="AA359" s="30">
        <v>0.0</v>
      </c>
      <c r="AB359" s="30">
        <v>0.0</v>
      </c>
      <c r="AC359" s="30">
        <v>0.0</v>
      </c>
      <c r="AD359" s="30">
        <v>0.0</v>
      </c>
      <c r="AE359" s="30">
        <v>10.0</v>
      </c>
      <c r="AF359" s="30">
        <v>7.0</v>
      </c>
      <c r="AG359" s="30">
        <v>10.0</v>
      </c>
      <c r="AH359" s="30">
        <v>1.0</v>
      </c>
      <c r="AI359" s="30">
        <v>1.0</v>
      </c>
      <c r="AJ359" s="108"/>
    </row>
    <row r="360">
      <c r="A360" s="30">
        <v>13727.2</v>
      </c>
      <c r="B360" s="40">
        <v>44431.0</v>
      </c>
      <c r="C360" s="31">
        <v>44455.0</v>
      </c>
      <c r="D360" s="32" t="s">
        <v>343</v>
      </c>
      <c r="E360" s="33" t="s">
        <v>36</v>
      </c>
      <c r="F360" s="32" t="s">
        <v>390</v>
      </c>
      <c r="G360" s="33" t="s">
        <v>109</v>
      </c>
      <c r="H360" s="34">
        <v>25729.0</v>
      </c>
      <c r="I360" s="35"/>
      <c r="J360" s="30">
        <v>0.0</v>
      </c>
      <c r="K360" s="30">
        <v>1.0</v>
      </c>
      <c r="L360" s="30">
        <v>0.0</v>
      </c>
      <c r="M360" s="32" t="s">
        <v>39</v>
      </c>
      <c r="N360" s="32" t="s">
        <v>39</v>
      </c>
      <c r="O360" s="30">
        <v>3.0</v>
      </c>
      <c r="P360" s="30">
        <v>0.0</v>
      </c>
      <c r="Q360" s="30">
        <v>0.0</v>
      </c>
      <c r="R360" s="30">
        <v>0.0</v>
      </c>
      <c r="S360" s="30">
        <v>0.0</v>
      </c>
      <c r="T360" s="30">
        <v>0.0</v>
      </c>
      <c r="U360" s="30">
        <v>0.0</v>
      </c>
      <c r="V360" s="30">
        <v>0.0</v>
      </c>
      <c r="W360" s="30">
        <v>0.0</v>
      </c>
      <c r="X360" s="30">
        <v>0.0</v>
      </c>
      <c r="Y360" s="30">
        <v>0.0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10.0</v>
      </c>
      <c r="AF360" s="30">
        <v>7.0</v>
      </c>
      <c r="AG360" s="30">
        <v>10.0</v>
      </c>
      <c r="AH360" s="30">
        <v>1.0</v>
      </c>
      <c r="AI360" s="30">
        <v>1.0</v>
      </c>
      <c r="AJ360" s="108"/>
    </row>
    <row r="361">
      <c r="A361" s="30">
        <v>13727.3</v>
      </c>
      <c r="B361" s="40">
        <v>44431.0</v>
      </c>
      <c r="C361" s="31">
        <v>44455.0</v>
      </c>
      <c r="D361" s="32" t="s">
        <v>343</v>
      </c>
      <c r="E361" s="32" t="s">
        <v>36</v>
      </c>
      <c r="F361" s="32" t="s">
        <v>291</v>
      </c>
      <c r="G361" s="33" t="s">
        <v>109</v>
      </c>
      <c r="H361" s="34">
        <v>27529.0</v>
      </c>
      <c r="I361" s="35"/>
      <c r="J361" s="30">
        <v>0.0</v>
      </c>
      <c r="K361" s="30">
        <v>1.0</v>
      </c>
      <c r="L361" s="30">
        <v>0.0</v>
      </c>
      <c r="M361" s="32" t="s">
        <v>39</v>
      </c>
      <c r="N361" s="32" t="s">
        <v>39</v>
      </c>
      <c r="O361" s="30">
        <v>6.0</v>
      </c>
      <c r="P361" s="30">
        <v>11.0</v>
      </c>
      <c r="Q361" s="30">
        <v>8.0</v>
      </c>
      <c r="R361" s="30">
        <v>12.0</v>
      </c>
      <c r="S361" s="30">
        <v>1.0</v>
      </c>
      <c r="T361" s="30">
        <v>1.0</v>
      </c>
      <c r="U361" s="30">
        <v>0.0</v>
      </c>
      <c r="V361" s="30">
        <v>0.0</v>
      </c>
      <c r="W361" s="30">
        <v>0.0</v>
      </c>
      <c r="X361" s="30">
        <v>0.0</v>
      </c>
      <c r="Y361" s="30">
        <v>0.0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108"/>
    </row>
    <row r="362">
      <c r="A362" s="30">
        <v>13727.4</v>
      </c>
      <c r="B362" s="40">
        <v>44431.0</v>
      </c>
      <c r="C362" s="40">
        <v>44455.0</v>
      </c>
      <c r="D362" s="32" t="s">
        <v>343</v>
      </c>
      <c r="E362" s="32" t="s">
        <v>36</v>
      </c>
      <c r="F362" s="32" t="s">
        <v>291</v>
      </c>
      <c r="G362" s="33" t="s">
        <v>109</v>
      </c>
      <c r="H362" s="34">
        <v>27529.0</v>
      </c>
      <c r="I362" s="35"/>
      <c r="J362" s="30">
        <v>0.0</v>
      </c>
      <c r="K362" s="30">
        <v>1.0</v>
      </c>
      <c r="L362" s="30">
        <v>0.0</v>
      </c>
      <c r="M362" s="32" t="s">
        <v>39</v>
      </c>
      <c r="N362" s="32" t="s">
        <v>39</v>
      </c>
      <c r="O362" s="30">
        <v>4.0</v>
      </c>
      <c r="P362" s="30">
        <v>0.0</v>
      </c>
      <c r="Q362" s="30">
        <v>0.0</v>
      </c>
      <c r="R362" s="30">
        <v>0.0</v>
      </c>
      <c r="S362" s="30">
        <v>0.0</v>
      </c>
      <c r="T362" s="30">
        <v>0.0</v>
      </c>
      <c r="U362" s="30">
        <v>11.0</v>
      </c>
      <c r="V362" s="30">
        <v>7.0</v>
      </c>
      <c r="W362" s="30">
        <v>10.0</v>
      </c>
      <c r="X362" s="30">
        <v>1.0</v>
      </c>
      <c r="Y362" s="30">
        <v>1.0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108"/>
    </row>
    <row r="363">
      <c r="A363" s="30">
        <v>13727.5</v>
      </c>
      <c r="B363" s="40">
        <v>44431.0</v>
      </c>
      <c r="C363" s="40">
        <v>44455.0</v>
      </c>
      <c r="D363" s="32" t="s">
        <v>343</v>
      </c>
      <c r="E363" s="32" t="s">
        <v>36</v>
      </c>
      <c r="F363" s="32" t="s">
        <v>291</v>
      </c>
      <c r="G363" s="33" t="s">
        <v>109</v>
      </c>
      <c r="H363" s="34">
        <v>27529.0</v>
      </c>
      <c r="I363" s="35"/>
      <c r="J363" s="30">
        <v>0.0</v>
      </c>
      <c r="K363" s="30">
        <v>1.0</v>
      </c>
      <c r="L363" s="30">
        <v>0.0</v>
      </c>
      <c r="M363" s="32" t="s">
        <v>39</v>
      </c>
      <c r="N363" s="32" t="s">
        <v>39</v>
      </c>
      <c r="O363" s="30">
        <v>4.0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10.0</v>
      </c>
      <c r="V363" s="30">
        <v>8.0</v>
      </c>
      <c r="W363" s="30">
        <v>10.0</v>
      </c>
      <c r="X363" s="30">
        <v>1.0</v>
      </c>
      <c r="Y363" s="30">
        <v>1.0</v>
      </c>
      <c r="Z363" s="30">
        <v>0.0</v>
      </c>
      <c r="AA363" s="30">
        <v>0.0</v>
      </c>
      <c r="AB363" s="30">
        <v>0.0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108"/>
    </row>
    <row r="364">
      <c r="A364" s="30">
        <v>13727.6</v>
      </c>
      <c r="B364" s="40">
        <v>44431.0</v>
      </c>
      <c r="C364" s="40">
        <v>44455.0</v>
      </c>
      <c r="D364" s="32" t="s">
        <v>343</v>
      </c>
      <c r="E364" s="32" t="s">
        <v>36</v>
      </c>
      <c r="F364" s="32" t="s">
        <v>40</v>
      </c>
      <c r="G364" s="38"/>
      <c r="H364" s="38"/>
      <c r="I364" s="35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4.0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10.0</v>
      </c>
      <c r="V364" s="30">
        <v>6.0</v>
      </c>
      <c r="W364" s="30">
        <v>10.0</v>
      </c>
      <c r="X364" s="30">
        <v>1.0</v>
      </c>
      <c r="Y364" s="30">
        <v>1.0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108"/>
    </row>
    <row r="365">
      <c r="A365" s="30">
        <v>13728.1</v>
      </c>
      <c r="B365" s="40">
        <v>44431.0</v>
      </c>
      <c r="C365" s="40">
        <v>44454.0</v>
      </c>
      <c r="D365" s="32" t="s">
        <v>111</v>
      </c>
      <c r="E365" s="33" t="s">
        <v>36</v>
      </c>
      <c r="F365" s="32" t="s">
        <v>112</v>
      </c>
      <c r="G365" s="33" t="s">
        <v>38</v>
      </c>
      <c r="H365" s="34">
        <v>27610.0</v>
      </c>
      <c r="I365" s="35"/>
      <c r="J365" s="30">
        <v>0.0</v>
      </c>
      <c r="K365" s="30">
        <v>1.0</v>
      </c>
      <c r="L365" s="30">
        <v>0.0</v>
      </c>
      <c r="M365" s="32" t="s">
        <v>49</v>
      </c>
      <c r="N365" s="32" t="s">
        <v>39</v>
      </c>
      <c r="O365" s="30">
        <v>5.0</v>
      </c>
      <c r="P365" s="30">
        <v>13.0</v>
      </c>
      <c r="Q365" s="30">
        <v>7.0</v>
      </c>
      <c r="R365" s="30">
        <v>10.0</v>
      </c>
      <c r="S365" s="30">
        <v>1.0</v>
      </c>
      <c r="T365" s="30">
        <v>0.0</v>
      </c>
      <c r="U365" s="30">
        <v>0.0</v>
      </c>
      <c r="V365" s="30">
        <v>0.0</v>
      </c>
      <c r="W365" s="30">
        <v>0.0</v>
      </c>
      <c r="X365" s="30">
        <v>0.0</v>
      </c>
      <c r="Y365" s="30">
        <v>0.0</v>
      </c>
      <c r="Z365" s="30">
        <v>0.0</v>
      </c>
      <c r="AA365" s="30">
        <v>0.0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108"/>
    </row>
    <row r="366">
      <c r="A366" s="30">
        <v>13729.1</v>
      </c>
      <c r="B366" s="40">
        <v>44431.0</v>
      </c>
      <c r="C366" s="40">
        <v>44456.0</v>
      </c>
      <c r="D366" s="32" t="s">
        <v>184</v>
      </c>
      <c r="E366" s="32" t="s">
        <v>36</v>
      </c>
      <c r="F366" s="32" t="s">
        <v>83</v>
      </c>
      <c r="G366" s="33" t="s">
        <v>38</v>
      </c>
      <c r="H366" s="34">
        <v>27609.0</v>
      </c>
      <c r="I366" s="35"/>
      <c r="J366" s="30">
        <v>0.0</v>
      </c>
      <c r="K366" s="30">
        <v>1.0</v>
      </c>
      <c r="L366" s="30">
        <v>0.0</v>
      </c>
      <c r="M366" s="32" t="s">
        <v>49</v>
      </c>
      <c r="N366" s="32" t="s">
        <v>39</v>
      </c>
      <c r="O366" s="30">
        <v>3.0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11.0</v>
      </c>
      <c r="V366" s="30">
        <v>7.0</v>
      </c>
      <c r="W366" s="30">
        <v>10.0</v>
      </c>
      <c r="X366" s="30">
        <v>1.0</v>
      </c>
      <c r="Y366" s="30">
        <v>1.0</v>
      </c>
      <c r="Z366" s="30">
        <v>0.0</v>
      </c>
      <c r="AA366" s="30">
        <v>0.0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108"/>
    </row>
    <row r="367">
      <c r="A367" s="30">
        <v>13729.2</v>
      </c>
      <c r="B367" s="40">
        <v>44431.0</v>
      </c>
      <c r="C367" s="40">
        <v>44456.0</v>
      </c>
      <c r="D367" s="32" t="s">
        <v>184</v>
      </c>
      <c r="E367" s="32" t="s">
        <v>36</v>
      </c>
      <c r="F367" s="32" t="s">
        <v>83</v>
      </c>
      <c r="G367" s="32" t="s">
        <v>38</v>
      </c>
      <c r="H367" s="30">
        <v>27609.0</v>
      </c>
      <c r="I367" s="37"/>
      <c r="J367" s="30">
        <v>0.0</v>
      </c>
      <c r="K367" s="30">
        <v>1.0</v>
      </c>
      <c r="L367" s="30">
        <v>0.0</v>
      </c>
      <c r="M367" s="32" t="s">
        <v>49</v>
      </c>
      <c r="N367" s="32" t="s">
        <v>39</v>
      </c>
      <c r="O367" s="30">
        <v>3.0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11.0</v>
      </c>
      <c r="V367" s="30">
        <v>7.0</v>
      </c>
      <c r="W367" s="30">
        <v>10.0</v>
      </c>
      <c r="X367" s="30">
        <v>1.0</v>
      </c>
      <c r="Y367" s="30">
        <v>1.0</v>
      </c>
      <c r="Z367" s="30">
        <v>0.0</v>
      </c>
      <c r="AA367" s="30">
        <v>0.0</v>
      </c>
      <c r="AB367" s="30">
        <v>0.0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108"/>
    </row>
    <row r="368">
      <c r="A368" s="30">
        <v>13730.1</v>
      </c>
      <c r="B368" s="40">
        <v>44431.0</v>
      </c>
      <c r="C368" s="40">
        <v>44455.0</v>
      </c>
      <c r="D368" s="32" t="s">
        <v>232</v>
      </c>
      <c r="E368" s="33" t="s">
        <v>36</v>
      </c>
      <c r="F368" s="32" t="s">
        <v>290</v>
      </c>
      <c r="G368" s="33" t="s">
        <v>107</v>
      </c>
      <c r="H368" s="34">
        <v>27513.0</v>
      </c>
      <c r="I368" s="35"/>
      <c r="J368" s="30">
        <v>0.0</v>
      </c>
      <c r="K368" s="30">
        <v>1.0</v>
      </c>
      <c r="L368" s="30">
        <v>0.0</v>
      </c>
      <c r="M368" s="32" t="s">
        <v>49</v>
      </c>
      <c r="N368" s="32" t="s">
        <v>39</v>
      </c>
      <c r="O368" s="30">
        <v>2.0</v>
      </c>
      <c r="P368" s="30">
        <v>11.0</v>
      </c>
      <c r="Q368" s="30">
        <v>8.0</v>
      </c>
      <c r="R368" s="30">
        <v>10.0</v>
      </c>
      <c r="S368" s="30">
        <v>0.0</v>
      </c>
      <c r="T368" s="30">
        <v>0.0</v>
      </c>
      <c r="U368" s="30">
        <v>0.0</v>
      </c>
      <c r="V368" s="30">
        <v>0.0</v>
      </c>
      <c r="W368" s="30">
        <v>0.0</v>
      </c>
      <c r="X368" s="30">
        <v>0.0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108"/>
    </row>
    <row r="369">
      <c r="A369" s="30">
        <v>13730.2</v>
      </c>
      <c r="B369" s="40">
        <v>44431.0</v>
      </c>
      <c r="C369" s="40">
        <v>44455.0</v>
      </c>
      <c r="D369" s="32" t="s">
        <v>232</v>
      </c>
      <c r="E369" s="32" t="s">
        <v>36</v>
      </c>
      <c r="F369" s="32" t="s">
        <v>280</v>
      </c>
      <c r="G369" s="33" t="s">
        <v>107</v>
      </c>
      <c r="H369" s="34">
        <v>27511.0</v>
      </c>
      <c r="I369" s="35"/>
      <c r="J369" s="30">
        <v>0.0</v>
      </c>
      <c r="K369" s="30">
        <v>1.0</v>
      </c>
      <c r="L369" s="30">
        <v>0.0</v>
      </c>
      <c r="M369" s="32" t="s">
        <v>49</v>
      </c>
      <c r="N369" s="32" t="s">
        <v>39</v>
      </c>
      <c r="O369" s="30">
        <v>2.0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0.0</v>
      </c>
      <c r="V369" s="30">
        <v>0.0</v>
      </c>
      <c r="W369" s="30">
        <v>0.0</v>
      </c>
      <c r="X369" s="30">
        <v>0.0</v>
      </c>
      <c r="Y369" s="30">
        <v>0.0</v>
      </c>
      <c r="Z369" s="30">
        <v>11.0</v>
      </c>
      <c r="AA369" s="30">
        <v>3.0</v>
      </c>
      <c r="AB369" s="30">
        <v>11.0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0.0</v>
      </c>
      <c r="AH369" s="30">
        <v>0.0</v>
      </c>
      <c r="AI369" s="30">
        <v>0.0</v>
      </c>
      <c r="AJ369" s="108"/>
    </row>
    <row r="370">
      <c r="A370" s="30">
        <v>13731.1</v>
      </c>
      <c r="B370" s="40">
        <v>44431.0</v>
      </c>
      <c r="C370" s="40">
        <v>44431.0</v>
      </c>
      <c r="D370" s="32" t="s">
        <v>137</v>
      </c>
      <c r="E370" s="32" t="s">
        <v>138</v>
      </c>
      <c r="F370" s="32" t="s">
        <v>66</v>
      </c>
      <c r="G370" s="33" t="s">
        <v>51</v>
      </c>
      <c r="H370" s="34">
        <v>27539.0</v>
      </c>
      <c r="I370" s="35"/>
      <c r="J370" s="30">
        <v>0.0</v>
      </c>
      <c r="K370" s="30">
        <v>1.0</v>
      </c>
      <c r="L370" s="30">
        <v>0.0</v>
      </c>
      <c r="M370" s="32" t="s">
        <v>39</v>
      </c>
      <c r="N370" s="32" t="s">
        <v>39</v>
      </c>
      <c r="O370" s="30">
        <v>5.0</v>
      </c>
      <c r="P370" s="30">
        <v>11.0</v>
      </c>
      <c r="Q370" s="30">
        <v>5.0</v>
      </c>
      <c r="R370" s="30">
        <v>2.0</v>
      </c>
      <c r="S370" s="30">
        <v>0.0</v>
      </c>
      <c r="T370" s="30">
        <v>0.0</v>
      </c>
      <c r="U370" s="30">
        <v>0.0</v>
      </c>
      <c r="V370" s="30">
        <v>0.0</v>
      </c>
      <c r="W370" s="30">
        <v>0.0</v>
      </c>
      <c r="X370" s="30">
        <v>0.0</v>
      </c>
      <c r="Y370" s="30">
        <v>0.0</v>
      </c>
      <c r="Z370" s="30">
        <v>0.0</v>
      </c>
      <c r="AA370" s="30">
        <v>0.0</v>
      </c>
      <c r="AB370" s="30">
        <v>5.0</v>
      </c>
      <c r="AC370" s="30">
        <v>2.0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108"/>
    </row>
    <row r="371">
      <c r="A371" s="30">
        <v>13732.1</v>
      </c>
      <c r="B371" s="40">
        <v>44431.0</v>
      </c>
      <c r="C371" s="40">
        <v>44454.0</v>
      </c>
      <c r="D371" s="32" t="s">
        <v>336</v>
      </c>
      <c r="E371" s="32" t="s">
        <v>36</v>
      </c>
      <c r="H371" s="37"/>
      <c r="I371" s="37"/>
      <c r="J371" s="30">
        <v>0.0</v>
      </c>
      <c r="K371" s="30">
        <v>0.0</v>
      </c>
      <c r="L371" s="30">
        <v>1.0</v>
      </c>
      <c r="M371" s="32" t="s">
        <v>39</v>
      </c>
      <c r="N371" s="32" t="s">
        <v>39</v>
      </c>
      <c r="O371" s="30">
        <v>2.0</v>
      </c>
      <c r="P371" s="30">
        <v>11.0</v>
      </c>
      <c r="Q371" s="30">
        <v>7.0</v>
      </c>
      <c r="R371" s="30">
        <v>10.0</v>
      </c>
      <c r="S371" s="30">
        <v>2.0</v>
      </c>
      <c r="T371" s="30">
        <v>1.0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0.0</v>
      </c>
      <c r="AA371" s="30">
        <v>0.0</v>
      </c>
      <c r="AB371" s="30">
        <v>0.0</v>
      </c>
      <c r="AC371" s="30">
        <v>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108"/>
    </row>
    <row r="372">
      <c r="A372" s="30">
        <v>13733.1</v>
      </c>
      <c r="B372" s="40">
        <v>44431.0</v>
      </c>
      <c r="C372" s="40">
        <v>44456.0</v>
      </c>
      <c r="D372" s="32" t="s">
        <v>35</v>
      </c>
      <c r="E372" s="32" t="s">
        <v>36</v>
      </c>
      <c r="F372" s="32" t="s">
        <v>40</v>
      </c>
      <c r="G372" s="38"/>
      <c r="H372" s="38"/>
      <c r="I372" s="35"/>
      <c r="J372" s="30">
        <v>0.0</v>
      </c>
      <c r="K372" s="30">
        <v>1.0</v>
      </c>
      <c r="L372" s="30">
        <v>0.0</v>
      </c>
      <c r="M372" s="32" t="s">
        <v>39</v>
      </c>
      <c r="N372" s="32" t="s">
        <v>39</v>
      </c>
      <c r="O372" s="30">
        <v>4.0</v>
      </c>
      <c r="P372" s="30">
        <v>12.0</v>
      </c>
      <c r="Q372" s="30">
        <v>7.0</v>
      </c>
      <c r="R372" s="30">
        <v>5.0</v>
      </c>
      <c r="S372" s="30">
        <v>1.0</v>
      </c>
      <c r="T372" s="30">
        <v>0.0</v>
      </c>
      <c r="U372" s="30">
        <v>0.0</v>
      </c>
      <c r="V372" s="30">
        <v>0.0</v>
      </c>
      <c r="W372" s="30">
        <v>0.0</v>
      </c>
      <c r="X372" s="30">
        <v>0.0</v>
      </c>
      <c r="Y372" s="30">
        <v>0.0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108"/>
    </row>
    <row r="373">
      <c r="A373" s="30">
        <v>13733.2</v>
      </c>
      <c r="B373" s="40">
        <v>44431.0</v>
      </c>
      <c r="C373" s="40">
        <v>44456.0</v>
      </c>
      <c r="D373" s="32" t="s">
        <v>35</v>
      </c>
      <c r="E373" s="32" t="s">
        <v>36</v>
      </c>
      <c r="H373" s="37"/>
      <c r="I373" s="37"/>
      <c r="J373" s="30">
        <v>1.0</v>
      </c>
      <c r="K373" s="30">
        <v>0.0</v>
      </c>
      <c r="L373" s="30">
        <v>0.0</v>
      </c>
      <c r="M373" s="32" t="s">
        <v>39</v>
      </c>
      <c r="N373" s="32" t="s">
        <v>39</v>
      </c>
      <c r="O373" s="30">
        <v>3.0</v>
      </c>
      <c r="P373" s="30">
        <v>0.0</v>
      </c>
      <c r="Q373" s="30">
        <v>0.0</v>
      </c>
      <c r="R373" s="30">
        <v>0.0</v>
      </c>
      <c r="S373" s="30">
        <v>0.0</v>
      </c>
      <c r="T373" s="30">
        <v>0.0</v>
      </c>
      <c r="U373" s="30">
        <v>0.0</v>
      </c>
      <c r="V373" s="30">
        <v>0.0</v>
      </c>
      <c r="W373" s="30">
        <v>0.0</v>
      </c>
      <c r="X373" s="30">
        <v>0.0</v>
      </c>
      <c r="Y373" s="30">
        <v>0.0</v>
      </c>
      <c r="Z373" s="30">
        <v>5.0</v>
      </c>
      <c r="AA373" s="30">
        <v>3.0</v>
      </c>
      <c r="AB373" s="30">
        <v>10.0</v>
      </c>
      <c r="AC373" s="30">
        <v>1.0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108"/>
    </row>
    <row r="374">
      <c r="A374" s="30">
        <v>13733.3</v>
      </c>
      <c r="B374" s="40">
        <v>44431.0</v>
      </c>
      <c r="C374" s="40">
        <v>44456.0</v>
      </c>
      <c r="D374" s="32" t="s">
        <v>35</v>
      </c>
      <c r="E374" s="32" t="s">
        <v>36</v>
      </c>
      <c r="H374" s="37"/>
      <c r="I374" s="37"/>
      <c r="J374" s="30">
        <v>0.0</v>
      </c>
      <c r="K374" s="30">
        <v>0.0</v>
      </c>
      <c r="L374" s="30">
        <v>1.0</v>
      </c>
      <c r="M374" s="32" t="s">
        <v>39</v>
      </c>
      <c r="N374" s="32" t="s">
        <v>39</v>
      </c>
      <c r="O374" s="30">
        <v>4.0</v>
      </c>
      <c r="P374" s="30">
        <v>10.0</v>
      </c>
      <c r="Q374" s="30">
        <v>10.0</v>
      </c>
      <c r="R374" s="30">
        <v>5.0</v>
      </c>
      <c r="S374" s="30">
        <v>0.0</v>
      </c>
      <c r="T374" s="30">
        <v>0.0</v>
      </c>
      <c r="U374" s="30">
        <v>0.0</v>
      </c>
      <c r="V374" s="30">
        <v>0.0</v>
      </c>
      <c r="W374" s="30">
        <v>0.0</v>
      </c>
      <c r="X374" s="30">
        <v>0.0</v>
      </c>
      <c r="Y374" s="30">
        <v>0.0</v>
      </c>
      <c r="Z374" s="30">
        <v>0.0</v>
      </c>
      <c r="AA374" s="30">
        <v>0.0</v>
      </c>
      <c r="AB374" s="30">
        <v>0.0</v>
      </c>
      <c r="AC374" s="30">
        <v>0.0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108"/>
    </row>
    <row r="375">
      <c r="A375" s="30">
        <v>13734.1</v>
      </c>
      <c r="B375" s="40">
        <v>44431.0</v>
      </c>
      <c r="C375" s="32" t="s">
        <v>171</v>
      </c>
      <c r="D375" s="32" t="s">
        <v>370</v>
      </c>
      <c r="E375" s="32" t="s">
        <v>104</v>
      </c>
      <c r="F375" s="32" t="s">
        <v>40</v>
      </c>
      <c r="G375" s="38"/>
      <c r="H375" s="38"/>
      <c r="I375" s="35"/>
      <c r="J375" s="30">
        <v>0.0</v>
      </c>
      <c r="K375" s="30">
        <v>1.0</v>
      </c>
      <c r="L375" s="30">
        <v>0.0</v>
      </c>
      <c r="M375" s="32" t="s">
        <v>39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0.0</v>
      </c>
      <c r="V375" s="30">
        <v>0.0</v>
      </c>
      <c r="W375" s="30">
        <v>0.0</v>
      </c>
      <c r="X375" s="30">
        <v>0.0</v>
      </c>
      <c r="Y375" s="30">
        <v>0.0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108"/>
    </row>
    <row r="376">
      <c r="A376" s="30">
        <v>13734.2</v>
      </c>
      <c r="B376" s="40">
        <v>44431.0</v>
      </c>
      <c r="C376" s="32" t="s">
        <v>171</v>
      </c>
      <c r="D376" s="32" t="s">
        <v>370</v>
      </c>
      <c r="E376" s="32" t="s">
        <v>104</v>
      </c>
      <c r="F376" s="37"/>
      <c r="G376" s="38"/>
      <c r="H376" s="38"/>
      <c r="I376" s="35"/>
      <c r="J376" s="30">
        <v>1.0</v>
      </c>
      <c r="K376" s="30">
        <v>0.0</v>
      </c>
      <c r="L376" s="30">
        <v>0.0</v>
      </c>
      <c r="M376" s="32" t="s">
        <v>39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0.0</v>
      </c>
      <c r="AA376" s="30">
        <v>0.0</v>
      </c>
      <c r="AB376" s="30">
        <v>0.0</v>
      </c>
      <c r="AC376" s="30">
        <v>0.0</v>
      </c>
      <c r="AD376" s="30">
        <v>0.0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108"/>
    </row>
    <row r="377">
      <c r="A377" s="30">
        <v>13734.3</v>
      </c>
      <c r="B377" s="40">
        <v>44431.0</v>
      </c>
      <c r="C377" s="32" t="s">
        <v>171</v>
      </c>
      <c r="D377" s="32" t="s">
        <v>370</v>
      </c>
      <c r="E377" s="32" t="s">
        <v>104</v>
      </c>
      <c r="F377" s="37"/>
      <c r="G377" s="38"/>
      <c r="H377" s="38"/>
      <c r="I377" s="35"/>
      <c r="J377" s="30">
        <v>1.0</v>
      </c>
      <c r="K377" s="30">
        <v>0.0</v>
      </c>
      <c r="L377" s="30">
        <v>0.0</v>
      </c>
      <c r="M377" s="32" t="s">
        <v>39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0.0</v>
      </c>
      <c r="V377" s="30">
        <v>0.0</v>
      </c>
      <c r="W377" s="30">
        <v>0.0</v>
      </c>
      <c r="X377" s="30">
        <v>0.0</v>
      </c>
      <c r="Y377" s="30">
        <v>0.0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108"/>
    </row>
    <row r="378">
      <c r="A378" s="30">
        <v>13735.1</v>
      </c>
      <c r="B378" s="40">
        <v>44431.0</v>
      </c>
      <c r="C378" s="40">
        <v>44456.0</v>
      </c>
      <c r="D378" s="32" t="s">
        <v>418</v>
      </c>
      <c r="E378" s="32" t="s">
        <v>36</v>
      </c>
      <c r="F378" s="32" t="s">
        <v>330</v>
      </c>
      <c r="G378" s="33" t="s">
        <v>107</v>
      </c>
      <c r="H378" s="34">
        <v>27560.0</v>
      </c>
      <c r="I378" s="35"/>
      <c r="J378" s="30">
        <v>0.0</v>
      </c>
      <c r="K378" s="30">
        <v>1.0</v>
      </c>
      <c r="L378" s="30">
        <v>0.0</v>
      </c>
      <c r="M378" s="32" t="s">
        <v>49</v>
      </c>
      <c r="N378" s="32" t="s">
        <v>39</v>
      </c>
      <c r="O378" s="30">
        <v>3.0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11.0</v>
      </c>
      <c r="V378" s="30">
        <v>7.0</v>
      </c>
      <c r="W378" s="30">
        <v>10.0</v>
      </c>
      <c r="X378" s="30">
        <v>1.0</v>
      </c>
      <c r="Y378" s="30">
        <v>1.0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108"/>
    </row>
    <row r="379">
      <c r="A379" s="30">
        <v>13736.1</v>
      </c>
      <c r="B379" s="40">
        <v>44431.0</v>
      </c>
      <c r="C379" s="40">
        <v>44456.0</v>
      </c>
      <c r="D379" s="32" t="s">
        <v>125</v>
      </c>
      <c r="E379" s="32" t="s">
        <v>36</v>
      </c>
      <c r="F379" s="32" t="s">
        <v>263</v>
      </c>
      <c r="G379" s="33" t="s">
        <v>91</v>
      </c>
      <c r="H379" s="34">
        <v>27597.0</v>
      </c>
      <c r="I379" s="35"/>
      <c r="J379" s="30">
        <v>0.0</v>
      </c>
      <c r="K379" s="30">
        <v>1.0</v>
      </c>
      <c r="L379" s="30">
        <v>0.0</v>
      </c>
      <c r="M379" s="32" t="s">
        <v>49</v>
      </c>
      <c r="N379" s="32" t="s">
        <v>39</v>
      </c>
      <c r="O379" s="30">
        <v>3.0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12.0</v>
      </c>
      <c r="V379" s="30">
        <v>7.0</v>
      </c>
      <c r="W379" s="30">
        <v>10.0</v>
      </c>
      <c r="X379" s="30">
        <v>1.0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108"/>
    </row>
    <row r="380">
      <c r="A380" s="30">
        <v>13736.2</v>
      </c>
      <c r="B380" s="40">
        <v>44431.0</v>
      </c>
      <c r="C380" s="40">
        <v>44456.0</v>
      </c>
      <c r="D380" s="32" t="s">
        <v>125</v>
      </c>
      <c r="E380" s="32" t="s">
        <v>36</v>
      </c>
      <c r="F380" s="32" t="s">
        <v>179</v>
      </c>
      <c r="G380" s="33" t="s">
        <v>38</v>
      </c>
      <c r="H380" s="34">
        <v>27616.0</v>
      </c>
      <c r="I380" s="35"/>
      <c r="J380" s="30">
        <v>0.0</v>
      </c>
      <c r="K380" s="30">
        <v>1.0</v>
      </c>
      <c r="L380" s="30">
        <v>0.0</v>
      </c>
      <c r="M380" s="32" t="s">
        <v>49</v>
      </c>
      <c r="N380" s="32" t="s">
        <v>39</v>
      </c>
      <c r="O380" s="30">
        <v>3.0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0.0</v>
      </c>
      <c r="V380" s="30">
        <v>0.0</v>
      </c>
      <c r="W380" s="30">
        <v>0.0</v>
      </c>
      <c r="X380" s="30">
        <v>0.0</v>
      </c>
      <c r="Y380" s="30">
        <v>0.0</v>
      </c>
      <c r="Z380" s="30">
        <v>0.0</v>
      </c>
      <c r="AA380" s="30">
        <v>0.0</v>
      </c>
      <c r="AB380" s="30">
        <v>0.0</v>
      </c>
      <c r="AC380" s="30">
        <v>0.0</v>
      </c>
      <c r="AD380" s="30">
        <v>0.0</v>
      </c>
      <c r="AE380" s="30">
        <v>12.0</v>
      </c>
      <c r="AF380" s="30">
        <v>6.0</v>
      </c>
      <c r="AG380" s="30">
        <v>10.0</v>
      </c>
      <c r="AH380" s="30">
        <v>1.0</v>
      </c>
      <c r="AI380" s="30">
        <v>0.0</v>
      </c>
      <c r="AJ380" s="108"/>
    </row>
    <row r="381">
      <c r="A381" s="30">
        <v>13737.1</v>
      </c>
      <c r="B381" s="40">
        <v>44431.0</v>
      </c>
      <c r="C381" s="40">
        <v>44456.0</v>
      </c>
      <c r="D381" s="32" t="s">
        <v>80</v>
      </c>
      <c r="E381" s="32" t="s">
        <v>36</v>
      </c>
      <c r="F381" s="32" t="s">
        <v>75</v>
      </c>
      <c r="G381" s="33" t="s">
        <v>74</v>
      </c>
      <c r="H381" s="34">
        <v>27587.0</v>
      </c>
      <c r="I381" s="35"/>
      <c r="J381" s="30">
        <v>0.0</v>
      </c>
      <c r="K381" s="30">
        <v>1.0</v>
      </c>
      <c r="L381" s="30">
        <v>0.0</v>
      </c>
      <c r="M381" s="32" t="s">
        <v>49</v>
      </c>
      <c r="N381" s="32" t="s">
        <v>49</v>
      </c>
      <c r="O381" s="30">
        <v>3.0</v>
      </c>
      <c r="P381" s="30">
        <v>11.0</v>
      </c>
      <c r="Q381" s="30">
        <v>7.0</v>
      </c>
      <c r="R381" s="30">
        <v>10.0</v>
      </c>
      <c r="S381" s="30">
        <v>1.0</v>
      </c>
      <c r="T381" s="30">
        <v>1.0</v>
      </c>
      <c r="U381" s="30">
        <v>0.0</v>
      </c>
      <c r="V381" s="30">
        <v>0.0</v>
      </c>
      <c r="W381" s="30">
        <v>0.0</v>
      </c>
      <c r="X381" s="30">
        <v>0.0</v>
      </c>
      <c r="Y381" s="30">
        <v>0.0</v>
      </c>
      <c r="Z381" s="30">
        <v>0.0</v>
      </c>
      <c r="AA381" s="30">
        <v>0.0</v>
      </c>
      <c r="AB381" s="30">
        <v>0.0</v>
      </c>
      <c r="AC381" s="30">
        <v>0.0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108"/>
    </row>
    <row r="382">
      <c r="A382" s="30">
        <v>13738.1</v>
      </c>
      <c r="B382" s="40">
        <v>44431.0</v>
      </c>
      <c r="C382" s="40">
        <v>44456.0</v>
      </c>
      <c r="D382" s="32" t="s">
        <v>80</v>
      </c>
      <c r="E382" s="32" t="s">
        <v>36</v>
      </c>
      <c r="F382" s="32" t="s">
        <v>75</v>
      </c>
      <c r="G382" s="33" t="s">
        <v>74</v>
      </c>
      <c r="H382" s="34">
        <v>27587.0</v>
      </c>
      <c r="I382" s="35"/>
      <c r="J382" s="30">
        <v>0.0</v>
      </c>
      <c r="K382" s="30">
        <v>1.0</v>
      </c>
      <c r="L382" s="30">
        <v>0.0</v>
      </c>
      <c r="M382" s="32" t="s">
        <v>49</v>
      </c>
      <c r="N382" s="32" t="s">
        <v>39</v>
      </c>
      <c r="O382" s="30">
        <v>3.0</v>
      </c>
      <c r="P382" s="30">
        <v>11.0</v>
      </c>
      <c r="Q382" s="30">
        <v>7.0</v>
      </c>
      <c r="R382" s="30">
        <v>10.0</v>
      </c>
      <c r="S382" s="30">
        <v>1.0</v>
      </c>
      <c r="T382" s="30">
        <v>1.0</v>
      </c>
      <c r="U382" s="30">
        <v>0.0</v>
      </c>
      <c r="V382" s="30">
        <v>0.0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108"/>
    </row>
    <row r="383">
      <c r="A383" s="30">
        <v>13738.2</v>
      </c>
      <c r="B383" s="40">
        <v>44431.0</v>
      </c>
      <c r="C383" s="40">
        <v>44456.0</v>
      </c>
      <c r="D383" s="32" t="s">
        <v>80</v>
      </c>
      <c r="E383" s="32" t="s">
        <v>36</v>
      </c>
      <c r="F383" s="32" t="s">
        <v>75</v>
      </c>
      <c r="G383" s="33" t="s">
        <v>74</v>
      </c>
      <c r="H383" s="34">
        <v>27587.0</v>
      </c>
      <c r="I383" s="35"/>
      <c r="J383" s="30">
        <v>0.0</v>
      </c>
      <c r="K383" s="30">
        <v>1.0</v>
      </c>
      <c r="L383" s="30">
        <v>0.0</v>
      </c>
      <c r="M383" s="32" t="s">
        <v>49</v>
      </c>
      <c r="N383" s="32" t="s">
        <v>39</v>
      </c>
      <c r="O383" s="30">
        <v>3.0</v>
      </c>
      <c r="P383" s="30">
        <v>11.0</v>
      </c>
      <c r="Q383" s="30">
        <v>7.0</v>
      </c>
      <c r="R383" s="30">
        <v>10.0</v>
      </c>
      <c r="S383" s="30">
        <v>1.0</v>
      </c>
      <c r="T383" s="30">
        <v>1.0</v>
      </c>
      <c r="U383" s="30">
        <v>0.0</v>
      </c>
      <c r="V383" s="30">
        <v>0.0</v>
      </c>
      <c r="W383" s="30">
        <v>0.0</v>
      </c>
      <c r="X383" s="30">
        <v>0.0</v>
      </c>
      <c r="Y383" s="30">
        <v>0.0</v>
      </c>
      <c r="Z383" s="30">
        <v>0.0</v>
      </c>
      <c r="AA383" s="30">
        <v>0.0</v>
      </c>
      <c r="AB383" s="30">
        <v>0.0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108"/>
    </row>
    <row r="384">
      <c r="A384" s="30">
        <v>13739.1</v>
      </c>
      <c r="B384" s="40">
        <v>44431.0</v>
      </c>
      <c r="C384" s="40">
        <v>44459.0</v>
      </c>
      <c r="D384" s="32" t="s">
        <v>321</v>
      </c>
      <c r="E384" s="32" t="s">
        <v>46</v>
      </c>
      <c r="F384" s="32" t="s">
        <v>419</v>
      </c>
      <c r="G384" s="33" t="s">
        <v>38</v>
      </c>
      <c r="H384" s="34">
        <v>27614.0</v>
      </c>
      <c r="I384" s="35"/>
      <c r="J384" s="30">
        <v>0.0</v>
      </c>
      <c r="K384" s="30">
        <v>1.0</v>
      </c>
      <c r="L384" s="30">
        <v>0.0</v>
      </c>
      <c r="M384" s="32" t="s">
        <v>49</v>
      </c>
      <c r="N384" s="32" t="s">
        <v>39</v>
      </c>
      <c r="O384" s="30">
        <v>3.0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12.0</v>
      </c>
      <c r="V384" s="30">
        <v>7.0</v>
      </c>
      <c r="W384" s="30">
        <v>10.0</v>
      </c>
      <c r="X384" s="30">
        <v>1.0</v>
      </c>
      <c r="Y384" s="30">
        <v>0.0</v>
      </c>
      <c r="Z384" s="30">
        <v>0.0</v>
      </c>
      <c r="AA384" s="30">
        <v>0.0</v>
      </c>
      <c r="AB384" s="30">
        <v>0.0</v>
      </c>
      <c r="AC384" s="30">
        <v>0.0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108"/>
    </row>
    <row r="385">
      <c r="A385" s="30">
        <v>13739.2</v>
      </c>
      <c r="B385" s="40">
        <v>44431.0</v>
      </c>
      <c r="C385" s="40">
        <v>44459.0</v>
      </c>
      <c r="D385" s="32" t="s">
        <v>321</v>
      </c>
      <c r="E385" s="32" t="s">
        <v>46</v>
      </c>
      <c r="H385" s="37"/>
      <c r="I385" s="35"/>
      <c r="J385" s="30">
        <v>0.0</v>
      </c>
      <c r="K385" s="30">
        <v>0.0</v>
      </c>
      <c r="L385" s="30">
        <v>1.0</v>
      </c>
      <c r="M385" s="32" t="s">
        <v>39</v>
      </c>
      <c r="N385" s="32" t="s">
        <v>39</v>
      </c>
      <c r="O385" s="30">
        <v>0.0</v>
      </c>
      <c r="P385" s="30">
        <v>10.0</v>
      </c>
      <c r="Q385" s="30">
        <v>6.0</v>
      </c>
      <c r="R385" s="30">
        <v>5.0</v>
      </c>
      <c r="S385" s="30">
        <v>1.0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  <c r="AJ385" s="108"/>
    </row>
    <row r="386">
      <c r="A386" s="30">
        <v>13739.3</v>
      </c>
      <c r="B386" s="40">
        <v>44431.0</v>
      </c>
      <c r="C386" s="40">
        <v>44459.0</v>
      </c>
      <c r="D386" s="32" t="s">
        <v>321</v>
      </c>
      <c r="E386" s="32" t="s">
        <v>46</v>
      </c>
      <c r="H386" s="37"/>
      <c r="I386" s="35"/>
      <c r="J386" s="30">
        <v>0.0</v>
      </c>
      <c r="K386" s="30">
        <v>0.0</v>
      </c>
      <c r="L386" s="30">
        <v>1.0</v>
      </c>
      <c r="M386" s="32" t="s">
        <v>39</v>
      </c>
      <c r="N386" s="32" t="s">
        <v>39</v>
      </c>
      <c r="O386" s="30">
        <v>0.0</v>
      </c>
      <c r="P386" s="30">
        <v>0.0</v>
      </c>
      <c r="Q386" s="30">
        <v>0.0</v>
      </c>
      <c r="R386" s="30">
        <v>0.0</v>
      </c>
      <c r="S386" s="30">
        <v>0.0</v>
      </c>
      <c r="T386" s="30">
        <v>0.0</v>
      </c>
      <c r="U386" s="30">
        <v>10.0</v>
      </c>
      <c r="V386" s="30">
        <v>9.0</v>
      </c>
      <c r="W386" s="30">
        <v>5.0</v>
      </c>
      <c r="X386" s="30">
        <v>1.0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108"/>
    </row>
    <row r="387">
      <c r="A387" s="30">
        <v>13739.4</v>
      </c>
      <c r="B387" s="40">
        <v>44431.0</v>
      </c>
      <c r="C387" s="40">
        <v>44459.0</v>
      </c>
      <c r="D387" s="32" t="s">
        <v>321</v>
      </c>
      <c r="E387" s="32" t="s">
        <v>46</v>
      </c>
      <c r="H387" s="37"/>
      <c r="I387" s="35"/>
      <c r="J387" s="30">
        <v>0.0</v>
      </c>
      <c r="K387" s="30">
        <v>0.0</v>
      </c>
      <c r="L387" s="30">
        <v>1.0</v>
      </c>
      <c r="M387" s="32" t="s">
        <v>39</v>
      </c>
      <c r="N387" s="32" t="s">
        <v>39</v>
      </c>
      <c r="O387" s="30">
        <v>0.0</v>
      </c>
      <c r="P387" s="30">
        <v>9.0</v>
      </c>
      <c r="Q387" s="30">
        <v>10.0</v>
      </c>
      <c r="R387" s="30">
        <v>5.0</v>
      </c>
      <c r="S387" s="30">
        <v>1.0</v>
      </c>
      <c r="T387" s="30">
        <v>0.0</v>
      </c>
      <c r="U387" s="30">
        <v>0.0</v>
      </c>
      <c r="V387" s="30">
        <v>0.0</v>
      </c>
      <c r="W387" s="30">
        <v>0.0</v>
      </c>
      <c r="X387" s="30">
        <v>0.0</v>
      </c>
      <c r="Y387" s="30">
        <v>0.0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108"/>
    </row>
    <row r="388">
      <c r="A388" s="30">
        <v>13739.5</v>
      </c>
      <c r="B388" s="40">
        <v>44431.0</v>
      </c>
      <c r="C388" s="40">
        <v>44459.0</v>
      </c>
      <c r="D388" s="32" t="s">
        <v>321</v>
      </c>
      <c r="E388" s="32" t="s">
        <v>46</v>
      </c>
      <c r="H388" s="37"/>
      <c r="I388" s="35"/>
      <c r="J388" s="30">
        <v>1.0</v>
      </c>
      <c r="K388" s="30">
        <v>0.0</v>
      </c>
      <c r="L388" s="30">
        <v>0.0</v>
      </c>
      <c r="M388" s="32" t="s">
        <v>49</v>
      </c>
      <c r="N388" s="32" t="s">
        <v>39</v>
      </c>
      <c r="O388" s="30">
        <v>4.0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0.0</v>
      </c>
      <c r="V388" s="30">
        <v>0.0</v>
      </c>
      <c r="W388" s="30">
        <v>0.0</v>
      </c>
      <c r="X388" s="30">
        <v>0.0</v>
      </c>
      <c r="Y388" s="30">
        <v>0.0</v>
      </c>
      <c r="Z388" s="30">
        <v>5.0</v>
      </c>
      <c r="AA388" s="30">
        <v>3.0</v>
      </c>
      <c r="AB388" s="30">
        <v>11.0</v>
      </c>
      <c r="AC388" s="30">
        <v>1.0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108"/>
    </row>
    <row r="389">
      <c r="A389" s="30">
        <v>13739.6</v>
      </c>
      <c r="B389" s="40">
        <v>44431.0</v>
      </c>
      <c r="C389" s="40">
        <v>44459.0</v>
      </c>
      <c r="D389" s="32" t="s">
        <v>321</v>
      </c>
      <c r="E389" s="32" t="s">
        <v>46</v>
      </c>
      <c r="H389" s="37"/>
      <c r="I389" s="35"/>
      <c r="J389" s="30">
        <v>1.0</v>
      </c>
      <c r="K389" s="30">
        <v>0.0</v>
      </c>
      <c r="L389" s="30">
        <v>0.0</v>
      </c>
      <c r="M389" s="32" t="s">
        <v>49</v>
      </c>
      <c r="N389" s="32" t="s">
        <v>39</v>
      </c>
      <c r="O389" s="30">
        <v>1.0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0.0</v>
      </c>
      <c r="V389" s="30">
        <v>0.0</v>
      </c>
      <c r="W389" s="30">
        <v>0.0</v>
      </c>
      <c r="X389" s="30">
        <v>0.0</v>
      </c>
      <c r="Y389" s="30">
        <v>0.0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7.0</v>
      </c>
      <c r="AF389" s="30">
        <v>4.0</v>
      </c>
      <c r="AG389" s="30">
        <v>10.0</v>
      </c>
      <c r="AH389" s="30">
        <v>1.0</v>
      </c>
      <c r="AI389" s="30">
        <v>0.0</v>
      </c>
      <c r="AJ389" s="108"/>
    </row>
    <row r="390">
      <c r="A390" s="30">
        <v>13740.1</v>
      </c>
      <c r="B390" s="40">
        <v>44431.0</v>
      </c>
      <c r="C390" s="40">
        <v>44441.0</v>
      </c>
      <c r="D390" s="32" t="s">
        <v>321</v>
      </c>
      <c r="E390" s="32" t="s">
        <v>46</v>
      </c>
      <c r="F390" s="32" t="s">
        <v>230</v>
      </c>
      <c r="G390" s="32" t="s">
        <v>38</v>
      </c>
      <c r="H390" s="30">
        <v>27604.0</v>
      </c>
      <c r="I390" s="37"/>
      <c r="J390" s="30">
        <v>0.0</v>
      </c>
      <c r="K390" s="30">
        <v>1.0</v>
      </c>
      <c r="L390" s="30">
        <v>0.0</v>
      </c>
      <c r="M390" s="32" t="s">
        <v>49</v>
      </c>
      <c r="N390" s="32" t="s">
        <v>39</v>
      </c>
      <c r="O390" s="30">
        <v>4.0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11.0</v>
      </c>
      <c r="V390" s="30">
        <v>7.0</v>
      </c>
      <c r="W390" s="30">
        <v>10.0</v>
      </c>
      <c r="X390" s="30">
        <v>1.0</v>
      </c>
      <c r="Y390" s="30">
        <v>0.0</v>
      </c>
      <c r="Z390" s="30">
        <v>0.0</v>
      </c>
      <c r="AA390" s="30">
        <v>0.0</v>
      </c>
      <c r="AB390" s="30">
        <v>0.0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108"/>
    </row>
    <row r="391">
      <c r="A391" s="30">
        <v>13740.2</v>
      </c>
      <c r="B391" s="40">
        <v>44431.0</v>
      </c>
      <c r="C391" s="40">
        <v>44441.0</v>
      </c>
      <c r="D391" s="32" t="s">
        <v>321</v>
      </c>
      <c r="E391" s="32" t="s">
        <v>46</v>
      </c>
      <c r="H391" s="37"/>
      <c r="I391" s="37"/>
      <c r="J391" s="30">
        <v>1.0</v>
      </c>
      <c r="K391" s="30">
        <v>0.0</v>
      </c>
      <c r="L391" s="30">
        <v>0.0</v>
      </c>
      <c r="M391" s="32" t="s">
        <v>49</v>
      </c>
      <c r="N391" s="32" t="s">
        <v>39</v>
      </c>
      <c r="O391" s="30">
        <v>4.0</v>
      </c>
      <c r="P391" s="30">
        <v>0.0</v>
      </c>
      <c r="Q391" s="30">
        <v>0.0</v>
      </c>
      <c r="R391" s="30">
        <v>0.0</v>
      </c>
      <c r="S391" s="30">
        <v>0.0</v>
      </c>
      <c r="T391" s="30">
        <v>0.0</v>
      </c>
      <c r="U391" s="30">
        <v>0.0</v>
      </c>
      <c r="V391" s="30">
        <v>0.0</v>
      </c>
      <c r="W391" s="30">
        <v>0.0</v>
      </c>
      <c r="X391" s="30">
        <v>0.0</v>
      </c>
      <c r="Y391" s="30">
        <v>0.0</v>
      </c>
      <c r="Z391" s="30">
        <v>12.0</v>
      </c>
      <c r="AA391" s="30">
        <v>8.0</v>
      </c>
      <c r="AB391" s="30">
        <v>10.0</v>
      </c>
      <c r="AC391" s="30">
        <v>1.0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108"/>
    </row>
    <row r="392">
      <c r="A392" s="30">
        <v>13741.1</v>
      </c>
      <c r="B392" s="40">
        <v>44431.0</v>
      </c>
      <c r="C392" s="40">
        <v>44431.0</v>
      </c>
      <c r="D392" s="32" t="s">
        <v>93</v>
      </c>
      <c r="E392" s="32" t="s">
        <v>94</v>
      </c>
      <c r="F392" s="32" t="s">
        <v>170</v>
      </c>
      <c r="G392" s="32" t="s">
        <v>109</v>
      </c>
      <c r="H392" s="30">
        <v>27529.0</v>
      </c>
      <c r="I392" s="37"/>
      <c r="J392" s="30">
        <v>0.0</v>
      </c>
      <c r="K392" s="30">
        <v>1.0</v>
      </c>
      <c r="L392" s="30">
        <v>0.0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0.0</v>
      </c>
      <c r="R392" s="30">
        <v>0.0</v>
      </c>
      <c r="S392" s="30">
        <v>0.0</v>
      </c>
      <c r="T392" s="30">
        <v>0.0</v>
      </c>
      <c r="U392" s="30">
        <v>0.0</v>
      </c>
      <c r="V392" s="30">
        <v>0.0</v>
      </c>
      <c r="W392" s="30">
        <v>10.0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108"/>
    </row>
    <row r="393">
      <c r="A393" s="30">
        <v>13741.2</v>
      </c>
      <c r="B393" s="40">
        <v>44431.0</v>
      </c>
      <c r="C393" s="40">
        <v>44431.0</v>
      </c>
      <c r="D393" s="32" t="s">
        <v>93</v>
      </c>
      <c r="E393" s="32" t="s">
        <v>94</v>
      </c>
      <c r="F393" s="32" t="s">
        <v>170</v>
      </c>
      <c r="G393" s="32" t="s">
        <v>109</v>
      </c>
      <c r="H393" s="30">
        <v>27529.0</v>
      </c>
      <c r="I393" s="37"/>
      <c r="J393" s="30">
        <v>0.0</v>
      </c>
      <c r="K393" s="30">
        <v>1.0</v>
      </c>
      <c r="L393" s="30">
        <v>0.0</v>
      </c>
      <c r="M393" s="32" t="s">
        <v>39</v>
      </c>
      <c r="N393" s="32" t="s">
        <v>39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1.0</v>
      </c>
      <c r="V393" s="30">
        <v>1.0</v>
      </c>
      <c r="W393" s="30">
        <v>10.0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108"/>
    </row>
    <row r="394">
      <c r="A394" s="30">
        <v>13741.3</v>
      </c>
      <c r="B394" s="40">
        <v>44431.0</v>
      </c>
      <c r="C394" s="40">
        <v>44431.0</v>
      </c>
      <c r="D394" s="32" t="s">
        <v>93</v>
      </c>
      <c r="E394" s="32" t="s">
        <v>94</v>
      </c>
      <c r="F394" s="32" t="s">
        <v>170</v>
      </c>
      <c r="G394" s="33" t="s">
        <v>109</v>
      </c>
      <c r="H394" s="34">
        <v>27529.0</v>
      </c>
      <c r="I394" s="35"/>
      <c r="J394" s="30">
        <v>0.0</v>
      </c>
      <c r="K394" s="30">
        <v>1.0</v>
      </c>
      <c r="L394" s="30">
        <v>0.0</v>
      </c>
      <c r="M394" s="32" t="s">
        <v>39</v>
      </c>
      <c r="N394" s="32" t="s">
        <v>39</v>
      </c>
      <c r="O394" s="30">
        <v>0.0</v>
      </c>
      <c r="P394" s="30">
        <v>0.0</v>
      </c>
      <c r="Q394" s="30">
        <v>0.0</v>
      </c>
      <c r="R394" s="30">
        <v>0.0</v>
      </c>
      <c r="S394" s="30">
        <v>0.0</v>
      </c>
      <c r="T394" s="30">
        <v>0.0</v>
      </c>
      <c r="U394" s="30">
        <v>1.0</v>
      </c>
      <c r="V394" s="30">
        <v>0.0</v>
      </c>
      <c r="W394" s="30">
        <v>10.0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108"/>
    </row>
    <row r="395">
      <c r="A395" s="30">
        <v>13741.4</v>
      </c>
      <c r="B395" s="40">
        <v>44431.0</v>
      </c>
      <c r="C395" s="40">
        <v>44431.0</v>
      </c>
      <c r="D395" s="32" t="s">
        <v>93</v>
      </c>
      <c r="E395" s="32" t="s">
        <v>94</v>
      </c>
      <c r="J395" s="30">
        <v>1.0</v>
      </c>
      <c r="K395" s="30">
        <v>0.0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0.0</v>
      </c>
      <c r="Q395" s="30">
        <v>0.0</v>
      </c>
      <c r="R395" s="30">
        <v>0.0</v>
      </c>
      <c r="S395" s="30">
        <v>0.0</v>
      </c>
      <c r="T395" s="30">
        <v>0.0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1.0</v>
      </c>
      <c r="AF395" s="30">
        <v>3.0</v>
      </c>
      <c r="AG395" s="30">
        <v>10.0</v>
      </c>
      <c r="AH395" s="30">
        <v>0.0</v>
      </c>
      <c r="AI395" s="30">
        <v>0.0</v>
      </c>
      <c r="AJ395" s="108"/>
    </row>
    <row r="396">
      <c r="A396" s="30">
        <v>13741.5</v>
      </c>
      <c r="B396" s="40">
        <v>44431.0</v>
      </c>
      <c r="C396" s="40">
        <v>44431.0</v>
      </c>
      <c r="D396" s="32" t="s">
        <v>93</v>
      </c>
      <c r="E396" s="32" t="s">
        <v>94</v>
      </c>
      <c r="J396" s="30">
        <v>1.0</v>
      </c>
      <c r="K396" s="30">
        <v>0.0</v>
      </c>
      <c r="L396" s="30">
        <v>0.0</v>
      </c>
      <c r="M396" s="32" t="s">
        <v>39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0.0</v>
      </c>
      <c r="V396" s="30">
        <v>0.0</v>
      </c>
      <c r="W396" s="30">
        <v>0.0</v>
      </c>
      <c r="X396" s="30">
        <v>0.0</v>
      </c>
      <c r="Y396" s="30">
        <v>0.0</v>
      </c>
      <c r="Z396" s="30">
        <v>0.0</v>
      </c>
      <c r="AA396" s="30">
        <v>0.0</v>
      </c>
      <c r="AB396" s="30">
        <v>0.0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5.0</v>
      </c>
      <c r="AH396" s="30">
        <v>0.0</v>
      </c>
      <c r="AI396" s="30">
        <v>0.0</v>
      </c>
      <c r="AJ396" s="108"/>
    </row>
    <row r="397">
      <c r="A397" s="30">
        <v>13741.6</v>
      </c>
      <c r="B397" s="40">
        <v>44431.0</v>
      </c>
      <c r="C397" s="40">
        <v>44431.0</v>
      </c>
      <c r="D397" s="32" t="s">
        <v>93</v>
      </c>
      <c r="E397" s="32" t="s">
        <v>94</v>
      </c>
      <c r="F397" s="32" t="s">
        <v>170</v>
      </c>
      <c r="G397" s="32" t="s">
        <v>109</v>
      </c>
      <c r="H397" s="30">
        <v>27529.0</v>
      </c>
      <c r="I397" s="37"/>
      <c r="J397" s="30">
        <v>0.0</v>
      </c>
      <c r="K397" s="30">
        <v>1.0</v>
      </c>
      <c r="L397" s="30">
        <v>0.0</v>
      </c>
      <c r="M397" s="32" t="s">
        <v>39</v>
      </c>
      <c r="N397" s="32" t="s">
        <v>39</v>
      </c>
      <c r="O397" s="30">
        <v>0.0</v>
      </c>
      <c r="P397" s="30">
        <v>0.0</v>
      </c>
      <c r="Q397" s="30">
        <v>0.0</v>
      </c>
      <c r="R397" s="30">
        <v>0.0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1.0</v>
      </c>
      <c r="AF397" s="30">
        <v>3.0</v>
      </c>
      <c r="AG397" s="30">
        <v>5.0</v>
      </c>
      <c r="AH397" s="30">
        <v>0.0</v>
      </c>
      <c r="AI397" s="30">
        <v>0.0</v>
      </c>
      <c r="AJ397" s="108"/>
    </row>
    <row r="398">
      <c r="A398" s="30">
        <v>13742.1</v>
      </c>
      <c r="B398" s="40">
        <v>44431.0</v>
      </c>
      <c r="C398" s="40">
        <v>44431.0</v>
      </c>
      <c r="D398" s="32" t="s">
        <v>93</v>
      </c>
      <c r="E398" s="32" t="s">
        <v>94</v>
      </c>
      <c r="F398" s="32" t="s">
        <v>170</v>
      </c>
      <c r="G398" s="32" t="s">
        <v>109</v>
      </c>
      <c r="H398" s="30">
        <v>27529.0</v>
      </c>
      <c r="I398" s="37"/>
      <c r="J398" s="30">
        <v>0.0</v>
      </c>
      <c r="K398" s="30">
        <v>1.0</v>
      </c>
      <c r="L398" s="30">
        <v>0.0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2.0</v>
      </c>
      <c r="V398" s="30">
        <v>1.0</v>
      </c>
      <c r="W398" s="30">
        <v>5.0</v>
      </c>
      <c r="X398" s="30">
        <v>0.0</v>
      </c>
      <c r="Y398" s="30">
        <v>0.0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108"/>
    </row>
    <row r="399">
      <c r="A399" s="30">
        <v>13742.2</v>
      </c>
      <c r="B399" s="40">
        <v>44431.0</v>
      </c>
      <c r="C399" s="40">
        <v>44431.0</v>
      </c>
      <c r="D399" s="32" t="s">
        <v>93</v>
      </c>
      <c r="E399" s="32" t="s">
        <v>94</v>
      </c>
      <c r="F399" s="32" t="s">
        <v>170</v>
      </c>
      <c r="G399" s="32" t="s">
        <v>109</v>
      </c>
      <c r="H399" s="30">
        <v>27529.0</v>
      </c>
      <c r="I399" s="37"/>
      <c r="J399" s="30">
        <v>0.0</v>
      </c>
      <c r="K399" s="30">
        <v>1.0</v>
      </c>
      <c r="L399" s="30">
        <v>0.0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0.0</v>
      </c>
      <c r="X399" s="30">
        <v>0.0</v>
      </c>
      <c r="Y399" s="30">
        <v>0.0</v>
      </c>
      <c r="Z399" s="30">
        <v>0.0</v>
      </c>
      <c r="AA399" s="30">
        <v>0.0</v>
      </c>
      <c r="AB399" s="30">
        <v>0.0</v>
      </c>
      <c r="AC399" s="30">
        <v>0.0</v>
      </c>
      <c r="AD399" s="30">
        <v>0.0</v>
      </c>
      <c r="AE399" s="30">
        <v>1.0</v>
      </c>
      <c r="AF399" s="30">
        <v>0.0</v>
      </c>
      <c r="AG399" s="30">
        <v>10.0</v>
      </c>
      <c r="AH399" s="30">
        <v>0.0</v>
      </c>
      <c r="AI399" s="30">
        <v>0.0</v>
      </c>
      <c r="AJ399" s="108"/>
    </row>
    <row r="400">
      <c r="A400" s="30">
        <v>13742.3</v>
      </c>
      <c r="B400" s="40">
        <v>44431.0</v>
      </c>
      <c r="C400" s="40">
        <v>44431.0</v>
      </c>
      <c r="D400" s="32" t="s">
        <v>93</v>
      </c>
      <c r="E400" s="32" t="s">
        <v>94</v>
      </c>
      <c r="J400" s="30">
        <v>1.0</v>
      </c>
      <c r="K400" s="30">
        <v>0.0</v>
      </c>
      <c r="L400" s="30">
        <v>0.0</v>
      </c>
      <c r="M400" s="32" t="s">
        <v>39</v>
      </c>
      <c r="N400" s="32" t="s">
        <v>39</v>
      </c>
      <c r="O400" s="30">
        <v>0.0</v>
      </c>
      <c r="P400" s="30">
        <v>0.0</v>
      </c>
      <c r="Q400" s="30">
        <v>0.0</v>
      </c>
      <c r="R400" s="30">
        <v>0.0</v>
      </c>
      <c r="S400" s="30">
        <v>0.0</v>
      </c>
      <c r="T400" s="30">
        <v>0.0</v>
      </c>
      <c r="U400" s="30">
        <v>0.0</v>
      </c>
      <c r="V400" s="30">
        <v>0.0</v>
      </c>
      <c r="W400" s="30">
        <v>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10.0</v>
      </c>
      <c r="AH400" s="30">
        <v>0.0</v>
      </c>
      <c r="AI400" s="30">
        <v>0.0</v>
      </c>
      <c r="AJ400" s="108"/>
    </row>
    <row r="401">
      <c r="A401" s="30">
        <v>13742.4</v>
      </c>
      <c r="B401" s="40">
        <v>44431.0</v>
      </c>
      <c r="C401" s="40">
        <v>44431.0</v>
      </c>
      <c r="D401" s="32" t="s">
        <v>93</v>
      </c>
      <c r="E401" s="32" t="s">
        <v>94</v>
      </c>
      <c r="J401" s="30">
        <v>1.0</v>
      </c>
      <c r="K401" s="30">
        <v>0.0</v>
      </c>
      <c r="L401" s="30">
        <v>0.0</v>
      </c>
      <c r="M401" s="32" t="s">
        <v>39</v>
      </c>
      <c r="N401" s="32" t="s">
        <v>39</v>
      </c>
      <c r="O401" s="30">
        <v>0.0</v>
      </c>
      <c r="P401" s="30">
        <v>0.0</v>
      </c>
      <c r="Q401" s="30">
        <v>0.0</v>
      </c>
      <c r="R401" s="30">
        <v>0.0</v>
      </c>
      <c r="S401" s="30">
        <v>0.0</v>
      </c>
      <c r="T401" s="30">
        <v>0.0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1.0</v>
      </c>
      <c r="AF401" s="30">
        <v>1.0</v>
      </c>
      <c r="AG401" s="30">
        <v>10.0</v>
      </c>
      <c r="AH401" s="30">
        <v>0.0</v>
      </c>
      <c r="AI401" s="30">
        <v>0.0</v>
      </c>
      <c r="AJ401" s="108"/>
    </row>
    <row r="402">
      <c r="A402" s="30">
        <v>13742.5</v>
      </c>
      <c r="B402" s="40">
        <v>44431.0</v>
      </c>
      <c r="C402" s="40">
        <v>44431.0</v>
      </c>
      <c r="D402" s="32" t="s">
        <v>93</v>
      </c>
      <c r="E402" s="32" t="s">
        <v>94</v>
      </c>
      <c r="J402" s="30">
        <v>1.0</v>
      </c>
      <c r="K402" s="30">
        <v>0.0</v>
      </c>
      <c r="L402" s="30">
        <v>0.0</v>
      </c>
      <c r="M402" s="32" t="s">
        <v>39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0.0</v>
      </c>
      <c r="S402" s="30">
        <v>0.0</v>
      </c>
      <c r="T402" s="30">
        <v>0.0</v>
      </c>
      <c r="U402" s="30">
        <v>0.0</v>
      </c>
      <c r="V402" s="30">
        <v>0.0</v>
      </c>
      <c r="W402" s="30">
        <v>0.0</v>
      </c>
      <c r="X402" s="30">
        <v>0.0</v>
      </c>
      <c r="Y402" s="30">
        <v>0.0</v>
      </c>
      <c r="Z402" s="30">
        <v>0.0</v>
      </c>
      <c r="AA402" s="30">
        <v>0.0</v>
      </c>
      <c r="AB402" s="30">
        <v>0.0</v>
      </c>
      <c r="AC402" s="30">
        <v>0.0</v>
      </c>
      <c r="AD402" s="30">
        <v>0.0</v>
      </c>
      <c r="AE402" s="30">
        <v>4.0</v>
      </c>
      <c r="AF402" s="30">
        <v>0.0</v>
      </c>
      <c r="AG402" s="30">
        <v>10.0</v>
      </c>
      <c r="AH402" s="30">
        <v>0.0</v>
      </c>
      <c r="AI402" s="30">
        <v>0.0</v>
      </c>
      <c r="AJ402" s="108"/>
    </row>
    <row r="403">
      <c r="A403" s="30">
        <v>13742.6</v>
      </c>
      <c r="B403" s="40">
        <v>44431.0</v>
      </c>
      <c r="C403" s="40">
        <v>44431.0</v>
      </c>
      <c r="D403" s="32" t="s">
        <v>93</v>
      </c>
      <c r="E403" s="32" t="s">
        <v>94</v>
      </c>
      <c r="F403" s="32" t="s">
        <v>170</v>
      </c>
      <c r="G403" s="32" t="s">
        <v>109</v>
      </c>
      <c r="H403" s="30">
        <v>27529.0</v>
      </c>
      <c r="I403" s="37"/>
      <c r="J403" s="30">
        <v>0.0</v>
      </c>
      <c r="K403" s="30">
        <v>1.0</v>
      </c>
      <c r="L403" s="30">
        <v>0.0</v>
      </c>
      <c r="M403" s="32" t="s">
        <v>39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0.0</v>
      </c>
      <c r="V403" s="30">
        <v>0.0</v>
      </c>
      <c r="W403" s="30">
        <v>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2.0</v>
      </c>
      <c r="AG403" s="30">
        <v>5.0</v>
      </c>
      <c r="AH403" s="30">
        <v>0.0</v>
      </c>
      <c r="AI403" s="30">
        <v>0.0</v>
      </c>
      <c r="AJ403" s="108"/>
    </row>
    <row r="404">
      <c r="A404" s="30">
        <v>13743.1</v>
      </c>
      <c r="B404" s="40">
        <v>44431.0</v>
      </c>
      <c r="C404" s="40">
        <v>44431.0</v>
      </c>
      <c r="D404" s="32" t="s">
        <v>93</v>
      </c>
      <c r="E404" s="32" t="s">
        <v>94</v>
      </c>
      <c r="J404" s="30">
        <v>1.0</v>
      </c>
      <c r="K404" s="30">
        <v>0.0</v>
      </c>
      <c r="L404" s="30">
        <v>0.0</v>
      </c>
      <c r="M404" s="32" t="s">
        <v>39</v>
      </c>
      <c r="N404" s="32" t="s">
        <v>39</v>
      </c>
      <c r="O404" s="30">
        <v>0.0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0.0</v>
      </c>
      <c r="V404" s="30">
        <v>0.0</v>
      </c>
      <c r="W404" s="30">
        <v>0.0</v>
      </c>
      <c r="X404" s="30">
        <v>0.0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2.0</v>
      </c>
      <c r="AF404" s="30">
        <v>1.0</v>
      </c>
      <c r="AG404" s="30">
        <v>10.0</v>
      </c>
      <c r="AH404" s="30">
        <v>0.0</v>
      </c>
      <c r="AI404" s="30">
        <v>0.0</v>
      </c>
      <c r="AJ404" s="108"/>
    </row>
    <row r="405">
      <c r="A405" s="30">
        <v>13743.2</v>
      </c>
      <c r="B405" s="40">
        <v>44431.0</v>
      </c>
      <c r="C405" s="40">
        <v>44431.0</v>
      </c>
      <c r="D405" s="32" t="s">
        <v>93</v>
      </c>
      <c r="E405" s="32" t="s">
        <v>94</v>
      </c>
      <c r="F405" s="32" t="s">
        <v>170</v>
      </c>
      <c r="G405" s="33" t="s">
        <v>109</v>
      </c>
      <c r="H405" s="34">
        <v>27529.0</v>
      </c>
      <c r="I405" s="35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0.0</v>
      </c>
      <c r="S405" s="30">
        <v>0.0</v>
      </c>
      <c r="T405" s="30">
        <v>0.0</v>
      </c>
      <c r="U405" s="30">
        <v>0.0</v>
      </c>
      <c r="V405" s="30">
        <v>0.0</v>
      </c>
      <c r="W405" s="30">
        <v>0.0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5.0</v>
      </c>
      <c r="AH405" s="30">
        <v>0.0</v>
      </c>
      <c r="AI405" s="30">
        <v>0.0</v>
      </c>
      <c r="AJ405" s="108"/>
    </row>
    <row r="406">
      <c r="A406" s="30">
        <v>13743.3</v>
      </c>
      <c r="B406" s="40">
        <v>44431.0</v>
      </c>
      <c r="C406" s="40">
        <v>44431.0</v>
      </c>
      <c r="D406" s="32" t="s">
        <v>93</v>
      </c>
      <c r="E406" s="32" t="s">
        <v>94</v>
      </c>
      <c r="F406" s="32" t="s">
        <v>170</v>
      </c>
      <c r="G406" s="33" t="s">
        <v>109</v>
      </c>
      <c r="H406" s="34">
        <v>27529.0</v>
      </c>
      <c r="I406" s="35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0.0</v>
      </c>
      <c r="P406" s="30">
        <v>4.0</v>
      </c>
      <c r="Q406" s="30">
        <v>2.0</v>
      </c>
      <c r="R406" s="30">
        <v>0.0</v>
      </c>
      <c r="S406" s="30">
        <v>0.0</v>
      </c>
      <c r="T406" s="30">
        <v>0.0</v>
      </c>
      <c r="U406" s="30">
        <v>0.0</v>
      </c>
      <c r="V406" s="30">
        <v>0.0</v>
      </c>
      <c r="W406" s="30">
        <v>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  <c r="AJ406" s="108"/>
    </row>
    <row r="407">
      <c r="A407" s="30">
        <v>13743.4</v>
      </c>
      <c r="B407" s="40">
        <v>44431.0</v>
      </c>
      <c r="C407" s="40">
        <v>44431.0</v>
      </c>
      <c r="D407" s="32" t="s">
        <v>93</v>
      </c>
      <c r="E407" s="32" t="s">
        <v>94</v>
      </c>
      <c r="F407" s="32" t="s">
        <v>170</v>
      </c>
      <c r="G407" s="32" t="s">
        <v>109</v>
      </c>
      <c r="H407" s="30">
        <v>27529.0</v>
      </c>
      <c r="I407" s="37"/>
      <c r="J407" s="30">
        <v>0.0</v>
      </c>
      <c r="K407" s="30">
        <v>1.0</v>
      </c>
      <c r="L407" s="30">
        <v>0.0</v>
      </c>
      <c r="M407" s="32" t="s">
        <v>39</v>
      </c>
      <c r="N407" s="32" t="s">
        <v>39</v>
      </c>
      <c r="O407" s="30">
        <v>0.0</v>
      </c>
      <c r="P407" s="30">
        <v>2.0</v>
      </c>
      <c r="Q407" s="30">
        <v>0.0</v>
      </c>
      <c r="R407" s="30">
        <v>0.0</v>
      </c>
      <c r="S407" s="30">
        <v>0.0</v>
      </c>
      <c r="T407" s="30">
        <v>0.0</v>
      </c>
      <c r="U407" s="30">
        <v>0.0</v>
      </c>
      <c r="V407" s="30">
        <v>0.0</v>
      </c>
      <c r="W407" s="30">
        <v>0.0</v>
      </c>
      <c r="X407" s="30">
        <v>0.0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  <c r="AJ407" s="108"/>
    </row>
    <row r="408">
      <c r="A408" s="30">
        <v>13743.5</v>
      </c>
      <c r="B408" s="40">
        <v>44431.0</v>
      </c>
      <c r="C408" s="40">
        <v>44431.0</v>
      </c>
      <c r="D408" s="32" t="s">
        <v>93</v>
      </c>
      <c r="E408" s="32" t="s">
        <v>94</v>
      </c>
      <c r="J408" s="30">
        <v>1.0</v>
      </c>
      <c r="K408" s="30">
        <v>0.0</v>
      </c>
      <c r="L408" s="30">
        <v>0.0</v>
      </c>
      <c r="M408" s="32" t="s">
        <v>39</v>
      </c>
      <c r="N408" s="32" t="s">
        <v>39</v>
      </c>
      <c r="O408" s="30">
        <v>0.0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0.0</v>
      </c>
      <c r="V408" s="30">
        <v>0.0</v>
      </c>
      <c r="W408" s="30">
        <v>0.0</v>
      </c>
      <c r="X408" s="30">
        <v>0.0</v>
      </c>
      <c r="Y408" s="30">
        <v>0.0</v>
      </c>
      <c r="Z408" s="30">
        <v>1.0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108"/>
    </row>
    <row r="409">
      <c r="A409" s="30">
        <v>13743.6</v>
      </c>
      <c r="B409" s="40">
        <v>44431.0</v>
      </c>
      <c r="C409" s="40">
        <v>44431.0</v>
      </c>
      <c r="D409" s="32" t="s">
        <v>93</v>
      </c>
      <c r="E409" s="32" t="s">
        <v>94</v>
      </c>
      <c r="J409" s="30">
        <v>1.0</v>
      </c>
      <c r="K409" s="30">
        <v>0.0</v>
      </c>
      <c r="L409" s="30">
        <v>0.0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0.0</v>
      </c>
      <c r="V409" s="30">
        <v>0.0</v>
      </c>
      <c r="W409" s="30">
        <v>0.0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2.0</v>
      </c>
      <c r="AF409" s="30">
        <v>0.0</v>
      </c>
      <c r="AG409" s="30">
        <v>5.0</v>
      </c>
      <c r="AH409" s="30">
        <v>0.0</v>
      </c>
      <c r="AI409" s="30">
        <v>0.0</v>
      </c>
      <c r="AJ409" s="108"/>
    </row>
    <row r="410">
      <c r="A410" s="30">
        <v>13744.1</v>
      </c>
      <c r="B410" s="40">
        <v>44432.0</v>
      </c>
      <c r="C410" s="40">
        <v>44432.0</v>
      </c>
      <c r="D410" s="32" t="s">
        <v>93</v>
      </c>
      <c r="E410" s="32" t="s">
        <v>94</v>
      </c>
      <c r="F410" s="32" t="s">
        <v>170</v>
      </c>
      <c r="G410" s="32" t="s">
        <v>109</v>
      </c>
      <c r="H410" s="30">
        <v>27529.0</v>
      </c>
      <c r="I410" s="37"/>
      <c r="J410" s="30">
        <v>0.0</v>
      </c>
      <c r="K410" s="30">
        <v>1.0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0.0</v>
      </c>
      <c r="Q410" s="30">
        <v>0.0</v>
      </c>
      <c r="R410" s="30">
        <v>0.0</v>
      </c>
      <c r="S410" s="30">
        <v>0.0</v>
      </c>
      <c r="T410" s="30">
        <v>0.0</v>
      </c>
      <c r="U410" s="30">
        <v>1.0</v>
      </c>
      <c r="V410" s="30">
        <v>1.0</v>
      </c>
      <c r="W410" s="30">
        <v>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  <c r="AJ410" s="108"/>
    </row>
    <row r="411">
      <c r="A411" s="30">
        <v>13744.2</v>
      </c>
      <c r="B411" s="40">
        <v>44432.0</v>
      </c>
      <c r="C411" s="40">
        <v>44432.0</v>
      </c>
      <c r="D411" s="32" t="s">
        <v>93</v>
      </c>
      <c r="E411" s="32" t="s">
        <v>94</v>
      </c>
      <c r="F411" s="32" t="s">
        <v>170</v>
      </c>
      <c r="G411" s="33" t="s">
        <v>109</v>
      </c>
      <c r="H411" s="34">
        <v>27529.0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0.0</v>
      </c>
      <c r="V411" s="30">
        <v>0.0</v>
      </c>
      <c r="W411" s="30">
        <v>0.0</v>
      </c>
      <c r="X411" s="30">
        <v>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5.0</v>
      </c>
      <c r="AH411" s="30">
        <v>0.0</v>
      </c>
      <c r="AI411" s="30">
        <v>0.0</v>
      </c>
      <c r="AJ411" s="108"/>
    </row>
    <row r="412">
      <c r="A412" s="30">
        <v>13744.3</v>
      </c>
      <c r="B412" s="40">
        <v>44432.0</v>
      </c>
      <c r="C412" s="40">
        <v>44432.0</v>
      </c>
      <c r="D412" s="32" t="s">
        <v>93</v>
      </c>
      <c r="E412" s="32" t="s">
        <v>94</v>
      </c>
      <c r="J412" s="30">
        <v>0.0</v>
      </c>
      <c r="K412" s="30">
        <v>0.0</v>
      </c>
      <c r="L412" s="30">
        <v>1.0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2.0</v>
      </c>
      <c r="R412" s="30">
        <v>0.0</v>
      </c>
      <c r="S412" s="30">
        <v>0.0</v>
      </c>
      <c r="T412" s="30">
        <v>0.0</v>
      </c>
      <c r="U412" s="30">
        <v>0.0</v>
      </c>
      <c r="V412" s="30">
        <v>0.0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  <c r="AJ412" s="108"/>
    </row>
    <row r="413">
      <c r="A413" s="30">
        <v>13744.4</v>
      </c>
      <c r="B413" s="40">
        <v>44432.0</v>
      </c>
      <c r="C413" s="40">
        <v>44432.0</v>
      </c>
      <c r="D413" s="32" t="s">
        <v>93</v>
      </c>
      <c r="E413" s="32" t="s">
        <v>94</v>
      </c>
      <c r="J413" s="30">
        <v>0.0</v>
      </c>
      <c r="K413" s="30">
        <v>0.0</v>
      </c>
      <c r="L413" s="30">
        <v>1.0</v>
      </c>
      <c r="M413" s="32" t="s">
        <v>39</v>
      </c>
      <c r="N413" s="32" t="s">
        <v>39</v>
      </c>
      <c r="O413" s="30">
        <v>0.0</v>
      </c>
      <c r="P413" s="30">
        <v>5.0</v>
      </c>
      <c r="Q413" s="30">
        <v>2.0</v>
      </c>
      <c r="R413" s="30">
        <v>0.0</v>
      </c>
      <c r="S413" s="30">
        <v>0.0</v>
      </c>
      <c r="T413" s="30">
        <v>0.0</v>
      </c>
      <c r="U413" s="30">
        <v>0.0</v>
      </c>
      <c r="V413" s="30">
        <v>0.0</v>
      </c>
      <c r="W413" s="30">
        <v>0.0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  <c r="AJ413" s="108"/>
    </row>
    <row r="414">
      <c r="A414" s="30">
        <v>13744.5</v>
      </c>
      <c r="B414" s="40">
        <v>44432.0</v>
      </c>
      <c r="C414" s="40">
        <v>44432.0</v>
      </c>
      <c r="D414" s="32" t="s">
        <v>93</v>
      </c>
      <c r="E414" s="32" t="s">
        <v>94</v>
      </c>
      <c r="J414" s="30">
        <v>0.0</v>
      </c>
      <c r="K414" s="30">
        <v>0.0</v>
      </c>
      <c r="L414" s="30">
        <v>1.0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7.0</v>
      </c>
      <c r="V414" s="30">
        <v>8.0</v>
      </c>
      <c r="W414" s="30">
        <v>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0.0</v>
      </c>
      <c r="AF414" s="30">
        <v>0.0</v>
      </c>
      <c r="AG414" s="30">
        <v>0.0</v>
      </c>
      <c r="AH414" s="30">
        <v>0.0</v>
      </c>
      <c r="AI414" s="30">
        <v>0.0</v>
      </c>
      <c r="AJ414" s="108"/>
    </row>
    <row r="415">
      <c r="A415" s="30">
        <v>13744.6</v>
      </c>
      <c r="B415" s="40">
        <v>44432.0</v>
      </c>
      <c r="C415" s="40">
        <v>44432.0</v>
      </c>
      <c r="D415" s="32" t="s">
        <v>93</v>
      </c>
      <c r="E415" s="32" t="s">
        <v>94</v>
      </c>
      <c r="J415" s="30">
        <v>0.0</v>
      </c>
      <c r="K415" s="30">
        <v>0.0</v>
      </c>
      <c r="L415" s="30">
        <v>1.0</v>
      </c>
      <c r="M415" s="32" t="s">
        <v>39</v>
      </c>
      <c r="N415" s="32" t="s">
        <v>39</v>
      </c>
      <c r="O415" s="30">
        <v>0.0</v>
      </c>
      <c r="P415" s="30">
        <v>7.0</v>
      </c>
      <c r="Q415" s="30">
        <v>8.0</v>
      </c>
      <c r="R415" s="30">
        <v>0.0</v>
      </c>
      <c r="S415" s="30">
        <v>0.0</v>
      </c>
      <c r="T415" s="30">
        <v>0.0</v>
      </c>
      <c r="U415" s="30">
        <v>0.0</v>
      </c>
      <c r="V415" s="30">
        <v>0.0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108"/>
    </row>
    <row r="416">
      <c r="A416" s="30">
        <v>13745.1</v>
      </c>
      <c r="B416" s="40">
        <v>44432.0</v>
      </c>
      <c r="C416" s="40">
        <v>44432.0</v>
      </c>
      <c r="D416" s="32" t="s">
        <v>93</v>
      </c>
      <c r="E416" s="32" t="s">
        <v>94</v>
      </c>
      <c r="J416" s="30">
        <v>0.0</v>
      </c>
      <c r="K416" s="30">
        <v>0.0</v>
      </c>
      <c r="L416" s="30">
        <v>1.0</v>
      </c>
      <c r="M416" s="32" t="s">
        <v>39</v>
      </c>
      <c r="N416" s="32" t="s">
        <v>39</v>
      </c>
      <c r="O416" s="30">
        <v>0.0</v>
      </c>
      <c r="P416" s="30">
        <v>2.0</v>
      </c>
      <c r="Q416" s="30">
        <v>4.0</v>
      </c>
      <c r="R416" s="30">
        <v>0.0</v>
      </c>
      <c r="S416" s="30">
        <v>0.0</v>
      </c>
      <c r="T416" s="30">
        <v>0.0</v>
      </c>
      <c r="U416" s="30">
        <v>0.0</v>
      </c>
      <c r="V416" s="30">
        <v>0.0</v>
      </c>
      <c r="W416" s="30">
        <v>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108"/>
    </row>
    <row r="417">
      <c r="A417" s="30">
        <v>13745.2</v>
      </c>
      <c r="B417" s="40">
        <v>44432.0</v>
      </c>
      <c r="C417" s="40">
        <v>44432.0</v>
      </c>
      <c r="D417" s="32" t="s">
        <v>93</v>
      </c>
      <c r="E417" s="32" t="s">
        <v>94</v>
      </c>
      <c r="J417" s="30">
        <v>0.0</v>
      </c>
      <c r="K417" s="30">
        <v>0.0</v>
      </c>
      <c r="L417" s="30">
        <v>1.0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1.0</v>
      </c>
      <c r="V417" s="30">
        <v>0.0</v>
      </c>
      <c r="W417" s="30">
        <v>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  <c r="AJ417" s="108"/>
    </row>
    <row r="418">
      <c r="A418" s="30">
        <v>13745.3</v>
      </c>
      <c r="B418" s="40">
        <v>44432.0</v>
      </c>
      <c r="C418" s="40">
        <v>44432.0</v>
      </c>
      <c r="D418" s="32" t="s">
        <v>93</v>
      </c>
      <c r="E418" s="32" t="s">
        <v>94</v>
      </c>
      <c r="J418" s="30">
        <v>0.0</v>
      </c>
      <c r="K418" s="30">
        <v>0.0</v>
      </c>
      <c r="L418" s="30">
        <v>1.0</v>
      </c>
      <c r="M418" s="32" t="s">
        <v>39</v>
      </c>
      <c r="N418" s="32" t="s">
        <v>39</v>
      </c>
      <c r="O418" s="30">
        <v>0.0</v>
      </c>
      <c r="P418" s="30">
        <v>7.0</v>
      </c>
      <c r="Q418" s="30">
        <v>7.0</v>
      </c>
      <c r="R418" s="30">
        <v>0.0</v>
      </c>
      <c r="S418" s="30">
        <v>0.0</v>
      </c>
      <c r="T418" s="30">
        <v>0.0</v>
      </c>
      <c r="U418" s="30">
        <v>0.0</v>
      </c>
      <c r="V418" s="30">
        <v>0.0</v>
      </c>
      <c r="W418" s="30">
        <v>0.0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0.0</v>
      </c>
      <c r="AG418" s="30">
        <v>0.0</v>
      </c>
      <c r="AH418" s="30">
        <v>0.0</v>
      </c>
      <c r="AI418" s="30">
        <v>0.0</v>
      </c>
      <c r="AJ418" s="108"/>
    </row>
    <row r="419">
      <c r="A419" s="30">
        <v>13745.4</v>
      </c>
      <c r="B419" s="40">
        <v>44432.0</v>
      </c>
      <c r="C419" s="40">
        <v>44432.0</v>
      </c>
      <c r="D419" s="32" t="s">
        <v>93</v>
      </c>
      <c r="E419" s="32" t="s">
        <v>94</v>
      </c>
      <c r="J419" s="30">
        <v>0.0</v>
      </c>
      <c r="K419" s="30">
        <v>0.0</v>
      </c>
      <c r="L419" s="30">
        <v>1.0</v>
      </c>
      <c r="M419" s="32" t="s">
        <v>39</v>
      </c>
      <c r="N419" s="32" t="s">
        <v>39</v>
      </c>
      <c r="O419" s="30">
        <v>0.0</v>
      </c>
      <c r="P419" s="30">
        <v>17.0</v>
      </c>
      <c r="Q419" s="30">
        <v>16.0</v>
      </c>
      <c r="R419" s="30">
        <v>0.0</v>
      </c>
      <c r="S419" s="30">
        <v>0.0</v>
      </c>
      <c r="T419" s="30">
        <v>0.0</v>
      </c>
      <c r="U419" s="30">
        <v>0.0</v>
      </c>
      <c r="V419" s="30">
        <v>0.0</v>
      </c>
      <c r="W419" s="30">
        <v>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108"/>
    </row>
    <row r="420">
      <c r="A420" s="30">
        <v>13745.5</v>
      </c>
      <c r="B420" s="40">
        <v>44432.0</v>
      </c>
      <c r="C420" s="40">
        <v>44432.0</v>
      </c>
      <c r="D420" s="32" t="s">
        <v>93</v>
      </c>
      <c r="E420" s="32" t="s">
        <v>94</v>
      </c>
      <c r="J420" s="30">
        <v>1.0</v>
      </c>
      <c r="K420" s="30">
        <v>0.0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0.0</v>
      </c>
      <c r="V420" s="30">
        <v>0.0</v>
      </c>
      <c r="W420" s="30">
        <v>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3.0</v>
      </c>
      <c r="AF420" s="30">
        <v>3.0</v>
      </c>
      <c r="AG420" s="30">
        <v>0.0</v>
      </c>
      <c r="AH420" s="30">
        <v>10.0</v>
      </c>
      <c r="AI420" s="30">
        <v>0.0</v>
      </c>
      <c r="AJ420" s="108"/>
    </row>
    <row r="421">
      <c r="A421" s="30">
        <v>13745.6</v>
      </c>
      <c r="B421" s="40">
        <v>44432.0</v>
      </c>
      <c r="C421" s="40">
        <v>44432.0</v>
      </c>
      <c r="D421" s="32" t="s">
        <v>93</v>
      </c>
      <c r="E421" s="32" t="s">
        <v>94</v>
      </c>
      <c r="J421" s="30">
        <v>1.0</v>
      </c>
      <c r="K421" s="30">
        <v>0.0</v>
      </c>
      <c r="L421" s="30">
        <v>0.0</v>
      </c>
      <c r="M421" s="32" t="s">
        <v>39</v>
      </c>
      <c r="N421" s="32" t="s">
        <v>39</v>
      </c>
      <c r="O421" s="30">
        <v>0.0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0.0</v>
      </c>
      <c r="W421" s="30">
        <v>0.0</v>
      </c>
      <c r="X421" s="30">
        <v>0.0</v>
      </c>
      <c r="Y421" s="30">
        <v>0.0</v>
      </c>
      <c r="Z421" s="30">
        <v>0.0</v>
      </c>
      <c r="AA421" s="30">
        <v>0.0</v>
      </c>
      <c r="AB421" s="30">
        <v>0.0</v>
      </c>
      <c r="AC421" s="30">
        <v>0.0</v>
      </c>
      <c r="AD421" s="30">
        <v>0.0</v>
      </c>
      <c r="AE421" s="30">
        <v>2.0</v>
      </c>
      <c r="AF421" s="30">
        <v>1.0</v>
      </c>
      <c r="AG421" s="30">
        <v>0.0</v>
      </c>
      <c r="AH421" s="30">
        <v>10.0</v>
      </c>
      <c r="AI421" s="30">
        <v>0.0</v>
      </c>
      <c r="AJ421" s="108"/>
    </row>
    <row r="422">
      <c r="A422" s="30">
        <v>13746.1</v>
      </c>
      <c r="B422" s="40">
        <v>44432.0</v>
      </c>
      <c r="C422" s="40">
        <v>44432.0</v>
      </c>
      <c r="D422" s="32" t="s">
        <v>93</v>
      </c>
      <c r="E422" s="32" t="s">
        <v>94</v>
      </c>
      <c r="J422" s="30">
        <v>1.0</v>
      </c>
      <c r="K422" s="30">
        <v>0.0</v>
      </c>
      <c r="L422" s="30">
        <v>0.0</v>
      </c>
      <c r="M422" s="32" t="s">
        <v>39</v>
      </c>
      <c r="N422" s="32" t="s">
        <v>39</v>
      </c>
      <c r="O422" s="30">
        <v>0.0</v>
      </c>
      <c r="P422" s="30">
        <v>0.0</v>
      </c>
      <c r="Q422" s="30">
        <v>0.0</v>
      </c>
      <c r="R422" s="30">
        <v>0.0</v>
      </c>
      <c r="S422" s="30">
        <v>0.0</v>
      </c>
      <c r="T422" s="30">
        <v>0.0</v>
      </c>
      <c r="U422" s="30">
        <v>0.0</v>
      </c>
      <c r="V422" s="30">
        <v>0.0</v>
      </c>
      <c r="W422" s="30">
        <v>0.0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3.0</v>
      </c>
      <c r="AF422" s="30">
        <v>1.0</v>
      </c>
      <c r="AG422" s="30">
        <v>0.0</v>
      </c>
      <c r="AH422" s="30">
        <v>2.0</v>
      </c>
      <c r="AI422" s="30">
        <v>0.0</v>
      </c>
      <c r="AJ422" s="108"/>
    </row>
    <row r="423">
      <c r="A423" s="30">
        <v>13746.2</v>
      </c>
      <c r="B423" s="40">
        <v>44432.0</v>
      </c>
      <c r="C423" s="40">
        <v>44432.0</v>
      </c>
      <c r="D423" s="32" t="s">
        <v>93</v>
      </c>
      <c r="E423" s="32" t="s">
        <v>94</v>
      </c>
      <c r="J423" s="30">
        <v>1.0</v>
      </c>
      <c r="K423" s="30">
        <v>0.0</v>
      </c>
      <c r="L423" s="30">
        <v>0.0</v>
      </c>
      <c r="M423" s="32" t="s">
        <v>39</v>
      </c>
      <c r="N423" s="32" t="s">
        <v>39</v>
      </c>
      <c r="O423" s="30">
        <v>0.0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0.0</v>
      </c>
      <c r="V423" s="30">
        <v>0.0</v>
      </c>
      <c r="W423" s="30">
        <v>0.0</v>
      </c>
      <c r="X423" s="30">
        <v>0.0</v>
      </c>
      <c r="Y423" s="30">
        <v>0.0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0.0</v>
      </c>
      <c r="AF423" s="30">
        <v>1.0</v>
      </c>
      <c r="AG423" s="30">
        <v>0.0</v>
      </c>
      <c r="AH423" s="30">
        <v>0.0</v>
      </c>
      <c r="AI423" s="30">
        <v>0.0</v>
      </c>
      <c r="AJ423" s="108"/>
    </row>
    <row r="424">
      <c r="A424" s="30">
        <v>13746.3</v>
      </c>
      <c r="B424" s="40">
        <v>44432.0</v>
      </c>
      <c r="C424" s="40">
        <v>44432.0</v>
      </c>
      <c r="D424" s="32" t="s">
        <v>93</v>
      </c>
      <c r="E424" s="32" t="s">
        <v>94</v>
      </c>
      <c r="J424" s="30">
        <v>1.0</v>
      </c>
      <c r="K424" s="30">
        <v>0.0</v>
      </c>
      <c r="L424" s="30">
        <v>0.0</v>
      </c>
      <c r="M424" s="32" t="s">
        <v>39</v>
      </c>
      <c r="N424" s="32" t="s">
        <v>39</v>
      </c>
      <c r="O424" s="30">
        <v>0.0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0.0</v>
      </c>
      <c r="V424" s="30">
        <v>0.0</v>
      </c>
      <c r="W424" s="30">
        <v>0.0</v>
      </c>
      <c r="X424" s="30">
        <v>0.0</v>
      </c>
      <c r="Y424" s="30">
        <v>0.0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4.0</v>
      </c>
      <c r="AF424" s="30">
        <v>2.0</v>
      </c>
      <c r="AG424" s="30">
        <v>1.0</v>
      </c>
      <c r="AH424" s="30">
        <v>10.0</v>
      </c>
      <c r="AI424" s="30">
        <v>0.0</v>
      </c>
      <c r="AJ424" s="108"/>
    </row>
    <row r="425">
      <c r="A425" s="30">
        <v>13746.4</v>
      </c>
      <c r="B425" s="40">
        <v>44432.0</v>
      </c>
      <c r="C425" s="40">
        <v>44432.0</v>
      </c>
      <c r="D425" s="32" t="s">
        <v>93</v>
      </c>
      <c r="E425" s="32" t="s">
        <v>94</v>
      </c>
      <c r="J425" s="30">
        <v>1.0</v>
      </c>
      <c r="K425" s="30">
        <v>0.0</v>
      </c>
      <c r="L425" s="30">
        <v>0.0</v>
      </c>
      <c r="M425" s="32" t="s">
        <v>39</v>
      </c>
      <c r="N425" s="32" t="s">
        <v>39</v>
      </c>
      <c r="O425" s="30">
        <v>0.0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0.0</v>
      </c>
      <c r="V425" s="30">
        <v>0.0</v>
      </c>
      <c r="W425" s="30">
        <v>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1.0</v>
      </c>
      <c r="AF425" s="30">
        <v>0.0</v>
      </c>
      <c r="AG425" s="30">
        <v>0.0</v>
      </c>
      <c r="AH425" s="30">
        <v>10.0</v>
      </c>
      <c r="AI425" s="30">
        <v>0.0</v>
      </c>
      <c r="AJ425" s="108"/>
    </row>
    <row r="426">
      <c r="A426" s="30">
        <v>13746.5</v>
      </c>
      <c r="B426" s="40">
        <v>44432.0</v>
      </c>
      <c r="C426" s="40">
        <v>44432.0</v>
      </c>
      <c r="D426" s="32" t="s">
        <v>93</v>
      </c>
      <c r="E426" s="32" t="s">
        <v>94</v>
      </c>
      <c r="J426" s="30">
        <v>1.0</v>
      </c>
      <c r="K426" s="30">
        <v>0.0</v>
      </c>
      <c r="L426" s="30">
        <v>0.0</v>
      </c>
      <c r="M426" s="32" t="s">
        <v>39</v>
      </c>
      <c r="N426" s="32" t="s">
        <v>39</v>
      </c>
      <c r="O426" s="30">
        <v>0.0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0.0</v>
      </c>
      <c r="V426" s="30">
        <v>0.0</v>
      </c>
      <c r="W426" s="30">
        <v>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5.0</v>
      </c>
      <c r="AF426" s="30">
        <v>1.0</v>
      </c>
      <c r="AG426" s="30">
        <v>0.0</v>
      </c>
      <c r="AH426" s="30">
        <v>10.0</v>
      </c>
      <c r="AI426" s="30">
        <v>0.0</v>
      </c>
      <c r="AJ426" s="108"/>
    </row>
    <row r="427">
      <c r="A427" s="30">
        <v>13746.6</v>
      </c>
      <c r="B427" s="40">
        <v>44432.0</v>
      </c>
      <c r="C427" s="40">
        <v>44432.0</v>
      </c>
      <c r="D427" s="32" t="s">
        <v>93</v>
      </c>
      <c r="E427" s="32" t="s">
        <v>94</v>
      </c>
      <c r="J427" s="30">
        <v>1.0</v>
      </c>
      <c r="K427" s="30">
        <v>0.0</v>
      </c>
      <c r="L427" s="30">
        <v>0.0</v>
      </c>
      <c r="M427" s="32" t="s">
        <v>39</v>
      </c>
      <c r="N427" s="32" t="s">
        <v>39</v>
      </c>
      <c r="O427" s="30">
        <v>0.0</v>
      </c>
      <c r="P427" s="30">
        <v>0.0</v>
      </c>
      <c r="Q427" s="30">
        <v>0.0</v>
      </c>
      <c r="R427" s="30">
        <v>0.0</v>
      </c>
      <c r="S427" s="30">
        <v>0.0</v>
      </c>
      <c r="T427" s="30">
        <v>0.0</v>
      </c>
      <c r="U427" s="30">
        <v>0.0</v>
      </c>
      <c r="V427" s="30">
        <v>0.0</v>
      </c>
      <c r="W427" s="30">
        <v>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5.0</v>
      </c>
      <c r="AF427" s="30">
        <v>2.0</v>
      </c>
      <c r="AG427" s="30">
        <v>0.0</v>
      </c>
      <c r="AH427" s="30">
        <v>10.0</v>
      </c>
      <c r="AI427" s="30">
        <v>0.0</v>
      </c>
      <c r="AJ427" s="108"/>
    </row>
    <row r="428">
      <c r="A428" s="30">
        <v>13747.1</v>
      </c>
      <c r="B428" s="40">
        <v>44432.0</v>
      </c>
      <c r="C428" s="40">
        <v>44432.0</v>
      </c>
      <c r="D428" s="32" t="s">
        <v>93</v>
      </c>
      <c r="E428" s="32" t="s">
        <v>94</v>
      </c>
      <c r="F428" s="32" t="s">
        <v>170</v>
      </c>
      <c r="G428" s="33" t="s">
        <v>109</v>
      </c>
      <c r="H428" s="34">
        <v>27529.0</v>
      </c>
      <c r="I428" s="35"/>
      <c r="J428" s="30">
        <v>0.0</v>
      </c>
      <c r="K428" s="30">
        <v>1.0</v>
      </c>
      <c r="L428" s="30">
        <v>0.0</v>
      </c>
      <c r="M428" s="32" t="s">
        <v>39</v>
      </c>
      <c r="N428" s="32" t="s">
        <v>39</v>
      </c>
      <c r="O428" s="30">
        <v>0.0</v>
      </c>
      <c r="P428" s="30">
        <v>0.0</v>
      </c>
      <c r="Q428" s="30">
        <v>1.0</v>
      </c>
      <c r="R428" s="30">
        <v>10.0</v>
      </c>
      <c r="S428" s="30">
        <v>0.0</v>
      </c>
      <c r="T428" s="30">
        <v>0.0</v>
      </c>
      <c r="U428" s="30">
        <v>0.0</v>
      </c>
      <c r="V428" s="30">
        <v>0.0</v>
      </c>
      <c r="W428" s="30">
        <v>0.0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108"/>
    </row>
    <row r="429">
      <c r="A429" s="30">
        <v>13747.2</v>
      </c>
      <c r="B429" s="40">
        <v>44432.0</v>
      </c>
      <c r="C429" s="40">
        <v>44432.0</v>
      </c>
      <c r="D429" s="32" t="s">
        <v>93</v>
      </c>
      <c r="E429" s="32" t="s">
        <v>94</v>
      </c>
      <c r="F429" s="32" t="s">
        <v>170</v>
      </c>
      <c r="G429" s="33" t="s">
        <v>109</v>
      </c>
      <c r="H429" s="34">
        <v>27529.0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0.0</v>
      </c>
      <c r="P429" s="30">
        <v>1.0</v>
      </c>
      <c r="Q429" s="30">
        <v>1.0</v>
      </c>
      <c r="R429" s="30">
        <v>10.0</v>
      </c>
      <c r="S429" s="30">
        <v>0.0</v>
      </c>
      <c r="T429" s="30">
        <v>0.0</v>
      </c>
      <c r="U429" s="30">
        <v>0.0</v>
      </c>
      <c r="V429" s="30">
        <v>0.0</v>
      </c>
      <c r="W429" s="30">
        <v>0.0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108"/>
    </row>
    <row r="430">
      <c r="A430" s="30">
        <v>13747.3</v>
      </c>
      <c r="B430" s="40">
        <v>44432.0</v>
      </c>
      <c r="C430" s="40">
        <v>44432.0</v>
      </c>
      <c r="D430" s="32" t="s">
        <v>93</v>
      </c>
      <c r="E430" s="32" t="s">
        <v>94</v>
      </c>
      <c r="F430" s="32" t="s">
        <v>170</v>
      </c>
      <c r="G430" s="33" t="s">
        <v>109</v>
      </c>
      <c r="H430" s="34">
        <v>27529.0</v>
      </c>
      <c r="I430" s="35"/>
      <c r="J430" s="30">
        <v>0.0</v>
      </c>
      <c r="K430" s="30">
        <v>1.0</v>
      </c>
      <c r="L430" s="30">
        <v>0.0</v>
      </c>
      <c r="M430" s="32" t="s">
        <v>39</v>
      </c>
      <c r="N430" s="32" t="s">
        <v>39</v>
      </c>
      <c r="O430" s="30">
        <v>0.0</v>
      </c>
      <c r="P430" s="30">
        <v>1.0</v>
      </c>
      <c r="Q430" s="30">
        <v>2.0</v>
      </c>
      <c r="R430" s="30">
        <v>0.0</v>
      </c>
      <c r="S430" s="30">
        <v>0.0</v>
      </c>
      <c r="T430" s="30">
        <v>0.0</v>
      </c>
      <c r="U430" s="30">
        <v>0.0</v>
      </c>
      <c r="V430" s="30">
        <v>0.0</v>
      </c>
      <c r="W430" s="30">
        <v>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108"/>
    </row>
    <row r="431">
      <c r="A431" s="30">
        <v>13747.4</v>
      </c>
      <c r="B431" s="40">
        <v>44432.0</v>
      </c>
      <c r="C431" s="40">
        <v>44432.0</v>
      </c>
      <c r="D431" s="32" t="s">
        <v>93</v>
      </c>
      <c r="E431" s="33" t="s">
        <v>94</v>
      </c>
      <c r="F431" s="32" t="s">
        <v>170</v>
      </c>
      <c r="G431" s="33" t="s">
        <v>109</v>
      </c>
      <c r="H431" s="34">
        <v>27529.0</v>
      </c>
      <c r="I431" s="35"/>
      <c r="J431" s="30">
        <v>0.0</v>
      </c>
      <c r="K431" s="30">
        <v>1.0</v>
      </c>
      <c r="L431" s="30">
        <v>0.0</v>
      </c>
      <c r="M431" s="32" t="s">
        <v>39</v>
      </c>
      <c r="N431" s="32" t="s">
        <v>39</v>
      </c>
      <c r="O431" s="30">
        <v>0.0</v>
      </c>
      <c r="P431" s="30">
        <v>15.0</v>
      </c>
      <c r="Q431" s="30">
        <v>9.0</v>
      </c>
      <c r="R431" s="30">
        <v>10.0</v>
      </c>
      <c r="S431" s="30">
        <v>0.0</v>
      </c>
      <c r="T431" s="30">
        <v>0.0</v>
      </c>
      <c r="U431" s="30">
        <v>0.0</v>
      </c>
      <c r="V431" s="30">
        <v>0.0</v>
      </c>
      <c r="W431" s="30">
        <v>0.0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  <c r="AJ431" s="108"/>
    </row>
    <row r="432">
      <c r="A432" s="30">
        <v>13747.5</v>
      </c>
      <c r="B432" s="40">
        <v>44432.0</v>
      </c>
      <c r="C432" s="40">
        <v>44432.0</v>
      </c>
      <c r="D432" s="32" t="s">
        <v>93</v>
      </c>
      <c r="E432" s="32" t="s">
        <v>94</v>
      </c>
      <c r="F432" s="32" t="s">
        <v>170</v>
      </c>
      <c r="G432" s="32" t="s">
        <v>109</v>
      </c>
      <c r="H432" s="30">
        <v>27529.0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0.0</v>
      </c>
      <c r="P432" s="30">
        <v>10.0</v>
      </c>
      <c r="Q432" s="30">
        <v>2.0</v>
      </c>
      <c r="R432" s="30">
        <v>10.0</v>
      </c>
      <c r="S432" s="30">
        <v>0.0</v>
      </c>
      <c r="T432" s="30">
        <v>0.0</v>
      </c>
      <c r="U432" s="30">
        <v>0.0</v>
      </c>
      <c r="V432" s="30">
        <v>0.0</v>
      </c>
      <c r="W432" s="30">
        <v>0.0</v>
      </c>
      <c r="X432" s="30">
        <v>0.0</v>
      </c>
      <c r="Y432" s="30">
        <v>0.0</v>
      </c>
      <c r="Z432" s="30">
        <v>0.0</v>
      </c>
      <c r="AA432" s="30">
        <v>0.0</v>
      </c>
      <c r="AB432" s="30">
        <v>0.0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  <c r="AJ432" s="108"/>
    </row>
    <row r="433">
      <c r="A433" s="30">
        <v>13747.6</v>
      </c>
      <c r="B433" s="40">
        <v>44432.0</v>
      </c>
      <c r="C433" s="40">
        <v>44432.0</v>
      </c>
      <c r="D433" s="32" t="s">
        <v>93</v>
      </c>
      <c r="E433" s="32" t="s">
        <v>94</v>
      </c>
      <c r="F433" s="32" t="s">
        <v>170</v>
      </c>
      <c r="G433" s="33" t="s">
        <v>109</v>
      </c>
      <c r="H433" s="34">
        <v>27529.0</v>
      </c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0.0</v>
      </c>
      <c r="P433" s="30">
        <v>4.0</v>
      </c>
      <c r="Q433" s="30">
        <v>5.0</v>
      </c>
      <c r="R433" s="30">
        <v>10.0</v>
      </c>
      <c r="S433" s="30">
        <v>0.0</v>
      </c>
      <c r="T433" s="30">
        <v>0.0</v>
      </c>
      <c r="U433" s="30">
        <v>0.0</v>
      </c>
      <c r="V433" s="30">
        <v>0.0</v>
      </c>
      <c r="W433" s="30">
        <v>0.0</v>
      </c>
      <c r="X433" s="30">
        <v>0.0</v>
      </c>
      <c r="Y433" s="30">
        <v>0.0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108"/>
    </row>
    <row r="434">
      <c r="A434" s="30">
        <v>13748.1</v>
      </c>
      <c r="B434" s="40">
        <v>44432.0</v>
      </c>
      <c r="C434" s="40">
        <v>44432.0</v>
      </c>
      <c r="D434" s="32" t="s">
        <v>93</v>
      </c>
      <c r="E434" s="32" t="s">
        <v>94</v>
      </c>
      <c r="F434" s="32" t="s">
        <v>170</v>
      </c>
      <c r="G434" s="33" t="s">
        <v>109</v>
      </c>
      <c r="H434" s="34">
        <v>27529.0</v>
      </c>
      <c r="I434" s="35"/>
      <c r="J434" s="30">
        <v>0.0</v>
      </c>
      <c r="K434" s="30">
        <v>1.0</v>
      </c>
      <c r="L434" s="30">
        <v>0.0</v>
      </c>
      <c r="M434" s="32" t="s">
        <v>39</v>
      </c>
      <c r="N434" s="32" t="s">
        <v>39</v>
      </c>
      <c r="O434" s="30">
        <v>0.0</v>
      </c>
      <c r="P434" s="30">
        <v>12.0</v>
      </c>
      <c r="Q434" s="30">
        <v>4.0</v>
      </c>
      <c r="R434" s="30">
        <v>5.0</v>
      </c>
      <c r="S434" s="30">
        <v>0.0</v>
      </c>
      <c r="T434" s="30">
        <v>0.0</v>
      </c>
      <c r="U434" s="30">
        <v>0.0</v>
      </c>
      <c r="V434" s="30">
        <v>0.0</v>
      </c>
      <c r="W434" s="30">
        <v>0.0</v>
      </c>
      <c r="X434" s="30">
        <v>0.0</v>
      </c>
      <c r="Y434" s="30">
        <v>0.0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  <c r="AJ434" s="108"/>
    </row>
    <row r="435">
      <c r="A435" s="30">
        <v>13748.2</v>
      </c>
      <c r="B435" s="40">
        <v>44432.0</v>
      </c>
      <c r="C435" s="40">
        <v>44432.0</v>
      </c>
      <c r="D435" s="32" t="s">
        <v>93</v>
      </c>
      <c r="E435" s="32" t="s">
        <v>94</v>
      </c>
      <c r="F435" s="32" t="s">
        <v>170</v>
      </c>
      <c r="G435" s="33" t="s">
        <v>109</v>
      </c>
      <c r="H435" s="34">
        <v>27529.0</v>
      </c>
      <c r="I435" s="35"/>
      <c r="J435" s="30">
        <v>0.0</v>
      </c>
      <c r="K435" s="30">
        <v>1.0</v>
      </c>
      <c r="L435" s="30">
        <v>0.0</v>
      </c>
      <c r="M435" s="32" t="s">
        <v>39</v>
      </c>
      <c r="N435" s="32" t="s">
        <v>39</v>
      </c>
      <c r="O435" s="30">
        <v>0.0</v>
      </c>
      <c r="P435" s="30">
        <v>6.0</v>
      </c>
      <c r="Q435" s="30">
        <v>9.0</v>
      </c>
      <c r="R435" s="30">
        <v>5.0</v>
      </c>
      <c r="S435" s="30">
        <v>0.0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0.0</v>
      </c>
      <c r="AA435" s="30">
        <v>0.0</v>
      </c>
      <c r="AB435" s="30">
        <v>0.0</v>
      </c>
      <c r="AC435" s="30">
        <v>0.0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108"/>
    </row>
    <row r="436">
      <c r="A436" s="30">
        <v>13748.3</v>
      </c>
      <c r="B436" s="40">
        <v>44432.0</v>
      </c>
      <c r="C436" s="40">
        <v>44432.0</v>
      </c>
      <c r="D436" s="32" t="s">
        <v>93</v>
      </c>
      <c r="E436" s="32" t="s">
        <v>94</v>
      </c>
      <c r="J436" s="30">
        <v>0.0</v>
      </c>
      <c r="K436" s="30">
        <v>0.0</v>
      </c>
      <c r="L436" s="30">
        <v>1.0</v>
      </c>
      <c r="M436" s="32" t="s">
        <v>39</v>
      </c>
      <c r="N436" s="32" t="s">
        <v>39</v>
      </c>
      <c r="O436" s="30">
        <v>0.0</v>
      </c>
      <c r="P436" s="30">
        <v>2.0</v>
      </c>
      <c r="Q436" s="30">
        <v>0.0</v>
      </c>
      <c r="R436" s="30">
        <v>10.0</v>
      </c>
      <c r="S436" s="30">
        <v>0.0</v>
      </c>
      <c r="T436" s="30">
        <v>0.0</v>
      </c>
      <c r="U436" s="30">
        <v>0.0</v>
      </c>
      <c r="V436" s="30">
        <v>0.0</v>
      </c>
      <c r="W436" s="30">
        <v>0.0</v>
      </c>
      <c r="X436" s="30">
        <v>0.0</v>
      </c>
      <c r="Y436" s="30">
        <v>0.0</v>
      </c>
      <c r="Z436" s="30">
        <v>0.0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108"/>
    </row>
    <row r="437">
      <c r="A437" s="30">
        <v>13748.4</v>
      </c>
      <c r="B437" s="40">
        <v>44432.0</v>
      </c>
      <c r="C437" s="40">
        <v>44432.0</v>
      </c>
      <c r="D437" s="32" t="s">
        <v>93</v>
      </c>
      <c r="E437" s="32" t="s">
        <v>94</v>
      </c>
      <c r="F437" s="32" t="s">
        <v>170</v>
      </c>
      <c r="G437" s="33" t="s">
        <v>109</v>
      </c>
      <c r="H437" s="34">
        <v>27529.0</v>
      </c>
      <c r="I437" s="35"/>
      <c r="J437" s="30">
        <v>0.0</v>
      </c>
      <c r="K437" s="30">
        <v>1.0</v>
      </c>
      <c r="L437" s="30">
        <v>0.0</v>
      </c>
      <c r="M437" s="32" t="s">
        <v>39</v>
      </c>
      <c r="N437" s="32" t="s">
        <v>39</v>
      </c>
      <c r="O437" s="30">
        <v>0.0</v>
      </c>
      <c r="P437" s="30">
        <v>2.0</v>
      </c>
      <c r="Q437" s="30">
        <v>2.0</v>
      </c>
      <c r="R437" s="30">
        <v>10.0</v>
      </c>
      <c r="S437" s="30">
        <v>0.0</v>
      </c>
      <c r="T437" s="30">
        <v>0.0</v>
      </c>
      <c r="U437" s="30">
        <v>0.0</v>
      </c>
      <c r="V437" s="30">
        <v>0.0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108"/>
    </row>
    <row r="438">
      <c r="A438" s="30">
        <v>13748.5</v>
      </c>
      <c r="B438" s="40">
        <v>44432.0</v>
      </c>
      <c r="C438" s="40">
        <v>44432.0</v>
      </c>
      <c r="D438" s="32" t="s">
        <v>93</v>
      </c>
      <c r="E438" s="32" t="s">
        <v>94</v>
      </c>
      <c r="F438" s="32" t="s">
        <v>170</v>
      </c>
      <c r="G438" s="33" t="s">
        <v>109</v>
      </c>
      <c r="H438" s="34">
        <v>27529.0</v>
      </c>
      <c r="I438" s="35"/>
      <c r="J438" s="30">
        <v>0.0</v>
      </c>
      <c r="K438" s="30">
        <v>1.0</v>
      </c>
      <c r="L438" s="30">
        <v>0.0</v>
      </c>
      <c r="M438" s="32" t="s">
        <v>39</v>
      </c>
      <c r="N438" s="32" t="s">
        <v>39</v>
      </c>
      <c r="O438" s="30">
        <v>0.0</v>
      </c>
      <c r="P438" s="30">
        <v>6.0</v>
      </c>
      <c r="Q438" s="30">
        <v>0.0</v>
      </c>
      <c r="R438" s="30">
        <v>10.0</v>
      </c>
      <c r="S438" s="30">
        <v>0.0</v>
      </c>
      <c r="T438" s="30">
        <v>0.0</v>
      </c>
      <c r="U438" s="30">
        <v>0.0</v>
      </c>
      <c r="V438" s="30">
        <v>0.0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108"/>
    </row>
    <row r="439">
      <c r="A439" s="30">
        <v>13748.6</v>
      </c>
      <c r="B439" s="40">
        <v>44432.0</v>
      </c>
      <c r="C439" s="40">
        <v>44432.0</v>
      </c>
      <c r="D439" s="32" t="s">
        <v>93</v>
      </c>
      <c r="E439" s="32" t="s">
        <v>94</v>
      </c>
      <c r="F439" s="32" t="s">
        <v>170</v>
      </c>
      <c r="G439" s="33" t="s">
        <v>109</v>
      </c>
      <c r="H439" s="34">
        <v>27529.0</v>
      </c>
      <c r="I439" s="35"/>
      <c r="J439" s="30">
        <v>0.0</v>
      </c>
      <c r="K439" s="30">
        <v>1.0</v>
      </c>
      <c r="L439" s="30">
        <v>0.0</v>
      </c>
      <c r="M439" s="32" t="s">
        <v>39</v>
      </c>
      <c r="N439" s="32" t="s">
        <v>39</v>
      </c>
      <c r="O439" s="30">
        <v>0.0</v>
      </c>
      <c r="P439" s="30">
        <v>11.0</v>
      </c>
      <c r="Q439" s="30">
        <v>9.0</v>
      </c>
      <c r="R439" s="30">
        <v>10.0</v>
      </c>
      <c r="S439" s="30">
        <v>0.0</v>
      </c>
      <c r="T439" s="30">
        <v>0.0</v>
      </c>
      <c r="U439" s="30">
        <v>0.0</v>
      </c>
      <c r="V439" s="30">
        <v>0.0</v>
      </c>
      <c r="W439" s="30">
        <v>0.0</v>
      </c>
      <c r="X439" s="30">
        <v>0.0</v>
      </c>
      <c r="Y439" s="30">
        <v>0.0</v>
      </c>
      <c r="Z439" s="30">
        <v>0.0</v>
      </c>
      <c r="AA439" s="30">
        <v>0.0</v>
      </c>
      <c r="AB439" s="30">
        <v>0.0</v>
      </c>
      <c r="AC439" s="30">
        <v>0.0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108"/>
    </row>
    <row r="440">
      <c r="A440" s="30">
        <v>13749.1</v>
      </c>
      <c r="B440" s="40">
        <v>44432.0</v>
      </c>
      <c r="C440" s="40">
        <v>44432.0</v>
      </c>
      <c r="D440" s="32" t="s">
        <v>93</v>
      </c>
      <c r="E440" s="32" t="s">
        <v>94</v>
      </c>
      <c r="F440" s="32" t="s">
        <v>170</v>
      </c>
      <c r="G440" s="33" t="s">
        <v>109</v>
      </c>
      <c r="H440" s="34">
        <v>27529.0</v>
      </c>
      <c r="I440" s="35"/>
      <c r="J440" s="30">
        <v>0.0</v>
      </c>
      <c r="K440" s="30">
        <v>1.0</v>
      </c>
      <c r="L440" s="30">
        <v>0.0</v>
      </c>
      <c r="M440" s="32" t="s">
        <v>39</v>
      </c>
      <c r="N440" s="32" t="s">
        <v>39</v>
      </c>
      <c r="O440" s="30">
        <v>0.0</v>
      </c>
      <c r="P440" s="30">
        <v>5.0</v>
      </c>
      <c r="Q440" s="30">
        <v>3.0</v>
      </c>
      <c r="R440" s="30">
        <v>10.0</v>
      </c>
      <c r="S440" s="30">
        <v>0.0</v>
      </c>
      <c r="T440" s="30">
        <v>0.0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108"/>
    </row>
    <row r="441">
      <c r="A441" s="30">
        <v>13749.2</v>
      </c>
      <c r="B441" s="40">
        <v>44432.0</v>
      </c>
      <c r="C441" s="40">
        <v>44432.0</v>
      </c>
      <c r="D441" s="32" t="s">
        <v>93</v>
      </c>
      <c r="E441" s="32" t="s">
        <v>94</v>
      </c>
      <c r="F441" s="32" t="s">
        <v>170</v>
      </c>
      <c r="G441" s="33" t="s">
        <v>109</v>
      </c>
      <c r="H441" s="34">
        <v>27529.0</v>
      </c>
      <c r="I441" s="35"/>
      <c r="J441" s="30">
        <v>0.0</v>
      </c>
      <c r="K441" s="30">
        <v>1.0</v>
      </c>
      <c r="L441" s="30">
        <v>0.0</v>
      </c>
      <c r="M441" s="32" t="s">
        <v>39</v>
      </c>
      <c r="N441" s="32" t="s">
        <v>39</v>
      </c>
      <c r="O441" s="30">
        <v>0.0</v>
      </c>
      <c r="P441" s="30">
        <v>3.0</v>
      </c>
      <c r="Q441" s="30">
        <v>0.0</v>
      </c>
      <c r="R441" s="30">
        <v>10.0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0.0</v>
      </c>
      <c r="X441" s="30">
        <v>0.0</v>
      </c>
      <c r="Y441" s="30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108"/>
    </row>
    <row r="442">
      <c r="A442" s="30">
        <v>13749.3</v>
      </c>
      <c r="B442" s="40">
        <v>44432.0</v>
      </c>
      <c r="C442" s="40">
        <v>44432.0</v>
      </c>
      <c r="D442" s="32" t="s">
        <v>93</v>
      </c>
      <c r="E442" s="32" t="s">
        <v>94</v>
      </c>
      <c r="F442" s="32" t="s">
        <v>170</v>
      </c>
      <c r="G442" s="33" t="s">
        <v>109</v>
      </c>
      <c r="H442" s="34">
        <v>27529.0</v>
      </c>
      <c r="I442" s="35"/>
      <c r="J442" s="30">
        <v>0.0</v>
      </c>
      <c r="K442" s="30">
        <v>1.0</v>
      </c>
      <c r="L442" s="30">
        <v>0.0</v>
      </c>
      <c r="M442" s="32" t="s">
        <v>39</v>
      </c>
      <c r="N442" s="32" t="s">
        <v>39</v>
      </c>
      <c r="O442" s="30">
        <v>0.0</v>
      </c>
      <c r="P442" s="30">
        <v>5.0</v>
      </c>
      <c r="Q442" s="30">
        <v>1.0</v>
      </c>
      <c r="R442" s="30">
        <v>10.0</v>
      </c>
      <c r="S442" s="30">
        <v>0.0</v>
      </c>
      <c r="T442" s="30">
        <v>0.0</v>
      </c>
      <c r="U442" s="30">
        <v>0.0</v>
      </c>
      <c r="V442" s="30">
        <v>0.0</v>
      </c>
      <c r="W442" s="30">
        <v>0.0</v>
      </c>
      <c r="X442" s="30">
        <v>0.0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108"/>
    </row>
    <row r="443">
      <c r="A443" s="30">
        <v>13749.4</v>
      </c>
      <c r="B443" s="40">
        <v>44432.0</v>
      </c>
      <c r="C443" s="40">
        <v>44432.0</v>
      </c>
      <c r="D443" s="32" t="s">
        <v>93</v>
      </c>
      <c r="E443" s="33" t="s">
        <v>94</v>
      </c>
      <c r="F443" s="32" t="s">
        <v>170</v>
      </c>
      <c r="G443" s="32" t="s">
        <v>109</v>
      </c>
      <c r="H443" s="30">
        <v>27529.0</v>
      </c>
      <c r="I443" s="35"/>
      <c r="J443" s="30">
        <v>0.0</v>
      </c>
      <c r="K443" s="30">
        <v>1.0</v>
      </c>
      <c r="L443" s="30">
        <v>0.0</v>
      </c>
      <c r="M443" s="32" t="s">
        <v>39</v>
      </c>
      <c r="N443" s="32" t="s">
        <v>39</v>
      </c>
      <c r="O443" s="30">
        <v>0.0</v>
      </c>
      <c r="P443" s="30">
        <v>4.0</v>
      </c>
      <c r="Q443" s="30">
        <v>4.0</v>
      </c>
      <c r="R443" s="30">
        <v>10.0</v>
      </c>
      <c r="S443" s="30">
        <v>0.0</v>
      </c>
      <c r="T443" s="30">
        <v>0.0</v>
      </c>
      <c r="U443" s="30">
        <v>0.0</v>
      </c>
      <c r="V443" s="30">
        <v>0.0</v>
      </c>
      <c r="W443" s="30">
        <v>0.0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108"/>
    </row>
    <row r="444">
      <c r="A444" s="30">
        <v>13749.5</v>
      </c>
      <c r="B444" s="40">
        <v>44432.0</v>
      </c>
      <c r="C444" s="40">
        <v>44432.0</v>
      </c>
      <c r="D444" s="32" t="s">
        <v>93</v>
      </c>
      <c r="E444" s="33" t="s">
        <v>94</v>
      </c>
      <c r="F444" s="32" t="s">
        <v>170</v>
      </c>
      <c r="G444" s="32" t="s">
        <v>109</v>
      </c>
      <c r="H444" s="30">
        <v>27529.0</v>
      </c>
      <c r="I444" s="35"/>
      <c r="J444" s="30">
        <v>0.0</v>
      </c>
      <c r="K444" s="30">
        <v>1.0</v>
      </c>
      <c r="L444" s="30">
        <v>0.0</v>
      </c>
      <c r="M444" s="32" t="s">
        <v>49</v>
      </c>
      <c r="N444" s="32" t="s">
        <v>39</v>
      </c>
      <c r="O444" s="30">
        <v>0.0</v>
      </c>
      <c r="P444" s="30">
        <v>8.0</v>
      </c>
      <c r="Q444" s="30">
        <v>4.0</v>
      </c>
      <c r="R444" s="30">
        <v>10.0</v>
      </c>
      <c r="S444" s="30">
        <v>0.0</v>
      </c>
      <c r="T444" s="30">
        <v>0.0</v>
      </c>
      <c r="U444" s="30">
        <v>0.0</v>
      </c>
      <c r="V444" s="30">
        <v>0.0</v>
      </c>
      <c r="W444" s="30">
        <v>0.0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108"/>
    </row>
    <row r="445">
      <c r="A445" s="30">
        <v>13749.6</v>
      </c>
      <c r="B445" s="40">
        <v>44432.0</v>
      </c>
      <c r="C445" s="40">
        <v>44432.0</v>
      </c>
      <c r="D445" s="32" t="s">
        <v>93</v>
      </c>
      <c r="E445" s="32" t="s">
        <v>94</v>
      </c>
      <c r="J445" s="30">
        <v>0.0</v>
      </c>
      <c r="K445" s="30">
        <v>0.0</v>
      </c>
      <c r="L445" s="30">
        <v>1.0</v>
      </c>
      <c r="M445" s="32" t="s">
        <v>39</v>
      </c>
      <c r="N445" s="32" t="s">
        <v>39</v>
      </c>
      <c r="O445" s="30">
        <v>0.0</v>
      </c>
      <c r="P445" s="30">
        <v>2.0</v>
      </c>
      <c r="Q445" s="30">
        <v>0.0</v>
      </c>
      <c r="R445" s="30">
        <v>0.0</v>
      </c>
      <c r="S445" s="30">
        <v>0.0</v>
      </c>
      <c r="T445" s="30">
        <v>0.0</v>
      </c>
      <c r="U445" s="30">
        <v>0.0</v>
      </c>
      <c r="V445" s="30">
        <v>0.0</v>
      </c>
      <c r="W445" s="30">
        <v>0.0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0.0</v>
      </c>
      <c r="AC445" s="30">
        <v>0.0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  <c r="AJ445" s="108"/>
    </row>
    <row r="446">
      <c r="A446" s="30">
        <v>13750.1</v>
      </c>
      <c r="B446" s="40">
        <v>44432.0</v>
      </c>
      <c r="C446" s="40">
        <v>44432.0</v>
      </c>
      <c r="D446" s="32" t="s">
        <v>93</v>
      </c>
      <c r="E446" s="33" t="s">
        <v>94</v>
      </c>
      <c r="F446" s="32" t="s">
        <v>170</v>
      </c>
      <c r="G446" s="32" t="s">
        <v>109</v>
      </c>
      <c r="H446" s="34">
        <v>27529.0</v>
      </c>
      <c r="I446" s="35"/>
      <c r="J446" s="30">
        <v>0.0</v>
      </c>
      <c r="K446" s="30">
        <v>1.0</v>
      </c>
      <c r="L446" s="30">
        <v>0.0</v>
      </c>
      <c r="M446" s="32" t="s">
        <v>39</v>
      </c>
      <c r="N446" s="32" t="s">
        <v>39</v>
      </c>
      <c r="O446" s="30">
        <v>0.0</v>
      </c>
      <c r="P446" s="30">
        <v>1.0</v>
      </c>
      <c r="Q446" s="30">
        <v>0.0</v>
      </c>
      <c r="R446" s="30">
        <v>5.0</v>
      </c>
      <c r="S446" s="30">
        <v>0.0</v>
      </c>
      <c r="T446" s="30">
        <v>0.0</v>
      </c>
      <c r="U446" s="30">
        <v>0.0</v>
      </c>
      <c r="V446" s="30">
        <v>0.0</v>
      </c>
      <c r="W446" s="30">
        <v>0.0</v>
      </c>
      <c r="X446" s="30">
        <v>0.0</v>
      </c>
      <c r="Y446" s="30">
        <v>0.0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108"/>
    </row>
    <row r="447">
      <c r="A447" s="30">
        <v>13750.2</v>
      </c>
      <c r="B447" s="40">
        <v>44432.0</v>
      </c>
      <c r="C447" s="40">
        <v>44432.0</v>
      </c>
      <c r="D447" s="32" t="s">
        <v>93</v>
      </c>
      <c r="E447" s="32" t="s">
        <v>94</v>
      </c>
      <c r="F447" s="32" t="s">
        <v>170</v>
      </c>
      <c r="G447" s="33" t="s">
        <v>109</v>
      </c>
      <c r="H447" s="34">
        <v>27529.0</v>
      </c>
      <c r="I447" s="35"/>
      <c r="J447" s="30">
        <v>0.0</v>
      </c>
      <c r="K447" s="30">
        <v>1.0</v>
      </c>
      <c r="L447" s="30">
        <v>0.0</v>
      </c>
      <c r="M447" s="32" t="s">
        <v>39</v>
      </c>
      <c r="N447" s="32" t="s">
        <v>39</v>
      </c>
      <c r="O447" s="30">
        <v>0.0</v>
      </c>
      <c r="P447" s="30">
        <v>1.0</v>
      </c>
      <c r="Q447" s="30">
        <v>5.0</v>
      </c>
      <c r="R447" s="30">
        <v>10.0</v>
      </c>
      <c r="S447" s="30">
        <v>0.0</v>
      </c>
      <c r="T447" s="30">
        <v>0.0</v>
      </c>
      <c r="U447" s="30">
        <v>0.0</v>
      </c>
      <c r="V447" s="30">
        <v>0.0</v>
      </c>
      <c r="W447" s="30">
        <v>0.0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  <c r="AJ447" s="108"/>
    </row>
    <row r="448">
      <c r="A448" s="30">
        <v>13750.3</v>
      </c>
      <c r="B448" s="40">
        <v>44432.0</v>
      </c>
      <c r="C448" s="40">
        <v>44432.0</v>
      </c>
      <c r="D448" s="32" t="s">
        <v>93</v>
      </c>
      <c r="E448" s="32" t="s">
        <v>94</v>
      </c>
      <c r="F448" s="32" t="s">
        <v>170</v>
      </c>
      <c r="G448" s="33" t="s">
        <v>109</v>
      </c>
      <c r="H448" s="34">
        <v>27529.0</v>
      </c>
      <c r="I448" s="35"/>
      <c r="J448" s="30">
        <v>0.0</v>
      </c>
      <c r="K448" s="30">
        <v>1.0</v>
      </c>
      <c r="L448" s="30">
        <v>0.0</v>
      </c>
      <c r="M448" s="32" t="s">
        <v>39</v>
      </c>
      <c r="N448" s="32" t="s">
        <v>39</v>
      </c>
      <c r="O448" s="30">
        <v>0.0</v>
      </c>
      <c r="P448" s="30">
        <v>25.0</v>
      </c>
      <c r="Q448" s="30">
        <v>15.0</v>
      </c>
      <c r="R448" s="30">
        <v>10.0</v>
      </c>
      <c r="S448" s="30">
        <v>0.0</v>
      </c>
      <c r="T448" s="30">
        <v>0.0</v>
      </c>
      <c r="U448" s="30">
        <v>0.0</v>
      </c>
      <c r="V448" s="30">
        <v>0.0</v>
      </c>
      <c r="W448" s="30">
        <v>0.0</v>
      </c>
      <c r="X448" s="30">
        <v>0.0</v>
      </c>
      <c r="Y448" s="30">
        <v>0.0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108"/>
    </row>
    <row r="449">
      <c r="A449" s="30">
        <v>13750.4</v>
      </c>
      <c r="B449" s="40">
        <v>44432.0</v>
      </c>
      <c r="C449" s="40">
        <v>44432.0</v>
      </c>
      <c r="D449" s="32" t="s">
        <v>93</v>
      </c>
      <c r="E449" s="33" t="s">
        <v>94</v>
      </c>
      <c r="F449" s="32" t="s">
        <v>170</v>
      </c>
      <c r="G449" s="32" t="s">
        <v>109</v>
      </c>
      <c r="H449" s="30">
        <v>27529.0</v>
      </c>
      <c r="I449" s="35"/>
      <c r="J449" s="30">
        <v>0.0</v>
      </c>
      <c r="K449" s="30">
        <v>1.0</v>
      </c>
      <c r="L449" s="30">
        <v>0.0</v>
      </c>
      <c r="M449" s="32" t="s">
        <v>39</v>
      </c>
      <c r="N449" s="32" t="s">
        <v>39</v>
      </c>
      <c r="O449" s="30">
        <v>0.0</v>
      </c>
      <c r="P449" s="30">
        <v>5.0</v>
      </c>
      <c r="Q449" s="30">
        <v>1.0</v>
      </c>
      <c r="R449" s="30">
        <v>10.0</v>
      </c>
      <c r="S449" s="30">
        <v>0.0</v>
      </c>
      <c r="T449" s="30">
        <v>0.0</v>
      </c>
      <c r="U449" s="30">
        <v>0.0</v>
      </c>
      <c r="V449" s="30">
        <v>0.0</v>
      </c>
      <c r="W449" s="30">
        <v>0.0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0.0</v>
      </c>
      <c r="AF449" s="30">
        <v>0.0</v>
      </c>
      <c r="AG449" s="30">
        <v>0.0</v>
      </c>
      <c r="AH449" s="30">
        <v>0.0</v>
      </c>
      <c r="AI449" s="30">
        <v>0.0</v>
      </c>
      <c r="AJ449" s="108"/>
    </row>
    <row r="450">
      <c r="A450" s="30">
        <v>13750.5</v>
      </c>
      <c r="B450" s="40">
        <v>44432.0</v>
      </c>
      <c r="C450" s="40">
        <v>44432.0</v>
      </c>
      <c r="D450" s="32" t="s">
        <v>93</v>
      </c>
      <c r="E450" s="32" t="s">
        <v>94</v>
      </c>
      <c r="F450" s="32" t="s">
        <v>170</v>
      </c>
      <c r="G450" s="33" t="s">
        <v>109</v>
      </c>
      <c r="H450" s="34">
        <v>27529.0</v>
      </c>
      <c r="I450" s="35"/>
      <c r="J450" s="30">
        <v>0.0</v>
      </c>
      <c r="K450" s="30">
        <v>1.0</v>
      </c>
      <c r="L450" s="30">
        <v>0.0</v>
      </c>
      <c r="M450" s="32" t="s">
        <v>39</v>
      </c>
      <c r="N450" s="32" t="s">
        <v>39</v>
      </c>
      <c r="O450" s="30">
        <v>0.0</v>
      </c>
      <c r="P450" s="30">
        <v>0.0</v>
      </c>
      <c r="Q450" s="30">
        <v>0.0</v>
      </c>
      <c r="R450" s="30">
        <v>10.0</v>
      </c>
      <c r="S450" s="30">
        <v>0.0</v>
      </c>
      <c r="T450" s="30">
        <v>0.0</v>
      </c>
      <c r="U450" s="30">
        <v>0.0</v>
      </c>
      <c r="V450" s="30">
        <v>0.0</v>
      </c>
      <c r="W450" s="30">
        <v>0.0</v>
      </c>
      <c r="X450" s="30">
        <v>0.0</v>
      </c>
      <c r="Y450" s="30">
        <v>0.0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108"/>
    </row>
    <row r="451">
      <c r="A451" s="30">
        <v>13750.6</v>
      </c>
      <c r="B451" s="40">
        <v>44432.0</v>
      </c>
      <c r="C451" s="40">
        <v>44432.0</v>
      </c>
      <c r="D451" s="32" t="s">
        <v>93</v>
      </c>
      <c r="E451" s="32" t="s">
        <v>94</v>
      </c>
      <c r="J451" s="30">
        <v>0.0</v>
      </c>
      <c r="K451" s="30">
        <v>0.0</v>
      </c>
      <c r="L451" s="30">
        <v>1.0</v>
      </c>
      <c r="M451" s="32" t="s">
        <v>39</v>
      </c>
      <c r="N451" s="32" t="s">
        <v>39</v>
      </c>
      <c r="O451" s="30">
        <v>0.0</v>
      </c>
      <c r="P451" s="30">
        <v>9.0</v>
      </c>
      <c r="Q451" s="30">
        <v>5.0</v>
      </c>
      <c r="R451" s="30">
        <v>10.0</v>
      </c>
      <c r="S451" s="30">
        <v>0.0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108"/>
    </row>
    <row r="452">
      <c r="A452" s="30">
        <v>13751.1</v>
      </c>
      <c r="B452" s="40">
        <v>44432.0</v>
      </c>
      <c r="C452" s="40">
        <v>44459.0</v>
      </c>
      <c r="D452" s="32" t="s">
        <v>119</v>
      </c>
      <c r="E452" s="32" t="s">
        <v>36</v>
      </c>
      <c r="F452" s="32" t="s">
        <v>120</v>
      </c>
      <c r="G452" s="33" t="s">
        <v>38</v>
      </c>
      <c r="H452" s="34">
        <v>27616.0</v>
      </c>
      <c r="I452" s="35"/>
      <c r="J452" s="30">
        <v>0.0</v>
      </c>
      <c r="K452" s="30">
        <v>1.0</v>
      </c>
      <c r="L452" s="30">
        <v>0.0</v>
      </c>
      <c r="M452" s="32" t="s">
        <v>39</v>
      </c>
      <c r="N452" s="32" t="s">
        <v>39</v>
      </c>
      <c r="O452" s="30">
        <v>3.0</v>
      </c>
      <c r="P452" s="30">
        <v>0.0</v>
      </c>
      <c r="Q452" s="30">
        <v>0.0</v>
      </c>
      <c r="R452" s="30">
        <v>0.0</v>
      </c>
      <c r="S452" s="30">
        <v>0.0</v>
      </c>
      <c r="T452" s="30">
        <v>0.0</v>
      </c>
      <c r="U452" s="30">
        <v>11.0</v>
      </c>
      <c r="V452" s="30">
        <v>6.0</v>
      </c>
      <c r="W452" s="30">
        <v>10.0</v>
      </c>
      <c r="X452" s="30">
        <v>1.0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108"/>
    </row>
    <row r="453">
      <c r="A453" s="30">
        <v>13751.2</v>
      </c>
      <c r="B453" s="40">
        <v>44432.0</v>
      </c>
      <c r="C453" s="40">
        <v>44459.0</v>
      </c>
      <c r="D453" s="32" t="s">
        <v>119</v>
      </c>
      <c r="E453" s="32" t="s">
        <v>36</v>
      </c>
      <c r="H453" s="37"/>
      <c r="I453" s="37"/>
      <c r="J453" s="30">
        <v>1.0</v>
      </c>
      <c r="K453" s="30">
        <v>0.0</v>
      </c>
      <c r="L453" s="30">
        <v>0.0</v>
      </c>
      <c r="M453" s="32" t="s">
        <v>39</v>
      </c>
      <c r="N453" s="32" t="s">
        <v>39</v>
      </c>
      <c r="O453" s="30">
        <v>4.0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0.0</v>
      </c>
      <c r="V453" s="30">
        <v>0.0</v>
      </c>
      <c r="W453" s="30">
        <v>0.0</v>
      </c>
      <c r="X453" s="30">
        <v>0.0</v>
      </c>
      <c r="Y453" s="30">
        <v>0.0</v>
      </c>
      <c r="Z453" s="30">
        <v>11.0</v>
      </c>
      <c r="AA453" s="30">
        <v>5.0</v>
      </c>
      <c r="AB453" s="30">
        <v>10.0</v>
      </c>
      <c r="AC453" s="30">
        <v>1.0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  <c r="AJ453" s="108"/>
    </row>
    <row r="454">
      <c r="A454" s="30">
        <v>13752.1</v>
      </c>
      <c r="B454" s="40">
        <v>44432.0</v>
      </c>
      <c r="C454" s="40">
        <v>44454.0</v>
      </c>
      <c r="D454" s="32" t="s">
        <v>237</v>
      </c>
      <c r="E454" s="32" t="s">
        <v>36</v>
      </c>
      <c r="F454" s="32" t="s">
        <v>139</v>
      </c>
      <c r="G454" s="32" t="s">
        <v>38</v>
      </c>
      <c r="H454" s="30">
        <v>27609.0</v>
      </c>
      <c r="I454" s="35"/>
      <c r="J454" s="30">
        <v>0.0</v>
      </c>
      <c r="K454" s="30">
        <v>1.0</v>
      </c>
      <c r="L454" s="30">
        <v>0.0</v>
      </c>
      <c r="M454" s="32" t="s">
        <v>49</v>
      </c>
      <c r="N454" s="32" t="s">
        <v>39</v>
      </c>
      <c r="O454" s="30">
        <v>4.0</v>
      </c>
      <c r="P454" s="30">
        <v>0.0</v>
      </c>
      <c r="Q454" s="30">
        <v>0.0</v>
      </c>
      <c r="R454" s="30">
        <v>0.0</v>
      </c>
      <c r="S454" s="30">
        <v>0.0</v>
      </c>
      <c r="T454" s="30">
        <v>0.0</v>
      </c>
      <c r="U454" s="30">
        <v>0.0</v>
      </c>
      <c r="V454" s="30">
        <v>0.0</v>
      </c>
      <c r="W454" s="30">
        <v>0.0</v>
      </c>
      <c r="X454" s="30">
        <v>0.0</v>
      </c>
      <c r="Y454" s="30">
        <v>0.0</v>
      </c>
      <c r="Z454" s="30">
        <v>2.0</v>
      </c>
      <c r="AA454" s="30">
        <v>7.0</v>
      </c>
      <c r="AB454" s="30">
        <v>12.0</v>
      </c>
      <c r="AC454" s="30">
        <v>1.0</v>
      </c>
      <c r="AD454" s="30">
        <v>0.0</v>
      </c>
      <c r="AE454" s="30">
        <v>0.0</v>
      </c>
      <c r="AF454" s="30">
        <v>0.0</v>
      </c>
      <c r="AG454" s="30">
        <v>0.0</v>
      </c>
      <c r="AH454" s="30">
        <v>0.0</v>
      </c>
      <c r="AI454" s="30">
        <v>0.0</v>
      </c>
      <c r="AJ454" s="108"/>
    </row>
    <row r="455">
      <c r="A455" s="30">
        <v>13753.1</v>
      </c>
      <c r="B455" s="40">
        <v>44432.0</v>
      </c>
      <c r="C455" s="40">
        <v>44432.0</v>
      </c>
      <c r="D455" s="32" t="s">
        <v>119</v>
      </c>
      <c r="E455" s="32" t="s">
        <v>36</v>
      </c>
      <c r="F455" s="32" t="s">
        <v>120</v>
      </c>
      <c r="G455" s="33" t="s">
        <v>38</v>
      </c>
      <c r="H455" s="34">
        <v>27616.0</v>
      </c>
      <c r="I455" s="35"/>
      <c r="J455" s="30">
        <v>0.0</v>
      </c>
      <c r="K455" s="30">
        <v>1.0</v>
      </c>
      <c r="L455" s="30">
        <v>0.0</v>
      </c>
      <c r="M455" s="32" t="s">
        <v>39</v>
      </c>
      <c r="N455" s="32" t="s">
        <v>39</v>
      </c>
      <c r="O455" s="30">
        <v>3.0</v>
      </c>
      <c r="P455" s="30">
        <v>0.0</v>
      </c>
      <c r="Q455" s="30">
        <v>0.0</v>
      </c>
      <c r="R455" s="30">
        <v>0.0</v>
      </c>
      <c r="S455" s="30">
        <v>0.0</v>
      </c>
      <c r="T455" s="30">
        <v>0.0</v>
      </c>
      <c r="U455" s="30">
        <v>14.0</v>
      </c>
      <c r="V455" s="30">
        <v>8.0</v>
      </c>
      <c r="W455" s="30">
        <v>10.0</v>
      </c>
      <c r="X455" s="30">
        <v>2.0</v>
      </c>
      <c r="Y455" s="30">
        <v>1.0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0.0</v>
      </c>
      <c r="AH455" s="30">
        <v>0.0</v>
      </c>
      <c r="AI455" s="30">
        <v>0.0</v>
      </c>
      <c r="AJ455" s="108"/>
    </row>
    <row r="456">
      <c r="A456" s="30">
        <v>13754.1</v>
      </c>
      <c r="B456" s="40">
        <v>44432.0</v>
      </c>
      <c r="C456" s="40">
        <v>44432.0</v>
      </c>
      <c r="D456" s="32" t="s">
        <v>55</v>
      </c>
      <c r="E456" s="32" t="s">
        <v>36</v>
      </c>
      <c r="F456" s="32" t="s">
        <v>56</v>
      </c>
      <c r="G456" s="33" t="s">
        <v>38</v>
      </c>
      <c r="H456" s="34">
        <v>27603.0</v>
      </c>
      <c r="I456" s="35"/>
      <c r="J456" s="30">
        <v>0.0</v>
      </c>
      <c r="K456" s="30">
        <v>1.0</v>
      </c>
      <c r="L456" s="30">
        <v>0.0</v>
      </c>
      <c r="M456" s="32" t="s">
        <v>49</v>
      </c>
      <c r="N456" s="32" t="s">
        <v>39</v>
      </c>
      <c r="O456" s="30">
        <v>6.0</v>
      </c>
      <c r="P456" s="30">
        <v>10.0</v>
      </c>
      <c r="Q456" s="30">
        <v>6.0</v>
      </c>
      <c r="R456" s="30">
        <v>10.0</v>
      </c>
      <c r="S456" s="30">
        <v>1.0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108"/>
    </row>
    <row r="457">
      <c r="A457" s="30">
        <v>13755.1</v>
      </c>
      <c r="B457" s="40">
        <v>44432.0</v>
      </c>
      <c r="C457" s="40">
        <v>44433.0</v>
      </c>
      <c r="D457" s="32" t="s">
        <v>55</v>
      </c>
      <c r="E457" s="33" t="s">
        <v>36</v>
      </c>
      <c r="F457" s="32" t="s">
        <v>56</v>
      </c>
      <c r="G457" s="32" t="s">
        <v>38</v>
      </c>
      <c r="H457" s="30">
        <v>27603.0</v>
      </c>
      <c r="I457" s="35"/>
      <c r="J457" s="30">
        <v>0.0</v>
      </c>
      <c r="K457" s="30">
        <v>1.0</v>
      </c>
      <c r="L457" s="30">
        <v>0.0</v>
      </c>
      <c r="M457" s="32" t="s">
        <v>49</v>
      </c>
      <c r="N457" s="32" t="s">
        <v>39</v>
      </c>
      <c r="O457" s="30">
        <v>4.0</v>
      </c>
      <c r="P457" s="30">
        <v>10.0</v>
      </c>
      <c r="Q457" s="30">
        <v>6.0</v>
      </c>
      <c r="R457" s="30">
        <v>10.0</v>
      </c>
      <c r="S457" s="30">
        <v>2.0</v>
      </c>
      <c r="T457" s="30">
        <v>0.0</v>
      </c>
      <c r="U457" s="30">
        <v>0.0</v>
      </c>
      <c r="V457" s="30">
        <v>0.0</v>
      </c>
      <c r="W457" s="30">
        <v>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108"/>
    </row>
    <row r="458">
      <c r="A458" s="30">
        <v>13755.2</v>
      </c>
      <c r="B458" s="40">
        <v>44432.0</v>
      </c>
      <c r="C458" s="40">
        <v>44433.0</v>
      </c>
      <c r="D458" s="32" t="s">
        <v>55</v>
      </c>
      <c r="E458" s="32" t="s">
        <v>36</v>
      </c>
      <c r="F458" s="32" t="s">
        <v>56</v>
      </c>
      <c r="G458" s="33" t="s">
        <v>38</v>
      </c>
      <c r="H458" s="34">
        <v>27603.0</v>
      </c>
      <c r="I458" s="35"/>
      <c r="J458" s="30">
        <v>0.0</v>
      </c>
      <c r="K458" s="30">
        <v>1.0</v>
      </c>
      <c r="L458" s="30">
        <v>0.0</v>
      </c>
      <c r="M458" s="32" t="s">
        <v>49</v>
      </c>
      <c r="N458" s="32" t="s">
        <v>39</v>
      </c>
      <c r="O458" s="30">
        <v>4.0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0.0</v>
      </c>
      <c r="X458" s="30">
        <v>0.0</v>
      </c>
      <c r="Y458" s="30">
        <v>0.0</v>
      </c>
      <c r="Z458" s="30">
        <v>11.0</v>
      </c>
      <c r="AA458" s="30">
        <v>6.0</v>
      </c>
      <c r="AB458" s="30">
        <v>10.0</v>
      </c>
      <c r="AC458" s="30">
        <v>2.0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108"/>
    </row>
    <row r="459">
      <c r="A459" s="30">
        <v>13756.1</v>
      </c>
      <c r="B459" s="40">
        <v>44432.0</v>
      </c>
      <c r="C459" s="40">
        <v>44432.0</v>
      </c>
      <c r="D459" s="32" t="s">
        <v>93</v>
      </c>
      <c r="E459" s="33" t="s">
        <v>94</v>
      </c>
      <c r="F459" s="32" t="s">
        <v>170</v>
      </c>
      <c r="G459" s="32" t="s">
        <v>109</v>
      </c>
      <c r="H459" s="30">
        <v>27529.0</v>
      </c>
      <c r="I459" s="35"/>
      <c r="J459" s="30">
        <v>0.0</v>
      </c>
      <c r="K459" s="30">
        <v>1.0</v>
      </c>
      <c r="L459" s="30">
        <v>0.0</v>
      </c>
      <c r="M459" s="32" t="s">
        <v>39</v>
      </c>
      <c r="N459" s="32" t="s">
        <v>39</v>
      </c>
      <c r="O459" s="30">
        <v>0.0</v>
      </c>
      <c r="P459" s="30">
        <v>6.0</v>
      </c>
      <c r="Q459" s="30">
        <v>5.0</v>
      </c>
      <c r="R459" s="30">
        <v>0.0</v>
      </c>
      <c r="S459" s="30">
        <v>0.0</v>
      </c>
      <c r="T459" s="30">
        <v>0.0</v>
      </c>
      <c r="U459" s="30">
        <v>0.0</v>
      </c>
      <c r="V459" s="30">
        <v>0.0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108"/>
    </row>
    <row r="460">
      <c r="A460" s="30">
        <v>13756.2</v>
      </c>
      <c r="B460" s="40">
        <v>44432.0</v>
      </c>
      <c r="C460" s="40">
        <v>44432.0</v>
      </c>
      <c r="D460" s="32" t="s">
        <v>93</v>
      </c>
      <c r="E460" s="33" t="s">
        <v>94</v>
      </c>
      <c r="F460" s="32" t="s">
        <v>170</v>
      </c>
      <c r="G460" s="32" t="s">
        <v>109</v>
      </c>
      <c r="H460" s="30">
        <v>27529.0</v>
      </c>
      <c r="I460" s="35"/>
      <c r="J460" s="30">
        <v>0.0</v>
      </c>
      <c r="K460" s="30">
        <v>1.0</v>
      </c>
      <c r="L460" s="30">
        <v>0.0</v>
      </c>
      <c r="M460" s="32" t="s">
        <v>39</v>
      </c>
      <c r="N460" s="32" t="s">
        <v>39</v>
      </c>
      <c r="O460" s="30">
        <v>0.0</v>
      </c>
      <c r="P460" s="30">
        <v>8.0</v>
      </c>
      <c r="Q460" s="30">
        <v>5.0</v>
      </c>
      <c r="R460" s="30">
        <v>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  <c r="AJ460" s="108"/>
    </row>
    <row r="461">
      <c r="A461" s="30">
        <v>13756.3</v>
      </c>
      <c r="B461" s="40">
        <v>44432.0</v>
      </c>
      <c r="C461" s="40">
        <v>44432.0</v>
      </c>
      <c r="D461" s="32" t="s">
        <v>93</v>
      </c>
      <c r="E461" s="32" t="s">
        <v>94</v>
      </c>
      <c r="F461" s="32" t="s">
        <v>170</v>
      </c>
      <c r="G461" s="33" t="s">
        <v>109</v>
      </c>
      <c r="H461" s="34">
        <v>27529.0</v>
      </c>
      <c r="I461" s="35"/>
      <c r="J461" s="30">
        <v>0.0</v>
      </c>
      <c r="K461" s="30">
        <v>1.0</v>
      </c>
      <c r="L461" s="30">
        <v>0.0</v>
      </c>
      <c r="M461" s="32" t="s">
        <v>39</v>
      </c>
      <c r="N461" s="32" t="s">
        <v>39</v>
      </c>
      <c r="O461" s="30">
        <v>0.0</v>
      </c>
      <c r="P461" s="30">
        <v>8.0</v>
      </c>
      <c r="Q461" s="30">
        <v>5.0</v>
      </c>
      <c r="R461" s="30">
        <v>0.0</v>
      </c>
      <c r="S461" s="30">
        <v>0.0</v>
      </c>
      <c r="T461" s="30">
        <v>0.0</v>
      </c>
      <c r="U461" s="30">
        <v>0.0</v>
      </c>
      <c r="V461" s="30">
        <v>0.0</v>
      </c>
      <c r="W461" s="30">
        <v>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108"/>
    </row>
    <row r="462">
      <c r="A462" s="30">
        <v>13756.4</v>
      </c>
      <c r="B462" s="40">
        <v>44432.0</v>
      </c>
      <c r="C462" s="40">
        <v>44432.0</v>
      </c>
      <c r="D462" s="32" t="s">
        <v>93</v>
      </c>
      <c r="E462" s="32" t="s">
        <v>94</v>
      </c>
      <c r="F462" s="32" t="s">
        <v>170</v>
      </c>
      <c r="G462" s="33" t="s">
        <v>109</v>
      </c>
      <c r="H462" s="34">
        <v>27529.0</v>
      </c>
      <c r="I462" s="35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0.0</v>
      </c>
      <c r="P462" s="30">
        <v>15.0</v>
      </c>
      <c r="Q462" s="30">
        <v>9.0</v>
      </c>
      <c r="R462" s="30">
        <v>10.0</v>
      </c>
      <c r="S462" s="30">
        <v>0.0</v>
      </c>
      <c r="T462" s="30">
        <v>0.0</v>
      </c>
      <c r="U462" s="30">
        <v>0.0</v>
      </c>
      <c r="V462" s="30">
        <v>0.0</v>
      </c>
      <c r="W462" s="30">
        <v>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108"/>
    </row>
    <row r="463">
      <c r="A463" s="30">
        <v>13756.5</v>
      </c>
      <c r="B463" s="40">
        <v>44432.0</v>
      </c>
      <c r="C463" s="40">
        <v>44432.0</v>
      </c>
      <c r="D463" s="32" t="s">
        <v>93</v>
      </c>
      <c r="E463" s="32" t="s">
        <v>94</v>
      </c>
      <c r="F463" s="32" t="s">
        <v>170</v>
      </c>
      <c r="G463" s="33" t="s">
        <v>109</v>
      </c>
      <c r="H463" s="34">
        <v>27529.0</v>
      </c>
      <c r="I463" s="35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0.0</v>
      </c>
      <c r="P463" s="30">
        <v>11.0</v>
      </c>
      <c r="Q463" s="30">
        <v>7.0</v>
      </c>
      <c r="R463" s="30">
        <v>10.0</v>
      </c>
      <c r="S463" s="30">
        <v>0.0</v>
      </c>
      <c r="T463" s="30">
        <v>0.0</v>
      </c>
      <c r="U463" s="30">
        <v>0.0</v>
      </c>
      <c r="V463" s="30">
        <v>0.0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108"/>
    </row>
    <row r="464">
      <c r="A464" s="30">
        <v>13756.6</v>
      </c>
      <c r="B464" s="40">
        <v>44432.0</v>
      </c>
      <c r="C464" s="40">
        <v>44432.0</v>
      </c>
      <c r="D464" s="32" t="s">
        <v>93</v>
      </c>
      <c r="E464" s="33" t="s">
        <v>94</v>
      </c>
      <c r="F464" s="32" t="s">
        <v>170</v>
      </c>
      <c r="G464" s="32" t="s">
        <v>109</v>
      </c>
      <c r="H464" s="34">
        <v>27529.0</v>
      </c>
      <c r="I464" s="35"/>
      <c r="J464" s="30">
        <v>0.0</v>
      </c>
      <c r="K464" s="30">
        <v>1.0</v>
      </c>
      <c r="L464" s="30">
        <v>0.0</v>
      </c>
      <c r="M464" s="32" t="s">
        <v>39</v>
      </c>
      <c r="N464" s="32" t="s">
        <v>39</v>
      </c>
      <c r="O464" s="30">
        <v>17.0</v>
      </c>
      <c r="P464" s="30">
        <v>6.0</v>
      </c>
      <c r="Q464" s="30">
        <v>3.0</v>
      </c>
      <c r="R464" s="30">
        <v>10.0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0.0</v>
      </c>
      <c r="AA464" s="30">
        <v>0.0</v>
      </c>
      <c r="AB464" s="30">
        <v>0.0</v>
      </c>
      <c r="AC464" s="30">
        <v>0.0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108"/>
    </row>
    <row r="465">
      <c r="A465" s="30">
        <v>13757.1</v>
      </c>
      <c r="B465" s="40">
        <v>44432.0</v>
      </c>
      <c r="C465" s="40">
        <v>44432.0</v>
      </c>
      <c r="D465" s="32" t="s">
        <v>93</v>
      </c>
      <c r="E465" s="32" t="s">
        <v>94</v>
      </c>
      <c r="F465" s="32" t="s">
        <v>170</v>
      </c>
      <c r="G465" s="33" t="s">
        <v>109</v>
      </c>
      <c r="H465" s="34">
        <v>27529.0</v>
      </c>
      <c r="I465" s="35"/>
      <c r="J465" s="30">
        <v>0.0</v>
      </c>
      <c r="K465" s="30">
        <v>1.0</v>
      </c>
      <c r="L465" s="30">
        <v>0.0</v>
      </c>
      <c r="M465" s="32" t="s">
        <v>39</v>
      </c>
      <c r="N465" s="32" t="s">
        <v>39</v>
      </c>
      <c r="O465" s="30">
        <v>0.0</v>
      </c>
      <c r="P465" s="30">
        <v>6.0</v>
      </c>
      <c r="Q465" s="30">
        <v>3.0</v>
      </c>
      <c r="R465" s="30">
        <v>10.0</v>
      </c>
      <c r="S465" s="30">
        <v>0.0</v>
      </c>
      <c r="T465" s="30">
        <v>0.0</v>
      </c>
      <c r="U465" s="30">
        <v>0.0</v>
      </c>
      <c r="V465" s="30">
        <v>0.0</v>
      </c>
      <c r="W465" s="30">
        <v>0.0</v>
      </c>
      <c r="X465" s="30">
        <v>0.0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0.0</v>
      </c>
      <c r="AH465" s="30">
        <v>0.0</v>
      </c>
      <c r="AI465" s="30">
        <v>0.0</v>
      </c>
      <c r="AJ465" s="108"/>
    </row>
    <row r="466">
      <c r="A466" s="30">
        <v>13757.2</v>
      </c>
      <c r="B466" s="40">
        <v>44432.0</v>
      </c>
      <c r="C466" s="40">
        <v>44432.0</v>
      </c>
      <c r="D466" s="32" t="s">
        <v>93</v>
      </c>
      <c r="E466" s="32" t="s">
        <v>94</v>
      </c>
      <c r="F466" s="32" t="s">
        <v>170</v>
      </c>
      <c r="G466" s="33" t="s">
        <v>109</v>
      </c>
      <c r="H466" s="34">
        <v>27529.0</v>
      </c>
      <c r="I466" s="35"/>
      <c r="J466" s="30">
        <v>0.0</v>
      </c>
      <c r="K466" s="30">
        <v>1.0</v>
      </c>
      <c r="L466" s="30">
        <v>0.0</v>
      </c>
      <c r="M466" s="32" t="s">
        <v>39</v>
      </c>
      <c r="N466" s="32" t="s">
        <v>39</v>
      </c>
      <c r="O466" s="30">
        <v>0.0</v>
      </c>
      <c r="P466" s="30">
        <v>5.0</v>
      </c>
      <c r="Q466" s="30">
        <v>9.0</v>
      </c>
      <c r="R466" s="30">
        <v>10.0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  <c r="AJ466" s="108"/>
    </row>
    <row r="467">
      <c r="A467" s="30">
        <v>13757.3</v>
      </c>
      <c r="B467" s="40">
        <v>44432.0</v>
      </c>
      <c r="C467" s="40">
        <v>44432.0</v>
      </c>
      <c r="D467" s="32" t="s">
        <v>93</v>
      </c>
      <c r="E467" s="32" t="s">
        <v>94</v>
      </c>
      <c r="F467" s="32" t="s">
        <v>170</v>
      </c>
      <c r="G467" s="33" t="s">
        <v>109</v>
      </c>
      <c r="H467" s="34">
        <v>27529.0</v>
      </c>
      <c r="I467" s="35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7.0</v>
      </c>
      <c r="Q467" s="30">
        <v>4.0</v>
      </c>
      <c r="R467" s="30">
        <v>10.0</v>
      </c>
      <c r="S467" s="30">
        <v>0.0</v>
      </c>
      <c r="T467" s="30">
        <v>0.0</v>
      </c>
      <c r="U467" s="30">
        <v>0.0</v>
      </c>
      <c r="V467" s="30">
        <v>0.0</v>
      </c>
      <c r="W467" s="30">
        <v>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108"/>
    </row>
    <row r="468">
      <c r="A468" s="30">
        <v>13757.4</v>
      </c>
      <c r="B468" s="40">
        <v>44432.0</v>
      </c>
      <c r="C468" s="40">
        <v>44432.0</v>
      </c>
      <c r="D468" s="32" t="s">
        <v>93</v>
      </c>
      <c r="E468" s="32" t="s">
        <v>94</v>
      </c>
      <c r="J468" s="30">
        <v>0.0</v>
      </c>
      <c r="K468" s="30">
        <v>0.0</v>
      </c>
      <c r="L468" s="30">
        <v>1.0</v>
      </c>
      <c r="M468" s="32" t="s">
        <v>39</v>
      </c>
      <c r="N468" s="32" t="s">
        <v>39</v>
      </c>
      <c r="O468" s="30">
        <v>0.0</v>
      </c>
      <c r="P468" s="30">
        <v>2.0</v>
      </c>
      <c r="Q468" s="30">
        <v>4.0</v>
      </c>
      <c r="R468" s="30">
        <v>10.0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  <c r="AJ468" s="108"/>
    </row>
    <row r="469">
      <c r="A469" s="30">
        <v>13757.5</v>
      </c>
      <c r="B469" s="40">
        <v>44432.0</v>
      </c>
      <c r="C469" s="40">
        <v>44432.0</v>
      </c>
      <c r="D469" s="32" t="s">
        <v>93</v>
      </c>
      <c r="E469" s="32" t="s">
        <v>94</v>
      </c>
      <c r="F469" s="32" t="s">
        <v>170</v>
      </c>
      <c r="G469" s="33" t="s">
        <v>109</v>
      </c>
      <c r="H469" s="34">
        <v>27529.0</v>
      </c>
      <c r="I469" s="35"/>
      <c r="J469" s="30">
        <v>0.0</v>
      </c>
      <c r="K469" s="30">
        <v>1.0</v>
      </c>
      <c r="L469" s="30">
        <v>0.0</v>
      </c>
      <c r="M469" s="32" t="s">
        <v>39</v>
      </c>
      <c r="N469" s="32" t="s">
        <v>39</v>
      </c>
      <c r="O469" s="30">
        <v>0.0</v>
      </c>
      <c r="P469" s="30">
        <v>1.0</v>
      </c>
      <c r="Q469" s="30">
        <v>4.0</v>
      </c>
      <c r="R469" s="30">
        <v>0.0</v>
      </c>
      <c r="S469" s="30">
        <v>0.0</v>
      </c>
      <c r="T469" s="30">
        <v>0.0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108"/>
    </row>
    <row r="470">
      <c r="A470" s="30">
        <v>13757.6</v>
      </c>
      <c r="B470" s="40">
        <v>44432.0</v>
      </c>
      <c r="C470" s="40">
        <v>44432.0</v>
      </c>
      <c r="D470" s="32" t="s">
        <v>93</v>
      </c>
      <c r="E470" s="32" t="s">
        <v>94</v>
      </c>
      <c r="F470" s="32" t="s">
        <v>170</v>
      </c>
      <c r="G470" s="32" t="s">
        <v>109</v>
      </c>
      <c r="H470" s="30">
        <v>27529.0</v>
      </c>
      <c r="I470" s="37"/>
      <c r="J470" s="30">
        <v>0.0</v>
      </c>
      <c r="K470" s="30">
        <v>1.0</v>
      </c>
      <c r="L470" s="30">
        <v>0.0</v>
      </c>
      <c r="M470" s="32" t="s">
        <v>39</v>
      </c>
      <c r="N470" s="32" t="s">
        <v>39</v>
      </c>
      <c r="O470" s="30">
        <v>0.0</v>
      </c>
      <c r="P470" s="30">
        <v>11.0</v>
      </c>
      <c r="Q470" s="30">
        <v>11.0</v>
      </c>
      <c r="R470" s="30">
        <v>10.0</v>
      </c>
      <c r="S470" s="30">
        <v>0.0</v>
      </c>
      <c r="T470" s="30">
        <v>0.0</v>
      </c>
      <c r="U470" s="30">
        <v>0.0</v>
      </c>
      <c r="V470" s="30">
        <v>0.0</v>
      </c>
      <c r="W470" s="30">
        <v>0.0</v>
      </c>
      <c r="X470" s="30">
        <v>0.0</v>
      </c>
      <c r="Y470" s="30">
        <v>0.0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108"/>
    </row>
    <row r="471">
      <c r="A471" s="30">
        <v>13758.1</v>
      </c>
      <c r="B471" s="40">
        <v>44432.0</v>
      </c>
      <c r="C471" s="40">
        <v>44432.0</v>
      </c>
      <c r="D471" s="32" t="s">
        <v>93</v>
      </c>
      <c r="E471" s="32" t="s">
        <v>94</v>
      </c>
      <c r="F471" s="32" t="s">
        <v>170</v>
      </c>
      <c r="G471" s="33" t="s">
        <v>109</v>
      </c>
      <c r="H471" s="34">
        <v>27529.0</v>
      </c>
      <c r="I471" s="35"/>
      <c r="J471" s="30">
        <v>0.0</v>
      </c>
      <c r="K471" s="30">
        <v>1.0</v>
      </c>
      <c r="L471" s="30">
        <v>0.0</v>
      </c>
      <c r="M471" s="32" t="s">
        <v>39</v>
      </c>
      <c r="N471" s="32" t="s">
        <v>39</v>
      </c>
      <c r="O471" s="30">
        <v>0.0</v>
      </c>
      <c r="P471" s="30">
        <v>8.0</v>
      </c>
      <c r="Q471" s="30">
        <v>6.0</v>
      </c>
      <c r="R471" s="30">
        <v>10.0</v>
      </c>
      <c r="S471" s="30">
        <v>0.0</v>
      </c>
      <c r="T471" s="30">
        <v>0.0</v>
      </c>
      <c r="U471" s="30">
        <v>0.0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108"/>
    </row>
    <row r="472">
      <c r="A472" s="30">
        <v>13758.2</v>
      </c>
      <c r="B472" s="40">
        <v>44432.0</v>
      </c>
      <c r="C472" s="40">
        <v>44432.0</v>
      </c>
      <c r="D472" s="32" t="s">
        <v>93</v>
      </c>
      <c r="E472" s="32" t="s">
        <v>94</v>
      </c>
      <c r="F472" s="32" t="s">
        <v>170</v>
      </c>
      <c r="G472" s="32" t="s">
        <v>109</v>
      </c>
      <c r="H472" s="30">
        <v>27529.0</v>
      </c>
      <c r="I472" s="37"/>
      <c r="J472" s="30">
        <v>0.0</v>
      </c>
      <c r="K472" s="30">
        <v>1.0</v>
      </c>
      <c r="L472" s="30">
        <v>0.0</v>
      </c>
      <c r="M472" s="32" t="s">
        <v>39</v>
      </c>
      <c r="N472" s="32" t="s">
        <v>39</v>
      </c>
      <c r="O472" s="30">
        <v>0.0</v>
      </c>
      <c r="P472" s="30">
        <v>4.0</v>
      </c>
      <c r="Q472" s="30">
        <v>1.0</v>
      </c>
      <c r="R472" s="30">
        <v>10.0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0.0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108"/>
    </row>
    <row r="473">
      <c r="A473" s="30">
        <v>13758.3</v>
      </c>
      <c r="B473" s="40">
        <v>44432.0</v>
      </c>
      <c r="C473" s="40">
        <v>44432.0</v>
      </c>
      <c r="D473" s="32" t="s">
        <v>93</v>
      </c>
      <c r="E473" s="32" t="s">
        <v>94</v>
      </c>
      <c r="F473" s="32" t="s">
        <v>170</v>
      </c>
      <c r="G473" s="33" t="s">
        <v>109</v>
      </c>
      <c r="H473" s="34">
        <v>27529.0</v>
      </c>
      <c r="I473" s="35"/>
      <c r="J473" s="30">
        <v>0.0</v>
      </c>
      <c r="K473" s="30">
        <v>1.0</v>
      </c>
      <c r="L473" s="30">
        <v>0.0</v>
      </c>
      <c r="M473" s="32" t="s">
        <v>39</v>
      </c>
      <c r="N473" s="32" t="s">
        <v>39</v>
      </c>
      <c r="O473" s="30">
        <v>0.0</v>
      </c>
      <c r="P473" s="30">
        <v>7.0</v>
      </c>
      <c r="Q473" s="30">
        <v>7.0</v>
      </c>
      <c r="R473" s="30">
        <v>0.0</v>
      </c>
      <c r="S473" s="30">
        <v>0.0</v>
      </c>
      <c r="T473" s="30">
        <v>0.0</v>
      </c>
      <c r="U473" s="30">
        <v>0.0</v>
      </c>
      <c r="V473" s="30">
        <v>0.0</v>
      </c>
      <c r="W473" s="30">
        <v>0.0</v>
      </c>
      <c r="X473" s="30">
        <v>0.0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108"/>
    </row>
    <row r="474">
      <c r="A474" s="30">
        <v>13758.4</v>
      </c>
      <c r="B474" s="40">
        <v>44432.0</v>
      </c>
      <c r="C474" s="40">
        <v>44432.0</v>
      </c>
      <c r="D474" s="32" t="s">
        <v>93</v>
      </c>
      <c r="E474" s="33" t="s">
        <v>94</v>
      </c>
      <c r="F474" s="32" t="s">
        <v>170</v>
      </c>
      <c r="G474" s="32" t="s">
        <v>109</v>
      </c>
      <c r="H474" s="34">
        <v>27529.0</v>
      </c>
      <c r="I474" s="35"/>
      <c r="J474" s="30">
        <v>0.0</v>
      </c>
      <c r="K474" s="30">
        <v>1.0</v>
      </c>
      <c r="L474" s="30">
        <v>0.0</v>
      </c>
      <c r="M474" s="32" t="s">
        <v>39</v>
      </c>
      <c r="N474" s="32" t="s">
        <v>39</v>
      </c>
      <c r="O474" s="30">
        <v>0.0</v>
      </c>
      <c r="P474" s="30">
        <v>5.0</v>
      </c>
      <c r="Q474" s="30">
        <v>9.0</v>
      </c>
      <c r="R474" s="30">
        <v>10.0</v>
      </c>
      <c r="S474" s="30">
        <v>0.0</v>
      </c>
      <c r="T474" s="30">
        <v>0.0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108"/>
    </row>
    <row r="475">
      <c r="A475" s="30">
        <v>13758.5</v>
      </c>
      <c r="B475" s="40">
        <v>44432.0</v>
      </c>
      <c r="C475" s="40">
        <v>44432.0</v>
      </c>
      <c r="D475" s="32" t="s">
        <v>93</v>
      </c>
      <c r="E475" s="32" t="s">
        <v>94</v>
      </c>
      <c r="J475" s="30">
        <v>1.0</v>
      </c>
      <c r="K475" s="30">
        <v>0.0</v>
      </c>
      <c r="L475" s="30">
        <v>0.0</v>
      </c>
      <c r="M475" s="32" t="s">
        <v>49</v>
      </c>
      <c r="N475" s="32" t="s">
        <v>39</v>
      </c>
      <c r="O475" s="30">
        <v>0.0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0.0</v>
      </c>
      <c r="V475" s="30">
        <v>0.0</v>
      </c>
      <c r="W475" s="30">
        <v>0.0</v>
      </c>
      <c r="X475" s="30">
        <v>0.0</v>
      </c>
      <c r="Y475" s="30">
        <v>0.0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1.0</v>
      </c>
      <c r="AF475" s="30">
        <v>2.0</v>
      </c>
      <c r="AG475" s="30">
        <v>0.0</v>
      </c>
      <c r="AH475" s="30">
        <v>0.0</v>
      </c>
      <c r="AI475" s="30">
        <v>0.0</v>
      </c>
      <c r="AJ475" s="108"/>
    </row>
    <row r="476">
      <c r="A476" s="30">
        <v>13758.6</v>
      </c>
      <c r="B476" s="40">
        <v>44432.0</v>
      </c>
      <c r="C476" s="31">
        <v>44432.0</v>
      </c>
      <c r="D476" s="32" t="s">
        <v>93</v>
      </c>
      <c r="E476" s="32" t="s">
        <v>94</v>
      </c>
      <c r="F476" s="32" t="s">
        <v>170</v>
      </c>
      <c r="G476" s="33" t="s">
        <v>109</v>
      </c>
      <c r="H476" s="34">
        <v>27529.0</v>
      </c>
      <c r="I476" s="35"/>
      <c r="J476" s="30">
        <v>0.0</v>
      </c>
      <c r="K476" s="30">
        <v>1.0</v>
      </c>
      <c r="L476" s="30">
        <v>0.0</v>
      </c>
      <c r="M476" s="32" t="s">
        <v>39</v>
      </c>
      <c r="N476" s="32" t="s">
        <v>39</v>
      </c>
      <c r="O476" s="30">
        <v>0.0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0.0</v>
      </c>
      <c r="V476" s="30">
        <v>0.0</v>
      </c>
      <c r="W476" s="30">
        <v>0.0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5.0</v>
      </c>
      <c r="AF476" s="30">
        <v>0.0</v>
      </c>
      <c r="AG476" s="30">
        <v>0.0</v>
      </c>
      <c r="AH476" s="30">
        <v>0.0</v>
      </c>
      <c r="AI476" s="30">
        <v>0.0</v>
      </c>
      <c r="AJ476" s="108"/>
    </row>
    <row r="477">
      <c r="A477" s="30">
        <v>13759.1</v>
      </c>
      <c r="B477" s="40">
        <v>44432.0</v>
      </c>
      <c r="C477" s="31">
        <v>44432.0</v>
      </c>
      <c r="D477" s="32" t="s">
        <v>420</v>
      </c>
      <c r="E477" s="32" t="s">
        <v>421</v>
      </c>
      <c r="F477" s="32" t="s">
        <v>187</v>
      </c>
      <c r="G477" s="33" t="s">
        <v>38</v>
      </c>
      <c r="H477" s="34">
        <v>27616.0</v>
      </c>
      <c r="I477" s="35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1.0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0.0</v>
      </c>
      <c r="V477" s="30">
        <v>0.0</v>
      </c>
      <c r="W477" s="30">
        <v>0.0</v>
      </c>
      <c r="X477" s="30">
        <v>0.0</v>
      </c>
      <c r="Y477" s="30">
        <v>0.0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11.0</v>
      </c>
      <c r="AF477" s="30">
        <v>6.0</v>
      </c>
      <c r="AG477" s="30">
        <v>10.0</v>
      </c>
      <c r="AH477" s="30">
        <v>1.0</v>
      </c>
      <c r="AI477" s="30">
        <v>1.0</v>
      </c>
      <c r="AJ477" s="108"/>
    </row>
    <row r="478">
      <c r="A478" s="30">
        <v>13760.1</v>
      </c>
      <c r="B478" s="40">
        <v>44432.0</v>
      </c>
      <c r="C478" s="31">
        <v>44432.0</v>
      </c>
      <c r="D478" s="32" t="s">
        <v>93</v>
      </c>
      <c r="E478" s="32" t="s">
        <v>94</v>
      </c>
      <c r="J478" s="30">
        <v>1.0</v>
      </c>
      <c r="K478" s="30">
        <v>0.0</v>
      </c>
      <c r="L478" s="30">
        <v>0.0</v>
      </c>
      <c r="M478" s="32" t="s">
        <v>39</v>
      </c>
      <c r="N478" s="32" t="s">
        <v>39</v>
      </c>
      <c r="O478" s="30">
        <v>0.0</v>
      </c>
      <c r="P478" s="30">
        <v>0.0</v>
      </c>
      <c r="Q478" s="30">
        <v>0.0</v>
      </c>
      <c r="R478" s="30">
        <v>0.0</v>
      </c>
      <c r="S478" s="30">
        <v>0.0</v>
      </c>
      <c r="T478" s="30">
        <v>0.0</v>
      </c>
      <c r="U478" s="30">
        <v>0.0</v>
      </c>
      <c r="V478" s="30">
        <v>0.0</v>
      </c>
      <c r="W478" s="30">
        <v>0.0</v>
      </c>
      <c r="X478" s="30">
        <v>0.0</v>
      </c>
      <c r="Y478" s="30">
        <v>0.0</v>
      </c>
      <c r="Z478" s="30">
        <v>6.0</v>
      </c>
      <c r="AA478" s="30">
        <v>8.0</v>
      </c>
      <c r="AB478" s="30">
        <v>10.0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0.0</v>
      </c>
      <c r="AH478" s="30">
        <v>0.0</v>
      </c>
      <c r="AI478" s="30">
        <v>0.0</v>
      </c>
      <c r="AJ478" s="108"/>
    </row>
    <row r="479">
      <c r="A479" s="30">
        <v>13760.2</v>
      </c>
      <c r="B479" s="40">
        <v>44432.0</v>
      </c>
      <c r="C479" s="40">
        <v>44432.0</v>
      </c>
      <c r="D479" s="32" t="s">
        <v>93</v>
      </c>
      <c r="E479" s="32" t="s">
        <v>94</v>
      </c>
      <c r="F479" s="32" t="s">
        <v>170</v>
      </c>
      <c r="G479" s="33" t="s">
        <v>109</v>
      </c>
      <c r="H479" s="34">
        <v>27529.0</v>
      </c>
      <c r="I479" s="35"/>
      <c r="J479" s="30">
        <v>0.0</v>
      </c>
      <c r="K479" s="30">
        <v>1.0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0.0</v>
      </c>
      <c r="Q479" s="30">
        <v>0.0</v>
      </c>
      <c r="R479" s="30">
        <v>0.0</v>
      </c>
      <c r="S479" s="30">
        <v>0.0</v>
      </c>
      <c r="T479" s="30">
        <v>0.0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1.0</v>
      </c>
      <c r="AF479" s="30">
        <v>0.0</v>
      </c>
      <c r="AG479" s="30">
        <v>0.0</v>
      </c>
      <c r="AH479" s="30">
        <v>0.0</v>
      </c>
      <c r="AI479" s="30">
        <v>0.0</v>
      </c>
      <c r="AJ479" s="108"/>
    </row>
    <row r="480">
      <c r="A480" s="30">
        <v>13760.3</v>
      </c>
      <c r="B480" s="40">
        <v>44432.0</v>
      </c>
      <c r="C480" s="40">
        <v>44432.0</v>
      </c>
      <c r="D480" s="32" t="s">
        <v>93</v>
      </c>
      <c r="E480" s="32" t="s">
        <v>94</v>
      </c>
      <c r="J480" s="30">
        <v>1.0</v>
      </c>
      <c r="K480" s="30">
        <v>0.0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0.0</v>
      </c>
      <c r="Q480" s="30">
        <v>0.0</v>
      </c>
      <c r="R480" s="30">
        <v>0.0</v>
      </c>
      <c r="S480" s="30">
        <v>0.0</v>
      </c>
      <c r="T480" s="30">
        <v>0.0</v>
      </c>
      <c r="U480" s="30">
        <v>0.0</v>
      </c>
      <c r="V480" s="30">
        <v>0.0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4.0</v>
      </c>
      <c r="AF480" s="30">
        <v>0.0</v>
      </c>
      <c r="AG480" s="30">
        <v>0.0</v>
      </c>
      <c r="AH480" s="30">
        <v>0.0</v>
      </c>
      <c r="AI480" s="30">
        <v>0.0</v>
      </c>
      <c r="AJ480" s="108"/>
    </row>
    <row r="481">
      <c r="A481" s="30">
        <v>13760.4</v>
      </c>
      <c r="B481" s="40">
        <v>44432.0</v>
      </c>
      <c r="C481" s="40">
        <v>44432.0</v>
      </c>
      <c r="D481" s="32" t="s">
        <v>93</v>
      </c>
      <c r="E481" s="32" t="s">
        <v>94</v>
      </c>
      <c r="J481" s="30">
        <v>0.0</v>
      </c>
      <c r="K481" s="30">
        <v>0.0</v>
      </c>
      <c r="L481" s="30">
        <v>1.0</v>
      </c>
      <c r="M481" s="32" t="s">
        <v>39</v>
      </c>
      <c r="N481" s="32" t="s">
        <v>39</v>
      </c>
      <c r="O481" s="30">
        <v>0.0</v>
      </c>
      <c r="P481" s="30">
        <v>3.0</v>
      </c>
      <c r="Q481" s="30">
        <v>2.0</v>
      </c>
      <c r="R481" s="30">
        <v>5.0</v>
      </c>
      <c r="S481" s="30">
        <v>0.0</v>
      </c>
      <c r="T481" s="30">
        <v>0.0</v>
      </c>
      <c r="U481" s="30">
        <v>0.0</v>
      </c>
      <c r="V481" s="30">
        <v>0.0</v>
      </c>
      <c r="W481" s="30">
        <v>0.0</v>
      </c>
      <c r="X481" s="30">
        <v>0.0</v>
      </c>
      <c r="Y481" s="30">
        <v>0.0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  <c r="AJ481" s="108"/>
    </row>
    <row r="482">
      <c r="A482" s="30">
        <v>13760.5</v>
      </c>
      <c r="B482" s="40">
        <v>44432.0</v>
      </c>
      <c r="C482" s="31">
        <v>44432.0</v>
      </c>
      <c r="D482" s="32" t="s">
        <v>93</v>
      </c>
      <c r="E482" s="32" t="s">
        <v>94</v>
      </c>
      <c r="F482" s="32" t="s">
        <v>170</v>
      </c>
      <c r="G482" s="33" t="s">
        <v>109</v>
      </c>
      <c r="H482" s="34">
        <v>27529.0</v>
      </c>
      <c r="I482" s="35"/>
      <c r="J482" s="30">
        <v>0.0</v>
      </c>
      <c r="K482" s="30">
        <v>1.0</v>
      </c>
      <c r="L482" s="30">
        <v>0.0</v>
      </c>
      <c r="M482" s="32" t="s">
        <v>39</v>
      </c>
      <c r="N482" s="32" t="s">
        <v>39</v>
      </c>
      <c r="O482" s="30">
        <v>0.0</v>
      </c>
      <c r="P482" s="30">
        <v>0.0</v>
      </c>
      <c r="Q482" s="30">
        <v>0.0</v>
      </c>
      <c r="R482" s="30">
        <v>0.0</v>
      </c>
      <c r="S482" s="30">
        <v>0.0</v>
      </c>
      <c r="T482" s="30">
        <v>0.0</v>
      </c>
      <c r="U482" s="30">
        <v>2.0</v>
      </c>
      <c r="V482" s="30">
        <v>1.0</v>
      </c>
      <c r="W482" s="30">
        <v>5.0</v>
      </c>
      <c r="X482" s="30">
        <v>0.0</v>
      </c>
      <c r="Y482" s="30">
        <v>0.0</v>
      </c>
      <c r="Z482" s="30">
        <v>0.0</v>
      </c>
      <c r="AA482" s="30">
        <v>0.0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  <c r="AJ482" s="108"/>
    </row>
    <row r="483">
      <c r="A483" s="30">
        <v>13760.6</v>
      </c>
      <c r="B483" s="40">
        <v>44432.0</v>
      </c>
      <c r="C483" s="40">
        <v>44432.0</v>
      </c>
      <c r="D483" s="32" t="s">
        <v>93</v>
      </c>
      <c r="E483" s="32" t="s">
        <v>94</v>
      </c>
      <c r="F483" s="32" t="s">
        <v>170</v>
      </c>
      <c r="G483" s="33" t="s">
        <v>109</v>
      </c>
      <c r="H483" s="34">
        <v>27529.0</v>
      </c>
      <c r="I483" s="35"/>
      <c r="J483" s="30">
        <v>0.0</v>
      </c>
      <c r="K483" s="30">
        <v>1.0</v>
      </c>
      <c r="L483" s="30">
        <v>0.0</v>
      </c>
      <c r="M483" s="32" t="s">
        <v>39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2.0</v>
      </c>
      <c r="V483" s="30">
        <v>2.0</v>
      </c>
      <c r="W483" s="30">
        <v>0.0</v>
      </c>
      <c r="X483" s="30">
        <v>0.0</v>
      </c>
      <c r="Y483" s="30">
        <v>0.0</v>
      </c>
      <c r="Z483" s="30">
        <v>0.0</v>
      </c>
      <c r="AA483" s="30">
        <v>0.0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  <c r="AJ483" s="108"/>
    </row>
    <row r="484">
      <c r="A484" s="30">
        <v>13761.1</v>
      </c>
      <c r="B484" s="40">
        <v>44432.0</v>
      </c>
      <c r="C484" s="40">
        <v>44432.0</v>
      </c>
      <c r="D484" s="32" t="s">
        <v>93</v>
      </c>
      <c r="E484" s="33" t="s">
        <v>94</v>
      </c>
      <c r="F484" s="32" t="s">
        <v>170</v>
      </c>
      <c r="G484" s="32" t="s">
        <v>109</v>
      </c>
      <c r="H484" s="34">
        <v>27529.0</v>
      </c>
      <c r="I484" s="35"/>
      <c r="J484" s="30">
        <v>0.0</v>
      </c>
      <c r="K484" s="30">
        <v>1.0</v>
      </c>
      <c r="L484" s="30">
        <v>0.0</v>
      </c>
      <c r="M484" s="32" t="s">
        <v>39</v>
      </c>
      <c r="N484" s="32" t="s">
        <v>39</v>
      </c>
      <c r="O484" s="30">
        <v>0.0</v>
      </c>
      <c r="P484" s="30">
        <v>0.0</v>
      </c>
      <c r="Q484" s="30">
        <v>0.0</v>
      </c>
      <c r="R484" s="30">
        <v>0.0</v>
      </c>
      <c r="S484" s="30">
        <v>0.0</v>
      </c>
      <c r="T484" s="30">
        <v>0.0</v>
      </c>
      <c r="U484" s="30">
        <v>1.0</v>
      </c>
      <c r="V484" s="30">
        <v>4.0</v>
      </c>
      <c r="W484" s="30">
        <v>0.0</v>
      </c>
      <c r="X484" s="30">
        <v>0.0</v>
      </c>
      <c r="Y484" s="30">
        <v>0.0</v>
      </c>
      <c r="Z484" s="30">
        <v>0.0</v>
      </c>
      <c r="AA484" s="30">
        <v>0.0</v>
      </c>
      <c r="AB484" s="30">
        <v>0.0</v>
      </c>
      <c r="AC484" s="30">
        <v>0.0</v>
      </c>
      <c r="AD484" s="30">
        <v>0.0</v>
      </c>
      <c r="AE484" s="30">
        <v>0.0</v>
      </c>
      <c r="AF484" s="30">
        <v>0.0</v>
      </c>
      <c r="AG484" s="30">
        <v>0.0</v>
      </c>
      <c r="AH484" s="30">
        <v>0.0</v>
      </c>
      <c r="AI484" s="30">
        <v>0.0</v>
      </c>
      <c r="AJ484" s="108"/>
    </row>
    <row r="485">
      <c r="A485" s="30">
        <v>13761.2</v>
      </c>
      <c r="B485" s="40">
        <v>44432.0</v>
      </c>
      <c r="C485" s="40">
        <v>44432.0</v>
      </c>
      <c r="D485" s="32" t="s">
        <v>93</v>
      </c>
      <c r="E485" s="32" t="s">
        <v>94</v>
      </c>
      <c r="F485" s="32" t="s">
        <v>170</v>
      </c>
      <c r="G485" s="33" t="s">
        <v>109</v>
      </c>
      <c r="H485" s="34">
        <v>27529.0</v>
      </c>
      <c r="I485" s="35"/>
      <c r="J485" s="30">
        <v>0.0</v>
      </c>
      <c r="K485" s="30">
        <v>1.0</v>
      </c>
      <c r="L485" s="30">
        <v>0.0</v>
      </c>
      <c r="M485" s="32" t="s">
        <v>39</v>
      </c>
      <c r="N485" s="32" t="s">
        <v>39</v>
      </c>
      <c r="O485" s="30">
        <v>0.0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4.0</v>
      </c>
      <c r="V485" s="30">
        <v>1.0</v>
      </c>
      <c r="W485" s="30">
        <v>0.0</v>
      </c>
      <c r="X485" s="30">
        <v>0.0</v>
      </c>
      <c r="Y485" s="30">
        <v>0.0</v>
      </c>
      <c r="Z485" s="30">
        <v>0.0</v>
      </c>
      <c r="AA485" s="30">
        <v>0.0</v>
      </c>
      <c r="AB485" s="30">
        <v>0.0</v>
      </c>
      <c r="AC485" s="30">
        <v>0.0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  <c r="AJ485" s="108"/>
    </row>
    <row r="486">
      <c r="A486" s="30">
        <v>13761.3</v>
      </c>
      <c r="B486" s="40">
        <v>44432.0</v>
      </c>
      <c r="C486" s="40">
        <v>44432.0</v>
      </c>
      <c r="D486" s="32" t="s">
        <v>93</v>
      </c>
      <c r="E486" s="33" t="s">
        <v>94</v>
      </c>
      <c r="F486" s="32" t="s">
        <v>170</v>
      </c>
      <c r="G486" s="32" t="s">
        <v>109</v>
      </c>
      <c r="H486" s="30">
        <v>27529.0</v>
      </c>
      <c r="I486" s="35"/>
      <c r="J486" s="30">
        <v>0.0</v>
      </c>
      <c r="K486" s="30">
        <v>1.0</v>
      </c>
      <c r="L486" s="30">
        <v>0.0</v>
      </c>
      <c r="M486" s="32" t="s">
        <v>39</v>
      </c>
      <c r="N486" s="32" t="s">
        <v>39</v>
      </c>
      <c r="O486" s="30">
        <v>0.0</v>
      </c>
      <c r="P486" s="30">
        <v>0.0</v>
      </c>
      <c r="Q486" s="30">
        <v>0.0</v>
      </c>
      <c r="R486" s="30">
        <v>0.0</v>
      </c>
      <c r="S486" s="30">
        <v>0.0</v>
      </c>
      <c r="T486" s="30">
        <v>0.0</v>
      </c>
      <c r="U486" s="30">
        <v>5.0</v>
      </c>
      <c r="V486" s="30">
        <v>3.0</v>
      </c>
      <c r="W486" s="30">
        <v>5.0</v>
      </c>
      <c r="X486" s="30">
        <v>0.0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  <c r="AJ486" s="108"/>
    </row>
    <row r="487">
      <c r="A487" s="30">
        <v>13761.4</v>
      </c>
      <c r="B487" s="40">
        <v>44432.0</v>
      </c>
      <c r="C487" s="40">
        <v>44432.0</v>
      </c>
      <c r="D487" s="32" t="s">
        <v>93</v>
      </c>
      <c r="E487" s="32" t="s">
        <v>94</v>
      </c>
      <c r="J487" s="30">
        <v>0.0</v>
      </c>
      <c r="K487" s="30">
        <v>0.0</v>
      </c>
      <c r="L487" s="30">
        <v>1.0</v>
      </c>
      <c r="M487" s="32" t="s">
        <v>39</v>
      </c>
      <c r="N487" s="32" t="s">
        <v>39</v>
      </c>
      <c r="O487" s="30">
        <v>0.0</v>
      </c>
      <c r="P487" s="30">
        <v>7.0</v>
      </c>
      <c r="Q487" s="30">
        <v>11.0</v>
      </c>
      <c r="R487" s="30">
        <v>0.0</v>
      </c>
      <c r="S487" s="30">
        <v>0.0</v>
      </c>
      <c r="T487" s="30">
        <v>0.0</v>
      </c>
      <c r="U487" s="30">
        <v>0.0</v>
      </c>
      <c r="V487" s="30">
        <v>0.0</v>
      </c>
      <c r="W487" s="30">
        <v>0.0</v>
      </c>
      <c r="X487" s="30">
        <v>0.0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0.0</v>
      </c>
      <c r="AF487" s="30">
        <v>0.0</v>
      </c>
      <c r="AG487" s="30">
        <v>0.0</v>
      </c>
      <c r="AH487" s="30">
        <v>0.0</v>
      </c>
      <c r="AI487" s="30">
        <v>0.0</v>
      </c>
      <c r="AJ487" s="108"/>
    </row>
    <row r="488">
      <c r="A488" s="30">
        <v>13761.5</v>
      </c>
      <c r="B488" s="40">
        <v>44432.0</v>
      </c>
      <c r="C488" s="40">
        <v>44432.0</v>
      </c>
      <c r="D488" s="32" t="s">
        <v>93</v>
      </c>
      <c r="E488" s="32" t="s">
        <v>94</v>
      </c>
      <c r="J488" s="30">
        <v>0.0</v>
      </c>
      <c r="K488" s="30">
        <v>0.0</v>
      </c>
      <c r="L488" s="30">
        <v>1.0</v>
      </c>
      <c r="M488" s="32" t="s">
        <v>39</v>
      </c>
      <c r="N488" s="32" t="s">
        <v>39</v>
      </c>
      <c r="O488" s="30">
        <v>0.0</v>
      </c>
      <c r="P488" s="30">
        <v>0.0</v>
      </c>
      <c r="Q488" s="30">
        <v>0.0</v>
      </c>
      <c r="R488" s="30">
        <v>0.0</v>
      </c>
      <c r="S488" s="30">
        <v>0.0</v>
      </c>
      <c r="T488" s="30">
        <v>0.0</v>
      </c>
      <c r="U488" s="30">
        <v>3.0</v>
      </c>
      <c r="V488" s="30">
        <v>3.0</v>
      </c>
      <c r="W488" s="30">
        <v>0.0</v>
      </c>
      <c r="X488" s="30">
        <v>0.0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0.0</v>
      </c>
      <c r="AF488" s="30">
        <v>0.0</v>
      </c>
      <c r="AG488" s="30">
        <v>0.0</v>
      </c>
      <c r="AH488" s="30">
        <v>0.0</v>
      </c>
      <c r="AI488" s="30">
        <v>0.0</v>
      </c>
      <c r="AJ488" s="108"/>
    </row>
    <row r="489">
      <c r="A489" s="30">
        <v>13761.6</v>
      </c>
      <c r="B489" s="40">
        <v>44432.0</v>
      </c>
      <c r="C489" s="40">
        <v>44432.0</v>
      </c>
      <c r="D489" s="32" t="s">
        <v>93</v>
      </c>
      <c r="E489" s="32" t="s">
        <v>94</v>
      </c>
      <c r="J489" s="30">
        <v>0.0</v>
      </c>
      <c r="K489" s="30">
        <v>0.0</v>
      </c>
      <c r="L489" s="30">
        <v>1.0</v>
      </c>
      <c r="M489" s="32" t="s">
        <v>39</v>
      </c>
      <c r="N489" s="32" t="s">
        <v>39</v>
      </c>
      <c r="O489" s="30">
        <v>0.0</v>
      </c>
      <c r="P489" s="30">
        <v>0.0</v>
      </c>
      <c r="Q489" s="30">
        <v>0.0</v>
      </c>
      <c r="R489" s="30">
        <v>0.0</v>
      </c>
      <c r="S489" s="30">
        <v>0.0</v>
      </c>
      <c r="T489" s="30">
        <v>0.0</v>
      </c>
      <c r="U489" s="30">
        <v>4.0</v>
      </c>
      <c r="V489" s="30">
        <v>1.0</v>
      </c>
      <c r="W489" s="30">
        <v>0.0</v>
      </c>
      <c r="X489" s="30">
        <v>0.0</v>
      </c>
      <c r="Y489" s="30">
        <v>0.0</v>
      </c>
      <c r="Z489" s="30">
        <v>0.0</v>
      </c>
      <c r="AA489" s="30">
        <v>0.0</v>
      </c>
      <c r="AB489" s="30">
        <v>0.0</v>
      </c>
      <c r="AC489" s="30">
        <v>0.0</v>
      </c>
      <c r="AD489" s="30">
        <v>0.0</v>
      </c>
      <c r="AE489" s="30">
        <v>0.0</v>
      </c>
      <c r="AF489" s="30">
        <v>0.0</v>
      </c>
      <c r="AG489" s="30">
        <v>0.0</v>
      </c>
      <c r="AH489" s="30">
        <v>0.0</v>
      </c>
      <c r="AI489" s="30">
        <v>0.0</v>
      </c>
      <c r="AJ489" s="108"/>
    </row>
    <row r="490">
      <c r="A490" s="30">
        <v>13762.1</v>
      </c>
      <c r="B490" s="40">
        <v>44432.0</v>
      </c>
      <c r="C490" s="40">
        <v>44456.0</v>
      </c>
      <c r="D490" s="32" t="s">
        <v>395</v>
      </c>
      <c r="E490" s="32" t="s">
        <v>46</v>
      </c>
      <c r="H490" s="37"/>
      <c r="I490" s="35"/>
      <c r="J490" s="30">
        <v>1.0</v>
      </c>
      <c r="K490" s="30">
        <v>0.0</v>
      </c>
      <c r="L490" s="30">
        <v>0.0</v>
      </c>
      <c r="M490" s="32" t="s">
        <v>39</v>
      </c>
      <c r="N490" s="32" t="s">
        <v>39</v>
      </c>
      <c r="O490" s="30">
        <v>2.0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0.0</v>
      </c>
      <c r="V490" s="30">
        <v>0.0</v>
      </c>
      <c r="W490" s="30">
        <v>0.0</v>
      </c>
      <c r="X490" s="30">
        <v>0.0</v>
      </c>
      <c r="Y490" s="30">
        <v>0.0</v>
      </c>
      <c r="Z490" s="30">
        <v>0.0</v>
      </c>
      <c r="AA490" s="30">
        <v>0.0</v>
      </c>
      <c r="AB490" s="30">
        <v>0.0</v>
      </c>
      <c r="AC490" s="30">
        <v>0.0</v>
      </c>
      <c r="AD490" s="30">
        <v>0.0</v>
      </c>
      <c r="AE490" s="30">
        <v>7.0</v>
      </c>
      <c r="AF490" s="30">
        <v>5.0</v>
      </c>
      <c r="AG490" s="30">
        <v>10.0</v>
      </c>
      <c r="AH490" s="30">
        <v>1.0</v>
      </c>
      <c r="AI490" s="30">
        <v>0.0</v>
      </c>
      <c r="AJ490" s="108"/>
    </row>
    <row r="491">
      <c r="A491" s="30">
        <v>13763.1</v>
      </c>
      <c r="B491" s="40">
        <v>44432.0</v>
      </c>
      <c r="C491" s="40">
        <v>44432.0</v>
      </c>
      <c r="D491" s="32" t="s">
        <v>93</v>
      </c>
      <c r="E491" s="32" t="s">
        <v>94</v>
      </c>
      <c r="J491" s="30">
        <v>1.0</v>
      </c>
      <c r="K491" s="30">
        <v>0.0</v>
      </c>
      <c r="L491" s="30">
        <v>0.0</v>
      </c>
      <c r="M491" s="32" t="s">
        <v>39</v>
      </c>
      <c r="N491" s="32" t="s">
        <v>39</v>
      </c>
      <c r="O491" s="30">
        <v>0.0</v>
      </c>
      <c r="P491" s="30">
        <v>0.0</v>
      </c>
      <c r="Q491" s="30">
        <v>0.0</v>
      </c>
      <c r="R491" s="30">
        <v>0.0</v>
      </c>
      <c r="S491" s="30">
        <v>0.0</v>
      </c>
      <c r="T491" s="30">
        <v>0.0</v>
      </c>
      <c r="U491" s="30">
        <v>0.0</v>
      </c>
      <c r="V491" s="30">
        <v>0.0</v>
      </c>
      <c r="W491" s="30">
        <v>0.0</v>
      </c>
      <c r="X491" s="30">
        <v>0.0</v>
      </c>
      <c r="Y491" s="30">
        <v>0.0</v>
      </c>
      <c r="Z491" s="30">
        <v>9.0</v>
      </c>
      <c r="AA491" s="30">
        <v>6.0</v>
      </c>
      <c r="AB491" s="30">
        <v>5.0</v>
      </c>
      <c r="AC491" s="30">
        <v>0.0</v>
      </c>
      <c r="AD491" s="30">
        <v>0.0</v>
      </c>
      <c r="AE491" s="30">
        <v>0.0</v>
      </c>
      <c r="AF491" s="30">
        <v>0.0</v>
      </c>
      <c r="AG491" s="30">
        <v>0.0</v>
      </c>
      <c r="AH491" s="30">
        <v>0.0</v>
      </c>
      <c r="AI491" s="30">
        <v>0.0</v>
      </c>
      <c r="AJ491" s="108"/>
    </row>
    <row r="492">
      <c r="A492" s="30">
        <v>13763.2</v>
      </c>
      <c r="B492" s="40">
        <v>44432.0</v>
      </c>
      <c r="C492" s="40">
        <v>44432.0</v>
      </c>
      <c r="D492" s="32" t="s">
        <v>93</v>
      </c>
      <c r="E492" s="32" t="s">
        <v>94</v>
      </c>
      <c r="J492" s="30">
        <v>1.0</v>
      </c>
      <c r="K492" s="30">
        <v>0.0</v>
      </c>
      <c r="L492" s="30">
        <v>0.0</v>
      </c>
      <c r="M492" s="32" t="s">
        <v>39</v>
      </c>
      <c r="N492" s="32" t="s">
        <v>39</v>
      </c>
      <c r="O492" s="30">
        <v>0.0</v>
      </c>
      <c r="P492" s="30">
        <v>0.0</v>
      </c>
      <c r="Q492" s="30">
        <v>0.0</v>
      </c>
      <c r="R492" s="30">
        <v>0.0</v>
      </c>
      <c r="S492" s="30">
        <v>0.0</v>
      </c>
      <c r="T492" s="30">
        <v>0.0</v>
      </c>
      <c r="U492" s="30">
        <v>0.0</v>
      </c>
      <c r="V492" s="30">
        <v>0.0</v>
      </c>
      <c r="W492" s="30">
        <v>0.0</v>
      </c>
      <c r="X492" s="30">
        <v>0.0</v>
      </c>
      <c r="Y492" s="30">
        <v>0.0</v>
      </c>
      <c r="Z492" s="30">
        <v>6.0</v>
      </c>
      <c r="AA492" s="30">
        <v>5.0</v>
      </c>
      <c r="AB492" s="30">
        <v>0.0</v>
      </c>
      <c r="AC492" s="30">
        <v>0.0</v>
      </c>
      <c r="AD492" s="30">
        <v>0.0</v>
      </c>
      <c r="AE492" s="30">
        <v>0.0</v>
      </c>
      <c r="AF492" s="30">
        <v>0.0</v>
      </c>
      <c r="AG492" s="30">
        <v>0.0</v>
      </c>
      <c r="AH492" s="30">
        <v>0.0</v>
      </c>
      <c r="AI492" s="30">
        <v>0.0</v>
      </c>
      <c r="AJ492" s="108"/>
    </row>
    <row r="493">
      <c r="A493" s="30">
        <v>13763.3</v>
      </c>
      <c r="B493" s="40">
        <v>44432.0</v>
      </c>
      <c r="C493" s="31">
        <v>44432.0</v>
      </c>
      <c r="D493" s="32" t="s">
        <v>93</v>
      </c>
      <c r="E493" s="32" t="s">
        <v>94</v>
      </c>
      <c r="F493" s="32" t="s">
        <v>170</v>
      </c>
      <c r="G493" s="33" t="s">
        <v>109</v>
      </c>
      <c r="H493" s="34">
        <v>27529.0</v>
      </c>
      <c r="I493" s="35"/>
      <c r="J493" s="30">
        <v>0.0</v>
      </c>
      <c r="K493" s="30">
        <v>1.0</v>
      </c>
      <c r="L493" s="30">
        <v>0.0</v>
      </c>
      <c r="M493" s="32" t="s">
        <v>39</v>
      </c>
      <c r="N493" s="32" t="s">
        <v>39</v>
      </c>
      <c r="O493" s="30">
        <v>0.0</v>
      </c>
      <c r="P493" s="30">
        <v>0.0</v>
      </c>
      <c r="Q493" s="30">
        <v>0.0</v>
      </c>
      <c r="R493" s="30">
        <v>0.0</v>
      </c>
      <c r="S493" s="30">
        <v>0.0</v>
      </c>
      <c r="T493" s="30">
        <v>0.0</v>
      </c>
      <c r="U493" s="30">
        <v>0.0</v>
      </c>
      <c r="V493" s="30">
        <v>0.0</v>
      </c>
      <c r="W493" s="30">
        <v>0.0</v>
      </c>
      <c r="X493" s="30">
        <v>0.0</v>
      </c>
      <c r="Y493" s="30">
        <v>0.0</v>
      </c>
      <c r="Z493" s="30">
        <v>4.0</v>
      </c>
      <c r="AA493" s="30">
        <v>3.0</v>
      </c>
      <c r="AB493" s="30">
        <v>0.0</v>
      </c>
      <c r="AC493" s="30">
        <v>0.0</v>
      </c>
      <c r="AD493" s="30">
        <v>0.0</v>
      </c>
      <c r="AE493" s="30">
        <v>0.0</v>
      </c>
      <c r="AF493" s="30">
        <v>0.0</v>
      </c>
      <c r="AG493" s="30">
        <v>0.0</v>
      </c>
      <c r="AH493" s="30">
        <v>0.0</v>
      </c>
      <c r="AI493" s="30">
        <v>0.0</v>
      </c>
      <c r="AJ493" s="108"/>
    </row>
    <row r="494">
      <c r="A494" s="30">
        <v>13763.4</v>
      </c>
      <c r="B494" s="40">
        <v>44432.0</v>
      </c>
      <c r="C494" s="31">
        <v>44432.0</v>
      </c>
      <c r="D494" s="32" t="s">
        <v>93</v>
      </c>
      <c r="E494" s="32" t="s">
        <v>94</v>
      </c>
      <c r="J494" s="30">
        <v>1.0</v>
      </c>
      <c r="K494" s="30">
        <v>0.0</v>
      </c>
      <c r="L494" s="30">
        <v>0.0</v>
      </c>
      <c r="M494" s="32" t="s">
        <v>39</v>
      </c>
      <c r="N494" s="32" t="s">
        <v>39</v>
      </c>
      <c r="O494" s="30">
        <v>0.0</v>
      </c>
      <c r="P494" s="30">
        <v>0.0</v>
      </c>
      <c r="Q494" s="30">
        <v>0.0</v>
      </c>
      <c r="R494" s="30">
        <v>0.0</v>
      </c>
      <c r="S494" s="30">
        <v>0.0</v>
      </c>
      <c r="T494" s="30">
        <v>0.0</v>
      </c>
      <c r="U494" s="30">
        <v>0.0</v>
      </c>
      <c r="V494" s="30">
        <v>0.0</v>
      </c>
      <c r="W494" s="30">
        <v>0.0</v>
      </c>
      <c r="X494" s="30">
        <v>0.0</v>
      </c>
      <c r="Y494" s="30">
        <v>0.0</v>
      </c>
      <c r="Z494" s="30">
        <v>8.0</v>
      </c>
      <c r="AA494" s="30">
        <v>6.0</v>
      </c>
      <c r="AB494" s="30">
        <v>0.0</v>
      </c>
      <c r="AC494" s="30">
        <v>0.0</v>
      </c>
      <c r="AD494" s="30">
        <v>0.0</v>
      </c>
      <c r="AE494" s="30">
        <v>0.0</v>
      </c>
      <c r="AF494" s="30">
        <v>0.0</v>
      </c>
      <c r="AG494" s="30">
        <v>0.0</v>
      </c>
      <c r="AH494" s="30">
        <v>0.0</v>
      </c>
      <c r="AI494" s="30">
        <v>0.0</v>
      </c>
      <c r="AJ494" s="108"/>
    </row>
    <row r="495">
      <c r="A495" s="30">
        <v>13763.5</v>
      </c>
      <c r="B495" s="40">
        <v>44432.0</v>
      </c>
      <c r="C495" s="31">
        <v>44432.0</v>
      </c>
      <c r="D495" s="32" t="s">
        <v>93</v>
      </c>
      <c r="E495" s="32" t="s">
        <v>94</v>
      </c>
      <c r="F495" s="32" t="s">
        <v>170</v>
      </c>
      <c r="G495" s="33" t="s">
        <v>109</v>
      </c>
      <c r="H495" s="34">
        <v>27529.0</v>
      </c>
      <c r="I495" s="35"/>
      <c r="J495" s="30">
        <v>0.0</v>
      </c>
      <c r="K495" s="30">
        <v>1.0</v>
      </c>
      <c r="L495" s="30">
        <v>0.0</v>
      </c>
      <c r="M495" s="32" t="s">
        <v>39</v>
      </c>
      <c r="N495" s="32" t="s">
        <v>39</v>
      </c>
      <c r="O495" s="30">
        <v>0.0</v>
      </c>
      <c r="P495" s="30">
        <v>0.0</v>
      </c>
      <c r="Q495" s="30">
        <v>0.0</v>
      </c>
      <c r="R495" s="30">
        <v>0.0</v>
      </c>
      <c r="S495" s="30">
        <v>0.0</v>
      </c>
      <c r="T495" s="30">
        <v>0.0</v>
      </c>
      <c r="U495" s="30">
        <v>0.0</v>
      </c>
      <c r="V495" s="30">
        <v>0.0</v>
      </c>
      <c r="W495" s="30">
        <v>0.0</v>
      </c>
      <c r="X495" s="30">
        <v>0.0</v>
      </c>
      <c r="Y495" s="30">
        <v>0.0</v>
      </c>
      <c r="Z495" s="30">
        <v>2.0</v>
      </c>
      <c r="AA495" s="30">
        <v>0.0</v>
      </c>
      <c r="AB495" s="30">
        <v>5.0</v>
      </c>
      <c r="AC495" s="30">
        <v>0.0</v>
      </c>
      <c r="AD495" s="30">
        <v>0.0</v>
      </c>
      <c r="AE495" s="30">
        <v>0.0</v>
      </c>
      <c r="AF495" s="30">
        <v>0.0</v>
      </c>
      <c r="AG495" s="30">
        <v>0.0</v>
      </c>
      <c r="AH495" s="30">
        <v>0.0</v>
      </c>
      <c r="AI495" s="30">
        <v>0.0</v>
      </c>
      <c r="AJ495" s="108"/>
    </row>
    <row r="496">
      <c r="A496" s="30">
        <v>13763.6</v>
      </c>
      <c r="B496" s="40">
        <v>44432.0</v>
      </c>
      <c r="C496" s="31">
        <v>44432.0</v>
      </c>
      <c r="D496" s="32" t="s">
        <v>93</v>
      </c>
      <c r="E496" s="32" t="s">
        <v>94</v>
      </c>
      <c r="F496" s="32" t="s">
        <v>170</v>
      </c>
      <c r="G496" s="33" t="s">
        <v>109</v>
      </c>
      <c r="H496" s="34">
        <v>27529.0</v>
      </c>
      <c r="I496" s="35"/>
      <c r="J496" s="30">
        <v>0.0</v>
      </c>
      <c r="K496" s="30">
        <v>1.0</v>
      </c>
      <c r="L496" s="30">
        <v>0.0</v>
      </c>
      <c r="M496" s="32" t="s">
        <v>39</v>
      </c>
      <c r="N496" s="32" t="s">
        <v>39</v>
      </c>
      <c r="O496" s="30">
        <v>0.0</v>
      </c>
      <c r="P496" s="30">
        <v>0.0</v>
      </c>
      <c r="Q496" s="30">
        <v>0.0</v>
      </c>
      <c r="R496" s="30">
        <v>0.0</v>
      </c>
      <c r="S496" s="30">
        <v>0.0</v>
      </c>
      <c r="T496" s="30">
        <v>0.0</v>
      </c>
      <c r="U496" s="30">
        <v>0.0</v>
      </c>
      <c r="V496" s="30">
        <v>0.0</v>
      </c>
      <c r="W496" s="30">
        <v>0.0</v>
      </c>
      <c r="X496" s="30">
        <v>0.0</v>
      </c>
      <c r="Y496" s="30">
        <v>0.0</v>
      </c>
      <c r="Z496" s="30">
        <v>1.0</v>
      </c>
      <c r="AA496" s="30">
        <v>1.0</v>
      </c>
      <c r="AB496" s="30">
        <v>0.0</v>
      </c>
      <c r="AC496" s="30">
        <v>0.0</v>
      </c>
      <c r="AD496" s="30">
        <v>0.0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108"/>
    </row>
    <row r="497">
      <c r="A497" s="30">
        <v>13764.1</v>
      </c>
      <c r="B497" s="40">
        <v>44432.0</v>
      </c>
      <c r="C497" s="31">
        <v>44432.0</v>
      </c>
      <c r="D497" s="32" t="s">
        <v>93</v>
      </c>
      <c r="E497" s="32" t="s">
        <v>94</v>
      </c>
      <c r="F497" s="32" t="s">
        <v>170</v>
      </c>
      <c r="G497" s="33" t="s">
        <v>109</v>
      </c>
      <c r="H497" s="34">
        <v>27529.0</v>
      </c>
      <c r="I497" s="35"/>
      <c r="J497" s="30">
        <v>0.0</v>
      </c>
      <c r="K497" s="30">
        <v>1.0</v>
      </c>
      <c r="L497" s="30">
        <v>0.0</v>
      </c>
      <c r="M497" s="32" t="s">
        <v>39</v>
      </c>
      <c r="N497" s="32" t="s">
        <v>39</v>
      </c>
      <c r="O497" s="30">
        <v>0.0</v>
      </c>
      <c r="P497" s="30">
        <v>0.0</v>
      </c>
      <c r="Q497" s="30">
        <v>0.0</v>
      </c>
      <c r="R497" s="30">
        <v>0.0</v>
      </c>
      <c r="S497" s="30">
        <v>0.0</v>
      </c>
      <c r="T497" s="30">
        <v>0.0</v>
      </c>
      <c r="U497" s="30">
        <v>0.0</v>
      </c>
      <c r="V497" s="30">
        <v>0.0</v>
      </c>
      <c r="W497" s="30">
        <v>0.0</v>
      </c>
      <c r="X497" s="30">
        <v>0.0</v>
      </c>
      <c r="Y497" s="30">
        <v>0.0</v>
      </c>
      <c r="Z497" s="30">
        <v>1.0</v>
      </c>
      <c r="AA497" s="30">
        <v>0.0</v>
      </c>
      <c r="AB497" s="30">
        <v>5.0</v>
      </c>
      <c r="AC497" s="30">
        <v>0.0</v>
      </c>
      <c r="AD497" s="30">
        <v>0.0</v>
      </c>
      <c r="AE497" s="30">
        <v>0.0</v>
      </c>
      <c r="AF497" s="30">
        <v>0.0</v>
      </c>
      <c r="AG497" s="30">
        <v>0.0</v>
      </c>
      <c r="AH497" s="30">
        <v>0.0</v>
      </c>
      <c r="AI497" s="30">
        <v>0.0</v>
      </c>
      <c r="AJ497" s="108"/>
    </row>
    <row r="498">
      <c r="A498" s="30">
        <v>13764.2</v>
      </c>
      <c r="B498" s="40">
        <v>44432.0</v>
      </c>
      <c r="C498" s="31">
        <v>44432.0</v>
      </c>
      <c r="D498" s="32" t="s">
        <v>93</v>
      </c>
      <c r="E498" s="32" t="s">
        <v>94</v>
      </c>
      <c r="J498" s="30">
        <v>1.0</v>
      </c>
      <c r="K498" s="30">
        <v>0.0</v>
      </c>
      <c r="L498" s="30">
        <v>0.0</v>
      </c>
      <c r="M498" s="32" t="s">
        <v>39</v>
      </c>
      <c r="N498" s="32" t="s">
        <v>39</v>
      </c>
      <c r="O498" s="30">
        <v>0.0</v>
      </c>
      <c r="P498" s="30">
        <v>0.0</v>
      </c>
      <c r="Q498" s="30">
        <v>0.0</v>
      </c>
      <c r="R498" s="30">
        <v>0.0</v>
      </c>
      <c r="S498" s="30">
        <v>0.0</v>
      </c>
      <c r="T498" s="30">
        <v>0.0</v>
      </c>
      <c r="U498" s="30">
        <v>0.0</v>
      </c>
      <c r="V498" s="30">
        <v>0.0</v>
      </c>
      <c r="W498" s="30">
        <v>0.0</v>
      </c>
      <c r="X498" s="30">
        <v>0.0</v>
      </c>
      <c r="Y498" s="30">
        <v>0.0</v>
      </c>
      <c r="Z498" s="30">
        <v>9.0</v>
      </c>
      <c r="AA498" s="30">
        <v>7.0</v>
      </c>
      <c r="AB498" s="30">
        <v>0.0</v>
      </c>
      <c r="AC498" s="30">
        <v>0.0</v>
      </c>
      <c r="AD498" s="30">
        <v>0.0</v>
      </c>
      <c r="AE498" s="30">
        <v>0.0</v>
      </c>
      <c r="AF498" s="30">
        <v>0.0</v>
      </c>
      <c r="AG498" s="30">
        <v>0.0</v>
      </c>
      <c r="AH498" s="30">
        <v>0.0</v>
      </c>
      <c r="AI498" s="30">
        <v>0.0</v>
      </c>
      <c r="AJ498" s="108"/>
    </row>
    <row r="499">
      <c r="A499" s="30">
        <v>13765.1</v>
      </c>
      <c r="B499" s="40">
        <v>44432.0</v>
      </c>
      <c r="C499" s="31">
        <v>44439.0</v>
      </c>
      <c r="D499" s="32" t="s">
        <v>364</v>
      </c>
      <c r="E499" s="33" t="s">
        <v>160</v>
      </c>
      <c r="F499" s="32" t="s">
        <v>422</v>
      </c>
      <c r="G499" s="32" t="s">
        <v>38</v>
      </c>
      <c r="H499" s="30">
        <v>27606.0</v>
      </c>
      <c r="I499" s="35"/>
      <c r="J499" s="30">
        <v>0.0</v>
      </c>
      <c r="K499" s="30">
        <v>1.0</v>
      </c>
      <c r="L499" s="30">
        <v>0.0</v>
      </c>
      <c r="M499" s="32" t="s">
        <v>39</v>
      </c>
      <c r="N499" s="32" t="s">
        <v>39</v>
      </c>
      <c r="O499" s="30">
        <v>4.0</v>
      </c>
      <c r="P499" s="30">
        <v>10.0</v>
      </c>
      <c r="Q499" s="30">
        <v>9.0</v>
      </c>
      <c r="R499" s="30">
        <v>13.0</v>
      </c>
      <c r="S499" s="30">
        <v>2.0</v>
      </c>
      <c r="T499" s="30">
        <v>1.0</v>
      </c>
      <c r="U499" s="30">
        <v>0.0</v>
      </c>
      <c r="V499" s="30">
        <v>0.0</v>
      </c>
      <c r="W499" s="30">
        <v>0.0</v>
      </c>
      <c r="X499" s="30">
        <v>0.0</v>
      </c>
      <c r="Y499" s="30">
        <v>0.0</v>
      </c>
      <c r="Z499" s="30">
        <v>0.0</v>
      </c>
      <c r="AA499" s="30">
        <v>0.0</v>
      </c>
      <c r="AB499" s="30">
        <v>0.0</v>
      </c>
      <c r="AC499" s="30">
        <v>0.0</v>
      </c>
      <c r="AD499" s="30">
        <v>0.0</v>
      </c>
      <c r="AE499" s="30">
        <v>0.0</v>
      </c>
      <c r="AF499" s="30">
        <v>0.0</v>
      </c>
      <c r="AG499" s="30">
        <v>0.0</v>
      </c>
      <c r="AH499" s="30">
        <v>0.0</v>
      </c>
      <c r="AI499" s="30">
        <v>0.0</v>
      </c>
      <c r="AJ499" s="108"/>
    </row>
    <row r="500">
      <c r="A500" s="30">
        <v>13765.2</v>
      </c>
      <c r="B500" s="40">
        <v>44432.0</v>
      </c>
      <c r="C500" s="31">
        <v>44439.0</v>
      </c>
      <c r="D500" s="32" t="s">
        <v>364</v>
      </c>
      <c r="E500" s="32" t="s">
        <v>160</v>
      </c>
      <c r="F500" s="37"/>
      <c r="G500" s="37"/>
      <c r="H500" s="37"/>
      <c r="I500" s="35"/>
      <c r="J500" s="30">
        <v>0.0</v>
      </c>
      <c r="K500" s="30">
        <v>0.0</v>
      </c>
      <c r="L500" s="30">
        <v>1.0</v>
      </c>
      <c r="M500" s="32" t="s">
        <v>39</v>
      </c>
      <c r="N500" s="32" t="s">
        <v>39</v>
      </c>
      <c r="O500" s="30">
        <v>3.0</v>
      </c>
      <c r="P500" s="30">
        <v>12.0</v>
      </c>
      <c r="Q500" s="30">
        <v>4.0</v>
      </c>
      <c r="R500" s="30">
        <v>5.0</v>
      </c>
      <c r="S500" s="30">
        <v>1.0</v>
      </c>
      <c r="T500" s="30">
        <v>0.0</v>
      </c>
      <c r="U500" s="30">
        <v>0.0</v>
      </c>
      <c r="V500" s="30">
        <v>0.0</v>
      </c>
      <c r="W500" s="30">
        <v>0.0</v>
      </c>
      <c r="X500" s="30">
        <v>0.0</v>
      </c>
      <c r="Y500" s="30">
        <v>0.0</v>
      </c>
      <c r="Z500" s="30">
        <v>0.0</v>
      </c>
      <c r="AA500" s="30">
        <v>0.0</v>
      </c>
      <c r="AB500" s="30">
        <v>0.0</v>
      </c>
      <c r="AC500" s="30">
        <v>0.0</v>
      </c>
      <c r="AD500" s="30">
        <v>0.0</v>
      </c>
      <c r="AE500" s="30">
        <v>0.0</v>
      </c>
      <c r="AF500" s="30">
        <v>0.0</v>
      </c>
      <c r="AG500" s="30">
        <v>0.0</v>
      </c>
      <c r="AH500" s="30">
        <v>0.0</v>
      </c>
      <c r="AI500" s="30">
        <v>0.0</v>
      </c>
      <c r="AJ500" s="108"/>
    </row>
    <row r="501">
      <c r="A501" s="30">
        <v>13766.1</v>
      </c>
      <c r="B501" s="40">
        <v>44432.0</v>
      </c>
      <c r="C501" s="31">
        <v>44459.0</v>
      </c>
      <c r="D501" s="32" t="s">
        <v>282</v>
      </c>
      <c r="E501" s="32" t="s">
        <v>36</v>
      </c>
      <c r="F501" s="32" t="s">
        <v>319</v>
      </c>
      <c r="G501" s="33" t="s">
        <v>38</v>
      </c>
      <c r="H501" s="34">
        <v>27614.0</v>
      </c>
      <c r="I501" s="35"/>
      <c r="J501" s="30">
        <v>0.0</v>
      </c>
      <c r="K501" s="30">
        <v>1.0</v>
      </c>
      <c r="L501" s="30">
        <v>0.0</v>
      </c>
      <c r="M501" s="32" t="s">
        <v>39</v>
      </c>
      <c r="N501" s="32" t="s">
        <v>39</v>
      </c>
      <c r="O501" s="30">
        <v>3.0</v>
      </c>
      <c r="P501" s="30">
        <v>0.0</v>
      </c>
      <c r="Q501" s="30">
        <v>0.0</v>
      </c>
      <c r="R501" s="30">
        <v>0.0</v>
      </c>
      <c r="S501" s="30">
        <v>0.0</v>
      </c>
      <c r="T501" s="30">
        <v>0.0</v>
      </c>
      <c r="U501" s="30">
        <v>11.0</v>
      </c>
      <c r="V501" s="30">
        <v>6.0</v>
      </c>
      <c r="W501" s="30">
        <v>10.0</v>
      </c>
      <c r="X501" s="30">
        <v>1.0</v>
      </c>
      <c r="Y501" s="30">
        <v>1.0</v>
      </c>
      <c r="Z501" s="30">
        <v>0.0</v>
      </c>
      <c r="AA501" s="30">
        <v>0.0</v>
      </c>
      <c r="AB501" s="30">
        <v>0.0</v>
      </c>
      <c r="AC501" s="30">
        <v>0.0</v>
      </c>
      <c r="AD501" s="30">
        <v>0.0</v>
      </c>
      <c r="AE501" s="30">
        <v>0.0</v>
      </c>
      <c r="AF501" s="30">
        <v>0.0</v>
      </c>
      <c r="AG501" s="30">
        <v>0.0</v>
      </c>
      <c r="AH501" s="30">
        <v>0.0</v>
      </c>
      <c r="AI501" s="30">
        <v>0.0</v>
      </c>
      <c r="AJ501" s="108"/>
    </row>
    <row r="502">
      <c r="A502" s="30">
        <v>13766.2</v>
      </c>
      <c r="B502" s="40">
        <v>44432.0</v>
      </c>
      <c r="C502" s="31">
        <v>44459.0</v>
      </c>
      <c r="D502" s="32" t="s">
        <v>282</v>
      </c>
      <c r="E502" s="32" t="s">
        <v>36</v>
      </c>
      <c r="H502" s="37"/>
      <c r="I502" s="37"/>
      <c r="J502" s="30">
        <v>0.0</v>
      </c>
      <c r="K502" s="30">
        <v>0.0</v>
      </c>
      <c r="L502" s="30">
        <v>1.0</v>
      </c>
      <c r="M502" s="32" t="s">
        <v>39</v>
      </c>
      <c r="N502" s="32" t="s">
        <v>39</v>
      </c>
      <c r="O502" s="30">
        <v>1.0</v>
      </c>
      <c r="P502" s="30">
        <v>0.0</v>
      </c>
      <c r="Q502" s="30">
        <v>0.0</v>
      </c>
      <c r="R502" s="30">
        <v>0.0</v>
      </c>
      <c r="S502" s="30">
        <v>0.0</v>
      </c>
      <c r="T502" s="30">
        <v>0.0</v>
      </c>
      <c r="U502" s="30">
        <v>9.0</v>
      </c>
      <c r="V502" s="30">
        <v>7.0</v>
      </c>
      <c r="W502" s="30">
        <v>5.0</v>
      </c>
      <c r="X502" s="30">
        <v>1.0</v>
      </c>
      <c r="Y502" s="30">
        <v>1.0</v>
      </c>
      <c r="Z502" s="30">
        <v>0.0</v>
      </c>
      <c r="AA502" s="30">
        <v>0.0</v>
      </c>
      <c r="AB502" s="30">
        <v>0.0</v>
      </c>
      <c r="AC502" s="30">
        <v>0.0</v>
      </c>
      <c r="AD502" s="30">
        <v>0.0</v>
      </c>
      <c r="AE502" s="30">
        <v>0.0</v>
      </c>
      <c r="AF502" s="30">
        <v>0.0</v>
      </c>
      <c r="AG502" s="30">
        <v>0.0</v>
      </c>
      <c r="AH502" s="30">
        <v>0.0</v>
      </c>
      <c r="AI502" s="30">
        <v>0.0</v>
      </c>
      <c r="AJ502" s="108"/>
    </row>
    <row r="503">
      <c r="A503" s="30">
        <v>13766.3</v>
      </c>
      <c r="B503" s="40">
        <v>44432.0</v>
      </c>
      <c r="C503" s="31">
        <v>44459.0</v>
      </c>
      <c r="D503" s="32" t="s">
        <v>282</v>
      </c>
      <c r="E503" s="32" t="s">
        <v>36</v>
      </c>
      <c r="H503" s="37"/>
      <c r="I503" s="37"/>
      <c r="J503" s="30">
        <v>0.0</v>
      </c>
      <c r="K503" s="30">
        <v>0.0</v>
      </c>
      <c r="L503" s="30">
        <v>1.0</v>
      </c>
      <c r="M503" s="32" t="s">
        <v>39</v>
      </c>
      <c r="N503" s="32" t="s">
        <v>39</v>
      </c>
      <c r="O503" s="30">
        <v>1.0</v>
      </c>
      <c r="P503" s="30">
        <v>10.0</v>
      </c>
      <c r="Q503" s="30">
        <v>10.0</v>
      </c>
      <c r="R503" s="30">
        <v>5.0</v>
      </c>
      <c r="S503" s="30">
        <v>1.0</v>
      </c>
      <c r="T503" s="30">
        <v>0.0</v>
      </c>
      <c r="U503" s="30">
        <v>0.0</v>
      </c>
      <c r="V503" s="30">
        <v>0.0</v>
      </c>
      <c r="W503" s="30">
        <v>0.0</v>
      </c>
      <c r="X503" s="30">
        <v>0.0</v>
      </c>
      <c r="Y503" s="30">
        <v>0.0</v>
      </c>
      <c r="Z503" s="30">
        <v>0.0</v>
      </c>
      <c r="AA503" s="30">
        <v>0.0</v>
      </c>
      <c r="AB503" s="30">
        <v>0.0</v>
      </c>
      <c r="AC503" s="30">
        <v>0.0</v>
      </c>
      <c r="AD503" s="30">
        <v>0.0</v>
      </c>
      <c r="AE503" s="30">
        <v>0.0</v>
      </c>
      <c r="AF503" s="30">
        <v>0.0</v>
      </c>
      <c r="AG503" s="30">
        <v>0.0</v>
      </c>
      <c r="AH503" s="30">
        <v>0.0</v>
      </c>
      <c r="AI503" s="30">
        <v>0.0</v>
      </c>
      <c r="AJ503" s="108"/>
    </row>
    <row r="504">
      <c r="A504" s="30">
        <v>13766.4</v>
      </c>
      <c r="B504" s="40">
        <v>44432.0</v>
      </c>
      <c r="C504" s="31">
        <v>44459.0</v>
      </c>
      <c r="D504" s="32" t="s">
        <v>282</v>
      </c>
      <c r="E504" s="32" t="s">
        <v>36</v>
      </c>
      <c r="H504" s="37"/>
      <c r="I504" s="37"/>
      <c r="J504" s="30">
        <v>1.0</v>
      </c>
      <c r="K504" s="30">
        <v>0.0</v>
      </c>
      <c r="L504" s="30">
        <v>0.0</v>
      </c>
      <c r="M504" s="32" t="s">
        <v>39</v>
      </c>
      <c r="N504" s="32" t="s">
        <v>39</v>
      </c>
      <c r="O504" s="30">
        <v>0.0</v>
      </c>
      <c r="P504" s="30">
        <v>0.0</v>
      </c>
      <c r="Q504" s="30">
        <v>0.0</v>
      </c>
      <c r="R504" s="30">
        <v>0.0</v>
      </c>
      <c r="S504" s="30">
        <v>0.0</v>
      </c>
      <c r="T504" s="30">
        <v>0.0</v>
      </c>
      <c r="U504" s="30">
        <v>0.0</v>
      </c>
      <c r="V504" s="30">
        <v>0.0</v>
      </c>
      <c r="W504" s="30">
        <v>0.0</v>
      </c>
      <c r="X504" s="30">
        <v>0.0</v>
      </c>
      <c r="Y504" s="30">
        <v>0.0</v>
      </c>
      <c r="Z504" s="30">
        <v>7.0</v>
      </c>
      <c r="AA504" s="30">
        <v>5.0</v>
      </c>
      <c r="AB504" s="30">
        <v>10.0</v>
      </c>
      <c r="AC504" s="30">
        <v>1.0</v>
      </c>
      <c r="AD504" s="30">
        <v>1.0</v>
      </c>
      <c r="AE504" s="30">
        <v>0.0</v>
      </c>
      <c r="AF504" s="30">
        <v>0.0</v>
      </c>
      <c r="AG504" s="30">
        <v>0.0</v>
      </c>
      <c r="AH504" s="30">
        <v>0.0</v>
      </c>
      <c r="AI504" s="30">
        <v>0.0</v>
      </c>
      <c r="AJ504" s="108"/>
    </row>
    <row r="505">
      <c r="A505" s="30">
        <v>13767.1</v>
      </c>
      <c r="B505" s="40">
        <v>44432.0</v>
      </c>
      <c r="C505" s="31">
        <v>44459.0</v>
      </c>
      <c r="D505" s="32" t="s">
        <v>423</v>
      </c>
      <c r="E505" s="32" t="s">
        <v>36</v>
      </c>
      <c r="F505" s="32" t="s">
        <v>424</v>
      </c>
      <c r="G505" s="33" t="s">
        <v>38</v>
      </c>
      <c r="H505" s="34">
        <v>27610.0</v>
      </c>
      <c r="I505" s="35"/>
      <c r="J505" s="30">
        <v>0.0</v>
      </c>
      <c r="K505" s="30">
        <v>1.0</v>
      </c>
      <c r="L505" s="30">
        <v>0.0</v>
      </c>
      <c r="M505" s="32" t="s">
        <v>49</v>
      </c>
      <c r="N505" s="32" t="s">
        <v>39</v>
      </c>
      <c r="O505" s="30">
        <v>4.0</v>
      </c>
      <c r="P505" s="30">
        <v>0.0</v>
      </c>
      <c r="Q505" s="30">
        <v>0.0</v>
      </c>
      <c r="R505" s="30">
        <v>0.0</v>
      </c>
      <c r="S505" s="30">
        <v>0.0</v>
      </c>
      <c r="T505" s="30">
        <v>0.0</v>
      </c>
      <c r="U505" s="30">
        <v>0.0</v>
      </c>
      <c r="V505" s="30">
        <v>0.0</v>
      </c>
      <c r="W505" s="30">
        <v>0.0</v>
      </c>
      <c r="X505" s="30">
        <v>0.0</v>
      </c>
      <c r="Y505" s="30">
        <v>0.0</v>
      </c>
      <c r="Z505" s="30">
        <v>11.0</v>
      </c>
      <c r="AA505" s="30">
        <v>6.0</v>
      </c>
      <c r="AB505" s="30">
        <v>10.0</v>
      </c>
      <c r="AC505" s="30">
        <v>0.0</v>
      </c>
      <c r="AD505" s="30">
        <v>0.0</v>
      </c>
      <c r="AE505" s="30">
        <v>0.0</v>
      </c>
      <c r="AF505" s="30">
        <v>0.0</v>
      </c>
      <c r="AG505" s="30">
        <v>0.0</v>
      </c>
      <c r="AH505" s="30">
        <v>0.0</v>
      </c>
      <c r="AI505" s="30">
        <v>0.0</v>
      </c>
      <c r="AJ505" s="108"/>
    </row>
    <row r="506">
      <c r="A506" s="30">
        <v>13768.1</v>
      </c>
      <c r="B506" s="40">
        <v>44432.0</v>
      </c>
      <c r="C506" s="31">
        <v>44459.0</v>
      </c>
      <c r="D506" s="32" t="s">
        <v>370</v>
      </c>
      <c r="E506" s="32" t="s">
        <v>104</v>
      </c>
      <c r="F506" s="32" t="s">
        <v>44</v>
      </c>
      <c r="G506" s="33" t="s">
        <v>38</v>
      </c>
      <c r="H506" s="34">
        <v>27604.0</v>
      </c>
      <c r="I506" s="35"/>
      <c r="J506" s="30">
        <v>0.0</v>
      </c>
      <c r="K506" s="30">
        <v>1.0</v>
      </c>
      <c r="L506" s="30">
        <v>0.0</v>
      </c>
      <c r="M506" s="32" t="s">
        <v>39</v>
      </c>
      <c r="N506" s="32" t="s">
        <v>39</v>
      </c>
      <c r="O506" s="30">
        <v>1.0</v>
      </c>
      <c r="P506" s="30">
        <v>0.0</v>
      </c>
      <c r="Q506" s="30">
        <v>0.0</v>
      </c>
      <c r="R506" s="30">
        <v>0.0</v>
      </c>
      <c r="S506" s="30">
        <v>0.0</v>
      </c>
      <c r="T506" s="30">
        <v>0.0</v>
      </c>
      <c r="U506" s="30">
        <v>0.0</v>
      </c>
      <c r="V506" s="30">
        <v>0.0</v>
      </c>
      <c r="W506" s="30">
        <v>0.0</v>
      </c>
      <c r="X506" s="30">
        <v>0.0</v>
      </c>
      <c r="Y506" s="30">
        <v>0.0</v>
      </c>
      <c r="Z506" s="30">
        <v>11.0</v>
      </c>
      <c r="AA506" s="30">
        <v>5.0</v>
      </c>
      <c r="AB506" s="30">
        <v>12.0</v>
      </c>
      <c r="AC506" s="30">
        <v>1.0</v>
      </c>
      <c r="AD506" s="30">
        <v>1.0</v>
      </c>
      <c r="AE506" s="30">
        <v>0.0</v>
      </c>
      <c r="AF506" s="30">
        <v>0.0</v>
      </c>
      <c r="AG506" s="30">
        <v>0.0</v>
      </c>
      <c r="AH506" s="30">
        <v>0.0</v>
      </c>
      <c r="AI506" s="30">
        <v>0.0</v>
      </c>
      <c r="AJ506" s="108"/>
    </row>
    <row r="507">
      <c r="A507" s="30">
        <v>13768.2</v>
      </c>
      <c r="B507" s="40">
        <v>44432.0</v>
      </c>
      <c r="C507" s="31">
        <v>44459.0</v>
      </c>
      <c r="D507" s="32" t="s">
        <v>370</v>
      </c>
      <c r="E507" s="32" t="s">
        <v>104</v>
      </c>
      <c r="F507" s="37"/>
      <c r="G507" s="38"/>
      <c r="H507" s="38"/>
      <c r="I507" s="35"/>
      <c r="J507" s="30">
        <v>1.0</v>
      </c>
      <c r="K507" s="30">
        <v>0.0</v>
      </c>
      <c r="L507" s="30">
        <v>0.0</v>
      </c>
      <c r="M507" s="32" t="s">
        <v>39</v>
      </c>
      <c r="N507" s="32" t="s">
        <v>39</v>
      </c>
      <c r="O507" s="30">
        <v>1.0</v>
      </c>
      <c r="P507" s="30">
        <v>0.0</v>
      </c>
      <c r="Q507" s="30">
        <v>0.0</v>
      </c>
      <c r="R507" s="30">
        <v>0.0</v>
      </c>
      <c r="S507" s="30">
        <v>0.0</v>
      </c>
      <c r="T507" s="30">
        <v>0.0</v>
      </c>
      <c r="U507" s="30">
        <v>0.0</v>
      </c>
      <c r="V507" s="30">
        <v>0.0</v>
      </c>
      <c r="W507" s="30">
        <v>0.0</v>
      </c>
      <c r="X507" s="30">
        <v>0.0</v>
      </c>
      <c r="Y507" s="30">
        <v>0.0</v>
      </c>
      <c r="Z507" s="30">
        <v>0.0</v>
      </c>
      <c r="AA507" s="30">
        <v>0.0</v>
      </c>
      <c r="AB507" s="30">
        <v>7.0</v>
      </c>
      <c r="AC507" s="30">
        <v>0.0</v>
      </c>
      <c r="AD507" s="30">
        <v>0.0</v>
      </c>
      <c r="AE507" s="30">
        <v>0.0</v>
      </c>
      <c r="AF507" s="30">
        <v>0.0</v>
      </c>
      <c r="AG507" s="30">
        <v>0.0</v>
      </c>
      <c r="AH507" s="30">
        <v>0.0</v>
      </c>
      <c r="AI507" s="30">
        <v>0.0</v>
      </c>
      <c r="AJ507" s="108"/>
    </row>
    <row r="508">
      <c r="A508" s="30">
        <v>13768.3</v>
      </c>
      <c r="B508" s="40">
        <v>44432.0</v>
      </c>
      <c r="C508" s="31">
        <v>44459.0</v>
      </c>
      <c r="D508" s="32" t="s">
        <v>370</v>
      </c>
      <c r="E508" s="32" t="s">
        <v>104</v>
      </c>
      <c r="F508" s="37"/>
      <c r="G508" s="38"/>
      <c r="H508" s="38"/>
      <c r="I508" s="35"/>
      <c r="J508" s="30">
        <v>0.0</v>
      </c>
      <c r="K508" s="30">
        <v>0.0</v>
      </c>
      <c r="L508" s="30">
        <v>1.0</v>
      </c>
      <c r="M508" s="32" t="s">
        <v>39</v>
      </c>
      <c r="N508" s="32" t="s">
        <v>39</v>
      </c>
      <c r="O508" s="30">
        <v>1.0</v>
      </c>
      <c r="P508" s="30">
        <v>0.0</v>
      </c>
      <c r="Q508" s="30">
        <v>0.0</v>
      </c>
      <c r="R508" s="30">
        <v>0.0</v>
      </c>
      <c r="S508" s="30">
        <v>0.0</v>
      </c>
      <c r="T508" s="30">
        <v>0.0</v>
      </c>
      <c r="U508" s="30">
        <v>6.0</v>
      </c>
      <c r="V508" s="30">
        <v>3.0</v>
      </c>
      <c r="W508" s="30">
        <v>10.0</v>
      </c>
      <c r="X508" s="30">
        <v>0.0</v>
      </c>
      <c r="Y508" s="30">
        <v>0.0</v>
      </c>
      <c r="Z508" s="30">
        <v>0.0</v>
      </c>
      <c r="AA508" s="30">
        <v>0.0</v>
      </c>
      <c r="AB508" s="30">
        <v>0.0</v>
      </c>
      <c r="AC508" s="30">
        <v>0.0</v>
      </c>
      <c r="AD508" s="30">
        <v>0.0</v>
      </c>
      <c r="AE508" s="30">
        <v>0.0</v>
      </c>
      <c r="AF508" s="30">
        <v>0.0</v>
      </c>
      <c r="AG508" s="30">
        <v>0.0</v>
      </c>
      <c r="AH508" s="30">
        <v>0.0</v>
      </c>
      <c r="AI508" s="30">
        <v>0.0</v>
      </c>
      <c r="AJ508" s="108"/>
    </row>
    <row r="509">
      <c r="A509" s="30">
        <v>13769.1</v>
      </c>
      <c r="B509" s="40">
        <v>44432.0</v>
      </c>
      <c r="C509" s="31">
        <v>44460.0</v>
      </c>
      <c r="D509" s="32" t="s">
        <v>229</v>
      </c>
      <c r="E509" s="32" t="s">
        <v>36</v>
      </c>
      <c r="F509" s="32" t="s">
        <v>230</v>
      </c>
      <c r="G509" s="33" t="s">
        <v>38</v>
      </c>
      <c r="H509" s="34">
        <v>27604.0</v>
      </c>
      <c r="I509" s="35"/>
      <c r="J509" s="30">
        <v>0.0</v>
      </c>
      <c r="K509" s="30">
        <v>1.0</v>
      </c>
      <c r="L509" s="30">
        <v>0.0</v>
      </c>
      <c r="M509" s="32" t="s">
        <v>49</v>
      </c>
      <c r="N509" s="32" t="s">
        <v>39</v>
      </c>
      <c r="O509" s="30">
        <v>2.0</v>
      </c>
      <c r="P509" s="30">
        <v>0.0</v>
      </c>
      <c r="Q509" s="30">
        <v>0.0</v>
      </c>
      <c r="R509" s="30">
        <v>0.0</v>
      </c>
      <c r="S509" s="30">
        <v>0.0</v>
      </c>
      <c r="T509" s="30">
        <v>0.0</v>
      </c>
      <c r="U509" s="30">
        <v>11.0</v>
      </c>
      <c r="V509" s="30">
        <v>5.0</v>
      </c>
      <c r="W509" s="30">
        <v>10.0</v>
      </c>
      <c r="X509" s="30">
        <v>1.0</v>
      </c>
      <c r="Y509" s="30">
        <v>1.0</v>
      </c>
      <c r="Z509" s="30">
        <v>0.0</v>
      </c>
      <c r="AA509" s="30">
        <v>0.0</v>
      </c>
      <c r="AB509" s="30">
        <v>0.0</v>
      </c>
      <c r="AC509" s="30">
        <v>0.0</v>
      </c>
      <c r="AD509" s="30">
        <v>0.0</v>
      </c>
      <c r="AE509" s="30">
        <v>0.0</v>
      </c>
      <c r="AF509" s="30">
        <v>0.0</v>
      </c>
      <c r="AG509" s="30">
        <v>0.0</v>
      </c>
      <c r="AH509" s="30">
        <v>0.0</v>
      </c>
      <c r="AI509" s="30">
        <v>0.0</v>
      </c>
      <c r="AJ509" s="108"/>
    </row>
    <row r="510">
      <c r="A510" s="30">
        <v>13769.2</v>
      </c>
      <c r="B510" s="40">
        <v>44432.0</v>
      </c>
      <c r="C510" s="31">
        <v>44460.0</v>
      </c>
      <c r="D510" s="32" t="s">
        <v>229</v>
      </c>
      <c r="E510" s="32" t="s">
        <v>36</v>
      </c>
      <c r="F510" s="32" t="s">
        <v>187</v>
      </c>
      <c r="G510" s="33" t="s">
        <v>38</v>
      </c>
      <c r="H510" s="34">
        <v>27616.0</v>
      </c>
      <c r="I510" s="35"/>
      <c r="J510" s="30">
        <v>0.0</v>
      </c>
      <c r="K510" s="30">
        <v>1.0</v>
      </c>
      <c r="L510" s="30">
        <v>0.0</v>
      </c>
      <c r="M510" s="32" t="s">
        <v>49</v>
      </c>
      <c r="N510" s="32" t="s">
        <v>39</v>
      </c>
      <c r="O510" s="30">
        <v>2.0</v>
      </c>
      <c r="P510" s="30">
        <v>11.0</v>
      </c>
      <c r="Q510" s="30">
        <v>5.0</v>
      </c>
      <c r="R510" s="30">
        <v>10.0</v>
      </c>
      <c r="S510" s="30">
        <v>1.0</v>
      </c>
      <c r="T510" s="30">
        <v>1.0</v>
      </c>
      <c r="U510" s="30">
        <v>0.0</v>
      </c>
      <c r="V510" s="30">
        <v>0.0</v>
      </c>
      <c r="W510" s="30">
        <v>0.0</v>
      </c>
      <c r="X510" s="30">
        <v>0.0</v>
      </c>
      <c r="Y510" s="30">
        <v>0.0</v>
      </c>
      <c r="Z510" s="30">
        <v>0.0</v>
      </c>
      <c r="AA510" s="30">
        <v>0.0</v>
      </c>
      <c r="AB510" s="30">
        <v>0.0</v>
      </c>
      <c r="AC510" s="30">
        <v>0.0</v>
      </c>
      <c r="AD510" s="30">
        <v>0.0</v>
      </c>
      <c r="AE510" s="30">
        <v>0.0</v>
      </c>
      <c r="AF510" s="30">
        <v>0.0</v>
      </c>
      <c r="AG510" s="30">
        <v>0.0</v>
      </c>
      <c r="AH510" s="30">
        <v>0.0</v>
      </c>
      <c r="AI510" s="30">
        <v>0.0</v>
      </c>
      <c r="AJ510" s="108"/>
    </row>
    <row r="511">
      <c r="A511" s="30">
        <v>13769.3</v>
      </c>
      <c r="B511" s="40">
        <v>44432.0</v>
      </c>
      <c r="C511" s="40">
        <v>44460.0</v>
      </c>
      <c r="D511" s="32" t="s">
        <v>229</v>
      </c>
      <c r="E511" s="32" t="s">
        <v>36</v>
      </c>
      <c r="F511" s="32" t="s">
        <v>187</v>
      </c>
      <c r="G511" s="33" t="s">
        <v>38</v>
      </c>
      <c r="H511" s="34">
        <v>27616.0</v>
      </c>
      <c r="I511" s="35"/>
      <c r="J511" s="30">
        <v>0.0</v>
      </c>
      <c r="K511" s="30">
        <v>1.0</v>
      </c>
      <c r="L511" s="30">
        <v>0.0</v>
      </c>
      <c r="M511" s="32" t="s">
        <v>49</v>
      </c>
      <c r="N511" s="32" t="s">
        <v>39</v>
      </c>
      <c r="O511" s="30">
        <v>2.0</v>
      </c>
      <c r="P511" s="30">
        <v>11.0</v>
      </c>
      <c r="Q511" s="30">
        <v>5.0</v>
      </c>
      <c r="R511" s="30">
        <v>5.0</v>
      </c>
      <c r="S511" s="30">
        <v>0.0</v>
      </c>
      <c r="T511" s="30">
        <v>1.0</v>
      </c>
      <c r="U511" s="30">
        <v>0.0</v>
      </c>
      <c r="V511" s="30">
        <v>0.0</v>
      </c>
      <c r="W511" s="30">
        <v>0.0</v>
      </c>
      <c r="X511" s="30">
        <v>0.0</v>
      </c>
      <c r="Y511" s="30">
        <v>0.0</v>
      </c>
      <c r="Z511" s="30">
        <v>0.0</v>
      </c>
      <c r="AA511" s="30">
        <v>0.0</v>
      </c>
      <c r="AB511" s="30">
        <v>5.0</v>
      </c>
      <c r="AC511" s="30">
        <v>1.0</v>
      </c>
      <c r="AD511" s="30">
        <v>0.0</v>
      </c>
      <c r="AE511" s="30">
        <v>0.0</v>
      </c>
      <c r="AF511" s="30">
        <v>0.0</v>
      </c>
      <c r="AG511" s="30">
        <v>0.0</v>
      </c>
      <c r="AH511" s="30">
        <v>0.0</v>
      </c>
      <c r="AI511" s="30">
        <v>0.0</v>
      </c>
      <c r="AJ511" s="108"/>
    </row>
    <row r="512">
      <c r="A512" s="30">
        <v>13769.4</v>
      </c>
      <c r="B512" s="40">
        <v>44432.0</v>
      </c>
      <c r="C512" s="40">
        <v>44460.0</v>
      </c>
      <c r="D512" s="32" t="s">
        <v>229</v>
      </c>
      <c r="E512" s="32" t="s">
        <v>36</v>
      </c>
      <c r="H512" s="37"/>
      <c r="I512" s="37"/>
      <c r="J512" s="30">
        <v>1.0</v>
      </c>
      <c r="K512" s="30">
        <v>0.0</v>
      </c>
      <c r="L512" s="30">
        <v>0.0</v>
      </c>
      <c r="M512" s="32" t="s">
        <v>49</v>
      </c>
      <c r="N512" s="32" t="s">
        <v>39</v>
      </c>
      <c r="O512" s="30">
        <v>1.0</v>
      </c>
      <c r="P512" s="30">
        <v>0.0</v>
      </c>
      <c r="Q512" s="30">
        <v>0.0</v>
      </c>
      <c r="R512" s="30">
        <v>0.0</v>
      </c>
      <c r="S512" s="30">
        <v>0.0</v>
      </c>
      <c r="T512" s="30">
        <v>0.0</v>
      </c>
      <c r="U512" s="30">
        <v>0.0</v>
      </c>
      <c r="V512" s="30">
        <v>0.0</v>
      </c>
      <c r="W512" s="30">
        <v>0.0</v>
      </c>
      <c r="X512" s="30">
        <v>0.0</v>
      </c>
      <c r="Y512" s="30">
        <v>0.0</v>
      </c>
      <c r="Z512" s="30">
        <v>5.0</v>
      </c>
      <c r="AA512" s="30">
        <v>2.0</v>
      </c>
      <c r="AB512" s="30">
        <v>10.0</v>
      </c>
      <c r="AC512" s="30">
        <v>1.0</v>
      </c>
      <c r="AD512" s="30">
        <v>1.0</v>
      </c>
      <c r="AE512" s="30">
        <v>0.0</v>
      </c>
      <c r="AF512" s="30">
        <v>0.0</v>
      </c>
      <c r="AG512" s="30">
        <v>0.0</v>
      </c>
      <c r="AH512" s="30">
        <v>0.0</v>
      </c>
      <c r="AI512" s="30">
        <v>0.0</v>
      </c>
      <c r="AJ512" s="108"/>
    </row>
    <row r="513">
      <c r="A513" s="30">
        <v>13769.5</v>
      </c>
      <c r="B513" s="40">
        <v>44432.0</v>
      </c>
      <c r="C513" s="40">
        <v>44460.0</v>
      </c>
      <c r="D513" s="32" t="s">
        <v>229</v>
      </c>
      <c r="E513" s="32" t="s">
        <v>36</v>
      </c>
      <c r="H513" s="37"/>
      <c r="I513" s="37"/>
      <c r="J513" s="30">
        <v>1.0</v>
      </c>
      <c r="K513" s="30">
        <v>0.0</v>
      </c>
      <c r="L513" s="30">
        <v>0.0</v>
      </c>
      <c r="M513" s="32" t="s">
        <v>49</v>
      </c>
      <c r="N513" s="32" t="s">
        <v>39</v>
      </c>
      <c r="O513" s="30">
        <v>0.0</v>
      </c>
      <c r="P513" s="30">
        <v>0.0</v>
      </c>
      <c r="Q513" s="30">
        <v>0.0</v>
      </c>
      <c r="R513" s="30">
        <v>0.0</v>
      </c>
      <c r="S513" s="30">
        <v>0.0</v>
      </c>
      <c r="T513" s="30">
        <v>0.0</v>
      </c>
      <c r="U513" s="30">
        <v>0.0</v>
      </c>
      <c r="V513" s="30">
        <v>0.0</v>
      </c>
      <c r="W513" s="30">
        <v>0.0</v>
      </c>
      <c r="X513" s="30">
        <v>0.0</v>
      </c>
      <c r="Y513" s="30">
        <v>0.0</v>
      </c>
      <c r="Z513" s="30">
        <v>0.0</v>
      </c>
      <c r="AA513" s="30">
        <v>0.0</v>
      </c>
      <c r="AB513" s="30">
        <v>0.0</v>
      </c>
      <c r="AC513" s="30">
        <v>0.0</v>
      </c>
      <c r="AD513" s="30">
        <v>0.0</v>
      </c>
      <c r="AE513" s="30">
        <v>5.0</v>
      </c>
      <c r="AF513" s="30">
        <v>2.0</v>
      </c>
      <c r="AG513" s="30">
        <v>10.0</v>
      </c>
      <c r="AH513" s="30">
        <v>1.0</v>
      </c>
      <c r="AI513" s="30">
        <v>1.0</v>
      </c>
      <c r="AJ513" s="108"/>
    </row>
    <row r="514">
      <c r="A514" s="30">
        <v>13770.1</v>
      </c>
      <c r="B514" s="40">
        <v>44432.0</v>
      </c>
      <c r="C514" s="40">
        <v>44460.0</v>
      </c>
      <c r="D514" s="32" t="s">
        <v>211</v>
      </c>
      <c r="E514" s="33" t="s">
        <v>36</v>
      </c>
      <c r="F514" s="32" t="s">
        <v>212</v>
      </c>
      <c r="G514" s="32" t="s">
        <v>38</v>
      </c>
      <c r="H514" s="34">
        <v>27606.0</v>
      </c>
      <c r="I514" s="35"/>
      <c r="J514" s="30">
        <v>0.0</v>
      </c>
      <c r="K514" s="30">
        <v>1.0</v>
      </c>
      <c r="L514" s="30">
        <v>0.0</v>
      </c>
      <c r="M514" s="32" t="s">
        <v>49</v>
      </c>
      <c r="N514" s="32" t="s">
        <v>39</v>
      </c>
      <c r="O514" s="30">
        <v>0.0</v>
      </c>
      <c r="P514" s="30">
        <v>0.0</v>
      </c>
      <c r="Q514" s="30">
        <v>0.0</v>
      </c>
      <c r="R514" s="30">
        <v>0.0</v>
      </c>
      <c r="S514" s="30">
        <v>0.0</v>
      </c>
      <c r="T514" s="30">
        <v>0.0</v>
      </c>
      <c r="U514" s="30">
        <v>0.0</v>
      </c>
      <c r="V514" s="30">
        <v>0.0</v>
      </c>
      <c r="W514" s="30">
        <v>0.0</v>
      </c>
      <c r="X514" s="30">
        <v>0.0</v>
      </c>
      <c r="Y514" s="30">
        <v>0.0</v>
      </c>
      <c r="Z514" s="30">
        <v>0.0</v>
      </c>
      <c r="AA514" s="30">
        <v>0.0</v>
      </c>
      <c r="AB514" s="30">
        <v>0.0</v>
      </c>
      <c r="AC514" s="30">
        <v>0.0</v>
      </c>
      <c r="AD514" s="30">
        <v>0.0</v>
      </c>
      <c r="AE514" s="30">
        <v>11.0</v>
      </c>
      <c r="AF514" s="30">
        <v>5.0</v>
      </c>
      <c r="AG514" s="30">
        <v>10.0</v>
      </c>
      <c r="AH514" s="30">
        <v>1.0</v>
      </c>
      <c r="AI514" s="30">
        <v>0.0</v>
      </c>
      <c r="AJ514" s="108"/>
    </row>
    <row r="515">
      <c r="A515" s="30">
        <v>13770.2</v>
      </c>
      <c r="B515" s="40">
        <v>44432.0</v>
      </c>
      <c r="C515" s="31">
        <v>44460.0</v>
      </c>
      <c r="D515" s="32" t="s">
        <v>211</v>
      </c>
      <c r="E515" s="32" t="s">
        <v>36</v>
      </c>
      <c r="H515" s="37"/>
      <c r="I515" s="37"/>
      <c r="J515" s="30">
        <v>0.0</v>
      </c>
      <c r="K515" s="30">
        <v>0.0</v>
      </c>
      <c r="L515" s="30">
        <v>1.0</v>
      </c>
      <c r="M515" s="32" t="s">
        <v>49</v>
      </c>
      <c r="N515" s="32" t="s">
        <v>39</v>
      </c>
      <c r="O515" s="30">
        <v>2.0</v>
      </c>
      <c r="P515" s="30">
        <v>0.0</v>
      </c>
      <c r="Q515" s="30">
        <v>0.0</v>
      </c>
      <c r="R515" s="30">
        <v>0.0</v>
      </c>
      <c r="S515" s="30">
        <v>0.0</v>
      </c>
      <c r="T515" s="30">
        <v>0.0</v>
      </c>
      <c r="U515" s="30">
        <v>0.0</v>
      </c>
      <c r="V515" s="30">
        <v>0.0</v>
      </c>
      <c r="W515" s="30">
        <v>5.0</v>
      </c>
      <c r="X515" s="30">
        <v>1.0</v>
      </c>
      <c r="Y515" s="30">
        <v>0.0</v>
      </c>
      <c r="Z515" s="30">
        <v>0.0</v>
      </c>
      <c r="AA515" s="30">
        <v>0.0</v>
      </c>
      <c r="AB515" s="30">
        <v>0.0</v>
      </c>
      <c r="AC515" s="30">
        <v>0.0</v>
      </c>
      <c r="AD515" s="30">
        <v>0.0</v>
      </c>
      <c r="AE515" s="30">
        <v>11.0</v>
      </c>
      <c r="AF515" s="30">
        <v>5.0</v>
      </c>
      <c r="AG515" s="30">
        <v>5.0</v>
      </c>
      <c r="AH515" s="30">
        <v>0.0</v>
      </c>
      <c r="AI515" s="30">
        <v>0.0</v>
      </c>
      <c r="AJ515" s="108"/>
    </row>
    <row r="516">
      <c r="A516" s="30">
        <v>13770.3</v>
      </c>
      <c r="B516" s="40">
        <v>44432.0</v>
      </c>
      <c r="C516" s="40">
        <v>44460.0</v>
      </c>
      <c r="D516" s="32" t="s">
        <v>211</v>
      </c>
      <c r="E516" s="32" t="s">
        <v>36</v>
      </c>
      <c r="H516" s="37"/>
      <c r="I516" s="37"/>
      <c r="J516" s="30">
        <v>0.0</v>
      </c>
      <c r="K516" s="30">
        <v>0.0</v>
      </c>
      <c r="L516" s="30">
        <v>1.0</v>
      </c>
      <c r="M516" s="32" t="s">
        <v>49</v>
      </c>
      <c r="N516" s="32" t="s">
        <v>39</v>
      </c>
      <c r="O516" s="30">
        <v>2.0</v>
      </c>
      <c r="P516" s="30">
        <v>0.0</v>
      </c>
      <c r="Q516" s="30">
        <v>0.0</v>
      </c>
      <c r="R516" s="30">
        <v>0.0</v>
      </c>
      <c r="S516" s="30">
        <v>0.0</v>
      </c>
      <c r="T516" s="30">
        <v>0.0</v>
      </c>
      <c r="U516" s="30">
        <v>0.0</v>
      </c>
      <c r="V516" s="30">
        <v>0.0</v>
      </c>
      <c r="W516" s="30">
        <v>0.0</v>
      </c>
      <c r="X516" s="30">
        <v>0.0</v>
      </c>
      <c r="Y516" s="30">
        <v>0.0</v>
      </c>
      <c r="Z516" s="30">
        <v>11.0</v>
      </c>
      <c r="AA516" s="30">
        <v>5.0</v>
      </c>
      <c r="AB516" s="30">
        <v>10.0</v>
      </c>
      <c r="AC516" s="30">
        <v>1.0</v>
      </c>
      <c r="AD516" s="30">
        <v>0.0</v>
      </c>
      <c r="AE516" s="30">
        <v>0.0</v>
      </c>
      <c r="AF516" s="30">
        <v>0.0</v>
      </c>
      <c r="AG516" s="30">
        <v>0.0</v>
      </c>
      <c r="AH516" s="30">
        <v>0.0</v>
      </c>
      <c r="AI516" s="30">
        <v>0.0</v>
      </c>
      <c r="AJ516" s="108"/>
    </row>
    <row r="517">
      <c r="A517" s="30">
        <v>13770.4</v>
      </c>
      <c r="B517" s="40">
        <v>44432.0</v>
      </c>
      <c r="C517" s="40">
        <v>44460.0</v>
      </c>
      <c r="D517" s="32" t="s">
        <v>211</v>
      </c>
      <c r="E517" s="32" t="s">
        <v>36</v>
      </c>
      <c r="H517" s="37"/>
      <c r="I517" s="37"/>
      <c r="J517" s="30">
        <v>0.0</v>
      </c>
      <c r="K517" s="30">
        <v>0.0</v>
      </c>
      <c r="L517" s="30">
        <v>1.0</v>
      </c>
      <c r="M517" s="32" t="s">
        <v>49</v>
      </c>
      <c r="N517" s="32" t="s">
        <v>39</v>
      </c>
      <c r="O517" s="30">
        <v>3.0</v>
      </c>
      <c r="P517" s="30">
        <v>0.0</v>
      </c>
      <c r="Q517" s="30">
        <v>0.0</v>
      </c>
      <c r="R517" s="30">
        <v>0.0</v>
      </c>
      <c r="S517" s="30">
        <v>0.0</v>
      </c>
      <c r="T517" s="30">
        <v>0.0</v>
      </c>
      <c r="U517" s="30">
        <v>11.0</v>
      </c>
      <c r="V517" s="30">
        <v>5.0</v>
      </c>
      <c r="W517" s="30">
        <v>10.0</v>
      </c>
      <c r="X517" s="30">
        <v>1.0</v>
      </c>
      <c r="Y517" s="30">
        <v>0.0</v>
      </c>
      <c r="Z517" s="30">
        <v>0.0</v>
      </c>
      <c r="AA517" s="30">
        <v>0.0</v>
      </c>
      <c r="AB517" s="30">
        <v>0.0</v>
      </c>
      <c r="AC517" s="30">
        <v>0.0</v>
      </c>
      <c r="AD517" s="30">
        <v>0.0</v>
      </c>
      <c r="AE517" s="30">
        <v>0.0</v>
      </c>
      <c r="AF517" s="30">
        <v>0.0</v>
      </c>
      <c r="AG517" s="30">
        <v>0.0</v>
      </c>
      <c r="AH517" s="30">
        <v>0.0</v>
      </c>
      <c r="AI517" s="30">
        <v>0.0</v>
      </c>
      <c r="AJ517" s="108"/>
    </row>
    <row r="518">
      <c r="A518" s="30">
        <v>13770.5</v>
      </c>
      <c r="B518" s="40">
        <v>44432.0</v>
      </c>
      <c r="C518" s="31">
        <v>44460.0</v>
      </c>
      <c r="D518" s="32" t="s">
        <v>211</v>
      </c>
      <c r="E518" s="32" t="s">
        <v>36</v>
      </c>
      <c r="H518" s="37"/>
      <c r="I518" s="37"/>
      <c r="J518" s="30">
        <v>0.0</v>
      </c>
      <c r="K518" s="30">
        <v>0.0</v>
      </c>
      <c r="L518" s="30">
        <v>1.0</v>
      </c>
      <c r="M518" s="32" t="s">
        <v>39</v>
      </c>
      <c r="N518" s="32" t="s">
        <v>39</v>
      </c>
      <c r="O518" s="30">
        <v>3.0</v>
      </c>
      <c r="P518" s="30">
        <v>0.0</v>
      </c>
      <c r="Q518" s="30">
        <v>0.0</v>
      </c>
      <c r="R518" s="30">
        <v>0.0</v>
      </c>
      <c r="S518" s="30">
        <v>0.0</v>
      </c>
      <c r="T518" s="30">
        <v>0.0</v>
      </c>
      <c r="U518" s="30">
        <v>11.0</v>
      </c>
      <c r="V518" s="30">
        <v>5.0</v>
      </c>
      <c r="W518" s="30">
        <v>10.0</v>
      </c>
      <c r="X518" s="30">
        <v>1.0</v>
      </c>
      <c r="Y518" s="30">
        <v>0.0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0.0</v>
      </c>
      <c r="AF518" s="30">
        <v>0.0</v>
      </c>
      <c r="AG518" s="30">
        <v>0.0</v>
      </c>
      <c r="AH518" s="30">
        <v>0.0</v>
      </c>
      <c r="AI518" s="30">
        <v>0.0</v>
      </c>
      <c r="AJ518" s="108"/>
    </row>
    <row r="519">
      <c r="A519" s="30">
        <v>13770.6</v>
      </c>
      <c r="B519" s="40">
        <v>44432.0</v>
      </c>
      <c r="C519" s="31">
        <v>44460.0</v>
      </c>
      <c r="D519" s="32" t="s">
        <v>211</v>
      </c>
      <c r="E519" s="32" t="s">
        <v>36</v>
      </c>
      <c r="H519" s="37"/>
      <c r="I519" s="37"/>
      <c r="J519" s="30">
        <v>1.0</v>
      </c>
      <c r="K519" s="30">
        <v>0.0</v>
      </c>
      <c r="L519" s="30">
        <v>0.0</v>
      </c>
      <c r="M519" s="32" t="s">
        <v>49</v>
      </c>
      <c r="N519" s="32" t="s">
        <v>39</v>
      </c>
      <c r="O519" s="30">
        <v>4.0</v>
      </c>
      <c r="P519" s="30">
        <v>0.0</v>
      </c>
      <c r="Q519" s="30">
        <v>0.0</v>
      </c>
      <c r="R519" s="30">
        <v>0.0</v>
      </c>
      <c r="S519" s="30">
        <v>0.0</v>
      </c>
      <c r="T519" s="30">
        <v>0.0</v>
      </c>
      <c r="U519" s="30">
        <v>0.0</v>
      </c>
      <c r="V519" s="30">
        <v>0.0</v>
      </c>
      <c r="W519" s="30">
        <v>0.0</v>
      </c>
      <c r="X519" s="30">
        <v>0.0</v>
      </c>
      <c r="Y519" s="30">
        <v>0.0</v>
      </c>
      <c r="Z519" s="30">
        <v>9.0</v>
      </c>
      <c r="AA519" s="30">
        <v>5.0</v>
      </c>
      <c r="AB519" s="30">
        <v>11.0</v>
      </c>
      <c r="AC519" s="30">
        <v>1.0</v>
      </c>
      <c r="AD519" s="30">
        <v>0.0</v>
      </c>
      <c r="AE519" s="30">
        <v>0.0</v>
      </c>
      <c r="AF519" s="30">
        <v>0.0</v>
      </c>
      <c r="AG519" s="30">
        <v>0.0</v>
      </c>
      <c r="AH519" s="30">
        <v>0.0</v>
      </c>
      <c r="AI519" s="30">
        <v>0.0</v>
      </c>
      <c r="AJ519" s="108"/>
    </row>
    <row r="520">
      <c r="A520" s="30">
        <v>13770.7</v>
      </c>
      <c r="B520" s="40">
        <v>44432.0</v>
      </c>
      <c r="C520" s="31">
        <v>44460.0</v>
      </c>
      <c r="D520" s="32" t="s">
        <v>211</v>
      </c>
      <c r="E520" s="32" t="s">
        <v>36</v>
      </c>
      <c r="H520" s="37"/>
      <c r="I520" s="37"/>
      <c r="J520" s="30">
        <v>1.0</v>
      </c>
      <c r="K520" s="30">
        <v>0.0</v>
      </c>
      <c r="L520" s="30">
        <v>0.0</v>
      </c>
      <c r="M520" s="32" t="s">
        <v>49</v>
      </c>
      <c r="N520" s="32" t="s">
        <v>39</v>
      </c>
      <c r="O520" s="30">
        <v>5.0</v>
      </c>
      <c r="P520" s="30">
        <v>0.0</v>
      </c>
      <c r="Q520" s="30">
        <v>0.0</v>
      </c>
      <c r="R520" s="30">
        <v>0.0</v>
      </c>
      <c r="S520" s="30">
        <v>0.0</v>
      </c>
      <c r="T520" s="30">
        <v>0.0</v>
      </c>
      <c r="U520" s="30">
        <v>0.0</v>
      </c>
      <c r="V520" s="30">
        <v>0.0</v>
      </c>
      <c r="W520" s="30">
        <v>0.0</v>
      </c>
      <c r="X520" s="30">
        <v>0.0</v>
      </c>
      <c r="Y520" s="30">
        <v>0.0</v>
      </c>
      <c r="Z520" s="30">
        <v>0.0</v>
      </c>
      <c r="AA520" s="30">
        <v>0.0</v>
      </c>
      <c r="AB520" s="30">
        <v>0.0</v>
      </c>
      <c r="AC520" s="30">
        <v>0.0</v>
      </c>
      <c r="AD520" s="30">
        <v>0.0</v>
      </c>
      <c r="AE520" s="30">
        <v>10.0</v>
      </c>
      <c r="AF520" s="30">
        <v>5.0</v>
      </c>
      <c r="AG520" s="30">
        <v>10.0</v>
      </c>
      <c r="AH520" s="30">
        <v>1.0</v>
      </c>
      <c r="AI520" s="30">
        <v>0.0</v>
      </c>
      <c r="AJ520" s="108"/>
    </row>
    <row r="521">
      <c r="A521" s="30">
        <v>13771.1</v>
      </c>
      <c r="B521" s="40">
        <v>44432.0</v>
      </c>
      <c r="C521" s="40">
        <v>44459.0</v>
      </c>
      <c r="D521" s="32" t="s">
        <v>379</v>
      </c>
      <c r="E521" s="32" t="s">
        <v>104</v>
      </c>
      <c r="F521" s="32" t="s">
        <v>40</v>
      </c>
      <c r="G521" s="38"/>
      <c r="H521" s="38"/>
      <c r="I521" s="35"/>
      <c r="J521" s="30">
        <v>0.0</v>
      </c>
      <c r="K521" s="30">
        <v>1.0</v>
      </c>
      <c r="L521" s="30">
        <v>0.0</v>
      </c>
      <c r="M521" s="32" t="s">
        <v>39</v>
      </c>
      <c r="N521" s="32" t="s">
        <v>39</v>
      </c>
      <c r="O521" s="30">
        <v>1.0</v>
      </c>
      <c r="P521" s="30">
        <v>0.0</v>
      </c>
      <c r="Q521" s="30">
        <v>0.0</v>
      </c>
      <c r="R521" s="30">
        <v>0.0</v>
      </c>
      <c r="S521" s="30">
        <v>0.0</v>
      </c>
      <c r="T521" s="30">
        <v>0.0</v>
      </c>
      <c r="U521" s="30">
        <v>10.0</v>
      </c>
      <c r="V521" s="30">
        <v>5.0</v>
      </c>
      <c r="W521" s="30">
        <v>10.0</v>
      </c>
      <c r="X521" s="30">
        <v>1.0</v>
      </c>
      <c r="Y521" s="30">
        <v>0.0</v>
      </c>
      <c r="Z521" s="30">
        <v>0.0</v>
      </c>
      <c r="AA521" s="30">
        <v>0.0</v>
      </c>
      <c r="AB521" s="30">
        <v>0.0</v>
      </c>
      <c r="AC521" s="30">
        <v>0.0</v>
      </c>
      <c r="AD521" s="30">
        <v>0.0</v>
      </c>
      <c r="AE521" s="30">
        <v>0.0</v>
      </c>
      <c r="AF521" s="30">
        <v>0.0</v>
      </c>
      <c r="AG521" s="30">
        <v>0.0</v>
      </c>
      <c r="AH521" s="30">
        <v>0.0</v>
      </c>
      <c r="AI521" s="30">
        <v>0.0</v>
      </c>
      <c r="AJ521" s="108"/>
    </row>
    <row r="522">
      <c r="A522" s="30">
        <v>13772.1</v>
      </c>
      <c r="B522" s="40">
        <v>44432.0</v>
      </c>
      <c r="C522" s="40">
        <v>44459.0</v>
      </c>
      <c r="D522" s="32" t="s">
        <v>379</v>
      </c>
      <c r="E522" s="32" t="s">
        <v>104</v>
      </c>
      <c r="F522" s="32" t="s">
        <v>40</v>
      </c>
      <c r="G522" s="37"/>
      <c r="H522" s="37"/>
      <c r="I522" s="37"/>
      <c r="J522" s="30">
        <v>0.0</v>
      </c>
      <c r="K522" s="30">
        <v>1.0</v>
      </c>
      <c r="L522" s="30">
        <v>0.0</v>
      </c>
      <c r="M522" s="32" t="s">
        <v>39</v>
      </c>
      <c r="N522" s="32" t="s">
        <v>39</v>
      </c>
      <c r="O522" s="30">
        <v>1.0</v>
      </c>
      <c r="P522" s="30">
        <v>10.0</v>
      </c>
      <c r="Q522" s="30">
        <v>5.0</v>
      </c>
      <c r="R522" s="30">
        <v>12.0</v>
      </c>
      <c r="S522" s="30">
        <v>1.0</v>
      </c>
      <c r="T522" s="30">
        <v>0.0</v>
      </c>
      <c r="U522" s="30">
        <v>0.0</v>
      </c>
      <c r="V522" s="30">
        <v>0.0</v>
      </c>
      <c r="W522" s="30">
        <v>0.0</v>
      </c>
      <c r="X522" s="30">
        <v>0.0</v>
      </c>
      <c r="Y522" s="30">
        <v>0.0</v>
      </c>
      <c r="Z522" s="30">
        <v>0.0</v>
      </c>
      <c r="AA522" s="30">
        <v>0.0</v>
      </c>
      <c r="AB522" s="30">
        <v>0.0</v>
      </c>
      <c r="AC522" s="30">
        <v>0.0</v>
      </c>
      <c r="AD522" s="30">
        <v>0.0</v>
      </c>
      <c r="AE522" s="30">
        <v>0.0</v>
      </c>
      <c r="AF522" s="30">
        <v>0.0</v>
      </c>
      <c r="AG522" s="30">
        <v>0.0</v>
      </c>
      <c r="AH522" s="30">
        <v>0.0</v>
      </c>
      <c r="AI522" s="30">
        <v>0.0</v>
      </c>
      <c r="AJ522" s="108"/>
    </row>
    <row r="523">
      <c r="A523" s="30">
        <v>13773.1</v>
      </c>
      <c r="B523" s="40">
        <v>44432.0</v>
      </c>
      <c r="C523" s="31">
        <v>44459.0</v>
      </c>
      <c r="D523" s="32" t="s">
        <v>379</v>
      </c>
      <c r="E523" s="32" t="s">
        <v>104</v>
      </c>
      <c r="F523" s="37"/>
      <c r="G523" s="37"/>
      <c r="H523" s="37"/>
      <c r="I523" s="35"/>
      <c r="J523" s="30">
        <v>0.0</v>
      </c>
      <c r="K523" s="30">
        <v>0.0</v>
      </c>
      <c r="L523" s="30">
        <v>1.0</v>
      </c>
      <c r="M523" s="32" t="s">
        <v>39</v>
      </c>
      <c r="N523" s="32" t="s">
        <v>39</v>
      </c>
      <c r="O523" s="30">
        <v>0.0</v>
      </c>
      <c r="P523" s="30">
        <v>0.0</v>
      </c>
      <c r="Q523" s="30">
        <v>0.0</v>
      </c>
      <c r="R523" s="30">
        <v>0.0</v>
      </c>
      <c r="S523" s="30">
        <v>0.0</v>
      </c>
      <c r="T523" s="30">
        <v>0.0</v>
      </c>
      <c r="U523" s="30">
        <v>4.0</v>
      </c>
      <c r="V523" s="30">
        <v>3.0</v>
      </c>
      <c r="W523" s="30">
        <v>5.0</v>
      </c>
      <c r="X523" s="30">
        <v>1.0</v>
      </c>
      <c r="Y523" s="30">
        <v>0.0</v>
      </c>
      <c r="Z523" s="30">
        <v>0.0</v>
      </c>
      <c r="AA523" s="30">
        <v>0.0</v>
      </c>
      <c r="AB523" s="30">
        <v>0.0</v>
      </c>
      <c r="AC523" s="30">
        <v>0.0</v>
      </c>
      <c r="AD523" s="30">
        <v>0.0</v>
      </c>
      <c r="AE523" s="30">
        <v>0.0</v>
      </c>
      <c r="AF523" s="30">
        <v>0.0</v>
      </c>
      <c r="AG523" s="30">
        <v>0.0</v>
      </c>
      <c r="AH523" s="30">
        <v>0.0</v>
      </c>
      <c r="AI523" s="30">
        <v>0.0</v>
      </c>
      <c r="AJ523" s="108"/>
    </row>
    <row r="524">
      <c r="A524" s="30">
        <v>13773.2</v>
      </c>
      <c r="B524" s="40">
        <v>44432.0</v>
      </c>
      <c r="C524" s="31">
        <v>44459.0</v>
      </c>
      <c r="D524" s="32" t="s">
        <v>379</v>
      </c>
      <c r="E524" s="32" t="s">
        <v>104</v>
      </c>
      <c r="F524" s="37"/>
      <c r="G524" s="38"/>
      <c r="H524" s="38"/>
      <c r="I524" s="35"/>
      <c r="J524" s="30">
        <v>0.0</v>
      </c>
      <c r="K524" s="30">
        <v>0.0</v>
      </c>
      <c r="L524" s="30">
        <v>1.0</v>
      </c>
      <c r="M524" s="32" t="s">
        <v>39</v>
      </c>
      <c r="N524" s="32" t="s">
        <v>39</v>
      </c>
      <c r="O524" s="30">
        <v>3.0</v>
      </c>
      <c r="P524" s="30">
        <v>9.0</v>
      </c>
      <c r="Q524" s="30">
        <v>4.0</v>
      </c>
      <c r="R524" s="30">
        <v>10.0</v>
      </c>
      <c r="S524" s="30">
        <v>1.0</v>
      </c>
      <c r="T524" s="30">
        <v>0.0</v>
      </c>
      <c r="U524" s="30">
        <v>0.0</v>
      </c>
      <c r="V524" s="30">
        <v>0.0</v>
      </c>
      <c r="W524" s="30">
        <v>0.0</v>
      </c>
      <c r="X524" s="30">
        <v>0.0</v>
      </c>
      <c r="Y524" s="30">
        <v>0.0</v>
      </c>
      <c r="Z524" s="30">
        <v>0.0</v>
      </c>
      <c r="AA524" s="30">
        <v>0.0</v>
      </c>
      <c r="AB524" s="30">
        <v>0.0</v>
      </c>
      <c r="AC524" s="30">
        <v>0.0</v>
      </c>
      <c r="AD524" s="30">
        <v>0.0</v>
      </c>
      <c r="AE524" s="30">
        <v>0.0</v>
      </c>
      <c r="AF524" s="30">
        <v>0.0</v>
      </c>
      <c r="AG524" s="30">
        <v>0.0</v>
      </c>
      <c r="AH524" s="30">
        <v>0.0</v>
      </c>
      <c r="AI524" s="30">
        <v>0.0</v>
      </c>
      <c r="AJ524" s="108"/>
    </row>
    <row r="525">
      <c r="A525" s="30">
        <v>13773.3</v>
      </c>
      <c r="B525" s="40">
        <v>44432.0</v>
      </c>
      <c r="C525" s="31">
        <v>44459.0</v>
      </c>
      <c r="D525" s="32" t="s">
        <v>379</v>
      </c>
      <c r="E525" s="32" t="s">
        <v>104</v>
      </c>
      <c r="F525" s="37"/>
      <c r="G525" s="38"/>
      <c r="H525" s="38"/>
      <c r="I525" s="35"/>
      <c r="J525" s="30">
        <v>0.0</v>
      </c>
      <c r="K525" s="30">
        <v>0.0</v>
      </c>
      <c r="L525" s="30">
        <v>1.0</v>
      </c>
      <c r="M525" s="32" t="s">
        <v>39</v>
      </c>
      <c r="N525" s="32" t="s">
        <v>39</v>
      </c>
      <c r="O525" s="30">
        <v>3.0</v>
      </c>
      <c r="P525" s="30">
        <v>9.0</v>
      </c>
      <c r="Q525" s="30">
        <v>4.0</v>
      </c>
      <c r="R525" s="30">
        <v>10.0</v>
      </c>
      <c r="S525" s="30">
        <v>1.0</v>
      </c>
      <c r="T525" s="30">
        <v>0.0</v>
      </c>
      <c r="U525" s="30">
        <v>0.0</v>
      </c>
      <c r="V525" s="30">
        <v>0.0</v>
      </c>
      <c r="W525" s="30">
        <v>0.0</v>
      </c>
      <c r="X525" s="30">
        <v>0.0</v>
      </c>
      <c r="Y525" s="30">
        <v>0.0</v>
      </c>
      <c r="Z525" s="30">
        <v>0.0</v>
      </c>
      <c r="AA525" s="30">
        <v>0.0</v>
      </c>
      <c r="AB525" s="30">
        <v>0.0</v>
      </c>
      <c r="AC525" s="30">
        <v>0.0</v>
      </c>
      <c r="AD525" s="30">
        <v>0.0</v>
      </c>
      <c r="AE525" s="30">
        <v>0.0</v>
      </c>
      <c r="AF525" s="30">
        <v>0.0</v>
      </c>
      <c r="AG525" s="30">
        <v>0.0</v>
      </c>
      <c r="AH525" s="30">
        <v>0.0</v>
      </c>
      <c r="AI525" s="30">
        <v>0.0</v>
      </c>
      <c r="AJ525" s="108"/>
    </row>
    <row r="526">
      <c r="A526" s="30">
        <v>13773.4</v>
      </c>
      <c r="B526" s="40">
        <v>44432.0</v>
      </c>
      <c r="C526" s="40">
        <v>44459.0</v>
      </c>
      <c r="D526" s="32" t="s">
        <v>379</v>
      </c>
      <c r="E526" s="32" t="s">
        <v>104</v>
      </c>
      <c r="F526" s="37"/>
      <c r="G526" s="38"/>
      <c r="H526" s="38"/>
      <c r="I526" s="35"/>
      <c r="J526" s="30">
        <v>1.0</v>
      </c>
      <c r="K526" s="30">
        <v>0.0</v>
      </c>
      <c r="L526" s="30">
        <v>0.0</v>
      </c>
      <c r="M526" s="32" t="s">
        <v>39</v>
      </c>
      <c r="N526" s="32" t="s">
        <v>39</v>
      </c>
      <c r="O526" s="30">
        <v>3.0</v>
      </c>
      <c r="P526" s="30">
        <v>0.0</v>
      </c>
      <c r="Q526" s="30">
        <v>0.0</v>
      </c>
      <c r="R526" s="30">
        <v>0.0</v>
      </c>
      <c r="S526" s="30">
        <v>0.0</v>
      </c>
      <c r="T526" s="30">
        <v>0.0</v>
      </c>
      <c r="U526" s="30">
        <v>0.0</v>
      </c>
      <c r="V526" s="30">
        <v>0.0</v>
      </c>
      <c r="W526" s="30">
        <v>0.0</v>
      </c>
      <c r="X526" s="30">
        <v>0.0</v>
      </c>
      <c r="Y526" s="30">
        <v>0.0</v>
      </c>
      <c r="Z526" s="30">
        <v>5.0</v>
      </c>
      <c r="AA526" s="30">
        <v>3.0</v>
      </c>
      <c r="AB526" s="30">
        <v>12.0</v>
      </c>
      <c r="AC526" s="30">
        <v>1.0</v>
      </c>
      <c r="AD526" s="30">
        <v>0.0</v>
      </c>
      <c r="AE526" s="30">
        <v>0.0</v>
      </c>
      <c r="AF526" s="30">
        <v>0.0</v>
      </c>
      <c r="AG526" s="30">
        <v>0.0</v>
      </c>
      <c r="AH526" s="30">
        <v>0.0</v>
      </c>
      <c r="AI526" s="30">
        <v>0.0</v>
      </c>
      <c r="AJ526" s="108"/>
    </row>
    <row r="527">
      <c r="A527" s="30">
        <v>13774.1</v>
      </c>
      <c r="B527" s="40">
        <v>44432.0</v>
      </c>
      <c r="C527" s="31">
        <v>44433.0</v>
      </c>
      <c r="D527" s="32" t="s">
        <v>232</v>
      </c>
      <c r="E527" s="32" t="s">
        <v>36</v>
      </c>
      <c r="F527" s="32" t="s">
        <v>105</v>
      </c>
      <c r="G527" s="33" t="s">
        <v>51</v>
      </c>
      <c r="H527" s="34">
        <v>27502.0</v>
      </c>
      <c r="I527" s="35"/>
      <c r="J527" s="30">
        <v>0.0</v>
      </c>
      <c r="K527" s="30">
        <v>1.0</v>
      </c>
      <c r="L527" s="30">
        <v>0.0</v>
      </c>
      <c r="M527" s="32" t="s">
        <v>39</v>
      </c>
      <c r="N527" s="32" t="s">
        <v>39</v>
      </c>
      <c r="O527" s="30">
        <v>5.0</v>
      </c>
      <c r="P527" s="30">
        <v>0.0</v>
      </c>
      <c r="Q527" s="30">
        <v>0.0</v>
      </c>
      <c r="R527" s="30">
        <v>0.0</v>
      </c>
      <c r="S527" s="30">
        <v>3.0</v>
      </c>
      <c r="T527" s="30">
        <v>0.0</v>
      </c>
      <c r="U527" s="30">
        <v>0.0</v>
      </c>
      <c r="V527" s="30">
        <v>0.0</v>
      </c>
      <c r="W527" s="30">
        <v>0.0</v>
      </c>
      <c r="X527" s="30">
        <v>0.0</v>
      </c>
      <c r="Y527" s="30">
        <v>0.0</v>
      </c>
      <c r="Z527" s="30">
        <v>8.0</v>
      </c>
      <c r="AA527" s="30">
        <v>6.0</v>
      </c>
      <c r="AB527" s="30">
        <v>6.0</v>
      </c>
      <c r="AC527" s="30">
        <v>0.0</v>
      </c>
      <c r="AD527" s="30">
        <v>0.0</v>
      </c>
      <c r="AE527" s="30">
        <v>0.0</v>
      </c>
      <c r="AF527" s="30">
        <v>0.0</v>
      </c>
      <c r="AG527" s="30">
        <v>0.0</v>
      </c>
      <c r="AH527" s="30">
        <v>0.0</v>
      </c>
      <c r="AI527" s="30">
        <v>0.0</v>
      </c>
      <c r="AJ527" s="108"/>
    </row>
    <row r="528">
      <c r="A528" s="30">
        <v>13775.1</v>
      </c>
      <c r="B528" s="40">
        <v>44432.0</v>
      </c>
      <c r="C528" s="31">
        <v>44461.0</v>
      </c>
      <c r="D528" s="32" t="s">
        <v>184</v>
      </c>
      <c r="E528" s="32" t="s">
        <v>36</v>
      </c>
      <c r="F528" s="32" t="s">
        <v>254</v>
      </c>
      <c r="G528" s="33" t="s">
        <v>38</v>
      </c>
      <c r="H528" s="34">
        <v>27615.0</v>
      </c>
      <c r="I528" s="35"/>
      <c r="J528" s="30">
        <v>0.0</v>
      </c>
      <c r="K528" s="30">
        <v>1.0</v>
      </c>
      <c r="L528" s="30">
        <v>0.0</v>
      </c>
      <c r="M528" s="32" t="s">
        <v>49</v>
      </c>
      <c r="N528" s="32" t="s">
        <v>49</v>
      </c>
      <c r="O528" s="30">
        <v>1.0</v>
      </c>
      <c r="P528" s="30">
        <v>0.0</v>
      </c>
      <c r="Q528" s="30">
        <v>0.0</v>
      </c>
      <c r="R528" s="30">
        <v>0.0</v>
      </c>
      <c r="S528" s="30">
        <v>0.0</v>
      </c>
      <c r="T528" s="30">
        <v>0.0</v>
      </c>
      <c r="U528" s="30">
        <v>8.0</v>
      </c>
      <c r="V528" s="30">
        <v>5.0</v>
      </c>
      <c r="W528" s="30">
        <v>10.0</v>
      </c>
      <c r="X528" s="30">
        <v>1.0</v>
      </c>
      <c r="Y528" s="30">
        <v>1.0</v>
      </c>
      <c r="Z528" s="30">
        <v>0.0</v>
      </c>
      <c r="AA528" s="30">
        <v>0.0</v>
      </c>
      <c r="AB528" s="30">
        <v>0.0</v>
      </c>
      <c r="AC528" s="30">
        <v>0.0</v>
      </c>
      <c r="AD528" s="30">
        <v>0.0</v>
      </c>
      <c r="AE528" s="30">
        <v>0.0</v>
      </c>
      <c r="AF528" s="30">
        <v>0.0</v>
      </c>
      <c r="AG528" s="30">
        <v>0.0</v>
      </c>
      <c r="AH528" s="30">
        <v>0.0</v>
      </c>
      <c r="AI528" s="30">
        <v>0.0</v>
      </c>
      <c r="AJ528" s="108"/>
    </row>
    <row r="529">
      <c r="A529" s="30">
        <v>13775.2</v>
      </c>
      <c r="B529" s="40">
        <v>44432.0</v>
      </c>
      <c r="C529" s="31">
        <v>44461.0</v>
      </c>
      <c r="D529" s="32" t="s">
        <v>184</v>
      </c>
      <c r="E529" s="32" t="s">
        <v>36</v>
      </c>
      <c r="F529" s="32" t="s">
        <v>254</v>
      </c>
      <c r="G529" s="33" t="s">
        <v>38</v>
      </c>
      <c r="H529" s="34">
        <v>27615.0</v>
      </c>
      <c r="I529" s="35"/>
      <c r="J529" s="30">
        <v>0.0</v>
      </c>
      <c r="K529" s="30">
        <v>1.0</v>
      </c>
      <c r="L529" s="30">
        <v>0.0</v>
      </c>
      <c r="M529" s="32" t="s">
        <v>49</v>
      </c>
      <c r="N529" s="32" t="s">
        <v>39</v>
      </c>
      <c r="O529" s="30">
        <v>1.0</v>
      </c>
      <c r="P529" s="30">
        <v>0.0</v>
      </c>
      <c r="Q529" s="30">
        <v>0.0</v>
      </c>
      <c r="R529" s="30">
        <v>0.0</v>
      </c>
      <c r="S529" s="30">
        <v>0.0</v>
      </c>
      <c r="T529" s="30">
        <v>0.0</v>
      </c>
      <c r="U529" s="30">
        <v>8.0</v>
      </c>
      <c r="V529" s="30">
        <v>5.0</v>
      </c>
      <c r="W529" s="30">
        <v>10.0</v>
      </c>
      <c r="X529" s="30">
        <v>1.0</v>
      </c>
      <c r="Y529" s="30">
        <v>1.0</v>
      </c>
      <c r="Z529" s="30">
        <v>0.0</v>
      </c>
      <c r="AA529" s="30">
        <v>0.0</v>
      </c>
      <c r="AB529" s="30">
        <v>0.0</v>
      </c>
      <c r="AC529" s="30">
        <v>0.0</v>
      </c>
      <c r="AD529" s="30">
        <v>0.0</v>
      </c>
      <c r="AE529" s="30">
        <v>0.0</v>
      </c>
      <c r="AF529" s="30">
        <v>0.0</v>
      </c>
      <c r="AG529" s="30">
        <v>0.0</v>
      </c>
      <c r="AH529" s="30">
        <v>0.0</v>
      </c>
      <c r="AI529" s="30">
        <v>0.0</v>
      </c>
      <c r="AJ529" s="108"/>
    </row>
    <row r="530">
      <c r="A530" s="30">
        <v>13776.1</v>
      </c>
      <c r="B530" s="40">
        <v>44432.0</v>
      </c>
      <c r="C530" s="31">
        <v>44460.0</v>
      </c>
      <c r="D530" s="32" t="s">
        <v>227</v>
      </c>
      <c r="E530" s="32" t="s">
        <v>36</v>
      </c>
      <c r="F530" s="32" t="s">
        <v>273</v>
      </c>
      <c r="G530" s="33" t="s">
        <v>62</v>
      </c>
      <c r="H530" s="34">
        <v>27526.0</v>
      </c>
      <c r="I530" s="35"/>
      <c r="J530" s="30">
        <v>0.0</v>
      </c>
      <c r="K530" s="30">
        <v>1.0</v>
      </c>
      <c r="L530" s="30">
        <v>0.0</v>
      </c>
      <c r="M530" s="32" t="s">
        <v>49</v>
      </c>
      <c r="N530" s="32" t="s">
        <v>39</v>
      </c>
      <c r="O530" s="30">
        <v>7.0</v>
      </c>
      <c r="P530" s="30">
        <v>13.0</v>
      </c>
      <c r="Q530" s="30">
        <v>7.0</v>
      </c>
      <c r="R530" s="30">
        <v>10.0</v>
      </c>
      <c r="S530" s="30">
        <v>1.0</v>
      </c>
      <c r="T530" s="30">
        <v>1.0</v>
      </c>
      <c r="U530" s="30">
        <v>0.0</v>
      </c>
      <c r="V530" s="30">
        <v>0.0</v>
      </c>
      <c r="W530" s="30">
        <v>0.0</v>
      </c>
      <c r="X530" s="30">
        <v>0.0</v>
      </c>
      <c r="Y530" s="30">
        <v>0.0</v>
      </c>
      <c r="Z530" s="30">
        <v>0.0</v>
      </c>
      <c r="AA530" s="30">
        <v>0.0</v>
      </c>
      <c r="AB530" s="30">
        <v>0.0</v>
      </c>
      <c r="AC530" s="30">
        <v>0.0</v>
      </c>
      <c r="AD530" s="30">
        <v>0.0</v>
      </c>
      <c r="AE530" s="30">
        <v>0.0</v>
      </c>
      <c r="AF530" s="30">
        <v>0.0</v>
      </c>
      <c r="AG530" s="30">
        <v>0.0</v>
      </c>
      <c r="AH530" s="30">
        <v>0.0</v>
      </c>
      <c r="AI530" s="30">
        <v>0.0</v>
      </c>
      <c r="AJ530" s="108"/>
    </row>
    <row r="531">
      <c r="A531" s="30">
        <v>13776.2</v>
      </c>
      <c r="B531" s="40">
        <v>44432.0</v>
      </c>
      <c r="C531" s="31">
        <v>44461.0</v>
      </c>
      <c r="D531" s="32" t="s">
        <v>227</v>
      </c>
      <c r="E531" s="32" t="s">
        <v>36</v>
      </c>
      <c r="F531" s="32" t="s">
        <v>273</v>
      </c>
      <c r="G531" s="33" t="s">
        <v>62</v>
      </c>
      <c r="H531" s="34">
        <v>27526.0</v>
      </c>
      <c r="I531" s="35"/>
      <c r="J531" s="30">
        <v>0.0</v>
      </c>
      <c r="K531" s="30">
        <v>1.0</v>
      </c>
      <c r="L531" s="30">
        <v>0.0</v>
      </c>
      <c r="M531" s="32" t="s">
        <v>49</v>
      </c>
      <c r="N531" s="32" t="s">
        <v>39</v>
      </c>
      <c r="O531" s="30">
        <v>3.0</v>
      </c>
      <c r="P531" s="30">
        <v>0.0</v>
      </c>
      <c r="Q531" s="30">
        <v>0.0</v>
      </c>
      <c r="R531" s="30">
        <v>0.0</v>
      </c>
      <c r="S531" s="30">
        <v>0.0</v>
      </c>
      <c r="T531" s="30">
        <v>0.0</v>
      </c>
      <c r="U531" s="30">
        <v>11.0</v>
      </c>
      <c r="V531" s="30">
        <v>6.0</v>
      </c>
      <c r="W531" s="30">
        <v>10.0</v>
      </c>
      <c r="X531" s="30">
        <v>1.0</v>
      </c>
      <c r="Y531" s="30">
        <v>1.0</v>
      </c>
      <c r="Z531" s="30">
        <v>0.0</v>
      </c>
      <c r="AA531" s="30">
        <v>0.0</v>
      </c>
      <c r="AB531" s="30">
        <v>0.0</v>
      </c>
      <c r="AC531" s="30">
        <v>0.0</v>
      </c>
      <c r="AD531" s="30">
        <v>0.0</v>
      </c>
      <c r="AE531" s="30">
        <v>0.0</v>
      </c>
      <c r="AF531" s="30">
        <v>0.0</v>
      </c>
      <c r="AG531" s="30">
        <v>0.0</v>
      </c>
      <c r="AH531" s="30">
        <v>0.0</v>
      </c>
      <c r="AI531" s="30">
        <v>0.0</v>
      </c>
      <c r="AJ531" s="108"/>
    </row>
    <row r="532">
      <c r="A532" s="30">
        <v>13776.3</v>
      </c>
      <c r="B532" s="40">
        <v>44432.0</v>
      </c>
      <c r="C532" s="31">
        <v>44461.0</v>
      </c>
      <c r="D532" s="32" t="s">
        <v>227</v>
      </c>
      <c r="E532" s="33" t="s">
        <v>36</v>
      </c>
      <c r="F532" s="32" t="s">
        <v>273</v>
      </c>
      <c r="G532" s="32" t="s">
        <v>62</v>
      </c>
      <c r="H532" s="34">
        <v>27526.0</v>
      </c>
      <c r="I532" s="35"/>
      <c r="J532" s="30">
        <v>0.0</v>
      </c>
      <c r="K532" s="30">
        <v>1.0</v>
      </c>
      <c r="L532" s="30">
        <v>0.0</v>
      </c>
      <c r="M532" s="32" t="s">
        <v>49</v>
      </c>
      <c r="N532" s="32" t="s">
        <v>39</v>
      </c>
      <c r="O532" s="30">
        <v>3.0</v>
      </c>
      <c r="P532" s="30">
        <v>0.0</v>
      </c>
      <c r="Q532" s="30">
        <v>0.0</v>
      </c>
      <c r="R532" s="30">
        <v>0.0</v>
      </c>
      <c r="S532" s="30">
        <v>0.0</v>
      </c>
      <c r="T532" s="30">
        <v>0.0</v>
      </c>
      <c r="U532" s="30">
        <v>11.0</v>
      </c>
      <c r="V532" s="30">
        <v>6.0</v>
      </c>
      <c r="W532" s="30">
        <v>10.0</v>
      </c>
      <c r="X532" s="30">
        <v>1.0</v>
      </c>
      <c r="Y532" s="30">
        <v>1.0</v>
      </c>
      <c r="Z532" s="30">
        <v>0.0</v>
      </c>
      <c r="AA532" s="30">
        <v>0.0</v>
      </c>
      <c r="AB532" s="30">
        <v>0.0</v>
      </c>
      <c r="AC532" s="30">
        <v>0.0</v>
      </c>
      <c r="AD532" s="30">
        <v>0.0</v>
      </c>
      <c r="AE532" s="30">
        <v>0.0</v>
      </c>
      <c r="AF532" s="30">
        <v>0.0</v>
      </c>
      <c r="AG532" s="30">
        <v>0.0</v>
      </c>
      <c r="AH532" s="30">
        <v>0.0</v>
      </c>
      <c r="AI532" s="30">
        <v>0.0</v>
      </c>
      <c r="AJ532" s="108"/>
    </row>
    <row r="533">
      <c r="A533" s="30">
        <v>13776.4</v>
      </c>
      <c r="B533" s="40">
        <v>44432.0</v>
      </c>
      <c r="C533" s="31">
        <v>44461.0</v>
      </c>
      <c r="D533" s="32" t="s">
        <v>227</v>
      </c>
      <c r="E533" s="33" t="s">
        <v>36</v>
      </c>
      <c r="F533" s="32" t="s">
        <v>331</v>
      </c>
      <c r="G533" s="32" t="s">
        <v>62</v>
      </c>
      <c r="H533" s="34">
        <v>27526.0</v>
      </c>
      <c r="I533" s="35"/>
      <c r="J533" s="30">
        <v>0.0</v>
      </c>
      <c r="K533" s="30">
        <v>1.0</v>
      </c>
      <c r="L533" s="30">
        <v>0.0</v>
      </c>
      <c r="M533" s="32" t="s">
        <v>49</v>
      </c>
      <c r="N533" s="32" t="s">
        <v>39</v>
      </c>
      <c r="O533" s="30">
        <v>4.0</v>
      </c>
      <c r="P533" s="30">
        <v>0.0</v>
      </c>
      <c r="Q533" s="30">
        <v>0.0</v>
      </c>
      <c r="R533" s="30">
        <v>0.0</v>
      </c>
      <c r="S533" s="30">
        <v>0.0</v>
      </c>
      <c r="T533" s="30">
        <v>0.0</v>
      </c>
      <c r="U533" s="30">
        <v>0.0</v>
      </c>
      <c r="V533" s="30">
        <v>0.0</v>
      </c>
      <c r="W533" s="30">
        <v>0.0</v>
      </c>
      <c r="X533" s="30">
        <v>0.0</v>
      </c>
      <c r="Y533" s="30">
        <v>0.0</v>
      </c>
      <c r="Z533" s="30">
        <v>11.0</v>
      </c>
      <c r="AA533" s="30">
        <v>6.0</v>
      </c>
      <c r="AB533" s="30">
        <v>10.0</v>
      </c>
      <c r="AC533" s="30">
        <v>1.0</v>
      </c>
      <c r="AD533" s="30">
        <v>1.0</v>
      </c>
      <c r="AE533" s="30">
        <v>0.0</v>
      </c>
      <c r="AF533" s="30">
        <v>0.0</v>
      </c>
      <c r="AG533" s="30">
        <v>0.0</v>
      </c>
      <c r="AH533" s="30">
        <v>0.0</v>
      </c>
      <c r="AI533" s="30">
        <v>0.0</v>
      </c>
      <c r="AJ533" s="108"/>
    </row>
    <row r="534">
      <c r="A534" s="30">
        <v>13776.5</v>
      </c>
      <c r="B534" s="40">
        <v>44432.0</v>
      </c>
      <c r="C534" s="31">
        <v>44461.0</v>
      </c>
      <c r="D534" s="32" t="s">
        <v>227</v>
      </c>
      <c r="E534" s="32" t="s">
        <v>36</v>
      </c>
      <c r="F534" s="32" t="s">
        <v>380</v>
      </c>
      <c r="G534" s="33" t="s">
        <v>62</v>
      </c>
      <c r="H534" s="34">
        <v>27526.0</v>
      </c>
      <c r="I534" s="35"/>
      <c r="J534" s="30">
        <v>0.0</v>
      </c>
      <c r="K534" s="30">
        <v>1.0</v>
      </c>
      <c r="L534" s="30">
        <v>0.0</v>
      </c>
      <c r="M534" s="32" t="s">
        <v>49</v>
      </c>
      <c r="N534" s="32" t="s">
        <v>39</v>
      </c>
      <c r="O534" s="30">
        <v>3.0</v>
      </c>
      <c r="P534" s="30">
        <v>0.0</v>
      </c>
      <c r="Q534" s="30">
        <v>0.0</v>
      </c>
      <c r="R534" s="30">
        <v>0.0</v>
      </c>
      <c r="S534" s="30">
        <v>0.0</v>
      </c>
      <c r="T534" s="30">
        <v>0.0</v>
      </c>
      <c r="U534" s="30">
        <v>0.0</v>
      </c>
      <c r="V534" s="30">
        <v>0.0</v>
      </c>
      <c r="W534" s="30">
        <v>0.0</v>
      </c>
      <c r="X534" s="30">
        <v>0.0</v>
      </c>
      <c r="Y534" s="30">
        <v>0.0</v>
      </c>
      <c r="Z534" s="30">
        <v>11.0</v>
      </c>
      <c r="AA534" s="30">
        <v>6.0</v>
      </c>
      <c r="AB534" s="30">
        <v>12.0</v>
      </c>
      <c r="AC534" s="30">
        <v>1.0</v>
      </c>
      <c r="AD534" s="30">
        <v>1.0</v>
      </c>
      <c r="AE534" s="30">
        <v>0.0</v>
      </c>
      <c r="AF534" s="30">
        <v>0.0</v>
      </c>
      <c r="AG534" s="30">
        <v>0.0</v>
      </c>
      <c r="AH534" s="30">
        <v>0.0</v>
      </c>
      <c r="AI534" s="30">
        <v>0.0</v>
      </c>
      <c r="AJ534" s="108"/>
    </row>
    <row r="535">
      <c r="A535" s="30">
        <v>13776.6</v>
      </c>
      <c r="B535" s="40">
        <v>44432.0</v>
      </c>
      <c r="C535" s="31">
        <v>44461.0</v>
      </c>
      <c r="D535" s="32" t="s">
        <v>227</v>
      </c>
      <c r="E535" s="32" t="s">
        <v>36</v>
      </c>
      <c r="F535" s="32" t="s">
        <v>380</v>
      </c>
      <c r="G535" s="33" t="s">
        <v>62</v>
      </c>
      <c r="H535" s="34">
        <v>27526.0</v>
      </c>
      <c r="I535" s="35"/>
      <c r="J535" s="30">
        <v>0.0</v>
      </c>
      <c r="K535" s="30">
        <v>1.0</v>
      </c>
      <c r="L535" s="30">
        <v>0.0</v>
      </c>
      <c r="M535" s="32" t="s">
        <v>49</v>
      </c>
      <c r="N535" s="32" t="s">
        <v>39</v>
      </c>
      <c r="O535" s="30">
        <v>3.0</v>
      </c>
      <c r="P535" s="30">
        <v>0.0</v>
      </c>
      <c r="Q535" s="30">
        <v>0.0</v>
      </c>
      <c r="R535" s="30">
        <v>0.0</v>
      </c>
      <c r="S535" s="30">
        <v>0.0</v>
      </c>
      <c r="T535" s="30">
        <v>0.0</v>
      </c>
      <c r="U535" s="30">
        <v>0.0</v>
      </c>
      <c r="V535" s="30">
        <v>0.0</v>
      </c>
      <c r="W535" s="30">
        <v>0.0</v>
      </c>
      <c r="X535" s="30">
        <v>0.0</v>
      </c>
      <c r="Y535" s="30">
        <v>0.0</v>
      </c>
      <c r="Z535" s="30">
        <v>0.0</v>
      </c>
      <c r="AA535" s="30">
        <v>0.0</v>
      </c>
      <c r="AB535" s="30">
        <v>0.0</v>
      </c>
      <c r="AC535" s="30">
        <v>0.0</v>
      </c>
      <c r="AD535" s="30">
        <v>0.0</v>
      </c>
      <c r="AE535" s="30">
        <v>12.0</v>
      </c>
      <c r="AF535" s="30">
        <v>6.0</v>
      </c>
      <c r="AG535" s="30">
        <v>10.0</v>
      </c>
      <c r="AH535" s="30">
        <v>1.0</v>
      </c>
      <c r="AI535" s="30">
        <v>1.0</v>
      </c>
      <c r="AJ535" s="108"/>
    </row>
    <row r="536">
      <c r="A536" s="30">
        <v>13777.1</v>
      </c>
      <c r="B536" s="40">
        <v>44432.0</v>
      </c>
      <c r="C536" s="31">
        <v>44459.0</v>
      </c>
      <c r="D536" s="32" t="s">
        <v>321</v>
      </c>
      <c r="E536" s="32" t="s">
        <v>46</v>
      </c>
      <c r="F536" s="32" t="s">
        <v>220</v>
      </c>
      <c r="G536" s="32" t="s">
        <v>38</v>
      </c>
      <c r="H536" s="30">
        <v>27607.0</v>
      </c>
      <c r="I536" s="35"/>
      <c r="J536" s="30">
        <v>0.0</v>
      </c>
      <c r="K536" s="30">
        <v>1.0</v>
      </c>
      <c r="L536" s="30">
        <v>0.0</v>
      </c>
      <c r="M536" s="32" t="s">
        <v>49</v>
      </c>
      <c r="N536" s="32" t="s">
        <v>39</v>
      </c>
      <c r="O536" s="30">
        <v>3.0</v>
      </c>
      <c r="P536" s="30">
        <v>11.0</v>
      </c>
      <c r="Q536" s="30">
        <v>5.0</v>
      </c>
      <c r="R536" s="30">
        <v>12.0</v>
      </c>
      <c r="S536" s="30">
        <v>1.0</v>
      </c>
      <c r="T536" s="30">
        <v>0.0</v>
      </c>
      <c r="U536" s="30">
        <v>0.0</v>
      </c>
      <c r="V536" s="30">
        <v>0.0</v>
      </c>
      <c r="W536" s="30">
        <v>0.0</v>
      </c>
      <c r="X536" s="30">
        <v>0.0</v>
      </c>
      <c r="Y536" s="30">
        <v>0.0</v>
      </c>
      <c r="Z536" s="30">
        <v>0.0</v>
      </c>
      <c r="AA536" s="30">
        <v>0.0</v>
      </c>
      <c r="AB536" s="30">
        <v>0.0</v>
      </c>
      <c r="AC536" s="30">
        <v>0.0</v>
      </c>
      <c r="AD536" s="30">
        <v>0.0</v>
      </c>
      <c r="AE536" s="30">
        <v>0.0</v>
      </c>
      <c r="AF536" s="30">
        <v>0.0</v>
      </c>
      <c r="AG536" s="30">
        <v>0.0</v>
      </c>
      <c r="AH536" s="30">
        <v>0.0</v>
      </c>
      <c r="AI536" s="30">
        <v>0.0</v>
      </c>
      <c r="AJ536" s="108"/>
    </row>
    <row r="537">
      <c r="A537" s="30">
        <v>13777.2</v>
      </c>
      <c r="B537" s="40">
        <v>44432.0</v>
      </c>
      <c r="C537" s="31">
        <v>44459.0</v>
      </c>
      <c r="D537" s="32" t="s">
        <v>321</v>
      </c>
      <c r="E537" s="32" t="s">
        <v>46</v>
      </c>
      <c r="H537" s="37"/>
      <c r="I537" s="35"/>
      <c r="J537" s="30">
        <v>1.0</v>
      </c>
      <c r="K537" s="30">
        <v>0.0</v>
      </c>
      <c r="L537" s="30">
        <v>0.0</v>
      </c>
      <c r="M537" s="32" t="s">
        <v>49</v>
      </c>
      <c r="N537" s="32" t="s">
        <v>39</v>
      </c>
      <c r="O537" s="30">
        <v>1.0</v>
      </c>
      <c r="P537" s="30">
        <v>0.0</v>
      </c>
      <c r="Q537" s="30">
        <v>0.0</v>
      </c>
      <c r="R537" s="30">
        <v>0.0</v>
      </c>
      <c r="S537" s="30">
        <v>0.0</v>
      </c>
      <c r="T537" s="30">
        <v>0.0</v>
      </c>
      <c r="U537" s="30">
        <v>0.0</v>
      </c>
      <c r="V537" s="30">
        <v>0.0</v>
      </c>
      <c r="W537" s="30">
        <v>0.0</v>
      </c>
      <c r="X537" s="30">
        <v>0.0</v>
      </c>
      <c r="Y537" s="30">
        <v>0.0</v>
      </c>
      <c r="Z537" s="30">
        <v>5.0</v>
      </c>
      <c r="AA537" s="30">
        <v>0.0</v>
      </c>
      <c r="AB537" s="30">
        <v>5.0</v>
      </c>
      <c r="AC537" s="30">
        <v>1.0</v>
      </c>
      <c r="AD537" s="30">
        <v>0.0</v>
      </c>
      <c r="AE537" s="30">
        <v>0.0</v>
      </c>
      <c r="AF537" s="30">
        <v>0.0</v>
      </c>
      <c r="AG537" s="30">
        <v>0.0</v>
      </c>
      <c r="AH537" s="30">
        <v>0.0</v>
      </c>
      <c r="AI537" s="30">
        <v>0.0</v>
      </c>
      <c r="AJ537" s="108"/>
    </row>
    <row r="538">
      <c r="A538" s="30">
        <v>13778.1</v>
      </c>
      <c r="B538" s="40">
        <v>44432.0</v>
      </c>
      <c r="C538" s="31">
        <v>44433.0</v>
      </c>
      <c r="D538" s="32" t="s">
        <v>352</v>
      </c>
      <c r="E538" s="32" t="s">
        <v>36</v>
      </c>
      <c r="F538" s="32" t="s">
        <v>335</v>
      </c>
      <c r="G538" s="33" t="s">
        <v>38</v>
      </c>
      <c r="H538" s="34">
        <v>27608.0</v>
      </c>
      <c r="I538" s="35"/>
      <c r="J538" s="30">
        <v>0.0</v>
      </c>
      <c r="K538" s="30">
        <v>1.0</v>
      </c>
      <c r="L538" s="30">
        <v>0.0</v>
      </c>
      <c r="M538" s="32" t="s">
        <v>49</v>
      </c>
      <c r="N538" s="32" t="s">
        <v>39</v>
      </c>
      <c r="O538" s="30">
        <v>1.0</v>
      </c>
      <c r="P538" s="30">
        <v>0.0</v>
      </c>
      <c r="Q538" s="30">
        <v>0.0</v>
      </c>
      <c r="R538" s="30">
        <v>0.0</v>
      </c>
      <c r="S538" s="30">
        <v>0.0</v>
      </c>
      <c r="T538" s="30">
        <v>0.0</v>
      </c>
      <c r="U538" s="30">
        <v>0.0</v>
      </c>
      <c r="V538" s="30">
        <v>0.0</v>
      </c>
      <c r="W538" s="30">
        <v>0.0</v>
      </c>
      <c r="X538" s="30">
        <v>0.0</v>
      </c>
      <c r="Y538" s="30">
        <v>0.0</v>
      </c>
      <c r="Z538" s="30">
        <v>0.0</v>
      </c>
      <c r="AA538" s="30">
        <v>0.0</v>
      </c>
      <c r="AB538" s="30">
        <v>0.0</v>
      </c>
      <c r="AC538" s="30">
        <v>0.0</v>
      </c>
      <c r="AD538" s="30">
        <v>0.0</v>
      </c>
      <c r="AE538" s="30">
        <v>11.0</v>
      </c>
      <c r="AF538" s="30">
        <v>5.0</v>
      </c>
      <c r="AG538" s="30">
        <v>10.0</v>
      </c>
      <c r="AH538" s="30">
        <v>1.0</v>
      </c>
      <c r="AI538" s="30">
        <v>0.0</v>
      </c>
      <c r="AJ538" s="108"/>
    </row>
    <row r="539">
      <c r="A539" s="30">
        <v>13778.2</v>
      </c>
      <c r="B539" s="40">
        <v>44432.0</v>
      </c>
      <c r="C539" s="31">
        <v>44433.0</v>
      </c>
      <c r="D539" s="32" t="s">
        <v>352</v>
      </c>
      <c r="E539" s="33" t="s">
        <v>36</v>
      </c>
      <c r="F539" s="32" t="s">
        <v>182</v>
      </c>
      <c r="G539" s="32" t="s">
        <v>38</v>
      </c>
      <c r="H539" s="30">
        <v>27609.0</v>
      </c>
      <c r="I539" s="35"/>
      <c r="J539" s="30">
        <v>0.0</v>
      </c>
      <c r="K539" s="30">
        <v>1.0</v>
      </c>
      <c r="L539" s="30">
        <v>0.0</v>
      </c>
      <c r="M539" s="32" t="s">
        <v>49</v>
      </c>
      <c r="N539" s="32" t="s">
        <v>39</v>
      </c>
      <c r="O539" s="30">
        <v>1.0</v>
      </c>
      <c r="P539" s="30">
        <v>0.0</v>
      </c>
      <c r="Q539" s="30">
        <v>0.0</v>
      </c>
      <c r="R539" s="30">
        <v>0.0</v>
      </c>
      <c r="S539" s="30">
        <v>0.0</v>
      </c>
      <c r="T539" s="30">
        <v>0.0</v>
      </c>
      <c r="U539" s="30">
        <v>0.0</v>
      </c>
      <c r="V539" s="30">
        <v>0.0</v>
      </c>
      <c r="W539" s="30">
        <v>0.0</v>
      </c>
      <c r="X539" s="30">
        <v>0.0</v>
      </c>
      <c r="Y539" s="30">
        <v>0.0</v>
      </c>
      <c r="Z539" s="30">
        <v>0.0</v>
      </c>
      <c r="AA539" s="30">
        <v>0.0</v>
      </c>
      <c r="AB539" s="30">
        <v>0.0</v>
      </c>
      <c r="AC539" s="30">
        <v>0.0</v>
      </c>
      <c r="AD539" s="30">
        <v>0.0</v>
      </c>
      <c r="AE539" s="30">
        <v>11.0</v>
      </c>
      <c r="AF539" s="30">
        <v>5.0</v>
      </c>
      <c r="AG539" s="30">
        <v>10.0</v>
      </c>
      <c r="AH539" s="30">
        <v>1.0</v>
      </c>
      <c r="AI539" s="30">
        <v>0.0</v>
      </c>
      <c r="AJ539" s="108"/>
    </row>
    <row r="540">
      <c r="A540" s="30">
        <v>13778.3</v>
      </c>
      <c r="B540" s="40">
        <v>44432.0</v>
      </c>
      <c r="C540" s="31">
        <v>44433.0</v>
      </c>
      <c r="D540" s="32" t="s">
        <v>352</v>
      </c>
      <c r="E540" s="32" t="s">
        <v>36</v>
      </c>
      <c r="H540" s="37"/>
      <c r="I540" s="37"/>
      <c r="J540" s="30">
        <v>1.0</v>
      </c>
      <c r="K540" s="30">
        <v>0.0</v>
      </c>
      <c r="L540" s="30">
        <v>0.0</v>
      </c>
      <c r="M540" s="32" t="s">
        <v>49</v>
      </c>
      <c r="N540" s="32" t="s">
        <v>39</v>
      </c>
      <c r="O540" s="30">
        <v>3.0</v>
      </c>
      <c r="P540" s="30">
        <v>0.0</v>
      </c>
      <c r="Q540" s="30">
        <v>0.0</v>
      </c>
      <c r="R540" s="30">
        <v>0.0</v>
      </c>
      <c r="S540" s="30">
        <v>0.0</v>
      </c>
      <c r="T540" s="30">
        <v>0.0</v>
      </c>
      <c r="U540" s="30">
        <v>0.0</v>
      </c>
      <c r="V540" s="30">
        <v>0.0</v>
      </c>
      <c r="W540" s="30">
        <v>0.0</v>
      </c>
      <c r="X540" s="30">
        <v>0.0</v>
      </c>
      <c r="Y540" s="30">
        <v>0.0</v>
      </c>
      <c r="Z540" s="30">
        <v>7.0</v>
      </c>
      <c r="AA540" s="30">
        <v>4.0</v>
      </c>
      <c r="AB540" s="30">
        <v>12.0</v>
      </c>
      <c r="AC540" s="30">
        <v>1.0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108"/>
    </row>
    <row r="541">
      <c r="A541" s="30">
        <v>13779.1</v>
      </c>
      <c r="B541" s="40">
        <v>44432.0</v>
      </c>
      <c r="C541" s="31">
        <v>44461.0</v>
      </c>
      <c r="D541" s="32" t="s">
        <v>249</v>
      </c>
      <c r="E541" s="32" t="s">
        <v>250</v>
      </c>
      <c r="F541" s="32" t="s">
        <v>151</v>
      </c>
      <c r="G541" s="33" t="s">
        <v>38</v>
      </c>
      <c r="H541" s="34">
        <v>27606.0</v>
      </c>
      <c r="I541" s="35"/>
      <c r="J541" s="30">
        <v>0.0</v>
      </c>
      <c r="K541" s="30">
        <v>1.0</v>
      </c>
      <c r="L541" s="30">
        <v>0.0</v>
      </c>
      <c r="M541" s="32" t="s">
        <v>39</v>
      </c>
      <c r="N541" s="32" t="s">
        <v>39</v>
      </c>
      <c r="O541" s="30">
        <v>3.0</v>
      </c>
      <c r="P541" s="30">
        <v>0.0</v>
      </c>
      <c r="Q541" s="30">
        <v>0.0</v>
      </c>
      <c r="R541" s="30">
        <v>0.0</v>
      </c>
      <c r="S541" s="30">
        <v>0.0</v>
      </c>
      <c r="T541" s="30">
        <v>0.0</v>
      </c>
      <c r="U541" s="30">
        <v>0.0</v>
      </c>
      <c r="V541" s="30">
        <v>0.0</v>
      </c>
      <c r="W541" s="30">
        <v>0.0</v>
      </c>
      <c r="X541" s="30">
        <v>0.0</v>
      </c>
      <c r="Y541" s="30">
        <v>0.0</v>
      </c>
      <c r="Z541" s="30">
        <v>7.0</v>
      </c>
      <c r="AA541" s="30">
        <v>5.0</v>
      </c>
      <c r="AB541" s="30">
        <v>11.0</v>
      </c>
      <c r="AC541" s="30">
        <v>1.0</v>
      </c>
      <c r="AD541" s="30">
        <v>0.0</v>
      </c>
      <c r="AE541" s="30">
        <v>0.0</v>
      </c>
      <c r="AF541" s="30">
        <v>0.0</v>
      </c>
      <c r="AG541" s="30">
        <v>0.0</v>
      </c>
      <c r="AH541" s="30">
        <v>0.0</v>
      </c>
      <c r="AI541" s="30">
        <v>0.0</v>
      </c>
      <c r="AJ541" s="108"/>
    </row>
    <row r="542">
      <c r="A542" s="30">
        <v>13779.2</v>
      </c>
      <c r="B542" s="40">
        <v>44432.0</v>
      </c>
      <c r="C542" s="40">
        <v>44461.0</v>
      </c>
      <c r="D542" s="32" t="s">
        <v>249</v>
      </c>
      <c r="E542" s="32" t="s">
        <v>250</v>
      </c>
      <c r="F542" s="32" t="s">
        <v>151</v>
      </c>
      <c r="G542" s="33" t="s">
        <v>38</v>
      </c>
      <c r="H542" s="34">
        <v>27606.0</v>
      </c>
      <c r="I542" s="35"/>
      <c r="J542" s="30">
        <v>0.0</v>
      </c>
      <c r="K542" s="30">
        <v>1.0</v>
      </c>
      <c r="L542" s="30">
        <v>0.0</v>
      </c>
      <c r="M542" s="32" t="s">
        <v>39</v>
      </c>
      <c r="N542" s="32" t="s">
        <v>39</v>
      </c>
      <c r="O542" s="30">
        <v>3.0</v>
      </c>
      <c r="P542" s="30">
        <v>0.0</v>
      </c>
      <c r="Q542" s="30">
        <v>0.0</v>
      </c>
      <c r="R542" s="30">
        <v>0.0</v>
      </c>
      <c r="S542" s="30">
        <v>0.0</v>
      </c>
      <c r="T542" s="30">
        <v>0.0</v>
      </c>
      <c r="U542" s="30">
        <v>0.0</v>
      </c>
      <c r="V542" s="30">
        <v>0.0</v>
      </c>
      <c r="W542" s="30">
        <v>0.0</v>
      </c>
      <c r="X542" s="30">
        <v>0.0</v>
      </c>
      <c r="Y542" s="30">
        <v>0.0</v>
      </c>
      <c r="Z542" s="30">
        <v>7.0</v>
      </c>
      <c r="AA542" s="30">
        <v>0.0</v>
      </c>
      <c r="AB542" s="30">
        <v>5.0</v>
      </c>
      <c r="AC542" s="30">
        <v>1.0</v>
      </c>
      <c r="AD542" s="30">
        <v>0.0</v>
      </c>
      <c r="AE542" s="30">
        <v>0.0</v>
      </c>
      <c r="AF542" s="30">
        <v>0.0</v>
      </c>
      <c r="AG542" s="30">
        <v>0.0</v>
      </c>
      <c r="AH542" s="30">
        <v>0.0</v>
      </c>
      <c r="AI542" s="30">
        <v>0.0</v>
      </c>
      <c r="AJ542" s="108"/>
    </row>
    <row r="543">
      <c r="A543" s="30">
        <v>13780.1</v>
      </c>
      <c r="B543" s="40">
        <v>44432.0</v>
      </c>
      <c r="C543" s="40">
        <v>44459.0</v>
      </c>
      <c r="D543" s="32" t="s">
        <v>167</v>
      </c>
      <c r="E543" s="33" t="s">
        <v>168</v>
      </c>
      <c r="F543" s="32" t="s">
        <v>169</v>
      </c>
      <c r="G543" s="32" t="s">
        <v>38</v>
      </c>
      <c r="H543" s="30">
        <v>27601.0</v>
      </c>
      <c r="I543" s="35"/>
      <c r="J543" s="30">
        <v>0.0</v>
      </c>
      <c r="K543" s="30">
        <v>1.0</v>
      </c>
      <c r="L543" s="30">
        <v>0.0</v>
      </c>
      <c r="M543" s="32" t="s">
        <v>39</v>
      </c>
      <c r="N543" s="32" t="s">
        <v>39</v>
      </c>
      <c r="O543" s="30">
        <v>5.0</v>
      </c>
      <c r="P543" s="30">
        <v>0.0</v>
      </c>
      <c r="Q543" s="30">
        <v>0.0</v>
      </c>
      <c r="R543" s="30">
        <v>0.0</v>
      </c>
      <c r="S543" s="30">
        <v>0.0</v>
      </c>
      <c r="T543" s="30">
        <v>0.0</v>
      </c>
      <c r="U543" s="30">
        <v>11.0</v>
      </c>
      <c r="V543" s="30">
        <v>5.0</v>
      </c>
      <c r="W543" s="30">
        <v>10.0</v>
      </c>
      <c r="X543" s="30">
        <v>1.0</v>
      </c>
      <c r="Y543" s="30">
        <v>1.0</v>
      </c>
      <c r="Z543" s="30">
        <v>0.0</v>
      </c>
      <c r="AA543" s="30">
        <v>0.0</v>
      </c>
      <c r="AB543" s="30">
        <v>0.0</v>
      </c>
      <c r="AC543" s="30">
        <v>0.0</v>
      </c>
      <c r="AD543" s="30">
        <v>0.0</v>
      </c>
      <c r="AE543" s="30">
        <v>0.0</v>
      </c>
      <c r="AF543" s="30">
        <v>0.0</v>
      </c>
      <c r="AG543" s="30">
        <v>0.0</v>
      </c>
      <c r="AH543" s="30">
        <v>0.0</v>
      </c>
      <c r="AI543" s="30">
        <v>0.0</v>
      </c>
      <c r="AJ543" s="108"/>
    </row>
    <row r="544">
      <c r="A544" s="30">
        <v>13781.1</v>
      </c>
      <c r="B544" s="40">
        <v>44432.0</v>
      </c>
      <c r="C544" s="31">
        <v>44433.0</v>
      </c>
      <c r="D544" s="32" t="s">
        <v>55</v>
      </c>
      <c r="E544" s="32" t="s">
        <v>36</v>
      </c>
      <c r="F544" s="32" t="s">
        <v>56</v>
      </c>
      <c r="G544" s="33" t="s">
        <v>38</v>
      </c>
      <c r="H544" s="34">
        <v>27603.0</v>
      </c>
      <c r="I544" s="35"/>
      <c r="J544" s="30">
        <v>0.0</v>
      </c>
      <c r="K544" s="30">
        <v>1.0</v>
      </c>
      <c r="L544" s="30">
        <v>0.0</v>
      </c>
      <c r="M544" s="32" t="s">
        <v>49</v>
      </c>
      <c r="N544" s="32" t="s">
        <v>39</v>
      </c>
      <c r="O544" s="30">
        <v>5.0</v>
      </c>
      <c r="P544" s="30">
        <v>12.0</v>
      </c>
      <c r="Q544" s="30">
        <v>8.0</v>
      </c>
      <c r="R544" s="30">
        <v>10.0</v>
      </c>
      <c r="S544" s="30">
        <v>2.0</v>
      </c>
      <c r="T544" s="30">
        <v>0.0</v>
      </c>
      <c r="U544" s="30">
        <v>0.0</v>
      </c>
      <c r="V544" s="30">
        <v>0.0</v>
      </c>
      <c r="W544" s="30">
        <v>0.0</v>
      </c>
      <c r="X544" s="30">
        <v>0.0</v>
      </c>
      <c r="Y544" s="30">
        <v>0.0</v>
      </c>
      <c r="Z544" s="30">
        <v>0.0</v>
      </c>
      <c r="AA544" s="30">
        <v>0.0</v>
      </c>
      <c r="AB544" s="30">
        <v>0.0</v>
      </c>
      <c r="AC544" s="30">
        <v>0.0</v>
      </c>
      <c r="AD544" s="30">
        <v>0.0</v>
      </c>
      <c r="AE544" s="30">
        <v>0.0</v>
      </c>
      <c r="AF544" s="30">
        <v>0.0</v>
      </c>
      <c r="AG544" s="30">
        <v>0.0</v>
      </c>
      <c r="AH544" s="30">
        <v>0.0</v>
      </c>
      <c r="AI544" s="30">
        <v>0.0</v>
      </c>
      <c r="AJ544" s="108"/>
    </row>
    <row r="545">
      <c r="A545" s="30">
        <v>13782.1</v>
      </c>
      <c r="B545" s="40">
        <v>44433.0</v>
      </c>
      <c r="C545" s="31">
        <v>44459.0</v>
      </c>
      <c r="D545" s="32" t="s">
        <v>394</v>
      </c>
      <c r="E545" s="32" t="s">
        <v>36</v>
      </c>
      <c r="F545" s="32" t="s">
        <v>154</v>
      </c>
      <c r="G545" s="33" t="s">
        <v>38</v>
      </c>
      <c r="H545" s="34">
        <v>27606.0</v>
      </c>
      <c r="I545" s="35"/>
      <c r="J545" s="30">
        <v>0.0</v>
      </c>
      <c r="K545" s="30">
        <v>1.0</v>
      </c>
      <c r="L545" s="30">
        <v>0.0</v>
      </c>
      <c r="M545" s="32" t="s">
        <v>49</v>
      </c>
      <c r="N545" s="32" t="s">
        <v>39</v>
      </c>
      <c r="O545" s="30">
        <v>2.0</v>
      </c>
      <c r="P545" s="30">
        <v>0.0</v>
      </c>
      <c r="Q545" s="30">
        <v>0.0</v>
      </c>
      <c r="R545" s="30">
        <v>0.0</v>
      </c>
      <c r="S545" s="30">
        <v>0.0</v>
      </c>
      <c r="T545" s="30">
        <v>0.0</v>
      </c>
      <c r="U545" s="30">
        <v>0.0</v>
      </c>
      <c r="V545" s="30">
        <v>0.0</v>
      </c>
      <c r="W545" s="30">
        <v>0.0</v>
      </c>
      <c r="X545" s="30">
        <v>0.0</v>
      </c>
      <c r="Y545" s="30">
        <v>0.0</v>
      </c>
      <c r="Z545" s="30">
        <v>5.0</v>
      </c>
      <c r="AA545" s="30">
        <v>3.0</v>
      </c>
      <c r="AB545" s="30">
        <v>0.0</v>
      </c>
      <c r="AC545" s="30">
        <v>1.0</v>
      </c>
      <c r="AD545" s="30">
        <v>1.0</v>
      </c>
      <c r="AE545" s="30">
        <v>0.0</v>
      </c>
      <c r="AF545" s="30">
        <v>0.0</v>
      </c>
      <c r="AG545" s="30">
        <v>0.0</v>
      </c>
      <c r="AH545" s="30">
        <v>0.0</v>
      </c>
      <c r="AI545" s="30">
        <v>0.0</v>
      </c>
      <c r="AJ545" s="108"/>
    </row>
    <row r="546">
      <c r="A546" s="30">
        <v>13783.1</v>
      </c>
      <c r="B546" s="40">
        <v>44433.0</v>
      </c>
      <c r="C546" s="31">
        <v>44461.0</v>
      </c>
      <c r="D546" s="32" t="s">
        <v>425</v>
      </c>
      <c r="E546" s="33" t="s">
        <v>36</v>
      </c>
      <c r="F546" s="32" t="s">
        <v>284</v>
      </c>
      <c r="G546" s="32" t="s">
        <v>107</v>
      </c>
      <c r="H546" s="34">
        <v>27513.0</v>
      </c>
      <c r="I546" s="35"/>
      <c r="J546" s="30">
        <v>0.0</v>
      </c>
      <c r="K546" s="30">
        <v>1.0</v>
      </c>
      <c r="L546" s="30">
        <v>0.0</v>
      </c>
      <c r="M546" s="32" t="s">
        <v>49</v>
      </c>
      <c r="N546" s="32" t="s">
        <v>49</v>
      </c>
      <c r="O546" s="30">
        <v>0.0</v>
      </c>
      <c r="P546" s="30">
        <v>0.0</v>
      </c>
      <c r="Q546" s="30">
        <v>0.0</v>
      </c>
      <c r="R546" s="30">
        <v>0.0</v>
      </c>
      <c r="S546" s="30">
        <v>0.0</v>
      </c>
      <c r="T546" s="30">
        <v>0.0</v>
      </c>
      <c r="U546" s="30">
        <v>0.0</v>
      </c>
      <c r="V546" s="30">
        <v>0.0</v>
      </c>
      <c r="W546" s="30">
        <v>0.0</v>
      </c>
      <c r="X546" s="30">
        <v>0.0</v>
      </c>
      <c r="Y546" s="30">
        <v>0.0</v>
      </c>
      <c r="Z546" s="30">
        <v>0.0</v>
      </c>
      <c r="AA546" s="30">
        <v>0.0</v>
      </c>
      <c r="AB546" s="30">
        <v>0.0</v>
      </c>
      <c r="AC546" s="30">
        <v>0.0</v>
      </c>
      <c r="AD546" s="30">
        <v>0.0</v>
      </c>
      <c r="AE546" s="30">
        <v>11.0</v>
      </c>
      <c r="AF546" s="30">
        <v>5.0</v>
      </c>
      <c r="AG546" s="30">
        <v>10.0</v>
      </c>
      <c r="AH546" s="30">
        <v>1.0</v>
      </c>
      <c r="AI546" s="30">
        <v>0.0</v>
      </c>
      <c r="AJ546" s="108"/>
    </row>
    <row r="547">
      <c r="A547" s="30">
        <v>13783.2</v>
      </c>
      <c r="B547" s="40">
        <v>44433.0</v>
      </c>
      <c r="C547" s="31">
        <v>44461.0</v>
      </c>
      <c r="D547" s="32" t="s">
        <v>425</v>
      </c>
      <c r="E547" s="33" t="s">
        <v>36</v>
      </c>
      <c r="F547" s="32" t="s">
        <v>290</v>
      </c>
      <c r="G547" s="32" t="s">
        <v>107</v>
      </c>
      <c r="H547" s="34">
        <v>27513.0</v>
      </c>
      <c r="I547" s="35"/>
      <c r="J547" s="30">
        <v>0.0</v>
      </c>
      <c r="K547" s="30">
        <v>1.0</v>
      </c>
      <c r="L547" s="30">
        <v>0.0</v>
      </c>
      <c r="M547" s="32" t="s">
        <v>49</v>
      </c>
      <c r="N547" s="32" t="s">
        <v>49</v>
      </c>
      <c r="O547" s="30">
        <v>3.0</v>
      </c>
      <c r="P547" s="30">
        <v>0.0</v>
      </c>
      <c r="Q547" s="30">
        <v>0.0</v>
      </c>
      <c r="R547" s="30">
        <v>0.0</v>
      </c>
      <c r="S547" s="30">
        <v>0.0</v>
      </c>
      <c r="T547" s="30">
        <v>0.0</v>
      </c>
      <c r="U547" s="30">
        <v>11.0</v>
      </c>
      <c r="V547" s="30">
        <v>5.0</v>
      </c>
      <c r="W547" s="30">
        <v>10.0</v>
      </c>
      <c r="X547" s="30">
        <v>1.0</v>
      </c>
      <c r="Y547" s="30">
        <v>0.0</v>
      </c>
      <c r="Z547" s="30">
        <v>0.0</v>
      </c>
      <c r="AA547" s="30">
        <v>0.0</v>
      </c>
      <c r="AB547" s="30">
        <v>0.0</v>
      </c>
      <c r="AC547" s="30">
        <v>0.0</v>
      </c>
      <c r="AD547" s="30">
        <v>0.0</v>
      </c>
      <c r="AE547" s="30">
        <v>0.0</v>
      </c>
      <c r="AF547" s="30">
        <v>0.0</v>
      </c>
      <c r="AG547" s="30">
        <v>0.0</v>
      </c>
      <c r="AH547" s="30">
        <v>0.0</v>
      </c>
      <c r="AI547" s="30">
        <v>0.0</v>
      </c>
      <c r="AJ547" s="108"/>
    </row>
    <row r="548">
      <c r="A548" s="30">
        <v>13783.3</v>
      </c>
      <c r="B548" s="40">
        <v>44433.0</v>
      </c>
      <c r="C548" s="31">
        <v>44461.0</v>
      </c>
      <c r="D548" s="32" t="s">
        <v>425</v>
      </c>
      <c r="E548" s="33" t="s">
        <v>36</v>
      </c>
      <c r="F548" s="32" t="s">
        <v>290</v>
      </c>
      <c r="G548" s="32" t="s">
        <v>107</v>
      </c>
      <c r="H548" s="30">
        <v>27513.0</v>
      </c>
      <c r="I548" s="35"/>
      <c r="J548" s="30">
        <v>0.0</v>
      </c>
      <c r="K548" s="30">
        <v>1.0</v>
      </c>
      <c r="L548" s="30">
        <v>0.0</v>
      </c>
      <c r="M548" s="32" t="s">
        <v>49</v>
      </c>
      <c r="N548" s="32" t="s">
        <v>49</v>
      </c>
      <c r="O548" s="30">
        <v>4.0</v>
      </c>
      <c r="P548" s="30">
        <v>0.0</v>
      </c>
      <c r="Q548" s="30">
        <v>0.0</v>
      </c>
      <c r="R548" s="30">
        <v>0.0</v>
      </c>
      <c r="S548" s="30">
        <v>0.0</v>
      </c>
      <c r="T548" s="30">
        <v>0.0</v>
      </c>
      <c r="U548" s="30">
        <v>11.0</v>
      </c>
      <c r="V548" s="30">
        <v>5.0</v>
      </c>
      <c r="W548" s="30">
        <v>10.0</v>
      </c>
      <c r="X548" s="30">
        <v>1.0</v>
      </c>
      <c r="Y548" s="30">
        <v>0.0</v>
      </c>
      <c r="Z548" s="30">
        <v>0.0</v>
      </c>
      <c r="AA548" s="30">
        <v>0.0</v>
      </c>
      <c r="AB548" s="30">
        <v>0.0</v>
      </c>
      <c r="AC548" s="30">
        <v>0.0</v>
      </c>
      <c r="AD548" s="30">
        <v>0.0</v>
      </c>
      <c r="AE548" s="30">
        <v>0.0</v>
      </c>
      <c r="AF548" s="30">
        <v>0.0</v>
      </c>
      <c r="AG548" s="30">
        <v>0.0</v>
      </c>
      <c r="AH548" s="30">
        <v>0.0</v>
      </c>
      <c r="AI548" s="30">
        <v>0.0</v>
      </c>
      <c r="AJ548" s="108"/>
    </row>
    <row r="549">
      <c r="A549" s="30">
        <v>13783.4</v>
      </c>
      <c r="B549" s="40">
        <v>44433.0</v>
      </c>
      <c r="C549" s="31">
        <v>44461.0</v>
      </c>
      <c r="D549" s="32" t="s">
        <v>425</v>
      </c>
      <c r="E549" s="32" t="s">
        <v>36</v>
      </c>
      <c r="H549" s="37"/>
      <c r="I549" s="37"/>
      <c r="J549" s="30">
        <v>0.0</v>
      </c>
      <c r="K549" s="30">
        <v>0.0</v>
      </c>
      <c r="L549" s="30">
        <v>1.0</v>
      </c>
      <c r="M549" s="32" t="s">
        <v>49</v>
      </c>
      <c r="N549" s="32" t="s">
        <v>49</v>
      </c>
      <c r="O549" s="30">
        <v>3.0</v>
      </c>
      <c r="P549" s="30">
        <v>0.0</v>
      </c>
      <c r="Q549" s="30">
        <v>0.0</v>
      </c>
      <c r="R549" s="30">
        <v>0.0</v>
      </c>
      <c r="S549" s="30">
        <v>0.0</v>
      </c>
      <c r="T549" s="30">
        <v>0.0</v>
      </c>
      <c r="U549" s="30">
        <v>11.0</v>
      </c>
      <c r="V549" s="30">
        <v>5.0</v>
      </c>
      <c r="W549" s="30">
        <v>10.0</v>
      </c>
      <c r="X549" s="30">
        <v>1.0</v>
      </c>
      <c r="Y549" s="30">
        <v>0.0</v>
      </c>
      <c r="Z549" s="30">
        <v>0.0</v>
      </c>
      <c r="AA549" s="30">
        <v>0.0</v>
      </c>
      <c r="AB549" s="30">
        <v>0.0</v>
      </c>
      <c r="AC549" s="30">
        <v>0.0</v>
      </c>
      <c r="AD549" s="30">
        <v>0.0</v>
      </c>
      <c r="AE549" s="30">
        <v>0.0</v>
      </c>
      <c r="AF549" s="30">
        <v>0.0</v>
      </c>
      <c r="AG549" s="30">
        <v>0.0</v>
      </c>
      <c r="AH549" s="30">
        <v>0.0</v>
      </c>
      <c r="AI549" s="30">
        <v>0.0</v>
      </c>
      <c r="AJ549" s="108"/>
    </row>
    <row r="550">
      <c r="A550" s="30">
        <v>13783.5</v>
      </c>
      <c r="B550" s="40">
        <v>44433.0</v>
      </c>
      <c r="C550" s="31">
        <v>44461.0</v>
      </c>
      <c r="D550" s="32" t="s">
        <v>425</v>
      </c>
      <c r="E550" s="32" t="s">
        <v>36</v>
      </c>
      <c r="H550" s="37"/>
      <c r="I550" s="37"/>
      <c r="J550" s="30">
        <v>0.0</v>
      </c>
      <c r="K550" s="30">
        <v>0.0</v>
      </c>
      <c r="L550" s="30">
        <v>1.0</v>
      </c>
      <c r="M550" s="32" t="s">
        <v>49</v>
      </c>
      <c r="N550" s="32" t="s">
        <v>49</v>
      </c>
      <c r="O550" s="30">
        <v>0.0</v>
      </c>
      <c r="P550" s="30">
        <v>0.0</v>
      </c>
      <c r="Q550" s="30">
        <v>0.0</v>
      </c>
      <c r="R550" s="30">
        <v>0.0</v>
      </c>
      <c r="S550" s="30">
        <v>0.0</v>
      </c>
      <c r="T550" s="30">
        <v>0.0</v>
      </c>
      <c r="U550" s="30">
        <v>6.0</v>
      </c>
      <c r="V550" s="30">
        <v>5.0</v>
      </c>
      <c r="W550" s="30">
        <v>10.0</v>
      </c>
      <c r="X550" s="30">
        <v>0.0</v>
      </c>
      <c r="Y550" s="30">
        <v>0.0</v>
      </c>
      <c r="Z550" s="30">
        <v>0.0</v>
      </c>
      <c r="AA550" s="30">
        <v>0.0</v>
      </c>
      <c r="AB550" s="30">
        <v>0.0</v>
      </c>
      <c r="AC550" s="30">
        <v>0.0</v>
      </c>
      <c r="AD550" s="30">
        <v>0.0</v>
      </c>
      <c r="AE550" s="30">
        <v>0.0</v>
      </c>
      <c r="AF550" s="30">
        <v>0.0</v>
      </c>
      <c r="AG550" s="30">
        <v>0.0</v>
      </c>
      <c r="AH550" s="30">
        <v>0.0</v>
      </c>
      <c r="AI550" s="30">
        <v>0.0</v>
      </c>
      <c r="AJ550" s="108"/>
    </row>
    <row r="551">
      <c r="A551" s="30">
        <v>13784.1</v>
      </c>
      <c r="B551" s="40">
        <v>44433.0</v>
      </c>
      <c r="C551" s="31">
        <v>44459.0</v>
      </c>
      <c r="D551" s="32" t="s">
        <v>394</v>
      </c>
      <c r="E551" s="32" t="s">
        <v>36</v>
      </c>
      <c r="F551" s="32" t="s">
        <v>154</v>
      </c>
      <c r="G551" s="32" t="s">
        <v>38</v>
      </c>
      <c r="H551" s="30">
        <v>27606.0</v>
      </c>
      <c r="I551" s="37"/>
      <c r="J551" s="30">
        <v>0.0</v>
      </c>
      <c r="K551" s="30">
        <v>1.0</v>
      </c>
      <c r="L551" s="30">
        <v>0.0</v>
      </c>
      <c r="M551" s="32" t="s">
        <v>49</v>
      </c>
      <c r="N551" s="32" t="s">
        <v>39</v>
      </c>
      <c r="O551" s="30">
        <v>2.0</v>
      </c>
      <c r="P551" s="30">
        <v>0.0</v>
      </c>
      <c r="Q551" s="30">
        <v>0.0</v>
      </c>
      <c r="R551" s="30">
        <v>0.0</v>
      </c>
      <c r="S551" s="30">
        <v>0.0</v>
      </c>
      <c r="T551" s="30">
        <v>0.0</v>
      </c>
      <c r="U551" s="30">
        <v>0.0</v>
      </c>
      <c r="V551" s="30">
        <v>0.0</v>
      </c>
      <c r="W551" s="30">
        <v>0.0</v>
      </c>
      <c r="X551" s="30">
        <v>0.0</v>
      </c>
      <c r="Y551" s="30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10.0</v>
      </c>
      <c r="AF551" s="30">
        <v>5.0</v>
      </c>
      <c r="AG551" s="30">
        <v>10.0</v>
      </c>
      <c r="AH551" s="30">
        <v>1.0</v>
      </c>
      <c r="AI551" s="30">
        <v>0.0</v>
      </c>
      <c r="AJ551" s="108"/>
    </row>
    <row r="552">
      <c r="A552" s="30">
        <v>13785.1</v>
      </c>
      <c r="B552" s="40">
        <v>44433.0</v>
      </c>
      <c r="C552" s="31">
        <v>44461.0</v>
      </c>
      <c r="D552" s="32" t="s">
        <v>211</v>
      </c>
      <c r="E552" s="32" t="s">
        <v>36</v>
      </c>
      <c r="F552" s="32" t="s">
        <v>154</v>
      </c>
      <c r="G552" s="33" t="s">
        <v>38</v>
      </c>
      <c r="H552" s="34">
        <v>27606.0</v>
      </c>
      <c r="I552" s="35"/>
      <c r="J552" s="30">
        <v>0.0</v>
      </c>
      <c r="K552" s="30">
        <v>1.0</v>
      </c>
      <c r="L552" s="30">
        <v>0.0</v>
      </c>
      <c r="M552" s="32" t="s">
        <v>49</v>
      </c>
      <c r="N552" s="32" t="s">
        <v>39</v>
      </c>
      <c r="O552" s="30">
        <v>3.0</v>
      </c>
      <c r="P552" s="30">
        <v>0.0</v>
      </c>
      <c r="Q552" s="30">
        <v>0.0</v>
      </c>
      <c r="R552" s="30">
        <v>0.0</v>
      </c>
      <c r="S552" s="30">
        <v>0.0</v>
      </c>
      <c r="T552" s="30">
        <v>0.0</v>
      </c>
      <c r="U552" s="30">
        <v>11.0</v>
      </c>
      <c r="V552" s="30">
        <v>6.0</v>
      </c>
      <c r="W552" s="30">
        <v>5.0</v>
      </c>
      <c r="X552" s="30">
        <v>0.0</v>
      </c>
      <c r="Y552" s="30">
        <v>0.0</v>
      </c>
      <c r="Z552" s="30">
        <v>0.0</v>
      </c>
      <c r="AA552" s="30">
        <v>0.0</v>
      </c>
      <c r="AB552" s="30">
        <v>0.0</v>
      </c>
      <c r="AC552" s="30">
        <v>0.0</v>
      </c>
      <c r="AD552" s="30">
        <v>0.0</v>
      </c>
      <c r="AE552" s="30">
        <v>0.0</v>
      </c>
      <c r="AF552" s="30">
        <v>0.0</v>
      </c>
      <c r="AG552" s="30">
        <v>5.0</v>
      </c>
      <c r="AH552" s="30">
        <v>1.0</v>
      </c>
      <c r="AI552" s="30">
        <v>0.0</v>
      </c>
      <c r="AJ552" s="108"/>
    </row>
    <row r="553">
      <c r="A553" s="30">
        <v>13785.2</v>
      </c>
      <c r="B553" s="40">
        <v>44433.0</v>
      </c>
      <c r="C553" s="31">
        <v>44461.0</v>
      </c>
      <c r="D553" s="32" t="s">
        <v>211</v>
      </c>
      <c r="E553" s="33" t="s">
        <v>36</v>
      </c>
      <c r="F553" s="32" t="s">
        <v>212</v>
      </c>
      <c r="G553" s="32" t="s">
        <v>38</v>
      </c>
      <c r="H553" s="30">
        <v>27606.0</v>
      </c>
      <c r="I553" s="35"/>
      <c r="J553" s="30">
        <v>0.0</v>
      </c>
      <c r="K553" s="30">
        <v>1.0</v>
      </c>
      <c r="L553" s="30">
        <v>0.0</v>
      </c>
      <c r="M553" s="32" t="s">
        <v>49</v>
      </c>
      <c r="N553" s="32" t="s">
        <v>39</v>
      </c>
      <c r="O553" s="30">
        <v>3.0</v>
      </c>
      <c r="P553" s="30">
        <v>0.0</v>
      </c>
      <c r="Q553" s="30">
        <v>0.0</v>
      </c>
      <c r="R553" s="30">
        <v>0.0</v>
      </c>
      <c r="S553" s="30">
        <v>0.0</v>
      </c>
      <c r="T553" s="30">
        <v>0.0</v>
      </c>
      <c r="U553" s="30">
        <v>11.0</v>
      </c>
      <c r="V553" s="30">
        <v>6.0</v>
      </c>
      <c r="W553" s="30">
        <v>10.0</v>
      </c>
      <c r="X553" s="30">
        <v>1.0</v>
      </c>
      <c r="Y553" s="30">
        <v>0.0</v>
      </c>
      <c r="Z553" s="30">
        <v>0.0</v>
      </c>
      <c r="AA553" s="30">
        <v>0.0</v>
      </c>
      <c r="AB553" s="30">
        <v>0.0</v>
      </c>
      <c r="AC553" s="30">
        <v>0.0</v>
      </c>
      <c r="AD553" s="30">
        <v>0.0</v>
      </c>
      <c r="AE553" s="30">
        <v>0.0</v>
      </c>
      <c r="AF553" s="30">
        <v>0.0</v>
      </c>
      <c r="AG553" s="30">
        <v>0.0</v>
      </c>
      <c r="AH553" s="30">
        <v>0.0</v>
      </c>
      <c r="AI553" s="30">
        <v>0.0</v>
      </c>
      <c r="AJ553" s="108"/>
    </row>
    <row r="554">
      <c r="A554" s="30">
        <v>13785.3</v>
      </c>
      <c r="B554" s="40">
        <v>44433.0</v>
      </c>
      <c r="C554" s="31">
        <v>44461.0</v>
      </c>
      <c r="D554" s="32" t="s">
        <v>211</v>
      </c>
      <c r="E554" s="32" t="s">
        <v>36</v>
      </c>
      <c r="H554" s="37"/>
      <c r="I554" s="37"/>
      <c r="J554" s="30">
        <v>0.0</v>
      </c>
      <c r="K554" s="30">
        <v>0.0</v>
      </c>
      <c r="L554" s="30">
        <v>1.0</v>
      </c>
      <c r="M554" s="32" t="s">
        <v>49</v>
      </c>
      <c r="N554" s="32" t="s">
        <v>39</v>
      </c>
      <c r="O554" s="30">
        <v>3.0</v>
      </c>
      <c r="P554" s="30">
        <v>11.0</v>
      </c>
      <c r="Q554" s="30">
        <v>6.0</v>
      </c>
      <c r="R554" s="30">
        <v>10.0</v>
      </c>
      <c r="S554" s="30">
        <v>1.0</v>
      </c>
      <c r="T554" s="30">
        <v>0.0</v>
      </c>
      <c r="U554" s="30">
        <v>0.0</v>
      </c>
      <c r="V554" s="30">
        <v>0.0</v>
      </c>
      <c r="W554" s="30">
        <v>0.0</v>
      </c>
      <c r="X554" s="30">
        <v>0.0</v>
      </c>
      <c r="Y554" s="30">
        <v>0.0</v>
      </c>
      <c r="Z554" s="30">
        <v>0.0</v>
      </c>
      <c r="AA554" s="30">
        <v>0.0</v>
      </c>
      <c r="AB554" s="30">
        <v>0.0</v>
      </c>
      <c r="AC554" s="30">
        <v>0.0</v>
      </c>
      <c r="AD554" s="30">
        <v>0.0</v>
      </c>
      <c r="AE554" s="30">
        <v>0.0</v>
      </c>
      <c r="AF554" s="30">
        <v>0.0</v>
      </c>
      <c r="AG554" s="30">
        <v>0.0</v>
      </c>
      <c r="AH554" s="30">
        <v>0.0</v>
      </c>
      <c r="AI554" s="30">
        <v>0.0</v>
      </c>
      <c r="AJ554" s="108"/>
    </row>
    <row r="555">
      <c r="A555" s="30">
        <v>13785.4</v>
      </c>
      <c r="B555" s="40">
        <v>44433.0</v>
      </c>
      <c r="C555" s="31">
        <v>44461.0</v>
      </c>
      <c r="D555" s="32" t="s">
        <v>211</v>
      </c>
      <c r="E555" s="32" t="s">
        <v>36</v>
      </c>
      <c r="H555" s="37"/>
      <c r="I555" s="37"/>
      <c r="J555" s="30">
        <v>1.0</v>
      </c>
      <c r="K555" s="30">
        <v>0.0</v>
      </c>
      <c r="L555" s="30">
        <v>0.0</v>
      </c>
      <c r="M555" s="32" t="s">
        <v>49</v>
      </c>
      <c r="N555" s="32" t="s">
        <v>39</v>
      </c>
      <c r="O555" s="30">
        <v>3.0</v>
      </c>
      <c r="P555" s="30">
        <v>0.0</v>
      </c>
      <c r="Q555" s="30">
        <v>0.0</v>
      </c>
      <c r="R555" s="30">
        <v>0.0</v>
      </c>
      <c r="S555" s="30">
        <v>0.0</v>
      </c>
      <c r="T555" s="30">
        <v>0.0</v>
      </c>
      <c r="U555" s="30">
        <v>0.0</v>
      </c>
      <c r="V555" s="30">
        <v>0.0</v>
      </c>
      <c r="W555" s="30">
        <v>0.0</v>
      </c>
      <c r="X555" s="30">
        <v>0.0</v>
      </c>
      <c r="Y555" s="30">
        <v>0.0</v>
      </c>
      <c r="Z555" s="30">
        <v>7.0</v>
      </c>
      <c r="AA555" s="30">
        <v>6.0</v>
      </c>
      <c r="AB555" s="30">
        <v>5.0</v>
      </c>
      <c r="AC555" s="30">
        <v>0.0</v>
      </c>
      <c r="AD555" s="30">
        <v>0.0</v>
      </c>
      <c r="AE555" s="30">
        <v>0.0</v>
      </c>
      <c r="AF555" s="30">
        <v>0.0</v>
      </c>
      <c r="AG555" s="30">
        <v>0.0</v>
      </c>
      <c r="AH555" s="30">
        <v>0.0</v>
      </c>
      <c r="AI555" s="30">
        <v>0.0</v>
      </c>
      <c r="AJ555" s="108"/>
    </row>
    <row r="556">
      <c r="A556" s="30">
        <v>13786.1</v>
      </c>
      <c r="B556" s="40">
        <v>44433.0</v>
      </c>
      <c r="C556" s="31">
        <v>44461.0</v>
      </c>
      <c r="D556" s="32" t="s">
        <v>60</v>
      </c>
      <c r="E556" s="33" t="s">
        <v>36</v>
      </c>
      <c r="F556" s="32" t="s">
        <v>64</v>
      </c>
      <c r="G556" s="32" t="s">
        <v>51</v>
      </c>
      <c r="H556" s="34">
        <v>27539.0</v>
      </c>
      <c r="I556" s="35"/>
      <c r="J556" s="30">
        <v>0.0</v>
      </c>
      <c r="K556" s="30">
        <v>1.0</v>
      </c>
      <c r="L556" s="30">
        <v>0.0</v>
      </c>
      <c r="M556" s="32" t="s">
        <v>39</v>
      </c>
      <c r="N556" s="32" t="s">
        <v>39</v>
      </c>
      <c r="O556" s="30">
        <v>1.0</v>
      </c>
      <c r="P556" s="30">
        <v>0.0</v>
      </c>
      <c r="Q556" s="30">
        <v>0.0</v>
      </c>
      <c r="R556" s="30">
        <v>0.0</v>
      </c>
      <c r="S556" s="30">
        <v>0.0</v>
      </c>
      <c r="T556" s="30">
        <v>0.0</v>
      </c>
      <c r="U556" s="30">
        <v>0.0</v>
      </c>
      <c r="V556" s="30">
        <v>0.0</v>
      </c>
      <c r="W556" s="30">
        <v>0.0</v>
      </c>
      <c r="X556" s="30">
        <v>0.0</v>
      </c>
      <c r="Y556" s="30">
        <v>0.0</v>
      </c>
      <c r="Z556" s="30">
        <v>0.0</v>
      </c>
      <c r="AA556" s="30">
        <v>0.0</v>
      </c>
      <c r="AB556" s="30">
        <v>0.0</v>
      </c>
      <c r="AC556" s="30">
        <v>0.0</v>
      </c>
      <c r="AD556" s="30">
        <v>0.0</v>
      </c>
      <c r="AE556" s="30">
        <v>8.0</v>
      </c>
      <c r="AF556" s="30">
        <v>5.0</v>
      </c>
      <c r="AG556" s="30">
        <v>10.0</v>
      </c>
      <c r="AH556" s="30">
        <v>1.0</v>
      </c>
      <c r="AI556" s="30">
        <v>0.0</v>
      </c>
      <c r="AJ556" s="108"/>
    </row>
    <row r="557">
      <c r="A557" s="30">
        <v>13786.2</v>
      </c>
      <c r="B557" s="40">
        <v>44433.0</v>
      </c>
      <c r="C557" s="31">
        <v>44461.0</v>
      </c>
      <c r="D557" s="32" t="s">
        <v>60</v>
      </c>
      <c r="E557" s="33" t="s">
        <v>36</v>
      </c>
      <c r="F557" s="32" t="s">
        <v>64</v>
      </c>
      <c r="G557" s="32" t="s">
        <v>51</v>
      </c>
      <c r="H557" s="30">
        <v>27539.0</v>
      </c>
      <c r="I557" s="35"/>
      <c r="J557" s="30">
        <v>0.0</v>
      </c>
      <c r="K557" s="30">
        <v>1.0</v>
      </c>
      <c r="L557" s="30">
        <v>0.0</v>
      </c>
      <c r="M557" s="32" t="s">
        <v>39</v>
      </c>
      <c r="N557" s="32" t="s">
        <v>39</v>
      </c>
      <c r="O557" s="30">
        <v>1.0</v>
      </c>
      <c r="P557" s="30">
        <v>0.0</v>
      </c>
      <c r="Q557" s="30">
        <v>0.0</v>
      </c>
      <c r="R557" s="30">
        <v>0.0</v>
      </c>
      <c r="S557" s="30">
        <v>0.0</v>
      </c>
      <c r="T557" s="30">
        <v>0.0</v>
      </c>
      <c r="U557" s="30">
        <v>0.0</v>
      </c>
      <c r="V557" s="30">
        <v>0.0</v>
      </c>
      <c r="W557" s="30">
        <v>5.0</v>
      </c>
      <c r="X557" s="30">
        <v>1.0</v>
      </c>
      <c r="Y557" s="30">
        <v>0.0</v>
      </c>
      <c r="Z557" s="30">
        <v>0.0</v>
      </c>
      <c r="AA557" s="30">
        <v>0.0</v>
      </c>
      <c r="AB557" s="30">
        <v>0.0</v>
      </c>
      <c r="AC557" s="30">
        <v>0.0</v>
      </c>
      <c r="AD557" s="30">
        <v>0.0</v>
      </c>
      <c r="AE557" s="30">
        <v>8.0</v>
      </c>
      <c r="AF557" s="30">
        <v>5.0</v>
      </c>
      <c r="AG557" s="30">
        <v>5.0</v>
      </c>
      <c r="AH557" s="30">
        <v>0.0</v>
      </c>
      <c r="AI557" s="30">
        <v>0.0</v>
      </c>
      <c r="AJ557" s="108"/>
    </row>
    <row r="558">
      <c r="A558" s="30">
        <v>13786.3</v>
      </c>
      <c r="B558" s="40">
        <v>44433.0</v>
      </c>
      <c r="C558" s="31">
        <v>44461.0</v>
      </c>
      <c r="D558" s="32" t="s">
        <v>60</v>
      </c>
      <c r="E558" s="32" t="s">
        <v>36</v>
      </c>
      <c r="H558" s="37"/>
      <c r="I558" s="37"/>
      <c r="J558" s="30">
        <v>0.0</v>
      </c>
      <c r="K558" s="30">
        <v>0.0</v>
      </c>
      <c r="L558" s="30">
        <v>1.0</v>
      </c>
      <c r="M558" s="32" t="s">
        <v>39</v>
      </c>
      <c r="N558" s="32" t="s">
        <v>39</v>
      </c>
      <c r="O558" s="30">
        <v>1.0</v>
      </c>
      <c r="P558" s="30">
        <v>0.0</v>
      </c>
      <c r="Q558" s="30">
        <v>0.0</v>
      </c>
      <c r="R558" s="30">
        <v>0.0</v>
      </c>
      <c r="S558" s="30">
        <v>0.0</v>
      </c>
      <c r="T558" s="30">
        <v>0.0</v>
      </c>
      <c r="U558" s="30">
        <v>8.0</v>
      </c>
      <c r="V558" s="30">
        <v>5.0</v>
      </c>
      <c r="W558" s="30">
        <v>10.0</v>
      </c>
      <c r="X558" s="30">
        <v>0.0</v>
      </c>
      <c r="Y558" s="30">
        <v>1.0</v>
      </c>
      <c r="Z558" s="30">
        <v>0.0</v>
      </c>
      <c r="AA558" s="30">
        <v>0.0</v>
      </c>
      <c r="AB558" s="30">
        <v>0.0</v>
      </c>
      <c r="AC558" s="30">
        <v>0.0</v>
      </c>
      <c r="AD558" s="30">
        <v>0.0</v>
      </c>
      <c r="AE558" s="30">
        <v>0.0</v>
      </c>
      <c r="AF558" s="30">
        <v>0.0</v>
      </c>
      <c r="AG558" s="30">
        <v>0.0</v>
      </c>
      <c r="AH558" s="30">
        <v>0.0</v>
      </c>
      <c r="AI558" s="30">
        <v>0.0</v>
      </c>
      <c r="AJ558" s="108"/>
    </row>
    <row r="559">
      <c r="A559" s="30">
        <v>13787.1</v>
      </c>
      <c r="B559" s="40">
        <v>44433.0</v>
      </c>
      <c r="C559" s="31">
        <v>44461.0</v>
      </c>
      <c r="D559" s="32" t="s">
        <v>227</v>
      </c>
      <c r="E559" s="32" t="s">
        <v>36</v>
      </c>
      <c r="H559" s="37"/>
      <c r="I559" s="37"/>
      <c r="J559" s="30">
        <v>1.0</v>
      </c>
      <c r="K559" s="30">
        <v>0.0</v>
      </c>
      <c r="L559" s="30">
        <v>0.0</v>
      </c>
      <c r="M559" s="32" t="s">
        <v>49</v>
      </c>
      <c r="N559" s="32" t="s">
        <v>39</v>
      </c>
      <c r="O559" s="30">
        <v>0.0</v>
      </c>
      <c r="P559" s="30">
        <v>0.0</v>
      </c>
      <c r="Q559" s="30">
        <v>0.0</v>
      </c>
      <c r="R559" s="30">
        <v>0.0</v>
      </c>
      <c r="S559" s="30">
        <v>0.0</v>
      </c>
      <c r="T559" s="30">
        <v>0.0</v>
      </c>
      <c r="U559" s="30">
        <v>0.0</v>
      </c>
      <c r="V559" s="30">
        <v>0.0</v>
      </c>
      <c r="W559" s="30">
        <v>0.0</v>
      </c>
      <c r="X559" s="30">
        <v>0.0</v>
      </c>
      <c r="Y559" s="30">
        <v>0.0</v>
      </c>
      <c r="Z559" s="30">
        <v>8.0</v>
      </c>
      <c r="AA559" s="30">
        <v>6.0</v>
      </c>
      <c r="AB559" s="30">
        <v>11.0</v>
      </c>
      <c r="AC559" s="30">
        <v>1.0</v>
      </c>
      <c r="AD559" s="30">
        <v>0.0</v>
      </c>
      <c r="AE559" s="30">
        <v>0.0</v>
      </c>
      <c r="AF559" s="30">
        <v>0.0</v>
      </c>
      <c r="AG559" s="30">
        <v>0.0</v>
      </c>
      <c r="AH559" s="30">
        <v>0.0</v>
      </c>
      <c r="AI559" s="30">
        <v>0.0</v>
      </c>
      <c r="AJ559" s="108"/>
    </row>
    <row r="560">
      <c r="A560" s="30">
        <v>13788.1</v>
      </c>
      <c r="B560" s="40">
        <v>44433.0</v>
      </c>
      <c r="C560" s="31">
        <v>44461.0</v>
      </c>
      <c r="D560" s="32" t="s">
        <v>184</v>
      </c>
      <c r="E560" s="33" t="s">
        <v>36</v>
      </c>
      <c r="F560" s="32" t="s">
        <v>83</v>
      </c>
      <c r="G560" s="32" t="s">
        <v>38</v>
      </c>
      <c r="H560" s="30">
        <v>27609.0</v>
      </c>
      <c r="I560" s="35"/>
      <c r="J560" s="30">
        <v>0.0</v>
      </c>
      <c r="K560" s="30">
        <v>1.0</v>
      </c>
      <c r="L560" s="30">
        <v>0.0</v>
      </c>
      <c r="M560" s="32" t="s">
        <v>49</v>
      </c>
      <c r="N560" s="32" t="s">
        <v>39</v>
      </c>
      <c r="O560" s="30">
        <v>3.0</v>
      </c>
      <c r="P560" s="30">
        <v>0.0</v>
      </c>
      <c r="Q560" s="30">
        <v>0.0</v>
      </c>
      <c r="R560" s="30">
        <v>0.0</v>
      </c>
      <c r="S560" s="30">
        <v>0.0</v>
      </c>
      <c r="T560" s="30">
        <v>0.0</v>
      </c>
      <c r="U560" s="30">
        <v>12.0</v>
      </c>
      <c r="V560" s="30">
        <v>6.0</v>
      </c>
      <c r="W560" s="30">
        <v>10.0</v>
      </c>
      <c r="X560" s="30">
        <v>1.0</v>
      </c>
      <c r="Y560" s="30">
        <v>0.0</v>
      </c>
      <c r="Z560" s="30">
        <v>0.0</v>
      </c>
      <c r="AA560" s="30">
        <v>0.0</v>
      </c>
      <c r="AB560" s="30">
        <v>0.0</v>
      </c>
      <c r="AC560" s="30">
        <v>0.0</v>
      </c>
      <c r="AD560" s="30">
        <v>0.0</v>
      </c>
      <c r="AE560" s="30">
        <v>0.0</v>
      </c>
      <c r="AF560" s="30">
        <v>0.0</v>
      </c>
      <c r="AG560" s="30">
        <v>0.0</v>
      </c>
      <c r="AH560" s="30">
        <v>0.0</v>
      </c>
      <c r="AI560" s="30">
        <v>0.0</v>
      </c>
      <c r="AJ560" s="108"/>
    </row>
    <row r="561">
      <c r="A561" s="30">
        <v>13788.2</v>
      </c>
      <c r="B561" s="40">
        <v>44433.0</v>
      </c>
      <c r="C561" s="31">
        <v>44461.0</v>
      </c>
      <c r="D561" s="32" t="s">
        <v>184</v>
      </c>
      <c r="E561" s="32" t="s">
        <v>36</v>
      </c>
      <c r="H561" s="37"/>
      <c r="I561" s="37"/>
      <c r="J561" s="30">
        <v>0.0</v>
      </c>
      <c r="K561" s="30">
        <v>0.0</v>
      </c>
      <c r="L561" s="30">
        <v>1.0</v>
      </c>
      <c r="M561" s="32" t="s">
        <v>49</v>
      </c>
      <c r="N561" s="32" t="s">
        <v>39</v>
      </c>
      <c r="O561" s="30">
        <v>2.0</v>
      </c>
      <c r="P561" s="30">
        <v>0.0</v>
      </c>
      <c r="Q561" s="30">
        <v>0.0</v>
      </c>
      <c r="R561" s="30">
        <v>0.0</v>
      </c>
      <c r="S561" s="30">
        <v>0.0</v>
      </c>
      <c r="T561" s="30">
        <v>0.0</v>
      </c>
      <c r="U561" s="30">
        <v>10.0</v>
      </c>
      <c r="V561" s="30">
        <v>6.0</v>
      </c>
      <c r="W561" s="30">
        <v>15.0</v>
      </c>
      <c r="X561" s="30">
        <v>1.0</v>
      </c>
      <c r="Y561" s="30">
        <v>0.0</v>
      </c>
      <c r="Z561" s="30">
        <v>0.0</v>
      </c>
      <c r="AA561" s="30">
        <v>0.0</v>
      </c>
      <c r="AB561" s="30">
        <v>0.0</v>
      </c>
      <c r="AC561" s="30">
        <v>0.0</v>
      </c>
      <c r="AD561" s="30">
        <v>0.0</v>
      </c>
      <c r="AE561" s="30">
        <v>0.0</v>
      </c>
      <c r="AF561" s="30">
        <v>0.0</v>
      </c>
      <c r="AG561" s="30">
        <v>0.0</v>
      </c>
      <c r="AH561" s="30">
        <v>0.0</v>
      </c>
      <c r="AI561" s="30">
        <v>0.0</v>
      </c>
      <c r="AJ561" s="108"/>
    </row>
    <row r="562">
      <c r="A562" s="30">
        <v>13788.3</v>
      </c>
      <c r="B562" s="40">
        <v>44433.0</v>
      </c>
      <c r="C562" s="31">
        <v>44461.0</v>
      </c>
      <c r="D562" s="32" t="s">
        <v>184</v>
      </c>
      <c r="E562" s="32" t="s">
        <v>36</v>
      </c>
      <c r="H562" s="37"/>
      <c r="I562" s="37"/>
      <c r="J562" s="30">
        <v>0.0</v>
      </c>
      <c r="K562" s="30">
        <v>0.0</v>
      </c>
      <c r="L562" s="30">
        <v>1.0</v>
      </c>
      <c r="M562" s="32" t="s">
        <v>49</v>
      </c>
      <c r="N562" s="32" t="s">
        <v>39</v>
      </c>
      <c r="O562" s="30">
        <v>0.0</v>
      </c>
      <c r="P562" s="30">
        <v>11.0</v>
      </c>
      <c r="Q562" s="30">
        <v>7.0</v>
      </c>
      <c r="R562" s="30">
        <v>5.0</v>
      </c>
      <c r="S562" s="30">
        <v>1.0</v>
      </c>
      <c r="T562" s="30">
        <v>1.0</v>
      </c>
      <c r="U562" s="30">
        <v>0.0</v>
      </c>
      <c r="V562" s="30">
        <v>0.0</v>
      </c>
      <c r="W562" s="30">
        <v>0.0</v>
      </c>
      <c r="X562" s="30">
        <v>0.0</v>
      </c>
      <c r="Y562" s="30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108"/>
    </row>
    <row r="563">
      <c r="A563" s="30">
        <v>13789.1</v>
      </c>
      <c r="B563" s="40">
        <v>44433.0</v>
      </c>
      <c r="C563" s="32" t="s">
        <v>171</v>
      </c>
      <c r="D563" s="32" t="s">
        <v>312</v>
      </c>
      <c r="E563" s="33" t="s">
        <v>36</v>
      </c>
      <c r="F563" s="32" t="s">
        <v>275</v>
      </c>
      <c r="G563" s="32" t="s">
        <v>38</v>
      </c>
      <c r="H563" s="30">
        <v>27609.0</v>
      </c>
      <c r="I563" s="35"/>
      <c r="J563" s="30">
        <v>0.0</v>
      </c>
      <c r="K563" s="30">
        <v>1.0</v>
      </c>
      <c r="L563" s="30">
        <v>0.0</v>
      </c>
      <c r="M563" s="32" t="s">
        <v>49</v>
      </c>
      <c r="N563" s="32" t="s">
        <v>39</v>
      </c>
      <c r="O563" s="30">
        <v>0.0</v>
      </c>
      <c r="P563" s="30">
        <v>0.0</v>
      </c>
      <c r="Q563" s="30">
        <v>0.0</v>
      </c>
      <c r="R563" s="30">
        <v>0.0</v>
      </c>
      <c r="S563" s="30">
        <v>0.0</v>
      </c>
      <c r="T563" s="30">
        <v>0.0</v>
      </c>
      <c r="U563" s="30">
        <v>0.0</v>
      </c>
      <c r="V563" s="30">
        <v>0.0</v>
      </c>
      <c r="W563" s="30">
        <v>0.0</v>
      </c>
      <c r="X563" s="30">
        <v>0.0</v>
      </c>
      <c r="Y563" s="30">
        <v>0.0</v>
      </c>
      <c r="Z563" s="30">
        <v>0.0</v>
      </c>
      <c r="AA563" s="30">
        <v>0.0</v>
      </c>
      <c r="AB563" s="30">
        <v>0.0</v>
      </c>
      <c r="AC563" s="30">
        <v>0.0</v>
      </c>
      <c r="AD563" s="30">
        <v>0.0</v>
      </c>
      <c r="AE563" s="30">
        <v>0.0</v>
      </c>
      <c r="AF563" s="30">
        <v>0.0</v>
      </c>
      <c r="AG563" s="30">
        <v>0.0</v>
      </c>
      <c r="AH563" s="30">
        <v>0.0</v>
      </c>
      <c r="AI563" s="30">
        <v>0.0</v>
      </c>
      <c r="AJ563" s="108"/>
    </row>
    <row r="564">
      <c r="A564" s="30">
        <v>13790.1</v>
      </c>
      <c r="B564" s="40">
        <v>44433.0</v>
      </c>
      <c r="C564" s="31">
        <v>44433.0</v>
      </c>
      <c r="D564" s="32" t="s">
        <v>125</v>
      </c>
      <c r="E564" s="32" t="s">
        <v>36</v>
      </c>
      <c r="F564" s="32" t="s">
        <v>263</v>
      </c>
      <c r="G564" s="32" t="s">
        <v>91</v>
      </c>
      <c r="H564" s="30">
        <v>27597.0</v>
      </c>
      <c r="I564" s="37"/>
      <c r="J564" s="30">
        <v>0.0</v>
      </c>
      <c r="K564" s="30">
        <v>1.0</v>
      </c>
      <c r="L564" s="30">
        <v>0.0</v>
      </c>
      <c r="M564" s="32" t="s">
        <v>49</v>
      </c>
      <c r="N564" s="32" t="s">
        <v>39</v>
      </c>
      <c r="O564" s="30">
        <v>4.0</v>
      </c>
      <c r="P564" s="30">
        <v>11.0</v>
      </c>
      <c r="Q564" s="30">
        <v>7.0</v>
      </c>
      <c r="R564" s="30">
        <v>10.0</v>
      </c>
      <c r="S564" s="30">
        <v>2.0</v>
      </c>
      <c r="T564" s="30">
        <v>0.0</v>
      </c>
      <c r="U564" s="30">
        <v>0.0</v>
      </c>
      <c r="V564" s="30">
        <v>0.0</v>
      </c>
      <c r="W564" s="30">
        <v>0.0</v>
      </c>
      <c r="X564" s="30">
        <v>0.0</v>
      </c>
      <c r="Y564" s="30">
        <v>0.0</v>
      </c>
      <c r="Z564" s="30">
        <v>0.0</v>
      </c>
      <c r="AA564" s="30">
        <v>0.0</v>
      </c>
      <c r="AB564" s="30">
        <v>0.0</v>
      </c>
      <c r="AC564" s="30">
        <v>0.0</v>
      </c>
      <c r="AD564" s="30">
        <v>0.0</v>
      </c>
      <c r="AE564" s="30">
        <v>0.0</v>
      </c>
      <c r="AF564" s="30">
        <v>0.0</v>
      </c>
      <c r="AG564" s="30">
        <v>0.0</v>
      </c>
      <c r="AH564" s="30">
        <v>0.0</v>
      </c>
      <c r="AI564" s="30">
        <v>0.0</v>
      </c>
      <c r="AJ564" s="108"/>
    </row>
    <row r="565">
      <c r="A565" s="30">
        <v>13790.2</v>
      </c>
      <c r="B565" s="40">
        <v>44433.0</v>
      </c>
      <c r="C565" s="31">
        <v>44433.0</v>
      </c>
      <c r="D565" s="32" t="s">
        <v>125</v>
      </c>
      <c r="E565" s="32" t="s">
        <v>36</v>
      </c>
      <c r="F565" s="32" t="s">
        <v>263</v>
      </c>
      <c r="G565" s="32" t="s">
        <v>91</v>
      </c>
      <c r="H565" s="30">
        <v>27597.0</v>
      </c>
      <c r="I565" s="37"/>
      <c r="J565" s="30">
        <v>0.0</v>
      </c>
      <c r="K565" s="30">
        <v>1.0</v>
      </c>
      <c r="L565" s="30">
        <v>0.0</v>
      </c>
      <c r="M565" s="32" t="s">
        <v>49</v>
      </c>
      <c r="N565" s="32" t="s">
        <v>39</v>
      </c>
      <c r="O565" s="30">
        <v>4.0</v>
      </c>
      <c r="P565" s="30">
        <v>11.0</v>
      </c>
      <c r="Q565" s="30">
        <v>7.0</v>
      </c>
      <c r="R565" s="30">
        <v>10.0</v>
      </c>
      <c r="S565" s="30">
        <v>2.0</v>
      </c>
      <c r="T565" s="30">
        <v>0.0</v>
      </c>
      <c r="U565" s="30">
        <v>0.0</v>
      </c>
      <c r="V565" s="30">
        <v>0.0</v>
      </c>
      <c r="W565" s="30">
        <v>0.0</v>
      </c>
      <c r="X565" s="30">
        <v>0.0</v>
      </c>
      <c r="Y565" s="30">
        <v>0.0</v>
      </c>
      <c r="Z565" s="30">
        <v>0.0</v>
      </c>
      <c r="AA565" s="30">
        <v>0.0</v>
      </c>
      <c r="AB565" s="30">
        <v>0.0</v>
      </c>
      <c r="AC565" s="30">
        <v>0.0</v>
      </c>
      <c r="AD565" s="30">
        <v>0.0</v>
      </c>
      <c r="AE565" s="30">
        <v>0.0</v>
      </c>
      <c r="AF565" s="30">
        <v>0.0</v>
      </c>
      <c r="AG565" s="30">
        <v>0.0</v>
      </c>
      <c r="AH565" s="30">
        <v>0.0</v>
      </c>
      <c r="AI565" s="30">
        <v>0.0</v>
      </c>
      <c r="AJ565" s="108"/>
    </row>
    <row r="566">
      <c r="A566" s="30">
        <v>13791.1</v>
      </c>
      <c r="B566" s="40">
        <v>44433.0</v>
      </c>
      <c r="C566" s="31">
        <v>44463.0</v>
      </c>
      <c r="D566" s="32" t="s">
        <v>175</v>
      </c>
      <c r="E566" s="32" t="s">
        <v>36</v>
      </c>
      <c r="F566" s="32" t="s">
        <v>174</v>
      </c>
      <c r="G566" s="33" t="s">
        <v>38</v>
      </c>
      <c r="H566" s="34">
        <v>27606.0</v>
      </c>
      <c r="I566" s="35"/>
      <c r="J566" s="30">
        <v>0.0</v>
      </c>
      <c r="K566" s="30">
        <v>1.0</v>
      </c>
      <c r="L566" s="30">
        <v>0.0</v>
      </c>
      <c r="M566" s="32" t="s">
        <v>39</v>
      </c>
      <c r="N566" s="32" t="s">
        <v>39</v>
      </c>
      <c r="O566" s="30">
        <v>3.0</v>
      </c>
      <c r="P566" s="30">
        <v>0.0</v>
      </c>
      <c r="Q566" s="30">
        <v>0.0</v>
      </c>
      <c r="R566" s="30">
        <v>0.0</v>
      </c>
      <c r="S566" s="30">
        <v>0.0</v>
      </c>
      <c r="T566" s="30">
        <v>0.0</v>
      </c>
      <c r="U566" s="30">
        <v>12.0</v>
      </c>
      <c r="V566" s="30">
        <v>7.0</v>
      </c>
      <c r="W566" s="30">
        <v>10.0</v>
      </c>
      <c r="X566" s="30">
        <v>1.0</v>
      </c>
      <c r="Y566" s="30">
        <v>0.0</v>
      </c>
      <c r="Z566" s="30">
        <v>0.0</v>
      </c>
      <c r="AA566" s="30">
        <v>0.0</v>
      </c>
      <c r="AB566" s="30">
        <v>0.0</v>
      </c>
      <c r="AC566" s="30">
        <v>0.0</v>
      </c>
      <c r="AD566" s="30">
        <v>0.0</v>
      </c>
      <c r="AE566" s="30">
        <v>0.0</v>
      </c>
      <c r="AF566" s="30">
        <v>0.0</v>
      </c>
      <c r="AG566" s="30">
        <v>0.0</v>
      </c>
      <c r="AH566" s="30">
        <v>0.0</v>
      </c>
      <c r="AI566" s="30">
        <v>0.0</v>
      </c>
      <c r="AJ566" s="108"/>
    </row>
    <row r="567">
      <c r="A567" s="30">
        <v>13791.2</v>
      </c>
      <c r="B567" s="40">
        <v>44433.0</v>
      </c>
      <c r="C567" s="31">
        <v>44463.0</v>
      </c>
      <c r="D567" s="32" t="s">
        <v>175</v>
      </c>
      <c r="E567" s="33" t="s">
        <v>36</v>
      </c>
      <c r="F567" s="32" t="s">
        <v>174</v>
      </c>
      <c r="G567" s="32" t="s">
        <v>38</v>
      </c>
      <c r="H567" s="34">
        <v>27606.0</v>
      </c>
      <c r="I567" s="35"/>
      <c r="J567" s="30">
        <v>0.0</v>
      </c>
      <c r="K567" s="30">
        <v>1.0</v>
      </c>
      <c r="L567" s="30">
        <v>0.0</v>
      </c>
      <c r="M567" s="32" t="s">
        <v>39</v>
      </c>
      <c r="N567" s="32" t="s">
        <v>39</v>
      </c>
      <c r="O567" s="30">
        <v>3.0</v>
      </c>
      <c r="P567" s="30">
        <v>0.0</v>
      </c>
      <c r="Q567" s="30">
        <v>0.0</v>
      </c>
      <c r="R567" s="30">
        <v>0.0</v>
      </c>
      <c r="S567" s="30">
        <v>0.0</v>
      </c>
      <c r="T567" s="30">
        <v>0.0</v>
      </c>
      <c r="U567" s="30">
        <v>12.0</v>
      </c>
      <c r="V567" s="30">
        <v>7.0</v>
      </c>
      <c r="W567" s="30">
        <v>10.0</v>
      </c>
      <c r="X567" s="30">
        <v>1.0</v>
      </c>
      <c r="Y567" s="30">
        <v>0.0</v>
      </c>
      <c r="Z567" s="30">
        <v>0.0</v>
      </c>
      <c r="AA567" s="30">
        <v>0.0</v>
      </c>
      <c r="AB567" s="30">
        <v>0.0</v>
      </c>
      <c r="AC567" s="30">
        <v>0.0</v>
      </c>
      <c r="AD567" s="30">
        <v>0.0</v>
      </c>
      <c r="AE567" s="30">
        <v>0.0</v>
      </c>
      <c r="AF567" s="30">
        <v>0.0</v>
      </c>
      <c r="AG567" s="30">
        <v>0.0</v>
      </c>
      <c r="AH567" s="30">
        <v>0.0</v>
      </c>
      <c r="AI567" s="30">
        <v>0.0</v>
      </c>
      <c r="AJ567" s="108"/>
    </row>
    <row r="568">
      <c r="A568" s="30">
        <v>13791.3</v>
      </c>
      <c r="B568" s="40">
        <v>44433.0</v>
      </c>
      <c r="C568" s="31">
        <v>44463.0</v>
      </c>
      <c r="D568" s="32" t="s">
        <v>175</v>
      </c>
      <c r="E568" s="32" t="s">
        <v>36</v>
      </c>
      <c r="F568" s="32" t="s">
        <v>174</v>
      </c>
      <c r="G568" s="32" t="s">
        <v>38</v>
      </c>
      <c r="H568" s="30">
        <v>27606.0</v>
      </c>
      <c r="I568" s="37"/>
      <c r="J568" s="30">
        <v>0.0</v>
      </c>
      <c r="K568" s="30">
        <v>1.0</v>
      </c>
      <c r="L568" s="30">
        <v>0.0</v>
      </c>
      <c r="M568" s="32" t="s">
        <v>39</v>
      </c>
      <c r="N568" s="32" t="s">
        <v>39</v>
      </c>
      <c r="O568" s="30">
        <v>3.0</v>
      </c>
      <c r="P568" s="30">
        <v>12.0</v>
      </c>
      <c r="Q568" s="30">
        <v>7.0</v>
      </c>
      <c r="R568" s="30">
        <v>10.0</v>
      </c>
      <c r="S568" s="30">
        <v>1.0</v>
      </c>
      <c r="T568" s="30">
        <v>0.0</v>
      </c>
      <c r="U568" s="30">
        <v>0.0</v>
      </c>
      <c r="V568" s="30">
        <v>0.0</v>
      </c>
      <c r="W568" s="30">
        <v>0.0</v>
      </c>
      <c r="X568" s="30">
        <v>0.0</v>
      </c>
      <c r="Y568" s="30">
        <v>0.0</v>
      </c>
      <c r="Z568" s="30">
        <v>0.0</v>
      </c>
      <c r="AA568" s="30">
        <v>0.0</v>
      </c>
      <c r="AB568" s="30">
        <v>0.0</v>
      </c>
      <c r="AC568" s="30">
        <v>0.0</v>
      </c>
      <c r="AD568" s="30">
        <v>0.0</v>
      </c>
      <c r="AE568" s="30">
        <v>0.0</v>
      </c>
      <c r="AF568" s="30">
        <v>0.0</v>
      </c>
      <c r="AG568" s="30">
        <v>0.0</v>
      </c>
      <c r="AH568" s="30">
        <v>0.0</v>
      </c>
      <c r="AI568" s="30">
        <v>0.0</v>
      </c>
      <c r="AJ568" s="108"/>
    </row>
    <row r="569">
      <c r="A569" s="30">
        <v>13791.4</v>
      </c>
      <c r="B569" s="40">
        <v>44433.0</v>
      </c>
      <c r="C569" s="31">
        <v>44463.0</v>
      </c>
      <c r="D569" s="32" t="s">
        <v>175</v>
      </c>
      <c r="E569" s="32" t="s">
        <v>36</v>
      </c>
      <c r="H569" s="37"/>
      <c r="I569" s="37"/>
      <c r="J569" s="30">
        <v>0.0</v>
      </c>
      <c r="K569" s="30">
        <v>0.0</v>
      </c>
      <c r="L569" s="30">
        <v>1.0</v>
      </c>
      <c r="M569" s="32" t="s">
        <v>39</v>
      </c>
      <c r="N569" s="32" t="s">
        <v>39</v>
      </c>
      <c r="O569" s="30">
        <v>1.0</v>
      </c>
      <c r="P569" s="30">
        <v>12.0</v>
      </c>
      <c r="Q569" s="30">
        <v>12.0</v>
      </c>
      <c r="R569" s="30">
        <v>5.0</v>
      </c>
      <c r="S569" s="30">
        <v>2.0</v>
      </c>
      <c r="T569" s="30">
        <v>0.0</v>
      </c>
      <c r="U569" s="30">
        <v>0.0</v>
      </c>
      <c r="V569" s="30">
        <v>0.0</v>
      </c>
      <c r="W569" s="30">
        <v>0.0</v>
      </c>
      <c r="X569" s="30">
        <v>0.0</v>
      </c>
      <c r="Y569" s="30">
        <v>0.0</v>
      </c>
      <c r="Z569" s="30">
        <v>0.0</v>
      </c>
      <c r="AA569" s="30">
        <v>0.0</v>
      </c>
      <c r="AB569" s="30">
        <v>0.0</v>
      </c>
      <c r="AC569" s="30">
        <v>0.0</v>
      </c>
      <c r="AD569" s="30">
        <v>0.0</v>
      </c>
      <c r="AE569" s="30">
        <v>0.0</v>
      </c>
      <c r="AF569" s="30">
        <v>0.0</v>
      </c>
      <c r="AG569" s="30">
        <v>0.0</v>
      </c>
      <c r="AH569" s="30">
        <v>0.0</v>
      </c>
      <c r="AI569" s="30">
        <v>0.0</v>
      </c>
      <c r="AJ569" s="108"/>
    </row>
    <row r="570">
      <c r="A570" s="30">
        <v>13792.1</v>
      </c>
      <c r="B570" s="40">
        <v>44433.0</v>
      </c>
      <c r="C570" s="31">
        <v>44435.0</v>
      </c>
      <c r="D570" s="32" t="s">
        <v>55</v>
      </c>
      <c r="E570" s="32" t="s">
        <v>36</v>
      </c>
      <c r="F570" s="32" t="s">
        <v>117</v>
      </c>
      <c r="G570" s="33" t="s">
        <v>38</v>
      </c>
      <c r="H570" s="34">
        <v>27601.0</v>
      </c>
      <c r="I570" s="35"/>
      <c r="J570" s="30">
        <v>0.0</v>
      </c>
      <c r="K570" s="30">
        <v>1.0</v>
      </c>
      <c r="L570" s="30">
        <v>0.0</v>
      </c>
      <c r="M570" s="32" t="s">
        <v>49</v>
      </c>
      <c r="N570" s="32" t="s">
        <v>39</v>
      </c>
      <c r="O570" s="30">
        <v>4.0</v>
      </c>
      <c r="P570" s="30">
        <v>0.0</v>
      </c>
      <c r="Q570" s="30">
        <v>0.0</v>
      </c>
      <c r="R570" s="30">
        <v>0.0</v>
      </c>
      <c r="S570" s="30">
        <v>0.0</v>
      </c>
      <c r="T570" s="30">
        <v>0.0</v>
      </c>
      <c r="U570" s="30">
        <v>0.0</v>
      </c>
      <c r="V570" s="30">
        <v>0.0</v>
      </c>
      <c r="W570" s="30">
        <v>0.0</v>
      </c>
      <c r="X570" s="30">
        <v>0.0</v>
      </c>
      <c r="Y570" s="30">
        <v>0.0</v>
      </c>
      <c r="Z570" s="30">
        <v>5.0</v>
      </c>
      <c r="AA570" s="30">
        <v>2.0</v>
      </c>
      <c r="AB570" s="30">
        <v>11.0</v>
      </c>
      <c r="AC570" s="30">
        <v>1.0</v>
      </c>
      <c r="AD570" s="30">
        <v>0.0</v>
      </c>
      <c r="AE570" s="30">
        <v>0.0</v>
      </c>
      <c r="AF570" s="30">
        <v>0.0</v>
      </c>
      <c r="AG570" s="30">
        <v>0.0</v>
      </c>
      <c r="AH570" s="30">
        <v>0.0</v>
      </c>
      <c r="AI570" s="30">
        <v>0.0</v>
      </c>
      <c r="AJ570" s="108"/>
    </row>
    <row r="571">
      <c r="A571" s="30">
        <v>13792.2</v>
      </c>
      <c r="B571" s="40">
        <v>44433.0</v>
      </c>
      <c r="C571" s="31">
        <v>44435.0</v>
      </c>
      <c r="D571" s="32" t="s">
        <v>55</v>
      </c>
      <c r="E571" s="32" t="s">
        <v>36</v>
      </c>
      <c r="F571" s="32" t="s">
        <v>360</v>
      </c>
      <c r="G571" s="33" t="s">
        <v>38</v>
      </c>
      <c r="H571" s="34">
        <v>27601.0</v>
      </c>
      <c r="I571" s="35"/>
      <c r="J571" s="30">
        <v>0.0</v>
      </c>
      <c r="K571" s="30">
        <v>1.0</v>
      </c>
      <c r="L571" s="30">
        <v>0.0</v>
      </c>
      <c r="M571" s="32" t="s">
        <v>49</v>
      </c>
      <c r="N571" s="32" t="s">
        <v>39</v>
      </c>
      <c r="O571" s="30">
        <v>4.0</v>
      </c>
      <c r="P571" s="30">
        <v>3.0</v>
      </c>
      <c r="Q571" s="30">
        <v>0.0</v>
      </c>
      <c r="R571" s="30">
        <v>2.0</v>
      </c>
      <c r="S571" s="30">
        <v>0.0</v>
      </c>
      <c r="T571" s="30">
        <v>0.0</v>
      </c>
      <c r="U571" s="30">
        <v>0.0</v>
      </c>
      <c r="V571" s="30">
        <v>0.0</v>
      </c>
      <c r="W571" s="30">
        <v>0.0</v>
      </c>
      <c r="X571" s="30">
        <v>0.0</v>
      </c>
      <c r="Y571" s="30">
        <v>0.0</v>
      </c>
      <c r="Z571" s="30">
        <v>2.0</v>
      </c>
      <c r="AA571" s="30">
        <v>2.0</v>
      </c>
      <c r="AB571" s="30">
        <v>10.0</v>
      </c>
      <c r="AC571" s="30">
        <v>1.0</v>
      </c>
      <c r="AD571" s="30">
        <v>0.0</v>
      </c>
      <c r="AE571" s="30">
        <v>0.0</v>
      </c>
      <c r="AF571" s="30">
        <v>0.0</v>
      </c>
      <c r="AG571" s="30">
        <v>0.0</v>
      </c>
      <c r="AH571" s="30">
        <v>0.0</v>
      </c>
      <c r="AI571" s="30">
        <v>0.0</v>
      </c>
      <c r="AJ571" s="108"/>
    </row>
    <row r="572">
      <c r="A572" s="30">
        <v>13792.3</v>
      </c>
      <c r="B572" s="40">
        <v>44433.0</v>
      </c>
      <c r="C572" s="31">
        <v>44435.0</v>
      </c>
      <c r="D572" s="32" t="s">
        <v>55</v>
      </c>
      <c r="E572" s="32" t="s">
        <v>36</v>
      </c>
      <c r="F572" s="32" t="s">
        <v>56</v>
      </c>
      <c r="G572" s="33" t="s">
        <v>38</v>
      </c>
      <c r="H572" s="34">
        <v>27603.0</v>
      </c>
      <c r="I572" s="35"/>
      <c r="J572" s="30">
        <v>0.0</v>
      </c>
      <c r="K572" s="30">
        <v>1.0</v>
      </c>
      <c r="L572" s="30">
        <v>0.0</v>
      </c>
      <c r="M572" s="32" t="s">
        <v>49</v>
      </c>
      <c r="N572" s="32" t="s">
        <v>39</v>
      </c>
      <c r="O572" s="30">
        <v>4.0</v>
      </c>
      <c r="P572" s="30">
        <v>1.0</v>
      </c>
      <c r="Q572" s="30">
        <v>2.0</v>
      </c>
      <c r="R572" s="30">
        <v>7.0</v>
      </c>
      <c r="S572" s="30">
        <v>0.0</v>
      </c>
      <c r="T572" s="30">
        <v>0.0</v>
      </c>
      <c r="U572" s="30">
        <v>0.0</v>
      </c>
      <c r="V572" s="30">
        <v>0.0</v>
      </c>
      <c r="W572" s="30">
        <v>0.0</v>
      </c>
      <c r="X572" s="30">
        <v>0.0</v>
      </c>
      <c r="Y572" s="30">
        <v>0.0</v>
      </c>
      <c r="Z572" s="30">
        <v>4.0</v>
      </c>
      <c r="AA572" s="30">
        <v>0.0</v>
      </c>
      <c r="AB572" s="30">
        <v>5.0</v>
      </c>
      <c r="AC572" s="30">
        <v>1.0</v>
      </c>
      <c r="AD572" s="30">
        <v>0.0</v>
      </c>
      <c r="AE572" s="30">
        <v>0.0</v>
      </c>
      <c r="AF572" s="30">
        <v>0.0</v>
      </c>
      <c r="AG572" s="30">
        <v>0.0</v>
      </c>
      <c r="AH572" s="30">
        <v>0.0</v>
      </c>
      <c r="AI572" s="30">
        <v>0.0</v>
      </c>
      <c r="AJ572" s="108"/>
    </row>
    <row r="573">
      <c r="A573" s="30">
        <v>13792.4</v>
      </c>
      <c r="B573" s="40">
        <v>44433.0</v>
      </c>
      <c r="C573" s="31">
        <v>44435.0</v>
      </c>
      <c r="D573" s="32" t="s">
        <v>55</v>
      </c>
      <c r="E573" s="32" t="s">
        <v>36</v>
      </c>
      <c r="F573" s="32" t="s">
        <v>97</v>
      </c>
      <c r="G573" s="32" t="s">
        <v>38</v>
      </c>
      <c r="H573" s="30">
        <v>27610.0</v>
      </c>
      <c r="I573" s="37"/>
      <c r="J573" s="30">
        <v>0.0</v>
      </c>
      <c r="K573" s="30">
        <v>1.0</v>
      </c>
      <c r="L573" s="30">
        <v>0.0</v>
      </c>
      <c r="M573" s="32" t="s">
        <v>49</v>
      </c>
      <c r="N573" s="32" t="s">
        <v>39</v>
      </c>
      <c r="O573" s="30">
        <v>3.0</v>
      </c>
      <c r="P573" s="30">
        <v>0.0</v>
      </c>
      <c r="Q573" s="30">
        <v>0.0</v>
      </c>
      <c r="R573" s="30">
        <v>0.0</v>
      </c>
      <c r="S573" s="30">
        <v>0.0</v>
      </c>
      <c r="T573" s="30">
        <v>0.0</v>
      </c>
      <c r="U573" s="30">
        <v>5.0</v>
      </c>
      <c r="V573" s="30">
        <v>2.0</v>
      </c>
      <c r="W573" s="30">
        <v>10.0</v>
      </c>
      <c r="X573" s="30">
        <v>1.0</v>
      </c>
      <c r="Y573" s="30">
        <v>0.0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108"/>
    </row>
    <row r="574">
      <c r="A574" s="30">
        <v>13792.5</v>
      </c>
      <c r="B574" s="40">
        <v>44433.0</v>
      </c>
      <c r="C574" s="40">
        <v>44435.0</v>
      </c>
      <c r="D574" s="32" t="s">
        <v>55</v>
      </c>
      <c r="E574" s="32" t="s">
        <v>36</v>
      </c>
      <c r="F574" s="32" t="s">
        <v>56</v>
      </c>
      <c r="G574" s="33" t="s">
        <v>38</v>
      </c>
      <c r="H574" s="34">
        <v>27603.0</v>
      </c>
      <c r="I574" s="35"/>
      <c r="J574" s="30">
        <v>0.0</v>
      </c>
      <c r="K574" s="30">
        <v>1.0</v>
      </c>
      <c r="L574" s="30">
        <v>0.0</v>
      </c>
      <c r="M574" s="32" t="s">
        <v>49</v>
      </c>
      <c r="N574" s="32" t="s">
        <v>39</v>
      </c>
      <c r="O574" s="30">
        <v>3.0</v>
      </c>
      <c r="P574" s="30">
        <v>0.0</v>
      </c>
      <c r="Q574" s="30">
        <v>0.0</v>
      </c>
      <c r="R574" s="30">
        <v>0.0</v>
      </c>
      <c r="S574" s="30">
        <v>0.0</v>
      </c>
      <c r="T574" s="30">
        <v>0.0</v>
      </c>
      <c r="U574" s="30">
        <v>5.0</v>
      </c>
      <c r="V574" s="30">
        <v>2.0</v>
      </c>
      <c r="W574" s="30">
        <v>10.0</v>
      </c>
      <c r="X574" s="30">
        <v>1.0</v>
      </c>
      <c r="Y574" s="30">
        <v>0.0</v>
      </c>
      <c r="Z574" s="30">
        <v>0.0</v>
      </c>
      <c r="AA574" s="30">
        <v>0.0</v>
      </c>
      <c r="AB574" s="30">
        <v>0.0</v>
      </c>
      <c r="AC574" s="30">
        <v>0.0</v>
      </c>
      <c r="AD574" s="30">
        <v>0.0</v>
      </c>
      <c r="AE574" s="30">
        <v>0.0</v>
      </c>
      <c r="AF574" s="30">
        <v>0.0</v>
      </c>
      <c r="AG574" s="30">
        <v>0.0</v>
      </c>
      <c r="AH574" s="30">
        <v>0.0</v>
      </c>
      <c r="AI574" s="30">
        <v>0.0</v>
      </c>
      <c r="AJ574" s="108"/>
    </row>
    <row r="575">
      <c r="A575" s="30">
        <v>13792.6</v>
      </c>
      <c r="B575" s="40">
        <v>44433.0</v>
      </c>
      <c r="C575" s="31">
        <v>44435.0</v>
      </c>
      <c r="D575" s="32" t="s">
        <v>55</v>
      </c>
      <c r="E575" s="33" t="s">
        <v>36</v>
      </c>
      <c r="F575" s="32" t="s">
        <v>56</v>
      </c>
      <c r="G575" s="32" t="s">
        <v>38</v>
      </c>
      <c r="H575" s="30">
        <v>27603.0</v>
      </c>
      <c r="I575" s="35"/>
      <c r="J575" s="30">
        <v>0.0</v>
      </c>
      <c r="K575" s="30">
        <v>1.0</v>
      </c>
      <c r="L575" s="30">
        <v>0.0</v>
      </c>
      <c r="M575" s="32" t="s">
        <v>49</v>
      </c>
      <c r="N575" s="32" t="s">
        <v>39</v>
      </c>
      <c r="O575" s="30">
        <v>3.0</v>
      </c>
      <c r="P575" s="30">
        <v>0.0</v>
      </c>
      <c r="Q575" s="30">
        <v>0.0</v>
      </c>
      <c r="R575" s="30">
        <v>0.0</v>
      </c>
      <c r="S575" s="30">
        <v>0.0</v>
      </c>
      <c r="T575" s="30">
        <v>0.0</v>
      </c>
      <c r="U575" s="30">
        <v>5.0</v>
      </c>
      <c r="V575" s="30">
        <v>2.0</v>
      </c>
      <c r="W575" s="30">
        <v>10.0</v>
      </c>
      <c r="X575" s="30">
        <v>1.0</v>
      </c>
      <c r="Y575" s="30">
        <v>0.0</v>
      </c>
      <c r="Z575" s="30">
        <v>0.0</v>
      </c>
      <c r="AA575" s="30">
        <v>0.0</v>
      </c>
      <c r="AB575" s="30">
        <v>0.0</v>
      </c>
      <c r="AC575" s="30">
        <v>0.0</v>
      </c>
      <c r="AD575" s="30">
        <v>0.0</v>
      </c>
      <c r="AE575" s="30">
        <v>0.0</v>
      </c>
      <c r="AF575" s="30">
        <v>0.0</v>
      </c>
      <c r="AG575" s="30">
        <v>0.0</v>
      </c>
      <c r="AH575" s="30">
        <v>0.0</v>
      </c>
      <c r="AI575" s="30">
        <v>0.0</v>
      </c>
      <c r="AJ575" s="108"/>
    </row>
    <row r="576">
      <c r="A576" s="30">
        <v>13793.1</v>
      </c>
      <c r="B576" s="40">
        <v>44433.0</v>
      </c>
      <c r="C576" s="31">
        <v>44435.0</v>
      </c>
      <c r="D576" s="32" t="s">
        <v>55</v>
      </c>
      <c r="E576" s="33" t="s">
        <v>36</v>
      </c>
      <c r="F576" s="32" t="s">
        <v>97</v>
      </c>
      <c r="G576" s="32" t="s">
        <v>38</v>
      </c>
      <c r="H576" s="30">
        <v>27610.0</v>
      </c>
      <c r="I576" s="35"/>
      <c r="J576" s="30">
        <v>0.0</v>
      </c>
      <c r="K576" s="30">
        <v>1.0</v>
      </c>
      <c r="L576" s="30">
        <v>0.0</v>
      </c>
      <c r="M576" s="32" t="s">
        <v>49</v>
      </c>
      <c r="N576" s="32" t="s">
        <v>39</v>
      </c>
      <c r="O576" s="30">
        <v>3.0</v>
      </c>
      <c r="P576" s="30">
        <v>4.0</v>
      </c>
      <c r="Q576" s="30">
        <v>5.0</v>
      </c>
      <c r="R576" s="30">
        <v>10.0</v>
      </c>
      <c r="S576" s="30">
        <v>1.0</v>
      </c>
      <c r="T576" s="30">
        <v>0.0</v>
      </c>
      <c r="U576" s="30">
        <v>0.0</v>
      </c>
      <c r="V576" s="30">
        <v>0.0</v>
      </c>
      <c r="W576" s="30">
        <v>0.0</v>
      </c>
      <c r="X576" s="30">
        <v>0.0</v>
      </c>
      <c r="Y576" s="30">
        <v>0.0</v>
      </c>
      <c r="Z576" s="30">
        <v>0.0</v>
      </c>
      <c r="AA576" s="30">
        <v>0.0</v>
      </c>
      <c r="AB576" s="30">
        <v>0.0</v>
      </c>
      <c r="AC576" s="30">
        <v>0.0</v>
      </c>
      <c r="AD576" s="30">
        <v>0.0</v>
      </c>
      <c r="AE576" s="30">
        <v>0.0</v>
      </c>
      <c r="AF576" s="30">
        <v>0.0</v>
      </c>
      <c r="AG576" s="30">
        <v>0.0</v>
      </c>
      <c r="AH576" s="30">
        <v>0.0</v>
      </c>
      <c r="AI576" s="30">
        <v>0.0</v>
      </c>
      <c r="AJ576" s="108"/>
    </row>
    <row r="577">
      <c r="A577" s="30">
        <v>13793.2</v>
      </c>
      <c r="B577" s="40">
        <v>44433.0</v>
      </c>
      <c r="C577" s="31">
        <v>44435.0</v>
      </c>
      <c r="D577" s="32" t="s">
        <v>55</v>
      </c>
      <c r="E577" s="32" t="s">
        <v>36</v>
      </c>
      <c r="H577" s="37"/>
      <c r="I577" s="37"/>
      <c r="J577" s="30">
        <v>0.0</v>
      </c>
      <c r="K577" s="30">
        <v>0.0</v>
      </c>
      <c r="L577" s="30">
        <v>1.0</v>
      </c>
      <c r="M577" s="32" t="s">
        <v>49</v>
      </c>
      <c r="N577" s="32" t="s">
        <v>39</v>
      </c>
      <c r="O577" s="30">
        <v>1.0</v>
      </c>
      <c r="P577" s="30">
        <v>0.0</v>
      </c>
      <c r="Q577" s="30">
        <v>0.0</v>
      </c>
      <c r="R577" s="30">
        <v>0.0</v>
      </c>
      <c r="S577" s="30">
        <v>0.0</v>
      </c>
      <c r="T577" s="30">
        <v>0.0</v>
      </c>
      <c r="U577" s="30">
        <v>5.0</v>
      </c>
      <c r="V577" s="30">
        <v>4.0</v>
      </c>
      <c r="W577" s="30">
        <v>5.0</v>
      </c>
      <c r="X577" s="30">
        <v>1.0</v>
      </c>
      <c r="Y577" s="30">
        <v>0.0</v>
      </c>
      <c r="Z577" s="30">
        <v>0.0</v>
      </c>
      <c r="AA577" s="30">
        <v>0.0</v>
      </c>
      <c r="AB577" s="30">
        <v>0.0</v>
      </c>
      <c r="AC577" s="30">
        <v>0.0</v>
      </c>
      <c r="AD577" s="30">
        <v>0.0</v>
      </c>
      <c r="AE577" s="30">
        <v>0.0</v>
      </c>
      <c r="AF577" s="30">
        <v>0.0</v>
      </c>
      <c r="AG577" s="30">
        <v>0.0</v>
      </c>
      <c r="AH577" s="30">
        <v>0.0</v>
      </c>
      <c r="AI577" s="30">
        <v>0.0</v>
      </c>
      <c r="AJ577" s="108"/>
    </row>
    <row r="578">
      <c r="A578" s="30">
        <v>13793.3</v>
      </c>
      <c r="B578" s="40">
        <v>44433.0</v>
      </c>
      <c r="C578" s="31">
        <v>44435.0</v>
      </c>
      <c r="D578" s="32" t="s">
        <v>55</v>
      </c>
      <c r="E578" s="32" t="s">
        <v>36</v>
      </c>
      <c r="F578" s="32" t="s">
        <v>268</v>
      </c>
      <c r="G578" s="32" t="s">
        <v>38</v>
      </c>
      <c r="H578" s="30">
        <v>27605.0</v>
      </c>
      <c r="I578" s="37"/>
      <c r="J578" s="30">
        <v>0.0</v>
      </c>
      <c r="K578" s="30">
        <v>1.0</v>
      </c>
      <c r="L578" s="30">
        <v>0.0</v>
      </c>
      <c r="M578" s="32" t="s">
        <v>49</v>
      </c>
      <c r="N578" s="32" t="s">
        <v>39</v>
      </c>
      <c r="O578" s="30">
        <v>3.0</v>
      </c>
      <c r="P578" s="30">
        <v>0.0</v>
      </c>
      <c r="Q578" s="30">
        <v>0.0</v>
      </c>
      <c r="R578" s="30">
        <v>0.0</v>
      </c>
      <c r="S578" s="30">
        <v>0.0</v>
      </c>
      <c r="T578" s="30">
        <v>0.0</v>
      </c>
      <c r="U578" s="30">
        <v>7.0</v>
      </c>
      <c r="V578" s="30">
        <v>3.0</v>
      </c>
      <c r="W578" s="30">
        <v>10.0</v>
      </c>
      <c r="X578" s="30">
        <v>1.0</v>
      </c>
      <c r="Y578" s="30">
        <v>0.0</v>
      </c>
      <c r="Z578" s="30">
        <v>0.0</v>
      </c>
      <c r="AA578" s="30">
        <v>0.0</v>
      </c>
      <c r="AB578" s="30">
        <v>0.0</v>
      </c>
      <c r="AC578" s="30">
        <v>0.0</v>
      </c>
      <c r="AD578" s="30">
        <v>0.0</v>
      </c>
      <c r="AE578" s="30">
        <v>0.0</v>
      </c>
      <c r="AF578" s="30">
        <v>0.0</v>
      </c>
      <c r="AG578" s="30">
        <v>0.0</v>
      </c>
      <c r="AH578" s="30">
        <v>0.0</v>
      </c>
      <c r="AI578" s="30">
        <v>0.0</v>
      </c>
      <c r="AJ578" s="108"/>
    </row>
    <row r="579">
      <c r="A579" s="30">
        <v>13793.4</v>
      </c>
      <c r="B579" s="40">
        <v>44433.0</v>
      </c>
      <c r="C579" s="31">
        <v>44435.0</v>
      </c>
      <c r="D579" s="32" t="s">
        <v>55</v>
      </c>
      <c r="E579" s="32" t="s">
        <v>36</v>
      </c>
      <c r="F579" s="32" t="s">
        <v>117</v>
      </c>
      <c r="G579" s="32" t="s">
        <v>38</v>
      </c>
      <c r="H579" s="30">
        <v>27601.0</v>
      </c>
      <c r="I579" s="37"/>
      <c r="J579" s="30">
        <v>0.0</v>
      </c>
      <c r="K579" s="30">
        <v>1.0</v>
      </c>
      <c r="L579" s="30">
        <v>0.0</v>
      </c>
      <c r="M579" s="32" t="s">
        <v>49</v>
      </c>
      <c r="N579" s="32" t="s">
        <v>39</v>
      </c>
      <c r="O579" s="30">
        <v>0.0</v>
      </c>
      <c r="P579" s="30">
        <v>0.0</v>
      </c>
      <c r="Q579" s="30">
        <v>0.0</v>
      </c>
      <c r="R579" s="30">
        <v>0.0</v>
      </c>
      <c r="S579" s="30">
        <v>0.0</v>
      </c>
      <c r="T579" s="30">
        <v>0.0</v>
      </c>
      <c r="U579" s="30">
        <v>0.0</v>
      </c>
      <c r="V579" s="30">
        <v>0.0</v>
      </c>
      <c r="W579" s="30">
        <v>0.0</v>
      </c>
      <c r="X579" s="30">
        <v>0.0</v>
      </c>
      <c r="Y579" s="30">
        <v>0.0</v>
      </c>
      <c r="Z579" s="30">
        <v>0.0</v>
      </c>
      <c r="AA579" s="30">
        <v>0.0</v>
      </c>
      <c r="AB579" s="30">
        <v>0.0</v>
      </c>
      <c r="AC579" s="30">
        <v>0.0</v>
      </c>
      <c r="AD579" s="30">
        <v>0.0</v>
      </c>
      <c r="AE579" s="30">
        <v>5.0</v>
      </c>
      <c r="AF579" s="30">
        <v>2.0</v>
      </c>
      <c r="AG579" s="30">
        <v>10.0</v>
      </c>
      <c r="AH579" s="30">
        <v>2.0</v>
      </c>
      <c r="AI579" s="30">
        <v>0.0</v>
      </c>
      <c r="AJ579" s="108"/>
    </row>
    <row r="580">
      <c r="A580" s="30">
        <v>13794.1</v>
      </c>
      <c r="B580" s="40">
        <v>44433.0</v>
      </c>
      <c r="C580" s="31">
        <v>44439.0</v>
      </c>
      <c r="D580" s="32" t="s">
        <v>426</v>
      </c>
      <c r="E580" s="32" t="s">
        <v>36</v>
      </c>
      <c r="F580" s="32" t="s">
        <v>419</v>
      </c>
      <c r="G580" s="33" t="s">
        <v>38</v>
      </c>
      <c r="H580" s="34">
        <v>27614.0</v>
      </c>
      <c r="I580" s="35"/>
      <c r="J580" s="30">
        <v>0.0</v>
      </c>
      <c r="K580" s="30">
        <v>1.0</v>
      </c>
      <c r="L580" s="30">
        <v>0.0</v>
      </c>
      <c r="M580" s="32" t="s">
        <v>39</v>
      </c>
      <c r="N580" s="32" t="s">
        <v>39</v>
      </c>
      <c r="O580" s="30">
        <v>2.0</v>
      </c>
      <c r="P580" s="30">
        <v>11.0</v>
      </c>
      <c r="Q580" s="30">
        <v>5.0</v>
      </c>
      <c r="R580" s="30">
        <v>10.0</v>
      </c>
      <c r="S580" s="30">
        <v>2.0</v>
      </c>
      <c r="T580" s="30">
        <v>1.0</v>
      </c>
      <c r="U580" s="30">
        <v>0.0</v>
      </c>
      <c r="V580" s="30">
        <v>0.0</v>
      </c>
      <c r="W580" s="30">
        <v>0.0</v>
      </c>
      <c r="X580" s="30">
        <v>0.0</v>
      </c>
      <c r="Y580" s="30">
        <v>0.0</v>
      </c>
      <c r="Z580" s="30">
        <v>0.0</v>
      </c>
      <c r="AA580" s="30">
        <v>0.0</v>
      </c>
      <c r="AB580" s="30">
        <v>0.0</v>
      </c>
      <c r="AC580" s="30">
        <v>0.0</v>
      </c>
      <c r="AD580" s="30">
        <v>0.0</v>
      </c>
      <c r="AE580" s="30">
        <v>0.0</v>
      </c>
      <c r="AF580" s="30">
        <v>0.0</v>
      </c>
      <c r="AG580" s="30">
        <v>0.0</v>
      </c>
      <c r="AH580" s="30">
        <v>0.0</v>
      </c>
      <c r="AI580" s="30">
        <v>0.0</v>
      </c>
      <c r="AJ580" s="108"/>
    </row>
    <row r="581">
      <c r="A581" s="30">
        <v>13795.1</v>
      </c>
      <c r="B581" s="40">
        <v>44433.0</v>
      </c>
      <c r="C581" s="31">
        <v>44461.0</v>
      </c>
      <c r="D581" s="32" t="s">
        <v>332</v>
      </c>
      <c r="E581" s="32" t="s">
        <v>160</v>
      </c>
      <c r="F581" s="32" t="s">
        <v>67</v>
      </c>
      <c r="G581" s="32" t="s">
        <v>38</v>
      </c>
      <c r="H581" s="30">
        <v>27610.0</v>
      </c>
      <c r="I581" s="37"/>
      <c r="J581" s="30">
        <v>0.0</v>
      </c>
      <c r="K581" s="30">
        <v>1.0</v>
      </c>
      <c r="L581" s="30">
        <v>0.0</v>
      </c>
      <c r="M581" s="32" t="s">
        <v>49</v>
      </c>
      <c r="N581" s="32" t="s">
        <v>39</v>
      </c>
      <c r="O581" s="30">
        <v>5.0</v>
      </c>
      <c r="P581" s="30">
        <v>11.0</v>
      </c>
      <c r="Q581" s="30">
        <v>7.0</v>
      </c>
      <c r="R581" s="30">
        <v>11.0</v>
      </c>
      <c r="S581" s="30">
        <v>2.0</v>
      </c>
      <c r="T581" s="30">
        <v>1.0</v>
      </c>
      <c r="U581" s="30">
        <v>0.0</v>
      </c>
      <c r="V581" s="30">
        <v>0.0</v>
      </c>
      <c r="W581" s="30">
        <v>0.0</v>
      </c>
      <c r="X581" s="30">
        <v>0.0</v>
      </c>
      <c r="Y581" s="30">
        <v>0.0</v>
      </c>
      <c r="Z581" s="30">
        <v>0.0</v>
      </c>
      <c r="AA581" s="30">
        <v>0.0</v>
      </c>
      <c r="AB581" s="30">
        <v>0.0</v>
      </c>
      <c r="AC581" s="30">
        <v>0.0</v>
      </c>
      <c r="AD581" s="30">
        <v>0.0</v>
      </c>
      <c r="AE581" s="30">
        <v>0.0</v>
      </c>
      <c r="AF581" s="30">
        <v>0.0</v>
      </c>
      <c r="AG581" s="30">
        <v>0.0</v>
      </c>
      <c r="AH581" s="30">
        <v>0.0</v>
      </c>
      <c r="AI581" s="30">
        <v>0.0</v>
      </c>
      <c r="AJ581" s="108"/>
    </row>
    <row r="582">
      <c r="A582" s="30">
        <v>13795.2</v>
      </c>
      <c r="B582" s="40">
        <v>44433.0</v>
      </c>
      <c r="C582" s="40">
        <v>44461.0</v>
      </c>
      <c r="D582" s="32" t="s">
        <v>332</v>
      </c>
      <c r="E582" s="32" t="s">
        <v>160</v>
      </c>
      <c r="F582" s="37"/>
      <c r="G582" s="38"/>
      <c r="H582" s="38"/>
      <c r="I582" s="35"/>
      <c r="J582" s="30">
        <v>0.0</v>
      </c>
      <c r="K582" s="30">
        <v>0.0</v>
      </c>
      <c r="L582" s="30">
        <v>1.0</v>
      </c>
      <c r="M582" s="32" t="s">
        <v>39</v>
      </c>
      <c r="N582" s="32" t="s">
        <v>39</v>
      </c>
      <c r="O582" s="30">
        <v>3.0</v>
      </c>
      <c r="P582" s="30">
        <v>10.0</v>
      </c>
      <c r="Q582" s="30">
        <v>9.0</v>
      </c>
      <c r="R582" s="30">
        <v>5.0</v>
      </c>
      <c r="S582" s="30">
        <v>2.0</v>
      </c>
      <c r="T582" s="30">
        <v>0.0</v>
      </c>
      <c r="U582" s="30">
        <v>0.0</v>
      </c>
      <c r="V582" s="30">
        <v>0.0</v>
      </c>
      <c r="W582" s="30">
        <v>0.0</v>
      </c>
      <c r="X582" s="30">
        <v>0.0</v>
      </c>
      <c r="Y582" s="30">
        <v>0.0</v>
      </c>
      <c r="Z582" s="30">
        <v>0.0</v>
      </c>
      <c r="AA582" s="30">
        <v>0.0</v>
      </c>
      <c r="AB582" s="30">
        <v>0.0</v>
      </c>
      <c r="AC582" s="30">
        <v>0.0</v>
      </c>
      <c r="AD582" s="30">
        <v>0.0</v>
      </c>
      <c r="AE582" s="30">
        <v>0.0</v>
      </c>
      <c r="AF582" s="30">
        <v>0.0</v>
      </c>
      <c r="AG582" s="30">
        <v>0.0</v>
      </c>
      <c r="AH582" s="30">
        <v>0.0</v>
      </c>
      <c r="AI582" s="30">
        <v>0.0</v>
      </c>
      <c r="AJ582" s="108"/>
    </row>
    <row r="583">
      <c r="A583" s="30">
        <v>13795.3</v>
      </c>
      <c r="B583" s="40">
        <v>44433.0</v>
      </c>
      <c r="C583" s="40">
        <v>44461.0</v>
      </c>
      <c r="D583" s="32" t="s">
        <v>332</v>
      </c>
      <c r="E583" s="32" t="s">
        <v>160</v>
      </c>
      <c r="F583" s="37"/>
      <c r="G583" s="37"/>
      <c r="H583" s="37"/>
      <c r="I583" s="37"/>
      <c r="J583" s="30">
        <v>1.0</v>
      </c>
      <c r="K583" s="30">
        <v>0.0</v>
      </c>
      <c r="L583" s="30">
        <v>0.0</v>
      </c>
      <c r="M583" s="32" t="s">
        <v>39</v>
      </c>
      <c r="N583" s="32" t="s">
        <v>39</v>
      </c>
      <c r="O583" s="30">
        <v>4.0</v>
      </c>
      <c r="P583" s="30">
        <v>0.0</v>
      </c>
      <c r="Q583" s="30">
        <v>0.0</v>
      </c>
      <c r="R583" s="30">
        <v>0.0</v>
      </c>
      <c r="S583" s="30">
        <v>0.0</v>
      </c>
      <c r="T583" s="30">
        <v>0.0</v>
      </c>
      <c r="U583" s="30">
        <v>0.0</v>
      </c>
      <c r="V583" s="30">
        <v>0.0</v>
      </c>
      <c r="W583" s="30">
        <v>0.0</v>
      </c>
      <c r="X583" s="30">
        <v>0.0</v>
      </c>
      <c r="Y583" s="30">
        <v>0.0</v>
      </c>
      <c r="Z583" s="30">
        <v>8.0</v>
      </c>
      <c r="AA583" s="30">
        <v>4.0</v>
      </c>
      <c r="AB583" s="30">
        <v>11.0</v>
      </c>
      <c r="AC583" s="30">
        <v>1.0</v>
      </c>
      <c r="AD583" s="30">
        <v>0.0</v>
      </c>
      <c r="AE583" s="30">
        <v>0.0</v>
      </c>
      <c r="AF583" s="30">
        <v>0.0</v>
      </c>
      <c r="AG583" s="30">
        <v>0.0</v>
      </c>
      <c r="AH583" s="30">
        <v>0.0</v>
      </c>
      <c r="AI583" s="30">
        <v>0.0</v>
      </c>
      <c r="AJ583" s="108"/>
    </row>
    <row r="584">
      <c r="A584" s="30">
        <v>13796.1</v>
      </c>
      <c r="B584" s="40">
        <v>44433.0</v>
      </c>
      <c r="C584" s="31">
        <v>44463.0</v>
      </c>
      <c r="D584" s="32" t="s">
        <v>352</v>
      </c>
      <c r="E584" s="32" t="s">
        <v>36</v>
      </c>
      <c r="F584" s="32" t="s">
        <v>335</v>
      </c>
      <c r="G584" s="33" t="s">
        <v>38</v>
      </c>
      <c r="H584" s="34">
        <v>27608.0</v>
      </c>
      <c r="I584" s="35"/>
      <c r="J584" s="30">
        <v>0.0</v>
      </c>
      <c r="K584" s="30">
        <v>1.0</v>
      </c>
      <c r="L584" s="30">
        <v>0.0</v>
      </c>
      <c r="M584" s="32" t="s">
        <v>39</v>
      </c>
      <c r="N584" s="32" t="s">
        <v>39</v>
      </c>
      <c r="O584" s="30">
        <v>3.0</v>
      </c>
      <c r="P584" s="30">
        <v>0.0</v>
      </c>
      <c r="Q584" s="30">
        <v>0.0</v>
      </c>
      <c r="R584" s="30">
        <v>0.0</v>
      </c>
      <c r="S584" s="30">
        <v>0.0</v>
      </c>
      <c r="T584" s="30">
        <v>0.0</v>
      </c>
      <c r="U584" s="30">
        <v>0.0</v>
      </c>
      <c r="V584" s="30">
        <v>0.0</v>
      </c>
      <c r="W584" s="30">
        <v>0.0</v>
      </c>
      <c r="X584" s="30">
        <v>0.0</v>
      </c>
      <c r="Y584" s="30">
        <v>0.0</v>
      </c>
      <c r="Z584" s="30">
        <v>12.0</v>
      </c>
      <c r="AA584" s="30">
        <v>9.0</v>
      </c>
      <c r="AB584" s="30">
        <v>13.0</v>
      </c>
      <c r="AC584" s="30">
        <v>2.0</v>
      </c>
      <c r="AD584" s="30">
        <v>1.0</v>
      </c>
      <c r="AE584" s="30">
        <v>0.0</v>
      </c>
      <c r="AF584" s="30">
        <v>0.0</v>
      </c>
      <c r="AG584" s="30">
        <v>0.0</v>
      </c>
      <c r="AH584" s="30">
        <v>0.0</v>
      </c>
      <c r="AI584" s="30">
        <v>0.0</v>
      </c>
      <c r="AJ584" s="108"/>
    </row>
    <row r="585">
      <c r="A585" s="30">
        <v>13796.2</v>
      </c>
      <c r="B585" s="40">
        <v>44433.0</v>
      </c>
      <c r="C585" s="31">
        <v>44463.0</v>
      </c>
      <c r="D585" s="32" t="s">
        <v>352</v>
      </c>
      <c r="E585" s="32" t="s">
        <v>36</v>
      </c>
      <c r="F585" s="32" t="s">
        <v>198</v>
      </c>
      <c r="G585" s="33" t="s">
        <v>38</v>
      </c>
      <c r="H585" s="34">
        <v>27605.0</v>
      </c>
      <c r="I585" s="35"/>
      <c r="J585" s="30">
        <v>0.0</v>
      </c>
      <c r="K585" s="30">
        <v>1.0</v>
      </c>
      <c r="L585" s="30">
        <v>0.0</v>
      </c>
      <c r="M585" s="32" t="s">
        <v>39</v>
      </c>
      <c r="N585" s="32" t="s">
        <v>39</v>
      </c>
      <c r="O585" s="30">
        <v>3.0</v>
      </c>
      <c r="P585" s="30">
        <v>0.0</v>
      </c>
      <c r="Q585" s="30">
        <v>0.0</v>
      </c>
      <c r="R585" s="30">
        <v>0.0</v>
      </c>
      <c r="S585" s="30">
        <v>0.0</v>
      </c>
      <c r="T585" s="30">
        <v>0.0</v>
      </c>
      <c r="U585" s="30">
        <v>12.0</v>
      </c>
      <c r="V585" s="30">
        <v>8.0</v>
      </c>
      <c r="W585" s="30">
        <v>0.0</v>
      </c>
      <c r="X585" s="30">
        <v>0.0</v>
      </c>
      <c r="Y585" s="30">
        <v>1.0</v>
      </c>
      <c r="Z585" s="30">
        <v>0.0</v>
      </c>
      <c r="AA585" s="30">
        <v>0.0</v>
      </c>
      <c r="AB585" s="30">
        <v>0.0</v>
      </c>
      <c r="AC585" s="30">
        <v>0.0</v>
      </c>
      <c r="AD585" s="30">
        <v>0.0</v>
      </c>
      <c r="AE585" s="30">
        <v>0.0</v>
      </c>
      <c r="AF585" s="30">
        <v>0.0</v>
      </c>
      <c r="AG585" s="30">
        <v>10.0</v>
      </c>
      <c r="AH585" s="30">
        <v>2.0</v>
      </c>
      <c r="AI585" s="30">
        <v>0.0</v>
      </c>
      <c r="AJ585" s="108"/>
    </row>
    <row r="586">
      <c r="A586" s="30">
        <v>13796.3</v>
      </c>
      <c r="B586" s="40">
        <v>44433.0</v>
      </c>
      <c r="C586" s="31">
        <v>44463.0</v>
      </c>
      <c r="D586" s="32" t="s">
        <v>352</v>
      </c>
      <c r="E586" s="32" t="s">
        <v>36</v>
      </c>
      <c r="F586" s="32" t="s">
        <v>198</v>
      </c>
      <c r="G586" s="33" t="s">
        <v>38</v>
      </c>
      <c r="H586" s="34">
        <v>27605.0</v>
      </c>
      <c r="I586" s="35"/>
      <c r="J586" s="30">
        <v>0.0</v>
      </c>
      <c r="K586" s="30">
        <v>1.0</v>
      </c>
      <c r="L586" s="30">
        <v>0.0</v>
      </c>
      <c r="M586" s="32" t="s">
        <v>39</v>
      </c>
      <c r="N586" s="32" t="s">
        <v>39</v>
      </c>
      <c r="O586" s="30">
        <v>3.0</v>
      </c>
      <c r="P586" s="30">
        <v>0.0</v>
      </c>
      <c r="Q586" s="30">
        <v>0.0</v>
      </c>
      <c r="R586" s="30">
        <v>0.0</v>
      </c>
      <c r="S586" s="30">
        <v>0.0</v>
      </c>
      <c r="T586" s="30">
        <v>0.0</v>
      </c>
      <c r="U586" s="30">
        <v>0.0</v>
      </c>
      <c r="V586" s="30">
        <v>0.0</v>
      </c>
      <c r="W586" s="30">
        <v>0.0</v>
      </c>
      <c r="X586" s="30">
        <v>0.0</v>
      </c>
      <c r="Y586" s="30">
        <v>0.0</v>
      </c>
      <c r="Z586" s="30">
        <v>0.0</v>
      </c>
      <c r="AA586" s="30">
        <v>0.0</v>
      </c>
      <c r="AB586" s="30">
        <v>0.0</v>
      </c>
      <c r="AC586" s="30">
        <v>0.0</v>
      </c>
      <c r="AD586" s="30">
        <v>0.0</v>
      </c>
      <c r="AE586" s="30">
        <v>11.0</v>
      </c>
      <c r="AF586" s="30">
        <v>9.0</v>
      </c>
      <c r="AG586" s="30">
        <v>10.0</v>
      </c>
      <c r="AH586" s="30">
        <v>2.0</v>
      </c>
      <c r="AI586" s="30">
        <v>1.0</v>
      </c>
      <c r="AJ586" s="108"/>
    </row>
    <row r="587">
      <c r="A587" s="30">
        <v>13797.1</v>
      </c>
      <c r="B587" s="40">
        <v>44433.0</v>
      </c>
      <c r="C587" s="31">
        <v>44459.0</v>
      </c>
      <c r="D587" s="32" t="s">
        <v>427</v>
      </c>
      <c r="E587" s="32" t="s">
        <v>36</v>
      </c>
      <c r="F587" s="32" t="s">
        <v>291</v>
      </c>
      <c r="G587" s="33" t="s">
        <v>109</v>
      </c>
      <c r="H587" s="34">
        <v>27529.0</v>
      </c>
      <c r="I587" s="35"/>
      <c r="J587" s="30">
        <v>0.0</v>
      </c>
      <c r="K587" s="30">
        <v>1.0</v>
      </c>
      <c r="L587" s="30">
        <v>0.0</v>
      </c>
      <c r="M587" s="32" t="s">
        <v>49</v>
      </c>
      <c r="N587" s="32" t="s">
        <v>39</v>
      </c>
      <c r="O587" s="30">
        <v>2.0</v>
      </c>
      <c r="P587" s="30">
        <v>13.0</v>
      </c>
      <c r="Q587" s="30">
        <v>2.0</v>
      </c>
      <c r="R587" s="30">
        <v>7.0</v>
      </c>
      <c r="S587" s="30">
        <v>1.0</v>
      </c>
      <c r="T587" s="30">
        <v>0.0</v>
      </c>
      <c r="U587" s="30">
        <v>0.0</v>
      </c>
      <c r="V587" s="30">
        <v>0.0</v>
      </c>
      <c r="W587" s="30">
        <v>0.0</v>
      </c>
      <c r="X587" s="30">
        <v>0.0</v>
      </c>
      <c r="Y587" s="30">
        <v>0.0</v>
      </c>
      <c r="Z587" s="30">
        <v>0.0</v>
      </c>
      <c r="AA587" s="30">
        <v>5.0</v>
      </c>
      <c r="AB587" s="30">
        <v>0.0</v>
      </c>
      <c r="AC587" s="30">
        <v>0.0</v>
      </c>
      <c r="AD587" s="30">
        <v>0.0</v>
      </c>
      <c r="AE587" s="30">
        <v>0.0</v>
      </c>
      <c r="AF587" s="30">
        <v>0.0</v>
      </c>
      <c r="AG587" s="30">
        <v>0.0</v>
      </c>
      <c r="AH587" s="30">
        <v>0.0</v>
      </c>
      <c r="AI587" s="30">
        <v>0.0</v>
      </c>
      <c r="AJ587" s="108"/>
    </row>
    <row r="588">
      <c r="A588" s="30">
        <v>13798.1</v>
      </c>
      <c r="B588" s="40">
        <v>44433.0</v>
      </c>
      <c r="C588" s="31">
        <v>44434.0</v>
      </c>
      <c r="D588" s="32" t="s">
        <v>82</v>
      </c>
      <c r="E588" s="32" t="s">
        <v>36</v>
      </c>
      <c r="F588" s="32" t="s">
        <v>265</v>
      </c>
      <c r="G588" s="32" t="s">
        <v>38</v>
      </c>
      <c r="H588" s="30">
        <v>27608.0</v>
      </c>
      <c r="I588" s="37"/>
      <c r="J588" s="30">
        <v>0.0</v>
      </c>
      <c r="K588" s="30">
        <v>1.0</v>
      </c>
      <c r="L588" s="30">
        <v>0.0</v>
      </c>
      <c r="M588" s="32" t="s">
        <v>39</v>
      </c>
      <c r="N588" s="32" t="s">
        <v>39</v>
      </c>
      <c r="O588" s="30">
        <v>4.0</v>
      </c>
      <c r="P588" s="30">
        <v>0.0</v>
      </c>
      <c r="Q588" s="30">
        <v>7.0</v>
      </c>
      <c r="R588" s="30">
        <v>0.0</v>
      </c>
      <c r="S588" s="30">
        <v>0.0</v>
      </c>
      <c r="T588" s="30">
        <v>0.0</v>
      </c>
      <c r="U588" s="30">
        <v>0.0</v>
      </c>
      <c r="V588" s="30">
        <v>0.0</v>
      </c>
      <c r="W588" s="30">
        <v>0.0</v>
      </c>
      <c r="X588" s="30">
        <v>0.0</v>
      </c>
      <c r="Y588" s="30">
        <v>0.0</v>
      </c>
      <c r="Z588" s="30">
        <v>11.0</v>
      </c>
      <c r="AA588" s="30">
        <v>0.0</v>
      </c>
      <c r="AB588" s="30">
        <v>6.0</v>
      </c>
      <c r="AC588" s="30">
        <v>1.0</v>
      </c>
      <c r="AD588" s="30">
        <v>0.0</v>
      </c>
      <c r="AE588" s="30">
        <v>0.0</v>
      </c>
      <c r="AF588" s="30">
        <v>0.0</v>
      </c>
      <c r="AG588" s="30">
        <v>0.0</v>
      </c>
      <c r="AH588" s="30">
        <v>0.0</v>
      </c>
      <c r="AI588" s="30">
        <v>0.0</v>
      </c>
      <c r="AJ588" s="108"/>
    </row>
    <row r="589">
      <c r="A589" s="30">
        <v>13799.1</v>
      </c>
      <c r="B589" s="40">
        <v>44434.0</v>
      </c>
      <c r="C589" s="31">
        <v>44463.0</v>
      </c>
      <c r="D589" s="32" t="s">
        <v>223</v>
      </c>
      <c r="E589" s="32" t="s">
        <v>160</v>
      </c>
      <c r="F589" s="32" t="s">
        <v>117</v>
      </c>
      <c r="G589" s="33" t="s">
        <v>38</v>
      </c>
      <c r="H589" s="34">
        <v>27601.0</v>
      </c>
      <c r="I589" s="35"/>
      <c r="J589" s="30">
        <v>0.0</v>
      </c>
      <c r="K589" s="30">
        <v>1.0</v>
      </c>
      <c r="L589" s="30">
        <v>0.0</v>
      </c>
      <c r="M589" s="32" t="s">
        <v>39</v>
      </c>
      <c r="N589" s="32" t="s">
        <v>39</v>
      </c>
      <c r="O589" s="30">
        <v>3.0</v>
      </c>
      <c r="P589" s="30">
        <v>0.0</v>
      </c>
      <c r="Q589" s="30">
        <v>0.0</v>
      </c>
      <c r="R589" s="30">
        <v>0.0</v>
      </c>
      <c r="S589" s="30">
        <v>0.0</v>
      </c>
      <c r="T589" s="30">
        <v>0.0</v>
      </c>
      <c r="U589" s="30">
        <v>0.0</v>
      </c>
      <c r="V589" s="30">
        <v>0.0</v>
      </c>
      <c r="W589" s="30">
        <v>0.0</v>
      </c>
      <c r="X589" s="30">
        <v>0.0</v>
      </c>
      <c r="Y589" s="30">
        <v>0.0</v>
      </c>
      <c r="Z589" s="30">
        <v>11.0</v>
      </c>
      <c r="AA589" s="30">
        <v>5.0</v>
      </c>
      <c r="AB589" s="30">
        <v>12.0</v>
      </c>
      <c r="AC589" s="30">
        <v>1.0</v>
      </c>
      <c r="AD589" s="30">
        <v>1.0</v>
      </c>
      <c r="AE589" s="30">
        <v>0.0</v>
      </c>
      <c r="AF589" s="30">
        <v>0.0</v>
      </c>
      <c r="AG589" s="30">
        <v>0.0</v>
      </c>
      <c r="AH589" s="30">
        <v>0.0</v>
      </c>
      <c r="AI589" s="30">
        <v>0.0</v>
      </c>
      <c r="AJ589" s="108"/>
    </row>
    <row r="590">
      <c r="A590" s="30">
        <v>13799.2</v>
      </c>
      <c r="B590" s="40">
        <v>44434.0</v>
      </c>
      <c r="C590" s="31">
        <v>44463.0</v>
      </c>
      <c r="D590" s="32" t="s">
        <v>223</v>
      </c>
      <c r="E590" s="33" t="s">
        <v>160</v>
      </c>
      <c r="F590" s="32" t="s">
        <v>117</v>
      </c>
      <c r="G590" s="32" t="s">
        <v>38</v>
      </c>
      <c r="H590" s="30">
        <v>27601.0</v>
      </c>
      <c r="I590" s="35"/>
      <c r="J590" s="30">
        <v>0.0</v>
      </c>
      <c r="K590" s="30">
        <v>1.0</v>
      </c>
      <c r="L590" s="30">
        <v>0.0</v>
      </c>
      <c r="M590" s="32" t="s">
        <v>39</v>
      </c>
      <c r="N590" s="32" t="s">
        <v>39</v>
      </c>
      <c r="O590" s="30">
        <v>3.0</v>
      </c>
      <c r="P590" s="30">
        <v>0.0</v>
      </c>
      <c r="Q590" s="30">
        <v>0.0</v>
      </c>
      <c r="R590" s="30">
        <v>0.0</v>
      </c>
      <c r="S590" s="30">
        <v>0.0</v>
      </c>
      <c r="T590" s="30">
        <v>0.0</v>
      </c>
      <c r="U590" s="30">
        <v>0.0</v>
      </c>
      <c r="V590" s="30">
        <v>0.0</v>
      </c>
      <c r="W590" s="30">
        <v>0.0</v>
      </c>
      <c r="X590" s="30">
        <v>0.0</v>
      </c>
      <c r="Y590" s="30">
        <v>0.0</v>
      </c>
      <c r="Z590" s="30">
        <v>12.0</v>
      </c>
      <c r="AA590" s="30">
        <v>8.0</v>
      </c>
      <c r="AB590" s="30">
        <v>12.0</v>
      </c>
      <c r="AC590" s="30">
        <v>1.0</v>
      </c>
      <c r="AD590" s="30">
        <v>1.0</v>
      </c>
      <c r="AE590" s="30">
        <v>0.0</v>
      </c>
      <c r="AF590" s="30">
        <v>0.0</v>
      </c>
      <c r="AG590" s="30">
        <v>0.0</v>
      </c>
      <c r="AH590" s="30">
        <v>0.0</v>
      </c>
      <c r="AI590" s="30">
        <v>0.0</v>
      </c>
      <c r="AJ590" s="108"/>
    </row>
    <row r="591">
      <c r="A591" s="30">
        <v>13799.3</v>
      </c>
      <c r="B591" s="40">
        <v>44434.0</v>
      </c>
      <c r="C591" s="31">
        <v>44463.0</v>
      </c>
      <c r="D591" s="32" t="s">
        <v>223</v>
      </c>
      <c r="E591" s="32" t="s">
        <v>160</v>
      </c>
      <c r="F591" s="37"/>
      <c r="G591" s="38"/>
      <c r="H591" s="38"/>
      <c r="I591" s="35"/>
      <c r="J591" s="30">
        <v>1.0</v>
      </c>
      <c r="K591" s="30">
        <v>0.0</v>
      </c>
      <c r="L591" s="30">
        <v>0.0</v>
      </c>
      <c r="M591" s="32" t="s">
        <v>39</v>
      </c>
      <c r="N591" s="32" t="s">
        <v>39</v>
      </c>
      <c r="O591" s="30">
        <v>6.0</v>
      </c>
      <c r="P591" s="30">
        <v>0.0</v>
      </c>
      <c r="Q591" s="30">
        <v>0.0</v>
      </c>
      <c r="R591" s="30">
        <v>0.0</v>
      </c>
      <c r="S591" s="30">
        <v>0.0</v>
      </c>
      <c r="T591" s="30">
        <v>0.0</v>
      </c>
      <c r="U591" s="30">
        <v>0.0</v>
      </c>
      <c r="V591" s="30">
        <v>0.0</v>
      </c>
      <c r="W591" s="30">
        <v>0.0</v>
      </c>
      <c r="X591" s="30">
        <v>0.0</v>
      </c>
      <c r="Y591" s="30">
        <v>0.0</v>
      </c>
      <c r="Z591" s="30">
        <v>8.0</v>
      </c>
      <c r="AA591" s="30">
        <v>5.0</v>
      </c>
      <c r="AB591" s="30">
        <v>12.0</v>
      </c>
      <c r="AC591" s="30">
        <v>1.0</v>
      </c>
      <c r="AD591" s="30">
        <v>1.0</v>
      </c>
      <c r="AE591" s="30">
        <v>0.0</v>
      </c>
      <c r="AF591" s="30">
        <v>0.0</v>
      </c>
      <c r="AG591" s="30">
        <v>0.0</v>
      </c>
      <c r="AH591" s="30">
        <v>0.0</v>
      </c>
      <c r="AI591" s="30">
        <v>0.0</v>
      </c>
      <c r="AJ591" s="108"/>
    </row>
    <row r="592">
      <c r="A592" s="30">
        <v>13800.1</v>
      </c>
      <c r="B592" s="40">
        <v>44434.0</v>
      </c>
      <c r="C592" s="31">
        <v>44461.0</v>
      </c>
      <c r="D592" s="32" t="s">
        <v>321</v>
      </c>
      <c r="E592" s="32" t="s">
        <v>46</v>
      </c>
      <c r="F592" s="32" t="s">
        <v>70</v>
      </c>
      <c r="G592" s="32" t="s">
        <v>38</v>
      </c>
      <c r="H592" s="30">
        <v>27615.0</v>
      </c>
      <c r="I592" s="37"/>
      <c r="J592" s="30">
        <v>0.0</v>
      </c>
      <c r="K592" s="30">
        <v>1.0</v>
      </c>
      <c r="L592" s="30">
        <v>0.0</v>
      </c>
      <c r="M592" s="32" t="s">
        <v>49</v>
      </c>
      <c r="N592" s="32" t="s">
        <v>39</v>
      </c>
      <c r="O592" s="30">
        <v>1.0</v>
      </c>
      <c r="P592" s="30">
        <v>0.0</v>
      </c>
      <c r="Q592" s="30">
        <v>0.0</v>
      </c>
      <c r="R592" s="30">
        <v>0.0</v>
      </c>
      <c r="S592" s="30">
        <v>0.0</v>
      </c>
      <c r="T592" s="30">
        <v>0.0</v>
      </c>
      <c r="U592" s="30">
        <v>0.0</v>
      </c>
      <c r="V592" s="30">
        <v>0.0</v>
      </c>
      <c r="W592" s="30">
        <v>0.0</v>
      </c>
      <c r="X592" s="30">
        <v>0.0</v>
      </c>
      <c r="Y592" s="30">
        <v>0.0</v>
      </c>
      <c r="Z592" s="30">
        <v>0.0</v>
      </c>
      <c r="AA592" s="30">
        <v>0.0</v>
      </c>
      <c r="AB592" s="30">
        <v>0.0</v>
      </c>
      <c r="AC592" s="30">
        <v>0.0</v>
      </c>
      <c r="AD592" s="30">
        <v>0.0</v>
      </c>
      <c r="AE592" s="30">
        <v>8.0</v>
      </c>
      <c r="AF592" s="30">
        <v>5.0</v>
      </c>
      <c r="AG592" s="30">
        <v>10.0</v>
      </c>
      <c r="AH592" s="30">
        <v>1.0</v>
      </c>
      <c r="AI592" s="30">
        <v>0.0</v>
      </c>
      <c r="AJ592" s="108"/>
    </row>
    <row r="593">
      <c r="A593" s="30">
        <v>13801.1</v>
      </c>
      <c r="B593" s="40">
        <v>44434.0</v>
      </c>
      <c r="C593" s="31">
        <v>44461.0</v>
      </c>
      <c r="D593" s="32" t="s">
        <v>125</v>
      </c>
      <c r="E593" s="32" t="s">
        <v>36</v>
      </c>
      <c r="F593" s="32" t="s">
        <v>263</v>
      </c>
      <c r="G593" s="33" t="s">
        <v>91</v>
      </c>
      <c r="H593" s="34">
        <v>27597.0</v>
      </c>
      <c r="I593" s="35"/>
      <c r="J593" s="30">
        <v>0.0</v>
      </c>
      <c r="K593" s="30">
        <v>1.0</v>
      </c>
      <c r="L593" s="30">
        <v>0.0</v>
      </c>
      <c r="M593" s="32" t="s">
        <v>49</v>
      </c>
      <c r="N593" s="32" t="s">
        <v>39</v>
      </c>
      <c r="O593" s="30">
        <v>3.0</v>
      </c>
      <c r="P593" s="30">
        <v>0.0</v>
      </c>
      <c r="Q593" s="30">
        <v>0.0</v>
      </c>
      <c r="R593" s="30">
        <v>0.0</v>
      </c>
      <c r="S593" s="30">
        <v>0.0</v>
      </c>
      <c r="T593" s="30">
        <v>0.0</v>
      </c>
      <c r="U593" s="30">
        <v>10.0</v>
      </c>
      <c r="V593" s="30">
        <v>6.0</v>
      </c>
      <c r="W593" s="30">
        <v>10.0</v>
      </c>
      <c r="X593" s="30">
        <v>1.0</v>
      </c>
      <c r="Y593" s="30">
        <v>0.0</v>
      </c>
      <c r="Z593" s="30">
        <v>0.0</v>
      </c>
      <c r="AA593" s="30">
        <v>0.0</v>
      </c>
      <c r="AB593" s="30">
        <v>0.0</v>
      </c>
      <c r="AC593" s="30">
        <v>0.0</v>
      </c>
      <c r="AD593" s="30">
        <v>0.0</v>
      </c>
      <c r="AE593" s="30">
        <v>0.0</v>
      </c>
      <c r="AF593" s="30">
        <v>0.0</v>
      </c>
      <c r="AG593" s="30">
        <v>0.0</v>
      </c>
      <c r="AH593" s="30">
        <v>0.0</v>
      </c>
      <c r="AI593" s="30">
        <v>0.0</v>
      </c>
      <c r="AJ593" s="108"/>
    </row>
    <row r="594">
      <c r="A594" s="30">
        <v>13801.2</v>
      </c>
      <c r="B594" s="40">
        <v>44434.0</v>
      </c>
      <c r="C594" s="31">
        <v>44461.0</v>
      </c>
      <c r="D594" s="32" t="s">
        <v>125</v>
      </c>
      <c r="E594" s="32" t="s">
        <v>36</v>
      </c>
      <c r="F594" s="32" t="s">
        <v>263</v>
      </c>
      <c r="G594" s="33" t="s">
        <v>91</v>
      </c>
      <c r="H594" s="34">
        <v>27597.0</v>
      </c>
      <c r="I594" s="35"/>
      <c r="J594" s="30">
        <v>0.0</v>
      </c>
      <c r="K594" s="30">
        <v>1.0</v>
      </c>
      <c r="L594" s="30">
        <v>0.0</v>
      </c>
      <c r="M594" s="32" t="s">
        <v>49</v>
      </c>
      <c r="N594" s="32" t="s">
        <v>39</v>
      </c>
      <c r="O594" s="30">
        <v>3.0</v>
      </c>
      <c r="P594" s="30">
        <v>10.0</v>
      </c>
      <c r="Q594" s="30">
        <v>5.0</v>
      </c>
      <c r="R594" s="30">
        <v>5.0</v>
      </c>
      <c r="S594" s="30">
        <v>0.0</v>
      </c>
      <c r="T594" s="30">
        <v>0.0</v>
      </c>
      <c r="U594" s="30">
        <v>0.0</v>
      </c>
      <c r="V594" s="30">
        <v>0.0</v>
      </c>
      <c r="W594" s="30">
        <v>0.0</v>
      </c>
      <c r="X594" s="30">
        <v>0.0</v>
      </c>
      <c r="Y594" s="30">
        <v>0.0</v>
      </c>
      <c r="Z594" s="30">
        <v>0.0</v>
      </c>
      <c r="AA594" s="30">
        <v>0.0</v>
      </c>
      <c r="AB594" s="30">
        <v>5.0</v>
      </c>
      <c r="AC594" s="30">
        <v>1.0</v>
      </c>
      <c r="AD594" s="30">
        <v>0.0</v>
      </c>
      <c r="AE594" s="30">
        <v>0.0</v>
      </c>
      <c r="AF594" s="30">
        <v>0.0</v>
      </c>
      <c r="AG594" s="30">
        <v>0.0</v>
      </c>
      <c r="AH594" s="30">
        <v>0.0</v>
      </c>
      <c r="AI594" s="30">
        <v>0.0</v>
      </c>
      <c r="AJ594" s="108"/>
    </row>
    <row r="595">
      <c r="A595" s="30">
        <v>13802.1</v>
      </c>
      <c r="B595" s="40">
        <v>44434.0</v>
      </c>
      <c r="C595" s="31">
        <v>44461.0</v>
      </c>
      <c r="D595" s="32" t="s">
        <v>87</v>
      </c>
      <c r="E595" s="32" t="s">
        <v>36</v>
      </c>
      <c r="F595" s="32" t="s">
        <v>209</v>
      </c>
      <c r="G595" s="32" t="s">
        <v>38</v>
      </c>
      <c r="H595" s="34">
        <v>27609.0</v>
      </c>
      <c r="I595" s="35"/>
      <c r="J595" s="30">
        <v>0.0</v>
      </c>
      <c r="K595" s="30">
        <v>1.0</v>
      </c>
      <c r="L595" s="30">
        <v>0.0</v>
      </c>
      <c r="M595" s="32" t="s">
        <v>49</v>
      </c>
      <c r="N595" s="32" t="s">
        <v>39</v>
      </c>
      <c r="O595" s="30">
        <v>3.0</v>
      </c>
      <c r="P595" s="30">
        <v>0.0</v>
      </c>
      <c r="Q595" s="30">
        <v>0.0</v>
      </c>
      <c r="R595" s="30">
        <v>0.0</v>
      </c>
      <c r="S595" s="30">
        <v>0.0</v>
      </c>
      <c r="T595" s="30">
        <v>0.0</v>
      </c>
      <c r="U595" s="30">
        <v>12.0</v>
      </c>
      <c r="V595" s="30">
        <v>6.0</v>
      </c>
      <c r="W595" s="30">
        <v>10.0</v>
      </c>
      <c r="X595" s="30">
        <v>1.0</v>
      </c>
      <c r="Y595" s="30">
        <v>1.0</v>
      </c>
      <c r="Z595" s="30">
        <v>0.0</v>
      </c>
      <c r="AA595" s="30">
        <v>0.0</v>
      </c>
      <c r="AB595" s="30">
        <v>0.0</v>
      </c>
      <c r="AC595" s="30">
        <v>0.0</v>
      </c>
      <c r="AD595" s="30">
        <v>0.0</v>
      </c>
      <c r="AE595" s="30">
        <v>0.0</v>
      </c>
      <c r="AF595" s="30">
        <v>0.0</v>
      </c>
      <c r="AG595" s="30">
        <v>0.0</v>
      </c>
      <c r="AH595" s="30">
        <v>0.0</v>
      </c>
      <c r="AI595" s="30">
        <v>0.0</v>
      </c>
      <c r="AJ595" s="108"/>
    </row>
    <row r="596">
      <c r="A596" s="30">
        <v>13803.1</v>
      </c>
      <c r="B596" s="40">
        <v>44435.0</v>
      </c>
      <c r="C596" s="31">
        <v>44463.0</v>
      </c>
      <c r="D596" s="32" t="s">
        <v>428</v>
      </c>
      <c r="E596" s="33" t="s">
        <v>36</v>
      </c>
      <c r="F596" s="32" t="s">
        <v>331</v>
      </c>
      <c r="G596" s="32" t="s">
        <v>62</v>
      </c>
      <c r="H596" s="30">
        <v>27526.0</v>
      </c>
      <c r="I596" s="35"/>
      <c r="J596" s="30">
        <v>0.0</v>
      </c>
      <c r="K596" s="30">
        <v>1.0</v>
      </c>
      <c r="L596" s="30">
        <v>0.0</v>
      </c>
      <c r="M596" s="32" t="s">
        <v>39</v>
      </c>
      <c r="N596" s="32" t="s">
        <v>39</v>
      </c>
      <c r="O596" s="30">
        <v>3.0</v>
      </c>
      <c r="P596" s="30">
        <v>0.0</v>
      </c>
      <c r="Q596" s="30">
        <v>0.0</v>
      </c>
      <c r="R596" s="30">
        <v>0.0</v>
      </c>
      <c r="S596" s="30">
        <v>0.0</v>
      </c>
      <c r="T596" s="30">
        <v>0.0</v>
      </c>
      <c r="U596" s="30">
        <v>0.0</v>
      </c>
      <c r="V596" s="30">
        <v>0.0</v>
      </c>
      <c r="W596" s="30">
        <v>0.0</v>
      </c>
      <c r="X596" s="30">
        <v>0.0</v>
      </c>
      <c r="Y596" s="30">
        <v>0.0</v>
      </c>
      <c r="Z596" s="30">
        <v>0.0</v>
      </c>
      <c r="AA596" s="30">
        <v>0.0</v>
      </c>
      <c r="AB596" s="30">
        <v>0.0</v>
      </c>
      <c r="AC596" s="30">
        <v>0.0</v>
      </c>
      <c r="AD596" s="30">
        <v>0.0</v>
      </c>
      <c r="AE596" s="30">
        <v>12.0</v>
      </c>
      <c r="AF596" s="30">
        <v>8.0</v>
      </c>
      <c r="AG596" s="30">
        <v>10.0</v>
      </c>
      <c r="AH596" s="30">
        <v>1.0</v>
      </c>
      <c r="AI596" s="30">
        <v>1.0</v>
      </c>
      <c r="AJ596" s="108"/>
    </row>
    <row r="597">
      <c r="A597" s="30">
        <v>13803.2</v>
      </c>
      <c r="B597" s="40">
        <v>44435.0</v>
      </c>
      <c r="C597" s="31">
        <v>44463.0</v>
      </c>
      <c r="D597" s="32" t="s">
        <v>428</v>
      </c>
      <c r="E597" s="32" t="s">
        <v>36</v>
      </c>
      <c r="H597" s="37"/>
      <c r="I597" s="37"/>
      <c r="J597" s="30">
        <v>0.0</v>
      </c>
      <c r="K597" s="30">
        <v>0.0</v>
      </c>
      <c r="L597" s="30">
        <v>1.0</v>
      </c>
      <c r="M597" s="32" t="s">
        <v>39</v>
      </c>
      <c r="N597" s="32" t="s">
        <v>39</v>
      </c>
      <c r="O597" s="30">
        <v>3.0</v>
      </c>
      <c r="P597" s="30">
        <v>0.0</v>
      </c>
      <c r="Q597" s="30">
        <v>0.0</v>
      </c>
      <c r="R597" s="30">
        <v>0.0</v>
      </c>
      <c r="S597" s="30">
        <v>0.0</v>
      </c>
      <c r="T597" s="30">
        <v>0.0</v>
      </c>
      <c r="U597" s="30">
        <v>10.0</v>
      </c>
      <c r="V597" s="30">
        <v>7.0</v>
      </c>
      <c r="W597" s="30">
        <v>10.0</v>
      </c>
      <c r="X597" s="30">
        <v>1.0</v>
      </c>
      <c r="Y597" s="30">
        <v>1.0</v>
      </c>
      <c r="Z597" s="30">
        <v>0.0</v>
      </c>
      <c r="AA597" s="30">
        <v>0.0</v>
      </c>
      <c r="AB597" s="30">
        <v>0.0</v>
      </c>
      <c r="AC597" s="30">
        <v>0.0</v>
      </c>
      <c r="AD597" s="30">
        <v>0.0</v>
      </c>
      <c r="AE597" s="30">
        <v>0.0</v>
      </c>
      <c r="AF597" s="30">
        <v>0.0</v>
      </c>
      <c r="AG597" s="30">
        <v>0.0</v>
      </c>
      <c r="AH597" s="30">
        <v>0.0</v>
      </c>
      <c r="AI597" s="30">
        <v>0.0</v>
      </c>
      <c r="AJ597" s="108"/>
    </row>
    <row r="598">
      <c r="A598" s="30">
        <v>13804.1</v>
      </c>
      <c r="B598" s="40">
        <v>44435.0</v>
      </c>
      <c r="C598" s="31">
        <v>44466.0</v>
      </c>
      <c r="D598" s="32" t="s">
        <v>150</v>
      </c>
      <c r="E598" s="32" t="s">
        <v>36</v>
      </c>
      <c r="F598" s="32" t="s">
        <v>151</v>
      </c>
      <c r="G598" s="33" t="s">
        <v>38</v>
      </c>
      <c r="H598" s="34">
        <v>27606.0</v>
      </c>
      <c r="I598" s="35"/>
      <c r="J598" s="30">
        <v>0.0</v>
      </c>
      <c r="K598" s="30">
        <v>1.0</v>
      </c>
      <c r="L598" s="30">
        <v>0.0</v>
      </c>
      <c r="M598" s="32" t="s">
        <v>39</v>
      </c>
      <c r="N598" s="32" t="s">
        <v>39</v>
      </c>
      <c r="O598" s="30">
        <v>0.0</v>
      </c>
      <c r="P598" s="30">
        <v>0.0</v>
      </c>
      <c r="Q598" s="30">
        <v>0.0</v>
      </c>
      <c r="R598" s="30">
        <v>0.0</v>
      </c>
      <c r="S598" s="30">
        <v>0.0</v>
      </c>
      <c r="T598" s="30">
        <v>0.0</v>
      </c>
      <c r="U598" s="30">
        <v>0.0</v>
      </c>
      <c r="V598" s="30">
        <v>0.0</v>
      </c>
      <c r="W598" s="30">
        <v>0.0</v>
      </c>
      <c r="X598" s="30">
        <v>0.0</v>
      </c>
      <c r="Y598" s="30">
        <v>0.0</v>
      </c>
      <c r="Z598" s="30">
        <v>11.0</v>
      </c>
      <c r="AA598" s="30">
        <v>5.0</v>
      </c>
      <c r="AB598" s="30">
        <v>5.0</v>
      </c>
      <c r="AC598" s="30">
        <v>0.0</v>
      </c>
      <c r="AD598" s="30">
        <v>1.0</v>
      </c>
      <c r="AE598" s="30">
        <v>0.0</v>
      </c>
      <c r="AF598" s="30">
        <v>0.0</v>
      </c>
      <c r="AG598" s="30">
        <v>0.0</v>
      </c>
      <c r="AH598" s="30">
        <v>0.0</v>
      </c>
      <c r="AI598" s="30">
        <v>0.0</v>
      </c>
      <c r="AJ598" s="108"/>
    </row>
    <row r="599">
      <c r="A599" s="30">
        <v>13804.2</v>
      </c>
      <c r="B599" s="40">
        <v>44435.0</v>
      </c>
      <c r="C599" s="31">
        <v>44467.0</v>
      </c>
      <c r="D599" s="32" t="s">
        <v>150</v>
      </c>
      <c r="E599" s="32" t="s">
        <v>36</v>
      </c>
      <c r="F599" s="32" t="s">
        <v>154</v>
      </c>
      <c r="G599" s="33" t="s">
        <v>38</v>
      </c>
      <c r="H599" s="34">
        <v>27606.0</v>
      </c>
      <c r="I599" s="35"/>
      <c r="J599" s="30">
        <v>0.0</v>
      </c>
      <c r="K599" s="30">
        <v>1.0</v>
      </c>
      <c r="L599" s="30">
        <v>0.0</v>
      </c>
      <c r="M599" s="32" t="s">
        <v>39</v>
      </c>
      <c r="N599" s="32" t="s">
        <v>39</v>
      </c>
      <c r="O599" s="30">
        <v>1.0</v>
      </c>
      <c r="P599" s="30">
        <v>0.0</v>
      </c>
      <c r="Q599" s="30">
        <v>0.0</v>
      </c>
      <c r="R599" s="30">
        <v>0.0</v>
      </c>
      <c r="S599" s="30">
        <v>0.0</v>
      </c>
      <c r="T599" s="30">
        <v>0.0</v>
      </c>
      <c r="U599" s="30">
        <v>0.0</v>
      </c>
      <c r="V599" s="30">
        <v>0.0</v>
      </c>
      <c r="W599" s="30">
        <v>0.0</v>
      </c>
      <c r="X599" s="30">
        <v>0.0</v>
      </c>
      <c r="Y599" s="30">
        <v>0.0</v>
      </c>
      <c r="Z599" s="30">
        <v>12.0</v>
      </c>
      <c r="AA599" s="30">
        <v>5.0</v>
      </c>
      <c r="AB599" s="30">
        <v>7.0</v>
      </c>
      <c r="AC599" s="30">
        <v>1.0</v>
      </c>
      <c r="AD599" s="30">
        <v>1.0</v>
      </c>
      <c r="AE599" s="30">
        <v>0.0</v>
      </c>
      <c r="AF599" s="30">
        <v>0.0</v>
      </c>
      <c r="AG599" s="30">
        <v>0.0</v>
      </c>
      <c r="AH599" s="30">
        <v>0.0</v>
      </c>
      <c r="AI599" s="30">
        <v>0.0</v>
      </c>
      <c r="AJ599" s="108"/>
    </row>
    <row r="600">
      <c r="A600" s="30">
        <v>13805.1</v>
      </c>
      <c r="B600" s="40">
        <v>44435.0</v>
      </c>
      <c r="C600" s="40">
        <v>44466.0</v>
      </c>
      <c r="D600" s="32" t="s">
        <v>150</v>
      </c>
      <c r="E600" s="32" t="s">
        <v>36</v>
      </c>
      <c r="F600" s="32" t="s">
        <v>151</v>
      </c>
      <c r="G600" s="33" t="s">
        <v>38</v>
      </c>
      <c r="H600" s="34">
        <v>27606.0</v>
      </c>
      <c r="I600" s="35"/>
      <c r="J600" s="30">
        <v>0.0</v>
      </c>
      <c r="K600" s="30">
        <v>1.0</v>
      </c>
      <c r="L600" s="30">
        <v>0.0</v>
      </c>
      <c r="M600" s="32" t="s">
        <v>39</v>
      </c>
      <c r="N600" s="32" t="s">
        <v>39</v>
      </c>
      <c r="O600" s="30">
        <v>1.0</v>
      </c>
      <c r="P600" s="30">
        <v>10.0</v>
      </c>
      <c r="Q600" s="30">
        <v>0.0</v>
      </c>
      <c r="R600" s="30">
        <v>0.0</v>
      </c>
      <c r="S600" s="30">
        <v>0.0</v>
      </c>
      <c r="T600" s="30">
        <v>0.0</v>
      </c>
      <c r="U600" s="30">
        <v>0.0</v>
      </c>
      <c r="V600" s="30">
        <v>0.0</v>
      </c>
      <c r="W600" s="30">
        <v>0.0</v>
      </c>
      <c r="X600" s="30">
        <v>0.0</v>
      </c>
      <c r="Y600" s="30">
        <v>0.0</v>
      </c>
      <c r="Z600" s="30">
        <v>1.0</v>
      </c>
      <c r="AA600" s="30">
        <v>0.0</v>
      </c>
      <c r="AB600" s="30">
        <v>0.0</v>
      </c>
      <c r="AC600" s="30">
        <v>0.0</v>
      </c>
      <c r="AD600" s="30">
        <v>1.0</v>
      </c>
      <c r="AE600" s="30">
        <v>0.0</v>
      </c>
      <c r="AF600" s="30">
        <v>0.0</v>
      </c>
      <c r="AG600" s="30">
        <v>0.0</v>
      </c>
      <c r="AH600" s="30">
        <v>0.0</v>
      </c>
      <c r="AI600" s="30">
        <v>0.0</v>
      </c>
      <c r="AJ600" s="108"/>
    </row>
    <row r="601">
      <c r="A601" s="30">
        <v>13805.2</v>
      </c>
      <c r="B601" s="40">
        <v>44435.0</v>
      </c>
      <c r="C601" s="40">
        <v>44466.0</v>
      </c>
      <c r="D601" s="32" t="s">
        <v>150</v>
      </c>
      <c r="E601" s="32" t="s">
        <v>36</v>
      </c>
      <c r="F601" s="32" t="s">
        <v>59</v>
      </c>
      <c r="G601" s="33" t="s">
        <v>38</v>
      </c>
      <c r="H601" s="34">
        <v>27610.0</v>
      </c>
      <c r="I601" s="35"/>
      <c r="J601" s="30">
        <v>0.0</v>
      </c>
      <c r="K601" s="30">
        <v>1.0</v>
      </c>
      <c r="L601" s="30">
        <v>0.0</v>
      </c>
      <c r="M601" s="32" t="s">
        <v>39</v>
      </c>
      <c r="N601" s="32" t="s">
        <v>39</v>
      </c>
      <c r="O601" s="30">
        <v>1.0</v>
      </c>
      <c r="P601" s="30">
        <v>0.0</v>
      </c>
      <c r="Q601" s="30">
        <v>0.0</v>
      </c>
      <c r="R601" s="30">
        <v>0.0</v>
      </c>
      <c r="S601" s="30">
        <v>0.0</v>
      </c>
      <c r="T601" s="30">
        <v>0.0</v>
      </c>
      <c r="U601" s="30">
        <v>0.0</v>
      </c>
      <c r="V601" s="30">
        <v>0.0</v>
      </c>
      <c r="W601" s="30">
        <v>0.0</v>
      </c>
      <c r="X601" s="30">
        <v>1.0</v>
      </c>
      <c r="Y601" s="30">
        <v>0.0</v>
      </c>
      <c r="Z601" s="30">
        <v>0.0</v>
      </c>
      <c r="AA601" s="30">
        <v>0.0</v>
      </c>
      <c r="AB601" s="30">
        <v>0.0</v>
      </c>
      <c r="AC601" s="30">
        <v>0.0</v>
      </c>
      <c r="AD601" s="30">
        <v>0.0</v>
      </c>
      <c r="AE601" s="30">
        <v>10.0</v>
      </c>
      <c r="AF601" s="30">
        <v>5.0</v>
      </c>
      <c r="AG601" s="30">
        <v>10.0</v>
      </c>
      <c r="AH601" s="30">
        <v>0.0</v>
      </c>
      <c r="AI601" s="30">
        <v>1.0</v>
      </c>
      <c r="AJ601" s="108"/>
    </row>
    <row r="602">
      <c r="A602" s="30">
        <v>13806.1</v>
      </c>
      <c r="B602" s="40">
        <v>44435.0</v>
      </c>
      <c r="C602" s="40">
        <v>44466.0</v>
      </c>
      <c r="D602" s="32" t="s">
        <v>150</v>
      </c>
      <c r="E602" s="32" t="s">
        <v>36</v>
      </c>
      <c r="F602" s="32" t="s">
        <v>151</v>
      </c>
      <c r="G602" s="32" t="s">
        <v>38</v>
      </c>
      <c r="H602" s="30">
        <v>27606.0</v>
      </c>
      <c r="I602" s="35"/>
      <c r="J602" s="30">
        <v>0.0</v>
      </c>
      <c r="K602" s="30">
        <v>1.0</v>
      </c>
      <c r="L602" s="30">
        <v>0.0</v>
      </c>
      <c r="M602" s="32" t="s">
        <v>39</v>
      </c>
      <c r="N602" s="32" t="s">
        <v>39</v>
      </c>
      <c r="O602" s="30">
        <v>1.0</v>
      </c>
      <c r="P602" s="30">
        <v>0.0</v>
      </c>
      <c r="Q602" s="30">
        <v>0.0</v>
      </c>
      <c r="R602" s="30">
        <v>0.0</v>
      </c>
      <c r="S602" s="30">
        <v>0.0</v>
      </c>
      <c r="T602" s="30">
        <v>0.0</v>
      </c>
      <c r="U602" s="30">
        <v>0.0</v>
      </c>
      <c r="V602" s="30">
        <v>0.0</v>
      </c>
      <c r="W602" s="30">
        <v>0.0</v>
      </c>
      <c r="X602" s="30">
        <v>0.0</v>
      </c>
      <c r="Y602" s="30">
        <v>0.0</v>
      </c>
      <c r="Z602" s="30">
        <v>0.0</v>
      </c>
      <c r="AA602" s="30">
        <v>0.0</v>
      </c>
      <c r="AB602" s="30">
        <v>0.0</v>
      </c>
      <c r="AC602" s="30">
        <v>0.0</v>
      </c>
      <c r="AD602" s="30">
        <v>0.0</v>
      </c>
      <c r="AE602" s="30">
        <v>11.0</v>
      </c>
      <c r="AF602" s="30">
        <v>5.0</v>
      </c>
      <c r="AG602" s="30">
        <v>10.0</v>
      </c>
      <c r="AH602" s="30">
        <v>0.0</v>
      </c>
      <c r="AI602" s="30">
        <v>1.0</v>
      </c>
      <c r="AJ602" s="108"/>
    </row>
    <row r="603">
      <c r="A603" s="30">
        <v>13806.2</v>
      </c>
      <c r="B603" s="40">
        <v>44435.0</v>
      </c>
      <c r="C603" s="40">
        <v>44466.0</v>
      </c>
      <c r="D603" s="32" t="s">
        <v>150</v>
      </c>
      <c r="E603" s="32" t="s">
        <v>36</v>
      </c>
      <c r="F603" s="32" t="s">
        <v>151</v>
      </c>
      <c r="G603" s="33" t="s">
        <v>38</v>
      </c>
      <c r="H603" s="34">
        <v>27606.0</v>
      </c>
      <c r="I603" s="35"/>
      <c r="J603" s="30">
        <v>0.0</v>
      </c>
      <c r="K603" s="30">
        <v>1.0</v>
      </c>
      <c r="L603" s="30">
        <v>0.0</v>
      </c>
      <c r="M603" s="32" t="s">
        <v>39</v>
      </c>
      <c r="N603" s="32" t="s">
        <v>39</v>
      </c>
      <c r="O603" s="30">
        <v>0.0</v>
      </c>
      <c r="P603" s="30">
        <v>0.0</v>
      </c>
      <c r="Q603" s="30">
        <v>0.0</v>
      </c>
      <c r="R603" s="30">
        <v>0.0</v>
      </c>
      <c r="S603" s="30">
        <v>0.0</v>
      </c>
      <c r="T603" s="30">
        <v>0.0</v>
      </c>
      <c r="U603" s="30">
        <v>11.0</v>
      </c>
      <c r="V603" s="30">
        <v>5.0</v>
      </c>
      <c r="W603" s="30">
        <v>10.0</v>
      </c>
      <c r="X603" s="30">
        <v>1.0</v>
      </c>
      <c r="Y603" s="30">
        <v>1.0</v>
      </c>
      <c r="Z603" s="30">
        <v>0.0</v>
      </c>
      <c r="AA603" s="30">
        <v>0.0</v>
      </c>
      <c r="AB603" s="30">
        <v>0.0</v>
      </c>
      <c r="AC603" s="30">
        <v>0.0</v>
      </c>
      <c r="AD603" s="30">
        <v>0.0</v>
      </c>
      <c r="AE603" s="30">
        <v>0.0</v>
      </c>
      <c r="AF603" s="30">
        <v>0.0</v>
      </c>
      <c r="AG603" s="30">
        <v>0.0</v>
      </c>
      <c r="AH603" s="30">
        <v>0.0</v>
      </c>
      <c r="AI603" s="30">
        <v>0.0</v>
      </c>
      <c r="AJ603" s="108"/>
    </row>
    <row r="604">
      <c r="A604" s="30">
        <v>13807.1</v>
      </c>
      <c r="B604" s="40">
        <v>44435.0</v>
      </c>
      <c r="C604" s="40">
        <v>44462.0</v>
      </c>
      <c r="D604" s="32" t="s">
        <v>150</v>
      </c>
      <c r="E604" s="32" t="s">
        <v>36</v>
      </c>
      <c r="F604" s="32" t="s">
        <v>151</v>
      </c>
      <c r="G604" s="32" t="s">
        <v>38</v>
      </c>
      <c r="H604" s="30">
        <v>27606.0</v>
      </c>
      <c r="I604" s="35"/>
      <c r="J604" s="30">
        <v>0.0</v>
      </c>
      <c r="K604" s="30">
        <v>1.0</v>
      </c>
      <c r="L604" s="30">
        <v>0.0</v>
      </c>
      <c r="M604" s="32" t="s">
        <v>39</v>
      </c>
      <c r="N604" s="32" t="s">
        <v>39</v>
      </c>
      <c r="O604" s="30">
        <v>1.0</v>
      </c>
      <c r="P604" s="30">
        <v>0.0</v>
      </c>
      <c r="Q604" s="30">
        <v>0.0</v>
      </c>
      <c r="R604" s="30">
        <v>0.0</v>
      </c>
      <c r="S604" s="30">
        <v>0.0</v>
      </c>
      <c r="T604" s="30">
        <v>0.0</v>
      </c>
      <c r="U604" s="30">
        <v>0.0</v>
      </c>
      <c r="V604" s="30">
        <v>0.0</v>
      </c>
      <c r="W604" s="30">
        <v>0.0</v>
      </c>
      <c r="X604" s="30">
        <v>0.0</v>
      </c>
      <c r="Y604" s="30">
        <v>0.0</v>
      </c>
      <c r="Z604" s="30">
        <v>0.0</v>
      </c>
      <c r="AA604" s="30">
        <v>6.0</v>
      </c>
      <c r="AB604" s="30">
        <v>0.0</v>
      </c>
      <c r="AC604" s="30">
        <v>0.0</v>
      </c>
      <c r="AD604" s="30">
        <v>0.0</v>
      </c>
      <c r="AE604" s="30">
        <v>0.0</v>
      </c>
      <c r="AF604" s="30">
        <v>0.0</v>
      </c>
      <c r="AG604" s="30">
        <v>0.0</v>
      </c>
      <c r="AH604" s="30">
        <v>0.0</v>
      </c>
      <c r="AI604" s="30">
        <v>0.0</v>
      </c>
      <c r="AJ604" s="108"/>
    </row>
    <row r="605">
      <c r="A605" s="30">
        <v>13808.1</v>
      </c>
      <c r="B605" s="40">
        <v>44435.0</v>
      </c>
      <c r="C605" s="31">
        <v>44466.0</v>
      </c>
      <c r="D605" s="32" t="s">
        <v>150</v>
      </c>
      <c r="E605" s="32" t="s">
        <v>36</v>
      </c>
      <c r="F605" s="32" t="s">
        <v>151</v>
      </c>
      <c r="G605" s="33" t="s">
        <v>38</v>
      </c>
      <c r="H605" s="34">
        <v>27606.0</v>
      </c>
      <c r="I605" s="35"/>
      <c r="J605" s="30">
        <v>0.0</v>
      </c>
      <c r="K605" s="30">
        <v>1.0</v>
      </c>
      <c r="L605" s="30">
        <v>0.0</v>
      </c>
      <c r="M605" s="32" t="s">
        <v>39</v>
      </c>
      <c r="N605" s="32" t="s">
        <v>39</v>
      </c>
      <c r="O605" s="30">
        <v>1.0</v>
      </c>
      <c r="P605" s="30">
        <v>0.0</v>
      </c>
      <c r="Q605" s="30">
        <v>0.0</v>
      </c>
      <c r="R605" s="30">
        <v>0.0</v>
      </c>
      <c r="S605" s="30">
        <v>0.0</v>
      </c>
      <c r="T605" s="30">
        <v>0.0</v>
      </c>
      <c r="U605" s="30">
        <v>11.0</v>
      </c>
      <c r="V605" s="30">
        <v>0.0</v>
      </c>
      <c r="W605" s="30">
        <v>5.0</v>
      </c>
      <c r="X605" s="30">
        <v>1.0</v>
      </c>
      <c r="Y605" s="30">
        <v>1.0</v>
      </c>
      <c r="Z605" s="30">
        <v>0.0</v>
      </c>
      <c r="AA605" s="30">
        <v>0.0</v>
      </c>
      <c r="AB605" s="30">
        <v>0.0</v>
      </c>
      <c r="AC605" s="30">
        <v>0.0</v>
      </c>
      <c r="AD605" s="30">
        <v>0.0</v>
      </c>
      <c r="AE605" s="30">
        <v>0.0</v>
      </c>
      <c r="AF605" s="30">
        <v>0.0</v>
      </c>
      <c r="AG605" s="30">
        <v>0.0</v>
      </c>
      <c r="AH605" s="30">
        <v>0.0</v>
      </c>
      <c r="AI605" s="30">
        <v>0.0</v>
      </c>
      <c r="AJ605" s="108"/>
    </row>
    <row r="606">
      <c r="A606" s="30">
        <v>13808.2</v>
      </c>
      <c r="B606" s="40">
        <v>44435.0</v>
      </c>
      <c r="C606" s="31">
        <v>44466.0</v>
      </c>
      <c r="D606" s="32" t="s">
        <v>150</v>
      </c>
      <c r="E606" s="32" t="s">
        <v>36</v>
      </c>
      <c r="F606" s="32" t="s">
        <v>422</v>
      </c>
      <c r="G606" s="33" t="s">
        <v>38</v>
      </c>
      <c r="H606" s="34">
        <v>27606.0</v>
      </c>
      <c r="I606" s="35"/>
      <c r="J606" s="30">
        <v>0.0</v>
      </c>
      <c r="K606" s="30">
        <v>1.0</v>
      </c>
      <c r="L606" s="30">
        <v>0.0</v>
      </c>
      <c r="M606" s="32" t="s">
        <v>39</v>
      </c>
      <c r="N606" s="32" t="s">
        <v>39</v>
      </c>
      <c r="O606" s="30">
        <v>1.0</v>
      </c>
      <c r="P606" s="30">
        <v>0.0</v>
      </c>
      <c r="Q606" s="30">
        <v>0.0</v>
      </c>
      <c r="R606" s="30">
        <v>0.0</v>
      </c>
      <c r="S606" s="30">
        <v>0.0</v>
      </c>
      <c r="T606" s="30">
        <v>0.0</v>
      </c>
      <c r="U606" s="30">
        <v>11.0</v>
      </c>
      <c r="V606" s="30">
        <v>0.0</v>
      </c>
      <c r="W606" s="30">
        <v>5.0</v>
      </c>
      <c r="X606" s="30">
        <v>1.0</v>
      </c>
      <c r="Y606" s="30">
        <v>1.0</v>
      </c>
      <c r="Z606" s="30">
        <v>0.0</v>
      </c>
      <c r="AA606" s="30">
        <v>0.0</v>
      </c>
      <c r="AB606" s="30">
        <v>0.0</v>
      </c>
      <c r="AC606" s="30">
        <v>0.0</v>
      </c>
      <c r="AD606" s="30">
        <v>0.0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108"/>
    </row>
    <row r="607">
      <c r="A607" s="30">
        <v>13808.3</v>
      </c>
      <c r="B607" s="40">
        <v>44435.0</v>
      </c>
      <c r="C607" s="40">
        <v>44466.0</v>
      </c>
      <c r="D607" s="32" t="s">
        <v>150</v>
      </c>
      <c r="E607" s="33" t="s">
        <v>36</v>
      </c>
      <c r="F607" s="32" t="s">
        <v>154</v>
      </c>
      <c r="G607" s="32" t="s">
        <v>38</v>
      </c>
      <c r="H607" s="30">
        <v>27606.0</v>
      </c>
      <c r="I607" s="35"/>
      <c r="J607" s="30">
        <v>0.0</v>
      </c>
      <c r="K607" s="30">
        <v>1.0</v>
      </c>
      <c r="L607" s="30">
        <v>0.0</v>
      </c>
      <c r="M607" s="32" t="s">
        <v>39</v>
      </c>
      <c r="N607" s="32" t="s">
        <v>39</v>
      </c>
      <c r="O607" s="30">
        <v>1.0</v>
      </c>
      <c r="P607" s="30">
        <v>0.0</v>
      </c>
      <c r="Q607" s="30">
        <v>0.0</v>
      </c>
      <c r="R607" s="30">
        <v>0.0</v>
      </c>
      <c r="S607" s="30">
        <v>0.0</v>
      </c>
      <c r="T607" s="30">
        <v>0.0</v>
      </c>
      <c r="U607" s="30">
        <v>0.0</v>
      </c>
      <c r="V607" s="30">
        <v>0.0</v>
      </c>
      <c r="W607" s="30">
        <v>0.0</v>
      </c>
      <c r="X607" s="30">
        <v>0.0</v>
      </c>
      <c r="Y607" s="30">
        <v>0.0</v>
      </c>
      <c r="Z607" s="30">
        <v>11.0</v>
      </c>
      <c r="AA607" s="30">
        <v>5.0</v>
      </c>
      <c r="AB607" s="30">
        <v>2.0</v>
      </c>
      <c r="AC607" s="30">
        <v>1.0</v>
      </c>
      <c r="AD607" s="30">
        <v>1.0</v>
      </c>
      <c r="AE607" s="30">
        <v>0.0</v>
      </c>
      <c r="AF607" s="30">
        <v>0.0</v>
      </c>
      <c r="AG607" s="30">
        <v>0.0</v>
      </c>
      <c r="AH607" s="30">
        <v>0.0</v>
      </c>
      <c r="AI607" s="30">
        <v>0.0</v>
      </c>
      <c r="AJ607" s="108"/>
    </row>
    <row r="608">
      <c r="A608" s="30">
        <v>13809.1</v>
      </c>
      <c r="B608" s="40">
        <v>44435.0</v>
      </c>
      <c r="C608" s="32" t="s">
        <v>171</v>
      </c>
      <c r="D608" s="32" t="s">
        <v>150</v>
      </c>
      <c r="E608" s="32" t="s">
        <v>36</v>
      </c>
      <c r="H608" s="37"/>
      <c r="I608" s="37"/>
      <c r="J608" s="30">
        <v>0.0</v>
      </c>
      <c r="K608" s="30">
        <v>0.0</v>
      </c>
      <c r="L608" s="30">
        <v>1.0</v>
      </c>
      <c r="M608" s="32" t="s">
        <v>39</v>
      </c>
      <c r="N608" s="32" t="s">
        <v>39</v>
      </c>
      <c r="O608" s="30">
        <v>0.0</v>
      </c>
      <c r="P608" s="30">
        <v>0.0</v>
      </c>
      <c r="Q608" s="30">
        <v>0.0</v>
      </c>
      <c r="R608" s="30">
        <v>0.0</v>
      </c>
      <c r="S608" s="30">
        <v>0.0</v>
      </c>
      <c r="T608" s="30">
        <v>0.0</v>
      </c>
      <c r="U608" s="30">
        <v>0.0</v>
      </c>
      <c r="V608" s="30">
        <v>0.0</v>
      </c>
      <c r="W608" s="30">
        <v>0.0</v>
      </c>
      <c r="X608" s="30">
        <v>0.0</v>
      </c>
      <c r="Y608" s="30">
        <v>0.0</v>
      </c>
      <c r="Z608" s="30">
        <v>0.0</v>
      </c>
      <c r="AA608" s="30">
        <v>0.0</v>
      </c>
      <c r="AB608" s="30">
        <v>0.0</v>
      </c>
      <c r="AC608" s="30">
        <v>0.0</v>
      </c>
      <c r="AD608" s="30">
        <v>0.0</v>
      </c>
      <c r="AE608" s="30">
        <v>0.0</v>
      </c>
      <c r="AF608" s="30">
        <v>0.0</v>
      </c>
      <c r="AG608" s="30">
        <v>0.0</v>
      </c>
      <c r="AH608" s="30">
        <v>0.0</v>
      </c>
      <c r="AI608" s="30">
        <v>0.0</v>
      </c>
      <c r="AJ608" s="108"/>
    </row>
    <row r="609">
      <c r="A609" s="30">
        <v>13809.2</v>
      </c>
      <c r="B609" s="40">
        <v>44435.0</v>
      </c>
      <c r="C609" s="32" t="s">
        <v>171</v>
      </c>
      <c r="D609" s="32" t="s">
        <v>150</v>
      </c>
      <c r="E609" s="32" t="s">
        <v>36</v>
      </c>
      <c r="H609" s="37"/>
      <c r="I609" s="37"/>
      <c r="J609" s="30">
        <v>1.0</v>
      </c>
      <c r="K609" s="30">
        <v>0.0</v>
      </c>
      <c r="L609" s="30">
        <v>0.0</v>
      </c>
      <c r="M609" s="32" t="s">
        <v>39</v>
      </c>
      <c r="N609" s="32" t="s">
        <v>39</v>
      </c>
      <c r="O609" s="30">
        <v>0.0</v>
      </c>
      <c r="P609" s="30">
        <v>0.0</v>
      </c>
      <c r="Q609" s="30">
        <v>0.0</v>
      </c>
      <c r="R609" s="30">
        <v>0.0</v>
      </c>
      <c r="S609" s="30">
        <v>0.0</v>
      </c>
      <c r="T609" s="30">
        <v>0.0</v>
      </c>
      <c r="U609" s="30">
        <v>0.0</v>
      </c>
      <c r="V609" s="30">
        <v>0.0</v>
      </c>
      <c r="W609" s="30">
        <v>0.0</v>
      </c>
      <c r="X609" s="30">
        <v>0.0</v>
      </c>
      <c r="Y609" s="30">
        <v>0.0</v>
      </c>
      <c r="Z609" s="30">
        <v>0.0</v>
      </c>
      <c r="AA609" s="30">
        <v>0.0</v>
      </c>
      <c r="AB609" s="30">
        <v>0.0</v>
      </c>
      <c r="AC609" s="30">
        <v>0.0</v>
      </c>
      <c r="AD609" s="30">
        <v>0.0</v>
      </c>
      <c r="AE609" s="30">
        <v>0.0</v>
      </c>
      <c r="AF609" s="30">
        <v>0.0</v>
      </c>
      <c r="AG609" s="30">
        <v>0.0</v>
      </c>
      <c r="AH609" s="30">
        <v>0.0</v>
      </c>
      <c r="AI609" s="30">
        <v>0.0</v>
      </c>
      <c r="AJ609" s="108"/>
    </row>
    <row r="610">
      <c r="A610" s="30">
        <v>13809.3</v>
      </c>
      <c r="B610" s="40">
        <v>44435.0</v>
      </c>
      <c r="C610" s="32" t="s">
        <v>171</v>
      </c>
      <c r="D610" s="32" t="s">
        <v>150</v>
      </c>
      <c r="E610" s="33" t="s">
        <v>36</v>
      </c>
      <c r="F610" s="32" t="s">
        <v>151</v>
      </c>
      <c r="G610" s="32" t="s">
        <v>38</v>
      </c>
      <c r="H610" s="30">
        <v>27606.0</v>
      </c>
      <c r="I610" s="35"/>
      <c r="J610" s="30">
        <v>0.0</v>
      </c>
      <c r="K610" s="30">
        <v>1.0</v>
      </c>
      <c r="L610" s="30">
        <v>0.0</v>
      </c>
      <c r="M610" s="32" t="s">
        <v>39</v>
      </c>
      <c r="N610" s="32" t="s">
        <v>39</v>
      </c>
      <c r="O610" s="30">
        <v>0.0</v>
      </c>
      <c r="P610" s="30">
        <v>0.0</v>
      </c>
      <c r="Q610" s="30">
        <v>0.0</v>
      </c>
      <c r="R610" s="30">
        <v>0.0</v>
      </c>
      <c r="S610" s="30">
        <v>0.0</v>
      </c>
      <c r="T610" s="30">
        <v>0.0</v>
      </c>
      <c r="U610" s="30">
        <v>0.0</v>
      </c>
      <c r="V610" s="30">
        <v>0.0</v>
      </c>
      <c r="W610" s="30">
        <v>0.0</v>
      </c>
      <c r="X610" s="30">
        <v>0.0</v>
      </c>
      <c r="Y610" s="30">
        <v>0.0</v>
      </c>
      <c r="Z610" s="30">
        <v>0.0</v>
      </c>
      <c r="AA610" s="30">
        <v>0.0</v>
      </c>
      <c r="AB610" s="30">
        <v>0.0</v>
      </c>
      <c r="AC610" s="30">
        <v>0.0</v>
      </c>
      <c r="AD610" s="30">
        <v>0.0</v>
      </c>
      <c r="AE610" s="30">
        <v>0.0</v>
      </c>
      <c r="AF610" s="30">
        <v>0.0</v>
      </c>
      <c r="AG610" s="30">
        <v>0.0</v>
      </c>
      <c r="AH610" s="30">
        <v>0.0</v>
      </c>
      <c r="AI610" s="30">
        <v>0.0</v>
      </c>
      <c r="AJ610" s="108"/>
    </row>
    <row r="611">
      <c r="A611" s="30">
        <v>13810.1</v>
      </c>
      <c r="B611" s="40">
        <v>44435.0</v>
      </c>
      <c r="C611" s="31">
        <v>44466.0</v>
      </c>
      <c r="D611" s="32" t="s">
        <v>150</v>
      </c>
      <c r="E611" s="32" t="s">
        <v>36</v>
      </c>
      <c r="H611" s="37"/>
      <c r="I611" s="37"/>
      <c r="J611" s="30">
        <v>0.0</v>
      </c>
      <c r="K611" s="30">
        <v>0.0</v>
      </c>
      <c r="L611" s="30">
        <v>1.0</v>
      </c>
      <c r="M611" s="32" t="s">
        <v>39</v>
      </c>
      <c r="N611" s="32" t="s">
        <v>39</v>
      </c>
      <c r="O611" s="30">
        <v>0.0</v>
      </c>
      <c r="P611" s="30">
        <v>0.0</v>
      </c>
      <c r="Q611" s="30">
        <v>0.0</v>
      </c>
      <c r="R611" s="30">
        <v>0.0</v>
      </c>
      <c r="S611" s="30">
        <v>0.0</v>
      </c>
      <c r="T611" s="30">
        <v>0.0</v>
      </c>
      <c r="U611" s="30">
        <v>11.0</v>
      </c>
      <c r="V611" s="30">
        <v>5.0</v>
      </c>
      <c r="W611" s="30">
        <v>0.0</v>
      </c>
      <c r="X611" s="30">
        <v>1.0</v>
      </c>
      <c r="Y611" s="30">
        <v>1.0</v>
      </c>
      <c r="Z611" s="30">
        <v>0.0</v>
      </c>
      <c r="AA611" s="30">
        <v>0.0</v>
      </c>
      <c r="AB611" s="30">
        <v>0.0</v>
      </c>
      <c r="AC611" s="30">
        <v>0.0</v>
      </c>
      <c r="AD611" s="30">
        <v>0.0</v>
      </c>
      <c r="AE611" s="30">
        <v>0.0</v>
      </c>
      <c r="AF611" s="30">
        <v>0.0</v>
      </c>
      <c r="AG611" s="30">
        <v>0.0</v>
      </c>
      <c r="AH611" s="30">
        <v>0.0</v>
      </c>
      <c r="AI611" s="30">
        <v>0.0</v>
      </c>
      <c r="AJ611" s="108"/>
    </row>
    <row r="612">
      <c r="A612" s="30">
        <v>13810.2</v>
      </c>
      <c r="B612" s="40">
        <v>44435.0</v>
      </c>
      <c r="C612" s="31">
        <v>44466.0</v>
      </c>
      <c r="D612" s="32" t="s">
        <v>150</v>
      </c>
      <c r="E612" s="32" t="s">
        <v>36</v>
      </c>
      <c r="H612" s="37"/>
      <c r="I612" s="37"/>
      <c r="J612" s="30">
        <v>1.0</v>
      </c>
      <c r="K612" s="30">
        <v>0.0</v>
      </c>
      <c r="L612" s="30">
        <v>0.0</v>
      </c>
      <c r="M612" s="32" t="s">
        <v>39</v>
      </c>
      <c r="N612" s="32" t="s">
        <v>39</v>
      </c>
      <c r="O612" s="30">
        <v>3.0</v>
      </c>
      <c r="P612" s="30">
        <v>0.0</v>
      </c>
      <c r="Q612" s="30">
        <v>0.0</v>
      </c>
      <c r="R612" s="30">
        <v>0.0</v>
      </c>
      <c r="S612" s="30">
        <v>0.0</v>
      </c>
      <c r="T612" s="30">
        <v>0.0</v>
      </c>
      <c r="U612" s="30">
        <v>0.0</v>
      </c>
      <c r="V612" s="30">
        <v>0.0</v>
      </c>
      <c r="W612" s="30">
        <v>0.0</v>
      </c>
      <c r="X612" s="30">
        <v>0.0</v>
      </c>
      <c r="Y612" s="30">
        <v>0.0</v>
      </c>
      <c r="Z612" s="30">
        <v>5.0</v>
      </c>
      <c r="AA612" s="30">
        <v>4.0</v>
      </c>
      <c r="AB612" s="30">
        <v>10.0</v>
      </c>
      <c r="AC612" s="30">
        <v>1.0</v>
      </c>
      <c r="AD612" s="30">
        <v>0.0</v>
      </c>
      <c r="AE612" s="30">
        <v>0.0</v>
      </c>
      <c r="AF612" s="30">
        <v>0.0</v>
      </c>
      <c r="AG612" s="30">
        <v>0.0</v>
      </c>
      <c r="AH612" s="30">
        <v>0.0</v>
      </c>
      <c r="AI612" s="30">
        <v>0.0</v>
      </c>
      <c r="AJ612" s="108"/>
    </row>
    <row r="613">
      <c r="A613" s="30">
        <v>13810.3</v>
      </c>
      <c r="B613" s="40">
        <v>44435.0</v>
      </c>
      <c r="C613" s="31">
        <v>44466.0</v>
      </c>
      <c r="D613" s="32" t="s">
        <v>150</v>
      </c>
      <c r="E613" s="32" t="s">
        <v>36</v>
      </c>
      <c r="F613" s="32" t="s">
        <v>151</v>
      </c>
      <c r="G613" s="33" t="s">
        <v>38</v>
      </c>
      <c r="H613" s="34">
        <v>27606.0</v>
      </c>
      <c r="I613" s="35"/>
      <c r="J613" s="30">
        <v>0.0</v>
      </c>
      <c r="K613" s="30">
        <v>1.0</v>
      </c>
      <c r="L613" s="30">
        <v>0.0</v>
      </c>
      <c r="M613" s="32" t="s">
        <v>39</v>
      </c>
      <c r="N613" s="32" t="s">
        <v>39</v>
      </c>
      <c r="O613" s="30">
        <v>0.0</v>
      </c>
      <c r="P613" s="30">
        <v>11.0</v>
      </c>
      <c r="Q613" s="30">
        <v>5.0</v>
      </c>
      <c r="R613" s="30">
        <v>2.0</v>
      </c>
      <c r="S613" s="30">
        <v>1.0</v>
      </c>
      <c r="T613" s="30">
        <v>1.0</v>
      </c>
      <c r="U613" s="30">
        <v>0.0</v>
      </c>
      <c r="V613" s="30">
        <v>0.0</v>
      </c>
      <c r="W613" s="30">
        <v>0.0</v>
      </c>
      <c r="X613" s="30">
        <v>0.0</v>
      </c>
      <c r="Y613" s="30">
        <v>0.0</v>
      </c>
      <c r="Z613" s="30">
        <v>0.0</v>
      </c>
      <c r="AA613" s="30">
        <v>0.0</v>
      </c>
      <c r="AB613" s="30">
        <v>0.0</v>
      </c>
      <c r="AC613" s="30">
        <v>0.0</v>
      </c>
      <c r="AD613" s="30">
        <v>0.0</v>
      </c>
      <c r="AE613" s="30">
        <v>0.0</v>
      </c>
      <c r="AF613" s="30">
        <v>0.0</v>
      </c>
      <c r="AG613" s="30">
        <v>0.0</v>
      </c>
      <c r="AH613" s="30">
        <v>0.0</v>
      </c>
      <c r="AI613" s="30">
        <v>0.0</v>
      </c>
      <c r="AJ613" s="108"/>
    </row>
    <row r="614">
      <c r="A614" s="30">
        <v>13810.4</v>
      </c>
      <c r="B614" s="40">
        <v>44435.0</v>
      </c>
      <c r="C614" s="31">
        <v>44466.0</v>
      </c>
      <c r="D614" s="32" t="s">
        <v>150</v>
      </c>
      <c r="E614" s="32" t="s">
        <v>36</v>
      </c>
      <c r="F614" s="32" t="s">
        <v>422</v>
      </c>
      <c r="G614" s="33" t="s">
        <v>38</v>
      </c>
      <c r="H614" s="34">
        <v>27606.0</v>
      </c>
      <c r="I614" s="35"/>
      <c r="J614" s="30">
        <v>0.0</v>
      </c>
      <c r="K614" s="30">
        <v>1.0</v>
      </c>
      <c r="L614" s="30">
        <v>0.0</v>
      </c>
      <c r="M614" s="32" t="s">
        <v>39</v>
      </c>
      <c r="N614" s="32" t="s">
        <v>39</v>
      </c>
      <c r="O614" s="30">
        <v>3.0</v>
      </c>
      <c r="P614" s="30">
        <v>11.0</v>
      </c>
      <c r="Q614" s="30">
        <v>5.0</v>
      </c>
      <c r="R614" s="30">
        <v>10.0</v>
      </c>
      <c r="S614" s="30">
        <v>1.0</v>
      </c>
      <c r="T614" s="30">
        <v>1.0</v>
      </c>
      <c r="U614" s="30">
        <v>0.0</v>
      </c>
      <c r="V614" s="30">
        <v>0.0</v>
      </c>
      <c r="W614" s="30">
        <v>0.0</v>
      </c>
      <c r="X614" s="30">
        <v>0.0</v>
      </c>
      <c r="Y614" s="30">
        <v>0.0</v>
      </c>
      <c r="Z614" s="30">
        <v>0.0</v>
      </c>
      <c r="AA614" s="30">
        <v>0.0</v>
      </c>
      <c r="AB614" s="30">
        <v>0.0</v>
      </c>
      <c r="AC614" s="30">
        <v>0.0</v>
      </c>
      <c r="AD614" s="30">
        <v>0.0</v>
      </c>
      <c r="AE614" s="30">
        <v>0.0</v>
      </c>
      <c r="AF614" s="30">
        <v>0.0</v>
      </c>
      <c r="AG614" s="30">
        <v>0.0</v>
      </c>
      <c r="AH614" s="30">
        <v>0.0</v>
      </c>
      <c r="AI614" s="30">
        <v>0.0</v>
      </c>
      <c r="AJ614" s="108"/>
    </row>
    <row r="615">
      <c r="A615" s="30">
        <v>13810.5</v>
      </c>
      <c r="B615" s="40">
        <v>44435.0</v>
      </c>
      <c r="C615" s="31">
        <v>44466.0</v>
      </c>
      <c r="D615" s="32" t="s">
        <v>150</v>
      </c>
      <c r="E615" s="32" t="s">
        <v>36</v>
      </c>
      <c r="F615" s="32" t="s">
        <v>422</v>
      </c>
      <c r="G615" s="33" t="s">
        <v>38</v>
      </c>
      <c r="H615" s="34">
        <v>27606.0</v>
      </c>
      <c r="I615" s="35"/>
      <c r="J615" s="30">
        <v>0.0</v>
      </c>
      <c r="K615" s="30">
        <v>1.0</v>
      </c>
      <c r="L615" s="30">
        <v>0.0</v>
      </c>
      <c r="M615" s="32" t="s">
        <v>39</v>
      </c>
      <c r="N615" s="32" t="s">
        <v>39</v>
      </c>
      <c r="O615" s="30">
        <v>0.0</v>
      </c>
      <c r="P615" s="30">
        <v>0.0</v>
      </c>
      <c r="Q615" s="30">
        <v>0.0</v>
      </c>
      <c r="R615" s="30">
        <v>0.0</v>
      </c>
      <c r="S615" s="30">
        <v>0.0</v>
      </c>
      <c r="T615" s="30">
        <v>0.0</v>
      </c>
      <c r="U615" s="30">
        <v>11.0</v>
      </c>
      <c r="V615" s="30">
        <v>5.0</v>
      </c>
      <c r="W615" s="30">
        <v>10.0</v>
      </c>
      <c r="X615" s="30">
        <v>1.0</v>
      </c>
      <c r="Y615" s="30">
        <v>1.0</v>
      </c>
      <c r="Z615" s="30">
        <v>0.0</v>
      </c>
      <c r="AA615" s="30">
        <v>0.0</v>
      </c>
      <c r="AB615" s="30">
        <v>0.0</v>
      </c>
      <c r="AC615" s="30">
        <v>0.0</v>
      </c>
      <c r="AD615" s="30">
        <v>0.0</v>
      </c>
      <c r="AE615" s="30">
        <v>0.0</v>
      </c>
      <c r="AF615" s="30">
        <v>0.0</v>
      </c>
      <c r="AG615" s="30">
        <v>0.0</v>
      </c>
      <c r="AH615" s="30">
        <v>0.0</v>
      </c>
      <c r="AI615" s="30">
        <v>0.0</v>
      </c>
      <c r="AJ615" s="108"/>
    </row>
    <row r="616">
      <c r="A616" s="30">
        <v>13811.1</v>
      </c>
      <c r="B616" s="40">
        <v>44435.0</v>
      </c>
      <c r="C616" s="31">
        <v>44466.0</v>
      </c>
      <c r="D616" s="32" t="s">
        <v>68</v>
      </c>
      <c r="E616" s="32" t="s">
        <v>36</v>
      </c>
      <c r="F616" s="32" t="s">
        <v>76</v>
      </c>
      <c r="G616" s="33" t="s">
        <v>38</v>
      </c>
      <c r="H616" s="34">
        <v>27614.0</v>
      </c>
      <c r="I616" s="35"/>
      <c r="J616" s="30">
        <v>0.0</v>
      </c>
      <c r="K616" s="30">
        <v>1.0</v>
      </c>
      <c r="L616" s="30">
        <v>0.0</v>
      </c>
      <c r="M616" s="32" t="s">
        <v>49</v>
      </c>
      <c r="N616" s="32" t="s">
        <v>39</v>
      </c>
      <c r="O616" s="30">
        <v>1.0</v>
      </c>
      <c r="P616" s="30">
        <v>0.0</v>
      </c>
      <c r="Q616" s="30">
        <v>0.0</v>
      </c>
      <c r="R616" s="30">
        <v>0.0</v>
      </c>
      <c r="S616" s="30">
        <v>0.0</v>
      </c>
      <c r="T616" s="30">
        <v>0.0</v>
      </c>
      <c r="U616" s="30">
        <v>0.0</v>
      </c>
      <c r="V616" s="30">
        <v>0.0</v>
      </c>
      <c r="W616" s="30">
        <v>5.0</v>
      </c>
      <c r="X616" s="30">
        <v>1.0</v>
      </c>
      <c r="Y616" s="30">
        <v>0.0</v>
      </c>
      <c r="Z616" s="30">
        <v>0.0</v>
      </c>
      <c r="AA616" s="30">
        <v>0.0</v>
      </c>
      <c r="AB616" s="30">
        <v>0.0</v>
      </c>
      <c r="AC616" s="30">
        <v>0.0</v>
      </c>
      <c r="AD616" s="30">
        <v>0.0</v>
      </c>
      <c r="AE616" s="30">
        <v>12.0</v>
      </c>
      <c r="AF616" s="30">
        <v>6.0</v>
      </c>
      <c r="AG616" s="30">
        <v>5.0</v>
      </c>
      <c r="AH616" s="30">
        <v>0.0</v>
      </c>
      <c r="AI616" s="30">
        <v>0.0</v>
      </c>
      <c r="AJ616" s="108"/>
    </row>
    <row r="617">
      <c r="A617" s="30">
        <v>13812.1</v>
      </c>
      <c r="B617" s="40">
        <v>44435.0</v>
      </c>
      <c r="C617" s="31">
        <v>44466.0</v>
      </c>
      <c r="D617" s="32" t="s">
        <v>125</v>
      </c>
      <c r="E617" s="32" t="s">
        <v>36</v>
      </c>
      <c r="F617" s="32" t="s">
        <v>263</v>
      </c>
      <c r="G617" s="33" t="s">
        <v>91</v>
      </c>
      <c r="H617" s="34">
        <v>27597.0</v>
      </c>
      <c r="I617" s="35"/>
      <c r="J617" s="30">
        <v>0.0</v>
      </c>
      <c r="K617" s="30">
        <v>1.0</v>
      </c>
      <c r="L617" s="30">
        <v>0.0</v>
      </c>
      <c r="M617" s="32" t="s">
        <v>39</v>
      </c>
      <c r="N617" s="32" t="s">
        <v>39</v>
      </c>
      <c r="O617" s="30">
        <v>4.0</v>
      </c>
      <c r="P617" s="30">
        <v>12.0</v>
      </c>
      <c r="Q617" s="30">
        <v>8.0</v>
      </c>
      <c r="R617" s="30">
        <v>5.0</v>
      </c>
      <c r="S617" s="30">
        <v>0.0</v>
      </c>
      <c r="T617" s="30">
        <v>0.0</v>
      </c>
      <c r="U617" s="30">
        <v>0.0</v>
      </c>
      <c r="V617" s="30">
        <v>0.0</v>
      </c>
      <c r="W617" s="30">
        <v>0.0</v>
      </c>
      <c r="X617" s="30">
        <v>0.0</v>
      </c>
      <c r="Y617" s="30">
        <v>0.0</v>
      </c>
      <c r="Z617" s="30">
        <v>0.0</v>
      </c>
      <c r="AA617" s="30">
        <v>0.0</v>
      </c>
      <c r="AB617" s="30">
        <v>5.0</v>
      </c>
      <c r="AC617" s="30">
        <v>1.0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108"/>
    </row>
    <row r="618">
      <c r="A618" s="30">
        <v>13812.2</v>
      </c>
      <c r="B618" s="40">
        <v>44435.0</v>
      </c>
      <c r="C618" s="31">
        <v>44466.0</v>
      </c>
      <c r="D618" s="32" t="s">
        <v>125</v>
      </c>
      <c r="E618" s="32" t="s">
        <v>36</v>
      </c>
      <c r="F618" s="32" t="s">
        <v>263</v>
      </c>
      <c r="G618" s="32" t="s">
        <v>91</v>
      </c>
      <c r="H618" s="30">
        <v>27597.0</v>
      </c>
      <c r="I618" s="35"/>
      <c r="J618" s="30">
        <v>0.0</v>
      </c>
      <c r="K618" s="30">
        <v>1.0</v>
      </c>
      <c r="L618" s="30">
        <v>0.0</v>
      </c>
      <c r="M618" s="32" t="s">
        <v>39</v>
      </c>
      <c r="N618" s="32" t="s">
        <v>39</v>
      </c>
      <c r="O618" s="30">
        <v>3.0</v>
      </c>
      <c r="P618" s="30">
        <v>0.0</v>
      </c>
      <c r="Q618" s="30">
        <v>0.0</v>
      </c>
      <c r="R618" s="30">
        <v>0.0</v>
      </c>
      <c r="S618" s="30">
        <v>0.0</v>
      </c>
      <c r="T618" s="30">
        <v>0.0</v>
      </c>
      <c r="U618" s="30">
        <v>12.0</v>
      </c>
      <c r="V618" s="30">
        <v>8.0</v>
      </c>
      <c r="W618" s="30">
        <v>10.0</v>
      </c>
      <c r="X618" s="30">
        <v>1.0</v>
      </c>
      <c r="Y618" s="30">
        <v>0.0</v>
      </c>
      <c r="Z618" s="30">
        <v>0.0</v>
      </c>
      <c r="AA618" s="30">
        <v>0.0</v>
      </c>
      <c r="AB618" s="30">
        <v>0.0</v>
      </c>
      <c r="AC618" s="30">
        <v>0.0</v>
      </c>
      <c r="AD618" s="30">
        <v>0.0</v>
      </c>
      <c r="AE618" s="30">
        <v>0.0</v>
      </c>
      <c r="AF618" s="30">
        <v>0.0</v>
      </c>
      <c r="AG618" s="30">
        <v>0.0</v>
      </c>
      <c r="AH618" s="30">
        <v>0.0</v>
      </c>
      <c r="AI618" s="30">
        <v>0.0</v>
      </c>
      <c r="AJ618" s="108"/>
    </row>
    <row r="619">
      <c r="A619" s="30">
        <v>13813.1</v>
      </c>
      <c r="B619" s="40">
        <v>44435.0</v>
      </c>
      <c r="C619" s="31">
        <v>44467.0</v>
      </c>
      <c r="D619" s="32" t="s">
        <v>150</v>
      </c>
      <c r="E619" s="33" t="s">
        <v>36</v>
      </c>
      <c r="F619" s="32" t="s">
        <v>151</v>
      </c>
      <c r="G619" s="32" t="s">
        <v>38</v>
      </c>
      <c r="H619" s="30">
        <v>27606.0</v>
      </c>
      <c r="I619" s="35"/>
      <c r="J619" s="30">
        <v>1.0</v>
      </c>
      <c r="K619" s="30">
        <v>0.0</v>
      </c>
      <c r="L619" s="30">
        <v>0.0</v>
      </c>
      <c r="M619" s="32" t="s">
        <v>39</v>
      </c>
      <c r="N619" s="32" t="s">
        <v>39</v>
      </c>
      <c r="O619" s="30">
        <v>1.0</v>
      </c>
      <c r="P619" s="30">
        <v>0.0</v>
      </c>
      <c r="Q619" s="30">
        <v>0.0</v>
      </c>
      <c r="R619" s="30">
        <v>0.0</v>
      </c>
      <c r="S619" s="30">
        <v>0.0</v>
      </c>
      <c r="T619" s="30">
        <v>0.0</v>
      </c>
      <c r="U619" s="30">
        <v>0.0</v>
      </c>
      <c r="V619" s="30">
        <v>0.0</v>
      </c>
      <c r="W619" s="30">
        <v>0.0</v>
      </c>
      <c r="X619" s="30">
        <v>0.0</v>
      </c>
      <c r="Y619" s="30">
        <v>0.0</v>
      </c>
      <c r="Z619" s="30">
        <v>7.0</v>
      </c>
      <c r="AA619" s="30">
        <v>4.0</v>
      </c>
      <c r="AB619" s="30">
        <v>7.0</v>
      </c>
      <c r="AC619" s="30">
        <v>1.0</v>
      </c>
      <c r="AD619" s="30">
        <v>1.0</v>
      </c>
      <c r="AE619" s="30">
        <v>0.0</v>
      </c>
      <c r="AF619" s="30">
        <v>0.0</v>
      </c>
      <c r="AG619" s="30">
        <v>0.0</v>
      </c>
      <c r="AH619" s="30">
        <v>0.0</v>
      </c>
      <c r="AI619" s="30">
        <v>0.0</v>
      </c>
      <c r="AJ619" s="108"/>
    </row>
    <row r="620">
      <c r="A620" s="30">
        <v>13813.2</v>
      </c>
      <c r="B620" s="40">
        <v>44435.0</v>
      </c>
      <c r="C620" s="31">
        <v>44467.0</v>
      </c>
      <c r="D620" s="32" t="s">
        <v>150</v>
      </c>
      <c r="E620" s="32" t="s">
        <v>36</v>
      </c>
      <c r="H620" s="37"/>
      <c r="I620" s="37"/>
      <c r="J620" s="30">
        <v>1.0</v>
      </c>
      <c r="K620" s="30">
        <v>0.0</v>
      </c>
      <c r="L620" s="30">
        <v>0.0</v>
      </c>
      <c r="M620" s="32" t="s">
        <v>39</v>
      </c>
      <c r="N620" s="32" t="s">
        <v>39</v>
      </c>
      <c r="O620" s="30">
        <v>1.0</v>
      </c>
      <c r="P620" s="30">
        <v>0.0</v>
      </c>
      <c r="Q620" s="30">
        <v>0.0</v>
      </c>
      <c r="R620" s="30">
        <v>0.0</v>
      </c>
      <c r="S620" s="30">
        <v>0.0</v>
      </c>
      <c r="T620" s="30">
        <v>0.0</v>
      </c>
      <c r="U620" s="30">
        <v>0.0</v>
      </c>
      <c r="V620" s="30">
        <v>0.0</v>
      </c>
      <c r="W620" s="30">
        <v>0.0</v>
      </c>
      <c r="X620" s="30">
        <v>0.0</v>
      </c>
      <c r="Y620" s="30">
        <v>0.0</v>
      </c>
      <c r="Z620" s="30">
        <v>0.0</v>
      </c>
      <c r="AA620" s="30">
        <v>0.0</v>
      </c>
      <c r="AB620" s="30">
        <v>0.0</v>
      </c>
      <c r="AC620" s="30">
        <v>0.0</v>
      </c>
      <c r="AD620" s="30">
        <v>0.0</v>
      </c>
      <c r="AE620" s="30">
        <v>7.0</v>
      </c>
      <c r="AF620" s="30">
        <v>4.0</v>
      </c>
      <c r="AG620" s="30">
        <v>10.0</v>
      </c>
      <c r="AH620" s="30">
        <v>1.0</v>
      </c>
      <c r="AI620" s="30">
        <v>1.0</v>
      </c>
      <c r="AJ620" s="108"/>
    </row>
    <row r="621">
      <c r="A621" s="30">
        <v>13813.3</v>
      </c>
      <c r="B621" s="40">
        <v>44435.0</v>
      </c>
      <c r="C621" s="31">
        <v>44467.0</v>
      </c>
      <c r="D621" s="32" t="s">
        <v>150</v>
      </c>
      <c r="E621" s="33" t="s">
        <v>36</v>
      </c>
      <c r="F621" s="32" t="s">
        <v>151</v>
      </c>
      <c r="G621" s="32" t="s">
        <v>38</v>
      </c>
      <c r="H621" s="30">
        <v>27606.0</v>
      </c>
      <c r="I621" s="35"/>
      <c r="J621" s="30">
        <v>0.0</v>
      </c>
      <c r="K621" s="30">
        <v>1.0</v>
      </c>
      <c r="L621" s="30">
        <v>0.0</v>
      </c>
      <c r="M621" s="32" t="s">
        <v>39</v>
      </c>
      <c r="N621" s="32" t="s">
        <v>39</v>
      </c>
      <c r="O621" s="30">
        <v>5.0</v>
      </c>
      <c r="P621" s="30">
        <v>13.0</v>
      </c>
      <c r="Q621" s="30">
        <v>7.0</v>
      </c>
      <c r="R621" s="30">
        <v>10.0</v>
      </c>
      <c r="S621" s="30">
        <v>2.0</v>
      </c>
      <c r="T621" s="30">
        <v>1.0</v>
      </c>
      <c r="U621" s="30">
        <v>0.0</v>
      </c>
      <c r="V621" s="30">
        <v>0.0</v>
      </c>
      <c r="W621" s="30">
        <v>0.0</v>
      </c>
      <c r="X621" s="30">
        <v>0.0</v>
      </c>
      <c r="Y621" s="30">
        <v>0.0</v>
      </c>
      <c r="Z621" s="30">
        <v>0.0</v>
      </c>
      <c r="AA621" s="30">
        <v>0.0</v>
      </c>
      <c r="AB621" s="30">
        <v>2.0</v>
      </c>
      <c r="AC621" s="30">
        <v>0.0</v>
      </c>
      <c r="AD621" s="30">
        <v>0.0</v>
      </c>
      <c r="AE621" s="30">
        <v>0.0</v>
      </c>
      <c r="AF621" s="30">
        <v>0.0</v>
      </c>
      <c r="AG621" s="30">
        <v>0.0</v>
      </c>
      <c r="AH621" s="30">
        <v>0.0</v>
      </c>
      <c r="AI621" s="30">
        <v>0.0</v>
      </c>
      <c r="AJ621" s="108"/>
    </row>
    <row r="622">
      <c r="A622" s="30">
        <v>13813.4</v>
      </c>
      <c r="B622" s="40">
        <v>44435.0</v>
      </c>
      <c r="C622" s="31">
        <v>44467.0</v>
      </c>
      <c r="D622" s="32" t="s">
        <v>150</v>
      </c>
      <c r="E622" s="32" t="s">
        <v>36</v>
      </c>
      <c r="H622" s="37"/>
      <c r="I622" s="37"/>
      <c r="J622" s="30">
        <v>0.0</v>
      </c>
      <c r="K622" s="30">
        <v>0.0</v>
      </c>
      <c r="L622" s="30">
        <v>1.0</v>
      </c>
      <c r="M622" s="32" t="s">
        <v>39</v>
      </c>
      <c r="N622" s="32" t="s">
        <v>39</v>
      </c>
      <c r="O622" s="30">
        <v>3.0</v>
      </c>
      <c r="P622" s="30">
        <v>0.0</v>
      </c>
      <c r="Q622" s="30">
        <v>0.0</v>
      </c>
      <c r="R622" s="30">
        <v>0.0</v>
      </c>
      <c r="S622" s="30">
        <v>0.0</v>
      </c>
      <c r="T622" s="30">
        <v>0.0</v>
      </c>
      <c r="U622" s="30">
        <v>11.0</v>
      </c>
      <c r="V622" s="30">
        <v>6.0</v>
      </c>
      <c r="W622" s="30">
        <v>10.0</v>
      </c>
      <c r="X622" s="30">
        <v>1.0</v>
      </c>
      <c r="Y622" s="30">
        <v>1.0</v>
      </c>
      <c r="Z622" s="30">
        <v>0.0</v>
      </c>
      <c r="AA622" s="30">
        <v>0.0</v>
      </c>
      <c r="AB622" s="30">
        <v>0.0</v>
      </c>
      <c r="AC622" s="30">
        <v>0.0</v>
      </c>
      <c r="AD622" s="30">
        <v>0.0</v>
      </c>
      <c r="AE622" s="30">
        <v>0.0</v>
      </c>
      <c r="AF622" s="30">
        <v>0.0</v>
      </c>
      <c r="AG622" s="30">
        <v>0.0</v>
      </c>
      <c r="AH622" s="30">
        <v>0.0</v>
      </c>
      <c r="AI622" s="30">
        <v>0.0</v>
      </c>
      <c r="AJ622" s="108"/>
    </row>
    <row r="623">
      <c r="A623" s="30">
        <v>13813.5</v>
      </c>
      <c r="B623" s="40">
        <v>44435.0</v>
      </c>
      <c r="C623" s="40">
        <v>44467.0</v>
      </c>
      <c r="D623" s="32" t="s">
        <v>150</v>
      </c>
      <c r="E623" s="32" t="s">
        <v>36</v>
      </c>
      <c r="F623" s="32" t="s">
        <v>40</v>
      </c>
      <c r="G623" s="37"/>
      <c r="H623" s="37"/>
      <c r="I623" s="37"/>
      <c r="J623" s="30">
        <v>0.0</v>
      </c>
      <c r="K623" s="30">
        <v>1.0</v>
      </c>
      <c r="L623" s="30">
        <v>0.0</v>
      </c>
      <c r="M623" s="32" t="s">
        <v>39</v>
      </c>
      <c r="N623" s="32" t="s">
        <v>39</v>
      </c>
      <c r="O623" s="30">
        <v>3.0</v>
      </c>
      <c r="P623" s="30">
        <v>0.0</v>
      </c>
      <c r="Q623" s="30">
        <v>0.0</v>
      </c>
      <c r="R623" s="30">
        <v>0.0</v>
      </c>
      <c r="S623" s="30">
        <v>0.0</v>
      </c>
      <c r="T623" s="30">
        <v>0.0</v>
      </c>
      <c r="U623" s="30">
        <v>13.0</v>
      </c>
      <c r="V623" s="30">
        <v>7.0</v>
      </c>
      <c r="W623" s="30">
        <v>10.0</v>
      </c>
      <c r="X623" s="30">
        <v>1.0</v>
      </c>
      <c r="Y623" s="30">
        <v>1.0</v>
      </c>
      <c r="Z623" s="30">
        <v>0.0</v>
      </c>
      <c r="AA623" s="30">
        <v>0.0</v>
      </c>
      <c r="AB623" s="30">
        <v>0.0</v>
      </c>
      <c r="AC623" s="30">
        <v>0.0</v>
      </c>
      <c r="AD623" s="30">
        <v>0.0</v>
      </c>
      <c r="AE623" s="30">
        <v>0.0</v>
      </c>
      <c r="AF623" s="30">
        <v>0.0</v>
      </c>
      <c r="AG623" s="30">
        <v>0.0</v>
      </c>
      <c r="AH623" s="30">
        <v>0.0</v>
      </c>
      <c r="AI623" s="30">
        <v>0.0</v>
      </c>
      <c r="AJ623" s="108"/>
    </row>
    <row r="624">
      <c r="A624" s="30">
        <v>13814.1</v>
      </c>
      <c r="B624" s="40">
        <v>44435.0</v>
      </c>
      <c r="C624" s="31">
        <v>44463.0</v>
      </c>
      <c r="D624" s="32" t="s">
        <v>150</v>
      </c>
      <c r="E624" s="32" t="s">
        <v>36</v>
      </c>
      <c r="F624" s="32" t="s">
        <v>151</v>
      </c>
      <c r="G624" s="32" t="s">
        <v>38</v>
      </c>
      <c r="H624" s="30">
        <v>27606.0</v>
      </c>
      <c r="I624" s="37"/>
      <c r="J624" s="30">
        <v>0.0</v>
      </c>
      <c r="K624" s="30">
        <v>1.0</v>
      </c>
      <c r="L624" s="30">
        <v>0.0</v>
      </c>
      <c r="M624" s="32" t="s">
        <v>39</v>
      </c>
      <c r="N624" s="32" t="s">
        <v>39</v>
      </c>
      <c r="O624" s="30">
        <v>3.0</v>
      </c>
      <c r="P624" s="30">
        <v>12.0</v>
      </c>
      <c r="Q624" s="30">
        <v>9.0</v>
      </c>
      <c r="R624" s="30">
        <v>2.0</v>
      </c>
      <c r="S624" s="30">
        <v>0.0</v>
      </c>
      <c r="T624" s="30">
        <v>1.0</v>
      </c>
      <c r="U624" s="30">
        <v>0.0</v>
      </c>
      <c r="V624" s="30">
        <v>0.0</v>
      </c>
      <c r="W624" s="30">
        <v>0.0</v>
      </c>
      <c r="X624" s="30">
        <v>0.0</v>
      </c>
      <c r="Y624" s="30">
        <v>0.0</v>
      </c>
      <c r="Z624" s="30">
        <v>0.0</v>
      </c>
      <c r="AA624" s="30">
        <v>0.0</v>
      </c>
      <c r="AB624" s="30">
        <v>0.0</v>
      </c>
      <c r="AC624" s="30">
        <v>1.0</v>
      </c>
      <c r="AD624" s="30">
        <v>0.0</v>
      </c>
      <c r="AE624" s="30">
        <v>0.0</v>
      </c>
      <c r="AF624" s="30">
        <v>0.0</v>
      </c>
      <c r="AG624" s="30">
        <v>0.0</v>
      </c>
      <c r="AH624" s="30">
        <v>0.0</v>
      </c>
      <c r="AI624" s="30">
        <v>0.0</v>
      </c>
      <c r="AJ624" s="108"/>
    </row>
    <row r="625">
      <c r="A625" s="30">
        <v>13815.1</v>
      </c>
      <c r="B625" s="40">
        <v>44435.0</v>
      </c>
      <c r="C625" s="31">
        <v>44467.0</v>
      </c>
      <c r="D625" s="32" t="s">
        <v>150</v>
      </c>
      <c r="E625" s="32" t="s">
        <v>36</v>
      </c>
      <c r="F625" s="32" t="s">
        <v>151</v>
      </c>
      <c r="G625" s="32" t="s">
        <v>38</v>
      </c>
      <c r="H625" s="30">
        <v>27606.0</v>
      </c>
      <c r="I625" s="37"/>
      <c r="J625" s="30">
        <v>0.0</v>
      </c>
      <c r="K625" s="30">
        <v>1.0</v>
      </c>
      <c r="L625" s="30">
        <v>0.0</v>
      </c>
      <c r="M625" s="32" t="s">
        <v>39</v>
      </c>
      <c r="N625" s="32" t="s">
        <v>39</v>
      </c>
      <c r="O625" s="30">
        <v>4.0</v>
      </c>
      <c r="P625" s="30">
        <v>13.0</v>
      </c>
      <c r="Q625" s="30">
        <v>7.0</v>
      </c>
      <c r="R625" s="30">
        <v>7.0</v>
      </c>
      <c r="S625" s="30">
        <v>0.0</v>
      </c>
      <c r="T625" s="30">
        <v>1.0</v>
      </c>
      <c r="U625" s="30">
        <v>0.0</v>
      </c>
      <c r="V625" s="30">
        <v>0.0</v>
      </c>
      <c r="W625" s="30">
        <v>0.0</v>
      </c>
      <c r="X625" s="30">
        <v>0.0</v>
      </c>
      <c r="Y625" s="30">
        <v>0.0</v>
      </c>
      <c r="Z625" s="30">
        <v>0.0</v>
      </c>
      <c r="AA625" s="30">
        <v>0.0</v>
      </c>
      <c r="AB625" s="30">
        <v>5.0</v>
      </c>
      <c r="AC625" s="30">
        <v>1.0</v>
      </c>
      <c r="AD625" s="30">
        <v>0.0</v>
      </c>
      <c r="AE625" s="30">
        <v>0.0</v>
      </c>
      <c r="AF625" s="30">
        <v>0.0</v>
      </c>
      <c r="AG625" s="30">
        <v>0.0</v>
      </c>
      <c r="AH625" s="30">
        <v>0.0</v>
      </c>
      <c r="AI625" s="30">
        <v>0.0</v>
      </c>
      <c r="AJ625" s="108"/>
    </row>
    <row r="626">
      <c r="A626" s="30">
        <v>13815.2</v>
      </c>
      <c r="B626" s="40">
        <v>44435.0</v>
      </c>
      <c r="C626" s="31">
        <v>44467.0</v>
      </c>
      <c r="D626" s="32" t="s">
        <v>150</v>
      </c>
      <c r="E626" s="32" t="s">
        <v>36</v>
      </c>
      <c r="F626" s="32" t="s">
        <v>40</v>
      </c>
      <c r="G626" s="37"/>
      <c r="H626" s="37"/>
      <c r="I626" s="37"/>
      <c r="J626" s="30">
        <v>0.0</v>
      </c>
      <c r="K626" s="30">
        <v>1.0</v>
      </c>
      <c r="L626" s="30">
        <v>0.0</v>
      </c>
      <c r="M626" s="32" t="s">
        <v>39</v>
      </c>
      <c r="N626" s="32" t="s">
        <v>39</v>
      </c>
      <c r="O626" s="30">
        <v>0.0</v>
      </c>
      <c r="P626" s="30">
        <v>13.0</v>
      </c>
      <c r="Q626" s="30">
        <v>7.0</v>
      </c>
      <c r="R626" s="30">
        <v>7.0</v>
      </c>
      <c r="S626" s="30">
        <v>1.0</v>
      </c>
      <c r="T626" s="30">
        <v>1.0</v>
      </c>
      <c r="U626" s="30">
        <v>0.0</v>
      </c>
      <c r="V626" s="30">
        <v>0.0</v>
      </c>
      <c r="W626" s="30">
        <v>0.0</v>
      </c>
      <c r="X626" s="30">
        <v>0.0</v>
      </c>
      <c r="Y626" s="30">
        <v>0.0</v>
      </c>
      <c r="Z626" s="30">
        <v>0.0</v>
      </c>
      <c r="AA626" s="30">
        <v>0.0</v>
      </c>
      <c r="AB626" s="30">
        <v>0.0</v>
      </c>
      <c r="AC626" s="30">
        <v>0.0</v>
      </c>
      <c r="AD626" s="30">
        <v>0.0</v>
      </c>
      <c r="AE626" s="30">
        <v>0.0</v>
      </c>
      <c r="AF626" s="30">
        <v>0.0</v>
      </c>
      <c r="AG626" s="30">
        <v>0.0</v>
      </c>
      <c r="AH626" s="30">
        <v>0.0</v>
      </c>
      <c r="AI626" s="30">
        <v>0.0</v>
      </c>
      <c r="AJ626" s="108"/>
    </row>
    <row r="627">
      <c r="A627" s="30">
        <v>13815.3</v>
      </c>
      <c r="B627" s="40">
        <v>44435.0</v>
      </c>
      <c r="C627" s="31">
        <v>44468.0</v>
      </c>
      <c r="D627" s="32" t="s">
        <v>150</v>
      </c>
      <c r="E627" s="32" t="s">
        <v>36</v>
      </c>
      <c r="F627" s="32" t="s">
        <v>59</v>
      </c>
      <c r="G627" s="32" t="s">
        <v>38</v>
      </c>
      <c r="H627" s="30">
        <v>27610.0</v>
      </c>
      <c r="I627" s="37"/>
      <c r="J627" s="30">
        <v>0.0</v>
      </c>
      <c r="K627" s="30">
        <v>1.0</v>
      </c>
      <c r="L627" s="30">
        <v>0.0</v>
      </c>
      <c r="M627" s="32" t="s">
        <v>39</v>
      </c>
      <c r="N627" s="32" t="s">
        <v>39</v>
      </c>
      <c r="O627" s="30">
        <v>5.0</v>
      </c>
      <c r="P627" s="30">
        <v>0.0</v>
      </c>
      <c r="Q627" s="30">
        <v>0.0</v>
      </c>
      <c r="R627" s="30">
        <v>0.0</v>
      </c>
      <c r="S627" s="30">
        <v>0.0</v>
      </c>
      <c r="T627" s="30">
        <v>0.0</v>
      </c>
      <c r="U627" s="30">
        <v>0.0</v>
      </c>
      <c r="V627" s="30">
        <v>0.0</v>
      </c>
      <c r="W627" s="30">
        <v>0.0</v>
      </c>
      <c r="X627" s="30">
        <v>0.0</v>
      </c>
      <c r="Y627" s="30">
        <v>0.0</v>
      </c>
      <c r="Z627" s="30">
        <v>0.0</v>
      </c>
      <c r="AA627" s="30">
        <v>0.0</v>
      </c>
      <c r="AB627" s="30">
        <v>0.0</v>
      </c>
      <c r="AC627" s="30">
        <v>0.0</v>
      </c>
      <c r="AD627" s="30">
        <v>0.0</v>
      </c>
      <c r="AE627" s="30">
        <v>12.0</v>
      </c>
      <c r="AF627" s="30">
        <v>6.0</v>
      </c>
      <c r="AG627" s="30">
        <v>10.0</v>
      </c>
      <c r="AH627" s="30">
        <v>1.0</v>
      </c>
      <c r="AI627" s="30">
        <v>1.0</v>
      </c>
      <c r="AJ627" s="108"/>
    </row>
    <row r="628">
      <c r="A628" s="30">
        <v>13816.1</v>
      </c>
      <c r="B628" s="40">
        <v>44435.0</v>
      </c>
      <c r="C628" s="31">
        <v>44467.0</v>
      </c>
      <c r="D628" s="32" t="s">
        <v>150</v>
      </c>
      <c r="E628" s="32" t="s">
        <v>36</v>
      </c>
      <c r="H628" s="37"/>
      <c r="I628" s="37"/>
      <c r="J628" s="30">
        <v>1.0</v>
      </c>
      <c r="K628" s="30">
        <v>0.0</v>
      </c>
      <c r="L628" s="30">
        <v>0.0</v>
      </c>
      <c r="M628" s="32" t="s">
        <v>39</v>
      </c>
      <c r="N628" s="32" t="s">
        <v>39</v>
      </c>
      <c r="O628" s="30">
        <v>3.0</v>
      </c>
      <c r="P628" s="30">
        <v>0.0</v>
      </c>
      <c r="Q628" s="30">
        <v>0.0</v>
      </c>
      <c r="R628" s="30">
        <v>0.0</v>
      </c>
      <c r="S628" s="30">
        <v>0.0</v>
      </c>
      <c r="T628" s="30">
        <v>0.0</v>
      </c>
      <c r="U628" s="30">
        <v>0.0</v>
      </c>
      <c r="V628" s="30">
        <v>0.0</v>
      </c>
      <c r="W628" s="30">
        <v>0.0</v>
      </c>
      <c r="X628" s="30">
        <v>0.0</v>
      </c>
      <c r="Y628" s="30">
        <v>0.0</v>
      </c>
      <c r="Z628" s="30">
        <v>10.0</v>
      </c>
      <c r="AA628" s="30">
        <v>9.0</v>
      </c>
      <c r="AB628" s="30">
        <v>12.0</v>
      </c>
      <c r="AC628" s="30">
        <v>2.0</v>
      </c>
      <c r="AD628" s="30">
        <v>1.0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108"/>
    </row>
    <row r="629">
      <c r="A629" s="30">
        <v>13816.2</v>
      </c>
      <c r="B629" s="40">
        <v>44435.0</v>
      </c>
      <c r="C629" s="31">
        <v>44467.0</v>
      </c>
      <c r="D629" s="32" t="s">
        <v>150</v>
      </c>
      <c r="E629" s="32" t="s">
        <v>36</v>
      </c>
      <c r="F629" s="32" t="s">
        <v>151</v>
      </c>
      <c r="G629" s="32" t="s">
        <v>38</v>
      </c>
      <c r="H629" s="30">
        <v>27606.0</v>
      </c>
      <c r="I629" s="37"/>
      <c r="J629" s="30">
        <v>0.0</v>
      </c>
      <c r="K629" s="30">
        <v>1.0</v>
      </c>
      <c r="L629" s="30">
        <v>0.0</v>
      </c>
      <c r="M629" s="32" t="s">
        <v>39</v>
      </c>
      <c r="N629" s="32" t="s">
        <v>39</v>
      </c>
      <c r="O629" s="30">
        <v>4.0</v>
      </c>
      <c r="P629" s="30">
        <v>0.0</v>
      </c>
      <c r="Q629" s="30">
        <v>0.0</v>
      </c>
      <c r="R629" s="30">
        <v>0.0</v>
      </c>
      <c r="S629" s="30">
        <v>0.0</v>
      </c>
      <c r="T629" s="30">
        <v>0.0</v>
      </c>
      <c r="U629" s="30">
        <v>12.0</v>
      </c>
      <c r="V629" s="30">
        <v>6.0</v>
      </c>
      <c r="W629" s="30">
        <v>10.0</v>
      </c>
      <c r="X629" s="30">
        <v>1.0</v>
      </c>
      <c r="Y629" s="30">
        <v>1.0</v>
      </c>
      <c r="Z629" s="30">
        <v>0.0</v>
      </c>
      <c r="AA629" s="30">
        <v>0.0</v>
      </c>
      <c r="AB629" s="30">
        <v>0.0</v>
      </c>
      <c r="AC629" s="30">
        <v>0.0</v>
      </c>
      <c r="AD629" s="30">
        <v>0.0</v>
      </c>
      <c r="AE629" s="30">
        <v>0.0</v>
      </c>
      <c r="AF629" s="30">
        <v>0.0</v>
      </c>
      <c r="AG629" s="30">
        <v>0.0</v>
      </c>
      <c r="AH629" s="30">
        <v>0.0</v>
      </c>
      <c r="AI629" s="30">
        <v>0.0</v>
      </c>
      <c r="AJ629" s="108"/>
    </row>
    <row r="630">
      <c r="A630" s="30">
        <v>13817.1</v>
      </c>
      <c r="B630" s="40">
        <v>44435.0</v>
      </c>
      <c r="C630" s="31">
        <v>44468.0</v>
      </c>
      <c r="D630" s="32" t="s">
        <v>150</v>
      </c>
      <c r="E630" s="32" t="s">
        <v>36</v>
      </c>
      <c r="F630" s="32" t="s">
        <v>151</v>
      </c>
      <c r="G630" s="32" t="s">
        <v>38</v>
      </c>
      <c r="H630" s="30">
        <v>27606.0</v>
      </c>
      <c r="I630" s="37"/>
      <c r="J630" s="30">
        <v>0.0</v>
      </c>
      <c r="K630" s="30">
        <v>1.0</v>
      </c>
      <c r="L630" s="30">
        <v>0.0</v>
      </c>
      <c r="M630" s="32" t="s">
        <v>39</v>
      </c>
      <c r="N630" s="32" t="s">
        <v>39</v>
      </c>
      <c r="O630" s="30">
        <v>1.0</v>
      </c>
      <c r="P630" s="30">
        <v>0.0</v>
      </c>
      <c r="Q630" s="30">
        <v>0.0</v>
      </c>
      <c r="R630" s="30">
        <v>0.0</v>
      </c>
      <c r="S630" s="30">
        <v>0.0</v>
      </c>
      <c r="T630" s="30">
        <v>0.0</v>
      </c>
      <c r="U630" s="30">
        <v>0.0</v>
      </c>
      <c r="V630" s="30">
        <v>0.0</v>
      </c>
      <c r="W630" s="30">
        <v>0.0</v>
      </c>
      <c r="X630" s="30">
        <v>0.0</v>
      </c>
      <c r="Y630" s="30">
        <v>0.0</v>
      </c>
      <c r="Z630" s="30">
        <v>0.0</v>
      </c>
      <c r="AA630" s="30">
        <v>0.0</v>
      </c>
      <c r="AB630" s="30">
        <v>0.0</v>
      </c>
      <c r="AC630" s="30">
        <v>0.0</v>
      </c>
      <c r="AD630" s="30">
        <v>0.0</v>
      </c>
      <c r="AE630" s="30">
        <v>8.0</v>
      </c>
      <c r="AF630" s="30">
        <v>5.0</v>
      </c>
      <c r="AG630" s="30">
        <v>10.0</v>
      </c>
      <c r="AH630" s="30">
        <v>1.0</v>
      </c>
      <c r="AI630" s="30">
        <v>1.0</v>
      </c>
      <c r="AJ630" s="108"/>
    </row>
    <row r="631">
      <c r="A631" s="30">
        <v>13817.2</v>
      </c>
      <c r="B631" s="40">
        <v>44435.0</v>
      </c>
      <c r="C631" s="31">
        <v>44468.0</v>
      </c>
      <c r="D631" s="32" t="s">
        <v>150</v>
      </c>
      <c r="E631" s="32" t="s">
        <v>36</v>
      </c>
      <c r="F631" s="32" t="s">
        <v>151</v>
      </c>
      <c r="G631" s="33" t="s">
        <v>38</v>
      </c>
      <c r="H631" s="34">
        <v>27606.0</v>
      </c>
      <c r="I631" s="35"/>
      <c r="J631" s="30">
        <v>0.0</v>
      </c>
      <c r="K631" s="30">
        <v>1.0</v>
      </c>
      <c r="L631" s="30">
        <v>0.0</v>
      </c>
      <c r="M631" s="32" t="s">
        <v>39</v>
      </c>
      <c r="N631" s="32" t="s">
        <v>39</v>
      </c>
      <c r="O631" s="30">
        <v>1.0</v>
      </c>
      <c r="P631" s="30">
        <v>0.0</v>
      </c>
      <c r="Q631" s="30">
        <v>0.0</v>
      </c>
      <c r="R631" s="30">
        <v>0.0</v>
      </c>
      <c r="S631" s="30">
        <v>0.0</v>
      </c>
      <c r="T631" s="30">
        <v>0.0</v>
      </c>
      <c r="U631" s="30">
        <v>0.0</v>
      </c>
      <c r="V631" s="30">
        <v>0.0</v>
      </c>
      <c r="W631" s="30">
        <v>0.0</v>
      </c>
      <c r="X631" s="30">
        <v>0.0</v>
      </c>
      <c r="Y631" s="30">
        <v>0.0</v>
      </c>
      <c r="Z631" s="30">
        <v>0.0</v>
      </c>
      <c r="AA631" s="30">
        <v>0.0</v>
      </c>
      <c r="AB631" s="30">
        <v>0.0</v>
      </c>
      <c r="AC631" s="30">
        <v>0.0</v>
      </c>
      <c r="AD631" s="30">
        <v>0.0</v>
      </c>
      <c r="AE631" s="30">
        <v>8.0</v>
      </c>
      <c r="AF631" s="30">
        <v>5.0</v>
      </c>
      <c r="AG631" s="30">
        <v>10.0</v>
      </c>
      <c r="AH631" s="30">
        <v>1.0</v>
      </c>
      <c r="AI631" s="30">
        <v>1.0</v>
      </c>
      <c r="AJ631" s="108"/>
    </row>
    <row r="632">
      <c r="A632" s="30">
        <v>13817.3</v>
      </c>
      <c r="B632" s="40">
        <v>44435.0</v>
      </c>
      <c r="C632" s="31">
        <v>44468.0</v>
      </c>
      <c r="D632" s="32" t="s">
        <v>150</v>
      </c>
      <c r="E632" s="32" t="s">
        <v>36</v>
      </c>
      <c r="F632" s="32" t="s">
        <v>59</v>
      </c>
      <c r="G632" s="33" t="s">
        <v>38</v>
      </c>
      <c r="H632" s="34">
        <v>27610.0</v>
      </c>
      <c r="I632" s="35"/>
      <c r="J632" s="30">
        <v>0.0</v>
      </c>
      <c r="K632" s="30">
        <v>1.0</v>
      </c>
      <c r="L632" s="30">
        <v>0.0</v>
      </c>
      <c r="M632" s="32" t="s">
        <v>39</v>
      </c>
      <c r="N632" s="32" t="s">
        <v>39</v>
      </c>
      <c r="O632" s="30">
        <v>3.0</v>
      </c>
      <c r="P632" s="30">
        <v>0.0</v>
      </c>
      <c r="Q632" s="30">
        <v>0.0</v>
      </c>
      <c r="R632" s="30">
        <v>0.0</v>
      </c>
      <c r="S632" s="30">
        <v>0.0</v>
      </c>
      <c r="T632" s="30">
        <v>0.0</v>
      </c>
      <c r="U632" s="30">
        <v>0.0</v>
      </c>
      <c r="V632" s="30">
        <v>0.0</v>
      </c>
      <c r="W632" s="30">
        <v>0.0</v>
      </c>
      <c r="X632" s="30">
        <v>0.0</v>
      </c>
      <c r="Y632" s="30">
        <v>0.0</v>
      </c>
      <c r="Z632" s="30">
        <v>8.0</v>
      </c>
      <c r="AA632" s="30">
        <v>5.0</v>
      </c>
      <c r="AB632" s="30">
        <v>12.0</v>
      </c>
      <c r="AC632" s="30">
        <v>1.0</v>
      </c>
      <c r="AD632" s="30">
        <v>1.0</v>
      </c>
      <c r="AE632" s="30">
        <v>0.0</v>
      </c>
      <c r="AF632" s="30">
        <v>0.0</v>
      </c>
      <c r="AG632" s="30">
        <v>0.0</v>
      </c>
      <c r="AH632" s="30">
        <v>0.0</v>
      </c>
      <c r="AI632" s="30">
        <v>0.0</v>
      </c>
      <c r="AJ632" s="108"/>
    </row>
    <row r="633">
      <c r="A633" s="30">
        <v>13817.4</v>
      </c>
      <c r="B633" s="40">
        <v>44435.0</v>
      </c>
      <c r="C633" s="31">
        <v>44468.0</v>
      </c>
      <c r="D633" s="32" t="s">
        <v>150</v>
      </c>
      <c r="E633" s="32" t="s">
        <v>36</v>
      </c>
      <c r="F633" s="32" t="s">
        <v>230</v>
      </c>
      <c r="G633" s="33" t="s">
        <v>38</v>
      </c>
      <c r="H633" s="34">
        <v>27604.0</v>
      </c>
      <c r="I633" s="35"/>
      <c r="J633" s="30">
        <v>0.0</v>
      </c>
      <c r="K633" s="30">
        <v>1.0</v>
      </c>
      <c r="L633" s="30">
        <v>0.0</v>
      </c>
      <c r="M633" s="32" t="s">
        <v>39</v>
      </c>
      <c r="N633" s="32" t="s">
        <v>39</v>
      </c>
      <c r="O633" s="30">
        <v>3.0</v>
      </c>
      <c r="P633" s="30">
        <v>0.0</v>
      </c>
      <c r="Q633" s="30">
        <v>0.0</v>
      </c>
      <c r="R633" s="30">
        <v>0.0</v>
      </c>
      <c r="S633" s="30">
        <v>0.0</v>
      </c>
      <c r="T633" s="30">
        <v>0.0</v>
      </c>
      <c r="U633" s="30">
        <v>8.0</v>
      </c>
      <c r="V633" s="30">
        <v>5.0</v>
      </c>
      <c r="W633" s="30">
        <v>0.0</v>
      </c>
      <c r="X633" s="30">
        <v>0.0</v>
      </c>
      <c r="Y633" s="30">
        <v>1.0</v>
      </c>
      <c r="Z633" s="30">
        <v>0.0</v>
      </c>
      <c r="AA633" s="30">
        <v>0.0</v>
      </c>
      <c r="AB633" s="30">
        <v>0.0</v>
      </c>
      <c r="AC633" s="30">
        <v>0.0</v>
      </c>
      <c r="AD633" s="30">
        <v>0.0</v>
      </c>
      <c r="AE633" s="30">
        <v>0.0</v>
      </c>
      <c r="AF633" s="30">
        <v>0.0</v>
      </c>
      <c r="AG633" s="30">
        <v>0.0</v>
      </c>
      <c r="AH633" s="30">
        <v>0.0</v>
      </c>
      <c r="AI633" s="30">
        <v>0.0</v>
      </c>
      <c r="AJ633" s="108"/>
    </row>
    <row r="634">
      <c r="A634" s="30">
        <v>13818.1</v>
      </c>
      <c r="B634" s="40">
        <v>44435.0</v>
      </c>
      <c r="C634" s="31">
        <v>44466.0</v>
      </c>
      <c r="D634" s="32" t="s">
        <v>227</v>
      </c>
      <c r="E634" s="32" t="s">
        <v>36</v>
      </c>
      <c r="F634" s="32" t="s">
        <v>118</v>
      </c>
      <c r="G634" s="33" t="s">
        <v>38</v>
      </c>
      <c r="H634" s="34">
        <v>27601.0</v>
      </c>
      <c r="I634" s="35"/>
      <c r="J634" s="30">
        <v>0.0</v>
      </c>
      <c r="K634" s="30">
        <v>1.0</v>
      </c>
      <c r="L634" s="30">
        <v>0.0</v>
      </c>
      <c r="M634" s="32" t="s">
        <v>39</v>
      </c>
      <c r="N634" s="32" t="s">
        <v>39</v>
      </c>
      <c r="O634" s="30">
        <v>0.0</v>
      </c>
      <c r="P634" s="30">
        <v>0.0</v>
      </c>
      <c r="Q634" s="30">
        <v>0.0</v>
      </c>
      <c r="R634" s="30">
        <v>0.0</v>
      </c>
      <c r="S634" s="30">
        <v>0.0</v>
      </c>
      <c r="T634" s="30">
        <v>0.0</v>
      </c>
      <c r="U634" s="30">
        <v>10.0</v>
      </c>
      <c r="V634" s="30">
        <v>5.0</v>
      </c>
      <c r="W634" s="30">
        <v>10.0</v>
      </c>
      <c r="X634" s="30">
        <v>1.0</v>
      </c>
      <c r="Y634" s="30">
        <v>0.0</v>
      </c>
      <c r="Z634" s="30">
        <v>0.0</v>
      </c>
      <c r="AA634" s="30">
        <v>0.0</v>
      </c>
      <c r="AB634" s="30">
        <v>0.0</v>
      </c>
      <c r="AC634" s="30">
        <v>0.0</v>
      </c>
      <c r="AD634" s="30">
        <v>0.0</v>
      </c>
      <c r="AE634" s="30">
        <v>0.0</v>
      </c>
      <c r="AF634" s="30">
        <v>0.0</v>
      </c>
      <c r="AG634" s="30">
        <v>0.0</v>
      </c>
      <c r="AH634" s="30">
        <v>0.0</v>
      </c>
      <c r="AI634" s="30">
        <v>0.0</v>
      </c>
      <c r="AJ634" s="108"/>
    </row>
    <row r="635">
      <c r="A635" s="30">
        <v>13818.2</v>
      </c>
      <c r="B635" s="40">
        <v>44435.0</v>
      </c>
      <c r="C635" s="31">
        <v>44466.0</v>
      </c>
      <c r="D635" s="32" t="s">
        <v>227</v>
      </c>
      <c r="E635" s="32" t="s">
        <v>36</v>
      </c>
      <c r="F635" s="32" t="s">
        <v>118</v>
      </c>
      <c r="G635" s="33" t="s">
        <v>38</v>
      </c>
      <c r="H635" s="34">
        <v>27601.0</v>
      </c>
      <c r="I635" s="35"/>
      <c r="J635" s="30">
        <v>0.0</v>
      </c>
      <c r="K635" s="30">
        <v>1.0</v>
      </c>
      <c r="L635" s="30">
        <v>0.0</v>
      </c>
      <c r="M635" s="32" t="s">
        <v>39</v>
      </c>
      <c r="N635" s="32" t="s">
        <v>39</v>
      </c>
      <c r="O635" s="30">
        <v>5.0</v>
      </c>
      <c r="P635" s="30">
        <v>11.0</v>
      </c>
      <c r="Q635" s="30">
        <v>7.0</v>
      </c>
      <c r="R635" s="30">
        <v>10.0</v>
      </c>
      <c r="S635" s="30">
        <v>1.0</v>
      </c>
      <c r="T635" s="30">
        <v>0.0</v>
      </c>
      <c r="U635" s="30">
        <v>0.0</v>
      </c>
      <c r="V635" s="30">
        <v>0.0</v>
      </c>
      <c r="W635" s="30">
        <v>0.0</v>
      </c>
      <c r="X635" s="30">
        <v>0.0</v>
      </c>
      <c r="Y635" s="30">
        <v>0.0</v>
      </c>
      <c r="Z635" s="30">
        <v>0.0</v>
      </c>
      <c r="AA635" s="30">
        <v>0.0</v>
      </c>
      <c r="AB635" s="30">
        <v>0.0</v>
      </c>
      <c r="AC635" s="30">
        <v>0.0</v>
      </c>
      <c r="AD635" s="30">
        <v>0.0</v>
      </c>
      <c r="AE635" s="30">
        <v>0.0</v>
      </c>
      <c r="AF635" s="30">
        <v>0.0</v>
      </c>
      <c r="AG635" s="30">
        <v>0.0</v>
      </c>
      <c r="AH635" s="30">
        <v>0.0</v>
      </c>
      <c r="AI635" s="30">
        <v>0.0</v>
      </c>
      <c r="AJ635" s="108"/>
    </row>
    <row r="636">
      <c r="A636" s="30">
        <v>13819.1</v>
      </c>
      <c r="B636" s="40">
        <v>44435.0</v>
      </c>
      <c r="C636" s="31">
        <v>44468.0</v>
      </c>
      <c r="D636" s="32" t="s">
        <v>407</v>
      </c>
      <c r="E636" s="32" t="s">
        <v>36</v>
      </c>
      <c r="F636" s="32" t="s">
        <v>172</v>
      </c>
      <c r="G636" s="33" t="s">
        <v>43</v>
      </c>
      <c r="H636" s="34">
        <v>27545.0</v>
      </c>
      <c r="I636" s="35"/>
      <c r="J636" s="30">
        <v>0.0</v>
      </c>
      <c r="K636" s="30">
        <v>1.0</v>
      </c>
      <c r="L636" s="30">
        <v>0.0</v>
      </c>
      <c r="M636" s="32" t="s">
        <v>49</v>
      </c>
      <c r="N636" s="32" t="s">
        <v>39</v>
      </c>
      <c r="O636" s="30">
        <v>3.0</v>
      </c>
      <c r="P636" s="30">
        <v>0.0</v>
      </c>
      <c r="Q636" s="30">
        <v>0.0</v>
      </c>
      <c r="R636" s="30">
        <v>0.0</v>
      </c>
      <c r="S636" s="30">
        <v>0.0</v>
      </c>
      <c r="T636" s="30">
        <v>0.0</v>
      </c>
      <c r="U636" s="30">
        <v>0.0</v>
      </c>
      <c r="V636" s="30">
        <v>0.0</v>
      </c>
      <c r="W636" s="30">
        <v>0.0</v>
      </c>
      <c r="X636" s="30">
        <v>0.0</v>
      </c>
      <c r="Y636" s="30">
        <v>0.0</v>
      </c>
      <c r="Z636" s="30">
        <v>11.0</v>
      </c>
      <c r="AA636" s="30">
        <v>5.0</v>
      </c>
      <c r="AB636" s="30">
        <v>10.0</v>
      </c>
      <c r="AC636" s="30">
        <v>1.0</v>
      </c>
      <c r="AD636" s="30">
        <v>1.0</v>
      </c>
      <c r="AE636" s="30">
        <v>0.0</v>
      </c>
      <c r="AF636" s="30">
        <v>0.0</v>
      </c>
      <c r="AG636" s="30">
        <v>0.0</v>
      </c>
      <c r="AH636" s="30">
        <v>0.0</v>
      </c>
      <c r="AI636" s="30">
        <v>0.0</v>
      </c>
      <c r="AJ636" s="108"/>
    </row>
    <row r="637">
      <c r="A637" s="30">
        <v>13819.2</v>
      </c>
      <c r="B637" s="40">
        <v>44435.0</v>
      </c>
      <c r="C637" s="31">
        <v>44468.0</v>
      </c>
      <c r="D637" s="32" t="s">
        <v>407</v>
      </c>
      <c r="E637" s="32" t="s">
        <v>36</v>
      </c>
      <c r="F637" s="32" t="s">
        <v>172</v>
      </c>
      <c r="G637" s="33" t="s">
        <v>43</v>
      </c>
      <c r="H637" s="34">
        <v>27545.0</v>
      </c>
      <c r="I637" s="35"/>
      <c r="J637" s="30">
        <v>0.0</v>
      </c>
      <c r="K637" s="30">
        <v>1.0</v>
      </c>
      <c r="L637" s="30">
        <v>0.0</v>
      </c>
      <c r="M637" s="32" t="s">
        <v>49</v>
      </c>
      <c r="N637" s="32" t="s">
        <v>39</v>
      </c>
      <c r="O637" s="30">
        <v>0.0</v>
      </c>
      <c r="P637" s="30">
        <v>0.0</v>
      </c>
      <c r="Q637" s="30">
        <v>0.0</v>
      </c>
      <c r="R637" s="30">
        <v>0.0</v>
      </c>
      <c r="S637" s="30">
        <v>0.0</v>
      </c>
      <c r="T637" s="30">
        <v>0.0</v>
      </c>
      <c r="U637" s="30">
        <v>10.0</v>
      </c>
      <c r="V637" s="30">
        <v>0.0</v>
      </c>
      <c r="W637" s="30">
        <v>0.0</v>
      </c>
      <c r="X637" s="30">
        <v>0.0</v>
      </c>
      <c r="Y637" s="30">
        <v>0.0</v>
      </c>
      <c r="Z637" s="30">
        <v>0.0</v>
      </c>
      <c r="AA637" s="30">
        <v>0.0</v>
      </c>
      <c r="AB637" s="30">
        <v>0.0</v>
      </c>
      <c r="AC637" s="30">
        <v>0.0</v>
      </c>
      <c r="AD637" s="30">
        <v>0.0</v>
      </c>
      <c r="AE637" s="30">
        <v>1.0</v>
      </c>
      <c r="AF637" s="30">
        <v>5.0</v>
      </c>
      <c r="AG637" s="30">
        <v>10.0</v>
      </c>
      <c r="AH637" s="30">
        <v>1.0</v>
      </c>
      <c r="AI637" s="30">
        <v>1.0</v>
      </c>
      <c r="AJ637" s="108"/>
    </row>
    <row r="638">
      <c r="A638" s="30">
        <v>13819.3</v>
      </c>
      <c r="B638" s="40">
        <v>44435.0</v>
      </c>
      <c r="C638" s="31">
        <v>44468.0</v>
      </c>
      <c r="D638" s="32" t="s">
        <v>407</v>
      </c>
      <c r="E638" s="32" t="s">
        <v>36</v>
      </c>
      <c r="F638" s="32" t="s">
        <v>40</v>
      </c>
      <c r="G638" s="38"/>
      <c r="H638" s="38"/>
      <c r="I638" s="35"/>
      <c r="J638" s="30">
        <v>0.0</v>
      </c>
      <c r="K638" s="30">
        <v>1.0</v>
      </c>
      <c r="L638" s="30">
        <v>0.0</v>
      </c>
      <c r="M638" s="32" t="s">
        <v>49</v>
      </c>
      <c r="N638" s="32" t="s">
        <v>39</v>
      </c>
      <c r="O638" s="30">
        <v>3.0</v>
      </c>
      <c r="P638" s="30">
        <v>0.0</v>
      </c>
      <c r="Q638" s="30">
        <v>0.0</v>
      </c>
      <c r="R638" s="30">
        <v>0.0</v>
      </c>
      <c r="S638" s="30">
        <v>0.0</v>
      </c>
      <c r="T638" s="30">
        <v>0.0</v>
      </c>
      <c r="U638" s="30">
        <v>11.0</v>
      </c>
      <c r="V638" s="30">
        <v>6.0</v>
      </c>
      <c r="W638" s="30">
        <v>10.0</v>
      </c>
      <c r="X638" s="30">
        <v>1.0</v>
      </c>
      <c r="Y638" s="30">
        <v>1.0</v>
      </c>
      <c r="Z638" s="30">
        <v>0.0</v>
      </c>
      <c r="AA638" s="30">
        <v>0.0</v>
      </c>
      <c r="AB638" s="30">
        <v>0.0</v>
      </c>
      <c r="AC638" s="30">
        <v>0.0</v>
      </c>
      <c r="AD638" s="30">
        <v>0.0</v>
      </c>
      <c r="AE638" s="30">
        <v>0.0</v>
      </c>
      <c r="AF638" s="30">
        <v>0.0</v>
      </c>
      <c r="AG638" s="30">
        <v>0.0</v>
      </c>
      <c r="AH638" s="30">
        <v>0.0</v>
      </c>
      <c r="AI638" s="30">
        <v>0.0</v>
      </c>
      <c r="AJ638" s="108"/>
    </row>
    <row r="639">
      <c r="A639" s="30">
        <v>13819.4</v>
      </c>
      <c r="B639" s="40">
        <v>44435.0</v>
      </c>
      <c r="C639" s="31">
        <v>44468.0</v>
      </c>
      <c r="D639" s="32" t="s">
        <v>407</v>
      </c>
      <c r="E639" s="33" t="s">
        <v>36</v>
      </c>
      <c r="F639" s="32" t="s">
        <v>300</v>
      </c>
      <c r="G639" s="32" t="s">
        <v>43</v>
      </c>
      <c r="H639" s="30">
        <v>27545.0</v>
      </c>
      <c r="I639" s="35"/>
      <c r="J639" s="30">
        <v>0.0</v>
      </c>
      <c r="K639" s="30">
        <v>1.0</v>
      </c>
      <c r="L639" s="30">
        <v>0.0</v>
      </c>
      <c r="M639" s="32" t="s">
        <v>39</v>
      </c>
      <c r="N639" s="32" t="s">
        <v>39</v>
      </c>
      <c r="O639" s="30">
        <v>3.0</v>
      </c>
      <c r="P639" s="30">
        <v>11.0</v>
      </c>
      <c r="Q639" s="30">
        <v>5.0</v>
      </c>
      <c r="R639" s="30">
        <v>10.0</v>
      </c>
      <c r="S639" s="30">
        <v>1.0</v>
      </c>
      <c r="T639" s="30">
        <v>1.0</v>
      </c>
      <c r="U639" s="30">
        <v>0.0</v>
      </c>
      <c r="V639" s="30">
        <v>0.0</v>
      </c>
      <c r="W639" s="30">
        <v>0.0</v>
      </c>
      <c r="X639" s="30">
        <v>0.0</v>
      </c>
      <c r="Y639" s="30">
        <v>0.0</v>
      </c>
      <c r="Z639" s="30">
        <v>0.0</v>
      </c>
      <c r="AA639" s="30">
        <v>0.0</v>
      </c>
      <c r="AB639" s="30">
        <v>0.0</v>
      </c>
      <c r="AC639" s="30">
        <v>0.0</v>
      </c>
      <c r="AD639" s="30">
        <v>0.0</v>
      </c>
      <c r="AE639" s="30">
        <v>0.0</v>
      </c>
      <c r="AF639" s="30">
        <v>0.0</v>
      </c>
      <c r="AG639" s="30">
        <v>0.0</v>
      </c>
      <c r="AH639" s="30">
        <v>0.0</v>
      </c>
      <c r="AI639" s="30">
        <v>0.0</v>
      </c>
      <c r="AJ639" s="108"/>
    </row>
    <row r="640">
      <c r="A640" s="30">
        <v>13819.5</v>
      </c>
      <c r="B640" s="40">
        <v>44435.0</v>
      </c>
      <c r="C640" s="31">
        <v>44468.0</v>
      </c>
      <c r="D640" s="32" t="s">
        <v>407</v>
      </c>
      <c r="E640" s="32" t="s">
        <v>36</v>
      </c>
      <c r="H640" s="37"/>
      <c r="I640" s="37"/>
      <c r="J640" s="30">
        <v>1.0</v>
      </c>
      <c r="K640" s="30">
        <v>0.0</v>
      </c>
      <c r="L640" s="30">
        <v>0.0</v>
      </c>
      <c r="M640" s="32" t="s">
        <v>49</v>
      </c>
      <c r="N640" s="32" t="s">
        <v>39</v>
      </c>
      <c r="O640" s="30">
        <v>3.0</v>
      </c>
      <c r="P640" s="30">
        <v>0.0</v>
      </c>
      <c r="Q640" s="30">
        <v>0.0</v>
      </c>
      <c r="R640" s="30">
        <v>0.0</v>
      </c>
      <c r="S640" s="30">
        <v>0.0</v>
      </c>
      <c r="T640" s="30">
        <v>0.0</v>
      </c>
      <c r="U640" s="30">
        <v>0.0</v>
      </c>
      <c r="V640" s="30">
        <v>0.0</v>
      </c>
      <c r="W640" s="30">
        <v>0.0</v>
      </c>
      <c r="X640" s="30">
        <v>0.0</v>
      </c>
      <c r="Y640" s="30">
        <v>0.0</v>
      </c>
      <c r="Z640" s="30">
        <v>7.0</v>
      </c>
      <c r="AA640" s="30">
        <v>4.0</v>
      </c>
      <c r="AB640" s="30">
        <v>5.0</v>
      </c>
      <c r="AC640" s="30">
        <v>1.0</v>
      </c>
      <c r="AD640" s="30">
        <v>1.0</v>
      </c>
      <c r="AE640" s="30">
        <v>0.0</v>
      </c>
      <c r="AF640" s="30">
        <v>0.0</v>
      </c>
      <c r="AG640" s="30">
        <v>0.0</v>
      </c>
      <c r="AH640" s="30">
        <v>0.0</v>
      </c>
      <c r="AI640" s="30">
        <v>0.0</v>
      </c>
      <c r="AJ640" s="108"/>
    </row>
    <row r="641">
      <c r="A641" s="30">
        <v>13820.1</v>
      </c>
      <c r="B641" s="40">
        <v>44435.0</v>
      </c>
      <c r="C641" s="31">
        <v>44467.0</v>
      </c>
      <c r="D641" s="32" t="s">
        <v>427</v>
      </c>
      <c r="E641" s="33" t="s">
        <v>36</v>
      </c>
      <c r="F641" s="32" t="s">
        <v>291</v>
      </c>
      <c r="G641" s="32" t="s">
        <v>109</v>
      </c>
      <c r="H641" s="30">
        <v>27529.0</v>
      </c>
      <c r="I641" s="35"/>
      <c r="J641" s="30">
        <v>0.0</v>
      </c>
      <c r="K641" s="30">
        <v>1.0</v>
      </c>
      <c r="L641" s="30">
        <v>0.0</v>
      </c>
      <c r="M641" s="32" t="s">
        <v>49</v>
      </c>
      <c r="N641" s="32" t="s">
        <v>39</v>
      </c>
      <c r="O641" s="30">
        <v>7.0</v>
      </c>
      <c r="P641" s="30">
        <v>10.0</v>
      </c>
      <c r="Q641" s="30">
        <v>7.0</v>
      </c>
      <c r="R641" s="30">
        <v>10.0</v>
      </c>
      <c r="S641" s="30">
        <v>1.0</v>
      </c>
      <c r="T641" s="30">
        <v>0.0</v>
      </c>
      <c r="U641" s="30">
        <v>0.0</v>
      </c>
      <c r="V641" s="30">
        <v>0.0</v>
      </c>
      <c r="W641" s="30">
        <v>0.0</v>
      </c>
      <c r="X641" s="30">
        <v>0.0</v>
      </c>
      <c r="Y641" s="30">
        <v>0.0</v>
      </c>
      <c r="Z641" s="30">
        <v>0.0</v>
      </c>
      <c r="AA641" s="30">
        <v>0.0</v>
      </c>
      <c r="AB641" s="30">
        <v>0.0</v>
      </c>
      <c r="AC641" s="30">
        <v>0.0</v>
      </c>
      <c r="AD641" s="30">
        <v>0.0</v>
      </c>
      <c r="AE641" s="30">
        <v>0.0</v>
      </c>
      <c r="AF641" s="30">
        <v>0.0</v>
      </c>
      <c r="AG641" s="30">
        <v>0.0</v>
      </c>
      <c r="AH641" s="30">
        <v>0.0</v>
      </c>
      <c r="AI641" s="30">
        <v>0.0</v>
      </c>
      <c r="AJ641" s="108"/>
    </row>
    <row r="642">
      <c r="A642" s="30">
        <v>13820.2</v>
      </c>
      <c r="B642" s="40">
        <v>44435.0</v>
      </c>
      <c r="C642" s="31">
        <v>44467.0</v>
      </c>
      <c r="D642" s="32" t="s">
        <v>427</v>
      </c>
      <c r="E642" s="32" t="s">
        <v>36</v>
      </c>
      <c r="H642" s="37"/>
      <c r="I642" s="37"/>
      <c r="J642" s="30">
        <v>0.0</v>
      </c>
      <c r="K642" s="30">
        <v>0.0</v>
      </c>
      <c r="L642" s="30">
        <v>1.0</v>
      </c>
      <c r="M642" s="32" t="s">
        <v>49</v>
      </c>
      <c r="N642" s="32" t="s">
        <v>39</v>
      </c>
      <c r="O642" s="30">
        <v>5.0</v>
      </c>
      <c r="P642" s="30">
        <v>10.0</v>
      </c>
      <c r="Q642" s="30">
        <v>6.0</v>
      </c>
      <c r="R642" s="30">
        <v>10.0</v>
      </c>
      <c r="S642" s="30">
        <v>1.0</v>
      </c>
      <c r="T642" s="30">
        <v>0.0</v>
      </c>
      <c r="U642" s="30">
        <v>0.0</v>
      </c>
      <c r="V642" s="30">
        <v>0.0</v>
      </c>
      <c r="W642" s="30">
        <v>0.0</v>
      </c>
      <c r="X642" s="30">
        <v>0.0</v>
      </c>
      <c r="Y642" s="30">
        <v>0.0</v>
      </c>
      <c r="Z642" s="30">
        <v>0.0</v>
      </c>
      <c r="AA642" s="30">
        <v>0.0</v>
      </c>
      <c r="AB642" s="30">
        <v>0.0</v>
      </c>
      <c r="AC642" s="30">
        <v>0.0</v>
      </c>
      <c r="AD642" s="30">
        <v>0.0</v>
      </c>
      <c r="AE642" s="30">
        <v>0.0</v>
      </c>
      <c r="AF642" s="30">
        <v>0.0</v>
      </c>
      <c r="AG642" s="30">
        <v>0.0</v>
      </c>
      <c r="AH642" s="30">
        <v>0.0</v>
      </c>
      <c r="AI642" s="30">
        <v>0.0</v>
      </c>
      <c r="AJ642" s="108"/>
    </row>
    <row r="643">
      <c r="A643" s="30">
        <v>13821.1</v>
      </c>
      <c r="B643" s="40">
        <v>44435.0</v>
      </c>
      <c r="C643" s="31">
        <v>44469.0</v>
      </c>
      <c r="D643" s="32" t="s">
        <v>429</v>
      </c>
      <c r="E643" s="32" t="s">
        <v>36</v>
      </c>
      <c r="F643" s="32" t="s">
        <v>393</v>
      </c>
      <c r="G643" s="33" t="s">
        <v>38</v>
      </c>
      <c r="H643" s="34">
        <v>27607.0</v>
      </c>
      <c r="I643" s="35"/>
      <c r="J643" s="30">
        <v>0.0</v>
      </c>
      <c r="K643" s="30">
        <v>1.0</v>
      </c>
      <c r="L643" s="30">
        <v>0.0</v>
      </c>
      <c r="M643" s="32" t="s">
        <v>39</v>
      </c>
      <c r="N643" s="32" t="s">
        <v>39</v>
      </c>
      <c r="O643" s="30">
        <v>1.0</v>
      </c>
      <c r="P643" s="30">
        <v>0.0</v>
      </c>
      <c r="Q643" s="30">
        <v>0.0</v>
      </c>
      <c r="R643" s="30">
        <v>0.0</v>
      </c>
      <c r="S643" s="30">
        <v>0.0</v>
      </c>
      <c r="T643" s="30">
        <v>0.0</v>
      </c>
      <c r="U643" s="30">
        <v>12.0</v>
      </c>
      <c r="V643" s="30">
        <v>6.0</v>
      </c>
      <c r="W643" s="30">
        <v>10.0</v>
      </c>
      <c r="X643" s="30">
        <v>1.0</v>
      </c>
      <c r="Y643" s="30">
        <v>1.0</v>
      </c>
      <c r="Z643" s="30">
        <v>0.0</v>
      </c>
      <c r="AA643" s="30">
        <v>0.0</v>
      </c>
      <c r="AB643" s="30">
        <v>0.0</v>
      </c>
      <c r="AC643" s="30">
        <v>0.0</v>
      </c>
      <c r="AD643" s="30">
        <v>0.0</v>
      </c>
      <c r="AE643" s="30">
        <v>0.0</v>
      </c>
      <c r="AF643" s="30">
        <v>0.0</v>
      </c>
      <c r="AG643" s="30">
        <v>0.0</v>
      </c>
      <c r="AH643" s="30">
        <v>0.0</v>
      </c>
      <c r="AI643" s="30">
        <v>0.0</v>
      </c>
      <c r="AJ643" s="108"/>
    </row>
    <row r="644">
      <c r="A644" s="30">
        <v>13821.2</v>
      </c>
      <c r="B644" s="40">
        <v>44435.0</v>
      </c>
      <c r="C644" s="31">
        <v>44470.0</v>
      </c>
      <c r="D644" s="32" t="s">
        <v>429</v>
      </c>
      <c r="E644" s="32" t="s">
        <v>36</v>
      </c>
      <c r="F644" s="32" t="s">
        <v>393</v>
      </c>
      <c r="G644" s="32" t="s">
        <v>38</v>
      </c>
      <c r="H644" s="30">
        <v>27607.0</v>
      </c>
      <c r="I644" s="37"/>
      <c r="J644" s="30">
        <v>0.0</v>
      </c>
      <c r="K644" s="30">
        <v>1.0</v>
      </c>
      <c r="L644" s="30">
        <v>0.0</v>
      </c>
      <c r="M644" s="32" t="s">
        <v>39</v>
      </c>
      <c r="N644" s="32" t="s">
        <v>49</v>
      </c>
      <c r="O644" s="30">
        <v>4.0</v>
      </c>
      <c r="P644" s="30">
        <v>0.0</v>
      </c>
      <c r="Q644" s="30">
        <v>0.0</v>
      </c>
      <c r="R644" s="30">
        <v>0.0</v>
      </c>
      <c r="S644" s="30">
        <v>0.0</v>
      </c>
      <c r="T644" s="30">
        <v>0.0</v>
      </c>
      <c r="U644" s="30">
        <v>0.0</v>
      </c>
      <c r="V644" s="30">
        <v>0.0</v>
      </c>
      <c r="W644" s="30">
        <v>0.0</v>
      </c>
      <c r="X644" s="30">
        <v>0.0</v>
      </c>
      <c r="Y644" s="30">
        <v>0.0</v>
      </c>
      <c r="Z644" s="30">
        <v>1.0</v>
      </c>
      <c r="AA644" s="30">
        <v>6.0</v>
      </c>
      <c r="AB644" s="30">
        <v>10.0</v>
      </c>
      <c r="AC644" s="30">
        <v>1.0</v>
      </c>
      <c r="AD644" s="30">
        <v>1.0</v>
      </c>
      <c r="AE644" s="30">
        <v>0.0</v>
      </c>
      <c r="AF644" s="30">
        <v>0.0</v>
      </c>
      <c r="AG644" s="30">
        <v>0.0</v>
      </c>
      <c r="AH644" s="30">
        <v>0.0</v>
      </c>
      <c r="AI644" s="30">
        <v>0.0</v>
      </c>
      <c r="AJ644" s="108"/>
    </row>
    <row r="645">
      <c r="A645" s="30">
        <v>13821.3</v>
      </c>
      <c r="B645" s="40">
        <v>44435.0</v>
      </c>
      <c r="C645" s="31">
        <v>44469.0</v>
      </c>
      <c r="D645" s="32" t="s">
        <v>429</v>
      </c>
      <c r="E645" s="32" t="s">
        <v>36</v>
      </c>
      <c r="F645" s="32" t="s">
        <v>335</v>
      </c>
      <c r="G645" s="33" t="s">
        <v>38</v>
      </c>
      <c r="H645" s="34">
        <v>27608.0</v>
      </c>
      <c r="I645" s="35"/>
      <c r="J645" s="30">
        <v>0.0</v>
      </c>
      <c r="K645" s="30">
        <v>1.0</v>
      </c>
      <c r="L645" s="30">
        <v>0.0</v>
      </c>
      <c r="M645" s="32" t="s">
        <v>39</v>
      </c>
      <c r="N645" s="32" t="s">
        <v>39</v>
      </c>
      <c r="O645" s="30">
        <v>0.0</v>
      </c>
      <c r="P645" s="30">
        <v>0.0</v>
      </c>
      <c r="Q645" s="30">
        <v>0.0</v>
      </c>
      <c r="R645" s="30">
        <v>0.0</v>
      </c>
      <c r="S645" s="30">
        <v>0.0</v>
      </c>
      <c r="T645" s="30">
        <v>0.0</v>
      </c>
      <c r="U645" s="30">
        <v>0.0</v>
      </c>
      <c r="V645" s="30">
        <v>0.0</v>
      </c>
      <c r="W645" s="30">
        <v>0.0</v>
      </c>
      <c r="X645" s="30">
        <v>0.0</v>
      </c>
      <c r="Y645" s="30">
        <v>0.0</v>
      </c>
      <c r="Z645" s="30">
        <v>12.0</v>
      </c>
      <c r="AA645" s="30">
        <v>6.0</v>
      </c>
      <c r="AB645" s="30">
        <v>10.0</v>
      </c>
      <c r="AC645" s="30">
        <v>1.0</v>
      </c>
      <c r="AD645" s="30">
        <v>1.0</v>
      </c>
      <c r="AE645" s="30">
        <v>0.0</v>
      </c>
      <c r="AF645" s="30">
        <v>0.0</v>
      </c>
      <c r="AG645" s="30">
        <v>0.0</v>
      </c>
      <c r="AH645" s="30">
        <v>0.0</v>
      </c>
      <c r="AI645" s="30">
        <v>0.0</v>
      </c>
      <c r="AJ645" s="108"/>
    </row>
    <row r="646">
      <c r="A646" s="30">
        <v>13821.4</v>
      </c>
      <c r="B646" s="40">
        <v>44435.0</v>
      </c>
      <c r="C646" s="31">
        <v>44470.0</v>
      </c>
      <c r="D646" s="32" t="s">
        <v>429</v>
      </c>
      <c r="E646" s="32" t="s">
        <v>36</v>
      </c>
      <c r="F646" s="32" t="s">
        <v>335</v>
      </c>
      <c r="G646" s="33" t="s">
        <v>38</v>
      </c>
      <c r="H646" s="34">
        <v>27608.0</v>
      </c>
      <c r="I646" s="35"/>
      <c r="J646" s="30">
        <v>0.0</v>
      </c>
      <c r="K646" s="30">
        <v>1.0</v>
      </c>
      <c r="L646" s="30">
        <v>0.0</v>
      </c>
      <c r="M646" s="32" t="s">
        <v>39</v>
      </c>
      <c r="N646" s="32" t="s">
        <v>39</v>
      </c>
      <c r="O646" s="30">
        <v>2.0</v>
      </c>
      <c r="P646" s="30">
        <v>0.0</v>
      </c>
      <c r="Q646" s="30">
        <v>0.0</v>
      </c>
      <c r="R646" s="30">
        <v>0.0</v>
      </c>
      <c r="S646" s="30">
        <v>0.0</v>
      </c>
      <c r="T646" s="30">
        <v>0.0</v>
      </c>
      <c r="U646" s="30">
        <v>0.0</v>
      </c>
      <c r="V646" s="30">
        <v>0.0</v>
      </c>
      <c r="W646" s="30">
        <v>0.0</v>
      </c>
      <c r="X646" s="30">
        <v>0.0</v>
      </c>
      <c r="Y646" s="30">
        <v>0.0</v>
      </c>
      <c r="Z646" s="30">
        <v>11.0</v>
      </c>
      <c r="AA646" s="30">
        <v>6.0</v>
      </c>
      <c r="AB646" s="30">
        <v>10.0</v>
      </c>
      <c r="AC646" s="30">
        <v>1.0</v>
      </c>
      <c r="AD646" s="30">
        <v>1.0</v>
      </c>
      <c r="AE646" s="30">
        <v>0.0</v>
      </c>
      <c r="AF646" s="30">
        <v>0.0</v>
      </c>
      <c r="AG646" s="30">
        <v>0.0</v>
      </c>
      <c r="AH646" s="30">
        <v>0.0</v>
      </c>
      <c r="AI646" s="30">
        <v>0.0</v>
      </c>
      <c r="AJ646" s="108"/>
    </row>
    <row r="647">
      <c r="A647" s="30">
        <v>13822.1</v>
      </c>
      <c r="B647" s="40">
        <v>44435.0</v>
      </c>
      <c r="C647" s="31">
        <v>44467.0</v>
      </c>
      <c r="D647" s="32" t="s">
        <v>68</v>
      </c>
      <c r="E647" s="32" t="s">
        <v>36</v>
      </c>
      <c r="F647" s="32" t="s">
        <v>76</v>
      </c>
      <c r="G647" s="32" t="s">
        <v>38</v>
      </c>
      <c r="H647" s="30">
        <v>27614.0</v>
      </c>
      <c r="I647" s="37"/>
      <c r="J647" s="30">
        <v>0.0</v>
      </c>
      <c r="K647" s="30">
        <v>1.0</v>
      </c>
      <c r="L647" s="30">
        <v>0.0</v>
      </c>
      <c r="M647" s="32" t="s">
        <v>39</v>
      </c>
      <c r="N647" s="32" t="s">
        <v>39</v>
      </c>
      <c r="O647" s="30">
        <v>6.0</v>
      </c>
      <c r="P647" s="30">
        <v>14.0</v>
      </c>
      <c r="Q647" s="30">
        <v>7.0</v>
      </c>
      <c r="R647" s="30">
        <v>5.0</v>
      </c>
      <c r="S647" s="30">
        <v>0.0</v>
      </c>
      <c r="T647" s="30">
        <v>0.0</v>
      </c>
      <c r="U647" s="30">
        <v>0.0</v>
      </c>
      <c r="V647" s="30">
        <v>0.0</v>
      </c>
      <c r="W647" s="30">
        <v>0.0</v>
      </c>
      <c r="X647" s="30">
        <v>0.0</v>
      </c>
      <c r="Y647" s="30">
        <v>0.0</v>
      </c>
      <c r="Z647" s="30">
        <v>0.0</v>
      </c>
      <c r="AA647" s="30">
        <v>0.0</v>
      </c>
      <c r="AB647" s="30">
        <v>6.0</v>
      </c>
      <c r="AC647" s="30">
        <v>2.0</v>
      </c>
      <c r="AD647" s="30">
        <v>0.0</v>
      </c>
      <c r="AE647" s="30">
        <v>0.0</v>
      </c>
      <c r="AF647" s="30">
        <v>0.0</v>
      </c>
      <c r="AG647" s="30">
        <v>0.0</v>
      </c>
      <c r="AH647" s="30">
        <v>0.0</v>
      </c>
      <c r="AI647" s="30">
        <v>0.0</v>
      </c>
      <c r="AJ647" s="108"/>
    </row>
    <row r="648">
      <c r="A648" s="30">
        <v>13822.2</v>
      </c>
      <c r="B648" s="40">
        <v>44435.0</v>
      </c>
      <c r="C648" s="40">
        <v>44467.0</v>
      </c>
      <c r="D648" s="32" t="s">
        <v>68</v>
      </c>
      <c r="E648" s="32" t="s">
        <v>36</v>
      </c>
      <c r="F648" s="32" t="s">
        <v>120</v>
      </c>
      <c r="G648" s="32" t="s">
        <v>38</v>
      </c>
      <c r="H648" s="30">
        <v>27616.0</v>
      </c>
      <c r="I648" s="37"/>
      <c r="J648" s="30">
        <v>0.0</v>
      </c>
      <c r="K648" s="30">
        <v>1.0</v>
      </c>
      <c r="L648" s="30">
        <v>0.0</v>
      </c>
      <c r="M648" s="32" t="s">
        <v>39</v>
      </c>
      <c r="N648" s="32" t="s">
        <v>39</v>
      </c>
      <c r="O648" s="30">
        <v>4.0</v>
      </c>
      <c r="P648" s="30">
        <v>0.0</v>
      </c>
      <c r="Q648" s="30">
        <v>0.0</v>
      </c>
      <c r="R648" s="30">
        <v>0.0</v>
      </c>
      <c r="S648" s="30">
        <v>0.0</v>
      </c>
      <c r="T648" s="30">
        <v>0.0</v>
      </c>
      <c r="U648" s="30">
        <v>13.0</v>
      </c>
      <c r="V648" s="30">
        <v>7.0</v>
      </c>
      <c r="W648" s="30">
        <v>10.0</v>
      </c>
      <c r="X648" s="30">
        <v>1.0</v>
      </c>
      <c r="Y648" s="30">
        <v>0.0</v>
      </c>
      <c r="Z648" s="30">
        <v>0.0</v>
      </c>
      <c r="AA648" s="30">
        <v>0.0</v>
      </c>
      <c r="AB648" s="30">
        <v>0.0</v>
      </c>
      <c r="AC648" s="30">
        <v>0.0</v>
      </c>
      <c r="AD648" s="30">
        <v>0.0</v>
      </c>
      <c r="AE648" s="30">
        <v>0.0</v>
      </c>
      <c r="AF648" s="30">
        <v>0.0</v>
      </c>
      <c r="AG648" s="30">
        <v>0.0</v>
      </c>
      <c r="AH648" s="30">
        <v>0.0</v>
      </c>
      <c r="AI648" s="30">
        <v>0.0</v>
      </c>
      <c r="AJ648" s="108"/>
    </row>
    <row r="649">
      <c r="A649" s="30">
        <v>13822.3</v>
      </c>
      <c r="B649" s="40">
        <v>44435.0</v>
      </c>
      <c r="C649" s="40">
        <v>44467.0</v>
      </c>
      <c r="D649" s="32" t="s">
        <v>68</v>
      </c>
      <c r="E649" s="32" t="s">
        <v>36</v>
      </c>
      <c r="H649" s="37"/>
      <c r="I649" s="37"/>
      <c r="J649" s="30">
        <v>0.0</v>
      </c>
      <c r="K649" s="30">
        <v>0.0</v>
      </c>
      <c r="L649" s="30">
        <v>1.0</v>
      </c>
      <c r="M649" s="32" t="s">
        <v>39</v>
      </c>
      <c r="N649" s="32" t="s">
        <v>39</v>
      </c>
      <c r="O649" s="30">
        <v>4.0</v>
      </c>
      <c r="P649" s="30">
        <v>12.0</v>
      </c>
      <c r="Q649" s="30">
        <v>7.0</v>
      </c>
      <c r="R649" s="30">
        <v>10.0</v>
      </c>
      <c r="S649" s="30">
        <v>2.0</v>
      </c>
      <c r="T649" s="30">
        <v>0.0</v>
      </c>
      <c r="U649" s="30">
        <v>0.0</v>
      </c>
      <c r="V649" s="30">
        <v>0.0</v>
      </c>
      <c r="W649" s="30">
        <v>0.0</v>
      </c>
      <c r="X649" s="30">
        <v>0.0</v>
      </c>
      <c r="Y649" s="30">
        <v>0.0</v>
      </c>
      <c r="Z649" s="30">
        <v>0.0</v>
      </c>
      <c r="AA649" s="30">
        <v>0.0</v>
      </c>
      <c r="AB649" s="30">
        <v>0.0</v>
      </c>
      <c r="AC649" s="30">
        <v>0.0</v>
      </c>
      <c r="AD649" s="30">
        <v>0.0</v>
      </c>
      <c r="AE649" s="30">
        <v>0.0</v>
      </c>
      <c r="AF649" s="30">
        <v>0.0</v>
      </c>
      <c r="AG649" s="30">
        <v>0.0</v>
      </c>
      <c r="AH649" s="30">
        <v>0.0</v>
      </c>
      <c r="AI649" s="30">
        <v>0.0</v>
      </c>
      <c r="AJ649" s="108"/>
    </row>
    <row r="650">
      <c r="A650" s="30">
        <v>13823.1</v>
      </c>
      <c r="B650" s="40">
        <v>44438.0</v>
      </c>
      <c r="C650" s="40">
        <v>44473.0</v>
      </c>
      <c r="D650" s="32" t="s">
        <v>430</v>
      </c>
      <c r="E650" s="32" t="s">
        <v>36</v>
      </c>
      <c r="F650" s="32" t="s">
        <v>209</v>
      </c>
      <c r="G650" s="32" t="s">
        <v>38</v>
      </c>
      <c r="H650" s="30">
        <v>27609.0</v>
      </c>
      <c r="I650" s="37"/>
      <c r="J650" s="30">
        <v>0.0</v>
      </c>
      <c r="K650" s="30">
        <v>1.0</v>
      </c>
      <c r="L650" s="30">
        <v>0.0</v>
      </c>
      <c r="M650" s="32" t="s">
        <v>49</v>
      </c>
      <c r="N650" s="32" t="s">
        <v>39</v>
      </c>
      <c r="O650" s="30">
        <v>3.0</v>
      </c>
      <c r="P650" s="30">
        <v>0.0</v>
      </c>
      <c r="Q650" s="30">
        <v>0.0</v>
      </c>
      <c r="R650" s="30">
        <v>0.0</v>
      </c>
      <c r="S650" s="30">
        <v>0.0</v>
      </c>
      <c r="T650" s="30">
        <v>0.0</v>
      </c>
      <c r="U650" s="30">
        <v>10.0</v>
      </c>
      <c r="V650" s="30">
        <v>5.0</v>
      </c>
      <c r="W650" s="30">
        <v>10.0</v>
      </c>
      <c r="X650" s="30">
        <v>1.0</v>
      </c>
      <c r="Y650" s="30">
        <v>0.0</v>
      </c>
      <c r="Z650" s="30">
        <v>0.0</v>
      </c>
      <c r="AA650" s="30">
        <v>0.0</v>
      </c>
      <c r="AB650" s="30">
        <v>0.0</v>
      </c>
      <c r="AC650" s="30">
        <v>0.0</v>
      </c>
      <c r="AD650" s="30">
        <v>0.0</v>
      </c>
      <c r="AE650" s="30">
        <v>0.0</v>
      </c>
      <c r="AF650" s="30">
        <v>0.0</v>
      </c>
      <c r="AG650" s="30">
        <v>0.0</v>
      </c>
      <c r="AH650" s="30">
        <v>0.0</v>
      </c>
      <c r="AI650" s="30">
        <v>0.0</v>
      </c>
      <c r="AJ650" s="108"/>
    </row>
    <row r="651">
      <c r="A651" s="30">
        <v>13823.2</v>
      </c>
      <c r="B651" s="40">
        <v>44438.0</v>
      </c>
      <c r="C651" s="40">
        <v>44473.0</v>
      </c>
      <c r="D651" s="32" t="s">
        <v>430</v>
      </c>
      <c r="E651" s="32" t="s">
        <v>36</v>
      </c>
      <c r="F651" s="32" t="s">
        <v>209</v>
      </c>
      <c r="G651" s="32" t="s">
        <v>38</v>
      </c>
      <c r="H651" s="30">
        <v>27609.0</v>
      </c>
      <c r="I651" s="37"/>
      <c r="J651" s="30">
        <v>0.0</v>
      </c>
      <c r="K651" s="30">
        <v>1.0</v>
      </c>
      <c r="L651" s="30">
        <v>0.0</v>
      </c>
      <c r="M651" s="32" t="s">
        <v>49</v>
      </c>
      <c r="N651" s="32" t="s">
        <v>39</v>
      </c>
      <c r="O651" s="30">
        <v>3.0</v>
      </c>
      <c r="P651" s="30">
        <v>11.0</v>
      </c>
      <c r="Q651" s="30">
        <v>6.0</v>
      </c>
      <c r="R651" s="30">
        <v>10.0</v>
      </c>
      <c r="S651" s="30">
        <v>2.0</v>
      </c>
      <c r="T651" s="30">
        <v>0.0</v>
      </c>
      <c r="U651" s="30">
        <v>0.0</v>
      </c>
      <c r="V651" s="30">
        <v>0.0</v>
      </c>
      <c r="W651" s="30">
        <v>0.0</v>
      </c>
      <c r="X651" s="30">
        <v>0.0</v>
      </c>
      <c r="Y651" s="30">
        <v>0.0</v>
      </c>
      <c r="Z651" s="30">
        <v>0.0</v>
      </c>
      <c r="AA651" s="30">
        <v>0.0</v>
      </c>
      <c r="AB651" s="30">
        <v>0.0</v>
      </c>
      <c r="AC651" s="30">
        <v>0.0</v>
      </c>
      <c r="AD651" s="30">
        <v>0.0</v>
      </c>
      <c r="AE651" s="30">
        <v>0.0</v>
      </c>
      <c r="AF651" s="30">
        <v>0.0</v>
      </c>
      <c r="AG651" s="30">
        <v>0.0</v>
      </c>
      <c r="AH651" s="30">
        <v>0.0</v>
      </c>
      <c r="AI651" s="30">
        <v>0.0</v>
      </c>
      <c r="AJ651" s="108"/>
    </row>
    <row r="652">
      <c r="A652" s="30">
        <v>13823.3</v>
      </c>
      <c r="B652" s="40">
        <v>44438.0</v>
      </c>
      <c r="C652" s="31">
        <v>44473.0</v>
      </c>
      <c r="D652" s="32" t="s">
        <v>430</v>
      </c>
      <c r="E652" s="32" t="s">
        <v>36</v>
      </c>
      <c r="H652" s="37"/>
      <c r="I652" s="37"/>
      <c r="J652" s="30">
        <v>0.0</v>
      </c>
      <c r="K652" s="30">
        <v>0.0</v>
      </c>
      <c r="L652" s="30">
        <v>1.0</v>
      </c>
      <c r="M652" s="32" t="s">
        <v>39</v>
      </c>
      <c r="N652" s="32" t="s">
        <v>39</v>
      </c>
      <c r="O652" s="30">
        <v>3.0</v>
      </c>
      <c r="P652" s="30">
        <v>0.0</v>
      </c>
      <c r="Q652" s="30">
        <v>0.0</v>
      </c>
      <c r="R652" s="30">
        <v>0.0</v>
      </c>
      <c r="S652" s="30">
        <v>0.0</v>
      </c>
      <c r="T652" s="30">
        <v>0.0</v>
      </c>
      <c r="U652" s="30">
        <v>11.0</v>
      </c>
      <c r="V652" s="30">
        <v>5.0</v>
      </c>
      <c r="W652" s="30">
        <v>10.0</v>
      </c>
      <c r="X652" s="30">
        <v>1.0</v>
      </c>
      <c r="Y652" s="30">
        <v>0.0</v>
      </c>
      <c r="Z652" s="30">
        <v>0.0</v>
      </c>
      <c r="AA652" s="30">
        <v>0.0</v>
      </c>
      <c r="AB652" s="30">
        <v>0.0</v>
      </c>
      <c r="AC652" s="30">
        <v>0.0</v>
      </c>
      <c r="AD652" s="30">
        <v>0.0</v>
      </c>
      <c r="AE652" s="30">
        <v>0.0</v>
      </c>
      <c r="AF652" s="30">
        <v>0.0</v>
      </c>
      <c r="AG652" s="30">
        <v>0.0</v>
      </c>
      <c r="AH652" s="30">
        <v>0.0</v>
      </c>
      <c r="AI652" s="30">
        <v>0.0</v>
      </c>
      <c r="AJ652" s="108"/>
    </row>
    <row r="653">
      <c r="A653" s="30">
        <v>13823.4</v>
      </c>
      <c r="B653" s="40">
        <v>44438.0</v>
      </c>
      <c r="C653" s="31">
        <v>44473.0</v>
      </c>
      <c r="D653" s="32" t="s">
        <v>430</v>
      </c>
      <c r="E653" s="32" t="s">
        <v>36</v>
      </c>
      <c r="H653" s="37"/>
      <c r="I653" s="37"/>
      <c r="J653" s="30">
        <v>0.0</v>
      </c>
      <c r="K653" s="30">
        <v>0.0</v>
      </c>
      <c r="L653" s="30">
        <v>1.0</v>
      </c>
      <c r="M653" s="32" t="s">
        <v>39</v>
      </c>
      <c r="N653" s="32" t="s">
        <v>39</v>
      </c>
      <c r="O653" s="30">
        <v>3.0</v>
      </c>
      <c r="P653" s="30">
        <v>0.0</v>
      </c>
      <c r="Q653" s="30">
        <v>0.0</v>
      </c>
      <c r="R653" s="30">
        <v>0.0</v>
      </c>
      <c r="S653" s="30">
        <v>0.0</v>
      </c>
      <c r="T653" s="30">
        <v>0.0</v>
      </c>
      <c r="U653" s="30">
        <v>10.0</v>
      </c>
      <c r="V653" s="30">
        <v>5.0</v>
      </c>
      <c r="W653" s="30">
        <v>0.0</v>
      </c>
      <c r="X653" s="30">
        <v>0.0</v>
      </c>
      <c r="Y653" s="30">
        <v>0.0</v>
      </c>
      <c r="Z653" s="30">
        <v>0.0</v>
      </c>
      <c r="AA653" s="30">
        <v>0.0</v>
      </c>
      <c r="AB653" s="30">
        <v>0.0</v>
      </c>
      <c r="AC653" s="30">
        <v>0.0</v>
      </c>
      <c r="AD653" s="30">
        <v>0.0</v>
      </c>
      <c r="AE653" s="30">
        <v>0.0</v>
      </c>
      <c r="AF653" s="30">
        <v>0.0</v>
      </c>
      <c r="AG653" s="30">
        <v>0.0</v>
      </c>
      <c r="AH653" s="30">
        <v>0.0</v>
      </c>
      <c r="AI653" s="30">
        <v>0.0</v>
      </c>
      <c r="AJ653" s="108"/>
    </row>
    <row r="654">
      <c r="A654" s="30">
        <v>13824.1</v>
      </c>
      <c r="B654" s="40">
        <v>44438.0</v>
      </c>
      <c r="C654" s="31">
        <v>44473.0</v>
      </c>
      <c r="D654" s="32" t="s">
        <v>395</v>
      </c>
      <c r="E654" s="32" t="s">
        <v>46</v>
      </c>
      <c r="H654" s="38"/>
      <c r="I654" s="35"/>
      <c r="J654" s="30">
        <v>1.0</v>
      </c>
      <c r="K654" s="30">
        <v>0.0</v>
      </c>
      <c r="L654" s="30">
        <v>0.0</v>
      </c>
      <c r="M654" s="32" t="s">
        <v>39</v>
      </c>
      <c r="N654" s="32" t="s">
        <v>39</v>
      </c>
      <c r="O654" s="30">
        <v>3.0</v>
      </c>
      <c r="P654" s="30">
        <v>0.0</v>
      </c>
      <c r="Q654" s="30">
        <v>0.0</v>
      </c>
      <c r="R654" s="30">
        <v>0.0</v>
      </c>
      <c r="S654" s="30">
        <v>0.0</v>
      </c>
      <c r="T654" s="30">
        <v>0.0</v>
      </c>
      <c r="U654" s="30">
        <v>0.0</v>
      </c>
      <c r="V654" s="30">
        <v>0.0</v>
      </c>
      <c r="W654" s="30">
        <v>0.0</v>
      </c>
      <c r="X654" s="30">
        <v>0.0</v>
      </c>
      <c r="Y654" s="30">
        <v>0.0</v>
      </c>
      <c r="Z654" s="30">
        <v>7.0</v>
      </c>
      <c r="AA654" s="30">
        <v>4.0</v>
      </c>
      <c r="AB654" s="30">
        <v>12.0</v>
      </c>
      <c r="AC654" s="30">
        <v>1.0</v>
      </c>
      <c r="AD654" s="30">
        <v>0.0</v>
      </c>
      <c r="AE654" s="30">
        <v>0.0</v>
      </c>
      <c r="AF654" s="30">
        <v>0.0</v>
      </c>
      <c r="AG654" s="30">
        <v>0.0</v>
      </c>
      <c r="AH654" s="30">
        <v>0.0</v>
      </c>
      <c r="AI654" s="30">
        <v>0.0</v>
      </c>
      <c r="AJ654" s="108"/>
    </row>
    <row r="655">
      <c r="A655" s="30">
        <v>13824.2</v>
      </c>
      <c r="B655" s="40">
        <v>44438.0</v>
      </c>
      <c r="C655" s="31">
        <v>44473.0</v>
      </c>
      <c r="D655" s="32" t="s">
        <v>395</v>
      </c>
      <c r="E655" s="32" t="s">
        <v>46</v>
      </c>
      <c r="F655" s="32" t="s">
        <v>98</v>
      </c>
      <c r="G655" s="33" t="s">
        <v>38</v>
      </c>
      <c r="H655" s="34">
        <v>27616.0</v>
      </c>
      <c r="I655" s="35"/>
      <c r="J655" s="30">
        <v>0.0</v>
      </c>
      <c r="K655" s="30">
        <v>1.0</v>
      </c>
      <c r="L655" s="30">
        <v>0.0</v>
      </c>
      <c r="M655" s="32" t="s">
        <v>39</v>
      </c>
      <c r="N655" s="32" t="s">
        <v>39</v>
      </c>
      <c r="O655" s="30">
        <v>3.0</v>
      </c>
      <c r="P655" s="30">
        <v>0.0</v>
      </c>
      <c r="Q655" s="30">
        <v>0.0</v>
      </c>
      <c r="R655" s="30">
        <v>0.0</v>
      </c>
      <c r="S655" s="30">
        <v>0.0</v>
      </c>
      <c r="T655" s="30">
        <v>0.0</v>
      </c>
      <c r="U655" s="30">
        <v>0.0</v>
      </c>
      <c r="V655" s="30">
        <v>0.0</v>
      </c>
      <c r="W655" s="30">
        <v>0.0</v>
      </c>
      <c r="X655" s="30">
        <v>0.0</v>
      </c>
      <c r="Y655" s="30">
        <v>0.0</v>
      </c>
      <c r="Z655" s="30">
        <v>11.0</v>
      </c>
      <c r="AA655" s="30">
        <v>5.0</v>
      </c>
      <c r="AB655" s="30">
        <v>12.0</v>
      </c>
      <c r="AC655" s="30">
        <v>1.0</v>
      </c>
      <c r="AD655" s="30">
        <v>1.0</v>
      </c>
      <c r="AE655" s="30">
        <v>0.0</v>
      </c>
      <c r="AF655" s="30">
        <v>0.0</v>
      </c>
      <c r="AG655" s="30">
        <v>0.0</v>
      </c>
      <c r="AH655" s="30">
        <v>0.0</v>
      </c>
      <c r="AI655" s="30">
        <v>0.0</v>
      </c>
      <c r="AJ655" s="108"/>
    </row>
    <row r="656">
      <c r="A656" s="30">
        <v>13824.3</v>
      </c>
      <c r="B656" s="40">
        <v>44438.0</v>
      </c>
      <c r="C656" s="31">
        <v>44473.0</v>
      </c>
      <c r="D656" s="32" t="s">
        <v>395</v>
      </c>
      <c r="E656" s="32" t="s">
        <v>46</v>
      </c>
      <c r="F656" s="32" t="s">
        <v>98</v>
      </c>
      <c r="G656" s="33" t="s">
        <v>38</v>
      </c>
      <c r="H656" s="34">
        <v>27616.0</v>
      </c>
      <c r="I656" s="35"/>
      <c r="J656" s="30">
        <v>0.0</v>
      </c>
      <c r="K656" s="30">
        <v>1.0</v>
      </c>
      <c r="L656" s="30">
        <v>0.0</v>
      </c>
      <c r="M656" s="32" t="s">
        <v>39</v>
      </c>
      <c r="N656" s="32" t="s">
        <v>39</v>
      </c>
      <c r="O656" s="30">
        <v>3.0</v>
      </c>
      <c r="P656" s="30">
        <v>0.0</v>
      </c>
      <c r="Q656" s="30">
        <v>0.0</v>
      </c>
      <c r="R656" s="30">
        <v>0.0</v>
      </c>
      <c r="S656" s="30">
        <v>0.0</v>
      </c>
      <c r="T656" s="30">
        <v>0.0</v>
      </c>
      <c r="U656" s="30">
        <v>11.0</v>
      </c>
      <c r="V656" s="30">
        <v>5.0</v>
      </c>
      <c r="W656" s="30">
        <v>5.0</v>
      </c>
      <c r="X656" s="30">
        <v>0.0</v>
      </c>
      <c r="Y656" s="30">
        <v>1.0</v>
      </c>
      <c r="Z656" s="30">
        <v>0.0</v>
      </c>
      <c r="AA656" s="30">
        <v>0.0</v>
      </c>
      <c r="AB656" s="30">
        <v>0.0</v>
      </c>
      <c r="AC656" s="30">
        <v>0.0</v>
      </c>
      <c r="AD656" s="30">
        <v>0.0</v>
      </c>
      <c r="AE656" s="30">
        <v>0.0</v>
      </c>
      <c r="AF656" s="30">
        <v>0.0</v>
      </c>
      <c r="AG656" s="30">
        <v>5.0</v>
      </c>
      <c r="AH656" s="30">
        <v>1.0</v>
      </c>
      <c r="AI656" s="30">
        <v>0.0</v>
      </c>
      <c r="AJ656" s="108"/>
    </row>
    <row r="657">
      <c r="A657" s="30">
        <v>13824.4</v>
      </c>
      <c r="B657" s="40">
        <v>44438.0</v>
      </c>
      <c r="C657" s="31">
        <v>44473.0</v>
      </c>
      <c r="D657" s="32" t="s">
        <v>395</v>
      </c>
      <c r="E657" s="32" t="s">
        <v>46</v>
      </c>
      <c r="F657" s="32" t="s">
        <v>172</v>
      </c>
      <c r="G657" s="33" t="s">
        <v>43</v>
      </c>
      <c r="H657" s="34">
        <v>27545.0</v>
      </c>
      <c r="I657" s="35"/>
      <c r="J657" s="30">
        <v>0.0</v>
      </c>
      <c r="K657" s="30">
        <v>1.0</v>
      </c>
      <c r="L657" s="30">
        <v>0.0</v>
      </c>
      <c r="M657" s="32" t="s">
        <v>39</v>
      </c>
      <c r="N657" s="32" t="s">
        <v>39</v>
      </c>
      <c r="O657" s="30">
        <v>3.0</v>
      </c>
      <c r="P657" s="30">
        <v>0.0</v>
      </c>
      <c r="Q657" s="30">
        <v>0.0</v>
      </c>
      <c r="R657" s="30">
        <v>0.0</v>
      </c>
      <c r="S657" s="30">
        <v>0.0</v>
      </c>
      <c r="T657" s="30">
        <v>0.0</v>
      </c>
      <c r="U657" s="30">
        <v>0.0</v>
      </c>
      <c r="V657" s="30">
        <v>0.0</v>
      </c>
      <c r="W657" s="30">
        <v>0.0</v>
      </c>
      <c r="X657" s="30">
        <v>0.0</v>
      </c>
      <c r="Y657" s="30">
        <v>0.0</v>
      </c>
      <c r="Z657" s="30">
        <v>11.0</v>
      </c>
      <c r="AA657" s="30">
        <v>5.0</v>
      </c>
      <c r="AB657" s="30">
        <v>12.0</v>
      </c>
      <c r="AC657" s="30">
        <v>2.0</v>
      </c>
      <c r="AD657" s="30">
        <v>1.0</v>
      </c>
      <c r="AE657" s="30">
        <v>0.0</v>
      </c>
      <c r="AF657" s="30">
        <v>0.0</v>
      </c>
      <c r="AG657" s="30">
        <v>0.0</v>
      </c>
      <c r="AH657" s="30">
        <v>0.0</v>
      </c>
      <c r="AI657" s="30">
        <v>0.0</v>
      </c>
      <c r="AJ657" s="108"/>
    </row>
    <row r="658">
      <c r="A658" s="30">
        <v>13824.5</v>
      </c>
      <c r="B658" s="40">
        <v>44438.0</v>
      </c>
      <c r="C658" s="31">
        <v>44473.0</v>
      </c>
      <c r="D658" s="32" t="s">
        <v>395</v>
      </c>
      <c r="E658" s="33" t="s">
        <v>46</v>
      </c>
      <c r="F658" s="32" t="s">
        <v>172</v>
      </c>
      <c r="G658" s="32" t="s">
        <v>43</v>
      </c>
      <c r="H658" s="30">
        <v>27545.0</v>
      </c>
      <c r="I658" s="35"/>
      <c r="J658" s="30">
        <v>0.0</v>
      </c>
      <c r="K658" s="30">
        <v>1.0</v>
      </c>
      <c r="L658" s="30">
        <v>0.0</v>
      </c>
      <c r="M658" s="32" t="s">
        <v>39</v>
      </c>
      <c r="N658" s="32" t="s">
        <v>39</v>
      </c>
      <c r="O658" s="30">
        <v>3.0</v>
      </c>
      <c r="P658" s="30">
        <v>0.0</v>
      </c>
      <c r="Q658" s="30">
        <v>0.0</v>
      </c>
      <c r="R658" s="30">
        <v>0.0</v>
      </c>
      <c r="S658" s="30">
        <v>0.0</v>
      </c>
      <c r="T658" s="30">
        <v>0.0</v>
      </c>
      <c r="U658" s="30">
        <v>0.0</v>
      </c>
      <c r="V658" s="30">
        <v>0.0</v>
      </c>
      <c r="W658" s="30">
        <v>0.0</v>
      </c>
      <c r="X658" s="30">
        <v>0.0</v>
      </c>
      <c r="Y658" s="30">
        <v>0.0</v>
      </c>
      <c r="Z658" s="30">
        <v>0.0</v>
      </c>
      <c r="AA658" s="30">
        <v>0.0</v>
      </c>
      <c r="AB658" s="30">
        <v>0.0</v>
      </c>
      <c r="AC658" s="30">
        <v>0.0</v>
      </c>
      <c r="AD658" s="30">
        <v>0.0</v>
      </c>
      <c r="AE658" s="30">
        <v>11.0</v>
      </c>
      <c r="AF658" s="30">
        <v>6.0</v>
      </c>
      <c r="AG658" s="30">
        <v>10.0</v>
      </c>
      <c r="AH658" s="30">
        <v>1.0</v>
      </c>
      <c r="AI658" s="30">
        <v>1.0</v>
      </c>
      <c r="AJ658" s="108"/>
    </row>
    <row r="659">
      <c r="A659" s="30">
        <v>13825.1</v>
      </c>
      <c r="B659" s="40">
        <v>44438.0</v>
      </c>
      <c r="C659" s="31">
        <v>44468.0</v>
      </c>
      <c r="D659" s="32" t="s">
        <v>395</v>
      </c>
      <c r="E659" s="32" t="s">
        <v>46</v>
      </c>
      <c r="H659" s="37"/>
      <c r="I659" s="35"/>
      <c r="J659" s="30">
        <v>1.0</v>
      </c>
      <c r="K659" s="30">
        <v>0.0</v>
      </c>
      <c r="L659" s="30">
        <v>0.0</v>
      </c>
      <c r="M659" s="32" t="s">
        <v>39</v>
      </c>
      <c r="N659" s="32" t="s">
        <v>39</v>
      </c>
      <c r="O659" s="30">
        <v>3.0</v>
      </c>
      <c r="P659" s="30">
        <v>0.0</v>
      </c>
      <c r="Q659" s="30">
        <v>0.0</v>
      </c>
      <c r="R659" s="30">
        <v>0.0</v>
      </c>
      <c r="S659" s="30">
        <v>0.0</v>
      </c>
      <c r="T659" s="30">
        <v>0.0</v>
      </c>
      <c r="U659" s="30">
        <v>0.0</v>
      </c>
      <c r="V659" s="30">
        <v>0.0</v>
      </c>
      <c r="W659" s="30">
        <v>0.0</v>
      </c>
      <c r="X659" s="30">
        <v>0.0</v>
      </c>
      <c r="Y659" s="30">
        <v>0.0</v>
      </c>
      <c r="Z659" s="30">
        <v>14.0</v>
      </c>
      <c r="AA659" s="30">
        <v>7.0</v>
      </c>
      <c r="AB659" s="30">
        <v>12.0</v>
      </c>
      <c r="AC659" s="30">
        <v>2.0</v>
      </c>
      <c r="AD659" s="30">
        <v>1.0</v>
      </c>
      <c r="AE659" s="30">
        <v>0.0</v>
      </c>
      <c r="AF659" s="30">
        <v>0.0</v>
      </c>
      <c r="AG659" s="30">
        <v>0.0</v>
      </c>
      <c r="AH659" s="30">
        <v>0.0</v>
      </c>
      <c r="AI659" s="30">
        <v>0.0</v>
      </c>
      <c r="AJ659" s="108"/>
    </row>
    <row r="660">
      <c r="A660" s="30">
        <v>13825.2</v>
      </c>
      <c r="B660" s="40">
        <v>44438.0</v>
      </c>
      <c r="C660" s="31">
        <v>44468.0</v>
      </c>
      <c r="D660" s="32" t="s">
        <v>395</v>
      </c>
      <c r="E660" s="32" t="s">
        <v>46</v>
      </c>
      <c r="H660" s="37"/>
      <c r="I660" s="37"/>
      <c r="J660" s="30">
        <v>0.0</v>
      </c>
      <c r="K660" s="30">
        <v>0.0</v>
      </c>
      <c r="L660" s="30">
        <v>1.0</v>
      </c>
      <c r="M660" s="32" t="s">
        <v>39</v>
      </c>
      <c r="N660" s="32" t="s">
        <v>39</v>
      </c>
      <c r="O660" s="30">
        <v>0.0</v>
      </c>
      <c r="P660" s="30">
        <v>0.0</v>
      </c>
      <c r="Q660" s="30">
        <v>0.0</v>
      </c>
      <c r="R660" s="30">
        <v>0.0</v>
      </c>
      <c r="S660" s="30">
        <v>0.0</v>
      </c>
      <c r="T660" s="30">
        <v>0.0</v>
      </c>
      <c r="U660" s="30">
        <v>16.0</v>
      </c>
      <c r="V660" s="30">
        <v>14.0</v>
      </c>
      <c r="W660" s="30">
        <v>5.0</v>
      </c>
      <c r="X660" s="30">
        <v>1.0</v>
      </c>
      <c r="Y660" s="30">
        <v>1.0</v>
      </c>
      <c r="Z660" s="30">
        <v>0.0</v>
      </c>
      <c r="AA660" s="30">
        <v>0.0</v>
      </c>
      <c r="AB660" s="30">
        <v>0.0</v>
      </c>
      <c r="AC660" s="30">
        <v>0.0</v>
      </c>
      <c r="AD660" s="30">
        <v>0.0</v>
      </c>
      <c r="AE660" s="30">
        <v>0.0</v>
      </c>
      <c r="AF660" s="30">
        <v>0.0</v>
      </c>
      <c r="AG660" s="30">
        <v>0.0</v>
      </c>
      <c r="AH660" s="30">
        <v>0.0</v>
      </c>
      <c r="AI660" s="30">
        <v>0.0</v>
      </c>
      <c r="AJ660" s="108"/>
    </row>
    <row r="661">
      <c r="A661" s="30">
        <v>13826.1</v>
      </c>
      <c r="B661" s="40">
        <v>44438.0</v>
      </c>
      <c r="C661" s="31">
        <v>44467.0</v>
      </c>
      <c r="D661" s="32" t="s">
        <v>276</v>
      </c>
      <c r="E661" s="32" t="s">
        <v>218</v>
      </c>
      <c r="F661" s="32" t="s">
        <v>248</v>
      </c>
      <c r="G661" s="32" t="s">
        <v>38</v>
      </c>
      <c r="H661" s="30">
        <v>27604.0</v>
      </c>
      <c r="I661" s="37"/>
      <c r="J661" s="30">
        <v>0.0</v>
      </c>
      <c r="K661" s="30">
        <v>1.0</v>
      </c>
      <c r="L661" s="30">
        <v>0.0</v>
      </c>
      <c r="M661" s="32" t="s">
        <v>39</v>
      </c>
      <c r="N661" s="32" t="s">
        <v>39</v>
      </c>
      <c r="O661" s="30">
        <v>3.0</v>
      </c>
      <c r="P661" s="30">
        <v>0.0</v>
      </c>
      <c r="Q661" s="30">
        <v>0.0</v>
      </c>
      <c r="R661" s="30">
        <v>0.0</v>
      </c>
      <c r="S661" s="30">
        <v>0.0</v>
      </c>
      <c r="T661" s="30">
        <v>0.0</v>
      </c>
      <c r="U661" s="30">
        <v>10.0</v>
      </c>
      <c r="V661" s="30">
        <v>5.0</v>
      </c>
      <c r="W661" s="30">
        <v>10.0</v>
      </c>
      <c r="X661" s="30">
        <v>1.0</v>
      </c>
      <c r="Y661" s="30">
        <v>0.0</v>
      </c>
      <c r="Z661" s="30">
        <v>0.0</v>
      </c>
      <c r="AA661" s="30">
        <v>0.0</v>
      </c>
      <c r="AB661" s="30">
        <v>0.0</v>
      </c>
      <c r="AC661" s="30">
        <v>0.0</v>
      </c>
      <c r="AD661" s="30">
        <v>0.0</v>
      </c>
      <c r="AE661" s="30">
        <v>0.0</v>
      </c>
      <c r="AF661" s="30">
        <v>0.0</v>
      </c>
      <c r="AG661" s="30">
        <v>0.0</v>
      </c>
      <c r="AH661" s="30">
        <v>0.0</v>
      </c>
      <c r="AI661" s="30">
        <v>0.0</v>
      </c>
      <c r="AJ661" s="108"/>
    </row>
    <row r="662">
      <c r="A662" s="30">
        <v>13827.1</v>
      </c>
      <c r="B662" s="40">
        <v>44438.0</v>
      </c>
      <c r="C662" s="31">
        <v>44468.0</v>
      </c>
      <c r="D662" s="32" t="s">
        <v>276</v>
      </c>
      <c r="E662" s="32" t="s">
        <v>218</v>
      </c>
      <c r="F662" s="32" t="s">
        <v>67</v>
      </c>
      <c r="G662" s="32" t="s">
        <v>38</v>
      </c>
      <c r="H662" s="30">
        <v>27610.0</v>
      </c>
      <c r="I662" s="37"/>
      <c r="J662" s="30">
        <v>0.0</v>
      </c>
      <c r="K662" s="30">
        <v>1.0</v>
      </c>
      <c r="L662" s="30">
        <v>0.0</v>
      </c>
      <c r="M662" s="32" t="s">
        <v>39</v>
      </c>
      <c r="N662" s="32" t="s">
        <v>39</v>
      </c>
      <c r="O662" s="30">
        <v>3.0</v>
      </c>
      <c r="P662" s="30">
        <v>11.0</v>
      </c>
      <c r="Q662" s="30">
        <v>5.0</v>
      </c>
      <c r="R662" s="30">
        <v>10.0</v>
      </c>
      <c r="S662" s="30">
        <v>1.0</v>
      </c>
      <c r="T662" s="30">
        <v>0.0</v>
      </c>
      <c r="U662" s="30">
        <v>0.0</v>
      </c>
      <c r="V662" s="30">
        <v>0.0</v>
      </c>
      <c r="W662" s="30">
        <v>0.0</v>
      </c>
      <c r="X662" s="30">
        <v>0.0</v>
      </c>
      <c r="Y662" s="30">
        <v>0.0</v>
      </c>
      <c r="Z662" s="30">
        <v>0.0</v>
      </c>
      <c r="AA662" s="30">
        <v>0.0</v>
      </c>
      <c r="AB662" s="30">
        <v>0.0</v>
      </c>
      <c r="AC662" s="30">
        <v>0.0</v>
      </c>
      <c r="AD662" s="30">
        <v>0.0</v>
      </c>
      <c r="AE662" s="30">
        <v>0.0</v>
      </c>
      <c r="AF662" s="30">
        <v>0.0</v>
      </c>
      <c r="AG662" s="30">
        <v>0.0</v>
      </c>
      <c r="AH662" s="30">
        <v>0.0</v>
      </c>
      <c r="AI662" s="30">
        <v>0.0</v>
      </c>
      <c r="AJ662" s="108"/>
    </row>
    <row r="663">
      <c r="A663" s="30">
        <v>13827.2</v>
      </c>
      <c r="B663" s="40">
        <v>44438.0</v>
      </c>
      <c r="C663" s="31">
        <v>44468.0</v>
      </c>
      <c r="D663" s="32" t="s">
        <v>276</v>
      </c>
      <c r="E663" s="32" t="s">
        <v>218</v>
      </c>
      <c r="G663" s="37"/>
      <c r="H663" s="37"/>
      <c r="I663" s="37"/>
      <c r="J663" s="30">
        <v>0.0</v>
      </c>
      <c r="K663" s="30">
        <v>0.0</v>
      </c>
      <c r="L663" s="30">
        <v>1.0</v>
      </c>
      <c r="M663" s="32" t="s">
        <v>39</v>
      </c>
      <c r="N663" s="32" t="s">
        <v>39</v>
      </c>
      <c r="O663" s="30">
        <v>0.0</v>
      </c>
      <c r="P663" s="30">
        <v>0.0</v>
      </c>
      <c r="Q663" s="30">
        <v>0.0</v>
      </c>
      <c r="R663" s="30">
        <v>0.0</v>
      </c>
      <c r="S663" s="30">
        <v>0.0</v>
      </c>
      <c r="T663" s="30">
        <v>0.0</v>
      </c>
      <c r="U663" s="30">
        <v>7.0</v>
      </c>
      <c r="V663" s="30">
        <v>6.0</v>
      </c>
      <c r="W663" s="30">
        <v>10.0</v>
      </c>
      <c r="X663" s="30">
        <v>1.0</v>
      </c>
      <c r="Y663" s="30">
        <v>0.0</v>
      </c>
      <c r="Z663" s="30">
        <v>0.0</v>
      </c>
      <c r="AA663" s="30">
        <v>0.0</v>
      </c>
      <c r="AB663" s="30">
        <v>0.0</v>
      </c>
      <c r="AC663" s="30">
        <v>0.0</v>
      </c>
      <c r="AD663" s="30">
        <v>0.0</v>
      </c>
      <c r="AE663" s="30">
        <v>0.0</v>
      </c>
      <c r="AF663" s="30">
        <v>0.0</v>
      </c>
      <c r="AG663" s="30">
        <v>0.0</v>
      </c>
      <c r="AH663" s="30">
        <v>0.0</v>
      </c>
      <c r="AI663" s="30">
        <v>0.0</v>
      </c>
      <c r="AJ663" s="108"/>
    </row>
    <row r="664">
      <c r="A664" s="30">
        <v>13827.3</v>
      </c>
      <c r="B664" s="40">
        <v>44438.0</v>
      </c>
      <c r="C664" s="31">
        <v>44468.0</v>
      </c>
      <c r="D664" s="32" t="s">
        <v>276</v>
      </c>
      <c r="E664" s="32" t="s">
        <v>218</v>
      </c>
      <c r="G664" s="37"/>
      <c r="H664" s="37"/>
      <c r="I664" s="37"/>
      <c r="J664" s="30">
        <v>0.0</v>
      </c>
      <c r="K664" s="30">
        <v>0.0</v>
      </c>
      <c r="L664" s="30">
        <v>1.0</v>
      </c>
      <c r="M664" s="32" t="s">
        <v>39</v>
      </c>
      <c r="N664" s="32" t="s">
        <v>39</v>
      </c>
      <c r="O664" s="30">
        <v>0.0</v>
      </c>
      <c r="P664" s="30">
        <v>0.0</v>
      </c>
      <c r="Q664" s="30">
        <v>0.0</v>
      </c>
      <c r="R664" s="30">
        <v>0.0</v>
      </c>
      <c r="S664" s="30">
        <v>0.0</v>
      </c>
      <c r="T664" s="30">
        <v>0.0</v>
      </c>
      <c r="U664" s="30">
        <v>6.0</v>
      </c>
      <c r="V664" s="30">
        <v>6.0</v>
      </c>
      <c r="W664" s="30">
        <v>5.0</v>
      </c>
      <c r="X664" s="30">
        <v>1.0</v>
      </c>
      <c r="Y664" s="30">
        <v>0.0</v>
      </c>
      <c r="Z664" s="30">
        <v>0.0</v>
      </c>
      <c r="AA664" s="30">
        <v>0.0</v>
      </c>
      <c r="AB664" s="30">
        <v>0.0</v>
      </c>
      <c r="AC664" s="30">
        <v>0.0</v>
      </c>
      <c r="AD664" s="30">
        <v>0.0</v>
      </c>
      <c r="AE664" s="30">
        <v>0.0</v>
      </c>
      <c r="AF664" s="30">
        <v>0.0</v>
      </c>
      <c r="AG664" s="30">
        <v>0.0</v>
      </c>
      <c r="AH664" s="30">
        <v>0.0</v>
      </c>
      <c r="AI664" s="30">
        <v>0.0</v>
      </c>
      <c r="AJ664" s="108"/>
    </row>
    <row r="665">
      <c r="A665" s="30">
        <v>13827.4</v>
      </c>
      <c r="B665" s="40">
        <v>44438.0</v>
      </c>
      <c r="C665" s="31">
        <v>44468.0</v>
      </c>
      <c r="D665" s="32" t="s">
        <v>276</v>
      </c>
      <c r="E665" s="32" t="s">
        <v>218</v>
      </c>
      <c r="G665" s="38"/>
      <c r="H665" s="38"/>
      <c r="I665" s="35"/>
      <c r="J665" s="30">
        <v>0.0</v>
      </c>
      <c r="K665" s="30">
        <v>0.0</v>
      </c>
      <c r="L665" s="30">
        <v>1.0</v>
      </c>
      <c r="M665" s="32" t="s">
        <v>39</v>
      </c>
      <c r="N665" s="32" t="s">
        <v>39</v>
      </c>
      <c r="O665" s="30">
        <v>0.0</v>
      </c>
      <c r="P665" s="30">
        <v>7.0</v>
      </c>
      <c r="Q665" s="30">
        <v>3.0</v>
      </c>
      <c r="R665" s="30">
        <v>5.0</v>
      </c>
      <c r="S665" s="30">
        <v>1.0</v>
      </c>
      <c r="T665" s="30">
        <v>0.0</v>
      </c>
      <c r="U665" s="30">
        <v>0.0</v>
      </c>
      <c r="V665" s="30">
        <v>0.0</v>
      </c>
      <c r="W665" s="30">
        <v>0.0</v>
      </c>
      <c r="X665" s="30">
        <v>0.0</v>
      </c>
      <c r="Y665" s="30">
        <v>0.0</v>
      </c>
      <c r="Z665" s="30">
        <v>0.0</v>
      </c>
      <c r="AA665" s="30">
        <v>0.0</v>
      </c>
      <c r="AB665" s="30">
        <v>0.0</v>
      </c>
      <c r="AC665" s="30">
        <v>0.0</v>
      </c>
      <c r="AD665" s="30">
        <v>0.0</v>
      </c>
      <c r="AE665" s="30">
        <v>0.0</v>
      </c>
      <c r="AF665" s="30">
        <v>0.0</v>
      </c>
      <c r="AG665" s="30">
        <v>0.0</v>
      </c>
      <c r="AH665" s="30">
        <v>0.0</v>
      </c>
      <c r="AI665" s="30">
        <v>0.0</v>
      </c>
      <c r="AJ665" s="108"/>
    </row>
    <row r="666">
      <c r="A666" s="30">
        <v>13828.1</v>
      </c>
      <c r="B666" s="40">
        <v>44438.0</v>
      </c>
      <c r="C666" s="31">
        <v>44468.0</v>
      </c>
      <c r="D666" s="32" t="s">
        <v>427</v>
      </c>
      <c r="E666" s="33" t="s">
        <v>36</v>
      </c>
      <c r="F666" s="32" t="s">
        <v>291</v>
      </c>
      <c r="G666" s="32" t="s">
        <v>109</v>
      </c>
      <c r="H666" s="30">
        <v>27529.0</v>
      </c>
      <c r="I666" s="35"/>
      <c r="J666" s="30">
        <v>0.0</v>
      </c>
      <c r="K666" s="30">
        <v>1.0</v>
      </c>
      <c r="L666" s="30">
        <v>0.0</v>
      </c>
      <c r="M666" s="32" t="s">
        <v>49</v>
      </c>
      <c r="N666" s="32" t="s">
        <v>39</v>
      </c>
      <c r="O666" s="30">
        <v>3.0</v>
      </c>
      <c r="P666" s="30">
        <v>0.0</v>
      </c>
      <c r="Q666" s="30">
        <v>0.0</v>
      </c>
      <c r="R666" s="30">
        <v>0.0</v>
      </c>
      <c r="S666" s="30">
        <v>0.0</v>
      </c>
      <c r="T666" s="30">
        <v>0.0</v>
      </c>
      <c r="U666" s="30">
        <v>11.0</v>
      </c>
      <c r="V666" s="30">
        <v>5.0</v>
      </c>
      <c r="W666" s="30">
        <v>10.0</v>
      </c>
      <c r="X666" s="30">
        <v>1.0</v>
      </c>
      <c r="Y666" s="30">
        <v>1.0</v>
      </c>
      <c r="Z666" s="30">
        <v>0.0</v>
      </c>
      <c r="AA666" s="30">
        <v>0.0</v>
      </c>
      <c r="AB666" s="30">
        <v>0.0</v>
      </c>
      <c r="AC666" s="30">
        <v>0.0</v>
      </c>
      <c r="AD666" s="30">
        <v>0.0</v>
      </c>
      <c r="AE666" s="30">
        <v>0.0</v>
      </c>
      <c r="AF666" s="30">
        <v>0.0</v>
      </c>
      <c r="AG666" s="30">
        <v>0.0</v>
      </c>
      <c r="AH666" s="30">
        <v>0.0</v>
      </c>
      <c r="AI666" s="30">
        <v>0.0</v>
      </c>
      <c r="AJ666" s="108"/>
    </row>
    <row r="667">
      <c r="A667" s="30">
        <v>13828.2</v>
      </c>
      <c r="B667" s="40">
        <v>44438.0</v>
      </c>
      <c r="C667" s="31">
        <v>44468.0</v>
      </c>
      <c r="D667" s="32" t="s">
        <v>427</v>
      </c>
      <c r="E667" s="32" t="s">
        <v>36</v>
      </c>
      <c r="H667" s="37"/>
      <c r="I667" s="37"/>
      <c r="J667" s="30">
        <v>0.0</v>
      </c>
      <c r="K667" s="30">
        <v>0.0</v>
      </c>
      <c r="L667" s="30">
        <v>1.0</v>
      </c>
      <c r="M667" s="32" t="s">
        <v>49</v>
      </c>
      <c r="N667" s="32" t="s">
        <v>39</v>
      </c>
      <c r="O667" s="30">
        <v>3.0</v>
      </c>
      <c r="P667" s="30">
        <v>11.0</v>
      </c>
      <c r="Q667" s="30">
        <v>5.0</v>
      </c>
      <c r="R667" s="30">
        <v>10.0</v>
      </c>
      <c r="S667" s="30">
        <v>1.0</v>
      </c>
      <c r="T667" s="30">
        <v>1.0</v>
      </c>
      <c r="U667" s="30">
        <v>0.0</v>
      </c>
      <c r="V667" s="30">
        <v>0.0</v>
      </c>
      <c r="W667" s="30">
        <v>0.0</v>
      </c>
      <c r="X667" s="30">
        <v>0.0</v>
      </c>
      <c r="Y667" s="30">
        <v>0.0</v>
      </c>
      <c r="Z667" s="30">
        <v>0.0</v>
      </c>
      <c r="AA667" s="30">
        <v>0.0</v>
      </c>
      <c r="AB667" s="30">
        <v>0.0</v>
      </c>
      <c r="AC667" s="30">
        <v>0.0</v>
      </c>
      <c r="AD667" s="30">
        <v>0.0</v>
      </c>
      <c r="AE667" s="30">
        <v>0.0</v>
      </c>
      <c r="AF667" s="30">
        <v>0.0</v>
      </c>
      <c r="AG667" s="30">
        <v>0.0</v>
      </c>
      <c r="AH667" s="30">
        <v>0.0</v>
      </c>
      <c r="AI667" s="30">
        <v>0.0</v>
      </c>
      <c r="AJ667" s="108"/>
    </row>
    <row r="668">
      <c r="A668" s="30">
        <v>13828.3</v>
      </c>
      <c r="B668" s="40">
        <v>44438.0</v>
      </c>
      <c r="C668" s="31">
        <v>44468.0</v>
      </c>
      <c r="D668" s="32" t="s">
        <v>427</v>
      </c>
      <c r="E668" s="32" t="s">
        <v>36</v>
      </c>
      <c r="H668" s="37"/>
      <c r="I668" s="37"/>
      <c r="J668" s="30">
        <v>1.0</v>
      </c>
      <c r="K668" s="30">
        <v>0.0</v>
      </c>
      <c r="L668" s="30">
        <v>0.0</v>
      </c>
      <c r="M668" s="32" t="s">
        <v>49</v>
      </c>
      <c r="N668" s="32" t="s">
        <v>39</v>
      </c>
      <c r="O668" s="30">
        <v>3.0</v>
      </c>
      <c r="P668" s="30">
        <v>0.0</v>
      </c>
      <c r="Q668" s="30">
        <v>0.0</v>
      </c>
      <c r="R668" s="30">
        <v>0.0</v>
      </c>
      <c r="S668" s="30">
        <v>0.0</v>
      </c>
      <c r="T668" s="30">
        <v>0.0</v>
      </c>
      <c r="U668" s="30">
        <v>0.0</v>
      </c>
      <c r="V668" s="30">
        <v>0.0</v>
      </c>
      <c r="W668" s="30">
        <v>0.0</v>
      </c>
      <c r="X668" s="30">
        <v>0.0</v>
      </c>
      <c r="Y668" s="30">
        <v>0.0</v>
      </c>
      <c r="Z668" s="30">
        <v>4.0</v>
      </c>
      <c r="AA668" s="30">
        <v>4.0</v>
      </c>
      <c r="AB668" s="30">
        <v>10.0</v>
      </c>
      <c r="AC668" s="30">
        <v>1.0</v>
      </c>
      <c r="AD668" s="30">
        <v>1.0</v>
      </c>
      <c r="AE668" s="30">
        <v>0.0</v>
      </c>
      <c r="AF668" s="30">
        <v>0.0</v>
      </c>
      <c r="AG668" s="30">
        <v>0.0</v>
      </c>
      <c r="AH668" s="30">
        <v>0.0</v>
      </c>
      <c r="AI668" s="30">
        <v>0.0</v>
      </c>
      <c r="AJ668" s="108"/>
    </row>
    <row r="669">
      <c r="A669" s="30">
        <v>13829.1</v>
      </c>
      <c r="B669" s="40">
        <v>44438.0</v>
      </c>
      <c r="C669" s="31">
        <v>44473.0</v>
      </c>
      <c r="D669" s="32" t="s">
        <v>431</v>
      </c>
      <c r="E669" s="32" t="s">
        <v>36</v>
      </c>
      <c r="F669" s="32" t="s">
        <v>97</v>
      </c>
      <c r="G669" s="32" t="s">
        <v>38</v>
      </c>
      <c r="H669" s="30">
        <v>27610.0</v>
      </c>
      <c r="I669" s="37"/>
      <c r="J669" s="30">
        <v>0.0</v>
      </c>
      <c r="K669" s="30">
        <v>1.0</v>
      </c>
      <c r="L669" s="30">
        <v>0.0</v>
      </c>
      <c r="M669" s="32" t="s">
        <v>49</v>
      </c>
      <c r="N669" s="32" t="s">
        <v>39</v>
      </c>
      <c r="O669" s="30">
        <v>3.0</v>
      </c>
      <c r="P669" s="30">
        <v>0.0</v>
      </c>
      <c r="Q669" s="30">
        <v>0.0</v>
      </c>
      <c r="R669" s="30">
        <v>0.0</v>
      </c>
      <c r="S669" s="30">
        <v>0.0</v>
      </c>
      <c r="T669" s="30">
        <v>0.0</v>
      </c>
      <c r="U669" s="30">
        <v>10.0</v>
      </c>
      <c r="V669" s="30">
        <v>5.0</v>
      </c>
      <c r="W669" s="30">
        <v>5.0</v>
      </c>
      <c r="X669" s="30">
        <v>0.0</v>
      </c>
      <c r="Y669" s="30">
        <v>0.0</v>
      </c>
      <c r="Z669" s="30">
        <v>0.0</v>
      </c>
      <c r="AA669" s="30">
        <v>0.0</v>
      </c>
      <c r="AB669" s="30">
        <v>0.0</v>
      </c>
      <c r="AC669" s="30">
        <v>0.0</v>
      </c>
      <c r="AD669" s="30">
        <v>0.0</v>
      </c>
      <c r="AE669" s="30">
        <v>0.0</v>
      </c>
      <c r="AF669" s="30">
        <v>0.0</v>
      </c>
      <c r="AG669" s="30">
        <v>5.0</v>
      </c>
      <c r="AH669" s="30">
        <v>1.0</v>
      </c>
      <c r="AI669" s="30">
        <v>0.0</v>
      </c>
      <c r="AJ669" s="108"/>
    </row>
    <row r="670">
      <c r="A670" s="30">
        <v>13829.2</v>
      </c>
      <c r="B670" s="40">
        <v>44438.0</v>
      </c>
      <c r="C670" s="31">
        <v>44473.0</v>
      </c>
      <c r="D670" s="32" t="s">
        <v>431</v>
      </c>
      <c r="E670" s="32" t="s">
        <v>36</v>
      </c>
      <c r="F670" s="32" t="s">
        <v>97</v>
      </c>
      <c r="G670" s="32" t="s">
        <v>38</v>
      </c>
      <c r="H670" s="30">
        <v>27610.0</v>
      </c>
      <c r="I670" s="37"/>
      <c r="J670" s="30">
        <v>0.0</v>
      </c>
      <c r="K670" s="30">
        <v>1.0</v>
      </c>
      <c r="L670" s="30">
        <v>0.0</v>
      </c>
      <c r="M670" s="32" t="s">
        <v>49</v>
      </c>
      <c r="N670" s="32" t="s">
        <v>39</v>
      </c>
      <c r="O670" s="30">
        <v>3.0</v>
      </c>
      <c r="P670" s="30">
        <v>10.0</v>
      </c>
      <c r="Q670" s="30">
        <v>5.0</v>
      </c>
      <c r="R670" s="30">
        <v>5.0</v>
      </c>
      <c r="S670" s="30">
        <v>0.0</v>
      </c>
      <c r="T670" s="30">
        <v>0.0</v>
      </c>
      <c r="U670" s="30">
        <v>0.0</v>
      </c>
      <c r="V670" s="30">
        <v>0.0</v>
      </c>
      <c r="W670" s="30">
        <v>0.0</v>
      </c>
      <c r="X670" s="30">
        <v>0.0</v>
      </c>
      <c r="Y670" s="30">
        <v>0.0</v>
      </c>
      <c r="Z670" s="30">
        <v>0.0</v>
      </c>
      <c r="AA670" s="30">
        <v>0.0</v>
      </c>
      <c r="AB670" s="30">
        <v>5.0</v>
      </c>
      <c r="AC670" s="30">
        <v>1.0</v>
      </c>
      <c r="AD670" s="30">
        <v>0.0</v>
      </c>
      <c r="AE670" s="30">
        <v>0.0</v>
      </c>
      <c r="AF670" s="30">
        <v>0.0</v>
      </c>
      <c r="AG670" s="30">
        <v>0.0</v>
      </c>
      <c r="AH670" s="30">
        <v>0.0</v>
      </c>
      <c r="AI670" s="30">
        <v>0.0</v>
      </c>
      <c r="AJ670" s="108"/>
    </row>
    <row r="671">
      <c r="A671" s="30">
        <v>13830.1</v>
      </c>
      <c r="B671" s="40">
        <v>44438.0</v>
      </c>
      <c r="C671" s="31">
        <v>44474.0</v>
      </c>
      <c r="D671" s="32" t="s">
        <v>60</v>
      </c>
      <c r="E671" s="32" t="s">
        <v>36</v>
      </c>
      <c r="F671" s="32" t="s">
        <v>50</v>
      </c>
      <c r="G671" s="32" t="s">
        <v>51</v>
      </c>
      <c r="H671" s="30">
        <v>27539.0</v>
      </c>
      <c r="I671" s="37"/>
      <c r="J671" s="30">
        <v>0.0</v>
      </c>
      <c r="K671" s="30">
        <v>1.0</v>
      </c>
      <c r="L671" s="30">
        <v>0.0</v>
      </c>
      <c r="M671" s="32" t="s">
        <v>39</v>
      </c>
      <c r="N671" s="32" t="s">
        <v>39</v>
      </c>
      <c r="O671" s="30">
        <v>2.0</v>
      </c>
      <c r="P671" s="30">
        <v>12.0</v>
      </c>
      <c r="Q671" s="30">
        <v>8.0</v>
      </c>
      <c r="R671" s="30">
        <v>10.0</v>
      </c>
      <c r="S671" s="30">
        <v>1.0</v>
      </c>
      <c r="T671" s="30">
        <v>0.0</v>
      </c>
      <c r="U671" s="30">
        <v>0.0</v>
      </c>
      <c r="V671" s="30">
        <v>0.0</v>
      </c>
      <c r="W671" s="30">
        <v>0.0</v>
      </c>
      <c r="X671" s="30">
        <v>0.0</v>
      </c>
      <c r="Y671" s="30">
        <v>0.0</v>
      </c>
      <c r="Z671" s="30">
        <v>0.0</v>
      </c>
      <c r="AA671" s="30">
        <v>0.0</v>
      </c>
      <c r="AB671" s="30">
        <v>0.0</v>
      </c>
      <c r="AC671" s="30">
        <v>0.0</v>
      </c>
      <c r="AD671" s="30">
        <v>0.0</v>
      </c>
      <c r="AE671" s="30">
        <v>0.0</v>
      </c>
      <c r="AF671" s="30">
        <v>0.0</v>
      </c>
      <c r="AG671" s="30">
        <v>0.0</v>
      </c>
      <c r="AH671" s="30">
        <v>0.0</v>
      </c>
      <c r="AI671" s="30">
        <v>0.0</v>
      </c>
      <c r="AJ671" s="108"/>
    </row>
    <row r="672">
      <c r="A672" s="30">
        <v>13830.2</v>
      </c>
      <c r="B672" s="40">
        <v>44438.0</v>
      </c>
      <c r="C672" s="31">
        <v>44474.0</v>
      </c>
      <c r="D672" s="32" t="s">
        <v>60</v>
      </c>
      <c r="E672" s="32" t="s">
        <v>36</v>
      </c>
      <c r="F672" s="32" t="s">
        <v>50</v>
      </c>
      <c r="G672" s="32" t="s">
        <v>51</v>
      </c>
      <c r="H672" s="30">
        <v>27539.0</v>
      </c>
      <c r="I672" s="37"/>
      <c r="J672" s="30">
        <v>0.0</v>
      </c>
      <c r="K672" s="30">
        <v>1.0</v>
      </c>
      <c r="L672" s="30">
        <v>0.0</v>
      </c>
      <c r="M672" s="32" t="s">
        <v>39</v>
      </c>
      <c r="N672" s="32" t="s">
        <v>39</v>
      </c>
      <c r="O672" s="30">
        <v>1.0</v>
      </c>
      <c r="P672" s="30">
        <v>0.0</v>
      </c>
      <c r="Q672" s="30">
        <v>0.0</v>
      </c>
      <c r="R672" s="30">
        <v>0.0</v>
      </c>
      <c r="S672" s="30">
        <v>0.0</v>
      </c>
      <c r="T672" s="30">
        <v>0.0</v>
      </c>
      <c r="U672" s="30">
        <v>12.0</v>
      </c>
      <c r="V672" s="30">
        <v>7.0</v>
      </c>
      <c r="W672" s="30">
        <v>10.0</v>
      </c>
      <c r="X672" s="30">
        <v>1.0</v>
      </c>
      <c r="Y672" s="30">
        <v>0.0</v>
      </c>
      <c r="Z672" s="30">
        <v>0.0</v>
      </c>
      <c r="AA672" s="30">
        <v>0.0</v>
      </c>
      <c r="AB672" s="30">
        <v>0.0</v>
      </c>
      <c r="AC672" s="30">
        <v>0.0</v>
      </c>
      <c r="AD672" s="30">
        <v>0.0</v>
      </c>
      <c r="AE672" s="30">
        <v>0.0</v>
      </c>
      <c r="AF672" s="30">
        <v>0.0</v>
      </c>
      <c r="AG672" s="30">
        <v>0.0</v>
      </c>
      <c r="AH672" s="30">
        <v>0.0</v>
      </c>
      <c r="AI672" s="30">
        <v>0.0</v>
      </c>
      <c r="AJ672" s="108"/>
    </row>
    <row r="673">
      <c r="A673" s="30">
        <v>13830.3</v>
      </c>
      <c r="B673" s="40">
        <v>44438.0</v>
      </c>
      <c r="C673" s="31">
        <v>44475.0</v>
      </c>
      <c r="D673" s="32" t="s">
        <v>60</v>
      </c>
      <c r="E673" s="32" t="s">
        <v>36</v>
      </c>
      <c r="F673" s="32" t="s">
        <v>50</v>
      </c>
      <c r="G673" s="32" t="s">
        <v>51</v>
      </c>
      <c r="H673" s="30">
        <v>27539.0</v>
      </c>
      <c r="I673" s="37"/>
      <c r="J673" s="30">
        <v>0.0</v>
      </c>
      <c r="K673" s="30">
        <v>1.0</v>
      </c>
      <c r="L673" s="30">
        <v>0.0</v>
      </c>
      <c r="M673" s="32" t="s">
        <v>39</v>
      </c>
      <c r="N673" s="32" t="s">
        <v>39</v>
      </c>
      <c r="O673" s="30">
        <v>2.0</v>
      </c>
      <c r="P673" s="30">
        <v>0.0</v>
      </c>
      <c r="Q673" s="30">
        <v>0.0</v>
      </c>
      <c r="R673" s="30">
        <v>0.0</v>
      </c>
      <c r="S673" s="30">
        <v>0.0</v>
      </c>
      <c r="T673" s="30">
        <v>0.0</v>
      </c>
      <c r="U673" s="30">
        <v>12.0</v>
      </c>
      <c r="V673" s="30">
        <v>7.0</v>
      </c>
      <c r="W673" s="30">
        <v>10.0</v>
      </c>
      <c r="X673" s="30">
        <v>1.0</v>
      </c>
      <c r="Y673" s="30">
        <v>0.0</v>
      </c>
      <c r="Z673" s="30">
        <v>0.0</v>
      </c>
      <c r="AA673" s="30">
        <v>0.0</v>
      </c>
      <c r="AB673" s="30">
        <v>0.0</v>
      </c>
      <c r="AC673" s="30">
        <v>0.0</v>
      </c>
      <c r="AD673" s="30">
        <v>0.0</v>
      </c>
      <c r="AE673" s="30">
        <v>0.0</v>
      </c>
      <c r="AF673" s="30">
        <v>0.0</v>
      </c>
      <c r="AG673" s="30">
        <v>0.0</v>
      </c>
      <c r="AH673" s="30">
        <v>0.0</v>
      </c>
      <c r="AI673" s="30">
        <v>0.0</v>
      </c>
      <c r="AJ673" s="108"/>
    </row>
    <row r="674">
      <c r="A674" s="30">
        <v>13830.4</v>
      </c>
      <c r="B674" s="40">
        <v>44438.0</v>
      </c>
      <c r="C674" s="31">
        <v>44475.0</v>
      </c>
      <c r="D674" s="32" t="s">
        <v>60</v>
      </c>
      <c r="E674" s="32" t="s">
        <v>36</v>
      </c>
      <c r="H674" s="37"/>
      <c r="I674" s="37"/>
      <c r="J674" s="30">
        <v>0.0</v>
      </c>
      <c r="K674" s="30">
        <v>0.0</v>
      </c>
      <c r="L674" s="30">
        <v>1.0</v>
      </c>
      <c r="M674" s="32" t="s">
        <v>39</v>
      </c>
      <c r="N674" s="32" t="s">
        <v>39</v>
      </c>
      <c r="O674" s="30">
        <v>0.0</v>
      </c>
      <c r="P674" s="30">
        <v>12.0</v>
      </c>
      <c r="Q674" s="30">
        <v>9.0</v>
      </c>
      <c r="R674" s="30">
        <v>5.0</v>
      </c>
      <c r="S674" s="30">
        <v>1.0</v>
      </c>
      <c r="T674" s="30">
        <v>0.0</v>
      </c>
      <c r="U674" s="30">
        <v>0.0</v>
      </c>
      <c r="V674" s="30">
        <v>0.0</v>
      </c>
      <c r="W674" s="30">
        <v>0.0</v>
      </c>
      <c r="X674" s="30">
        <v>0.0</v>
      </c>
      <c r="Y674" s="30">
        <v>0.0</v>
      </c>
      <c r="Z674" s="30">
        <v>0.0</v>
      </c>
      <c r="AA674" s="30">
        <v>0.0</v>
      </c>
      <c r="AB674" s="30">
        <v>0.0</v>
      </c>
      <c r="AC674" s="30">
        <v>0.0</v>
      </c>
      <c r="AD674" s="30">
        <v>0.0</v>
      </c>
      <c r="AE674" s="30">
        <v>0.0</v>
      </c>
      <c r="AF674" s="30">
        <v>0.0</v>
      </c>
      <c r="AG674" s="30">
        <v>0.0</v>
      </c>
      <c r="AH674" s="30">
        <v>0.0</v>
      </c>
      <c r="AI674" s="30">
        <v>0.0</v>
      </c>
      <c r="AJ674" s="108"/>
    </row>
    <row r="675">
      <c r="A675" s="30">
        <v>13831.1</v>
      </c>
      <c r="B675" s="40">
        <v>44438.0</v>
      </c>
      <c r="C675" s="31">
        <v>44476.0</v>
      </c>
      <c r="D675" s="32" t="s">
        <v>178</v>
      </c>
      <c r="E675" s="32" t="s">
        <v>36</v>
      </c>
      <c r="F675" s="32" t="s">
        <v>179</v>
      </c>
      <c r="G675" s="32" t="s">
        <v>38</v>
      </c>
      <c r="H675" s="30">
        <v>27616.0</v>
      </c>
      <c r="I675" s="37"/>
      <c r="J675" s="30">
        <v>0.0</v>
      </c>
      <c r="K675" s="30">
        <v>1.0</v>
      </c>
      <c r="L675" s="30">
        <v>0.0</v>
      </c>
      <c r="M675" s="32" t="s">
        <v>49</v>
      </c>
      <c r="N675" s="32" t="s">
        <v>39</v>
      </c>
      <c r="O675" s="30">
        <v>1.0</v>
      </c>
      <c r="P675" s="30">
        <v>0.0</v>
      </c>
      <c r="Q675" s="30">
        <v>0.0</v>
      </c>
      <c r="R675" s="30">
        <v>0.0</v>
      </c>
      <c r="S675" s="30">
        <v>0.0</v>
      </c>
      <c r="T675" s="30">
        <v>0.0</v>
      </c>
      <c r="U675" s="30">
        <v>0.0</v>
      </c>
      <c r="V675" s="30">
        <v>0.0</v>
      </c>
      <c r="W675" s="30">
        <v>0.0</v>
      </c>
      <c r="X675" s="30">
        <v>0.0</v>
      </c>
      <c r="Y675" s="30">
        <v>0.0</v>
      </c>
      <c r="Z675" s="30">
        <v>12.0</v>
      </c>
      <c r="AA675" s="30">
        <v>6.0</v>
      </c>
      <c r="AB675" s="30">
        <v>12.0</v>
      </c>
      <c r="AC675" s="30">
        <v>1.0</v>
      </c>
      <c r="AD675" s="30">
        <v>1.0</v>
      </c>
      <c r="AE675" s="30">
        <v>0.0</v>
      </c>
      <c r="AF675" s="30">
        <v>0.0</v>
      </c>
      <c r="AG675" s="30">
        <v>0.0</v>
      </c>
      <c r="AH675" s="30">
        <v>0.0</v>
      </c>
      <c r="AI675" s="30">
        <v>0.0</v>
      </c>
      <c r="AJ675" s="108"/>
    </row>
    <row r="676">
      <c r="A676" s="30">
        <v>13831.2</v>
      </c>
      <c r="B676" s="40">
        <v>44438.0</v>
      </c>
      <c r="C676" s="31">
        <v>44475.0</v>
      </c>
      <c r="D676" s="32" t="s">
        <v>178</v>
      </c>
      <c r="E676" s="32" t="s">
        <v>36</v>
      </c>
      <c r="F676" s="32" t="s">
        <v>90</v>
      </c>
      <c r="G676" s="32" t="s">
        <v>91</v>
      </c>
      <c r="H676" s="30">
        <v>27597.0</v>
      </c>
      <c r="I676" s="37"/>
      <c r="J676" s="30">
        <v>0.0</v>
      </c>
      <c r="K676" s="30">
        <v>0.0</v>
      </c>
      <c r="L676" s="30">
        <v>1.0</v>
      </c>
      <c r="M676" s="32" t="s">
        <v>49</v>
      </c>
      <c r="N676" s="32" t="s">
        <v>39</v>
      </c>
      <c r="O676" s="30">
        <v>2.0</v>
      </c>
      <c r="P676" s="30">
        <v>0.0</v>
      </c>
      <c r="Q676" s="30">
        <v>0.0</v>
      </c>
      <c r="R676" s="30">
        <v>0.0</v>
      </c>
      <c r="S676" s="30">
        <v>0.0</v>
      </c>
      <c r="T676" s="30">
        <v>0.0</v>
      </c>
      <c r="U676" s="30">
        <v>0.0</v>
      </c>
      <c r="V676" s="30">
        <v>0.0</v>
      </c>
      <c r="W676" s="30">
        <v>0.0</v>
      </c>
      <c r="X676" s="30">
        <v>0.0</v>
      </c>
      <c r="Y676" s="30">
        <v>0.0</v>
      </c>
      <c r="Z676" s="30">
        <v>12.0</v>
      </c>
      <c r="AA676" s="30">
        <v>6.0</v>
      </c>
      <c r="AB676" s="30">
        <v>12.0</v>
      </c>
      <c r="AC676" s="30">
        <v>1.0</v>
      </c>
      <c r="AD676" s="30">
        <v>1.0</v>
      </c>
      <c r="AE676" s="30">
        <v>0.0</v>
      </c>
      <c r="AF676" s="30">
        <v>0.0</v>
      </c>
      <c r="AG676" s="30">
        <v>0.0</v>
      </c>
      <c r="AH676" s="30">
        <v>0.0</v>
      </c>
      <c r="AI676" s="30">
        <v>0.0</v>
      </c>
      <c r="AJ676" s="108"/>
    </row>
    <row r="677">
      <c r="A677" s="30">
        <v>13831.3</v>
      </c>
      <c r="B677" s="40">
        <v>44438.0</v>
      </c>
      <c r="C677" s="31">
        <v>44476.0</v>
      </c>
      <c r="D677" s="32" t="s">
        <v>178</v>
      </c>
      <c r="E677" s="32" t="s">
        <v>36</v>
      </c>
      <c r="H677" s="37"/>
      <c r="I677" s="37"/>
      <c r="J677" s="30">
        <v>1.0</v>
      </c>
      <c r="K677" s="30">
        <v>0.0</v>
      </c>
      <c r="L677" s="30">
        <v>0.0</v>
      </c>
      <c r="M677" s="32" t="s">
        <v>39</v>
      </c>
      <c r="N677" s="32" t="s">
        <v>39</v>
      </c>
      <c r="O677" s="30">
        <v>0.0</v>
      </c>
      <c r="P677" s="30">
        <v>0.0</v>
      </c>
      <c r="Q677" s="30">
        <v>0.0</v>
      </c>
      <c r="R677" s="30">
        <v>0.0</v>
      </c>
      <c r="S677" s="30">
        <v>0.0</v>
      </c>
      <c r="T677" s="30">
        <v>0.0</v>
      </c>
      <c r="U677" s="30">
        <v>0.0</v>
      </c>
      <c r="V677" s="30">
        <v>0.0</v>
      </c>
      <c r="W677" s="30">
        <v>0.0</v>
      </c>
      <c r="X677" s="30">
        <v>0.0</v>
      </c>
      <c r="Y677" s="30">
        <v>0.0</v>
      </c>
      <c r="Z677" s="30">
        <v>0.0</v>
      </c>
      <c r="AA677" s="30">
        <v>0.0</v>
      </c>
      <c r="AB677" s="30">
        <v>0.0</v>
      </c>
      <c r="AC677" s="30">
        <v>0.0</v>
      </c>
      <c r="AD677" s="30">
        <v>0.0</v>
      </c>
      <c r="AE677" s="30">
        <v>5.0</v>
      </c>
      <c r="AF677" s="30">
        <v>3.0</v>
      </c>
      <c r="AG677" s="30">
        <v>10.0</v>
      </c>
      <c r="AH677" s="30">
        <v>1.0</v>
      </c>
      <c r="AI677" s="30">
        <v>0.0</v>
      </c>
      <c r="AJ677" s="108"/>
    </row>
    <row r="678">
      <c r="A678" s="30">
        <v>13831.4</v>
      </c>
      <c r="B678" s="40">
        <v>44438.0</v>
      </c>
      <c r="C678" s="31">
        <v>44476.0</v>
      </c>
      <c r="D678" s="32" t="s">
        <v>178</v>
      </c>
      <c r="E678" s="32" t="s">
        <v>36</v>
      </c>
      <c r="H678" s="37"/>
      <c r="I678" s="37"/>
      <c r="J678" s="30">
        <v>1.0</v>
      </c>
      <c r="K678" s="30">
        <v>0.0</v>
      </c>
      <c r="L678" s="30">
        <v>0.0</v>
      </c>
      <c r="M678" s="32" t="s">
        <v>49</v>
      </c>
      <c r="N678" s="32" t="s">
        <v>39</v>
      </c>
      <c r="O678" s="30">
        <v>1.0</v>
      </c>
      <c r="P678" s="30">
        <v>0.0</v>
      </c>
      <c r="Q678" s="30">
        <v>0.0</v>
      </c>
      <c r="R678" s="30">
        <v>0.0</v>
      </c>
      <c r="S678" s="30">
        <v>0.0</v>
      </c>
      <c r="T678" s="30">
        <v>0.0</v>
      </c>
      <c r="U678" s="30">
        <v>0.0</v>
      </c>
      <c r="V678" s="30">
        <v>0.0</v>
      </c>
      <c r="W678" s="30">
        <v>0.0</v>
      </c>
      <c r="X678" s="30">
        <v>0.0</v>
      </c>
      <c r="Y678" s="30">
        <v>0.0</v>
      </c>
      <c r="Z678" s="30">
        <v>4.0</v>
      </c>
      <c r="AA678" s="30">
        <v>3.0</v>
      </c>
      <c r="AB678" s="30">
        <v>10.0</v>
      </c>
      <c r="AC678" s="30">
        <v>1.0</v>
      </c>
      <c r="AD678" s="30">
        <v>0.0</v>
      </c>
      <c r="AE678" s="30">
        <v>0.0</v>
      </c>
      <c r="AF678" s="30">
        <v>0.0</v>
      </c>
      <c r="AG678" s="30">
        <v>0.0</v>
      </c>
      <c r="AH678" s="30">
        <v>0.0</v>
      </c>
      <c r="AI678" s="30">
        <v>0.0</v>
      </c>
      <c r="AJ678" s="108"/>
    </row>
    <row r="679">
      <c r="A679" s="30">
        <v>13832.1</v>
      </c>
      <c r="B679" s="40">
        <v>44438.0</v>
      </c>
      <c r="C679" s="31">
        <v>44438.0</v>
      </c>
      <c r="D679" s="32" t="s">
        <v>368</v>
      </c>
      <c r="E679" s="32" t="s">
        <v>369</v>
      </c>
      <c r="G679" s="37"/>
      <c r="H679" s="37"/>
      <c r="I679" s="37"/>
      <c r="J679" s="30">
        <v>0.0</v>
      </c>
      <c r="K679" s="30">
        <v>0.0</v>
      </c>
      <c r="L679" s="30">
        <v>1.0</v>
      </c>
      <c r="M679" s="32" t="s">
        <v>39</v>
      </c>
      <c r="N679" s="32" t="s">
        <v>39</v>
      </c>
      <c r="O679" s="30">
        <v>2.0</v>
      </c>
      <c r="P679" s="30">
        <v>9.0</v>
      </c>
      <c r="Q679" s="30">
        <v>6.0</v>
      </c>
      <c r="R679" s="30">
        <v>2.0</v>
      </c>
      <c r="S679" s="30">
        <v>1.0</v>
      </c>
      <c r="T679" s="30">
        <v>0.0</v>
      </c>
      <c r="U679" s="30">
        <v>0.0</v>
      </c>
      <c r="V679" s="30">
        <v>0.0</v>
      </c>
      <c r="W679" s="30">
        <v>0.0</v>
      </c>
      <c r="X679" s="30">
        <v>0.0</v>
      </c>
      <c r="Y679" s="30">
        <v>0.0</v>
      </c>
      <c r="Z679" s="30">
        <v>0.0</v>
      </c>
      <c r="AA679" s="30">
        <v>0.0</v>
      </c>
      <c r="AB679" s="30">
        <v>0.0</v>
      </c>
      <c r="AC679" s="30">
        <v>0.0</v>
      </c>
      <c r="AD679" s="30">
        <v>0.0</v>
      </c>
      <c r="AE679" s="30">
        <v>0.0</v>
      </c>
      <c r="AF679" s="30">
        <v>0.0</v>
      </c>
      <c r="AG679" s="30">
        <v>0.0</v>
      </c>
      <c r="AH679" s="30">
        <v>0.0</v>
      </c>
      <c r="AI679" s="30">
        <v>0.0</v>
      </c>
      <c r="AJ679" s="108"/>
    </row>
    <row r="680">
      <c r="A680" s="30">
        <v>13832.2</v>
      </c>
      <c r="B680" s="40">
        <v>44438.0</v>
      </c>
      <c r="C680" s="31">
        <v>44438.0</v>
      </c>
      <c r="D680" s="32" t="s">
        <v>368</v>
      </c>
      <c r="E680" s="32" t="s">
        <v>369</v>
      </c>
      <c r="G680" s="37"/>
      <c r="H680" s="37"/>
      <c r="I680" s="37"/>
      <c r="J680" s="30">
        <v>0.0</v>
      </c>
      <c r="K680" s="30">
        <v>0.0</v>
      </c>
      <c r="L680" s="30">
        <v>1.0</v>
      </c>
      <c r="M680" s="32" t="s">
        <v>39</v>
      </c>
      <c r="N680" s="32" t="s">
        <v>39</v>
      </c>
      <c r="O680" s="30">
        <v>2.0</v>
      </c>
      <c r="P680" s="30">
        <v>9.0</v>
      </c>
      <c r="Q680" s="30">
        <v>6.0</v>
      </c>
      <c r="R680" s="30">
        <v>2.0</v>
      </c>
      <c r="S680" s="30">
        <v>1.0</v>
      </c>
      <c r="T680" s="30">
        <v>0.0</v>
      </c>
      <c r="U680" s="30">
        <v>0.0</v>
      </c>
      <c r="V680" s="30">
        <v>0.0</v>
      </c>
      <c r="W680" s="30">
        <v>0.0</v>
      </c>
      <c r="X680" s="30">
        <v>0.0</v>
      </c>
      <c r="Y680" s="30">
        <v>0.0</v>
      </c>
      <c r="Z680" s="30">
        <v>0.0</v>
      </c>
      <c r="AA680" s="30">
        <v>0.0</v>
      </c>
      <c r="AB680" s="30">
        <v>0.0</v>
      </c>
      <c r="AC680" s="30">
        <v>0.0</v>
      </c>
      <c r="AD680" s="30">
        <v>0.0</v>
      </c>
      <c r="AE680" s="30">
        <v>0.0</v>
      </c>
      <c r="AF680" s="30">
        <v>0.0</v>
      </c>
      <c r="AG680" s="30">
        <v>0.0</v>
      </c>
      <c r="AH680" s="30">
        <v>0.0</v>
      </c>
      <c r="AI680" s="30">
        <v>0.0</v>
      </c>
      <c r="AJ680" s="108"/>
    </row>
    <row r="681">
      <c r="A681" s="30">
        <v>13832.3</v>
      </c>
      <c r="B681" s="40">
        <v>44438.0</v>
      </c>
      <c r="C681" s="31">
        <v>44438.0</v>
      </c>
      <c r="D681" s="32" t="s">
        <v>368</v>
      </c>
      <c r="E681" s="32" t="s">
        <v>369</v>
      </c>
      <c r="G681" s="37"/>
      <c r="H681" s="37"/>
      <c r="I681" s="37"/>
      <c r="J681" s="30">
        <v>0.0</v>
      </c>
      <c r="K681" s="30">
        <v>0.0</v>
      </c>
      <c r="L681" s="30">
        <v>1.0</v>
      </c>
      <c r="M681" s="32" t="s">
        <v>39</v>
      </c>
      <c r="N681" s="32" t="s">
        <v>39</v>
      </c>
      <c r="O681" s="30">
        <v>2.0</v>
      </c>
      <c r="P681" s="30">
        <v>0.0</v>
      </c>
      <c r="Q681" s="30">
        <v>0.0</v>
      </c>
      <c r="R681" s="30">
        <v>0.0</v>
      </c>
      <c r="S681" s="30">
        <v>0.0</v>
      </c>
      <c r="T681" s="30">
        <v>0.0</v>
      </c>
      <c r="U681" s="30">
        <v>9.0</v>
      </c>
      <c r="V681" s="30">
        <v>6.0</v>
      </c>
      <c r="W681" s="30">
        <v>2.0</v>
      </c>
      <c r="X681" s="30">
        <v>1.0</v>
      </c>
      <c r="Y681" s="30">
        <v>0.0</v>
      </c>
      <c r="Z681" s="30">
        <v>0.0</v>
      </c>
      <c r="AA681" s="30">
        <v>0.0</v>
      </c>
      <c r="AB681" s="30">
        <v>0.0</v>
      </c>
      <c r="AC681" s="30">
        <v>0.0</v>
      </c>
      <c r="AD681" s="30">
        <v>0.0</v>
      </c>
      <c r="AE681" s="30">
        <v>0.0</v>
      </c>
      <c r="AF681" s="30">
        <v>0.0</v>
      </c>
      <c r="AG681" s="30">
        <v>0.0</v>
      </c>
      <c r="AH681" s="30">
        <v>0.0</v>
      </c>
      <c r="AI681" s="30">
        <v>0.0</v>
      </c>
      <c r="AJ681" s="108"/>
    </row>
    <row r="682">
      <c r="A682" s="30">
        <v>13833.1</v>
      </c>
      <c r="B682" s="40">
        <v>44438.0</v>
      </c>
      <c r="C682" s="31">
        <v>44473.0</v>
      </c>
      <c r="D682" s="32" t="s">
        <v>430</v>
      </c>
      <c r="E682" s="32" t="s">
        <v>36</v>
      </c>
      <c r="F682" s="32" t="s">
        <v>206</v>
      </c>
      <c r="G682" s="32" t="s">
        <v>38</v>
      </c>
      <c r="H682" s="30">
        <v>27612.0</v>
      </c>
      <c r="I682" s="37"/>
      <c r="J682" s="30">
        <v>0.0</v>
      </c>
      <c r="K682" s="30">
        <v>1.0</v>
      </c>
      <c r="L682" s="30">
        <v>0.0</v>
      </c>
      <c r="M682" s="32" t="s">
        <v>39</v>
      </c>
      <c r="N682" s="32" t="s">
        <v>39</v>
      </c>
      <c r="O682" s="30">
        <v>3.0</v>
      </c>
      <c r="P682" s="30">
        <v>0.0</v>
      </c>
      <c r="Q682" s="30">
        <v>0.0</v>
      </c>
      <c r="R682" s="30">
        <v>0.0</v>
      </c>
      <c r="S682" s="30">
        <v>0.0</v>
      </c>
      <c r="T682" s="30">
        <v>0.0</v>
      </c>
      <c r="U682" s="30">
        <v>10.0</v>
      </c>
      <c r="V682" s="30">
        <v>5.0</v>
      </c>
      <c r="W682" s="30">
        <v>5.0</v>
      </c>
      <c r="X682" s="30">
        <v>1.0</v>
      </c>
      <c r="Y682" s="30">
        <v>0.0</v>
      </c>
      <c r="Z682" s="30">
        <v>0.0</v>
      </c>
      <c r="AA682" s="30">
        <v>0.0</v>
      </c>
      <c r="AB682" s="30">
        <v>0.0</v>
      </c>
      <c r="AC682" s="30">
        <v>0.0</v>
      </c>
      <c r="AD682" s="30">
        <v>0.0</v>
      </c>
      <c r="AE682" s="30">
        <v>0.0</v>
      </c>
      <c r="AF682" s="30">
        <v>0.0</v>
      </c>
      <c r="AG682" s="30">
        <v>0.0</v>
      </c>
      <c r="AH682" s="30">
        <v>0.0</v>
      </c>
      <c r="AI682" s="30">
        <v>0.0</v>
      </c>
      <c r="AJ682" s="108"/>
    </row>
    <row r="683">
      <c r="A683" s="30">
        <v>13834.1</v>
      </c>
      <c r="B683" s="40">
        <v>44438.0</v>
      </c>
      <c r="C683" s="40">
        <v>44454.0</v>
      </c>
      <c r="D683" s="32" t="s">
        <v>432</v>
      </c>
      <c r="E683" s="32" t="s">
        <v>36</v>
      </c>
      <c r="F683" s="32" t="s">
        <v>196</v>
      </c>
      <c r="G683" s="33" t="s">
        <v>165</v>
      </c>
      <c r="H683" s="34">
        <v>27560.0</v>
      </c>
      <c r="I683" s="35"/>
      <c r="J683" s="30">
        <v>0.0</v>
      </c>
      <c r="K683" s="30">
        <v>1.0</v>
      </c>
      <c r="L683" s="30">
        <v>0.0</v>
      </c>
      <c r="M683" s="32" t="s">
        <v>49</v>
      </c>
      <c r="N683" s="32" t="s">
        <v>39</v>
      </c>
      <c r="O683" s="30">
        <v>3.0</v>
      </c>
      <c r="P683" s="30">
        <v>0.0</v>
      </c>
      <c r="Q683" s="30">
        <v>0.0</v>
      </c>
      <c r="R683" s="30">
        <v>0.0</v>
      </c>
      <c r="S683" s="30">
        <v>0.0</v>
      </c>
      <c r="T683" s="30">
        <v>0.0</v>
      </c>
      <c r="U683" s="30">
        <v>8.0</v>
      </c>
      <c r="V683" s="30">
        <v>5.0</v>
      </c>
      <c r="W683" s="30">
        <v>10.0</v>
      </c>
      <c r="X683" s="30">
        <v>1.0</v>
      </c>
      <c r="Y683" s="30">
        <v>1.0</v>
      </c>
      <c r="Z683" s="30">
        <v>0.0</v>
      </c>
      <c r="AA683" s="30">
        <v>0.0</v>
      </c>
      <c r="AB683" s="30">
        <v>0.0</v>
      </c>
      <c r="AC683" s="30">
        <v>0.0</v>
      </c>
      <c r="AD683" s="30">
        <v>0.0</v>
      </c>
      <c r="AE683" s="30">
        <v>0.0</v>
      </c>
      <c r="AF683" s="30">
        <v>0.0</v>
      </c>
      <c r="AG683" s="30">
        <v>0.0</v>
      </c>
      <c r="AH683" s="30">
        <v>0.0</v>
      </c>
      <c r="AI683" s="30">
        <v>0.0</v>
      </c>
      <c r="AJ683" s="108"/>
    </row>
    <row r="684">
      <c r="A684" s="30">
        <v>13834.2</v>
      </c>
      <c r="B684" s="40">
        <v>44438.0</v>
      </c>
      <c r="C684" s="40">
        <v>44454.0</v>
      </c>
      <c r="D684" s="32" t="s">
        <v>432</v>
      </c>
      <c r="E684" s="32" t="s">
        <v>36</v>
      </c>
      <c r="F684" s="32" t="s">
        <v>196</v>
      </c>
      <c r="G684" s="32" t="s">
        <v>165</v>
      </c>
      <c r="H684" s="30">
        <v>27560.0</v>
      </c>
      <c r="I684" s="37"/>
      <c r="J684" s="30">
        <v>0.0</v>
      </c>
      <c r="K684" s="30">
        <v>1.0</v>
      </c>
      <c r="L684" s="30">
        <v>0.0</v>
      </c>
      <c r="M684" s="32" t="s">
        <v>49</v>
      </c>
      <c r="N684" s="32" t="s">
        <v>39</v>
      </c>
      <c r="O684" s="30">
        <v>3.0</v>
      </c>
      <c r="P684" s="30">
        <v>0.0</v>
      </c>
      <c r="Q684" s="30">
        <v>0.0</v>
      </c>
      <c r="R684" s="30">
        <v>0.0</v>
      </c>
      <c r="S684" s="30">
        <v>0.0</v>
      </c>
      <c r="T684" s="30">
        <v>0.0</v>
      </c>
      <c r="U684" s="30">
        <v>8.0</v>
      </c>
      <c r="V684" s="30">
        <v>5.0</v>
      </c>
      <c r="W684" s="30">
        <v>10.0</v>
      </c>
      <c r="X684" s="30">
        <v>1.0</v>
      </c>
      <c r="Y684" s="30">
        <v>1.0</v>
      </c>
      <c r="Z684" s="30">
        <v>0.0</v>
      </c>
      <c r="AA684" s="30">
        <v>0.0</v>
      </c>
      <c r="AB684" s="30">
        <v>0.0</v>
      </c>
      <c r="AC684" s="30">
        <v>0.0</v>
      </c>
      <c r="AD684" s="30">
        <v>0.0</v>
      </c>
      <c r="AE684" s="30">
        <v>0.0</v>
      </c>
      <c r="AF684" s="30">
        <v>0.0</v>
      </c>
      <c r="AG684" s="30">
        <v>0.0</v>
      </c>
      <c r="AH684" s="30">
        <v>0.0</v>
      </c>
      <c r="AI684" s="30">
        <v>0.0</v>
      </c>
      <c r="AJ684" s="108"/>
    </row>
    <row r="685">
      <c r="A685" s="30">
        <v>13835.1</v>
      </c>
      <c r="B685" s="40">
        <v>44438.0</v>
      </c>
      <c r="C685" s="40">
        <v>44476.0</v>
      </c>
      <c r="D685" s="32" t="s">
        <v>364</v>
      </c>
      <c r="E685" s="32" t="s">
        <v>160</v>
      </c>
      <c r="F685" s="32" t="s">
        <v>170</v>
      </c>
      <c r="G685" s="32" t="s">
        <v>109</v>
      </c>
      <c r="H685" s="30">
        <v>27529.0</v>
      </c>
      <c r="I685" s="37"/>
      <c r="J685" s="30">
        <v>0.0</v>
      </c>
      <c r="K685" s="30">
        <v>1.0</v>
      </c>
      <c r="L685" s="30">
        <v>0.0</v>
      </c>
      <c r="M685" s="32" t="s">
        <v>39</v>
      </c>
      <c r="N685" s="32" t="s">
        <v>39</v>
      </c>
      <c r="O685" s="30">
        <v>3.0</v>
      </c>
      <c r="P685" s="30">
        <v>0.0</v>
      </c>
      <c r="Q685" s="30">
        <v>0.0</v>
      </c>
      <c r="R685" s="30">
        <v>0.0</v>
      </c>
      <c r="S685" s="30">
        <v>0.0</v>
      </c>
      <c r="T685" s="30">
        <v>0.0</v>
      </c>
      <c r="U685" s="30">
        <v>0.0</v>
      </c>
      <c r="V685" s="30">
        <v>0.0</v>
      </c>
      <c r="W685" s="30">
        <v>0.0</v>
      </c>
      <c r="X685" s="30">
        <v>0.0</v>
      </c>
      <c r="Y685" s="30">
        <v>0.0</v>
      </c>
      <c r="Z685" s="30">
        <v>11.0</v>
      </c>
      <c r="AA685" s="30">
        <v>5.0</v>
      </c>
      <c r="AB685" s="30">
        <v>12.0</v>
      </c>
      <c r="AC685" s="30">
        <v>1.0</v>
      </c>
      <c r="AD685" s="30">
        <v>1.0</v>
      </c>
      <c r="AE685" s="30">
        <v>0.0</v>
      </c>
      <c r="AF685" s="30">
        <v>0.0</v>
      </c>
      <c r="AG685" s="30">
        <v>0.0</v>
      </c>
      <c r="AH685" s="30">
        <v>0.0</v>
      </c>
      <c r="AI685" s="30">
        <v>0.0</v>
      </c>
      <c r="AJ685" s="108"/>
    </row>
    <row r="686">
      <c r="A686" s="30">
        <v>13835.2</v>
      </c>
      <c r="B686" s="40">
        <v>44438.0</v>
      </c>
      <c r="C686" s="40">
        <v>44475.0</v>
      </c>
      <c r="D686" s="32" t="s">
        <v>364</v>
      </c>
      <c r="E686" s="32" t="s">
        <v>160</v>
      </c>
      <c r="F686" s="32" t="s">
        <v>170</v>
      </c>
      <c r="G686" s="32" t="s">
        <v>109</v>
      </c>
      <c r="H686" s="30">
        <v>27529.0</v>
      </c>
      <c r="I686" s="37"/>
      <c r="J686" s="30">
        <v>0.0</v>
      </c>
      <c r="K686" s="30">
        <v>1.0</v>
      </c>
      <c r="L686" s="30">
        <v>0.0</v>
      </c>
      <c r="M686" s="32" t="s">
        <v>39</v>
      </c>
      <c r="N686" s="32" t="s">
        <v>49</v>
      </c>
      <c r="O686" s="30">
        <v>3.0</v>
      </c>
      <c r="P686" s="30">
        <v>0.0</v>
      </c>
      <c r="Q686" s="30">
        <v>0.0</v>
      </c>
      <c r="R686" s="30">
        <v>0.0</v>
      </c>
      <c r="S686" s="30">
        <v>0.0</v>
      </c>
      <c r="T686" s="30">
        <v>0.0</v>
      </c>
      <c r="U686" s="30">
        <v>0.0</v>
      </c>
      <c r="V686" s="30">
        <v>0.0</v>
      </c>
      <c r="W686" s="30">
        <v>5.0</v>
      </c>
      <c r="X686" s="30">
        <v>1.0</v>
      </c>
      <c r="Y686" s="30">
        <v>0.0</v>
      </c>
      <c r="Z686" s="30">
        <v>0.0</v>
      </c>
      <c r="AA686" s="30">
        <v>0.0</v>
      </c>
      <c r="AB686" s="30">
        <v>0.0</v>
      </c>
      <c r="AC686" s="30">
        <v>0.0</v>
      </c>
      <c r="AD686" s="30">
        <v>0.0</v>
      </c>
      <c r="AE686" s="30">
        <v>11.0</v>
      </c>
      <c r="AF686" s="30">
        <v>5.0</v>
      </c>
      <c r="AG686" s="30">
        <v>5.0</v>
      </c>
      <c r="AH686" s="30">
        <v>0.0</v>
      </c>
      <c r="AI686" s="30">
        <v>1.0</v>
      </c>
      <c r="AJ686" s="108"/>
    </row>
    <row r="687">
      <c r="A687" s="30">
        <v>13836.1</v>
      </c>
      <c r="B687" s="40">
        <v>44438.0</v>
      </c>
      <c r="C687" s="40">
        <v>44455.0</v>
      </c>
      <c r="D687" s="32" t="s">
        <v>364</v>
      </c>
      <c r="E687" s="32" t="s">
        <v>160</v>
      </c>
      <c r="F687" s="37"/>
      <c r="G687" s="37"/>
      <c r="H687" s="37"/>
      <c r="I687" s="37"/>
      <c r="J687" s="30">
        <v>0.0</v>
      </c>
      <c r="K687" s="30">
        <v>0.0</v>
      </c>
      <c r="L687" s="30">
        <v>1.0</v>
      </c>
      <c r="M687" s="32" t="s">
        <v>39</v>
      </c>
      <c r="N687" s="32" t="s">
        <v>39</v>
      </c>
      <c r="O687" s="30">
        <v>3.0</v>
      </c>
      <c r="P687" s="30">
        <v>11.0</v>
      </c>
      <c r="Q687" s="30">
        <v>8.0</v>
      </c>
      <c r="R687" s="30">
        <v>5.0</v>
      </c>
      <c r="S687" s="30">
        <v>0.0</v>
      </c>
      <c r="T687" s="30">
        <v>0.0</v>
      </c>
      <c r="U687" s="30">
        <v>0.0</v>
      </c>
      <c r="V687" s="30">
        <v>0.0</v>
      </c>
      <c r="W687" s="30">
        <v>0.0</v>
      </c>
      <c r="X687" s="30">
        <v>0.0</v>
      </c>
      <c r="Y687" s="30">
        <v>0.0</v>
      </c>
      <c r="Z687" s="30">
        <v>0.0</v>
      </c>
      <c r="AA687" s="30">
        <v>0.0</v>
      </c>
      <c r="AB687" s="30">
        <v>0.0</v>
      </c>
      <c r="AC687" s="30">
        <v>0.0</v>
      </c>
      <c r="AD687" s="30">
        <v>0.0</v>
      </c>
      <c r="AE687" s="30">
        <v>0.0</v>
      </c>
      <c r="AF687" s="30">
        <v>0.0</v>
      </c>
      <c r="AG687" s="30">
        <v>0.0</v>
      </c>
      <c r="AH687" s="30">
        <v>0.0</v>
      </c>
      <c r="AI687" s="30">
        <v>0.0</v>
      </c>
      <c r="AJ687" s="108"/>
    </row>
    <row r="688">
      <c r="A688" s="30">
        <v>13837.1</v>
      </c>
      <c r="B688" s="40">
        <v>44439.0</v>
      </c>
      <c r="C688" s="40">
        <v>44460.0</v>
      </c>
      <c r="D688" s="32" t="s">
        <v>60</v>
      </c>
      <c r="E688" s="32" t="s">
        <v>36</v>
      </c>
      <c r="F688" s="32" t="s">
        <v>50</v>
      </c>
      <c r="G688" s="32" t="s">
        <v>51</v>
      </c>
      <c r="H688" s="30">
        <v>27539.0</v>
      </c>
      <c r="I688" s="37"/>
      <c r="J688" s="30">
        <v>0.0</v>
      </c>
      <c r="K688" s="30">
        <v>1.0</v>
      </c>
      <c r="L688" s="30">
        <v>0.0</v>
      </c>
      <c r="M688" s="32" t="s">
        <v>49</v>
      </c>
      <c r="N688" s="32" t="s">
        <v>39</v>
      </c>
      <c r="O688" s="30">
        <v>0.0</v>
      </c>
      <c r="P688" s="30">
        <v>0.0</v>
      </c>
      <c r="Q688" s="30">
        <v>0.0</v>
      </c>
      <c r="R688" s="30">
        <v>0.0</v>
      </c>
      <c r="S688" s="30">
        <v>0.0</v>
      </c>
      <c r="T688" s="30">
        <v>0.0</v>
      </c>
      <c r="U688" s="30">
        <v>11.0</v>
      </c>
      <c r="V688" s="30">
        <v>6.0</v>
      </c>
      <c r="W688" s="30">
        <v>10.0</v>
      </c>
      <c r="X688" s="30">
        <v>1.0</v>
      </c>
      <c r="Y688" s="30">
        <v>1.0</v>
      </c>
      <c r="Z688" s="30">
        <v>0.0</v>
      </c>
      <c r="AA688" s="30">
        <v>0.0</v>
      </c>
      <c r="AB688" s="30">
        <v>0.0</v>
      </c>
      <c r="AC688" s="30">
        <v>0.0</v>
      </c>
      <c r="AD688" s="30">
        <v>0.0</v>
      </c>
      <c r="AE688" s="30">
        <v>0.0</v>
      </c>
      <c r="AF688" s="30">
        <v>0.0</v>
      </c>
      <c r="AG688" s="30">
        <v>0.0</v>
      </c>
      <c r="AH688" s="30">
        <v>0.0</v>
      </c>
      <c r="AI688" s="30">
        <v>0.0</v>
      </c>
      <c r="AJ688" s="108"/>
    </row>
    <row r="689">
      <c r="A689" s="30">
        <v>13837.2</v>
      </c>
      <c r="B689" s="40">
        <v>44439.0</v>
      </c>
      <c r="C689" s="40">
        <v>44460.0</v>
      </c>
      <c r="D689" s="32" t="s">
        <v>60</v>
      </c>
      <c r="E689" s="32" t="s">
        <v>36</v>
      </c>
      <c r="F689" s="32" t="s">
        <v>299</v>
      </c>
      <c r="G689" s="32" t="s">
        <v>109</v>
      </c>
      <c r="H689" s="30">
        <v>27529.0</v>
      </c>
      <c r="I689" s="37"/>
      <c r="J689" s="30">
        <v>0.0</v>
      </c>
      <c r="K689" s="30">
        <v>1.0</v>
      </c>
      <c r="L689" s="30">
        <v>0.0</v>
      </c>
      <c r="M689" s="32" t="s">
        <v>49</v>
      </c>
      <c r="N689" s="32" t="s">
        <v>39</v>
      </c>
      <c r="O689" s="30">
        <v>4.0</v>
      </c>
      <c r="P689" s="30">
        <v>0.0</v>
      </c>
      <c r="Q689" s="30">
        <v>0.0</v>
      </c>
      <c r="R689" s="30">
        <v>0.0</v>
      </c>
      <c r="S689" s="30">
        <v>0.0</v>
      </c>
      <c r="T689" s="30">
        <v>0.0</v>
      </c>
      <c r="U689" s="30">
        <v>0.0</v>
      </c>
      <c r="V689" s="30">
        <v>0.0</v>
      </c>
      <c r="W689" s="30">
        <v>0.0</v>
      </c>
      <c r="X689" s="30">
        <v>0.0</v>
      </c>
      <c r="Y689" s="30">
        <v>0.0</v>
      </c>
      <c r="Z689" s="30">
        <v>12.0</v>
      </c>
      <c r="AA689" s="30">
        <v>6.0</v>
      </c>
      <c r="AB689" s="30">
        <v>10.0</v>
      </c>
      <c r="AC689" s="30">
        <v>1.0</v>
      </c>
      <c r="AD689" s="30">
        <v>1.0</v>
      </c>
      <c r="AE689" s="30">
        <v>0.0</v>
      </c>
      <c r="AF689" s="30">
        <v>0.0</v>
      </c>
      <c r="AG689" s="30">
        <v>0.0</v>
      </c>
      <c r="AH689" s="30">
        <v>0.0</v>
      </c>
      <c r="AI689" s="30">
        <v>0.0</v>
      </c>
      <c r="AJ689" s="108"/>
    </row>
    <row r="690">
      <c r="A690" s="30">
        <v>13838.1</v>
      </c>
      <c r="B690" s="40">
        <v>44439.0</v>
      </c>
      <c r="C690" s="40">
        <v>44476.0</v>
      </c>
      <c r="D690" s="32" t="s">
        <v>63</v>
      </c>
      <c r="E690" s="32" t="s">
        <v>36</v>
      </c>
      <c r="F690" s="32" t="s">
        <v>202</v>
      </c>
      <c r="G690" s="32" t="s">
        <v>38</v>
      </c>
      <c r="H690" s="30">
        <v>27612.0</v>
      </c>
      <c r="I690" s="37"/>
      <c r="J690" s="30">
        <v>0.0</v>
      </c>
      <c r="K690" s="30">
        <v>1.0</v>
      </c>
      <c r="L690" s="30">
        <v>0.0</v>
      </c>
      <c r="M690" s="32" t="s">
        <v>49</v>
      </c>
      <c r="N690" s="32" t="s">
        <v>39</v>
      </c>
      <c r="O690" s="30">
        <v>1.0</v>
      </c>
      <c r="P690" s="30">
        <v>0.0</v>
      </c>
      <c r="Q690" s="30">
        <v>0.0</v>
      </c>
      <c r="R690" s="30">
        <v>0.0</v>
      </c>
      <c r="S690" s="30">
        <v>0.0</v>
      </c>
      <c r="T690" s="30">
        <v>0.0</v>
      </c>
      <c r="U690" s="30">
        <v>8.0</v>
      </c>
      <c r="V690" s="30">
        <v>5.0</v>
      </c>
      <c r="W690" s="30">
        <v>10.0</v>
      </c>
      <c r="X690" s="30">
        <v>1.0</v>
      </c>
      <c r="Y690" s="30">
        <v>0.0</v>
      </c>
      <c r="Z690" s="30">
        <v>0.0</v>
      </c>
      <c r="AA690" s="30">
        <v>0.0</v>
      </c>
      <c r="AB690" s="30">
        <v>0.0</v>
      </c>
      <c r="AC690" s="30">
        <v>0.0</v>
      </c>
      <c r="AD690" s="30">
        <v>0.0</v>
      </c>
      <c r="AE690" s="30">
        <v>0.0</v>
      </c>
      <c r="AF690" s="30">
        <v>0.0</v>
      </c>
      <c r="AG690" s="30">
        <v>0.0</v>
      </c>
      <c r="AH690" s="30">
        <v>0.0</v>
      </c>
      <c r="AI690" s="30">
        <v>0.0</v>
      </c>
      <c r="AJ690" s="108"/>
    </row>
    <row r="691">
      <c r="A691" s="30">
        <v>13838.2</v>
      </c>
      <c r="B691" s="40">
        <v>44439.0</v>
      </c>
      <c r="C691" s="40">
        <v>44476.0</v>
      </c>
      <c r="D691" s="32" t="s">
        <v>63</v>
      </c>
      <c r="E691" s="32" t="s">
        <v>36</v>
      </c>
      <c r="F691" s="32" t="s">
        <v>334</v>
      </c>
      <c r="G691" s="32" t="s">
        <v>38</v>
      </c>
      <c r="H691" s="30">
        <v>27607.0</v>
      </c>
      <c r="I691" s="37"/>
      <c r="J691" s="30">
        <v>0.0</v>
      </c>
      <c r="K691" s="30">
        <v>1.0</v>
      </c>
      <c r="L691" s="30">
        <v>0.0</v>
      </c>
      <c r="M691" s="32" t="s">
        <v>49</v>
      </c>
      <c r="N691" s="32" t="s">
        <v>39</v>
      </c>
      <c r="O691" s="30">
        <v>1.0</v>
      </c>
      <c r="P691" s="30">
        <v>0.0</v>
      </c>
      <c r="Q691" s="30">
        <v>0.0</v>
      </c>
      <c r="R691" s="30">
        <v>0.0</v>
      </c>
      <c r="S691" s="30">
        <v>0.0</v>
      </c>
      <c r="T691" s="30">
        <v>0.0</v>
      </c>
      <c r="U691" s="30">
        <v>0.0</v>
      </c>
      <c r="V691" s="30">
        <v>0.0</v>
      </c>
      <c r="W691" s="30">
        <v>0.0</v>
      </c>
      <c r="X691" s="30">
        <v>0.0</v>
      </c>
      <c r="Y691" s="30">
        <v>0.0</v>
      </c>
      <c r="Z691" s="30">
        <v>0.0</v>
      </c>
      <c r="AA691" s="30">
        <v>0.0</v>
      </c>
      <c r="AB691" s="30">
        <v>0.0</v>
      </c>
      <c r="AC691" s="30">
        <v>0.0</v>
      </c>
      <c r="AD691" s="30">
        <v>0.0</v>
      </c>
      <c r="AE691" s="30">
        <v>8.0</v>
      </c>
      <c r="AF691" s="30">
        <v>5.0</v>
      </c>
      <c r="AG691" s="30">
        <v>10.0</v>
      </c>
      <c r="AH691" s="30">
        <v>1.0</v>
      </c>
      <c r="AI691" s="30">
        <v>0.0</v>
      </c>
      <c r="AJ691" s="108"/>
    </row>
    <row r="692">
      <c r="A692" s="30">
        <v>13838.3</v>
      </c>
      <c r="B692" s="40">
        <v>44439.0</v>
      </c>
      <c r="C692" s="40">
        <v>44476.0</v>
      </c>
      <c r="D692" s="32" t="s">
        <v>63</v>
      </c>
      <c r="E692" s="32" t="s">
        <v>36</v>
      </c>
      <c r="F692" s="32" t="s">
        <v>187</v>
      </c>
      <c r="G692" s="32" t="s">
        <v>38</v>
      </c>
      <c r="H692" s="30">
        <v>27616.0</v>
      </c>
      <c r="I692" s="37"/>
      <c r="J692" s="30">
        <v>0.0</v>
      </c>
      <c r="K692" s="30">
        <v>1.0</v>
      </c>
      <c r="L692" s="30">
        <v>0.0</v>
      </c>
      <c r="M692" s="32" t="s">
        <v>49</v>
      </c>
      <c r="N692" s="32" t="s">
        <v>39</v>
      </c>
      <c r="O692" s="30">
        <v>1.0</v>
      </c>
      <c r="P692" s="30">
        <v>0.0</v>
      </c>
      <c r="Q692" s="30">
        <v>0.0</v>
      </c>
      <c r="R692" s="30">
        <v>0.0</v>
      </c>
      <c r="S692" s="30">
        <v>0.0</v>
      </c>
      <c r="T692" s="30">
        <v>0.0</v>
      </c>
      <c r="U692" s="30">
        <v>0.0</v>
      </c>
      <c r="V692" s="30">
        <v>0.0</v>
      </c>
      <c r="W692" s="30">
        <v>0.0</v>
      </c>
      <c r="X692" s="30">
        <v>0.0</v>
      </c>
      <c r="Y692" s="30">
        <v>0.0</v>
      </c>
      <c r="Z692" s="30">
        <v>0.0</v>
      </c>
      <c r="AA692" s="30">
        <v>0.0</v>
      </c>
      <c r="AB692" s="30">
        <v>0.0</v>
      </c>
      <c r="AC692" s="30">
        <v>0.0</v>
      </c>
      <c r="AD692" s="30">
        <v>0.0</v>
      </c>
      <c r="AE692" s="30">
        <v>9.0</v>
      </c>
      <c r="AF692" s="30">
        <v>7.0</v>
      </c>
      <c r="AG692" s="30">
        <v>10.0</v>
      </c>
      <c r="AH692" s="30">
        <v>1.0</v>
      </c>
      <c r="AI692" s="30">
        <v>0.0</v>
      </c>
      <c r="AJ692" s="108"/>
    </row>
    <row r="693">
      <c r="A693" s="30">
        <v>13839.1</v>
      </c>
      <c r="B693" s="40">
        <v>44439.0</v>
      </c>
      <c r="C693" s="40">
        <v>44476.0</v>
      </c>
      <c r="D693" s="32" t="s">
        <v>157</v>
      </c>
      <c r="E693" s="33" t="s">
        <v>36</v>
      </c>
      <c r="F693" s="32" t="s">
        <v>158</v>
      </c>
      <c r="G693" s="32" t="s">
        <v>38</v>
      </c>
      <c r="H693" s="30">
        <v>27613.0</v>
      </c>
      <c r="I693" s="35"/>
      <c r="J693" s="30">
        <v>0.0</v>
      </c>
      <c r="K693" s="30">
        <v>1.0</v>
      </c>
      <c r="L693" s="30">
        <v>0.0</v>
      </c>
      <c r="M693" s="32" t="s">
        <v>39</v>
      </c>
      <c r="N693" s="32" t="s">
        <v>39</v>
      </c>
      <c r="O693" s="30">
        <v>3.0</v>
      </c>
      <c r="P693" s="30">
        <v>0.0</v>
      </c>
      <c r="Q693" s="30">
        <v>0.0</v>
      </c>
      <c r="R693" s="30">
        <v>0.0</v>
      </c>
      <c r="S693" s="30">
        <v>0.0</v>
      </c>
      <c r="T693" s="30">
        <v>0.0</v>
      </c>
      <c r="U693" s="30">
        <v>0.0</v>
      </c>
      <c r="V693" s="30">
        <v>0.0</v>
      </c>
      <c r="W693" s="30">
        <v>0.0</v>
      </c>
      <c r="X693" s="30">
        <v>0.0</v>
      </c>
      <c r="Y693" s="30">
        <v>0.0</v>
      </c>
      <c r="Z693" s="30">
        <v>8.0</v>
      </c>
      <c r="AA693" s="30">
        <v>5.0</v>
      </c>
      <c r="AB693" s="30">
        <v>12.0</v>
      </c>
      <c r="AC693" s="30">
        <v>1.0</v>
      </c>
      <c r="AD693" s="30">
        <v>1.0</v>
      </c>
      <c r="AE693" s="30">
        <v>0.0</v>
      </c>
      <c r="AF693" s="30">
        <v>0.0</v>
      </c>
      <c r="AG693" s="30">
        <v>0.0</v>
      </c>
      <c r="AH693" s="30">
        <v>0.0</v>
      </c>
      <c r="AI693" s="30">
        <v>0.0</v>
      </c>
      <c r="AJ693" s="108"/>
    </row>
    <row r="694">
      <c r="A694" s="30">
        <v>13839.2</v>
      </c>
      <c r="B694" s="40">
        <v>44439.0</v>
      </c>
      <c r="C694" s="40">
        <v>44476.0</v>
      </c>
      <c r="D694" s="32" t="s">
        <v>157</v>
      </c>
      <c r="E694" s="32" t="s">
        <v>36</v>
      </c>
      <c r="H694" s="37"/>
      <c r="I694" s="37"/>
      <c r="J694" s="30">
        <v>0.0</v>
      </c>
      <c r="K694" s="30">
        <v>0.0</v>
      </c>
      <c r="L694" s="30">
        <v>1.0</v>
      </c>
      <c r="M694" s="32" t="s">
        <v>39</v>
      </c>
      <c r="N694" s="32" t="s">
        <v>39</v>
      </c>
      <c r="O694" s="30">
        <v>3.0</v>
      </c>
      <c r="P694" s="30">
        <v>0.0</v>
      </c>
      <c r="Q694" s="30">
        <v>0.0</v>
      </c>
      <c r="R694" s="30">
        <v>0.0</v>
      </c>
      <c r="S694" s="30">
        <v>0.0</v>
      </c>
      <c r="T694" s="30">
        <v>0.0</v>
      </c>
      <c r="U694" s="30">
        <v>0.0</v>
      </c>
      <c r="V694" s="30">
        <v>0.0</v>
      </c>
      <c r="W694" s="30">
        <v>0.0</v>
      </c>
      <c r="X694" s="30">
        <v>0.0</v>
      </c>
      <c r="Y694" s="30">
        <v>0.0</v>
      </c>
      <c r="Z694" s="30">
        <v>8.0</v>
      </c>
      <c r="AA694" s="30">
        <v>5.0</v>
      </c>
      <c r="AB694" s="30">
        <v>12.0</v>
      </c>
      <c r="AC694" s="30">
        <v>1.0</v>
      </c>
      <c r="AD694" s="30">
        <v>1.0</v>
      </c>
      <c r="AE694" s="30">
        <v>0.0</v>
      </c>
      <c r="AF694" s="30">
        <v>0.0</v>
      </c>
      <c r="AG694" s="30">
        <v>0.0</v>
      </c>
      <c r="AH694" s="30">
        <v>0.0</v>
      </c>
      <c r="AI694" s="30">
        <v>0.0</v>
      </c>
      <c r="AJ694" s="108"/>
    </row>
    <row r="695">
      <c r="A695" s="30">
        <v>13840.1</v>
      </c>
      <c r="B695" s="40">
        <v>44439.0</v>
      </c>
      <c r="C695" s="40">
        <v>44439.0</v>
      </c>
      <c r="D695" s="32" t="s">
        <v>80</v>
      </c>
      <c r="E695" s="32" t="s">
        <v>36</v>
      </c>
      <c r="F695" s="32" t="s">
        <v>81</v>
      </c>
      <c r="G695" s="32" t="s">
        <v>38</v>
      </c>
      <c r="H695" s="30">
        <v>27614.0</v>
      </c>
      <c r="I695" s="37"/>
      <c r="J695" s="30">
        <v>0.0</v>
      </c>
      <c r="K695" s="30">
        <v>1.0</v>
      </c>
      <c r="L695" s="30">
        <v>0.0</v>
      </c>
      <c r="M695" s="32" t="s">
        <v>49</v>
      </c>
      <c r="N695" s="32" t="s">
        <v>39</v>
      </c>
      <c r="O695" s="30">
        <v>0.0</v>
      </c>
      <c r="P695" s="30">
        <v>0.0</v>
      </c>
      <c r="Q695" s="30">
        <v>0.0</v>
      </c>
      <c r="R695" s="30">
        <v>5.0</v>
      </c>
      <c r="S695" s="30">
        <v>2.0</v>
      </c>
      <c r="T695" s="30">
        <v>0.0</v>
      </c>
      <c r="U695" s="30">
        <v>0.0</v>
      </c>
      <c r="V695" s="30">
        <v>0.0</v>
      </c>
      <c r="W695" s="30">
        <v>0.0</v>
      </c>
      <c r="X695" s="30">
        <v>0.0</v>
      </c>
      <c r="Y695" s="30">
        <v>0.0</v>
      </c>
      <c r="Z695" s="30">
        <v>0.0</v>
      </c>
      <c r="AA695" s="30">
        <v>0.0</v>
      </c>
      <c r="AB695" s="30">
        <v>0.0</v>
      </c>
      <c r="AC695" s="30">
        <v>0.0</v>
      </c>
      <c r="AD695" s="30">
        <v>0.0</v>
      </c>
      <c r="AE695" s="30">
        <v>0.0</v>
      </c>
      <c r="AF695" s="30">
        <v>0.0</v>
      </c>
      <c r="AG695" s="30">
        <v>0.0</v>
      </c>
      <c r="AH695" s="30">
        <v>0.0</v>
      </c>
      <c r="AI695" s="30">
        <v>0.0</v>
      </c>
      <c r="AJ695" s="108"/>
    </row>
    <row r="696">
      <c r="A696" s="30">
        <v>13840.2</v>
      </c>
      <c r="B696" s="40">
        <v>44439.0</v>
      </c>
      <c r="C696" s="40">
        <v>44439.0</v>
      </c>
      <c r="D696" s="32" t="s">
        <v>80</v>
      </c>
      <c r="E696" s="32" t="s">
        <v>36</v>
      </c>
      <c r="F696" s="32" t="s">
        <v>81</v>
      </c>
      <c r="G696" s="32" t="s">
        <v>38</v>
      </c>
      <c r="H696" s="30">
        <v>27614.0</v>
      </c>
      <c r="I696" s="37"/>
      <c r="J696" s="30">
        <v>0.0</v>
      </c>
      <c r="K696" s="30">
        <v>1.0</v>
      </c>
      <c r="L696" s="30">
        <v>0.0</v>
      </c>
      <c r="M696" s="32" t="s">
        <v>49</v>
      </c>
      <c r="N696" s="32" t="s">
        <v>39</v>
      </c>
      <c r="O696" s="30">
        <v>0.0</v>
      </c>
      <c r="P696" s="30">
        <v>0.0</v>
      </c>
      <c r="Q696" s="30">
        <v>0.0</v>
      </c>
      <c r="R696" s="30">
        <v>0.0</v>
      </c>
      <c r="S696" s="30">
        <v>0.0</v>
      </c>
      <c r="T696" s="30">
        <v>0.0</v>
      </c>
      <c r="U696" s="30">
        <v>0.0</v>
      </c>
      <c r="V696" s="30">
        <v>0.0</v>
      </c>
      <c r="W696" s="30">
        <v>5.0</v>
      </c>
      <c r="X696" s="30">
        <v>1.0</v>
      </c>
      <c r="Y696" s="30">
        <v>0.0</v>
      </c>
      <c r="Z696" s="30">
        <v>0.0</v>
      </c>
      <c r="AA696" s="30">
        <v>0.0</v>
      </c>
      <c r="AB696" s="30">
        <v>0.0</v>
      </c>
      <c r="AC696" s="30">
        <v>0.0</v>
      </c>
      <c r="AD696" s="30">
        <v>0.0</v>
      </c>
      <c r="AE696" s="30">
        <v>0.0</v>
      </c>
      <c r="AF696" s="30">
        <v>0.0</v>
      </c>
      <c r="AG696" s="30">
        <v>0.0</v>
      </c>
      <c r="AH696" s="30">
        <v>0.0</v>
      </c>
      <c r="AI696" s="30">
        <v>0.0</v>
      </c>
      <c r="AJ696" s="108"/>
    </row>
    <row r="697">
      <c r="A697" s="30">
        <v>13841.1</v>
      </c>
      <c r="B697" s="40">
        <v>44439.0</v>
      </c>
      <c r="C697" s="40">
        <v>44476.0</v>
      </c>
      <c r="D697" s="32" t="s">
        <v>282</v>
      </c>
      <c r="E697" s="33" t="s">
        <v>36</v>
      </c>
      <c r="F697" s="32" t="s">
        <v>338</v>
      </c>
      <c r="G697" s="32" t="s">
        <v>38</v>
      </c>
      <c r="H697" s="30">
        <v>27614.0</v>
      </c>
      <c r="I697" s="35"/>
      <c r="J697" s="30">
        <v>0.0</v>
      </c>
      <c r="K697" s="30">
        <v>1.0</v>
      </c>
      <c r="L697" s="30">
        <v>0.0</v>
      </c>
      <c r="M697" s="32" t="s">
        <v>39</v>
      </c>
      <c r="N697" s="32" t="s">
        <v>39</v>
      </c>
      <c r="O697" s="30">
        <v>1.0</v>
      </c>
      <c r="P697" s="30">
        <v>0.0</v>
      </c>
      <c r="Q697" s="30">
        <v>0.0</v>
      </c>
      <c r="R697" s="30">
        <v>0.0</v>
      </c>
      <c r="S697" s="30">
        <v>0.0</v>
      </c>
      <c r="T697" s="30">
        <v>0.0</v>
      </c>
      <c r="U697" s="30">
        <v>7.0</v>
      </c>
      <c r="V697" s="30">
        <v>5.0</v>
      </c>
      <c r="W697" s="30">
        <v>10.0</v>
      </c>
      <c r="X697" s="30">
        <v>1.0</v>
      </c>
      <c r="Y697" s="30">
        <v>1.0</v>
      </c>
      <c r="Z697" s="30">
        <v>0.0</v>
      </c>
      <c r="AA697" s="30">
        <v>0.0</v>
      </c>
      <c r="AB697" s="30">
        <v>0.0</v>
      </c>
      <c r="AC697" s="30">
        <v>0.0</v>
      </c>
      <c r="AD697" s="30">
        <v>0.0</v>
      </c>
      <c r="AE697" s="30">
        <v>0.0</v>
      </c>
      <c r="AF697" s="30">
        <v>0.0</v>
      </c>
      <c r="AG697" s="30">
        <v>0.0</v>
      </c>
      <c r="AH697" s="30">
        <v>0.0</v>
      </c>
      <c r="AI697" s="30">
        <v>0.0</v>
      </c>
      <c r="AJ697" s="108"/>
    </row>
    <row r="698">
      <c r="A698" s="30">
        <v>13841.2</v>
      </c>
      <c r="B698" s="40">
        <v>44439.0</v>
      </c>
      <c r="C698" s="40">
        <v>44476.0</v>
      </c>
      <c r="D698" s="32" t="s">
        <v>282</v>
      </c>
      <c r="E698" s="32" t="s">
        <v>36</v>
      </c>
      <c r="H698" s="37"/>
      <c r="I698" s="37"/>
      <c r="J698" s="30">
        <v>0.0</v>
      </c>
      <c r="K698" s="30">
        <v>0.0</v>
      </c>
      <c r="L698" s="30">
        <v>1.0</v>
      </c>
      <c r="M698" s="32" t="s">
        <v>39</v>
      </c>
      <c r="N698" s="32" t="s">
        <v>39</v>
      </c>
      <c r="O698" s="30">
        <v>2.0</v>
      </c>
      <c r="P698" s="30">
        <v>0.0</v>
      </c>
      <c r="Q698" s="30">
        <v>0.0</v>
      </c>
      <c r="R698" s="30">
        <v>0.0</v>
      </c>
      <c r="S698" s="30">
        <v>0.0</v>
      </c>
      <c r="T698" s="30">
        <v>0.0</v>
      </c>
      <c r="U698" s="30">
        <v>8.0</v>
      </c>
      <c r="V698" s="30">
        <v>5.0</v>
      </c>
      <c r="W698" s="30">
        <v>10.0</v>
      </c>
      <c r="X698" s="30">
        <v>1.0</v>
      </c>
      <c r="Y698" s="30">
        <v>1.0</v>
      </c>
      <c r="Z698" s="30">
        <v>0.0</v>
      </c>
      <c r="AA698" s="30">
        <v>0.0</v>
      </c>
      <c r="AB698" s="30">
        <v>0.0</v>
      </c>
      <c r="AC698" s="30">
        <v>0.0</v>
      </c>
      <c r="AD698" s="30">
        <v>0.0</v>
      </c>
      <c r="AE698" s="30">
        <v>0.0</v>
      </c>
      <c r="AF698" s="30">
        <v>0.0</v>
      </c>
      <c r="AG698" s="30">
        <v>0.0</v>
      </c>
      <c r="AH698" s="30">
        <v>0.0</v>
      </c>
      <c r="AI698" s="30">
        <v>0.0</v>
      </c>
      <c r="AJ698" s="108"/>
    </row>
    <row r="699">
      <c r="A699" s="30">
        <v>13842.1</v>
      </c>
      <c r="B699" s="40">
        <v>44439.0</v>
      </c>
      <c r="C699" s="40">
        <v>44480.0</v>
      </c>
      <c r="D699" s="32" t="s">
        <v>125</v>
      </c>
      <c r="E699" s="32" t="s">
        <v>36</v>
      </c>
      <c r="F699" s="32" t="s">
        <v>263</v>
      </c>
      <c r="G699" s="32" t="s">
        <v>91</v>
      </c>
      <c r="H699" s="30">
        <v>27597.0</v>
      </c>
      <c r="I699" s="37"/>
      <c r="J699" s="30">
        <v>0.0</v>
      </c>
      <c r="K699" s="30">
        <v>1.0</v>
      </c>
      <c r="L699" s="30">
        <v>0.0</v>
      </c>
      <c r="M699" s="32" t="s">
        <v>39</v>
      </c>
      <c r="N699" s="32" t="s">
        <v>39</v>
      </c>
      <c r="O699" s="30">
        <v>3.0</v>
      </c>
      <c r="P699" s="30">
        <v>10.0</v>
      </c>
      <c r="Q699" s="30">
        <v>5.0</v>
      </c>
      <c r="R699" s="30">
        <v>10.0</v>
      </c>
      <c r="S699" s="30">
        <v>1.0</v>
      </c>
      <c r="T699" s="30">
        <v>0.0</v>
      </c>
      <c r="U699" s="30">
        <v>0.0</v>
      </c>
      <c r="V699" s="30">
        <v>0.0</v>
      </c>
      <c r="W699" s="30">
        <v>0.0</v>
      </c>
      <c r="X699" s="30">
        <v>0.0</v>
      </c>
      <c r="Y699" s="30">
        <v>0.0</v>
      </c>
      <c r="Z699" s="30">
        <v>0.0</v>
      </c>
      <c r="AA699" s="30">
        <v>0.0</v>
      </c>
      <c r="AB699" s="30">
        <v>0.0</v>
      </c>
      <c r="AC699" s="30">
        <v>0.0</v>
      </c>
      <c r="AD699" s="30">
        <v>0.0</v>
      </c>
      <c r="AE699" s="30">
        <v>0.0</v>
      </c>
      <c r="AF699" s="30">
        <v>0.0</v>
      </c>
      <c r="AG699" s="30">
        <v>0.0</v>
      </c>
      <c r="AH699" s="30">
        <v>0.0</v>
      </c>
      <c r="AI699" s="30">
        <v>0.0</v>
      </c>
      <c r="AJ699" s="108"/>
    </row>
    <row r="700">
      <c r="A700" s="30">
        <v>13842.2</v>
      </c>
      <c r="B700" s="40">
        <v>44439.0</v>
      </c>
      <c r="C700" s="40">
        <v>44480.0</v>
      </c>
      <c r="D700" s="32" t="s">
        <v>125</v>
      </c>
      <c r="E700" s="32" t="s">
        <v>36</v>
      </c>
      <c r="F700" s="32" t="s">
        <v>40</v>
      </c>
      <c r="G700" s="37"/>
      <c r="H700" s="37"/>
      <c r="I700" s="37"/>
      <c r="J700" s="30">
        <v>0.0</v>
      </c>
      <c r="K700" s="30">
        <v>1.0</v>
      </c>
      <c r="L700" s="30">
        <v>0.0</v>
      </c>
      <c r="M700" s="32" t="s">
        <v>39</v>
      </c>
      <c r="N700" s="32" t="s">
        <v>39</v>
      </c>
      <c r="O700" s="30">
        <v>3.0</v>
      </c>
      <c r="P700" s="30">
        <v>0.0</v>
      </c>
      <c r="Q700" s="30">
        <v>0.0</v>
      </c>
      <c r="R700" s="30">
        <v>0.0</v>
      </c>
      <c r="S700" s="30">
        <v>0.0</v>
      </c>
      <c r="T700" s="30">
        <v>0.0</v>
      </c>
      <c r="U700" s="30">
        <v>10.0</v>
      </c>
      <c r="V700" s="30">
        <v>5.0</v>
      </c>
      <c r="W700" s="30">
        <v>10.0</v>
      </c>
      <c r="X700" s="30">
        <v>1.0</v>
      </c>
      <c r="Y700" s="30">
        <v>0.0</v>
      </c>
      <c r="Z700" s="30">
        <v>0.0</v>
      </c>
      <c r="AA700" s="30">
        <v>0.0</v>
      </c>
      <c r="AB700" s="30">
        <v>0.0</v>
      </c>
      <c r="AC700" s="30">
        <v>0.0</v>
      </c>
      <c r="AD700" s="30">
        <v>0.0</v>
      </c>
      <c r="AE700" s="30">
        <v>0.0</v>
      </c>
      <c r="AF700" s="30">
        <v>0.0</v>
      </c>
      <c r="AG700" s="30">
        <v>0.0</v>
      </c>
      <c r="AH700" s="30">
        <v>0.0</v>
      </c>
      <c r="AI700" s="30">
        <v>0.0</v>
      </c>
      <c r="AJ700" s="108"/>
    </row>
    <row r="701">
      <c r="A701" s="30">
        <v>13842.3</v>
      </c>
      <c r="B701" s="40">
        <v>44439.0</v>
      </c>
      <c r="C701" s="40">
        <v>44480.0</v>
      </c>
      <c r="D701" s="32" t="s">
        <v>125</v>
      </c>
      <c r="E701" s="32" t="s">
        <v>36</v>
      </c>
      <c r="F701" s="32" t="s">
        <v>40</v>
      </c>
      <c r="G701" s="37"/>
      <c r="H701" s="37"/>
      <c r="I701" s="37"/>
      <c r="J701" s="30">
        <v>0.0</v>
      </c>
      <c r="K701" s="30">
        <v>1.0</v>
      </c>
      <c r="L701" s="30">
        <v>0.0</v>
      </c>
      <c r="M701" s="32" t="s">
        <v>39</v>
      </c>
      <c r="N701" s="32" t="s">
        <v>39</v>
      </c>
      <c r="O701" s="30">
        <v>3.0</v>
      </c>
      <c r="P701" s="30">
        <v>0.0</v>
      </c>
      <c r="Q701" s="30">
        <v>0.0</v>
      </c>
      <c r="R701" s="30">
        <v>0.0</v>
      </c>
      <c r="S701" s="30">
        <v>0.0</v>
      </c>
      <c r="T701" s="30">
        <v>0.0</v>
      </c>
      <c r="U701" s="30">
        <v>0.0</v>
      </c>
      <c r="V701" s="30">
        <v>0.0</v>
      </c>
      <c r="W701" s="30">
        <v>0.0</v>
      </c>
      <c r="X701" s="30">
        <v>0.0</v>
      </c>
      <c r="Y701" s="30">
        <v>0.0</v>
      </c>
      <c r="Z701" s="30">
        <v>10.0</v>
      </c>
      <c r="AA701" s="30">
        <v>5.0</v>
      </c>
      <c r="AB701" s="30">
        <v>10.0</v>
      </c>
      <c r="AC701" s="30">
        <v>1.0</v>
      </c>
      <c r="AD701" s="30">
        <v>0.0</v>
      </c>
      <c r="AE701" s="30">
        <v>0.0</v>
      </c>
      <c r="AF701" s="30">
        <v>0.0</v>
      </c>
      <c r="AG701" s="30">
        <v>0.0</v>
      </c>
      <c r="AH701" s="30">
        <v>0.0</v>
      </c>
      <c r="AI701" s="30">
        <v>0.0</v>
      </c>
      <c r="AJ701" s="108"/>
    </row>
    <row r="702">
      <c r="A702" s="30">
        <v>13842.4</v>
      </c>
      <c r="B702" s="40">
        <v>44439.0</v>
      </c>
      <c r="C702" s="40">
        <v>44480.0</v>
      </c>
      <c r="D702" s="32" t="s">
        <v>125</v>
      </c>
      <c r="E702" s="32" t="s">
        <v>36</v>
      </c>
      <c r="H702" s="37"/>
      <c r="I702" s="37"/>
      <c r="J702" s="30">
        <v>1.0</v>
      </c>
      <c r="K702" s="30">
        <v>0.0</v>
      </c>
      <c r="L702" s="30">
        <v>0.0</v>
      </c>
      <c r="M702" s="32" t="s">
        <v>39</v>
      </c>
      <c r="N702" s="32" t="s">
        <v>39</v>
      </c>
      <c r="O702" s="30">
        <v>1.0</v>
      </c>
      <c r="P702" s="30">
        <v>0.0</v>
      </c>
      <c r="Q702" s="30">
        <v>0.0</v>
      </c>
      <c r="R702" s="30">
        <v>0.0</v>
      </c>
      <c r="S702" s="30">
        <v>0.0</v>
      </c>
      <c r="T702" s="30">
        <v>0.0</v>
      </c>
      <c r="U702" s="30">
        <v>0.0</v>
      </c>
      <c r="V702" s="30">
        <v>0.0</v>
      </c>
      <c r="W702" s="30">
        <v>0.0</v>
      </c>
      <c r="X702" s="30">
        <v>0.0</v>
      </c>
      <c r="Y702" s="30">
        <v>0.0</v>
      </c>
      <c r="Z702" s="30">
        <v>5.0</v>
      </c>
      <c r="AA702" s="30">
        <v>3.0</v>
      </c>
      <c r="AB702" s="30">
        <v>10.0</v>
      </c>
      <c r="AC702" s="30">
        <v>1.0</v>
      </c>
      <c r="AD702" s="30">
        <v>0.0</v>
      </c>
      <c r="AE702" s="30">
        <v>0.0</v>
      </c>
      <c r="AF702" s="30">
        <v>0.0</v>
      </c>
      <c r="AG702" s="30">
        <v>0.0</v>
      </c>
      <c r="AH702" s="30">
        <v>0.0</v>
      </c>
      <c r="AI702" s="30">
        <v>0.0</v>
      </c>
      <c r="AJ702" s="108"/>
    </row>
    <row r="703">
      <c r="A703" s="30">
        <v>13842.5</v>
      </c>
      <c r="B703" s="40">
        <v>44439.0</v>
      </c>
      <c r="C703" s="40">
        <v>44480.0</v>
      </c>
      <c r="D703" s="32" t="s">
        <v>125</v>
      </c>
      <c r="E703" s="32" t="s">
        <v>36</v>
      </c>
      <c r="H703" s="37"/>
      <c r="I703" s="37"/>
      <c r="J703" s="30">
        <v>1.0</v>
      </c>
      <c r="K703" s="30">
        <v>0.0</v>
      </c>
      <c r="L703" s="30">
        <v>0.0</v>
      </c>
      <c r="M703" s="32" t="s">
        <v>39</v>
      </c>
      <c r="N703" s="32" t="s">
        <v>39</v>
      </c>
      <c r="O703" s="30">
        <v>1.0</v>
      </c>
      <c r="P703" s="30">
        <v>0.0</v>
      </c>
      <c r="Q703" s="30">
        <v>0.0</v>
      </c>
      <c r="R703" s="30">
        <v>0.0</v>
      </c>
      <c r="S703" s="30">
        <v>0.0</v>
      </c>
      <c r="T703" s="30">
        <v>0.0</v>
      </c>
      <c r="U703" s="30">
        <v>0.0</v>
      </c>
      <c r="V703" s="30">
        <v>0.0</v>
      </c>
      <c r="W703" s="30">
        <v>0.0</v>
      </c>
      <c r="X703" s="30">
        <v>0.0</v>
      </c>
      <c r="Y703" s="30">
        <v>0.0</v>
      </c>
      <c r="Z703" s="30">
        <v>0.0</v>
      </c>
      <c r="AA703" s="30">
        <v>0.0</v>
      </c>
      <c r="AB703" s="30">
        <v>0.0</v>
      </c>
      <c r="AC703" s="30">
        <v>0.0</v>
      </c>
      <c r="AD703" s="30">
        <v>0.0</v>
      </c>
      <c r="AE703" s="30">
        <v>5.0</v>
      </c>
      <c r="AF703" s="30">
        <v>3.0</v>
      </c>
      <c r="AG703" s="30">
        <v>10.0</v>
      </c>
      <c r="AH703" s="30">
        <v>1.0</v>
      </c>
      <c r="AI703" s="30">
        <v>0.0</v>
      </c>
      <c r="AJ703" s="108"/>
    </row>
    <row r="704">
      <c r="A704" s="30">
        <v>13843.1</v>
      </c>
      <c r="B704" s="40">
        <v>44439.0</v>
      </c>
      <c r="C704" s="40">
        <v>44439.0</v>
      </c>
      <c r="D704" s="32" t="s">
        <v>420</v>
      </c>
      <c r="E704" s="32" t="s">
        <v>421</v>
      </c>
      <c r="G704" s="38"/>
      <c r="H704" s="38"/>
      <c r="I704" s="35"/>
      <c r="J704" s="30">
        <v>0.0</v>
      </c>
      <c r="K704" s="30">
        <v>0.0</v>
      </c>
      <c r="L704" s="30">
        <v>1.0</v>
      </c>
      <c r="M704" s="32" t="s">
        <v>39</v>
      </c>
      <c r="N704" s="32" t="s">
        <v>39</v>
      </c>
      <c r="O704" s="30">
        <v>1.0</v>
      </c>
      <c r="P704" s="30">
        <v>0.0</v>
      </c>
      <c r="Q704" s="30">
        <v>0.0</v>
      </c>
      <c r="R704" s="30">
        <v>0.0</v>
      </c>
      <c r="S704" s="30">
        <v>0.0</v>
      </c>
      <c r="T704" s="30">
        <v>0.0</v>
      </c>
      <c r="U704" s="30">
        <v>0.0</v>
      </c>
      <c r="V704" s="30">
        <v>0.0</v>
      </c>
      <c r="W704" s="30">
        <v>0.0</v>
      </c>
      <c r="X704" s="30">
        <v>0.0</v>
      </c>
      <c r="Y704" s="30">
        <v>0.0</v>
      </c>
      <c r="Z704" s="30">
        <v>0.0</v>
      </c>
      <c r="AA704" s="30">
        <v>0.0</v>
      </c>
      <c r="AB704" s="30">
        <v>0.0</v>
      </c>
      <c r="AC704" s="30">
        <v>0.0</v>
      </c>
      <c r="AD704" s="30">
        <v>0.0</v>
      </c>
      <c r="AE704" s="30">
        <v>10.0</v>
      </c>
      <c r="AF704" s="30">
        <v>4.0</v>
      </c>
      <c r="AG704" s="30">
        <v>10.0</v>
      </c>
      <c r="AH704" s="30">
        <v>1.0</v>
      </c>
      <c r="AI704" s="30">
        <v>1.0</v>
      </c>
      <c r="AJ704" s="108"/>
    </row>
    <row r="705">
      <c r="A705" s="30">
        <v>13844.1</v>
      </c>
      <c r="B705" s="40">
        <v>44439.0</v>
      </c>
      <c r="C705" s="40">
        <v>44476.0</v>
      </c>
      <c r="D705" s="32" t="s">
        <v>410</v>
      </c>
      <c r="E705" s="32" t="s">
        <v>36</v>
      </c>
      <c r="F705" s="32" t="s">
        <v>67</v>
      </c>
      <c r="G705" s="32" t="s">
        <v>38</v>
      </c>
      <c r="H705" s="30">
        <v>27610.0</v>
      </c>
      <c r="I705" s="37"/>
      <c r="J705" s="30">
        <v>0.0</v>
      </c>
      <c r="K705" s="30">
        <v>1.0</v>
      </c>
      <c r="L705" s="30">
        <v>0.0</v>
      </c>
      <c r="M705" s="32" t="s">
        <v>49</v>
      </c>
      <c r="N705" s="32" t="s">
        <v>39</v>
      </c>
      <c r="O705" s="30">
        <v>4.0</v>
      </c>
      <c r="P705" s="30">
        <v>12.0</v>
      </c>
      <c r="Q705" s="30">
        <v>7.0</v>
      </c>
      <c r="R705" s="30">
        <v>12.0</v>
      </c>
      <c r="S705" s="30">
        <v>1.0</v>
      </c>
      <c r="T705" s="30">
        <v>0.0</v>
      </c>
      <c r="U705" s="30">
        <v>0.0</v>
      </c>
      <c r="V705" s="30">
        <v>0.0</v>
      </c>
      <c r="W705" s="30">
        <v>0.0</v>
      </c>
      <c r="X705" s="30">
        <v>0.0</v>
      </c>
      <c r="Y705" s="30">
        <v>0.0</v>
      </c>
      <c r="Z705" s="30">
        <v>0.0</v>
      </c>
      <c r="AA705" s="30">
        <v>0.0</v>
      </c>
      <c r="AB705" s="30">
        <v>0.0</v>
      </c>
      <c r="AC705" s="30">
        <v>0.0</v>
      </c>
      <c r="AD705" s="30">
        <v>0.0</v>
      </c>
      <c r="AE705" s="30">
        <v>0.0</v>
      </c>
      <c r="AF705" s="30">
        <v>0.0</v>
      </c>
      <c r="AG705" s="30">
        <v>0.0</v>
      </c>
      <c r="AH705" s="30">
        <v>0.0</v>
      </c>
      <c r="AI705" s="30">
        <v>0.0</v>
      </c>
      <c r="AJ705" s="108"/>
    </row>
    <row r="706">
      <c r="A706" s="30">
        <v>13844.2</v>
      </c>
      <c r="B706" s="40">
        <v>44439.0</v>
      </c>
      <c r="C706" s="40">
        <v>44476.0</v>
      </c>
      <c r="D706" s="32" t="s">
        <v>410</v>
      </c>
      <c r="E706" s="32" t="s">
        <v>36</v>
      </c>
      <c r="H706" s="37"/>
      <c r="I706" s="37"/>
      <c r="J706" s="30">
        <v>0.0</v>
      </c>
      <c r="K706" s="30">
        <v>0.0</v>
      </c>
      <c r="L706" s="30">
        <v>1.0</v>
      </c>
      <c r="M706" s="32" t="s">
        <v>39</v>
      </c>
      <c r="N706" s="32" t="s">
        <v>39</v>
      </c>
      <c r="O706" s="30">
        <v>1.0</v>
      </c>
      <c r="P706" s="30">
        <v>12.0</v>
      </c>
      <c r="Q706" s="30">
        <v>13.0</v>
      </c>
      <c r="R706" s="30">
        <v>5.0</v>
      </c>
      <c r="S706" s="30">
        <v>1.0</v>
      </c>
      <c r="T706" s="30">
        <v>0.0</v>
      </c>
      <c r="U706" s="30">
        <v>0.0</v>
      </c>
      <c r="V706" s="30">
        <v>0.0</v>
      </c>
      <c r="W706" s="30">
        <v>0.0</v>
      </c>
      <c r="X706" s="30">
        <v>0.0</v>
      </c>
      <c r="Y706" s="30">
        <v>0.0</v>
      </c>
      <c r="Z706" s="30">
        <v>0.0</v>
      </c>
      <c r="AA706" s="30">
        <v>0.0</v>
      </c>
      <c r="AB706" s="30">
        <v>0.0</v>
      </c>
      <c r="AC706" s="30">
        <v>0.0</v>
      </c>
      <c r="AD706" s="30">
        <v>0.0</v>
      </c>
      <c r="AE706" s="30">
        <v>0.0</v>
      </c>
      <c r="AF706" s="30">
        <v>0.0</v>
      </c>
      <c r="AG706" s="30">
        <v>0.0</v>
      </c>
      <c r="AH706" s="30">
        <v>0.0</v>
      </c>
      <c r="AI706" s="30">
        <v>0.0</v>
      </c>
      <c r="AJ706" s="108"/>
    </row>
    <row r="707">
      <c r="A707" s="30">
        <v>13845.1</v>
      </c>
      <c r="B707" s="40">
        <v>44439.0</v>
      </c>
      <c r="C707" s="40">
        <v>44477.0</v>
      </c>
      <c r="D707" s="32" t="s">
        <v>125</v>
      </c>
      <c r="E707" s="32" t="s">
        <v>36</v>
      </c>
      <c r="F707" s="32" t="s">
        <v>263</v>
      </c>
      <c r="G707" s="32" t="s">
        <v>91</v>
      </c>
      <c r="H707" s="30">
        <v>27597.0</v>
      </c>
      <c r="I707" s="37"/>
      <c r="J707" s="30">
        <v>0.0</v>
      </c>
      <c r="K707" s="30">
        <v>1.0</v>
      </c>
      <c r="L707" s="30">
        <v>0.0</v>
      </c>
      <c r="M707" s="32" t="s">
        <v>39</v>
      </c>
      <c r="N707" s="32" t="s">
        <v>39</v>
      </c>
      <c r="O707" s="30">
        <v>2.0</v>
      </c>
      <c r="P707" s="30">
        <v>12.0</v>
      </c>
      <c r="Q707" s="30">
        <v>7.0</v>
      </c>
      <c r="R707" s="30">
        <v>10.0</v>
      </c>
      <c r="S707" s="30">
        <v>2.0</v>
      </c>
      <c r="T707" s="30">
        <v>0.0</v>
      </c>
      <c r="U707" s="30">
        <v>0.0</v>
      </c>
      <c r="V707" s="30">
        <v>0.0</v>
      </c>
      <c r="W707" s="30">
        <v>0.0</v>
      </c>
      <c r="X707" s="30">
        <v>0.0</v>
      </c>
      <c r="Y707" s="30">
        <v>0.0</v>
      </c>
      <c r="Z707" s="30">
        <v>0.0</v>
      </c>
      <c r="AA707" s="30">
        <v>0.0</v>
      </c>
      <c r="AB707" s="30">
        <v>0.0</v>
      </c>
      <c r="AC707" s="30">
        <v>0.0</v>
      </c>
      <c r="AD707" s="30">
        <v>0.0</v>
      </c>
      <c r="AE707" s="30">
        <v>0.0</v>
      </c>
      <c r="AF707" s="30">
        <v>0.0</v>
      </c>
      <c r="AG707" s="30">
        <v>0.0</v>
      </c>
      <c r="AH707" s="30">
        <v>0.0</v>
      </c>
      <c r="AI707" s="30">
        <v>0.0</v>
      </c>
      <c r="AJ707" s="108"/>
    </row>
    <row r="708">
      <c r="A708" s="30">
        <v>13845.2</v>
      </c>
      <c r="B708" s="40">
        <v>44439.0</v>
      </c>
      <c r="C708" s="40">
        <v>44480.0</v>
      </c>
      <c r="D708" s="32" t="s">
        <v>125</v>
      </c>
      <c r="E708" s="32" t="s">
        <v>36</v>
      </c>
      <c r="F708" s="32" t="s">
        <v>263</v>
      </c>
      <c r="G708" s="32" t="s">
        <v>91</v>
      </c>
      <c r="H708" s="30">
        <v>27597.0</v>
      </c>
      <c r="I708" s="37"/>
      <c r="J708" s="30">
        <v>0.0</v>
      </c>
      <c r="K708" s="30">
        <v>1.0</v>
      </c>
      <c r="L708" s="30">
        <v>0.0</v>
      </c>
      <c r="M708" s="32" t="s">
        <v>39</v>
      </c>
      <c r="N708" s="32" t="s">
        <v>39</v>
      </c>
      <c r="O708" s="30">
        <v>2.0</v>
      </c>
      <c r="P708" s="30">
        <v>12.0</v>
      </c>
      <c r="Q708" s="30">
        <v>7.0</v>
      </c>
      <c r="R708" s="30">
        <v>10.0</v>
      </c>
      <c r="S708" s="30">
        <v>2.0</v>
      </c>
      <c r="T708" s="30">
        <v>0.0</v>
      </c>
      <c r="U708" s="30">
        <v>0.0</v>
      </c>
      <c r="V708" s="30">
        <v>0.0</v>
      </c>
      <c r="W708" s="30">
        <v>0.0</v>
      </c>
      <c r="X708" s="30">
        <v>0.0</v>
      </c>
      <c r="Y708" s="30">
        <v>0.0</v>
      </c>
      <c r="Z708" s="30">
        <v>0.0</v>
      </c>
      <c r="AA708" s="30">
        <v>0.0</v>
      </c>
      <c r="AB708" s="30">
        <v>0.0</v>
      </c>
      <c r="AC708" s="30">
        <v>0.0</v>
      </c>
      <c r="AD708" s="30">
        <v>0.0</v>
      </c>
      <c r="AE708" s="30">
        <v>0.0</v>
      </c>
      <c r="AF708" s="30">
        <v>0.0</v>
      </c>
      <c r="AG708" s="30">
        <v>0.0</v>
      </c>
      <c r="AH708" s="30">
        <v>0.0</v>
      </c>
      <c r="AI708" s="30">
        <v>0.0</v>
      </c>
      <c r="AJ708" s="108"/>
    </row>
    <row r="709">
      <c r="A709" s="30">
        <v>13845.3</v>
      </c>
      <c r="B709" s="40">
        <v>44439.0</v>
      </c>
      <c r="C709" s="40">
        <v>44480.0</v>
      </c>
      <c r="D709" s="32" t="s">
        <v>125</v>
      </c>
      <c r="E709" s="32" t="s">
        <v>36</v>
      </c>
      <c r="H709" s="37"/>
      <c r="I709" s="37"/>
      <c r="J709" s="30">
        <v>0.0</v>
      </c>
      <c r="K709" s="30">
        <v>0.0</v>
      </c>
      <c r="L709" s="30">
        <v>1.0</v>
      </c>
      <c r="M709" s="32" t="s">
        <v>39</v>
      </c>
      <c r="N709" s="32" t="s">
        <v>39</v>
      </c>
      <c r="O709" s="30">
        <v>2.0</v>
      </c>
      <c r="P709" s="30">
        <v>12.0</v>
      </c>
      <c r="Q709" s="30">
        <v>7.0</v>
      </c>
      <c r="R709" s="30">
        <v>10.0</v>
      </c>
      <c r="S709" s="30">
        <v>2.0</v>
      </c>
      <c r="T709" s="30">
        <v>0.0</v>
      </c>
      <c r="U709" s="30">
        <v>0.0</v>
      </c>
      <c r="V709" s="30">
        <v>0.0</v>
      </c>
      <c r="W709" s="30">
        <v>0.0</v>
      </c>
      <c r="X709" s="30">
        <v>0.0</v>
      </c>
      <c r="Y709" s="30">
        <v>0.0</v>
      </c>
      <c r="Z709" s="30">
        <v>0.0</v>
      </c>
      <c r="AA709" s="30">
        <v>0.0</v>
      </c>
      <c r="AB709" s="30">
        <v>0.0</v>
      </c>
      <c r="AC709" s="30">
        <v>0.0</v>
      </c>
      <c r="AD709" s="30">
        <v>0.0</v>
      </c>
      <c r="AE709" s="30">
        <v>0.0</v>
      </c>
      <c r="AF709" s="30">
        <v>0.0</v>
      </c>
      <c r="AG709" s="30">
        <v>0.0</v>
      </c>
      <c r="AH709" s="30">
        <v>0.0</v>
      </c>
      <c r="AI709" s="30">
        <v>0.0</v>
      </c>
      <c r="AJ709" s="108"/>
    </row>
    <row r="710">
      <c r="A710" s="30">
        <v>13846.1</v>
      </c>
      <c r="B710" s="40">
        <v>44439.0</v>
      </c>
      <c r="C710" s="40">
        <v>44481.0</v>
      </c>
      <c r="D710" s="32" t="s">
        <v>80</v>
      </c>
      <c r="E710" s="32" t="s">
        <v>36</v>
      </c>
      <c r="F710" s="32" t="s">
        <v>81</v>
      </c>
      <c r="G710" s="32" t="s">
        <v>38</v>
      </c>
      <c r="H710" s="30">
        <v>27614.0</v>
      </c>
      <c r="I710" s="37"/>
      <c r="J710" s="30">
        <v>0.0</v>
      </c>
      <c r="K710" s="30">
        <v>1.0</v>
      </c>
      <c r="L710" s="30">
        <v>0.0</v>
      </c>
      <c r="M710" s="32" t="s">
        <v>39</v>
      </c>
      <c r="N710" s="32" t="s">
        <v>39</v>
      </c>
      <c r="O710" s="30">
        <v>2.0</v>
      </c>
      <c r="P710" s="30">
        <v>12.0</v>
      </c>
      <c r="Q710" s="30">
        <v>5.0</v>
      </c>
      <c r="R710" s="30">
        <v>10.0</v>
      </c>
      <c r="S710" s="30">
        <v>1.0</v>
      </c>
      <c r="T710" s="30">
        <v>1.0</v>
      </c>
      <c r="U710" s="30">
        <v>0.0</v>
      </c>
      <c r="V710" s="30">
        <v>0.0</v>
      </c>
      <c r="W710" s="30">
        <v>0.0</v>
      </c>
      <c r="X710" s="30">
        <v>0.0</v>
      </c>
      <c r="Y710" s="30">
        <v>0.0</v>
      </c>
      <c r="Z710" s="30">
        <v>0.0</v>
      </c>
      <c r="AA710" s="30">
        <v>0.0</v>
      </c>
      <c r="AB710" s="30">
        <v>0.0</v>
      </c>
      <c r="AC710" s="30">
        <v>0.0</v>
      </c>
      <c r="AD710" s="30">
        <v>0.0</v>
      </c>
      <c r="AE710" s="30">
        <v>0.0</v>
      </c>
      <c r="AF710" s="30">
        <v>0.0</v>
      </c>
      <c r="AG710" s="30">
        <v>0.0</v>
      </c>
      <c r="AH710" s="30">
        <v>0.0</v>
      </c>
      <c r="AI710" s="30">
        <v>0.0</v>
      </c>
      <c r="AJ710" s="108"/>
    </row>
    <row r="711">
      <c r="A711" s="30">
        <v>13846.2</v>
      </c>
      <c r="B711" s="40">
        <v>44439.0</v>
      </c>
      <c r="C711" s="40">
        <v>44481.0</v>
      </c>
      <c r="D711" s="32" t="s">
        <v>80</v>
      </c>
      <c r="E711" s="32" t="s">
        <v>36</v>
      </c>
      <c r="H711" s="37"/>
      <c r="I711" s="37"/>
      <c r="J711" s="30">
        <v>1.0</v>
      </c>
      <c r="K711" s="30">
        <v>0.0</v>
      </c>
      <c r="L711" s="30">
        <v>0.0</v>
      </c>
      <c r="M711" s="32" t="s">
        <v>39</v>
      </c>
      <c r="N711" s="32" t="s">
        <v>39</v>
      </c>
      <c r="O711" s="30">
        <v>1.0</v>
      </c>
      <c r="P711" s="30">
        <v>0.0</v>
      </c>
      <c r="Q711" s="30">
        <v>0.0</v>
      </c>
      <c r="R711" s="30">
        <v>0.0</v>
      </c>
      <c r="S711" s="30">
        <v>0.0</v>
      </c>
      <c r="T711" s="30">
        <v>0.0</v>
      </c>
      <c r="U711" s="30">
        <v>0.0</v>
      </c>
      <c r="V711" s="30">
        <v>0.0</v>
      </c>
      <c r="W711" s="30">
        <v>0.0</v>
      </c>
      <c r="X711" s="30">
        <v>0.0</v>
      </c>
      <c r="Y711" s="30">
        <v>0.0</v>
      </c>
      <c r="Z711" s="30">
        <v>41.0</v>
      </c>
      <c r="AA711" s="30">
        <v>2.0</v>
      </c>
      <c r="AB711" s="30">
        <v>11.0</v>
      </c>
      <c r="AC711" s="30">
        <v>1.0</v>
      </c>
      <c r="AD711" s="30">
        <v>1.0</v>
      </c>
      <c r="AE711" s="30">
        <v>0.0</v>
      </c>
      <c r="AF711" s="30">
        <v>0.0</v>
      </c>
      <c r="AG711" s="30">
        <v>0.0</v>
      </c>
      <c r="AH711" s="30">
        <v>0.0</v>
      </c>
      <c r="AI711" s="30">
        <v>0.0</v>
      </c>
      <c r="AJ711" s="108"/>
    </row>
    <row r="712">
      <c r="A712" s="30">
        <v>13847.1</v>
      </c>
      <c r="B712" s="40">
        <v>44439.0</v>
      </c>
      <c r="C712" s="40">
        <v>44476.0</v>
      </c>
      <c r="D712" s="32" t="s">
        <v>430</v>
      </c>
      <c r="E712" s="32" t="s">
        <v>36</v>
      </c>
      <c r="F712" s="32" t="s">
        <v>206</v>
      </c>
      <c r="G712" s="33" t="s">
        <v>38</v>
      </c>
      <c r="H712" s="34">
        <v>27612.0</v>
      </c>
      <c r="I712" s="35"/>
      <c r="J712" s="30">
        <v>0.0</v>
      </c>
      <c r="K712" s="30">
        <v>1.0</v>
      </c>
      <c r="L712" s="30">
        <v>0.0</v>
      </c>
      <c r="M712" s="32" t="s">
        <v>39</v>
      </c>
      <c r="N712" s="32" t="s">
        <v>39</v>
      </c>
      <c r="O712" s="30">
        <v>1.0</v>
      </c>
      <c r="P712" s="30">
        <v>0.0</v>
      </c>
      <c r="Q712" s="30">
        <v>0.0</v>
      </c>
      <c r="R712" s="30">
        <v>0.0</v>
      </c>
      <c r="S712" s="30">
        <v>0.0</v>
      </c>
      <c r="T712" s="30">
        <v>0.0</v>
      </c>
      <c r="U712" s="30">
        <v>7.0</v>
      </c>
      <c r="V712" s="30">
        <v>5.0</v>
      </c>
      <c r="W712" s="30">
        <v>10.0</v>
      </c>
      <c r="X712" s="30">
        <v>1.0</v>
      </c>
      <c r="Y712" s="30">
        <v>0.0</v>
      </c>
      <c r="Z712" s="30">
        <v>0.0</v>
      </c>
      <c r="AA712" s="30">
        <v>0.0</v>
      </c>
      <c r="AB712" s="30">
        <v>0.0</v>
      </c>
      <c r="AC712" s="30">
        <v>0.0</v>
      </c>
      <c r="AD712" s="30">
        <v>0.0</v>
      </c>
      <c r="AE712" s="30">
        <v>0.0</v>
      </c>
      <c r="AF712" s="30">
        <v>0.0</v>
      </c>
      <c r="AG712" s="30">
        <v>0.0</v>
      </c>
      <c r="AH712" s="30">
        <v>0.0</v>
      </c>
      <c r="AI712" s="30">
        <v>0.0</v>
      </c>
      <c r="AJ712" s="108"/>
    </row>
    <row r="713">
      <c r="A713" s="30">
        <v>13848.1</v>
      </c>
      <c r="B713" s="40">
        <v>44439.0</v>
      </c>
      <c r="C713" s="40">
        <v>44480.0</v>
      </c>
      <c r="D713" s="32" t="s">
        <v>410</v>
      </c>
      <c r="E713" s="32" t="s">
        <v>36</v>
      </c>
      <c r="F713" s="32" t="s">
        <v>67</v>
      </c>
      <c r="G713" s="32" t="s">
        <v>38</v>
      </c>
      <c r="H713" s="30">
        <v>27610.0</v>
      </c>
      <c r="I713" s="37"/>
      <c r="J713" s="30">
        <v>0.0</v>
      </c>
      <c r="K713" s="30">
        <v>1.0</v>
      </c>
      <c r="L713" s="30">
        <v>0.0</v>
      </c>
      <c r="M713" s="32" t="s">
        <v>49</v>
      </c>
      <c r="N713" s="32" t="s">
        <v>39</v>
      </c>
      <c r="O713" s="30">
        <v>3.0</v>
      </c>
      <c r="P713" s="30">
        <v>0.0</v>
      </c>
      <c r="Q713" s="30">
        <v>0.0</v>
      </c>
      <c r="R713" s="30">
        <v>0.0</v>
      </c>
      <c r="S713" s="30">
        <v>0.0</v>
      </c>
      <c r="T713" s="30">
        <v>0.0</v>
      </c>
      <c r="U713" s="30">
        <v>11.0</v>
      </c>
      <c r="V713" s="30">
        <v>5.0</v>
      </c>
      <c r="W713" s="30">
        <v>0.0</v>
      </c>
      <c r="X713" s="30">
        <v>0.0</v>
      </c>
      <c r="Y713" s="30">
        <v>0.0</v>
      </c>
      <c r="Z713" s="30">
        <v>0.0</v>
      </c>
      <c r="AA713" s="30">
        <v>0.0</v>
      </c>
      <c r="AB713" s="30">
        <v>0.0</v>
      </c>
      <c r="AC713" s="30">
        <v>0.0</v>
      </c>
      <c r="AD713" s="30">
        <v>0.0</v>
      </c>
      <c r="AE713" s="30">
        <v>0.0</v>
      </c>
      <c r="AF713" s="30">
        <v>0.0</v>
      </c>
      <c r="AG713" s="30">
        <v>10.0</v>
      </c>
      <c r="AH713" s="30">
        <v>1.0</v>
      </c>
      <c r="AI713" s="30">
        <v>0.0</v>
      </c>
      <c r="AJ713" s="108"/>
    </row>
    <row r="714">
      <c r="A714" s="30">
        <v>13848.2</v>
      </c>
      <c r="B714" s="40">
        <v>44439.0</v>
      </c>
      <c r="C714" s="40">
        <v>44480.0</v>
      </c>
      <c r="D714" s="32" t="s">
        <v>410</v>
      </c>
      <c r="E714" s="32" t="s">
        <v>36</v>
      </c>
      <c r="F714" s="32" t="s">
        <v>67</v>
      </c>
      <c r="G714" s="32" t="s">
        <v>38</v>
      </c>
      <c r="H714" s="30">
        <v>27610.0</v>
      </c>
      <c r="I714" s="37"/>
      <c r="J714" s="30">
        <v>0.0</v>
      </c>
      <c r="K714" s="30">
        <v>1.0</v>
      </c>
      <c r="L714" s="30">
        <v>0.0</v>
      </c>
      <c r="M714" s="32" t="s">
        <v>49</v>
      </c>
      <c r="N714" s="32" t="s">
        <v>39</v>
      </c>
      <c r="O714" s="30">
        <v>3.0</v>
      </c>
      <c r="P714" s="30">
        <v>0.0</v>
      </c>
      <c r="Q714" s="30">
        <v>0.0</v>
      </c>
      <c r="R714" s="30">
        <v>0.0</v>
      </c>
      <c r="S714" s="30">
        <v>0.0</v>
      </c>
      <c r="T714" s="30">
        <v>0.0</v>
      </c>
      <c r="U714" s="30">
        <v>11.0</v>
      </c>
      <c r="V714" s="30">
        <v>5.0</v>
      </c>
      <c r="W714" s="30">
        <v>10.0</v>
      </c>
      <c r="X714" s="30">
        <v>1.0</v>
      </c>
      <c r="Y714" s="30">
        <v>0.0</v>
      </c>
      <c r="Z714" s="30">
        <v>0.0</v>
      </c>
      <c r="AA714" s="30">
        <v>0.0</v>
      </c>
      <c r="AB714" s="30">
        <v>0.0</v>
      </c>
      <c r="AC714" s="30">
        <v>0.0</v>
      </c>
      <c r="AD714" s="30">
        <v>0.0</v>
      </c>
      <c r="AE714" s="30">
        <v>0.0</v>
      </c>
      <c r="AF714" s="30">
        <v>0.0</v>
      </c>
      <c r="AG714" s="30">
        <v>0.0</v>
      </c>
      <c r="AH714" s="30">
        <v>0.0</v>
      </c>
      <c r="AI714" s="30">
        <v>0.0</v>
      </c>
      <c r="AJ714" s="108"/>
    </row>
    <row r="715">
      <c r="A715" s="30">
        <v>13849.1</v>
      </c>
      <c r="B715" s="40">
        <v>44439.0</v>
      </c>
      <c r="C715" s="40">
        <v>44476.0</v>
      </c>
      <c r="D715" s="32" t="s">
        <v>231</v>
      </c>
      <c r="E715" s="32" t="s">
        <v>36</v>
      </c>
      <c r="F715" s="32" t="s">
        <v>400</v>
      </c>
      <c r="G715" s="32" t="s">
        <v>38</v>
      </c>
      <c r="H715" s="30">
        <v>27606.0</v>
      </c>
      <c r="I715" s="37"/>
      <c r="J715" s="30">
        <v>0.0</v>
      </c>
      <c r="K715" s="30">
        <v>1.0</v>
      </c>
      <c r="L715" s="30">
        <v>0.0</v>
      </c>
      <c r="M715" s="32" t="s">
        <v>39</v>
      </c>
      <c r="N715" s="32" t="s">
        <v>39</v>
      </c>
      <c r="O715" s="30">
        <v>1.0</v>
      </c>
      <c r="P715" s="30">
        <v>0.0</v>
      </c>
      <c r="Q715" s="30">
        <v>0.0</v>
      </c>
      <c r="R715" s="30">
        <v>0.0</v>
      </c>
      <c r="S715" s="30">
        <v>0.0</v>
      </c>
      <c r="T715" s="30">
        <v>0.0</v>
      </c>
      <c r="U715" s="30">
        <v>10.0</v>
      </c>
      <c r="V715" s="30">
        <v>7.0</v>
      </c>
      <c r="W715" s="30">
        <v>10.0</v>
      </c>
      <c r="X715" s="30">
        <v>2.0</v>
      </c>
      <c r="Y715" s="30">
        <v>0.0</v>
      </c>
      <c r="Z715" s="30">
        <v>0.0</v>
      </c>
      <c r="AA715" s="30">
        <v>0.0</v>
      </c>
      <c r="AB715" s="30">
        <v>0.0</v>
      </c>
      <c r="AC715" s="30">
        <v>0.0</v>
      </c>
      <c r="AD715" s="30">
        <v>0.0</v>
      </c>
      <c r="AE715" s="30">
        <v>0.0</v>
      </c>
      <c r="AF715" s="30">
        <v>0.0</v>
      </c>
      <c r="AG715" s="30">
        <v>0.0</v>
      </c>
      <c r="AH715" s="30">
        <v>0.0</v>
      </c>
      <c r="AI715" s="30">
        <v>0.0</v>
      </c>
      <c r="AJ715" s="108"/>
    </row>
    <row r="716">
      <c r="A716" s="30">
        <v>13850.1</v>
      </c>
      <c r="B716" s="40">
        <v>44439.0</v>
      </c>
      <c r="C716" s="40">
        <v>44440.0</v>
      </c>
      <c r="D716" s="32" t="s">
        <v>82</v>
      </c>
      <c r="E716" s="32" t="s">
        <v>36</v>
      </c>
      <c r="F716" s="32" t="s">
        <v>265</v>
      </c>
      <c r="G716" s="32" t="s">
        <v>38</v>
      </c>
      <c r="H716" s="30">
        <v>27608.0</v>
      </c>
      <c r="I716" s="37"/>
      <c r="J716" s="30">
        <v>0.0</v>
      </c>
      <c r="K716" s="30">
        <v>1.0</v>
      </c>
      <c r="L716" s="30">
        <v>0.0</v>
      </c>
      <c r="M716" s="32" t="s">
        <v>49</v>
      </c>
      <c r="N716" s="32" t="s">
        <v>39</v>
      </c>
      <c r="O716" s="30">
        <v>3.0</v>
      </c>
      <c r="P716" s="30">
        <v>0.0</v>
      </c>
      <c r="Q716" s="30">
        <v>0.0</v>
      </c>
      <c r="R716" s="30">
        <v>0.0</v>
      </c>
      <c r="S716" s="30">
        <v>0.0</v>
      </c>
      <c r="T716" s="30">
        <v>0.0</v>
      </c>
      <c r="U716" s="30">
        <v>0.0</v>
      </c>
      <c r="V716" s="30">
        <v>0.0</v>
      </c>
      <c r="W716" s="30">
        <v>15.0</v>
      </c>
      <c r="X716" s="30">
        <v>0.0</v>
      </c>
      <c r="Y716" s="30">
        <v>0.0</v>
      </c>
      <c r="Z716" s="30">
        <v>0.0</v>
      </c>
      <c r="AA716" s="30">
        <v>0.0</v>
      </c>
      <c r="AB716" s="30">
        <v>0.0</v>
      </c>
      <c r="AC716" s="30">
        <v>0.0</v>
      </c>
      <c r="AD716" s="30">
        <v>0.0</v>
      </c>
      <c r="AE716" s="30">
        <v>0.0</v>
      </c>
      <c r="AF716" s="30">
        <v>0.0</v>
      </c>
      <c r="AG716" s="30">
        <v>0.0</v>
      </c>
      <c r="AH716" s="30">
        <v>0.0</v>
      </c>
      <c r="AI716" s="30">
        <v>0.0</v>
      </c>
      <c r="AJ716" s="108"/>
    </row>
    <row r="717">
      <c r="A717" s="30"/>
      <c r="B717" s="31"/>
      <c r="C717" s="40"/>
      <c r="D717" s="32"/>
      <c r="E717" s="32"/>
      <c r="F717" s="32"/>
      <c r="G717" s="37"/>
      <c r="H717" s="37"/>
      <c r="I717" s="37"/>
      <c r="J717" s="30"/>
      <c r="K717" s="30"/>
      <c r="L717" s="30"/>
      <c r="M717" s="32"/>
      <c r="N717" s="32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108"/>
    </row>
    <row r="718">
      <c r="A718" s="41" t="s">
        <v>133</v>
      </c>
      <c r="B718" s="52"/>
      <c r="C718" s="52"/>
      <c r="D718" s="42">
        <f>COUNTIF(D3:D716,"Emergency Clothing Events")</f>
        <v>182</v>
      </c>
      <c r="E718" s="32"/>
      <c r="J718" s="30"/>
      <c r="K718" s="30"/>
      <c r="L718" s="30"/>
      <c r="M718" s="32"/>
      <c r="N718" s="32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108"/>
    </row>
    <row r="719">
      <c r="A719" s="41" t="s">
        <v>134</v>
      </c>
      <c r="B719" s="52"/>
      <c r="C719" s="52"/>
      <c r="D719" s="43">
        <f>A2-D718</f>
        <v>532</v>
      </c>
      <c r="E719" s="32"/>
      <c r="J719" s="30"/>
      <c r="K719" s="30"/>
      <c r="L719" s="30"/>
      <c r="M719" s="32"/>
      <c r="N719" s="32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108"/>
    </row>
    <row r="720">
      <c r="A720" s="30" t="s">
        <v>135</v>
      </c>
      <c r="B720" s="52"/>
      <c r="C720" s="52"/>
      <c r="D720" s="33">
        <f>D719+D718</f>
        <v>714</v>
      </c>
      <c r="E720" s="32"/>
      <c r="F720" s="32"/>
      <c r="G720" s="37"/>
      <c r="H720" s="37"/>
      <c r="I720" s="37"/>
      <c r="J720" s="30"/>
      <c r="K720" s="30"/>
      <c r="L720" s="30"/>
      <c r="M720" s="32"/>
      <c r="N720" s="32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108"/>
    </row>
    <row r="721">
      <c r="A721" s="30"/>
      <c r="B721" s="31"/>
      <c r="C721" s="40"/>
      <c r="D721" s="32"/>
      <c r="E721" s="32"/>
      <c r="J721" s="30"/>
      <c r="K721" s="30"/>
      <c r="L721" s="30"/>
      <c r="M721" s="32"/>
      <c r="N721" s="32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108"/>
    </row>
    <row r="722">
      <c r="A722" s="30"/>
      <c r="B722" s="31"/>
      <c r="C722" s="40"/>
      <c r="D722" s="32"/>
      <c r="E722" s="32"/>
      <c r="J722" s="30"/>
      <c r="K722" s="30"/>
      <c r="L722" s="30"/>
      <c r="M722" s="32"/>
      <c r="N722" s="32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108"/>
    </row>
    <row r="723">
      <c r="A723" s="30"/>
      <c r="B723" s="31"/>
      <c r="C723" s="40"/>
      <c r="D723" s="32"/>
      <c r="E723" s="32"/>
      <c r="J723" s="30"/>
      <c r="K723" s="30"/>
      <c r="L723" s="30"/>
      <c r="M723" s="32"/>
      <c r="N723" s="32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108"/>
    </row>
    <row r="724">
      <c r="A724" s="30"/>
      <c r="B724" s="31"/>
      <c r="C724" s="40"/>
      <c r="D724" s="32"/>
      <c r="E724" s="32"/>
      <c r="F724" s="32"/>
      <c r="G724" s="37"/>
      <c r="H724" s="37"/>
      <c r="I724" s="37"/>
      <c r="J724" s="30"/>
      <c r="K724" s="30"/>
      <c r="L724" s="30"/>
      <c r="M724" s="32"/>
      <c r="N724" s="32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108"/>
    </row>
    <row r="725">
      <c r="A725" s="30"/>
      <c r="B725" s="31"/>
      <c r="C725" s="40"/>
      <c r="D725" s="32"/>
      <c r="E725" s="32"/>
      <c r="F725" s="32"/>
      <c r="G725" s="37"/>
      <c r="H725" s="37"/>
      <c r="I725" s="37"/>
      <c r="J725" s="30"/>
      <c r="K725" s="30"/>
      <c r="L725" s="30"/>
      <c r="M725" s="32"/>
      <c r="N725" s="32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108"/>
    </row>
    <row r="726">
      <c r="A726" s="30"/>
      <c r="B726" s="31"/>
      <c r="C726" s="40"/>
      <c r="D726" s="32"/>
      <c r="E726" s="32"/>
      <c r="F726" s="32"/>
      <c r="G726" s="37"/>
      <c r="H726" s="37"/>
      <c r="I726" s="37"/>
      <c r="J726" s="30"/>
      <c r="K726" s="30"/>
      <c r="L726" s="30"/>
      <c r="M726" s="32"/>
      <c r="N726" s="32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108"/>
    </row>
    <row r="727">
      <c r="A727" s="30"/>
      <c r="B727" s="31"/>
      <c r="C727" s="40"/>
      <c r="D727" s="32"/>
      <c r="E727" s="32"/>
      <c r="J727" s="30"/>
      <c r="K727" s="30"/>
      <c r="L727" s="30"/>
      <c r="M727" s="32"/>
      <c r="N727" s="32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108"/>
    </row>
    <row r="728">
      <c r="A728" s="30"/>
      <c r="B728" s="31"/>
      <c r="C728" s="40"/>
      <c r="D728" s="32"/>
      <c r="E728" s="32"/>
      <c r="J728" s="30"/>
      <c r="K728" s="30"/>
      <c r="L728" s="30"/>
      <c r="M728" s="32"/>
      <c r="N728" s="32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108"/>
    </row>
    <row r="729">
      <c r="A729" s="30"/>
      <c r="B729" s="31"/>
      <c r="C729" s="40"/>
      <c r="D729" s="32"/>
      <c r="E729" s="32"/>
      <c r="J729" s="30"/>
      <c r="K729" s="30"/>
      <c r="L729" s="30"/>
      <c r="M729" s="32"/>
      <c r="N729" s="32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108"/>
    </row>
    <row r="730">
      <c r="A730" s="30"/>
      <c r="B730" s="31"/>
      <c r="C730" s="40"/>
      <c r="D730" s="32"/>
      <c r="E730" s="32"/>
      <c r="F730" s="32"/>
      <c r="G730" s="37"/>
      <c r="H730" s="37"/>
      <c r="I730" s="37"/>
      <c r="J730" s="30"/>
      <c r="K730" s="30"/>
      <c r="L730" s="30"/>
      <c r="M730" s="32"/>
      <c r="N730" s="32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108"/>
    </row>
    <row r="731">
      <c r="A731" s="30"/>
      <c r="B731" s="31"/>
      <c r="C731" s="40"/>
      <c r="D731" s="32"/>
      <c r="E731" s="32"/>
      <c r="F731" s="32"/>
      <c r="G731" s="37"/>
      <c r="H731" s="37"/>
      <c r="I731" s="37"/>
      <c r="J731" s="30"/>
      <c r="K731" s="30"/>
      <c r="L731" s="30"/>
      <c r="M731" s="32"/>
      <c r="N731" s="32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108"/>
    </row>
    <row r="732">
      <c r="A732" s="30"/>
      <c r="B732" s="31"/>
      <c r="C732" s="40"/>
      <c r="D732" s="32"/>
      <c r="E732" s="32"/>
      <c r="F732" s="32"/>
      <c r="G732" s="38"/>
      <c r="H732" s="38"/>
      <c r="I732" s="35"/>
      <c r="J732" s="30"/>
      <c r="K732" s="30"/>
      <c r="L732" s="30"/>
      <c r="M732" s="32"/>
      <c r="N732" s="32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108"/>
    </row>
    <row r="733">
      <c r="A733" s="30"/>
      <c r="B733" s="31"/>
      <c r="C733" s="40"/>
      <c r="D733" s="32"/>
      <c r="E733" s="32"/>
      <c r="F733" s="32"/>
      <c r="G733" s="38"/>
      <c r="H733" s="38"/>
      <c r="I733" s="35"/>
      <c r="J733" s="30"/>
      <c r="K733" s="30"/>
      <c r="L733" s="30"/>
      <c r="M733" s="32"/>
      <c r="N733" s="32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108"/>
    </row>
    <row r="734">
      <c r="A734" s="30"/>
      <c r="B734" s="31"/>
      <c r="C734" s="40"/>
      <c r="D734" s="32"/>
      <c r="E734" s="32"/>
      <c r="F734" s="32"/>
      <c r="G734" s="37"/>
      <c r="H734" s="37"/>
      <c r="I734" s="37"/>
      <c r="J734" s="30"/>
      <c r="K734" s="30"/>
      <c r="L734" s="30"/>
      <c r="M734" s="32"/>
      <c r="N734" s="32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108"/>
    </row>
    <row r="735">
      <c r="A735" s="30"/>
      <c r="B735" s="31"/>
      <c r="C735" s="40"/>
      <c r="D735" s="32"/>
      <c r="E735" s="32"/>
      <c r="F735" s="32"/>
      <c r="G735" s="37"/>
      <c r="H735" s="37"/>
      <c r="I735" s="37"/>
      <c r="J735" s="30"/>
      <c r="K735" s="30"/>
      <c r="L735" s="30"/>
      <c r="M735" s="32"/>
      <c r="N735" s="32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108"/>
    </row>
    <row r="736">
      <c r="A736" s="30"/>
      <c r="B736" s="31"/>
      <c r="C736" s="40"/>
      <c r="D736" s="32"/>
      <c r="E736" s="32"/>
      <c r="F736" s="32"/>
      <c r="G736" s="37"/>
      <c r="H736" s="37"/>
      <c r="I736" s="37"/>
      <c r="J736" s="30"/>
      <c r="K736" s="30"/>
      <c r="L736" s="30"/>
      <c r="M736" s="32"/>
      <c r="N736" s="32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108"/>
    </row>
    <row r="737">
      <c r="A737" s="30"/>
      <c r="B737" s="31"/>
      <c r="C737" s="40"/>
      <c r="D737" s="32"/>
      <c r="E737" s="32"/>
      <c r="F737" s="32"/>
      <c r="G737" s="37"/>
      <c r="H737" s="37"/>
      <c r="I737" s="37"/>
      <c r="J737" s="30"/>
      <c r="K737" s="30"/>
      <c r="L737" s="30"/>
      <c r="M737" s="32"/>
      <c r="N737" s="32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108"/>
    </row>
    <row r="738">
      <c r="A738" s="30"/>
      <c r="B738" s="31"/>
      <c r="C738" s="40"/>
      <c r="D738" s="32"/>
      <c r="E738" s="32"/>
      <c r="F738" s="32"/>
      <c r="G738" s="38"/>
      <c r="H738" s="38"/>
      <c r="I738" s="35"/>
      <c r="J738" s="30"/>
      <c r="K738" s="30"/>
      <c r="L738" s="30"/>
      <c r="M738" s="32"/>
      <c r="N738" s="32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108"/>
    </row>
    <row r="739">
      <c r="A739" s="30"/>
      <c r="B739" s="31"/>
      <c r="C739" s="40"/>
      <c r="D739" s="32"/>
      <c r="E739" s="32"/>
      <c r="F739" s="32"/>
      <c r="G739" s="38"/>
      <c r="H739" s="38"/>
      <c r="I739" s="35"/>
      <c r="J739" s="30"/>
      <c r="K739" s="30"/>
      <c r="L739" s="30"/>
      <c r="M739" s="32"/>
      <c r="N739" s="32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108"/>
    </row>
    <row r="740">
      <c r="A740" s="30"/>
      <c r="B740" s="31"/>
      <c r="C740" s="40"/>
      <c r="D740" s="32"/>
      <c r="E740" s="32"/>
      <c r="F740" s="32"/>
      <c r="G740" s="38"/>
      <c r="H740" s="38"/>
      <c r="I740" s="35"/>
      <c r="J740" s="30"/>
      <c r="K740" s="30"/>
      <c r="L740" s="30"/>
      <c r="M740" s="32"/>
      <c r="N740" s="32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108"/>
    </row>
    <row r="741">
      <c r="A741" s="30"/>
      <c r="B741" s="31"/>
      <c r="C741" s="40"/>
      <c r="D741" s="32"/>
      <c r="E741" s="32"/>
      <c r="J741" s="30"/>
      <c r="K741" s="30"/>
      <c r="L741" s="30"/>
      <c r="M741" s="32"/>
      <c r="N741" s="32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108"/>
    </row>
    <row r="742">
      <c r="A742" s="30"/>
      <c r="B742" s="31"/>
      <c r="C742" s="40"/>
      <c r="D742" s="32"/>
      <c r="E742" s="32"/>
      <c r="F742" s="32"/>
      <c r="G742" s="38"/>
      <c r="H742" s="38"/>
      <c r="I742" s="35"/>
      <c r="J742" s="30"/>
      <c r="K742" s="30"/>
      <c r="L742" s="30"/>
      <c r="M742" s="32"/>
      <c r="N742" s="32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108"/>
    </row>
    <row r="743">
      <c r="A743" s="30"/>
      <c r="B743" s="31"/>
      <c r="C743" s="40"/>
      <c r="D743" s="32"/>
      <c r="E743" s="32"/>
      <c r="F743" s="32"/>
      <c r="G743" s="37"/>
      <c r="H743" s="37"/>
      <c r="I743" s="37"/>
      <c r="J743" s="30"/>
      <c r="K743" s="30"/>
      <c r="L743" s="30"/>
      <c r="M743" s="32"/>
      <c r="N743" s="32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108"/>
    </row>
    <row r="744">
      <c r="A744" s="30"/>
      <c r="B744" s="31"/>
      <c r="C744" s="40"/>
      <c r="D744" s="32"/>
      <c r="E744" s="32"/>
      <c r="J744" s="30"/>
      <c r="K744" s="30"/>
      <c r="L744" s="30"/>
      <c r="M744" s="32"/>
      <c r="N744" s="32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108"/>
    </row>
    <row r="745">
      <c r="A745" s="30"/>
      <c r="B745" s="31"/>
      <c r="C745" s="40"/>
      <c r="D745" s="32"/>
      <c r="E745" s="32"/>
      <c r="J745" s="30"/>
      <c r="K745" s="30"/>
      <c r="L745" s="30"/>
      <c r="M745" s="32"/>
      <c r="N745" s="32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108"/>
    </row>
    <row r="746">
      <c r="A746" s="30"/>
      <c r="B746" s="31"/>
      <c r="C746" s="40"/>
      <c r="D746" s="32"/>
      <c r="E746" s="32"/>
      <c r="J746" s="30"/>
      <c r="K746" s="30"/>
      <c r="L746" s="30"/>
      <c r="M746" s="32"/>
      <c r="N746" s="32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108"/>
    </row>
    <row r="747">
      <c r="A747" s="30"/>
      <c r="B747" s="31"/>
      <c r="C747" s="40"/>
      <c r="D747" s="32"/>
      <c r="E747" s="32"/>
      <c r="J747" s="30"/>
      <c r="K747" s="30"/>
      <c r="L747" s="30"/>
      <c r="M747" s="32"/>
      <c r="N747" s="32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108"/>
    </row>
    <row r="748">
      <c r="A748" s="30"/>
      <c r="B748" s="31"/>
      <c r="C748" s="40"/>
      <c r="D748" s="32"/>
      <c r="E748" s="32"/>
      <c r="F748" s="32"/>
      <c r="G748" s="37"/>
      <c r="H748" s="37"/>
      <c r="I748" s="37"/>
      <c r="J748" s="30"/>
      <c r="K748" s="30"/>
      <c r="L748" s="30"/>
      <c r="M748" s="32"/>
      <c r="N748" s="32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108"/>
    </row>
    <row r="749">
      <c r="A749" s="30"/>
      <c r="B749" s="31"/>
      <c r="C749" s="40"/>
      <c r="D749" s="32"/>
      <c r="E749" s="32"/>
      <c r="F749" s="32"/>
      <c r="G749" s="37"/>
      <c r="H749" s="37"/>
      <c r="I749" s="37"/>
      <c r="J749" s="30"/>
      <c r="K749" s="30"/>
      <c r="L749" s="30"/>
      <c r="M749" s="32"/>
      <c r="N749" s="32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108"/>
    </row>
    <row r="750">
      <c r="A750" s="30"/>
      <c r="B750" s="31"/>
      <c r="C750" s="40"/>
      <c r="D750" s="32"/>
      <c r="E750" s="32"/>
      <c r="F750" s="32"/>
      <c r="G750" s="38"/>
      <c r="H750" s="38"/>
      <c r="I750" s="35"/>
      <c r="J750" s="30"/>
      <c r="K750" s="30"/>
      <c r="L750" s="30"/>
      <c r="M750" s="32"/>
      <c r="N750" s="32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108"/>
    </row>
    <row r="751">
      <c r="A751" s="30"/>
      <c r="B751" s="31"/>
      <c r="C751" s="40"/>
      <c r="D751" s="32"/>
      <c r="E751" s="32"/>
      <c r="J751" s="30"/>
      <c r="K751" s="30"/>
      <c r="L751" s="30"/>
      <c r="M751" s="32"/>
      <c r="N751" s="32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108"/>
    </row>
    <row r="752">
      <c r="A752" s="30"/>
      <c r="B752" s="31"/>
      <c r="C752" s="40"/>
      <c r="D752" s="32"/>
      <c r="E752" s="32"/>
      <c r="J752" s="30"/>
      <c r="K752" s="30"/>
      <c r="L752" s="30"/>
      <c r="M752" s="32"/>
      <c r="N752" s="32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108"/>
    </row>
    <row r="753">
      <c r="A753" s="30"/>
      <c r="B753" s="31"/>
      <c r="C753" s="40"/>
      <c r="D753" s="32"/>
      <c r="E753" s="32"/>
      <c r="J753" s="30"/>
      <c r="K753" s="30"/>
      <c r="L753" s="30"/>
      <c r="M753" s="32"/>
      <c r="N753" s="32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108"/>
    </row>
    <row r="754">
      <c r="A754" s="30"/>
      <c r="B754" s="31"/>
      <c r="C754" s="40"/>
      <c r="D754" s="32"/>
      <c r="E754" s="32"/>
      <c r="J754" s="30"/>
      <c r="K754" s="30"/>
      <c r="L754" s="30"/>
      <c r="M754" s="32"/>
      <c r="N754" s="32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108"/>
    </row>
    <row r="755">
      <c r="A755" s="30"/>
      <c r="B755" s="31"/>
      <c r="C755" s="40"/>
      <c r="D755" s="32"/>
      <c r="E755" s="32"/>
      <c r="J755" s="30"/>
      <c r="K755" s="30"/>
      <c r="L755" s="30"/>
      <c r="M755" s="32"/>
      <c r="N755" s="32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108"/>
    </row>
    <row r="756">
      <c r="A756" s="30"/>
      <c r="B756" s="31"/>
      <c r="C756" s="40"/>
      <c r="D756" s="32"/>
      <c r="E756" s="32"/>
      <c r="F756" s="32"/>
      <c r="G756" s="37"/>
      <c r="H756" s="37"/>
      <c r="I756" s="37"/>
      <c r="J756" s="30"/>
      <c r="K756" s="30"/>
      <c r="L756" s="30"/>
      <c r="M756" s="32"/>
      <c r="N756" s="32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108"/>
    </row>
    <row r="757">
      <c r="A757" s="30"/>
      <c r="B757" s="31"/>
      <c r="C757" s="40"/>
      <c r="D757" s="32"/>
      <c r="E757" s="32"/>
      <c r="F757" s="32"/>
      <c r="G757" s="37"/>
      <c r="H757" s="37"/>
      <c r="I757" s="37"/>
      <c r="J757" s="30"/>
      <c r="K757" s="30"/>
      <c r="L757" s="30"/>
      <c r="M757" s="32"/>
      <c r="N757" s="32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108"/>
    </row>
    <row r="758">
      <c r="A758" s="30"/>
      <c r="B758" s="31"/>
      <c r="C758" s="40"/>
      <c r="D758" s="32"/>
      <c r="E758" s="32"/>
      <c r="F758" s="32"/>
      <c r="G758" s="37"/>
      <c r="H758" s="37"/>
      <c r="I758" s="37"/>
      <c r="J758" s="30"/>
      <c r="K758" s="30"/>
      <c r="L758" s="30"/>
      <c r="M758" s="32"/>
      <c r="N758" s="32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108"/>
    </row>
    <row r="759">
      <c r="A759" s="30"/>
      <c r="B759" s="31"/>
      <c r="C759" s="40"/>
      <c r="D759" s="32"/>
      <c r="E759" s="32"/>
      <c r="F759" s="32"/>
      <c r="G759" s="37"/>
      <c r="H759" s="37"/>
      <c r="I759" s="37"/>
      <c r="J759" s="30"/>
      <c r="K759" s="30"/>
      <c r="L759" s="30"/>
      <c r="M759" s="32"/>
      <c r="N759" s="32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108"/>
    </row>
    <row r="760">
      <c r="A760" s="30"/>
      <c r="B760" s="31"/>
      <c r="C760" s="40"/>
      <c r="D760" s="32"/>
      <c r="E760" s="32"/>
      <c r="F760" s="32"/>
      <c r="G760" s="37"/>
      <c r="H760" s="37"/>
      <c r="I760" s="37"/>
      <c r="J760" s="30"/>
      <c r="K760" s="30"/>
      <c r="L760" s="30"/>
      <c r="M760" s="32"/>
      <c r="N760" s="32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108"/>
    </row>
    <row r="761">
      <c r="A761" s="30"/>
      <c r="B761" s="31"/>
      <c r="C761" s="40"/>
      <c r="D761" s="32"/>
      <c r="E761" s="32"/>
      <c r="F761" s="32"/>
      <c r="G761" s="37"/>
      <c r="H761" s="37"/>
      <c r="I761" s="37"/>
      <c r="J761" s="30"/>
      <c r="K761" s="30"/>
      <c r="L761" s="30"/>
      <c r="M761" s="32"/>
      <c r="N761" s="32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108"/>
    </row>
    <row r="762">
      <c r="A762" s="30"/>
      <c r="B762" s="31"/>
      <c r="C762" s="40"/>
      <c r="D762" s="32"/>
      <c r="E762" s="32"/>
      <c r="F762" s="32"/>
      <c r="G762" s="37"/>
      <c r="H762" s="37"/>
      <c r="I762" s="37"/>
      <c r="J762" s="30"/>
      <c r="K762" s="30"/>
      <c r="L762" s="30"/>
      <c r="M762" s="32"/>
      <c r="N762" s="32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108"/>
    </row>
    <row r="763">
      <c r="A763" s="30"/>
      <c r="B763" s="31"/>
      <c r="C763" s="40"/>
      <c r="D763" s="32"/>
      <c r="E763" s="32"/>
      <c r="F763" s="32"/>
      <c r="G763" s="37"/>
      <c r="H763" s="37"/>
      <c r="I763" s="37"/>
      <c r="J763" s="30"/>
      <c r="K763" s="30"/>
      <c r="L763" s="30"/>
      <c r="M763" s="32"/>
      <c r="N763" s="32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108"/>
    </row>
    <row r="764">
      <c r="A764" s="30"/>
      <c r="B764" s="31"/>
      <c r="C764" s="40"/>
      <c r="D764" s="32"/>
      <c r="E764" s="32"/>
      <c r="J764" s="30"/>
      <c r="K764" s="30"/>
      <c r="L764" s="30"/>
      <c r="M764" s="32"/>
      <c r="N764" s="32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108"/>
    </row>
    <row r="765">
      <c r="A765" s="30"/>
      <c r="B765" s="31"/>
      <c r="C765" s="40"/>
      <c r="D765" s="32"/>
      <c r="E765" s="32"/>
      <c r="J765" s="30"/>
      <c r="K765" s="30"/>
      <c r="L765" s="30"/>
      <c r="M765" s="32"/>
      <c r="N765" s="32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108"/>
    </row>
    <row r="766">
      <c r="A766" s="30"/>
      <c r="B766" s="31"/>
      <c r="C766" s="40"/>
      <c r="D766" s="32"/>
      <c r="E766" s="32"/>
      <c r="F766" s="32"/>
      <c r="G766" s="37"/>
      <c r="H766" s="37"/>
      <c r="I766" s="37"/>
      <c r="J766" s="30"/>
      <c r="K766" s="30"/>
      <c r="L766" s="30"/>
      <c r="M766" s="32"/>
      <c r="N766" s="32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108"/>
    </row>
    <row r="767">
      <c r="A767" s="30"/>
      <c r="B767" s="31"/>
      <c r="C767" s="40"/>
      <c r="D767" s="32"/>
      <c r="E767" s="32"/>
      <c r="F767" s="32"/>
      <c r="G767" s="37"/>
      <c r="H767" s="37"/>
      <c r="I767" s="37"/>
      <c r="J767" s="30"/>
      <c r="K767" s="30"/>
      <c r="L767" s="30"/>
      <c r="M767" s="32"/>
      <c r="N767" s="32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108"/>
    </row>
    <row r="768">
      <c r="A768" s="30"/>
      <c r="B768" s="31"/>
      <c r="C768" s="40"/>
      <c r="D768" s="32"/>
      <c r="E768" s="32"/>
      <c r="J768" s="30"/>
      <c r="K768" s="30"/>
      <c r="L768" s="30"/>
      <c r="M768" s="32"/>
      <c r="N768" s="32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108"/>
    </row>
    <row r="769">
      <c r="A769" s="30"/>
      <c r="B769" s="31"/>
      <c r="C769" s="40"/>
      <c r="D769" s="32"/>
      <c r="E769" s="32"/>
      <c r="J769" s="30"/>
      <c r="K769" s="30"/>
      <c r="L769" s="30"/>
      <c r="M769" s="32"/>
      <c r="N769" s="32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108"/>
    </row>
    <row r="770">
      <c r="A770" s="30"/>
      <c r="B770" s="31"/>
      <c r="C770" s="40"/>
      <c r="D770" s="32"/>
      <c r="E770" s="32"/>
      <c r="F770" s="32"/>
      <c r="G770" s="37"/>
      <c r="H770" s="37"/>
      <c r="I770" s="37"/>
      <c r="J770" s="30"/>
      <c r="K770" s="30"/>
      <c r="L770" s="30"/>
      <c r="M770" s="32"/>
      <c r="N770" s="32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108"/>
    </row>
    <row r="771">
      <c r="A771" s="30"/>
      <c r="B771" s="31"/>
      <c r="C771" s="40"/>
      <c r="D771" s="32"/>
      <c r="E771" s="32"/>
      <c r="F771" s="32"/>
      <c r="G771" s="37"/>
      <c r="H771" s="37"/>
      <c r="I771" s="37"/>
      <c r="J771" s="30"/>
      <c r="K771" s="30"/>
      <c r="L771" s="30"/>
      <c r="M771" s="32"/>
      <c r="N771" s="32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108"/>
    </row>
    <row r="772">
      <c r="A772" s="30"/>
      <c r="B772" s="31"/>
      <c r="C772" s="40"/>
      <c r="D772" s="32"/>
      <c r="E772" s="32"/>
      <c r="F772" s="32"/>
      <c r="G772" s="37"/>
      <c r="H772" s="37"/>
      <c r="I772" s="37"/>
      <c r="J772" s="30"/>
      <c r="K772" s="30"/>
      <c r="L772" s="30"/>
      <c r="M772" s="32"/>
      <c r="N772" s="32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108"/>
    </row>
    <row r="773">
      <c r="A773" s="30"/>
      <c r="B773" s="31"/>
      <c r="C773" s="40"/>
      <c r="D773" s="32"/>
      <c r="E773" s="32"/>
      <c r="F773" s="32"/>
      <c r="G773" s="37"/>
      <c r="H773" s="37"/>
      <c r="I773" s="37"/>
      <c r="J773" s="30"/>
      <c r="K773" s="30"/>
      <c r="L773" s="30"/>
      <c r="M773" s="32"/>
      <c r="N773" s="32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108"/>
    </row>
    <row r="774">
      <c r="A774" s="30"/>
      <c r="B774" s="31"/>
      <c r="C774" s="40"/>
      <c r="D774" s="32"/>
      <c r="E774" s="32"/>
      <c r="F774" s="32"/>
      <c r="G774" s="38"/>
      <c r="H774" s="38"/>
      <c r="I774" s="35"/>
      <c r="J774" s="30"/>
      <c r="K774" s="30"/>
      <c r="L774" s="30"/>
      <c r="M774" s="32"/>
      <c r="N774" s="32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108"/>
    </row>
    <row r="775">
      <c r="A775" s="30"/>
      <c r="B775" s="31"/>
      <c r="C775" s="40"/>
      <c r="D775" s="32"/>
      <c r="E775" s="32"/>
      <c r="F775" s="32"/>
      <c r="G775" s="37"/>
      <c r="H775" s="37"/>
      <c r="I775" s="37"/>
      <c r="J775" s="30"/>
      <c r="K775" s="30"/>
      <c r="L775" s="30"/>
      <c r="M775" s="32"/>
      <c r="N775" s="32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108"/>
    </row>
    <row r="776">
      <c r="A776" s="30"/>
      <c r="B776" s="31"/>
      <c r="C776" s="40"/>
      <c r="D776" s="32"/>
      <c r="E776" s="32"/>
      <c r="F776" s="32"/>
      <c r="G776" s="37"/>
      <c r="H776" s="37"/>
      <c r="I776" s="37"/>
      <c r="J776" s="30"/>
      <c r="K776" s="30"/>
      <c r="L776" s="30"/>
      <c r="M776" s="32"/>
      <c r="N776" s="32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108"/>
    </row>
    <row r="777">
      <c r="A777" s="30"/>
      <c r="B777" s="31"/>
      <c r="C777" s="40"/>
      <c r="D777" s="32"/>
      <c r="E777" s="32"/>
      <c r="F777" s="32"/>
      <c r="G777" s="37"/>
      <c r="H777" s="37"/>
      <c r="I777" s="37"/>
      <c r="J777" s="30"/>
      <c r="K777" s="30"/>
      <c r="L777" s="30"/>
      <c r="M777" s="32"/>
      <c r="N777" s="32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108"/>
    </row>
    <row r="778">
      <c r="A778" s="30"/>
      <c r="B778" s="31"/>
      <c r="C778" s="40"/>
      <c r="D778" s="32"/>
      <c r="E778" s="32"/>
      <c r="F778" s="32"/>
      <c r="G778" s="38"/>
      <c r="H778" s="38"/>
      <c r="I778" s="35"/>
      <c r="J778" s="30"/>
      <c r="K778" s="30"/>
      <c r="L778" s="30"/>
      <c r="M778" s="32"/>
      <c r="N778" s="32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108"/>
    </row>
    <row r="779">
      <c r="A779" s="30"/>
      <c r="B779" s="31"/>
      <c r="C779" s="40"/>
      <c r="D779" s="32"/>
      <c r="E779" s="32"/>
      <c r="F779" s="32"/>
      <c r="G779" s="38"/>
      <c r="H779" s="38"/>
      <c r="I779" s="35"/>
      <c r="J779" s="30"/>
      <c r="K779" s="30"/>
      <c r="L779" s="30"/>
      <c r="M779" s="32"/>
      <c r="N779" s="32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108"/>
    </row>
    <row r="780">
      <c r="A780" s="30"/>
      <c r="B780" s="31"/>
      <c r="C780" s="40"/>
      <c r="D780" s="32"/>
      <c r="E780" s="32"/>
      <c r="F780" s="32"/>
      <c r="G780" s="38"/>
      <c r="H780" s="38"/>
      <c r="I780" s="35"/>
      <c r="J780" s="30"/>
      <c r="K780" s="30"/>
      <c r="L780" s="30"/>
      <c r="M780" s="32"/>
      <c r="N780" s="32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108"/>
    </row>
    <row r="781">
      <c r="A781" s="30"/>
      <c r="B781" s="31"/>
      <c r="C781" s="40"/>
      <c r="D781" s="32"/>
      <c r="E781" s="32"/>
      <c r="F781" s="32"/>
      <c r="G781" s="38"/>
      <c r="H781" s="38"/>
      <c r="I781" s="35"/>
      <c r="J781" s="30"/>
      <c r="K781" s="30"/>
      <c r="L781" s="30"/>
      <c r="M781" s="32"/>
      <c r="N781" s="32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108"/>
    </row>
    <row r="782">
      <c r="A782" s="30"/>
      <c r="B782" s="31"/>
      <c r="C782" s="40"/>
      <c r="D782" s="32"/>
      <c r="E782" s="32"/>
      <c r="J782" s="30"/>
      <c r="K782" s="30"/>
      <c r="L782" s="30"/>
      <c r="M782" s="32"/>
      <c r="N782" s="32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108"/>
    </row>
    <row r="783">
      <c r="A783" s="30"/>
      <c r="B783" s="31"/>
      <c r="C783" s="40"/>
      <c r="D783" s="32"/>
      <c r="E783" s="32"/>
      <c r="F783" s="32"/>
      <c r="G783" s="38"/>
      <c r="H783" s="38"/>
      <c r="I783" s="35"/>
      <c r="J783" s="30"/>
      <c r="K783" s="30"/>
      <c r="L783" s="30"/>
      <c r="M783" s="32"/>
      <c r="N783" s="32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108"/>
    </row>
    <row r="784">
      <c r="A784" s="30"/>
      <c r="B784" s="31"/>
      <c r="C784" s="40"/>
      <c r="D784" s="32"/>
      <c r="E784" s="32"/>
      <c r="J784" s="30"/>
      <c r="K784" s="30"/>
      <c r="L784" s="30"/>
      <c r="M784" s="32"/>
      <c r="N784" s="32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108"/>
    </row>
    <row r="785">
      <c r="A785" s="30"/>
      <c r="B785" s="31"/>
      <c r="C785" s="40"/>
      <c r="D785" s="32"/>
      <c r="E785" s="32"/>
      <c r="J785" s="30"/>
      <c r="K785" s="30"/>
      <c r="L785" s="30"/>
      <c r="M785" s="32"/>
      <c r="N785" s="32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108"/>
    </row>
    <row r="786">
      <c r="A786" s="30"/>
      <c r="B786" s="31"/>
      <c r="C786" s="40"/>
      <c r="D786" s="32"/>
      <c r="E786" s="32"/>
      <c r="F786" s="32"/>
      <c r="G786" s="37"/>
      <c r="H786" s="37"/>
      <c r="I786" s="37"/>
      <c r="J786" s="30"/>
      <c r="K786" s="30"/>
      <c r="L786" s="30"/>
      <c r="M786" s="32"/>
      <c r="N786" s="32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108"/>
    </row>
    <row r="787">
      <c r="A787" s="30"/>
      <c r="B787" s="31"/>
      <c r="C787" s="40"/>
      <c r="D787" s="32"/>
      <c r="E787" s="32"/>
      <c r="F787" s="32"/>
      <c r="G787" s="37"/>
      <c r="H787" s="37"/>
      <c r="I787" s="37"/>
      <c r="J787" s="30"/>
      <c r="K787" s="30"/>
      <c r="L787" s="30"/>
      <c r="M787" s="32"/>
      <c r="N787" s="32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108"/>
    </row>
    <row r="788">
      <c r="A788" s="30"/>
      <c r="B788" s="31"/>
      <c r="C788" s="40"/>
      <c r="D788" s="32"/>
      <c r="E788" s="32"/>
      <c r="F788" s="32"/>
      <c r="G788" s="38"/>
      <c r="H788" s="38"/>
      <c r="I788" s="35"/>
      <c r="J788" s="30"/>
      <c r="K788" s="30"/>
      <c r="L788" s="30"/>
      <c r="M788" s="32"/>
      <c r="N788" s="32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108"/>
    </row>
    <row r="789">
      <c r="A789" s="30"/>
      <c r="B789" s="31"/>
      <c r="C789" s="40"/>
      <c r="D789" s="32"/>
      <c r="E789" s="32"/>
      <c r="F789" s="32"/>
      <c r="G789" s="37"/>
      <c r="H789" s="37"/>
      <c r="I789" s="37"/>
      <c r="J789" s="30"/>
      <c r="K789" s="30"/>
      <c r="L789" s="30"/>
      <c r="M789" s="32"/>
      <c r="N789" s="32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108"/>
    </row>
    <row r="790">
      <c r="A790" s="30"/>
      <c r="B790" s="31"/>
      <c r="C790" s="40"/>
      <c r="D790" s="32"/>
      <c r="E790" s="32"/>
      <c r="F790" s="32"/>
      <c r="G790" s="37"/>
      <c r="H790" s="37"/>
      <c r="I790" s="37"/>
      <c r="J790" s="30"/>
      <c r="K790" s="30"/>
      <c r="L790" s="30"/>
      <c r="M790" s="32"/>
      <c r="N790" s="32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108"/>
    </row>
    <row r="791">
      <c r="A791" s="30"/>
      <c r="B791" s="31"/>
      <c r="C791" s="40"/>
      <c r="D791" s="32"/>
      <c r="E791" s="32"/>
      <c r="F791" s="32"/>
      <c r="G791" s="37"/>
      <c r="H791" s="37"/>
      <c r="I791" s="37"/>
      <c r="J791" s="30"/>
      <c r="K791" s="30"/>
      <c r="L791" s="30"/>
      <c r="M791" s="32"/>
      <c r="N791" s="32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108"/>
    </row>
    <row r="792">
      <c r="A792" s="30"/>
      <c r="B792" s="31"/>
      <c r="C792" s="40"/>
      <c r="D792" s="32"/>
      <c r="E792" s="32"/>
      <c r="F792" s="32"/>
      <c r="G792" s="37"/>
      <c r="H792" s="37"/>
      <c r="I792" s="37"/>
      <c r="J792" s="30"/>
      <c r="K792" s="30"/>
      <c r="L792" s="30"/>
      <c r="M792" s="32"/>
      <c r="N792" s="32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108"/>
    </row>
    <row r="793">
      <c r="A793" s="30"/>
      <c r="B793" s="31"/>
      <c r="C793" s="40"/>
      <c r="D793" s="32"/>
      <c r="E793" s="32"/>
      <c r="F793" s="32"/>
      <c r="G793" s="37"/>
      <c r="H793" s="37"/>
      <c r="I793" s="37"/>
      <c r="J793" s="30"/>
      <c r="K793" s="30"/>
      <c r="L793" s="30"/>
      <c r="M793" s="32"/>
      <c r="N793" s="32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108"/>
    </row>
    <row r="794">
      <c r="A794" s="30"/>
      <c r="B794" s="31"/>
      <c r="C794" s="40"/>
      <c r="D794" s="32"/>
      <c r="E794" s="32"/>
      <c r="F794" s="32"/>
      <c r="G794" s="38"/>
      <c r="H794" s="38"/>
      <c r="I794" s="35"/>
      <c r="J794" s="30"/>
      <c r="K794" s="30"/>
      <c r="L794" s="30"/>
      <c r="M794" s="32"/>
      <c r="N794" s="32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108"/>
    </row>
    <row r="795">
      <c r="A795" s="30"/>
      <c r="B795" s="31"/>
      <c r="C795" s="40"/>
      <c r="D795" s="32"/>
      <c r="E795" s="32"/>
      <c r="F795" s="32"/>
      <c r="G795" s="38"/>
      <c r="H795" s="38"/>
      <c r="I795" s="35"/>
      <c r="J795" s="30"/>
      <c r="K795" s="30"/>
      <c r="L795" s="30"/>
      <c r="M795" s="32"/>
      <c r="N795" s="32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108"/>
    </row>
    <row r="796">
      <c r="A796" s="30"/>
      <c r="B796" s="31"/>
      <c r="C796" s="40"/>
      <c r="D796" s="32"/>
      <c r="E796" s="32"/>
      <c r="F796" s="32"/>
      <c r="G796" s="38"/>
      <c r="H796" s="38"/>
      <c r="I796" s="35"/>
      <c r="J796" s="30"/>
      <c r="K796" s="30"/>
      <c r="L796" s="30"/>
      <c r="M796" s="32"/>
      <c r="N796" s="32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108"/>
    </row>
    <row r="797">
      <c r="A797" s="30"/>
      <c r="B797" s="31"/>
      <c r="C797" s="40"/>
      <c r="D797" s="32"/>
      <c r="E797" s="32"/>
      <c r="F797" s="32"/>
      <c r="G797" s="38"/>
      <c r="H797" s="38"/>
      <c r="I797" s="35"/>
      <c r="J797" s="30"/>
      <c r="K797" s="30"/>
      <c r="L797" s="30"/>
      <c r="M797" s="32"/>
      <c r="N797" s="32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108"/>
    </row>
    <row r="798">
      <c r="A798" s="30"/>
      <c r="B798" s="31"/>
      <c r="C798" s="40"/>
      <c r="D798" s="32"/>
      <c r="E798" s="32"/>
      <c r="F798" s="32"/>
      <c r="G798" s="38"/>
      <c r="H798" s="38"/>
      <c r="I798" s="35"/>
      <c r="J798" s="30"/>
      <c r="K798" s="30"/>
      <c r="L798" s="30"/>
      <c r="M798" s="32"/>
      <c r="N798" s="32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108"/>
    </row>
    <row r="799">
      <c r="A799" s="30"/>
      <c r="B799" s="31"/>
      <c r="C799" s="40"/>
      <c r="D799" s="32"/>
      <c r="E799" s="32"/>
      <c r="F799" s="32"/>
      <c r="G799" s="38"/>
      <c r="H799" s="38"/>
      <c r="I799" s="35"/>
      <c r="J799" s="30"/>
      <c r="K799" s="30"/>
      <c r="L799" s="30"/>
      <c r="M799" s="32"/>
      <c r="N799" s="32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108"/>
    </row>
    <row r="800">
      <c r="A800" s="30"/>
      <c r="B800" s="31"/>
      <c r="C800" s="40"/>
      <c r="D800" s="32"/>
      <c r="E800" s="32"/>
      <c r="F800" s="32"/>
      <c r="G800" s="38"/>
      <c r="H800" s="38"/>
      <c r="I800" s="35"/>
      <c r="J800" s="30"/>
      <c r="K800" s="30"/>
      <c r="L800" s="30"/>
      <c r="M800" s="32"/>
      <c r="N800" s="32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108"/>
    </row>
    <row r="801">
      <c r="A801" s="30"/>
      <c r="B801" s="31"/>
      <c r="C801" s="40"/>
      <c r="D801" s="32"/>
      <c r="E801" s="32"/>
      <c r="F801" s="32"/>
      <c r="G801" s="38"/>
      <c r="H801" s="38"/>
      <c r="I801" s="35"/>
      <c r="J801" s="30"/>
      <c r="K801" s="30"/>
      <c r="L801" s="30"/>
      <c r="M801" s="32"/>
      <c r="N801" s="32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108"/>
    </row>
    <row r="802">
      <c r="A802" s="30"/>
      <c r="B802" s="31"/>
      <c r="C802" s="40"/>
      <c r="D802" s="32"/>
      <c r="E802" s="32"/>
      <c r="F802" s="32"/>
      <c r="G802" s="38"/>
      <c r="H802" s="38"/>
      <c r="I802" s="35"/>
      <c r="J802" s="30"/>
      <c r="K802" s="30"/>
      <c r="L802" s="30"/>
      <c r="M802" s="32"/>
      <c r="N802" s="32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108"/>
    </row>
    <row r="803">
      <c r="A803" s="30"/>
      <c r="B803" s="31"/>
      <c r="C803" s="40"/>
      <c r="D803" s="32"/>
      <c r="E803" s="32"/>
      <c r="J803" s="30"/>
      <c r="K803" s="30"/>
      <c r="L803" s="30"/>
      <c r="M803" s="32"/>
      <c r="N803" s="32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108"/>
    </row>
    <row r="804">
      <c r="A804" s="30"/>
      <c r="B804" s="31"/>
      <c r="C804" s="40"/>
      <c r="D804" s="32"/>
      <c r="E804" s="32"/>
      <c r="F804" s="32"/>
      <c r="G804" s="38"/>
      <c r="H804" s="38"/>
      <c r="I804" s="35"/>
      <c r="J804" s="30"/>
      <c r="K804" s="30"/>
      <c r="L804" s="30"/>
      <c r="M804" s="32"/>
      <c r="N804" s="32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108"/>
    </row>
    <row r="805">
      <c r="A805" s="30"/>
      <c r="B805" s="31"/>
      <c r="C805" s="40"/>
      <c r="D805" s="32"/>
      <c r="E805" s="32"/>
      <c r="F805" s="32"/>
      <c r="G805" s="37"/>
      <c r="H805" s="37"/>
      <c r="I805" s="37"/>
      <c r="J805" s="30"/>
      <c r="K805" s="30"/>
      <c r="L805" s="30"/>
      <c r="M805" s="32"/>
      <c r="N805" s="32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108"/>
    </row>
    <row r="806">
      <c r="A806" s="30"/>
      <c r="B806" s="31"/>
      <c r="C806" s="40"/>
      <c r="D806" s="32"/>
      <c r="E806" s="32"/>
      <c r="F806" s="32"/>
      <c r="G806" s="38"/>
      <c r="H806" s="38"/>
      <c r="I806" s="35"/>
      <c r="J806" s="30"/>
      <c r="K806" s="30"/>
      <c r="L806" s="30"/>
      <c r="M806" s="32"/>
      <c r="N806" s="32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108"/>
    </row>
    <row r="807">
      <c r="A807" s="30"/>
      <c r="B807" s="31"/>
      <c r="C807" s="40"/>
      <c r="D807" s="32"/>
      <c r="E807" s="32"/>
      <c r="F807" s="32"/>
      <c r="G807" s="38"/>
      <c r="H807" s="38"/>
      <c r="I807" s="35"/>
      <c r="J807" s="30"/>
      <c r="K807" s="30"/>
      <c r="L807" s="30"/>
      <c r="M807" s="32"/>
      <c r="N807" s="32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108"/>
    </row>
    <row r="808">
      <c r="A808" s="30"/>
      <c r="B808" s="31"/>
      <c r="C808" s="40"/>
      <c r="D808" s="32"/>
      <c r="E808" s="32"/>
      <c r="F808" s="32"/>
      <c r="G808" s="38"/>
      <c r="H808" s="38"/>
      <c r="I808" s="35"/>
      <c r="J808" s="30"/>
      <c r="K808" s="30"/>
      <c r="L808" s="30"/>
      <c r="M808" s="32"/>
      <c r="N808" s="32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108"/>
    </row>
    <row r="809">
      <c r="A809" s="30"/>
      <c r="B809" s="40"/>
      <c r="C809" s="40"/>
      <c r="D809" s="32"/>
      <c r="E809" s="32"/>
      <c r="F809" s="32"/>
      <c r="G809" s="38"/>
      <c r="H809" s="38"/>
      <c r="I809" s="35"/>
      <c r="J809" s="30"/>
      <c r="K809" s="30"/>
      <c r="L809" s="30"/>
      <c r="M809" s="32"/>
      <c r="N809" s="32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108"/>
    </row>
    <row r="810">
      <c r="A810" s="30"/>
      <c r="B810" s="40"/>
      <c r="C810" s="40"/>
      <c r="D810" s="32"/>
      <c r="E810" s="32"/>
      <c r="J810" s="30"/>
      <c r="K810" s="30"/>
      <c r="L810" s="30"/>
      <c r="M810" s="32"/>
      <c r="N810" s="32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108"/>
    </row>
    <row r="811">
      <c r="A811" s="30"/>
      <c r="B811" s="40"/>
      <c r="C811" s="40"/>
      <c r="D811" s="32"/>
      <c r="E811" s="32"/>
      <c r="J811" s="30"/>
      <c r="K811" s="30"/>
      <c r="L811" s="30"/>
      <c r="M811" s="32"/>
      <c r="N811" s="32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108"/>
    </row>
    <row r="812">
      <c r="A812" s="30"/>
      <c r="B812" s="40"/>
      <c r="C812" s="40"/>
      <c r="D812" s="32"/>
      <c r="E812" s="32"/>
      <c r="F812" s="32"/>
      <c r="G812" s="37"/>
      <c r="H812" s="37"/>
      <c r="I812" s="37"/>
      <c r="J812" s="30"/>
      <c r="K812" s="30"/>
      <c r="L812" s="30"/>
      <c r="M812" s="32"/>
      <c r="N812" s="32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108"/>
    </row>
    <row r="813">
      <c r="A813" s="30"/>
      <c r="B813" s="40"/>
      <c r="C813" s="40"/>
      <c r="D813" s="32"/>
      <c r="E813" s="32"/>
      <c r="J813" s="30"/>
      <c r="K813" s="30"/>
      <c r="L813" s="30"/>
      <c r="M813" s="32"/>
      <c r="N813" s="32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108"/>
    </row>
    <row r="814">
      <c r="A814" s="30"/>
      <c r="B814" s="40"/>
      <c r="C814" s="40"/>
      <c r="D814" s="32"/>
      <c r="E814" s="32"/>
      <c r="F814" s="32"/>
      <c r="G814" s="38"/>
      <c r="H814" s="38"/>
      <c r="I814" s="35"/>
      <c r="J814" s="30"/>
      <c r="K814" s="30"/>
      <c r="L814" s="30"/>
      <c r="M814" s="32"/>
      <c r="N814" s="32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108"/>
    </row>
    <row r="815">
      <c r="A815" s="30"/>
      <c r="B815" s="40"/>
      <c r="C815" s="40"/>
      <c r="D815" s="32"/>
      <c r="E815" s="32"/>
      <c r="F815" s="32"/>
      <c r="G815" s="37"/>
      <c r="H815" s="37"/>
      <c r="I815" s="37"/>
      <c r="J815" s="30"/>
      <c r="K815" s="30"/>
      <c r="L815" s="30"/>
      <c r="M815" s="32"/>
      <c r="N815" s="32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108"/>
    </row>
    <row r="816">
      <c r="A816" s="30"/>
      <c r="B816" s="40"/>
      <c r="C816" s="40"/>
      <c r="D816" s="32"/>
      <c r="E816" s="32"/>
      <c r="F816" s="32"/>
      <c r="G816" s="38"/>
      <c r="H816" s="38"/>
      <c r="I816" s="35"/>
      <c r="J816" s="30"/>
      <c r="K816" s="30"/>
      <c r="L816" s="30"/>
      <c r="M816" s="32"/>
      <c r="N816" s="32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108"/>
    </row>
    <row r="817">
      <c r="A817" s="30"/>
      <c r="B817" s="40"/>
      <c r="C817" s="40"/>
      <c r="D817" s="32"/>
      <c r="E817" s="32"/>
      <c r="J817" s="30"/>
      <c r="K817" s="30"/>
      <c r="L817" s="30"/>
      <c r="M817" s="32"/>
      <c r="N817" s="32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108"/>
    </row>
    <row r="818">
      <c r="A818" s="30"/>
      <c r="B818" s="40"/>
      <c r="C818" s="40"/>
      <c r="D818" s="32"/>
      <c r="E818" s="32"/>
      <c r="J818" s="30"/>
      <c r="K818" s="30"/>
      <c r="L818" s="30"/>
      <c r="M818" s="32"/>
      <c r="N818" s="32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108"/>
    </row>
    <row r="819">
      <c r="A819" s="30"/>
      <c r="B819" s="40"/>
      <c r="C819" s="40"/>
      <c r="D819" s="32"/>
      <c r="E819" s="32"/>
      <c r="J819" s="30"/>
      <c r="K819" s="30"/>
      <c r="L819" s="30"/>
      <c r="M819" s="32"/>
      <c r="N819" s="32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108"/>
    </row>
    <row r="820">
      <c r="A820" s="30"/>
      <c r="B820" s="40"/>
      <c r="C820" s="40"/>
      <c r="D820" s="32"/>
      <c r="E820" s="32"/>
      <c r="J820" s="30"/>
      <c r="K820" s="30"/>
      <c r="L820" s="30"/>
      <c r="M820" s="32"/>
      <c r="N820" s="32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108"/>
    </row>
    <row r="821">
      <c r="A821" s="30"/>
      <c r="B821" s="40"/>
      <c r="C821" s="40"/>
      <c r="D821" s="32"/>
      <c r="E821" s="32"/>
      <c r="J821" s="30"/>
      <c r="K821" s="30"/>
      <c r="L821" s="30"/>
      <c r="M821" s="32"/>
      <c r="N821" s="32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108"/>
    </row>
    <row r="822">
      <c r="A822" s="30"/>
      <c r="B822" s="40"/>
      <c r="C822" s="40"/>
      <c r="D822" s="32"/>
      <c r="E822" s="32"/>
      <c r="F822" s="32"/>
      <c r="G822" s="37"/>
      <c r="H822" s="37"/>
      <c r="I822" s="37"/>
      <c r="J822" s="30"/>
      <c r="K822" s="30"/>
      <c r="L822" s="30"/>
      <c r="M822" s="32"/>
      <c r="N822" s="32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108"/>
    </row>
    <row r="823">
      <c r="A823" s="30"/>
      <c r="B823" s="40"/>
      <c r="C823" s="40"/>
      <c r="D823" s="32"/>
      <c r="E823" s="32"/>
      <c r="F823" s="32"/>
      <c r="G823" s="37"/>
      <c r="H823" s="37"/>
      <c r="I823" s="37"/>
      <c r="J823" s="30"/>
      <c r="K823" s="30"/>
      <c r="L823" s="30"/>
      <c r="M823" s="32"/>
      <c r="N823" s="32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108"/>
    </row>
    <row r="824">
      <c r="A824" s="30"/>
      <c r="B824" s="40"/>
      <c r="C824" s="40"/>
      <c r="D824" s="32"/>
      <c r="E824" s="32"/>
      <c r="F824" s="32"/>
      <c r="G824" s="37"/>
      <c r="H824" s="37"/>
      <c r="I824" s="37"/>
      <c r="J824" s="30"/>
      <c r="K824" s="30"/>
      <c r="L824" s="30"/>
      <c r="M824" s="32"/>
      <c r="N824" s="32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108"/>
    </row>
    <row r="825">
      <c r="A825" s="30"/>
      <c r="B825" s="40"/>
      <c r="C825" s="40"/>
      <c r="D825" s="32"/>
      <c r="E825" s="32"/>
      <c r="J825" s="30"/>
      <c r="K825" s="30"/>
      <c r="L825" s="30"/>
      <c r="M825" s="32"/>
      <c r="N825" s="32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108"/>
    </row>
    <row r="826">
      <c r="A826" s="30"/>
      <c r="B826" s="40"/>
      <c r="C826" s="40"/>
      <c r="D826" s="32"/>
      <c r="E826" s="32"/>
      <c r="F826" s="32"/>
      <c r="G826" s="37"/>
      <c r="H826" s="37"/>
      <c r="I826" s="37"/>
      <c r="J826" s="30"/>
      <c r="K826" s="30"/>
      <c r="L826" s="30"/>
      <c r="M826" s="32"/>
      <c r="N826" s="32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108"/>
    </row>
    <row r="827">
      <c r="A827" s="30"/>
      <c r="B827" s="40"/>
      <c r="C827" s="40"/>
      <c r="D827" s="32"/>
      <c r="E827" s="32"/>
      <c r="F827" s="32"/>
      <c r="G827" s="37"/>
      <c r="H827" s="37"/>
      <c r="I827" s="37"/>
      <c r="J827" s="30"/>
      <c r="K827" s="30"/>
      <c r="L827" s="30"/>
      <c r="M827" s="32"/>
      <c r="N827" s="32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108"/>
    </row>
    <row r="828">
      <c r="A828" s="30"/>
      <c r="B828" s="40"/>
      <c r="C828" s="40"/>
      <c r="D828" s="32"/>
      <c r="E828" s="32"/>
      <c r="F828" s="32"/>
      <c r="G828" s="37"/>
      <c r="H828" s="37"/>
      <c r="I828" s="37"/>
      <c r="J828" s="30"/>
      <c r="K828" s="30"/>
      <c r="L828" s="30"/>
      <c r="M828" s="32"/>
      <c r="N828" s="32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108"/>
    </row>
    <row r="829">
      <c r="A829" s="30"/>
      <c r="B829" s="40"/>
      <c r="C829" s="40"/>
      <c r="D829" s="32"/>
      <c r="E829" s="32"/>
      <c r="J829" s="30"/>
      <c r="K829" s="30"/>
      <c r="L829" s="30"/>
      <c r="M829" s="32"/>
      <c r="N829" s="32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108"/>
    </row>
    <row r="830">
      <c r="A830" s="30"/>
      <c r="B830" s="40"/>
      <c r="C830" s="40"/>
      <c r="D830" s="32"/>
      <c r="E830" s="32"/>
      <c r="J830" s="30"/>
      <c r="K830" s="30"/>
      <c r="L830" s="30"/>
      <c r="M830" s="32"/>
      <c r="N830" s="32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108"/>
    </row>
    <row r="831">
      <c r="A831" s="30"/>
      <c r="B831" s="40"/>
      <c r="C831" s="40"/>
      <c r="D831" s="32"/>
      <c r="E831" s="32"/>
      <c r="J831" s="30"/>
      <c r="K831" s="30"/>
      <c r="L831" s="30"/>
      <c r="M831" s="32"/>
      <c r="N831" s="32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108"/>
    </row>
    <row r="832">
      <c r="A832" s="30"/>
      <c r="B832" s="40"/>
      <c r="C832" s="40"/>
      <c r="D832" s="32"/>
      <c r="E832" s="32"/>
      <c r="J832" s="30"/>
      <c r="K832" s="30"/>
      <c r="L832" s="30"/>
      <c r="M832" s="32"/>
      <c r="N832" s="32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108"/>
    </row>
    <row r="833">
      <c r="A833" s="30"/>
      <c r="B833" s="40"/>
      <c r="C833" s="40"/>
      <c r="D833" s="32"/>
      <c r="E833" s="32"/>
      <c r="J833" s="30"/>
      <c r="K833" s="30"/>
      <c r="L833" s="30"/>
      <c r="M833" s="32"/>
      <c r="N833" s="32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108"/>
    </row>
    <row r="834">
      <c r="A834" s="30"/>
      <c r="B834" s="40"/>
      <c r="C834" s="40"/>
      <c r="D834" s="32"/>
      <c r="E834" s="32"/>
      <c r="F834" s="32"/>
      <c r="G834" s="37"/>
      <c r="H834" s="37"/>
      <c r="I834" s="37"/>
      <c r="J834" s="30"/>
      <c r="K834" s="30"/>
      <c r="L834" s="30"/>
      <c r="M834" s="32"/>
      <c r="N834" s="32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108"/>
    </row>
    <row r="835">
      <c r="A835" s="30"/>
      <c r="B835" s="40"/>
      <c r="C835" s="40"/>
      <c r="D835" s="32"/>
      <c r="E835" s="32"/>
      <c r="J835" s="30"/>
      <c r="K835" s="30"/>
      <c r="L835" s="30"/>
      <c r="M835" s="32"/>
      <c r="N835" s="32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108"/>
    </row>
    <row r="836">
      <c r="A836" s="30"/>
      <c r="B836" s="40"/>
      <c r="C836" s="40"/>
      <c r="D836" s="32"/>
      <c r="E836" s="32"/>
      <c r="F836" s="32"/>
      <c r="G836" s="37"/>
      <c r="H836" s="37"/>
      <c r="I836" s="37"/>
      <c r="J836" s="30"/>
      <c r="K836" s="30"/>
      <c r="L836" s="30"/>
      <c r="M836" s="32"/>
      <c r="N836" s="32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108"/>
    </row>
    <row r="837">
      <c r="A837" s="30"/>
      <c r="B837" s="40"/>
      <c r="C837" s="40"/>
      <c r="D837" s="32"/>
      <c r="E837" s="32"/>
      <c r="F837" s="32"/>
      <c r="G837" s="37"/>
      <c r="H837" s="37"/>
      <c r="I837" s="37"/>
      <c r="J837" s="30"/>
      <c r="K837" s="30"/>
      <c r="L837" s="30"/>
      <c r="M837" s="32"/>
      <c r="N837" s="32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108"/>
    </row>
    <row r="838">
      <c r="A838" s="30"/>
      <c r="B838" s="40"/>
      <c r="C838" s="40"/>
      <c r="D838" s="32"/>
      <c r="E838" s="32"/>
      <c r="F838" s="32"/>
      <c r="G838" s="37"/>
      <c r="H838" s="37"/>
      <c r="I838" s="37"/>
      <c r="J838" s="30"/>
      <c r="K838" s="30"/>
      <c r="L838" s="30"/>
      <c r="M838" s="32"/>
      <c r="N838" s="32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108"/>
    </row>
    <row r="839">
      <c r="A839" s="30"/>
      <c r="B839" s="40"/>
      <c r="C839" s="40"/>
      <c r="D839" s="32"/>
      <c r="E839" s="32"/>
      <c r="F839" s="32"/>
      <c r="G839" s="37"/>
      <c r="H839" s="37"/>
      <c r="I839" s="37"/>
      <c r="J839" s="30"/>
      <c r="K839" s="30"/>
      <c r="L839" s="30"/>
      <c r="M839" s="32"/>
      <c r="N839" s="32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108"/>
    </row>
    <row r="840">
      <c r="A840" s="30"/>
      <c r="B840" s="40"/>
      <c r="C840" s="40"/>
      <c r="D840" s="32"/>
      <c r="E840" s="32"/>
      <c r="F840" s="32"/>
      <c r="G840" s="37"/>
      <c r="H840" s="37"/>
      <c r="I840" s="37"/>
      <c r="J840" s="30"/>
      <c r="K840" s="30"/>
      <c r="L840" s="30"/>
      <c r="M840" s="32"/>
      <c r="N840" s="32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108"/>
    </row>
    <row r="841">
      <c r="A841" s="30"/>
      <c r="B841" s="40"/>
      <c r="C841" s="40"/>
      <c r="D841" s="32"/>
      <c r="E841" s="32"/>
      <c r="F841" s="32"/>
      <c r="G841" s="37"/>
      <c r="H841" s="37"/>
      <c r="I841" s="37"/>
      <c r="J841" s="30"/>
      <c r="K841" s="30"/>
      <c r="L841" s="30"/>
      <c r="M841" s="32"/>
      <c r="N841" s="32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108"/>
    </row>
    <row r="842">
      <c r="A842" s="30"/>
      <c r="B842" s="40"/>
      <c r="C842" s="40"/>
      <c r="D842" s="32"/>
      <c r="E842" s="32"/>
      <c r="J842" s="30"/>
      <c r="K842" s="30"/>
      <c r="L842" s="30"/>
      <c r="M842" s="32"/>
      <c r="N842" s="32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108"/>
    </row>
    <row r="843">
      <c r="A843" s="30"/>
      <c r="B843" s="40"/>
      <c r="C843" s="40"/>
      <c r="D843" s="32"/>
      <c r="E843" s="32"/>
      <c r="J843" s="30"/>
      <c r="K843" s="30"/>
      <c r="L843" s="30"/>
      <c r="M843" s="32"/>
      <c r="N843" s="32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108"/>
    </row>
    <row r="844">
      <c r="A844" s="30"/>
      <c r="B844" s="40"/>
      <c r="C844" s="40"/>
      <c r="D844" s="32"/>
      <c r="E844" s="32"/>
      <c r="J844" s="30"/>
      <c r="K844" s="30"/>
      <c r="L844" s="30"/>
      <c r="M844" s="32"/>
      <c r="N844" s="32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108"/>
    </row>
    <row r="845">
      <c r="A845" s="30"/>
      <c r="B845" s="40"/>
      <c r="C845" s="40"/>
      <c r="D845" s="32"/>
      <c r="E845" s="32"/>
      <c r="J845" s="30"/>
      <c r="K845" s="30"/>
      <c r="L845" s="30"/>
      <c r="M845" s="32"/>
      <c r="N845" s="32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108"/>
    </row>
    <row r="846">
      <c r="A846" s="30"/>
      <c r="B846" s="40"/>
      <c r="C846" s="40"/>
      <c r="D846" s="32"/>
      <c r="E846" s="32"/>
      <c r="F846" s="32"/>
      <c r="G846" s="37"/>
      <c r="H846" s="37"/>
      <c r="I846" s="37"/>
      <c r="J846" s="30"/>
      <c r="K846" s="30"/>
      <c r="L846" s="30"/>
      <c r="M846" s="32"/>
      <c r="N846" s="32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108"/>
    </row>
    <row r="847">
      <c r="A847" s="30"/>
      <c r="B847" s="40"/>
      <c r="C847" s="40"/>
      <c r="D847" s="32"/>
      <c r="E847" s="32"/>
      <c r="F847" s="32"/>
      <c r="G847" s="37"/>
      <c r="H847" s="37"/>
      <c r="I847" s="37"/>
      <c r="J847" s="30"/>
      <c r="K847" s="30"/>
      <c r="L847" s="30"/>
      <c r="M847" s="32"/>
      <c r="N847" s="32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108"/>
    </row>
    <row r="848">
      <c r="A848" s="30"/>
      <c r="B848" s="40"/>
      <c r="C848" s="40"/>
      <c r="D848" s="32"/>
      <c r="E848" s="32"/>
      <c r="F848" s="32"/>
      <c r="G848" s="38"/>
      <c r="H848" s="38"/>
      <c r="I848" s="35"/>
      <c r="J848" s="30"/>
      <c r="K848" s="30"/>
      <c r="L848" s="30"/>
      <c r="M848" s="32"/>
      <c r="N848" s="32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108"/>
    </row>
    <row r="849">
      <c r="A849" s="30"/>
      <c r="B849" s="40"/>
      <c r="C849" s="40"/>
      <c r="D849" s="32"/>
      <c r="E849" s="32"/>
      <c r="F849" s="32"/>
      <c r="G849" s="37"/>
      <c r="H849" s="37"/>
      <c r="I849" s="37"/>
      <c r="J849" s="30"/>
      <c r="K849" s="30"/>
      <c r="L849" s="30"/>
      <c r="M849" s="32"/>
      <c r="N849" s="32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108"/>
    </row>
    <row r="850">
      <c r="A850" s="30"/>
      <c r="B850" s="40"/>
      <c r="C850" s="40"/>
      <c r="D850" s="32"/>
      <c r="E850" s="32"/>
      <c r="F850" s="32"/>
      <c r="G850" s="37"/>
      <c r="H850" s="37"/>
      <c r="I850" s="37"/>
      <c r="J850" s="30"/>
      <c r="K850" s="30"/>
      <c r="L850" s="30"/>
      <c r="M850" s="32"/>
      <c r="N850" s="32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108"/>
    </row>
    <row r="851">
      <c r="A851" s="30"/>
      <c r="B851" s="40"/>
      <c r="C851" s="40"/>
      <c r="D851" s="32"/>
      <c r="E851" s="32"/>
      <c r="F851" s="32"/>
      <c r="G851" s="37"/>
      <c r="H851" s="37"/>
      <c r="I851" s="37"/>
      <c r="J851" s="30"/>
      <c r="K851" s="30"/>
      <c r="L851" s="30"/>
      <c r="M851" s="32"/>
      <c r="N851" s="32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108"/>
    </row>
    <row r="852">
      <c r="A852" s="30"/>
      <c r="B852" s="40"/>
      <c r="C852" s="40"/>
      <c r="D852" s="32"/>
      <c r="E852" s="32"/>
      <c r="F852" s="32"/>
      <c r="G852" s="37"/>
      <c r="H852" s="37"/>
      <c r="I852" s="37"/>
      <c r="J852" s="30"/>
      <c r="K852" s="30"/>
      <c r="L852" s="30"/>
      <c r="M852" s="32"/>
      <c r="N852" s="32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108"/>
    </row>
    <row r="853">
      <c r="A853" s="30"/>
      <c r="B853" s="40"/>
      <c r="C853" s="40"/>
      <c r="D853" s="32"/>
      <c r="E853" s="32"/>
      <c r="F853" s="32"/>
      <c r="G853" s="37"/>
      <c r="H853" s="37"/>
      <c r="I853" s="37"/>
      <c r="J853" s="30"/>
      <c r="K853" s="30"/>
      <c r="L853" s="30"/>
      <c r="M853" s="32"/>
      <c r="N853" s="32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108"/>
    </row>
    <row r="854">
      <c r="A854" s="30"/>
      <c r="B854" s="40"/>
      <c r="C854" s="40"/>
      <c r="D854" s="32"/>
      <c r="E854" s="32"/>
      <c r="F854" s="32"/>
      <c r="G854" s="38"/>
      <c r="H854" s="38"/>
      <c r="I854" s="35"/>
      <c r="J854" s="30"/>
      <c r="K854" s="30"/>
      <c r="L854" s="30"/>
      <c r="M854" s="32"/>
      <c r="N854" s="32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108"/>
    </row>
    <row r="855">
      <c r="A855" s="30"/>
      <c r="B855" s="40"/>
      <c r="C855" s="40"/>
      <c r="D855" s="32"/>
      <c r="E855" s="32"/>
      <c r="F855" s="32"/>
      <c r="G855" s="38"/>
      <c r="H855" s="38"/>
      <c r="I855" s="35"/>
      <c r="J855" s="30"/>
      <c r="K855" s="30"/>
      <c r="L855" s="30"/>
      <c r="M855" s="32"/>
      <c r="N855" s="32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108"/>
    </row>
    <row r="856">
      <c r="A856" s="30"/>
      <c r="B856" s="40"/>
      <c r="C856" s="40"/>
      <c r="D856" s="32"/>
      <c r="E856" s="32"/>
      <c r="F856" s="32"/>
      <c r="G856" s="38"/>
      <c r="H856" s="38"/>
      <c r="I856" s="35"/>
      <c r="J856" s="30"/>
      <c r="K856" s="30"/>
      <c r="L856" s="30"/>
      <c r="M856" s="32"/>
      <c r="N856" s="32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108"/>
    </row>
    <row r="857">
      <c r="A857" s="30"/>
      <c r="B857" s="40"/>
      <c r="C857" s="40"/>
      <c r="D857" s="32"/>
      <c r="E857" s="32"/>
      <c r="F857" s="32"/>
      <c r="G857" s="38"/>
      <c r="H857" s="38"/>
      <c r="I857" s="35"/>
      <c r="J857" s="30"/>
      <c r="K857" s="30"/>
      <c r="L857" s="30"/>
      <c r="M857" s="32"/>
      <c r="N857" s="32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108"/>
    </row>
    <row r="858">
      <c r="A858" s="30"/>
      <c r="B858" s="40"/>
      <c r="C858" s="40"/>
      <c r="D858" s="32"/>
      <c r="E858" s="32"/>
      <c r="J858" s="30"/>
      <c r="K858" s="30"/>
      <c r="L858" s="30"/>
      <c r="M858" s="32"/>
      <c r="N858" s="32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108"/>
    </row>
    <row r="859">
      <c r="A859" s="30"/>
      <c r="B859" s="40"/>
      <c r="C859" s="40"/>
      <c r="D859" s="32"/>
      <c r="E859" s="32"/>
      <c r="J859" s="30"/>
      <c r="K859" s="30"/>
      <c r="L859" s="30"/>
      <c r="M859" s="32"/>
      <c r="N859" s="32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108"/>
    </row>
    <row r="860">
      <c r="A860" s="30"/>
      <c r="B860" s="40"/>
      <c r="C860" s="40"/>
      <c r="D860" s="32"/>
      <c r="E860" s="32"/>
      <c r="J860" s="30"/>
      <c r="K860" s="30"/>
      <c r="L860" s="30"/>
      <c r="M860" s="32"/>
      <c r="N860" s="32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108"/>
    </row>
    <row r="861">
      <c r="A861" s="30"/>
      <c r="B861" s="40"/>
      <c r="C861" s="40"/>
      <c r="D861" s="32"/>
      <c r="E861" s="32"/>
      <c r="J861" s="30"/>
      <c r="K861" s="30"/>
      <c r="L861" s="30"/>
      <c r="M861" s="32"/>
      <c r="N861" s="32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108"/>
    </row>
    <row r="862">
      <c r="A862" s="30"/>
      <c r="B862" s="40"/>
      <c r="C862" s="40"/>
      <c r="D862" s="32"/>
      <c r="E862" s="32"/>
      <c r="F862" s="32"/>
      <c r="G862" s="37"/>
      <c r="H862" s="37"/>
      <c r="I862" s="37"/>
      <c r="J862" s="30"/>
      <c r="K862" s="30"/>
      <c r="L862" s="30"/>
      <c r="M862" s="32"/>
      <c r="N862" s="32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108"/>
    </row>
    <row r="863">
      <c r="A863" s="30"/>
      <c r="B863" s="40"/>
      <c r="C863" s="40"/>
      <c r="D863" s="32"/>
      <c r="E863" s="32"/>
      <c r="F863" s="32"/>
      <c r="G863" s="37"/>
      <c r="H863" s="37"/>
      <c r="I863" s="37"/>
      <c r="J863" s="30"/>
      <c r="K863" s="30"/>
      <c r="L863" s="30"/>
      <c r="M863" s="32"/>
      <c r="N863" s="32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108"/>
    </row>
    <row r="864">
      <c r="A864" s="30"/>
      <c r="B864" s="40"/>
      <c r="C864" s="40"/>
      <c r="D864" s="32"/>
      <c r="E864" s="32"/>
      <c r="J864" s="30"/>
      <c r="K864" s="30"/>
      <c r="L864" s="30"/>
      <c r="M864" s="32"/>
      <c r="N864" s="32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108"/>
    </row>
    <row r="865">
      <c r="A865" s="30"/>
      <c r="B865" s="40"/>
      <c r="C865" s="40"/>
      <c r="D865" s="32"/>
      <c r="E865" s="32"/>
      <c r="J865" s="30"/>
      <c r="K865" s="30"/>
      <c r="L865" s="30"/>
      <c r="M865" s="32"/>
      <c r="N865" s="32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108"/>
    </row>
    <row r="866">
      <c r="A866" s="30"/>
      <c r="B866" s="40"/>
      <c r="C866" s="40"/>
      <c r="D866" s="32"/>
      <c r="E866" s="32"/>
      <c r="F866" s="32"/>
      <c r="G866" s="37"/>
      <c r="H866" s="37"/>
      <c r="I866" s="37"/>
      <c r="J866" s="30"/>
      <c r="K866" s="30"/>
      <c r="L866" s="30"/>
      <c r="M866" s="32"/>
      <c r="N866" s="32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108"/>
    </row>
    <row r="867">
      <c r="A867" s="30"/>
      <c r="B867" s="40"/>
      <c r="C867" s="40"/>
      <c r="D867" s="32"/>
      <c r="E867" s="32"/>
      <c r="J867" s="30"/>
      <c r="K867" s="30"/>
      <c r="L867" s="30"/>
      <c r="M867" s="32"/>
      <c r="N867" s="32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108"/>
    </row>
    <row r="868">
      <c r="A868" s="30"/>
      <c r="B868" s="40"/>
      <c r="C868" s="40"/>
      <c r="D868" s="32"/>
      <c r="E868" s="32"/>
      <c r="J868" s="30"/>
      <c r="K868" s="30"/>
      <c r="L868" s="30"/>
      <c r="M868" s="32"/>
      <c r="N868" s="32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108"/>
    </row>
    <row r="869">
      <c r="A869" s="30"/>
      <c r="B869" s="40"/>
      <c r="C869" s="40"/>
      <c r="D869" s="32"/>
      <c r="E869" s="32"/>
      <c r="J869" s="30"/>
      <c r="K869" s="30"/>
      <c r="L869" s="30"/>
      <c r="M869" s="32"/>
      <c r="N869" s="32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108"/>
    </row>
    <row r="870">
      <c r="A870" s="30"/>
      <c r="B870" s="40"/>
      <c r="C870" s="40"/>
      <c r="D870" s="32"/>
      <c r="E870" s="32"/>
      <c r="J870" s="30"/>
      <c r="K870" s="30"/>
      <c r="L870" s="30"/>
      <c r="M870" s="32"/>
      <c r="N870" s="32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108"/>
    </row>
    <row r="871">
      <c r="A871" s="30"/>
      <c r="B871" s="40"/>
      <c r="C871" s="40"/>
      <c r="D871" s="32"/>
      <c r="E871" s="32"/>
      <c r="J871" s="30"/>
      <c r="K871" s="30"/>
      <c r="L871" s="30"/>
      <c r="M871" s="32"/>
      <c r="N871" s="32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108"/>
    </row>
    <row r="872">
      <c r="A872" s="30"/>
      <c r="B872" s="40"/>
      <c r="C872" s="40"/>
      <c r="D872" s="32"/>
      <c r="E872" s="32"/>
      <c r="F872" s="32"/>
      <c r="G872" s="37"/>
      <c r="H872" s="37"/>
      <c r="I872" s="37"/>
      <c r="J872" s="30"/>
      <c r="K872" s="30"/>
      <c r="L872" s="30"/>
      <c r="M872" s="32"/>
      <c r="N872" s="32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108"/>
    </row>
    <row r="873">
      <c r="A873" s="30"/>
      <c r="B873" s="40"/>
      <c r="C873" s="40"/>
      <c r="D873" s="32"/>
      <c r="E873" s="32"/>
      <c r="F873" s="32"/>
      <c r="G873" s="37"/>
      <c r="H873" s="37"/>
      <c r="I873" s="37"/>
      <c r="J873" s="30"/>
      <c r="K873" s="30"/>
      <c r="L873" s="30"/>
      <c r="M873" s="32"/>
      <c r="N873" s="32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108"/>
    </row>
    <row r="874">
      <c r="A874" s="30"/>
      <c r="B874" s="40"/>
      <c r="C874" s="40"/>
      <c r="D874" s="32"/>
      <c r="E874" s="32"/>
      <c r="F874" s="32"/>
      <c r="G874" s="37"/>
      <c r="H874" s="37"/>
      <c r="I874" s="37"/>
      <c r="J874" s="30"/>
      <c r="K874" s="30"/>
      <c r="L874" s="30"/>
      <c r="M874" s="32"/>
      <c r="N874" s="32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108"/>
    </row>
    <row r="875">
      <c r="A875" s="30"/>
      <c r="B875" s="40"/>
      <c r="C875" s="40"/>
      <c r="D875" s="32"/>
      <c r="E875" s="32"/>
      <c r="F875" s="32"/>
      <c r="G875" s="37"/>
      <c r="H875" s="37"/>
      <c r="I875" s="37"/>
      <c r="J875" s="30"/>
      <c r="K875" s="30"/>
      <c r="L875" s="30"/>
      <c r="M875" s="32"/>
      <c r="N875" s="32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108"/>
    </row>
    <row r="876">
      <c r="A876" s="30"/>
      <c r="B876" s="40"/>
      <c r="C876" s="40"/>
      <c r="D876" s="32"/>
      <c r="E876" s="32"/>
      <c r="J876" s="30"/>
      <c r="K876" s="30"/>
      <c r="L876" s="30"/>
      <c r="M876" s="32"/>
      <c r="N876" s="32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108"/>
    </row>
    <row r="877">
      <c r="A877" s="30"/>
      <c r="B877" s="40"/>
      <c r="C877" s="40"/>
      <c r="D877" s="32"/>
      <c r="E877" s="32"/>
      <c r="J877" s="30"/>
      <c r="K877" s="30"/>
      <c r="L877" s="30"/>
      <c r="M877" s="32"/>
      <c r="N877" s="32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108"/>
    </row>
    <row r="878">
      <c r="A878" s="30"/>
      <c r="B878" s="40"/>
      <c r="C878" s="40"/>
      <c r="D878" s="32"/>
      <c r="E878" s="32"/>
      <c r="F878" s="32"/>
      <c r="G878" s="37"/>
      <c r="H878" s="37"/>
      <c r="I878" s="37"/>
      <c r="J878" s="30"/>
      <c r="K878" s="30"/>
      <c r="L878" s="30"/>
      <c r="M878" s="32"/>
      <c r="N878" s="32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108"/>
    </row>
    <row r="879">
      <c r="A879" s="30"/>
      <c r="B879" s="40"/>
      <c r="C879" s="40"/>
      <c r="D879" s="32"/>
      <c r="E879" s="32"/>
      <c r="F879" s="32"/>
      <c r="G879" s="37"/>
      <c r="H879" s="37"/>
      <c r="I879" s="37"/>
      <c r="J879" s="30"/>
      <c r="K879" s="30"/>
      <c r="L879" s="30"/>
      <c r="M879" s="32"/>
      <c r="N879" s="32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108"/>
    </row>
    <row r="880">
      <c r="A880" s="30"/>
      <c r="B880" s="40"/>
      <c r="C880" s="40"/>
      <c r="D880" s="32"/>
      <c r="E880" s="32"/>
      <c r="F880" s="32"/>
      <c r="G880" s="38"/>
      <c r="H880" s="38"/>
      <c r="I880" s="35"/>
      <c r="J880" s="30"/>
      <c r="K880" s="30"/>
      <c r="L880" s="30"/>
      <c r="M880" s="32"/>
      <c r="N880" s="32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108"/>
    </row>
    <row r="881">
      <c r="A881" s="30"/>
      <c r="B881" s="40"/>
      <c r="C881" s="40"/>
      <c r="D881" s="32"/>
      <c r="E881" s="32"/>
      <c r="F881" s="32"/>
      <c r="G881" s="38"/>
      <c r="H881" s="38"/>
      <c r="I881" s="35"/>
      <c r="J881" s="30"/>
      <c r="K881" s="30"/>
      <c r="L881" s="30"/>
      <c r="M881" s="32"/>
      <c r="N881" s="32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108"/>
    </row>
    <row r="882">
      <c r="A882" s="30"/>
      <c r="B882" s="40"/>
      <c r="C882" s="40"/>
      <c r="D882" s="32"/>
      <c r="E882" s="32"/>
      <c r="J882" s="30"/>
      <c r="K882" s="30"/>
      <c r="L882" s="30"/>
      <c r="M882" s="32"/>
      <c r="N882" s="32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108"/>
    </row>
    <row r="883">
      <c r="A883" s="30"/>
      <c r="B883" s="40"/>
      <c r="C883" s="40"/>
      <c r="D883" s="32"/>
      <c r="E883" s="32"/>
      <c r="J883" s="30"/>
      <c r="K883" s="30"/>
      <c r="L883" s="30"/>
      <c r="M883" s="32"/>
      <c r="N883" s="32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108"/>
    </row>
    <row r="884">
      <c r="A884" s="30"/>
      <c r="B884" s="40"/>
      <c r="C884" s="40"/>
      <c r="D884" s="32"/>
      <c r="E884" s="32"/>
      <c r="F884" s="32"/>
      <c r="G884" s="37"/>
      <c r="H884" s="37"/>
      <c r="I884" s="37"/>
      <c r="J884" s="30"/>
      <c r="K884" s="30"/>
      <c r="L884" s="30"/>
      <c r="M884" s="32"/>
      <c r="N884" s="32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108"/>
    </row>
    <row r="885">
      <c r="A885" s="30"/>
      <c r="B885" s="40"/>
      <c r="C885" s="40"/>
      <c r="D885" s="32"/>
      <c r="E885" s="32"/>
      <c r="F885" s="32"/>
      <c r="G885" s="37"/>
      <c r="H885" s="37"/>
      <c r="I885" s="37"/>
      <c r="J885" s="30"/>
      <c r="K885" s="30"/>
      <c r="L885" s="30"/>
      <c r="M885" s="32"/>
      <c r="N885" s="32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108"/>
    </row>
    <row r="886">
      <c r="A886" s="30"/>
      <c r="B886" s="40"/>
      <c r="C886" s="40"/>
      <c r="D886" s="32"/>
      <c r="E886" s="32"/>
      <c r="F886" s="32"/>
      <c r="G886" s="38"/>
      <c r="H886" s="38"/>
      <c r="I886" s="35"/>
      <c r="J886" s="30"/>
      <c r="K886" s="30"/>
      <c r="L886" s="30"/>
      <c r="M886" s="32"/>
      <c r="N886" s="32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108"/>
    </row>
    <row r="887">
      <c r="A887" s="30"/>
      <c r="B887" s="40"/>
      <c r="C887" s="40"/>
      <c r="D887" s="32"/>
      <c r="E887" s="32"/>
      <c r="F887" s="32"/>
      <c r="G887" s="38"/>
      <c r="H887" s="38"/>
      <c r="I887" s="35"/>
      <c r="J887" s="30"/>
      <c r="K887" s="30"/>
      <c r="L887" s="30"/>
      <c r="M887" s="32"/>
      <c r="N887" s="32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108"/>
    </row>
    <row r="888">
      <c r="A888" s="30"/>
      <c r="B888" s="40"/>
      <c r="C888" s="40"/>
      <c r="D888" s="32"/>
      <c r="E888" s="32"/>
      <c r="J888" s="30"/>
      <c r="K888" s="30"/>
      <c r="L888" s="30"/>
      <c r="M888" s="32"/>
      <c r="N888" s="32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108"/>
    </row>
    <row r="889">
      <c r="A889" s="30"/>
      <c r="B889" s="40"/>
      <c r="C889" s="40"/>
      <c r="D889" s="32"/>
      <c r="E889" s="32"/>
      <c r="J889" s="30"/>
      <c r="K889" s="30"/>
      <c r="L889" s="30"/>
      <c r="M889" s="32"/>
      <c r="N889" s="32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108"/>
    </row>
    <row r="890">
      <c r="A890" s="30"/>
      <c r="B890" s="40"/>
      <c r="C890" s="40"/>
      <c r="D890" s="32"/>
      <c r="E890" s="32"/>
      <c r="J890" s="30"/>
      <c r="K890" s="30"/>
      <c r="L890" s="30"/>
      <c r="M890" s="32"/>
      <c r="N890" s="32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108"/>
    </row>
    <row r="891">
      <c r="A891" s="30"/>
      <c r="B891" s="40"/>
      <c r="C891" s="40"/>
      <c r="D891" s="32"/>
      <c r="E891" s="32"/>
      <c r="J891" s="30"/>
      <c r="K891" s="30"/>
      <c r="L891" s="30"/>
      <c r="M891" s="32"/>
      <c r="N891" s="32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108"/>
    </row>
    <row r="892">
      <c r="A892" s="30"/>
      <c r="B892" s="40"/>
      <c r="C892" s="40"/>
      <c r="D892" s="32"/>
      <c r="E892" s="32"/>
      <c r="F892" s="32"/>
      <c r="G892" s="37"/>
      <c r="H892" s="37"/>
      <c r="I892" s="37"/>
      <c r="J892" s="30"/>
      <c r="K892" s="30"/>
      <c r="L892" s="30"/>
      <c r="M892" s="32"/>
      <c r="N892" s="32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108"/>
    </row>
    <row r="893">
      <c r="A893" s="30"/>
      <c r="B893" s="40"/>
      <c r="C893" s="40"/>
      <c r="D893" s="32"/>
      <c r="E893" s="32"/>
      <c r="J893" s="30"/>
      <c r="K893" s="30"/>
      <c r="L893" s="30"/>
      <c r="M893" s="32"/>
      <c r="N893" s="32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108"/>
    </row>
    <row r="894">
      <c r="A894" s="30"/>
      <c r="B894" s="40"/>
      <c r="C894" s="40"/>
      <c r="D894" s="32"/>
      <c r="E894" s="32"/>
      <c r="J894" s="30"/>
      <c r="K894" s="30"/>
      <c r="L894" s="30"/>
      <c r="M894" s="32"/>
      <c r="N894" s="32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108"/>
    </row>
    <row r="895">
      <c r="A895" s="30"/>
      <c r="B895" s="40"/>
      <c r="C895" s="40"/>
      <c r="D895" s="32"/>
      <c r="E895" s="32"/>
      <c r="J895" s="30"/>
      <c r="K895" s="30"/>
      <c r="L895" s="30"/>
      <c r="M895" s="32"/>
      <c r="N895" s="32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108"/>
    </row>
    <row r="896">
      <c r="A896" s="30"/>
      <c r="B896" s="40"/>
      <c r="C896" s="40"/>
      <c r="D896" s="32"/>
      <c r="E896" s="32"/>
      <c r="F896" s="32"/>
      <c r="G896" s="37"/>
      <c r="H896" s="37"/>
      <c r="I896" s="37"/>
      <c r="J896" s="30"/>
      <c r="K896" s="30"/>
      <c r="L896" s="30"/>
      <c r="M896" s="32"/>
      <c r="N896" s="32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108"/>
    </row>
    <row r="897">
      <c r="A897" s="30"/>
      <c r="B897" s="40"/>
      <c r="C897" s="40"/>
      <c r="D897" s="32"/>
      <c r="E897" s="32"/>
      <c r="F897" s="32"/>
      <c r="G897" s="37"/>
      <c r="H897" s="37"/>
      <c r="I897" s="37"/>
      <c r="J897" s="30"/>
      <c r="K897" s="30"/>
      <c r="L897" s="30"/>
      <c r="M897" s="32"/>
      <c r="N897" s="32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108"/>
    </row>
    <row r="898">
      <c r="A898" s="30"/>
      <c r="B898" s="40"/>
      <c r="C898" s="40"/>
      <c r="D898" s="32"/>
      <c r="E898" s="32"/>
      <c r="J898" s="30"/>
      <c r="K898" s="30"/>
      <c r="L898" s="30"/>
      <c r="M898" s="32"/>
      <c r="N898" s="32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108"/>
    </row>
    <row r="899">
      <c r="A899" s="30"/>
      <c r="B899" s="40"/>
      <c r="C899" s="40"/>
      <c r="D899" s="32"/>
      <c r="E899" s="32"/>
      <c r="J899" s="30"/>
      <c r="K899" s="30"/>
      <c r="L899" s="30"/>
      <c r="M899" s="32"/>
      <c r="N899" s="32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108"/>
    </row>
    <row r="900">
      <c r="A900" s="30"/>
      <c r="B900" s="40"/>
      <c r="C900" s="40"/>
      <c r="D900" s="32"/>
      <c r="E900" s="32"/>
      <c r="J900" s="30"/>
      <c r="K900" s="30"/>
      <c r="L900" s="30"/>
      <c r="M900" s="32"/>
      <c r="N900" s="32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108"/>
    </row>
    <row r="901">
      <c r="A901" s="30"/>
      <c r="B901" s="40"/>
      <c r="C901" s="40"/>
      <c r="D901" s="32"/>
      <c r="E901" s="32"/>
      <c r="J901" s="30"/>
      <c r="K901" s="30"/>
      <c r="L901" s="30"/>
      <c r="M901" s="32"/>
      <c r="N901" s="32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108"/>
    </row>
    <row r="902">
      <c r="A902" s="30"/>
      <c r="B902" s="40"/>
      <c r="C902" s="40"/>
      <c r="D902" s="32"/>
      <c r="E902" s="32"/>
      <c r="J902" s="30"/>
      <c r="K902" s="30"/>
      <c r="L902" s="30"/>
      <c r="M902" s="32"/>
      <c r="N902" s="32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108"/>
    </row>
    <row r="903">
      <c r="A903" s="30"/>
      <c r="B903" s="40"/>
      <c r="C903" s="40"/>
      <c r="D903" s="32"/>
      <c r="E903" s="32"/>
      <c r="J903" s="30"/>
      <c r="K903" s="30"/>
      <c r="L903" s="30"/>
      <c r="M903" s="32"/>
      <c r="N903" s="32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108"/>
    </row>
    <row r="904">
      <c r="A904" s="30"/>
      <c r="B904" s="40"/>
      <c r="C904" s="40"/>
      <c r="D904" s="32"/>
      <c r="E904" s="32"/>
      <c r="J904" s="30"/>
      <c r="K904" s="30"/>
      <c r="L904" s="30"/>
      <c r="M904" s="32"/>
      <c r="N904" s="32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108"/>
    </row>
    <row r="905">
      <c r="A905" s="30"/>
      <c r="B905" s="40"/>
      <c r="C905" s="40"/>
      <c r="D905" s="32"/>
      <c r="E905" s="32"/>
      <c r="J905" s="30"/>
      <c r="K905" s="30"/>
      <c r="L905" s="30"/>
      <c r="M905" s="32"/>
      <c r="N905" s="32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108"/>
    </row>
    <row r="906">
      <c r="A906" s="30"/>
      <c r="B906" s="40"/>
      <c r="C906" s="40"/>
      <c r="D906" s="32"/>
      <c r="E906" s="32"/>
      <c r="F906" s="32"/>
      <c r="G906" s="37"/>
      <c r="H906" s="37"/>
      <c r="I906" s="37"/>
      <c r="J906" s="30"/>
      <c r="K906" s="30"/>
      <c r="L906" s="30"/>
      <c r="M906" s="32"/>
      <c r="N906" s="32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108"/>
    </row>
    <row r="907">
      <c r="A907" s="30"/>
      <c r="B907" s="40"/>
      <c r="C907" s="40"/>
      <c r="D907" s="32"/>
      <c r="E907" s="32"/>
      <c r="J907" s="30"/>
      <c r="K907" s="30"/>
      <c r="L907" s="30"/>
      <c r="M907" s="32"/>
      <c r="N907" s="32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108"/>
    </row>
    <row r="908">
      <c r="A908" s="30"/>
      <c r="B908" s="40"/>
      <c r="C908" s="40"/>
      <c r="D908" s="32"/>
      <c r="E908" s="32"/>
      <c r="J908" s="30"/>
      <c r="K908" s="30"/>
      <c r="L908" s="30"/>
      <c r="M908" s="32"/>
      <c r="N908" s="32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108"/>
    </row>
    <row r="909">
      <c r="A909" s="30"/>
      <c r="B909" s="40"/>
      <c r="C909" s="40"/>
      <c r="D909" s="32"/>
      <c r="E909" s="32"/>
      <c r="J909" s="30"/>
      <c r="K909" s="30"/>
      <c r="L909" s="30"/>
      <c r="M909" s="32"/>
      <c r="N909" s="32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108"/>
    </row>
    <row r="910">
      <c r="A910" s="30"/>
      <c r="B910" s="40"/>
      <c r="C910" s="40"/>
      <c r="D910" s="32"/>
      <c r="E910" s="32"/>
      <c r="F910" s="32"/>
      <c r="G910" s="37"/>
      <c r="H910" s="37"/>
      <c r="I910" s="37"/>
      <c r="J910" s="30"/>
      <c r="K910" s="30"/>
      <c r="L910" s="30"/>
      <c r="M910" s="32"/>
      <c r="N910" s="32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108"/>
    </row>
    <row r="911">
      <c r="A911" s="30"/>
      <c r="B911" s="40"/>
      <c r="C911" s="40"/>
      <c r="D911" s="32"/>
      <c r="E911" s="32"/>
      <c r="J911" s="30"/>
      <c r="K911" s="30"/>
      <c r="L911" s="30"/>
      <c r="M911" s="32"/>
      <c r="N911" s="32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108"/>
    </row>
    <row r="912">
      <c r="A912" s="30"/>
      <c r="B912" s="40"/>
      <c r="C912" s="40"/>
      <c r="D912" s="32"/>
      <c r="E912" s="32"/>
      <c r="J912" s="30"/>
      <c r="K912" s="30"/>
      <c r="L912" s="30"/>
      <c r="M912" s="32"/>
      <c r="N912" s="32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108"/>
    </row>
    <row r="913">
      <c r="A913" s="30"/>
      <c r="B913" s="40"/>
      <c r="C913" s="40"/>
      <c r="D913" s="32"/>
      <c r="E913" s="32"/>
      <c r="J913" s="30"/>
      <c r="K913" s="30"/>
      <c r="L913" s="30"/>
      <c r="M913" s="32"/>
      <c r="N913" s="32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108"/>
    </row>
    <row r="914">
      <c r="A914" s="30"/>
      <c r="B914" s="40"/>
      <c r="C914" s="40"/>
      <c r="D914" s="32"/>
      <c r="E914" s="32"/>
      <c r="F914" s="32"/>
      <c r="G914" s="32"/>
      <c r="H914" s="30"/>
      <c r="I914" s="37"/>
      <c r="J914" s="30"/>
      <c r="K914" s="30"/>
      <c r="L914" s="30"/>
      <c r="M914" s="32"/>
      <c r="N914" s="32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108"/>
    </row>
    <row r="915">
      <c r="A915" s="30"/>
      <c r="B915" s="40"/>
      <c r="C915" s="40"/>
      <c r="D915" s="32"/>
      <c r="E915" s="32"/>
      <c r="J915" s="30"/>
      <c r="K915" s="30"/>
      <c r="L915" s="30"/>
      <c r="M915" s="32"/>
      <c r="N915" s="32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108"/>
    </row>
    <row r="916">
      <c r="A916" s="30"/>
      <c r="B916" s="40"/>
      <c r="C916" s="40"/>
      <c r="D916" s="32"/>
      <c r="E916" s="32"/>
      <c r="F916" s="32"/>
      <c r="G916" s="32"/>
      <c r="H916" s="30"/>
      <c r="I916" s="37"/>
      <c r="J916" s="30"/>
      <c r="K916" s="30"/>
      <c r="L916" s="30"/>
      <c r="M916" s="32"/>
      <c r="N916" s="32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108"/>
    </row>
    <row r="917">
      <c r="A917" s="30"/>
      <c r="B917" s="40"/>
      <c r="C917" s="40"/>
      <c r="D917" s="32"/>
      <c r="E917" s="32"/>
      <c r="F917" s="32"/>
      <c r="G917" s="32"/>
      <c r="H917" s="30"/>
      <c r="I917" s="37"/>
      <c r="J917" s="30"/>
      <c r="K917" s="30"/>
      <c r="L917" s="30"/>
      <c r="M917" s="32"/>
      <c r="N917" s="32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108"/>
    </row>
    <row r="918">
      <c r="A918" s="30"/>
      <c r="B918" s="40"/>
      <c r="C918" s="40"/>
      <c r="D918" s="32"/>
      <c r="E918" s="32"/>
      <c r="F918" s="32"/>
      <c r="G918" s="32"/>
      <c r="H918" s="30"/>
      <c r="I918" s="37"/>
      <c r="J918" s="30"/>
      <c r="K918" s="30"/>
      <c r="L918" s="30"/>
      <c r="M918" s="32"/>
      <c r="N918" s="32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108"/>
    </row>
    <row r="919">
      <c r="A919" s="30"/>
      <c r="B919" s="40"/>
      <c r="C919" s="40"/>
      <c r="D919" s="32"/>
      <c r="E919" s="32"/>
      <c r="F919" s="32"/>
      <c r="G919" s="32"/>
      <c r="H919" s="30"/>
      <c r="I919" s="37"/>
      <c r="J919" s="30"/>
      <c r="K919" s="30"/>
      <c r="L919" s="30"/>
      <c r="M919" s="32"/>
      <c r="N919" s="32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108"/>
    </row>
    <row r="920">
      <c r="A920" s="30"/>
      <c r="B920" s="40"/>
      <c r="C920" s="40"/>
      <c r="D920" s="32"/>
      <c r="E920" s="32"/>
      <c r="F920" s="32"/>
      <c r="G920" s="32"/>
      <c r="H920" s="30"/>
      <c r="I920" s="37"/>
      <c r="J920" s="30"/>
      <c r="K920" s="30"/>
      <c r="L920" s="30"/>
      <c r="M920" s="32"/>
      <c r="N920" s="32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108"/>
    </row>
    <row r="921">
      <c r="A921" s="30"/>
      <c r="B921" s="40"/>
      <c r="C921" s="40"/>
      <c r="D921" s="32"/>
      <c r="E921" s="32"/>
      <c r="F921" s="32"/>
      <c r="G921" s="32"/>
      <c r="H921" s="30"/>
      <c r="I921" s="37"/>
      <c r="J921" s="30"/>
      <c r="K921" s="30"/>
      <c r="L921" s="30"/>
      <c r="M921" s="32"/>
      <c r="N921" s="32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108"/>
    </row>
    <row r="922">
      <c r="A922" s="30"/>
      <c r="B922" s="40"/>
      <c r="C922" s="31"/>
      <c r="D922" s="32"/>
      <c r="E922" s="32"/>
      <c r="F922" s="32"/>
      <c r="G922" s="32"/>
      <c r="H922" s="30"/>
      <c r="I922" s="37"/>
      <c r="J922" s="30"/>
      <c r="K922" s="30"/>
      <c r="L922" s="30"/>
      <c r="M922" s="32"/>
      <c r="N922" s="32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108"/>
    </row>
    <row r="923">
      <c r="A923" s="30"/>
      <c r="B923" s="40"/>
      <c r="C923" s="31"/>
      <c r="D923" s="32"/>
      <c r="E923" s="32"/>
      <c r="F923" s="32"/>
      <c r="G923" s="32"/>
      <c r="H923" s="30"/>
      <c r="I923" s="37"/>
      <c r="J923" s="30"/>
      <c r="K923" s="30"/>
      <c r="L923" s="30"/>
      <c r="M923" s="32"/>
      <c r="N923" s="32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108"/>
    </row>
    <row r="924">
      <c r="A924" s="30"/>
      <c r="B924" s="40"/>
      <c r="C924" s="31"/>
      <c r="D924" s="32"/>
      <c r="E924" s="32"/>
      <c r="F924" s="32"/>
      <c r="G924" s="32"/>
      <c r="H924" s="30"/>
      <c r="I924" s="37"/>
      <c r="J924" s="30"/>
      <c r="K924" s="30"/>
      <c r="L924" s="30"/>
      <c r="M924" s="32"/>
      <c r="N924" s="32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108"/>
    </row>
    <row r="925">
      <c r="A925" s="30"/>
      <c r="B925" s="40"/>
      <c r="C925" s="31"/>
      <c r="D925" s="32"/>
      <c r="E925" s="32"/>
      <c r="F925" s="32"/>
      <c r="G925" s="32"/>
      <c r="H925" s="30"/>
      <c r="I925" s="37"/>
      <c r="J925" s="30"/>
      <c r="K925" s="30"/>
      <c r="L925" s="30"/>
      <c r="M925" s="32"/>
      <c r="N925" s="32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108"/>
    </row>
    <row r="926">
      <c r="A926" s="30"/>
      <c r="B926" s="40"/>
      <c r="C926" s="31"/>
      <c r="D926" s="32"/>
      <c r="E926" s="32"/>
      <c r="F926" s="32"/>
      <c r="G926" s="32"/>
      <c r="H926" s="30"/>
      <c r="I926" s="37"/>
      <c r="J926" s="30"/>
      <c r="K926" s="30"/>
      <c r="L926" s="30"/>
      <c r="M926" s="32"/>
      <c r="N926" s="32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108"/>
    </row>
    <row r="927">
      <c r="A927" s="30"/>
      <c r="B927" s="40"/>
      <c r="C927" s="31"/>
      <c r="D927" s="32"/>
      <c r="E927" s="32"/>
      <c r="F927" s="32"/>
      <c r="G927" s="32"/>
      <c r="H927" s="30"/>
      <c r="I927" s="37"/>
      <c r="J927" s="30"/>
      <c r="K927" s="30"/>
      <c r="L927" s="30"/>
      <c r="M927" s="32"/>
      <c r="N927" s="32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108"/>
    </row>
    <row r="928">
      <c r="A928" s="30"/>
      <c r="B928" s="40"/>
      <c r="C928" s="31"/>
      <c r="D928" s="32"/>
      <c r="E928" s="32"/>
      <c r="F928" s="32"/>
      <c r="G928" s="32"/>
      <c r="H928" s="30"/>
      <c r="I928" s="37"/>
      <c r="J928" s="30"/>
      <c r="K928" s="30"/>
      <c r="L928" s="30"/>
      <c r="M928" s="32"/>
      <c r="N928" s="32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108"/>
    </row>
    <row r="929">
      <c r="A929" s="30"/>
      <c r="B929" s="40"/>
      <c r="C929" s="31"/>
      <c r="D929" s="32"/>
      <c r="E929" s="32"/>
      <c r="F929" s="32"/>
      <c r="G929" s="32"/>
      <c r="H929" s="30"/>
      <c r="I929" s="37"/>
      <c r="J929" s="30"/>
      <c r="K929" s="30"/>
      <c r="L929" s="30"/>
      <c r="M929" s="32"/>
      <c r="N929" s="32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108"/>
    </row>
    <row r="930">
      <c r="A930" s="30"/>
      <c r="B930" s="40"/>
      <c r="C930" s="31"/>
      <c r="D930" s="32"/>
      <c r="E930" s="32"/>
      <c r="F930" s="32"/>
      <c r="G930" s="32"/>
      <c r="H930" s="30"/>
      <c r="I930" s="37"/>
      <c r="J930" s="30"/>
      <c r="K930" s="30"/>
      <c r="L930" s="30"/>
      <c r="M930" s="32"/>
      <c r="N930" s="32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108"/>
    </row>
    <row r="931">
      <c r="A931" s="30"/>
      <c r="B931" s="40"/>
      <c r="C931" s="31"/>
      <c r="D931" s="32"/>
      <c r="E931" s="32"/>
      <c r="F931" s="32"/>
      <c r="G931" s="37"/>
      <c r="H931" s="37"/>
      <c r="I931" s="37"/>
      <c r="J931" s="30"/>
      <c r="K931" s="30"/>
      <c r="L931" s="30"/>
      <c r="M931" s="32"/>
      <c r="N931" s="32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108"/>
    </row>
    <row r="932">
      <c r="A932" s="30"/>
      <c r="B932" s="40"/>
      <c r="C932" s="31"/>
      <c r="D932" s="32"/>
      <c r="E932" s="32"/>
      <c r="F932" s="32"/>
      <c r="G932" s="37"/>
      <c r="H932" s="37"/>
      <c r="I932" s="37"/>
      <c r="J932" s="30"/>
      <c r="K932" s="30"/>
      <c r="L932" s="30"/>
      <c r="M932" s="32"/>
      <c r="N932" s="32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108"/>
    </row>
    <row r="933">
      <c r="A933" s="30"/>
      <c r="B933" s="40"/>
      <c r="C933" s="31"/>
      <c r="D933" s="32"/>
      <c r="E933" s="32"/>
      <c r="F933" s="32"/>
      <c r="G933" s="32"/>
      <c r="H933" s="30"/>
      <c r="I933" s="37"/>
      <c r="J933" s="30"/>
      <c r="K933" s="30"/>
      <c r="L933" s="30"/>
      <c r="M933" s="32"/>
      <c r="N933" s="32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108"/>
    </row>
    <row r="934">
      <c r="A934" s="30"/>
      <c r="B934" s="40"/>
      <c r="C934" s="31"/>
      <c r="D934" s="32"/>
      <c r="E934" s="32"/>
      <c r="F934" s="32"/>
      <c r="G934" s="32"/>
      <c r="H934" s="30"/>
      <c r="I934" s="37"/>
      <c r="J934" s="30"/>
      <c r="K934" s="30"/>
      <c r="L934" s="30"/>
      <c r="M934" s="32"/>
      <c r="N934" s="32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108"/>
    </row>
    <row r="935">
      <c r="A935" s="30"/>
      <c r="B935" s="40"/>
      <c r="C935" s="31"/>
      <c r="D935" s="32"/>
      <c r="E935" s="32"/>
      <c r="F935" s="32"/>
      <c r="G935" s="32"/>
      <c r="H935" s="30"/>
      <c r="I935" s="37"/>
      <c r="J935" s="30"/>
      <c r="K935" s="30"/>
      <c r="L935" s="30"/>
      <c r="M935" s="32"/>
      <c r="N935" s="32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108"/>
    </row>
    <row r="936">
      <c r="A936" s="30"/>
      <c r="B936" s="40"/>
      <c r="C936" s="31"/>
      <c r="D936" s="32"/>
      <c r="E936" s="32"/>
      <c r="F936" s="32"/>
      <c r="G936" s="32"/>
      <c r="H936" s="30"/>
      <c r="I936" s="37"/>
      <c r="J936" s="30"/>
      <c r="K936" s="30"/>
      <c r="L936" s="30"/>
      <c r="M936" s="32"/>
      <c r="N936" s="32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108"/>
    </row>
    <row r="937">
      <c r="A937" s="30"/>
      <c r="B937" s="40"/>
      <c r="C937" s="31"/>
      <c r="D937" s="32"/>
      <c r="E937" s="32"/>
      <c r="F937" s="32"/>
      <c r="G937" s="32"/>
      <c r="H937" s="30"/>
      <c r="I937" s="37"/>
      <c r="J937" s="30"/>
      <c r="K937" s="30"/>
      <c r="L937" s="30"/>
      <c r="M937" s="32"/>
      <c r="N937" s="32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108"/>
    </row>
    <row r="938">
      <c r="A938" s="30"/>
      <c r="B938" s="40"/>
      <c r="C938" s="31"/>
      <c r="D938" s="32"/>
      <c r="E938" s="32"/>
      <c r="F938" s="32"/>
      <c r="G938" s="32"/>
      <c r="H938" s="30"/>
      <c r="I938" s="37"/>
      <c r="J938" s="30"/>
      <c r="K938" s="30"/>
      <c r="L938" s="30"/>
      <c r="M938" s="32"/>
      <c r="N938" s="32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108"/>
    </row>
    <row r="939">
      <c r="A939" s="30"/>
      <c r="B939" s="40"/>
      <c r="C939" s="31"/>
      <c r="D939" s="32"/>
      <c r="E939" s="32"/>
      <c r="F939" s="32"/>
      <c r="G939" s="32"/>
      <c r="H939" s="30"/>
      <c r="I939" s="37"/>
      <c r="J939" s="30"/>
      <c r="K939" s="30"/>
      <c r="L939" s="30"/>
      <c r="M939" s="32"/>
      <c r="N939" s="32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108"/>
    </row>
    <row r="940">
      <c r="A940" s="30"/>
      <c r="B940" s="40"/>
      <c r="C940" s="31"/>
      <c r="D940" s="32"/>
      <c r="E940" s="32"/>
      <c r="F940" s="32"/>
      <c r="G940" s="32"/>
      <c r="H940" s="30"/>
      <c r="I940" s="37"/>
      <c r="J940" s="30"/>
      <c r="K940" s="30"/>
      <c r="L940" s="30"/>
      <c r="M940" s="32"/>
      <c r="N940" s="32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108"/>
    </row>
    <row r="941">
      <c r="A941" s="30"/>
      <c r="B941" s="40"/>
      <c r="C941" s="31"/>
      <c r="D941" s="32"/>
      <c r="E941" s="32"/>
      <c r="F941" s="32"/>
      <c r="G941" s="32"/>
      <c r="H941" s="30"/>
      <c r="I941" s="37"/>
      <c r="J941" s="30"/>
      <c r="K941" s="30"/>
      <c r="L941" s="30"/>
      <c r="M941" s="32"/>
      <c r="N941" s="32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108"/>
    </row>
    <row r="942">
      <c r="A942" s="30"/>
      <c r="B942" s="40"/>
      <c r="C942" s="31"/>
      <c r="D942" s="32"/>
      <c r="E942" s="32"/>
      <c r="F942" s="32"/>
      <c r="G942" s="32"/>
      <c r="H942" s="30"/>
      <c r="I942" s="37"/>
      <c r="J942" s="30"/>
      <c r="K942" s="30"/>
      <c r="L942" s="30"/>
      <c r="M942" s="32"/>
      <c r="N942" s="32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108"/>
    </row>
    <row r="943">
      <c r="A943" s="30"/>
      <c r="B943" s="40"/>
      <c r="C943" s="31"/>
      <c r="D943" s="32"/>
      <c r="E943" s="32"/>
      <c r="G943" s="37"/>
      <c r="H943" s="37"/>
      <c r="I943" s="37"/>
      <c r="J943" s="30"/>
      <c r="K943" s="30"/>
      <c r="L943" s="30"/>
      <c r="M943" s="32"/>
      <c r="N943" s="32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108"/>
    </row>
    <row r="944">
      <c r="A944" s="30"/>
      <c r="B944" s="40"/>
      <c r="C944" s="31"/>
      <c r="D944" s="32"/>
      <c r="E944" s="32"/>
      <c r="F944" s="32"/>
      <c r="G944" s="32"/>
      <c r="H944" s="30"/>
      <c r="I944" s="37"/>
      <c r="J944" s="30"/>
      <c r="K944" s="30"/>
      <c r="L944" s="30"/>
      <c r="M944" s="32"/>
      <c r="N944" s="32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108"/>
    </row>
    <row r="945">
      <c r="A945" s="30"/>
      <c r="B945" s="40"/>
      <c r="C945" s="31"/>
      <c r="D945" s="32"/>
      <c r="E945" s="32"/>
      <c r="G945" s="37"/>
      <c r="H945" s="37"/>
      <c r="I945" s="37"/>
      <c r="J945" s="30"/>
      <c r="K945" s="30"/>
      <c r="L945" s="30"/>
      <c r="M945" s="32"/>
      <c r="N945" s="32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108"/>
    </row>
    <row r="946">
      <c r="A946" s="30"/>
      <c r="B946" s="40"/>
      <c r="C946" s="31"/>
      <c r="D946" s="32"/>
      <c r="E946" s="32"/>
      <c r="I946" s="37"/>
      <c r="J946" s="30"/>
      <c r="K946" s="30"/>
      <c r="L946" s="30"/>
      <c r="M946" s="32"/>
      <c r="N946" s="32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108"/>
    </row>
    <row r="947">
      <c r="A947" s="30"/>
      <c r="B947" s="40"/>
      <c r="C947" s="31"/>
      <c r="D947" s="32"/>
      <c r="E947" s="32"/>
      <c r="F947" s="32"/>
      <c r="G947" s="32"/>
      <c r="H947" s="30"/>
      <c r="I947" s="37"/>
      <c r="J947" s="30"/>
      <c r="K947" s="30"/>
      <c r="L947" s="30"/>
      <c r="M947" s="32"/>
      <c r="N947" s="32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108"/>
    </row>
    <row r="948">
      <c r="A948" s="30"/>
      <c r="B948" s="40"/>
      <c r="C948" s="31"/>
      <c r="D948" s="32"/>
      <c r="E948" s="32"/>
      <c r="F948" s="32"/>
      <c r="G948" s="32"/>
      <c r="H948" s="30"/>
      <c r="I948" s="37"/>
      <c r="J948" s="30"/>
      <c r="K948" s="30"/>
      <c r="L948" s="30"/>
      <c r="M948" s="32"/>
      <c r="N948" s="32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108"/>
    </row>
    <row r="949">
      <c r="A949" s="30"/>
      <c r="B949" s="40"/>
      <c r="C949" s="31"/>
      <c r="D949" s="32"/>
      <c r="E949" s="32"/>
      <c r="F949" s="32"/>
      <c r="G949" s="32"/>
      <c r="H949" s="30"/>
      <c r="I949" s="37"/>
      <c r="J949" s="30"/>
      <c r="K949" s="30"/>
      <c r="L949" s="30"/>
      <c r="M949" s="32"/>
      <c r="N949" s="32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108"/>
    </row>
    <row r="950">
      <c r="A950" s="30"/>
      <c r="B950" s="40"/>
      <c r="C950" s="31"/>
      <c r="D950" s="32"/>
      <c r="E950" s="32"/>
      <c r="F950" s="32"/>
      <c r="G950" s="32"/>
      <c r="H950" s="30"/>
      <c r="I950" s="37"/>
      <c r="J950" s="30"/>
      <c r="K950" s="30"/>
      <c r="L950" s="30"/>
      <c r="M950" s="32"/>
      <c r="N950" s="32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108"/>
    </row>
    <row r="951">
      <c r="A951" s="30"/>
      <c r="B951" s="40"/>
      <c r="C951" s="31"/>
      <c r="D951" s="32"/>
      <c r="E951" s="32"/>
      <c r="F951" s="32"/>
      <c r="G951" s="32"/>
      <c r="H951" s="30"/>
      <c r="I951" s="37"/>
      <c r="J951" s="30"/>
      <c r="K951" s="30"/>
      <c r="L951" s="30"/>
      <c r="M951" s="32"/>
      <c r="N951" s="32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108"/>
    </row>
    <row r="952">
      <c r="A952" s="30"/>
      <c r="B952" s="40"/>
      <c r="C952" s="31"/>
      <c r="D952" s="32"/>
      <c r="E952" s="32"/>
      <c r="F952" s="32"/>
      <c r="G952" s="32"/>
      <c r="H952" s="30"/>
      <c r="I952" s="37"/>
      <c r="J952" s="30"/>
      <c r="K952" s="30"/>
      <c r="L952" s="30"/>
      <c r="M952" s="32"/>
      <c r="N952" s="32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108"/>
    </row>
    <row r="953">
      <c r="A953" s="30"/>
      <c r="B953" s="40"/>
      <c r="C953" s="31"/>
      <c r="D953" s="32"/>
      <c r="E953" s="32"/>
      <c r="F953" s="32"/>
      <c r="G953" s="32"/>
      <c r="H953" s="30"/>
      <c r="I953" s="37"/>
      <c r="J953" s="30"/>
      <c r="K953" s="30"/>
      <c r="L953" s="30"/>
      <c r="M953" s="32"/>
      <c r="N953" s="32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108"/>
    </row>
    <row r="954">
      <c r="A954" s="30"/>
      <c r="B954" s="40"/>
      <c r="C954" s="31"/>
      <c r="D954" s="32"/>
      <c r="E954" s="32"/>
      <c r="F954" s="32"/>
      <c r="G954" s="32"/>
      <c r="H954" s="30"/>
      <c r="I954" s="37"/>
      <c r="J954" s="30"/>
      <c r="K954" s="30"/>
      <c r="L954" s="30"/>
      <c r="M954" s="32"/>
      <c r="N954" s="32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108"/>
    </row>
    <row r="955">
      <c r="A955" s="30"/>
      <c r="B955" s="40"/>
      <c r="C955" s="31"/>
      <c r="D955" s="32"/>
      <c r="E955" s="32"/>
      <c r="I955" s="37"/>
      <c r="J955" s="30"/>
      <c r="K955" s="30"/>
      <c r="L955" s="30"/>
      <c r="M955" s="32"/>
      <c r="N955" s="32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108"/>
    </row>
    <row r="956">
      <c r="A956" s="30"/>
      <c r="B956" s="40"/>
      <c r="C956" s="31"/>
      <c r="D956" s="32"/>
      <c r="E956" s="32"/>
      <c r="F956" s="32"/>
      <c r="G956" s="32"/>
      <c r="H956" s="30"/>
      <c r="I956" s="37"/>
      <c r="J956" s="30"/>
      <c r="K956" s="30"/>
      <c r="L956" s="30"/>
      <c r="M956" s="32"/>
      <c r="N956" s="32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108"/>
    </row>
    <row r="957">
      <c r="A957" s="30"/>
      <c r="B957" s="40"/>
      <c r="C957" s="31"/>
      <c r="D957" s="32"/>
      <c r="E957" s="32"/>
      <c r="F957" s="32"/>
      <c r="G957" s="32"/>
      <c r="H957" s="30"/>
      <c r="I957" s="37"/>
      <c r="J957" s="30"/>
      <c r="K957" s="30"/>
      <c r="L957" s="30"/>
      <c r="M957" s="32"/>
      <c r="N957" s="32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108"/>
    </row>
    <row r="958">
      <c r="A958" s="30"/>
      <c r="B958" s="40"/>
      <c r="C958" s="31"/>
      <c r="D958" s="32"/>
      <c r="E958" s="32"/>
      <c r="F958" s="32"/>
      <c r="G958" s="37"/>
      <c r="H958" s="37"/>
      <c r="I958" s="37"/>
      <c r="J958" s="30"/>
      <c r="K958" s="30"/>
      <c r="L958" s="30"/>
      <c r="M958" s="32"/>
      <c r="N958" s="32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108"/>
    </row>
    <row r="959">
      <c r="A959" s="30"/>
      <c r="B959" s="40"/>
      <c r="C959" s="31"/>
      <c r="D959" s="32"/>
      <c r="E959" s="32"/>
      <c r="F959" s="32"/>
      <c r="G959" s="32"/>
      <c r="H959" s="30"/>
      <c r="I959" s="37"/>
      <c r="J959" s="30"/>
      <c r="K959" s="30"/>
      <c r="L959" s="30"/>
      <c r="M959" s="32"/>
      <c r="N959" s="32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108"/>
    </row>
    <row r="960">
      <c r="A960" s="30"/>
      <c r="B960" s="40"/>
      <c r="C960" s="31"/>
      <c r="D960" s="32"/>
      <c r="E960" s="32"/>
      <c r="F960" s="32"/>
      <c r="G960" s="32"/>
      <c r="H960" s="30"/>
      <c r="I960" s="37"/>
      <c r="J960" s="30"/>
      <c r="K960" s="30"/>
      <c r="L960" s="30"/>
      <c r="M960" s="32"/>
      <c r="N960" s="32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108"/>
    </row>
    <row r="961">
      <c r="A961" s="30"/>
      <c r="B961" s="40"/>
      <c r="C961" s="31"/>
      <c r="D961" s="32"/>
      <c r="E961" s="32"/>
      <c r="F961" s="32"/>
      <c r="G961" s="32"/>
      <c r="H961" s="30"/>
      <c r="I961" s="37"/>
      <c r="J961" s="30"/>
      <c r="K961" s="30"/>
      <c r="L961" s="30"/>
      <c r="M961" s="32"/>
      <c r="N961" s="32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108"/>
    </row>
    <row r="962">
      <c r="A962" s="30"/>
      <c r="B962" s="40"/>
      <c r="C962" s="31"/>
      <c r="D962" s="32"/>
      <c r="E962" s="32"/>
      <c r="F962" s="32"/>
      <c r="G962" s="32"/>
      <c r="H962" s="30"/>
      <c r="I962" s="37"/>
      <c r="J962" s="30"/>
      <c r="K962" s="30"/>
      <c r="L962" s="30"/>
      <c r="M962" s="32"/>
      <c r="N962" s="32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108"/>
    </row>
    <row r="963">
      <c r="A963" s="30"/>
      <c r="B963" s="40"/>
      <c r="C963" s="31"/>
      <c r="D963" s="32"/>
      <c r="E963" s="32"/>
      <c r="I963" s="37"/>
      <c r="J963" s="30"/>
      <c r="K963" s="30"/>
      <c r="L963" s="30"/>
      <c r="M963" s="32"/>
      <c r="N963" s="32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108"/>
    </row>
    <row r="964">
      <c r="A964" s="30"/>
      <c r="B964" s="40"/>
      <c r="C964" s="31"/>
      <c r="D964" s="32"/>
      <c r="E964" s="32"/>
      <c r="J964" s="30"/>
      <c r="K964" s="30"/>
      <c r="L964" s="30"/>
      <c r="M964" s="32"/>
      <c r="N964" s="32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108"/>
    </row>
    <row r="965">
      <c r="A965" s="30"/>
      <c r="B965" s="40"/>
      <c r="C965" s="31"/>
      <c r="D965" s="32"/>
      <c r="E965" s="32"/>
      <c r="F965" s="32"/>
      <c r="G965" s="32"/>
      <c r="H965" s="30"/>
      <c r="I965" s="37"/>
      <c r="J965" s="30"/>
      <c r="K965" s="30"/>
      <c r="L965" s="30"/>
      <c r="M965" s="32"/>
      <c r="N965" s="32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108"/>
    </row>
    <row r="966">
      <c r="A966" s="30"/>
      <c r="B966" s="40"/>
      <c r="C966" s="31"/>
      <c r="D966" s="32"/>
      <c r="E966" s="32"/>
      <c r="F966" s="32"/>
      <c r="G966" s="32"/>
      <c r="H966" s="30"/>
      <c r="I966" s="37"/>
      <c r="J966" s="30"/>
      <c r="K966" s="30"/>
      <c r="L966" s="30"/>
      <c r="M966" s="32"/>
      <c r="N966" s="32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108"/>
    </row>
    <row r="967">
      <c r="A967" s="30"/>
      <c r="B967" s="40"/>
      <c r="C967" s="31"/>
      <c r="D967" s="32"/>
      <c r="E967" s="32"/>
      <c r="J967" s="30"/>
      <c r="K967" s="30"/>
      <c r="L967" s="30"/>
      <c r="M967" s="32"/>
      <c r="N967" s="32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108"/>
    </row>
    <row r="968">
      <c r="A968" s="30"/>
      <c r="B968" s="40"/>
      <c r="C968" s="31"/>
      <c r="D968" s="32"/>
      <c r="E968" s="32"/>
      <c r="F968" s="32"/>
      <c r="G968" s="32"/>
      <c r="H968" s="30"/>
      <c r="I968" s="37"/>
      <c r="J968" s="30"/>
      <c r="K968" s="30"/>
      <c r="L968" s="30"/>
      <c r="M968" s="32"/>
      <c r="N968" s="32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108"/>
    </row>
    <row r="969">
      <c r="A969" s="30"/>
      <c r="B969" s="40"/>
      <c r="C969" s="31"/>
      <c r="D969" s="32"/>
      <c r="E969" s="32"/>
      <c r="F969" s="32"/>
      <c r="G969" s="32"/>
      <c r="H969" s="30"/>
      <c r="I969" s="37"/>
      <c r="J969" s="30"/>
      <c r="K969" s="30"/>
      <c r="L969" s="30"/>
      <c r="M969" s="32"/>
      <c r="N969" s="32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108"/>
    </row>
    <row r="970">
      <c r="A970" s="30"/>
      <c r="B970" s="40"/>
      <c r="C970" s="31"/>
      <c r="D970" s="32"/>
      <c r="E970" s="32"/>
      <c r="F970" s="32"/>
      <c r="G970" s="32"/>
      <c r="H970" s="30"/>
      <c r="I970" s="37"/>
      <c r="J970" s="30"/>
      <c r="K970" s="30"/>
      <c r="L970" s="30"/>
      <c r="M970" s="32"/>
      <c r="N970" s="32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108"/>
    </row>
    <row r="971">
      <c r="A971" s="30"/>
      <c r="B971" s="40"/>
      <c r="C971" s="31"/>
      <c r="D971" s="32"/>
      <c r="E971" s="32"/>
      <c r="F971" s="32"/>
      <c r="G971" s="32"/>
      <c r="H971" s="30"/>
      <c r="I971" s="37"/>
      <c r="J971" s="30"/>
      <c r="K971" s="30"/>
      <c r="L971" s="30"/>
      <c r="M971" s="32"/>
      <c r="N971" s="32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108"/>
    </row>
    <row r="972">
      <c r="A972" s="30"/>
      <c r="B972" s="40"/>
      <c r="C972" s="31"/>
      <c r="D972" s="32"/>
      <c r="E972" s="32"/>
      <c r="F972" s="32"/>
      <c r="G972" s="32"/>
      <c r="H972" s="30"/>
      <c r="I972" s="37"/>
      <c r="J972" s="30"/>
      <c r="K972" s="30"/>
      <c r="L972" s="30"/>
      <c r="M972" s="32"/>
      <c r="N972" s="32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108"/>
    </row>
    <row r="973">
      <c r="A973" s="30"/>
      <c r="B973" s="40"/>
      <c r="C973" s="31"/>
      <c r="D973" s="32"/>
      <c r="E973" s="32"/>
      <c r="F973" s="32"/>
      <c r="G973" s="32"/>
      <c r="H973" s="30"/>
      <c r="I973" s="37"/>
      <c r="J973" s="30"/>
      <c r="K973" s="30"/>
      <c r="L973" s="30"/>
      <c r="M973" s="32"/>
      <c r="N973" s="32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108"/>
    </row>
    <row r="974">
      <c r="A974" s="30"/>
      <c r="B974" s="40"/>
      <c r="C974" s="31"/>
      <c r="D974" s="32"/>
      <c r="E974" s="32"/>
      <c r="F974" s="32"/>
      <c r="G974" s="32"/>
      <c r="H974" s="30"/>
      <c r="I974" s="37"/>
      <c r="J974" s="30"/>
      <c r="K974" s="30"/>
      <c r="L974" s="30"/>
      <c r="M974" s="32"/>
      <c r="N974" s="32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108"/>
    </row>
    <row r="975">
      <c r="A975" s="30"/>
      <c r="B975" s="40"/>
      <c r="C975" s="31"/>
      <c r="D975" s="32"/>
      <c r="E975" s="32"/>
      <c r="J975" s="30"/>
      <c r="K975" s="30"/>
      <c r="L975" s="30"/>
      <c r="M975" s="32"/>
      <c r="N975" s="32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108"/>
    </row>
    <row r="976">
      <c r="A976" s="30"/>
      <c r="B976" s="40"/>
      <c r="C976" s="31"/>
      <c r="D976" s="32"/>
      <c r="E976" s="32"/>
      <c r="F976" s="32"/>
      <c r="G976" s="32"/>
      <c r="H976" s="30"/>
      <c r="I976" s="37"/>
      <c r="J976" s="30"/>
      <c r="K976" s="30"/>
      <c r="L976" s="30"/>
      <c r="M976" s="32"/>
      <c r="N976" s="32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108"/>
    </row>
    <row r="977">
      <c r="A977" s="30"/>
      <c r="B977" s="40"/>
      <c r="C977" s="31"/>
      <c r="D977" s="32"/>
      <c r="E977" s="32"/>
      <c r="I977" s="37"/>
      <c r="J977" s="30"/>
      <c r="K977" s="30"/>
      <c r="L977" s="30"/>
      <c r="M977" s="32"/>
      <c r="N977" s="32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108"/>
    </row>
    <row r="978">
      <c r="A978" s="30"/>
      <c r="B978" s="40"/>
      <c r="C978" s="31"/>
      <c r="D978" s="32"/>
      <c r="E978" s="32"/>
      <c r="I978" s="37"/>
      <c r="J978" s="30"/>
      <c r="K978" s="30"/>
      <c r="L978" s="30"/>
      <c r="M978" s="32"/>
      <c r="N978" s="32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108"/>
    </row>
    <row r="979">
      <c r="A979" s="30"/>
      <c r="B979" s="40"/>
      <c r="C979" s="31"/>
      <c r="D979" s="32"/>
      <c r="E979" s="32"/>
      <c r="F979" s="32"/>
      <c r="G979" s="32"/>
      <c r="H979" s="30"/>
      <c r="I979" s="37"/>
      <c r="J979" s="30"/>
      <c r="K979" s="30"/>
      <c r="L979" s="30"/>
      <c r="M979" s="32"/>
      <c r="N979" s="32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108"/>
    </row>
    <row r="980">
      <c r="A980" s="30"/>
      <c r="B980" s="40"/>
      <c r="C980" s="31"/>
      <c r="D980" s="32"/>
      <c r="E980" s="32"/>
      <c r="F980" s="32"/>
      <c r="G980" s="32"/>
      <c r="H980" s="30"/>
      <c r="I980" s="37"/>
      <c r="J980" s="30"/>
      <c r="K980" s="30"/>
      <c r="L980" s="30"/>
      <c r="M980" s="32"/>
      <c r="N980" s="32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108"/>
    </row>
    <row r="981">
      <c r="A981" s="30"/>
      <c r="B981" s="40"/>
      <c r="C981" s="31"/>
      <c r="D981" s="32"/>
      <c r="E981" s="32"/>
      <c r="F981" s="32"/>
      <c r="G981" s="32"/>
      <c r="H981" s="30"/>
      <c r="I981" s="37"/>
      <c r="J981" s="30"/>
      <c r="K981" s="30"/>
      <c r="L981" s="30"/>
      <c r="M981" s="32"/>
      <c r="N981" s="32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108"/>
    </row>
    <row r="982">
      <c r="A982" s="30"/>
      <c r="B982" s="40"/>
      <c r="C982" s="31"/>
      <c r="D982" s="32"/>
      <c r="E982" s="32"/>
      <c r="F982" s="32"/>
      <c r="G982" s="32"/>
      <c r="H982" s="30"/>
      <c r="I982" s="37"/>
      <c r="J982" s="30"/>
      <c r="K982" s="30"/>
      <c r="L982" s="30"/>
      <c r="M982" s="32"/>
      <c r="N982" s="32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108"/>
    </row>
    <row r="983">
      <c r="A983" s="30"/>
      <c r="B983" s="40"/>
      <c r="C983" s="31"/>
      <c r="D983" s="32"/>
      <c r="E983" s="32"/>
      <c r="F983" s="32"/>
      <c r="G983" s="32"/>
      <c r="H983" s="30"/>
      <c r="I983" s="37"/>
      <c r="J983" s="30"/>
      <c r="K983" s="30"/>
      <c r="L983" s="30"/>
      <c r="M983" s="32"/>
      <c r="N983" s="32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108"/>
    </row>
    <row r="984">
      <c r="A984" s="30"/>
      <c r="B984" s="40"/>
      <c r="C984" s="31"/>
      <c r="D984" s="32"/>
      <c r="E984" s="32"/>
      <c r="F984" s="32"/>
      <c r="G984" s="32"/>
      <c r="H984" s="30"/>
      <c r="I984" s="37"/>
      <c r="J984" s="30"/>
      <c r="K984" s="30"/>
      <c r="L984" s="30"/>
      <c r="M984" s="32"/>
      <c r="N984" s="32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108"/>
    </row>
    <row r="985">
      <c r="A985" s="30"/>
      <c r="B985" s="40"/>
      <c r="C985" s="31"/>
      <c r="D985" s="32"/>
      <c r="E985" s="32"/>
      <c r="F985" s="32"/>
      <c r="G985" s="32"/>
      <c r="H985" s="30"/>
      <c r="I985" s="37"/>
      <c r="J985" s="30"/>
      <c r="K985" s="30"/>
      <c r="L985" s="30"/>
      <c r="M985" s="32"/>
      <c r="N985" s="32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108"/>
    </row>
    <row r="986">
      <c r="A986" s="30"/>
      <c r="B986" s="40"/>
      <c r="C986" s="31"/>
      <c r="D986" s="32"/>
      <c r="E986" s="32"/>
      <c r="F986" s="32"/>
      <c r="G986" s="32"/>
      <c r="H986" s="30"/>
      <c r="I986" s="37"/>
      <c r="J986" s="30"/>
      <c r="K986" s="30"/>
      <c r="L986" s="30"/>
      <c r="M986" s="32"/>
      <c r="N986" s="32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108"/>
    </row>
    <row r="987">
      <c r="A987" s="30"/>
      <c r="B987" s="40"/>
      <c r="C987" s="31"/>
      <c r="D987" s="32"/>
      <c r="E987" s="32"/>
      <c r="I987" s="37"/>
      <c r="J987" s="30"/>
      <c r="K987" s="30"/>
      <c r="L987" s="30"/>
      <c r="M987" s="32"/>
      <c r="N987" s="32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108"/>
    </row>
    <row r="988">
      <c r="A988" s="30"/>
      <c r="B988" s="40"/>
      <c r="C988" s="31"/>
      <c r="D988" s="32"/>
      <c r="E988" s="32"/>
      <c r="F988" s="32"/>
      <c r="G988" s="32"/>
      <c r="H988" s="30"/>
      <c r="I988" s="37"/>
      <c r="J988" s="30"/>
      <c r="K988" s="30"/>
      <c r="L988" s="30"/>
      <c r="M988" s="32"/>
      <c r="N988" s="32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108"/>
    </row>
    <row r="989">
      <c r="A989" s="30"/>
      <c r="B989" s="40"/>
      <c r="C989" s="31"/>
      <c r="D989" s="32"/>
      <c r="E989" s="32"/>
      <c r="F989" s="32"/>
      <c r="G989" s="32"/>
      <c r="H989" s="30"/>
      <c r="I989" s="37"/>
      <c r="J989" s="30"/>
      <c r="K989" s="30"/>
      <c r="L989" s="30"/>
      <c r="M989" s="32"/>
      <c r="N989" s="32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108"/>
    </row>
    <row r="990">
      <c r="A990" s="30"/>
      <c r="B990" s="40"/>
      <c r="C990" s="31"/>
      <c r="D990" s="32"/>
      <c r="E990" s="32"/>
      <c r="F990" s="32"/>
      <c r="G990" s="32"/>
      <c r="H990" s="30"/>
      <c r="I990" s="37"/>
      <c r="J990" s="30"/>
      <c r="K990" s="30"/>
      <c r="L990" s="30"/>
      <c r="M990" s="32"/>
      <c r="N990" s="32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108"/>
    </row>
    <row r="991">
      <c r="A991" s="30"/>
      <c r="B991" s="40"/>
      <c r="C991" s="31"/>
      <c r="D991" s="32"/>
      <c r="E991" s="32"/>
      <c r="F991" s="32"/>
      <c r="G991" s="32"/>
      <c r="H991" s="30"/>
      <c r="I991" s="37"/>
      <c r="J991" s="30"/>
      <c r="K991" s="30"/>
      <c r="L991" s="30"/>
      <c r="M991" s="32"/>
      <c r="N991" s="32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108"/>
    </row>
    <row r="992">
      <c r="A992" s="30"/>
      <c r="B992" s="40"/>
      <c r="C992" s="31"/>
      <c r="D992" s="32"/>
      <c r="E992" s="32"/>
      <c r="F992" s="32"/>
      <c r="G992" s="32"/>
      <c r="H992" s="30"/>
      <c r="I992" s="37"/>
      <c r="J992" s="30"/>
      <c r="K992" s="30"/>
      <c r="L992" s="30"/>
      <c r="M992" s="32"/>
      <c r="N992" s="32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108"/>
    </row>
    <row r="993">
      <c r="A993" s="30"/>
      <c r="B993" s="40"/>
      <c r="C993" s="31"/>
      <c r="D993" s="32"/>
      <c r="E993" s="32"/>
      <c r="F993" s="32"/>
      <c r="G993" s="32"/>
      <c r="H993" s="30"/>
      <c r="I993" s="37"/>
      <c r="J993" s="30"/>
      <c r="K993" s="30"/>
      <c r="L993" s="30"/>
      <c r="M993" s="32"/>
      <c r="N993" s="32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108"/>
    </row>
    <row r="994">
      <c r="A994" s="30"/>
      <c r="B994" s="40"/>
      <c r="C994" s="31"/>
      <c r="D994" s="32"/>
      <c r="E994" s="32"/>
      <c r="J994" s="30"/>
      <c r="K994" s="30"/>
      <c r="L994" s="30"/>
      <c r="M994" s="32"/>
      <c r="N994" s="32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108"/>
    </row>
    <row r="995">
      <c r="A995" s="30"/>
      <c r="B995" s="40"/>
      <c r="C995" s="31"/>
      <c r="D995" s="32"/>
      <c r="E995" s="32"/>
      <c r="J995" s="30"/>
      <c r="K995" s="30"/>
      <c r="L995" s="30"/>
      <c r="M995" s="32"/>
      <c r="N995" s="32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108"/>
    </row>
    <row r="996">
      <c r="A996" s="30"/>
      <c r="B996" s="40"/>
      <c r="C996" s="31"/>
      <c r="D996" s="32"/>
      <c r="E996" s="32"/>
      <c r="F996" s="32"/>
      <c r="G996" s="32"/>
      <c r="H996" s="30"/>
      <c r="I996" s="37"/>
      <c r="J996" s="30"/>
      <c r="K996" s="30"/>
      <c r="L996" s="30"/>
      <c r="M996" s="32"/>
      <c r="N996" s="32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108"/>
    </row>
    <row r="997">
      <c r="A997" s="30"/>
      <c r="B997" s="40"/>
      <c r="C997" s="31"/>
      <c r="D997" s="32"/>
      <c r="E997" s="32"/>
      <c r="F997" s="32"/>
      <c r="G997" s="32"/>
      <c r="H997" s="30"/>
      <c r="I997" s="37"/>
      <c r="J997" s="30"/>
      <c r="K997" s="30"/>
      <c r="L997" s="30"/>
      <c r="M997" s="32"/>
      <c r="N997" s="32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108"/>
    </row>
    <row r="998">
      <c r="A998" s="30"/>
      <c r="B998" s="40"/>
      <c r="C998" s="31"/>
      <c r="D998" s="32"/>
      <c r="E998" s="32"/>
      <c r="F998" s="32"/>
      <c r="G998" s="32"/>
      <c r="H998" s="30"/>
      <c r="I998" s="37"/>
      <c r="J998" s="30"/>
      <c r="K998" s="30"/>
      <c r="L998" s="30"/>
      <c r="M998" s="32"/>
      <c r="N998" s="32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108"/>
    </row>
    <row r="999">
      <c r="A999" s="30"/>
      <c r="B999" s="40"/>
      <c r="C999" s="31"/>
      <c r="D999" s="32"/>
      <c r="E999" s="32"/>
      <c r="F999" s="32"/>
      <c r="G999" s="32"/>
      <c r="H999" s="30"/>
      <c r="I999" s="37"/>
      <c r="J999" s="30"/>
      <c r="K999" s="30"/>
      <c r="L999" s="30"/>
      <c r="M999" s="32"/>
      <c r="N999" s="32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108"/>
    </row>
    <row r="1000">
      <c r="A1000" s="30"/>
      <c r="B1000" s="40"/>
      <c r="C1000" s="31"/>
      <c r="D1000" s="32"/>
      <c r="E1000" s="32"/>
      <c r="F1000" s="32"/>
      <c r="G1000" s="32"/>
      <c r="H1000" s="30"/>
      <c r="I1000" s="37"/>
      <c r="J1000" s="30"/>
      <c r="K1000" s="30"/>
      <c r="L1000" s="30"/>
      <c r="M1000" s="32"/>
      <c r="N1000" s="32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108"/>
    </row>
    <row r="1001">
      <c r="A1001" s="30"/>
      <c r="B1001" s="40"/>
      <c r="C1001" s="31"/>
      <c r="D1001" s="32"/>
      <c r="E1001" s="32"/>
      <c r="F1001" s="32"/>
      <c r="G1001" s="32"/>
      <c r="H1001" s="30"/>
      <c r="I1001" s="37"/>
      <c r="J1001" s="30"/>
      <c r="K1001" s="30"/>
      <c r="L1001" s="30"/>
      <c r="M1001" s="32"/>
      <c r="N1001" s="32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108"/>
    </row>
    <row r="1002">
      <c r="A1002" s="30"/>
      <c r="B1002" s="40"/>
      <c r="C1002" s="31"/>
      <c r="D1002" s="32"/>
      <c r="E1002" s="32"/>
      <c r="F1002" s="32"/>
      <c r="G1002" s="32"/>
      <c r="H1002" s="30"/>
      <c r="I1002" s="37"/>
      <c r="J1002" s="30"/>
      <c r="K1002" s="30"/>
      <c r="L1002" s="30"/>
      <c r="M1002" s="32"/>
      <c r="N1002" s="32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108"/>
    </row>
    <row r="1003">
      <c r="A1003" s="30"/>
      <c r="B1003" s="40"/>
      <c r="C1003" s="31"/>
      <c r="D1003" s="32"/>
      <c r="E1003" s="32"/>
      <c r="F1003" s="32"/>
      <c r="G1003" s="32"/>
      <c r="H1003" s="30"/>
      <c r="I1003" s="37"/>
      <c r="J1003" s="30"/>
      <c r="K1003" s="30"/>
      <c r="L1003" s="30"/>
      <c r="M1003" s="32"/>
      <c r="N1003" s="32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108"/>
    </row>
    <row r="1004">
      <c r="A1004" s="30"/>
      <c r="B1004" s="40"/>
      <c r="C1004" s="31"/>
      <c r="D1004" s="32"/>
      <c r="E1004" s="32"/>
      <c r="F1004" s="32"/>
      <c r="G1004" s="32"/>
      <c r="H1004" s="30"/>
      <c r="I1004" s="37"/>
      <c r="J1004" s="30"/>
      <c r="K1004" s="30"/>
      <c r="L1004" s="30"/>
      <c r="M1004" s="32"/>
      <c r="N1004" s="32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108"/>
    </row>
    <row r="1005">
      <c r="A1005" s="30"/>
      <c r="B1005" s="40"/>
      <c r="C1005" s="31"/>
      <c r="D1005" s="32"/>
      <c r="E1005" s="32"/>
      <c r="F1005" s="32"/>
      <c r="G1005" s="32"/>
      <c r="H1005" s="30"/>
      <c r="I1005" s="37"/>
      <c r="J1005" s="30"/>
      <c r="K1005" s="30"/>
      <c r="L1005" s="30"/>
      <c r="M1005" s="32"/>
      <c r="N1005" s="32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108"/>
    </row>
    <row r="1006">
      <c r="A1006" s="30"/>
      <c r="B1006" s="40"/>
      <c r="C1006" s="31"/>
      <c r="D1006" s="32"/>
      <c r="E1006" s="32"/>
      <c r="F1006" s="32"/>
      <c r="G1006" s="32"/>
      <c r="H1006" s="30"/>
      <c r="I1006" s="37"/>
      <c r="J1006" s="30"/>
      <c r="K1006" s="30"/>
      <c r="L1006" s="30"/>
      <c r="M1006" s="32"/>
      <c r="N1006" s="32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108"/>
    </row>
    <row r="1007">
      <c r="A1007" s="30"/>
      <c r="B1007" s="40"/>
      <c r="C1007" s="31"/>
      <c r="D1007" s="32"/>
      <c r="E1007" s="32"/>
      <c r="F1007" s="32"/>
      <c r="G1007" s="32"/>
      <c r="H1007" s="30"/>
      <c r="I1007" s="37"/>
      <c r="J1007" s="30"/>
      <c r="K1007" s="30"/>
      <c r="L1007" s="30"/>
      <c r="M1007" s="32"/>
      <c r="N1007" s="32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108"/>
    </row>
    <row r="1008">
      <c r="A1008" s="30"/>
      <c r="B1008" s="40"/>
      <c r="C1008" s="31"/>
      <c r="D1008" s="32"/>
      <c r="E1008" s="32"/>
      <c r="F1008" s="32"/>
      <c r="G1008" s="32"/>
      <c r="H1008" s="30"/>
      <c r="I1008" s="37"/>
      <c r="J1008" s="30"/>
      <c r="K1008" s="30"/>
      <c r="L1008" s="30"/>
      <c r="M1008" s="32"/>
      <c r="N1008" s="32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108"/>
    </row>
    <row r="1009">
      <c r="A1009" s="30"/>
      <c r="B1009" s="40"/>
      <c r="C1009" s="31"/>
      <c r="D1009" s="32"/>
      <c r="E1009" s="32"/>
      <c r="F1009" s="32"/>
      <c r="G1009" s="32"/>
      <c r="H1009" s="30"/>
      <c r="I1009" s="37"/>
      <c r="J1009" s="30"/>
      <c r="K1009" s="30"/>
      <c r="L1009" s="30"/>
      <c r="M1009" s="32"/>
      <c r="N1009" s="32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108"/>
    </row>
    <row r="1010">
      <c r="A1010" s="30"/>
      <c r="B1010" s="40"/>
      <c r="C1010" s="31"/>
      <c r="D1010" s="32"/>
      <c r="E1010" s="32"/>
      <c r="F1010" s="32"/>
      <c r="G1010" s="32"/>
      <c r="H1010" s="30"/>
      <c r="I1010" s="37"/>
      <c r="J1010" s="30"/>
      <c r="K1010" s="30"/>
      <c r="L1010" s="30"/>
      <c r="M1010" s="32"/>
      <c r="N1010" s="32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108"/>
    </row>
    <row r="1011">
      <c r="A1011" s="30"/>
      <c r="B1011" s="40"/>
      <c r="C1011" s="31"/>
      <c r="D1011" s="32"/>
      <c r="E1011" s="32"/>
      <c r="I1011" s="37"/>
      <c r="J1011" s="30"/>
      <c r="K1011" s="30"/>
      <c r="L1011" s="30"/>
      <c r="M1011" s="32"/>
      <c r="N1011" s="32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108"/>
    </row>
    <row r="1012">
      <c r="A1012" s="30"/>
      <c r="B1012" s="40"/>
      <c r="C1012" s="31"/>
      <c r="D1012" s="32"/>
      <c r="E1012" s="32"/>
      <c r="I1012" s="37"/>
      <c r="J1012" s="30"/>
      <c r="K1012" s="30"/>
      <c r="L1012" s="30"/>
      <c r="M1012" s="32"/>
      <c r="N1012" s="32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108"/>
    </row>
    <row r="1013">
      <c r="A1013" s="30"/>
      <c r="B1013" s="40"/>
      <c r="C1013" s="31"/>
      <c r="D1013" s="32"/>
      <c r="E1013" s="32"/>
      <c r="F1013" s="32"/>
      <c r="G1013" s="32"/>
      <c r="H1013" s="30"/>
      <c r="I1013" s="37"/>
      <c r="J1013" s="30"/>
      <c r="K1013" s="30"/>
      <c r="L1013" s="30"/>
      <c r="M1013" s="32"/>
      <c r="N1013" s="32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108"/>
    </row>
    <row r="1014">
      <c r="A1014" s="30"/>
      <c r="B1014" s="40"/>
      <c r="C1014" s="31"/>
      <c r="D1014" s="32"/>
      <c r="E1014" s="32"/>
      <c r="F1014" s="32"/>
      <c r="G1014" s="32"/>
      <c r="H1014" s="30"/>
      <c r="I1014" s="37"/>
      <c r="J1014" s="30"/>
      <c r="K1014" s="30"/>
      <c r="L1014" s="30"/>
      <c r="M1014" s="32"/>
      <c r="N1014" s="32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108"/>
    </row>
    <row r="1015">
      <c r="A1015" s="30"/>
      <c r="B1015" s="40"/>
      <c r="C1015" s="31"/>
      <c r="D1015" s="32"/>
      <c r="E1015" s="32"/>
      <c r="F1015" s="32"/>
      <c r="G1015" s="32"/>
      <c r="H1015" s="30"/>
      <c r="I1015" s="37"/>
      <c r="J1015" s="30"/>
      <c r="K1015" s="30"/>
      <c r="L1015" s="30"/>
      <c r="M1015" s="32"/>
      <c r="N1015" s="32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108"/>
    </row>
    <row r="1016">
      <c r="A1016" s="30"/>
      <c r="B1016" s="40"/>
      <c r="C1016" s="31"/>
      <c r="D1016" s="32"/>
      <c r="E1016" s="32"/>
      <c r="F1016" s="32"/>
      <c r="G1016" s="32"/>
      <c r="H1016" s="30"/>
      <c r="I1016" s="37"/>
      <c r="J1016" s="30"/>
      <c r="K1016" s="30"/>
      <c r="L1016" s="30"/>
      <c r="M1016" s="32"/>
      <c r="N1016" s="32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108"/>
    </row>
    <row r="1017">
      <c r="A1017" s="30"/>
      <c r="B1017" s="40"/>
      <c r="C1017" s="31"/>
      <c r="D1017" s="32"/>
      <c r="E1017" s="32"/>
      <c r="F1017" s="32"/>
      <c r="G1017" s="32"/>
      <c r="H1017" s="30"/>
      <c r="I1017" s="37"/>
      <c r="J1017" s="30"/>
      <c r="K1017" s="30"/>
      <c r="L1017" s="30"/>
      <c r="M1017" s="32"/>
      <c r="N1017" s="32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108"/>
    </row>
    <row r="1018">
      <c r="A1018" s="30"/>
      <c r="B1018" s="40"/>
      <c r="C1018" s="31"/>
      <c r="D1018" s="32"/>
      <c r="E1018" s="32"/>
      <c r="F1018" s="32"/>
      <c r="G1018" s="32"/>
      <c r="H1018" s="30"/>
      <c r="I1018" s="37"/>
      <c r="J1018" s="30"/>
      <c r="K1018" s="30"/>
      <c r="L1018" s="30"/>
      <c r="M1018" s="32"/>
      <c r="N1018" s="32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108"/>
    </row>
    <row r="1019">
      <c r="A1019" s="30"/>
      <c r="B1019" s="40"/>
      <c r="C1019" s="31"/>
      <c r="D1019" s="32"/>
      <c r="E1019" s="32"/>
      <c r="F1019" s="32"/>
      <c r="G1019" s="32"/>
      <c r="H1019" s="30"/>
      <c r="I1019" s="37"/>
      <c r="J1019" s="30"/>
      <c r="K1019" s="30"/>
      <c r="L1019" s="30"/>
      <c r="M1019" s="32"/>
      <c r="N1019" s="32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108"/>
    </row>
    <row r="1020">
      <c r="A1020" s="30"/>
      <c r="B1020" s="40"/>
      <c r="C1020" s="31"/>
      <c r="D1020" s="32"/>
      <c r="E1020" s="32"/>
      <c r="F1020" s="32"/>
      <c r="G1020" s="32"/>
      <c r="H1020" s="30"/>
      <c r="I1020" s="37"/>
      <c r="J1020" s="30"/>
      <c r="K1020" s="30"/>
      <c r="L1020" s="30"/>
      <c r="M1020" s="32"/>
      <c r="N1020" s="32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108"/>
    </row>
    <row r="1021">
      <c r="A1021" s="30"/>
      <c r="B1021" s="40"/>
      <c r="C1021" s="31"/>
      <c r="D1021" s="32"/>
      <c r="E1021" s="32"/>
      <c r="F1021" s="32"/>
      <c r="G1021" s="32"/>
      <c r="H1021" s="30"/>
      <c r="I1021" s="37"/>
      <c r="J1021" s="30"/>
      <c r="K1021" s="30"/>
      <c r="L1021" s="30"/>
      <c r="M1021" s="32"/>
      <c r="N1021" s="32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108"/>
    </row>
    <row r="1022">
      <c r="A1022" s="30"/>
      <c r="B1022" s="40"/>
      <c r="C1022" s="31"/>
      <c r="D1022" s="32"/>
      <c r="E1022" s="32"/>
      <c r="F1022" s="32"/>
      <c r="G1022" s="32"/>
      <c r="H1022" s="30"/>
      <c r="I1022" s="37"/>
      <c r="J1022" s="30"/>
      <c r="K1022" s="30"/>
      <c r="L1022" s="30"/>
      <c r="M1022" s="32"/>
      <c r="N1022" s="32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108"/>
    </row>
    <row r="1023">
      <c r="A1023" s="30"/>
      <c r="B1023" s="40"/>
      <c r="C1023" s="31"/>
      <c r="D1023" s="32"/>
      <c r="E1023" s="32"/>
      <c r="F1023" s="32"/>
      <c r="G1023" s="32"/>
      <c r="H1023" s="30"/>
      <c r="I1023" s="37"/>
      <c r="J1023" s="30"/>
      <c r="K1023" s="30"/>
      <c r="L1023" s="30"/>
      <c r="M1023" s="32"/>
      <c r="N1023" s="32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108"/>
    </row>
    <row r="1024">
      <c r="A1024" s="30"/>
      <c r="B1024" s="40"/>
      <c r="C1024" s="31"/>
      <c r="D1024" s="32"/>
      <c r="E1024" s="32"/>
      <c r="J1024" s="30"/>
      <c r="K1024" s="30"/>
      <c r="L1024" s="30"/>
      <c r="M1024" s="32"/>
      <c r="N1024" s="32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108"/>
    </row>
    <row r="1025">
      <c r="A1025" s="30"/>
      <c r="B1025" s="40"/>
      <c r="C1025" s="31"/>
      <c r="D1025" s="32"/>
      <c r="E1025" s="32"/>
      <c r="J1025" s="30"/>
      <c r="K1025" s="30"/>
      <c r="L1025" s="30"/>
      <c r="M1025" s="32"/>
      <c r="N1025" s="32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108"/>
    </row>
    <row r="1026">
      <c r="A1026" s="30"/>
      <c r="B1026" s="40"/>
      <c r="C1026" s="31"/>
      <c r="D1026" s="32"/>
      <c r="E1026" s="32"/>
      <c r="F1026" s="32"/>
      <c r="G1026" s="32"/>
      <c r="H1026" s="30"/>
      <c r="I1026" s="37"/>
      <c r="J1026" s="30"/>
      <c r="K1026" s="30"/>
      <c r="L1026" s="30"/>
      <c r="M1026" s="32"/>
      <c r="N1026" s="32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108"/>
    </row>
    <row r="1027">
      <c r="A1027" s="30"/>
      <c r="B1027" s="40"/>
      <c r="C1027" s="31"/>
      <c r="D1027" s="32"/>
      <c r="E1027" s="32"/>
      <c r="J1027" s="30"/>
      <c r="K1027" s="30"/>
      <c r="L1027" s="30"/>
      <c r="M1027" s="32"/>
      <c r="N1027" s="32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108"/>
    </row>
    <row r="1028">
      <c r="A1028" s="30"/>
      <c r="B1028" s="40"/>
      <c r="C1028" s="31"/>
      <c r="D1028" s="32"/>
      <c r="E1028" s="32"/>
      <c r="J1028" s="30"/>
      <c r="K1028" s="30"/>
      <c r="L1028" s="30"/>
      <c r="M1028" s="32"/>
      <c r="N1028" s="32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108"/>
    </row>
    <row r="1029">
      <c r="A1029" s="30"/>
      <c r="B1029" s="40"/>
      <c r="C1029" s="31"/>
      <c r="D1029" s="32"/>
      <c r="E1029" s="32"/>
      <c r="F1029" s="32"/>
      <c r="G1029" s="32"/>
      <c r="H1029" s="30"/>
      <c r="I1029" s="37"/>
      <c r="J1029" s="30"/>
      <c r="K1029" s="30"/>
      <c r="L1029" s="30"/>
      <c r="M1029" s="32"/>
      <c r="N1029" s="32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108"/>
    </row>
    <row r="1030">
      <c r="A1030" s="30"/>
      <c r="B1030" s="40"/>
      <c r="C1030" s="31"/>
      <c r="D1030" s="32"/>
      <c r="E1030" s="32"/>
      <c r="F1030" s="32"/>
      <c r="G1030" s="32"/>
      <c r="H1030" s="30"/>
      <c r="I1030" s="37"/>
      <c r="J1030" s="30"/>
      <c r="K1030" s="30"/>
      <c r="L1030" s="30"/>
      <c r="M1030" s="32"/>
      <c r="N1030" s="32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108"/>
    </row>
    <row r="1031">
      <c r="A1031" s="30"/>
      <c r="B1031" s="40"/>
      <c r="C1031" s="31"/>
      <c r="D1031" s="32"/>
      <c r="E1031" s="32"/>
      <c r="J1031" s="30"/>
      <c r="K1031" s="30"/>
      <c r="L1031" s="30"/>
      <c r="M1031" s="32"/>
      <c r="N1031" s="32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108"/>
    </row>
    <row r="1032">
      <c r="A1032" s="30"/>
      <c r="B1032" s="40"/>
      <c r="C1032" s="31"/>
      <c r="D1032" s="32"/>
      <c r="E1032" s="32"/>
      <c r="J1032" s="30"/>
      <c r="K1032" s="30"/>
      <c r="L1032" s="30"/>
      <c r="M1032" s="32"/>
      <c r="N1032" s="32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108"/>
    </row>
    <row r="1033">
      <c r="A1033" s="30"/>
      <c r="B1033" s="40"/>
      <c r="C1033" s="31"/>
      <c r="D1033" s="32"/>
      <c r="E1033" s="32"/>
      <c r="J1033" s="30"/>
      <c r="K1033" s="30"/>
      <c r="L1033" s="30"/>
      <c r="M1033" s="32"/>
      <c r="N1033" s="32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108"/>
    </row>
    <row r="1034">
      <c r="A1034" s="30"/>
      <c r="B1034" s="40"/>
      <c r="C1034" s="31"/>
      <c r="D1034" s="32"/>
      <c r="E1034" s="32"/>
      <c r="F1034" s="32"/>
      <c r="G1034" s="32"/>
      <c r="H1034" s="30"/>
      <c r="I1034" s="37"/>
      <c r="J1034" s="30"/>
      <c r="K1034" s="30"/>
      <c r="L1034" s="30"/>
      <c r="M1034" s="32"/>
      <c r="N1034" s="32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108"/>
    </row>
    <row r="1035">
      <c r="A1035" s="30"/>
      <c r="B1035" s="40"/>
      <c r="C1035" s="31"/>
      <c r="D1035" s="32"/>
      <c r="E1035" s="32"/>
      <c r="J1035" s="30"/>
      <c r="K1035" s="30"/>
      <c r="L1035" s="30"/>
      <c r="M1035" s="32"/>
      <c r="N1035" s="32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108"/>
    </row>
    <row r="1036">
      <c r="A1036" s="30"/>
      <c r="B1036" s="40"/>
      <c r="C1036" s="31"/>
      <c r="D1036" s="32"/>
      <c r="E1036" s="32"/>
      <c r="J1036" s="30"/>
      <c r="K1036" s="30"/>
      <c r="L1036" s="30"/>
      <c r="M1036" s="32"/>
      <c r="N1036" s="32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108"/>
    </row>
    <row r="1037">
      <c r="A1037" s="30"/>
      <c r="B1037" s="40"/>
      <c r="C1037" s="31"/>
      <c r="D1037" s="32"/>
      <c r="E1037" s="32"/>
      <c r="J1037" s="30"/>
      <c r="K1037" s="30"/>
      <c r="L1037" s="30"/>
      <c r="M1037" s="32"/>
      <c r="N1037" s="32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108"/>
    </row>
    <row r="1038">
      <c r="A1038" s="30"/>
      <c r="B1038" s="40"/>
      <c r="C1038" s="31"/>
      <c r="D1038" s="32"/>
      <c r="E1038" s="32"/>
      <c r="F1038" s="32"/>
      <c r="G1038" s="32"/>
      <c r="H1038" s="30"/>
      <c r="I1038" s="37"/>
      <c r="J1038" s="30"/>
      <c r="K1038" s="30"/>
      <c r="L1038" s="30"/>
      <c r="M1038" s="32"/>
      <c r="N1038" s="32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108"/>
    </row>
    <row r="1039">
      <c r="A1039" s="30"/>
      <c r="B1039" s="40"/>
      <c r="C1039" s="31"/>
      <c r="D1039" s="32"/>
      <c r="E1039" s="32"/>
      <c r="J1039" s="30"/>
      <c r="K1039" s="30"/>
      <c r="L1039" s="30"/>
      <c r="M1039" s="32"/>
      <c r="N1039" s="32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108"/>
    </row>
    <row r="1040">
      <c r="A1040" s="30"/>
      <c r="B1040" s="40"/>
      <c r="C1040" s="31"/>
      <c r="D1040" s="32"/>
      <c r="E1040" s="32"/>
      <c r="J1040" s="30"/>
      <c r="K1040" s="30"/>
      <c r="L1040" s="30"/>
      <c r="M1040" s="32"/>
      <c r="N1040" s="32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108"/>
    </row>
    <row r="1041">
      <c r="A1041" s="30"/>
      <c r="B1041" s="40"/>
      <c r="C1041" s="31"/>
      <c r="D1041" s="32"/>
      <c r="E1041" s="32"/>
      <c r="J1041" s="30"/>
      <c r="K1041" s="30"/>
      <c r="L1041" s="30"/>
      <c r="M1041" s="32"/>
      <c r="N1041" s="32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108"/>
    </row>
    <row r="1042">
      <c r="A1042" s="30"/>
      <c r="B1042" s="40"/>
      <c r="C1042" s="31"/>
      <c r="D1042" s="32"/>
      <c r="E1042" s="32"/>
      <c r="F1042" s="32"/>
      <c r="G1042" s="32"/>
      <c r="H1042" s="30"/>
      <c r="I1042" s="37"/>
      <c r="J1042" s="30"/>
      <c r="K1042" s="30"/>
      <c r="L1042" s="30"/>
      <c r="M1042" s="32"/>
      <c r="N1042" s="32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108"/>
    </row>
    <row r="1043">
      <c r="A1043" s="30"/>
      <c r="B1043" s="40"/>
      <c r="C1043" s="31"/>
      <c r="D1043" s="32"/>
      <c r="E1043" s="32"/>
      <c r="F1043" s="32"/>
      <c r="G1043" s="32"/>
      <c r="H1043" s="30"/>
      <c r="I1043" s="37"/>
      <c r="J1043" s="30"/>
      <c r="K1043" s="30"/>
      <c r="L1043" s="30"/>
      <c r="M1043" s="32"/>
      <c r="N1043" s="32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108"/>
    </row>
    <row r="1044">
      <c r="A1044" s="30"/>
      <c r="B1044" s="40"/>
      <c r="C1044" s="31"/>
      <c r="D1044" s="32"/>
      <c r="E1044" s="32"/>
      <c r="J1044" s="30"/>
      <c r="K1044" s="30"/>
      <c r="L1044" s="30"/>
      <c r="M1044" s="32"/>
      <c r="N1044" s="32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108"/>
    </row>
    <row r="1045">
      <c r="A1045" s="30"/>
      <c r="B1045" s="40"/>
      <c r="C1045" s="31"/>
      <c r="D1045" s="32"/>
      <c r="E1045" s="32"/>
      <c r="J1045" s="30"/>
      <c r="K1045" s="30"/>
      <c r="L1045" s="30"/>
      <c r="M1045" s="32"/>
      <c r="N1045" s="32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108"/>
    </row>
    <row r="1046">
      <c r="A1046" s="30"/>
      <c r="B1046" s="40"/>
      <c r="C1046" s="31"/>
      <c r="D1046" s="32"/>
      <c r="E1046" s="32"/>
      <c r="J1046" s="30"/>
      <c r="K1046" s="30"/>
      <c r="L1046" s="30"/>
      <c r="M1046" s="32"/>
      <c r="N1046" s="32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108"/>
    </row>
    <row r="1047">
      <c r="A1047" s="30"/>
      <c r="B1047" s="40"/>
      <c r="C1047" s="31"/>
      <c r="D1047" s="32"/>
      <c r="E1047" s="32"/>
      <c r="F1047" s="32"/>
      <c r="G1047" s="32"/>
      <c r="H1047" s="30"/>
      <c r="I1047" s="37"/>
      <c r="J1047" s="30"/>
      <c r="K1047" s="30"/>
      <c r="L1047" s="30"/>
      <c r="M1047" s="32"/>
      <c r="N1047" s="32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108"/>
    </row>
    <row r="1048">
      <c r="A1048" s="30"/>
      <c r="B1048" s="40"/>
      <c r="C1048" s="31"/>
      <c r="D1048" s="32"/>
      <c r="E1048" s="32"/>
      <c r="F1048" s="32"/>
      <c r="G1048" s="32"/>
      <c r="H1048" s="30"/>
      <c r="I1048" s="37"/>
      <c r="J1048" s="30"/>
      <c r="K1048" s="30"/>
      <c r="L1048" s="30"/>
      <c r="M1048" s="32"/>
      <c r="N1048" s="32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108"/>
    </row>
    <row r="1049">
      <c r="A1049" s="30"/>
      <c r="B1049" s="40"/>
      <c r="C1049" s="31"/>
      <c r="D1049" s="32"/>
      <c r="E1049" s="32"/>
      <c r="J1049" s="30"/>
      <c r="K1049" s="30"/>
      <c r="L1049" s="30"/>
      <c r="M1049" s="32"/>
      <c r="N1049" s="32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108"/>
    </row>
    <row r="1050">
      <c r="A1050" s="30"/>
      <c r="B1050" s="40"/>
      <c r="C1050" s="31"/>
      <c r="D1050" s="32"/>
      <c r="E1050" s="32"/>
      <c r="F1050" s="32"/>
      <c r="G1050" s="32"/>
      <c r="H1050" s="30"/>
      <c r="I1050" s="37"/>
      <c r="J1050" s="30"/>
      <c r="K1050" s="30"/>
      <c r="L1050" s="30"/>
      <c r="M1050" s="32"/>
      <c r="N1050" s="32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108"/>
    </row>
    <row r="1051">
      <c r="A1051" s="30"/>
      <c r="B1051" s="40"/>
      <c r="C1051" s="31"/>
      <c r="D1051" s="32"/>
      <c r="E1051" s="32"/>
      <c r="F1051" s="32"/>
      <c r="G1051" s="32"/>
      <c r="H1051" s="30"/>
      <c r="I1051" s="37"/>
      <c r="J1051" s="30"/>
      <c r="K1051" s="30"/>
      <c r="L1051" s="30"/>
      <c r="M1051" s="32"/>
      <c r="N1051" s="32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108"/>
    </row>
    <row r="1052">
      <c r="A1052" s="30"/>
      <c r="B1052" s="40"/>
      <c r="C1052" s="31"/>
      <c r="D1052" s="32"/>
      <c r="E1052" s="32"/>
      <c r="F1052" s="32"/>
      <c r="G1052" s="32"/>
      <c r="H1052" s="30"/>
      <c r="I1052" s="37"/>
      <c r="J1052" s="30"/>
      <c r="K1052" s="30"/>
      <c r="L1052" s="30"/>
      <c r="M1052" s="32"/>
      <c r="N1052" s="32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108"/>
    </row>
    <row r="1053">
      <c r="A1053" s="30"/>
      <c r="B1053" s="40"/>
      <c r="C1053" s="31"/>
      <c r="D1053" s="32"/>
      <c r="E1053" s="32"/>
      <c r="J1053" s="30"/>
      <c r="K1053" s="30"/>
      <c r="L1053" s="30"/>
      <c r="M1053" s="32"/>
      <c r="N1053" s="32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108"/>
    </row>
    <row r="1054">
      <c r="A1054" s="30"/>
      <c r="B1054" s="40"/>
      <c r="C1054" s="31"/>
      <c r="D1054" s="32"/>
      <c r="E1054" s="32"/>
      <c r="J1054" s="30"/>
      <c r="K1054" s="30"/>
      <c r="L1054" s="30"/>
      <c r="M1054" s="32"/>
      <c r="N1054" s="32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108"/>
    </row>
    <row r="1055">
      <c r="A1055" s="30"/>
      <c r="B1055" s="40"/>
      <c r="C1055" s="31"/>
      <c r="D1055" s="32"/>
      <c r="E1055" s="32"/>
      <c r="F1055" s="32"/>
      <c r="G1055" s="32"/>
      <c r="H1055" s="30"/>
      <c r="I1055" s="37"/>
      <c r="J1055" s="30"/>
      <c r="K1055" s="30"/>
      <c r="L1055" s="30"/>
      <c r="M1055" s="32"/>
      <c r="N1055" s="32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108"/>
    </row>
    <row r="1056">
      <c r="A1056" s="30"/>
      <c r="B1056" s="40"/>
      <c r="C1056" s="31"/>
      <c r="D1056" s="32"/>
      <c r="E1056" s="32"/>
      <c r="F1056" s="32"/>
      <c r="G1056" s="32"/>
      <c r="H1056" s="30"/>
      <c r="I1056" s="37"/>
      <c r="J1056" s="30"/>
      <c r="K1056" s="30"/>
      <c r="L1056" s="30"/>
      <c r="M1056" s="32"/>
      <c r="N1056" s="32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108"/>
    </row>
    <row r="1057">
      <c r="A1057" s="30"/>
      <c r="B1057" s="40"/>
      <c r="C1057" s="31"/>
      <c r="D1057" s="32"/>
      <c r="E1057" s="32"/>
      <c r="F1057" s="32"/>
      <c r="G1057" s="32"/>
      <c r="H1057" s="30"/>
      <c r="I1057" s="37"/>
      <c r="J1057" s="30"/>
      <c r="K1057" s="30"/>
      <c r="L1057" s="30"/>
      <c r="M1057" s="32"/>
      <c r="N1057" s="32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108"/>
    </row>
    <row r="1058">
      <c r="A1058" s="30"/>
      <c r="B1058" s="40"/>
      <c r="C1058" s="31"/>
      <c r="D1058" s="32"/>
      <c r="E1058" s="32"/>
      <c r="F1058" s="32"/>
      <c r="G1058" s="32"/>
      <c r="H1058" s="30"/>
      <c r="I1058" s="37"/>
      <c r="J1058" s="30"/>
      <c r="K1058" s="30"/>
      <c r="L1058" s="30"/>
      <c r="M1058" s="32"/>
      <c r="N1058" s="32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108"/>
    </row>
    <row r="1059">
      <c r="A1059" s="30"/>
      <c r="B1059" s="40"/>
      <c r="C1059" s="31"/>
      <c r="D1059" s="32"/>
      <c r="E1059" s="32"/>
      <c r="F1059" s="32"/>
      <c r="G1059" s="32"/>
      <c r="H1059" s="30"/>
      <c r="I1059" s="37"/>
      <c r="J1059" s="30"/>
      <c r="K1059" s="30"/>
      <c r="L1059" s="30"/>
      <c r="M1059" s="32"/>
      <c r="N1059" s="32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108"/>
    </row>
    <row r="1060">
      <c r="A1060" s="30"/>
      <c r="B1060" s="40"/>
      <c r="C1060" s="31"/>
      <c r="D1060" s="32"/>
      <c r="E1060" s="32"/>
      <c r="F1060" s="32"/>
      <c r="G1060" s="32"/>
      <c r="H1060" s="30"/>
      <c r="I1060" s="37"/>
      <c r="J1060" s="30"/>
      <c r="K1060" s="30"/>
      <c r="L1060" s="30"/>
      <c r="M1060" s="32"/>
      <c r="N1060" s="32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108"/>
    </row>
    <row r="1061">
      <c r="A1061" s="30"/>
      <c r="B1061" s="40"/>
      <c r="C1061" s="31"/>
      <c r="D1061" s="32"/>
      <c r="E1061" s="32"/>
      <c r="F1061" s="32"/>
      <c r="G1061" s="32"/>
      <c r="H1061" s="30"/>
      <c r="I1061" s="37"/>
      <c r="J1061" s="30"/>
      <c r="K1061" s="30"/>
      <c r="L1061" s="30"/>
      <c r="M1061" s="32"/>
      <c r="N1061" s="32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108"/>
    </row>
    <row r="1062">
      <c r="A1062" s="30"/>
      <c r="B1062" s="40"/>
      <c r="C1062" s="31"/>
      <c r="D1062" s="32"/>
      <c r="E1062" s="32"/>
      <c r="J1062" s="30"/>
      <c r="K1062" s="30"/>
      <c r="L1062" s="30"/>
      <c r="M1062" s="32"/>
      <c r="N1062" s="32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108"/>
    </row>
    <row r="1063">
      <c r="A1063" s="30"/>
      <c r="B1063" s="40"/>
      <c r="C1063" s="31"/>
      <c r="D1063" s="32"/>
      <c r="E1063" s="32"/>
      <c r="J1063" s="30"/>
      <c r="K1063" s="30"/>
      <c r="L1063" s="30"/>
      <c r="M1063" s="32"/>
      <c r="N1063" s="32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108"/>
    </row>
    <row r="1064">
      <c r="A1064" s="30"/>
      <c r="B1064" s="40"/>
      <c r="C1064" s="31"/>
      <c r="D1064" s="32"/>
      <c r="E1064" s="32"/>
      <c r="F1064" s="32"/>
      <c r="G1064" s="32"/>
      <c r="H1064" s="30"/>
      <c r="I1064" s="37"/>
      <c r="J1064" s="30"/>
      <c r="K1064" s="30"/>
      <c r="L1064" s="30"/>
      <c r="M1064" s="32"/>
      <c r="N1064" s="32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108"/>
    </row>
    <row r="1065">
      <c r="A1065" s="30"/>
      <c r="B1065" s="40"/>
      <c r="C1065" s="31"/>
      <c r="D1065" s="32"/>
      <c r="E1065" s="32"/>
      <c r="F1065" s="32"/>
      <c r="G1065" s="32"/>
      <c r="H1065" s="30"/>
      <c r="I1065" s="37"/>
      <c r="J1065" s="30"/>
      <c r="K1065" s="30"/>
      <c r="L1065" s="30"/>
      <c r="M1065" s="32"/>
      <c r="N1065" s="32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108"/>
    </row>
    <row r="1066">
      <c r="A1066" s="30"/>
      <c r="B1066" s="40"/>
      <c r="C1066" s="31"/>
      <c r="D1066" s="32"/>
      <c r="E1066" s="32"/>
      <c r="F1066" s="32"/>
      <c r="G1066" s="32"/>
      <c r="H1066" s="30"/>
      <c r="I1066" s="37"/>
      <c r="J1066" s="30"/>
      <c r="K1066" s="30"/>
      <c r="L1066" s="30"/>
      <c r="M1066" s="32"/>
      <c r="N1066" s="32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108"/>
    </row>
    <row r="1067">
      <c r="A1067" s="30"/>
      <c r="B1067" s="40"/>
      <c r="C1067" s="31"/>
      <c r="D1067" s="32"/>
      <c r="E1067" s="32"/>
      <c r="J1067" s="30"/>
      <c r="K1067" s="30"/>
      <c r="L1067" s="30"/>
      <c r="M1067" s="32"/>
      <c r="N1067" s="32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108"/>
    </row>
    <row r="1068">
      <c r="A1068" s="30"/>
      <c r="B1068" s="40"/>
      <c r="C1068" s="31"/>
      <c r="D1068" s="32"/>
      <c r="E1068" s="32"/>
      <c r="J1068" s="30"/>
      <c r="K1068" s="30"/>
      <c r="L1068" s="30"/>
      <c r="M1068" s="32"/>
      <c r="N1068" s="32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108"/>
    </row>
    <row r="1069">
      <c r="A1069" s="30"/>
      <c r="B1069" s="40"/>
      <c r="C1069" s="31"/>
      <c r="D1069" s="32"/>
      <c r="E1069" s="32"/>
      <c r="J1069" s="30"/>
      <c r="K1069" s="30"/>
      <c r="L1069" s="30"/>
      <c r="M1069" s="32"/>
      <c r="N1069" s="32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108"/>
    </row>
    <row r="1070">
      <c r="A1070" s="30"/>
      <c r="B1070" s="40"/>
      <c r="C1070" s="31"/>
      <c r="D1070" s="32"/>
      <c r="E1070" s="32"/>
      <c r="F1070" s="32"/>
      <c r="G1070" s="32"/>
      <c r="H1070" s="30"/>
      <c r="I1070" s="37"/>
      <c r="J1070" s="30"/>
      <c r="K1070" s="30"/>
      <c r="L1070" s="30"/>
      <c r="M1070" s="32"/>
      <c r="N1070" s="32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108"/>
    </row>
    <row r="1071">
      <c r="A1071" s="30"/>
      <c r="B1071" s="40"/>
      <c r="C1071" s="31"/>
      <c r="D1071" s="32"/>
      <c r="E1071" s="32"/>
      <c r="F1071" s="32"/>
      <c r="G1071" s="32"/>
      <c r="H1071" s="30"/>
      <c r="I1071" s="37"/>
      <c r="J1071" s="30"/>
      <c r="K1071" s="30"/>
      <c r="L1071" s="30"/>
      <c r="M1071" s="32"/>
      <c r="N1071" s="32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108"/>
    </row>
    <row r="1072">
      <c r="A1072" s="30"/>
      <c r="B1072" s="40"/>
      <c r="C1072" s="31"/>
      <c r="D1072" s="32"/>
      <c r="E1072" s="32"/>
      <c r="F1072" s="37"/>
      <c r="G1072" s="37"/>
      <c r="H1072" s="37"/>
      <c r="I1072" s="37"/>
      <c r="J1072" s="30"/>
      <c r="K1072" s="30"/>
      <c r="L1072" s="30"/>
      <c r="M1072" s="32"/>
      <c r="N1072" s="32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108"/>
    </row>
    <row r="1073">
      <c r="A1073" s="30"/>
      <c r="B1073" s="40"/>
      <c r="C1073" s="31"/>
      <c r="D1073" s="32"/>
      <c r="E1073" s="32"/>
      <c r="F1073" s="37"/>
      <c r="G1073" s="37"/>
      <c r="H1073" s="37"/>
      <c r="I1073" s="37"/>
      <c r="J1073" s="30"/>
      <c r="K1073" s="30"/>
      <c r="L1073" s="30"/>
      <c r="M1073" s="32"/>
      <c r="N1073" s="32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108"/>
    </row>
    <row r="1074">
      <c r="A1074" s="30"/>
      <c r="B1074" s="40"/>
      <c r="C1074" s="31"/>
      <c r="D1074" s="32"/>
      <c r="E1074" s="32"/>
      <c r="F1074" s="37"/>
      <c r="G1074" s="37"/>
      <c r="H1074" s="37"/>
      <c r="I1074" s="37"/>
      <c r="J1074" s="30"/>
      <c r="K1074" s="30"/>
      <c r="L1074" s="30"/>
      <c r="M1074" s="32"/>
      <c r="N1074" s="32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108"/>
    </row>
    <row r="1075">
      <c r="A1075" s="30"/>
      <c r="B1075" s="40"/>
      <c r="C1075" s="31"/>
      <c r="D1075" s="32"/>
      <c r="E1075" s="32"/>
      <c r="F1075" s="37"/>
      <c r="G1075" s="37"/>
      <c r="H1075" s="37"/>
      <c r="I1075" s="37"/>
      <c r="J1075" s="30"/>
      <c r="K1075" s="30"/>
      <c r="L1075" s="30"/>
      <c r="M1075" s="32"/>
      <c r="N1075" s="32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108"/>
    </row>
    <row r="1076">
      <c r="A1076" s="30"/>
      <c r="B1076" s="40"/>
      <c r="C1076" s="31"/>
      <c r="D1076" s="32"/>
      <c r="E1076" s="32"/>
      <c r="F1076" s="32"/>
      <c r="G1076" s="32"/>
      <c r="H1076" s="30"/>
      <c r="I1076" s="37"/>
      <c r="J1076" s="30"/>
      <c r="K1076" s="30"/>
      <c r="L1076" s="30"/>
      <c r="M1076" s="32"/>
      <c r="N1076" s="32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108"/>
    </row>
    <row r="1077">
      <c r="A1077" s="30"/>
      <c r="B1077" s="40"/>
      <c r="C1077" s="31"/>
      <c r="D1077" s="32"/>
      <c r="E1077" s="32"/>
      <c r="J1077" s="30"/>
      <c r="K1077" s="30"/>
      <c r="L1077" s="30"/>
      <c r="M1077" s="32"/>
      <c r="N1077" s="32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108"/>
    </row>
    <row r="1078">
      <c r="A1078" s="30"/>
      <c r="B1078" s="40"/>
      <c r="C1078" s="31"/>
      <c r="D1078" s="32"/>
      <c r="E1078" s="32"/>
      <c r="J1078" s="30"/>
      <c r="K1078" s="30"/>
      <c r="L1078" s="30"/>
      <c r="M1078" s="32"/>
      <c r="N1078" s="32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108"/>
    </row>
    <row r="1079">
      <c r="A1079" s="30"/>
      <c r="B1079" s="40"/>
      <c r="C1079" s="31"/>
      <c r="D1079" s="32"/>
      <c r="E1079" s="32"/>
      <c r="F1079" s="32"/>
      <c r="G1079" s="32"/>
      <c r="H1079" s="30"/>
      <c r="I1079" s="37"/>
      <c r="J1079" s="30"/>
      <c r="K1079" s="30"/>
      <c r="L1079" s="30"/>
      <c r="M1079" s="32"/>
      <c r="N1079" s="32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108"/>
    </row>
    <row r="1080">
      <c r="A1080" s="30"/>
      <c r="B1080" s="40"/>
      <c r="C1080" s="31"/>
      <c r="D1080" s="32"/>
      <c r="E1080" s="32"/>
      <c r="F1080" s="32"/>
      <c r="G1080" s="32"/>
      <c r="H1080" s="30"/>
      <c r="I1080" s="37"/>
      <c r="J1080" s="30"/>
      <c r="K1080" s="30"/>
      <c r="L1080" s="30"/>
      <c r="M1080" s="32"/>
      <c r="N1080" s="32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108"/>
    </row>
    <row r="1081">
      <c r="A1081" s="30"/>
      <c r="B1081" s="40"/>
      <c r="C1081" s="31"/>
      <c r="D1081" s="32"/>
      <c r="E1081" s="32"/>
      <c r="F1081" s="32"/>
      <c r="G1081" s="32"/>
      <c r="H1081" s="30"/>
      <c r="I1081" s="37"/>
      <c r="J1081" s="30"/>
      <c r="K1081" s="30"/>
      <c r="L1081" s="30"/>
      <c r="M1081" s="32"/>
      <c r="N1081" s="32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108"/>
    </row>
    <row r="1082">
      <c r="A1082" s="30"/>
      <c r="B1082" s="40"/>
      <c r="C1082" s="31"/>
      <c r="D1082" s="32"/>
      <c r="E1082" s="32"/>
      <c r="G1082" s="37"/>
      <c r="H1082" s="37"/>
      <c r="I1082" s="37"/>
      <c r="J1082" s="30"/>
      <c r="K1082" s="30"/>
      <c r="L1082" s="30"/>
      <c r="M1082" s="32"/>
      <c r="N1082" s="32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108"/>
    </row>
    <row r="1083">
      <c r="A1083" s="30"/>
      <c r="B1083" s="40"/>
      <c r="C1083" s="31"/>
      <c r="D1083" s="32"/>
      <c r="E1083" s="32"/>
      <c r="F1083" s="32"/>
      <c r="G1083" s="32"/>
      <c r="H1083" s="30"/>
      <c r="I1083" s="37"/>
      <c r="J1083" s="30"/>
      <c r="K1083" s="30"/>
      <c r="L1083" s="30"/>
      <c r="M1083" s="32"/>
      <c r="N1083" s="32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108"/>
    </row>
    <row r="1084">
      <c r="A1084" s="30"/>
      <c r="B1084" s="40"/>
      <c r="C1084" s="31"/>
      <c r="D1084" s="32"/>
      <c r="E1084" s="32"/>
      <c r="F1084" s="32"/>
      <c r="G1084" s="37"/>
      <c r="H1084" s="37"/>
      <c r="I1084" s="37"/>
      <c r="J1084" s="30"/>
      <c r="K1084" s="30"/>
      <c r="L1084" s="30"/>
      <c r="M1084" s="32"/>
      <c r="N1084" s="32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108"/>
    </row>
    <row r="1085">
      <c r="A1085" s="30"/>
      <c r="B1085" s="40"/>
      <c r="C1085" s="31"/>
      <c r="D1085" s="32"/>
      <c r="E1085" s="32"/>
      <c r="J1085" s="30"/>
      <c r="K1085" s="30"/>
      <c r="L1085" s="30"/>
      <c r="M1085" s="32"/>
      <c r="N1085" s="32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108"/>
    </row>
    <row r="1086">
      <c r="A1086" s="30"/>
      <c r="B1086" s="40"/>
      <c r="C1086" s="31"/>
      <c r="D1086" s="32"/>
      <c r="E1086" s="32"/>
      <c r="J1086" s="30"/>
      <c r="K1086" s="30"/>
      <c r="L1086" s="30"/>
      <c r="M1086" s="32"/>
      <c r="N1086" s="32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108"/>
    </row>
    <row r="1087">
      <c r="A1087" s="30"/>
      <c r="B1087" s="40"/>
      <c r="C1087" s="31"/>
      <c r="D1087" s="32"/>
      <c r="E1087" s="32"/>
      <c r="F1087" s="32"/>
      <c r="G1087" s="32"/>
      <c r="H1087" s="30"/>
      <c r="I1087" s="37"/>
      <c r="J1087" s="30"/>
      <c r="K1087" s="30"/>
      <c r="L1087" s="30"/>
      <c r="M1087" s="32"/>
      <c r="N1087" s="32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108"/>
    </row>
    <row r="1088">
      <c r="A1088" s="30"/>
      <c r="B1088" s="40"/>
      <c r="C1088" s="31"/>
      <c r="D1088" s="32"/>
      <c r="E1088" s="32"/>
      <c r="J1088" s="30"/>
      <c r="K1088" s="30"/>
      <c r="L1088" s="30"/>
      <c r="M1088" s="32"/>
      <c r="N1088" s="32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108"/>
    </row>
    <row r="1089">
      <c r="A1089" s="30"/>
      <c r="B1089" s="40"/>
      <c r="C1089" s="31"/>
      <c r="D1089" s="32"/>
      <c r="E1089" s="32"/>
      <c r="J1089" s="30"/>
      <c r="K1089" s="30"/>
      <c r="L1089" s="30"/>
      <c r="M1089" s="32"/>
      <c r="N1089" s="32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108"/>
    </row>
    <row r="1090">
      <c r="A1090" s="30"/>
      <c r="B1090" s="40"/>
      <c r="C1090" s="31"/>
      <c r="D1090" s="32"/>
      <c r="E1090" s="32"/>
      <c r="F1090" s="32"/>
      <c r="G1090" s="32"/>
      <c r="H1090" s="30"/>
      <c r="I1090" s="37"/>
      <c r="J1090" s="30"/>
      <c r="K1090" s="30"/>
      <c r="L1090" s="30"/>
      <c r="M1090" s="32"/>
      <c r="N1090" s="32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108"/>
    </row>
    <row r="1091">
      <c r="A1091" s="30"/>
      <c r="B1091" s="40"/>
      <c r="C1091" s="31"/>
      <c r="D1091" s="32"/>
      <c r="E1091" s="32"/>
      <c r="F1091" s="32"/>
      <c r="G1091" s="32"/>
      <c r="H1091" s="30"/>
      <c r="I1091" s="37"/>
      <c r="J1091" s="30"/>
      <c r="K1091" s="30"/>
      <c r="L1091" s="30"/>
      <c r="M1091" s="32"/>
      <c r="N1091" s="32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108"/>
    </row>
    <row r="1092">
      <c r="A1092" s="30"/>
      <c r="B1092" s="40"/>
      <c r="C1092" s="31"/>
      <c r="D1092" s="32"/>
      <c r="E1092" s="32"/>
      <c r="F1092" s="32"/>
      <c r="G1092" s="32"/>
      <c r="H1092" s="30"/>
      <c r="I1092" s="37"/>
      <c r="J1092" s="30"/>
      <c r="K1092" s="30"/>
      <c r="L1092" s="30"/>
      <c r="M1092" s="32"/>
      <c r="N1092" s="32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108"/>
    </row>
    <row r="1093">
      <c r="A1093" s="30"/>
      <c r="B1093" s="40"/>
      <c r="C1093" s="31"/>
      <c r="D1093" s="32"/>
      <c r="E1093" s="32"/>
      <c r="F1093" s="32"/>
      <c r="G1093" s="32"/>
      <c r="H1093" s="30"/>
      <c r="I1093" s="37"/>
      <c r="J1093" s="30"/>
      <c r="K1093" s="30"/>
      <c r="L1093" s="30"/>
      <c r="M1093" s="32"/>
      <c r="N1093" s="32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108"/>
    </row>
    <row r="1094">
      <c r="A1094" s="30"/>
      <c r="B1094" s="40"/>
      <c r="C1094" s="31"/>
      <c r="D1094" s="32"/>
      <c r="E1094" s="32"/>
      <c r="F1094" s="32"/>
      <c r="G1094" s="32"/>
      <c r="H1094" s="30"/>
      <c r="I1094" s="37"/>
      <c r="J1094" s="30"/>
      <c r="K1094" s="30"/>
      <c r="L1094" s="30"/>
      <c r="M1094" s="32"/>
      <c r="N1094" s="32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108"/>
    </row>
    <row r="1095">
      <c r="A1095" s="30"/>
      <c r="B1095" s="40"/>
      <c r="C1095" s="31"/>
      <c r="D1095" s="32"/>
      <c r="E1095" s="32"/>
      <c r="F1095" s="32"/>
      <c r="G1095" s="32"/>
      <c r="H1095" s="30"/>
      <c r="I1095" s="37"/>
      <c r="J1095" s="30"/>
      <c r="K1095" s="30"/>
      <c r="L1095" s="30"/>
      <c r="M1095" s="32"/>
      <c r="N1095" s="32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108"/>
    </row>
    <row r="1096">
      <c r="A1096" s="30"/>
      <c r="B1096" s="40"/>
      <c r="C1096" s="31"/>
      <c r="D1096" s="32"/>
      <c r="E1096" s="32"/>
      <c r="J1096" s="30"/>
      <c r="K1096" s="30"/>
      <c r="L1096" s="30"/>
      <c r="M1096" s="32"/>
      <c r="N1096" s="32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108"/>
    </row>
    <row r="1097">
      <c r="A1097" s="30"/>
      <c r="B1097" s="40"/>
      <c r="C1097" s="31"/>
      <c r="D1097" s="32"/>
      <c r="E1097" s="32"/>
      <c r="F1097" s="32"/>
      <c r="G1097" s="32"/>
      <c r="H1097" s="30"/>
      <c r="I1097" s="37"/>
      <c r="J1097" s="30"/>
      <c r="K1097" s="30"/>
      <c r="L1097" s="30"/>
      <c r="M1097" s="32"/>
      <c r="N1097" s="32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108"/>
    </row>
    <row r="1098">
      <c r="A1098" s="30"/>
      <c r="B1098" s="40"/>
      <c r="C1098" s="31"/>
      <c r="D1098" s="32"/>
      <c r="E1098" s="32"/>
      <c r="J1098" s="30"/>
      <c r="K1098" s="30"/>
      <c r="L1098" s="30"/>
      <c r="M1098" s="32"/>
      <c r="N1098" s="32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108"/>
    </row>
    <row r="1099">
      <c r="A1099" s="30"/>
      <c r="B1099" s="40"/>
      <c r="C1099" s="31"/>
      <c r="D1099" s="32"/>
      <c r="E1099" s="32"/>
      <c r="F1099" s="32"/>
      <c r="G1099" s="32"/>
      <c r="H1099" s="30"/>
      <c r="I1099" s="37"/>
      <c r="J1099" s="30"/>
      <c r="K1099" s="30"/>
      <c r="L1099" s="30"/>
      <c r="M1099" s="32"/>
      <c r="N1099" s="32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108"/>
    </row>
    <row r="1100">
      <c r="A1100" s="30"/>
      <c r="B1100" s="40"/>
      <c r="C1100" s="31"/>
      <c r="D1100" s="32"/>
      <c r="E1100" s="32"/>
      <c r="F1100" s="32"/>
      <c r="G1100" s="32"/>
      <c r="H1100" s="30"/>
      <c r="I1100" s="37"/>
      <c r="J1100" s="30"/>
      <c r="K1100" s="30"/>
      <c r="L1100" s="30"/>
      <c r="M1100" s="32"/>
      <c r="N1100" s="32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108"/>
    </row>
    <row r="1101">
      <c r="A1101" s="30"/>
      <c r="B1101" s="40"/>
      <c r="C1101" s="31"/>
      <c r="D1101" s="32"/>
      <c r="E1101" s="32"/>
      <c r="F1101" s="32"/>
      <c r="G1101" s="32"/>
      <c r="H1101" s="30"/>
      <c r="I1101" s="37"/>
      <c r="J1101" s="30"/>
      <c r="K1101" s="30"/>
      <c r="L1101" s="30"/>
      <c r="M1101" s="32"/>
      <c r="N1101" s="32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108"/>
    </row>
    <row r="1102">
      <c r="A1102" s="30"/>
      <c r="B1102" s="40"/>
      <c r="C1102" s="31"/>
      <c r="D1102" s="32"/>
      <c r="E1102" s="32"/>
      <c r="F1102" s="32"/>
      <c r="G1102" s="32"/>
      <c r="H1102" s="30"/>
      <c r="I1102" s="37"/>
      <c r="J1102" s="30"/>
      <c r="K1102" s="30"/>
      <c r="L1102" s="30"/>
      <c r="M1102" s="32"/>
      <c r="N1102" s="32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108"/>
    </row>
    <row r="1103">
      <c r="A1103" s="30"/>
      <c r="B1103" s="40"/>
      <c r="C1103" s="31"/>
      <c r="D1103" s="32"/>
      <c r="E1103" s="32"/>
      <c r="F1103" s="32"/>
      <c r="G1103" s="32"/>
      <c r="H1103" s="30"/>
      <c r="I1103" s="37"/>
      <c r="J1103" s="30"/>
      <c r="K1103" s="30"/>
      <c r="L1103" s="30"/>
      <c r="M1103" s="32"/>
      <c r="N1103" s="32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108"/>
    </row>
    <row r="1104">
      <c r="A1104" s="30"/>
      <c r="B1104" s="40"/>
      <c r="C1104" s="31"/>
      <c r="D1104" s="32"/>
      <c r="E1104" s="32"/>
      <c r="F1104" s="32"/>
      <c r="G1104" s="32"/>
      <c r="H1104" s="30"/>
      <c r="I1104" s="37"/>
      <c r="J1104" s="30"/>
      <c r="K1104" s="30"/>
      <c r="L1104" s="30"/>
      <c r="M1104" s="32"/>
      <c r="N1104" s="32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108"/>
    </row>
    <row r="1105">
      <c r="A1105" s="30"/>
      <c r="B1105" s="40"/>
      <c r="C1105" s="31"/>
      <c r="D1105" s="32"/>
      <c r="E1105" s="32"/>
      <c r="F1105" s="32"/>
      <c r="G1105" s="32"/>
      <c r="H1105" s="30"/>
      <c r="I1105" s="37"/>
      <c r="J1105" s="30"/>
      <c r="K1105" s="30"/>
      <c r="L1105" s="30"/>
      <c r="M1105" s="32"/>
      <c r="N1105" s="32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108"/>
    </row>
    <row r="1106">
      <c r="A1106" s="30"/>
      <c r="B1106" s="40"/>
      <c r="C1106" s="31"/>
      <c r="D1106" s="32"/>
      <c r="E1106" s="32"/>
      <c r="J1106" s="30"/>
      <c r="K1106" s="30"/>
      <c r="L1106" s="30"/>
      <c r="M1106" s="32"/>
      <c r="N1106" s="32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108"/>
    </row>
    <row r="1107">
      <c r="A1107" s="30"/>
      <c r="B1107" s="40"/>
      <c r="C1107" s="31"/>
      <c r="D1107" s="32"/>
      <c r="E1107" s="32"/>
      <c r="J1107" s="30"/>
      <c r="K1107" s="30"/>
      <c r="L1107" s="30"/>
      <c r="M1107" s="32"/>
      <c r="N1107" s="32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/>
      <c r="AE1107" s="30"/>
      <c r="AF1107" s="30"/>
      <c r="AG1107" s="30"/>
      <c r="AH1107" s="30"/>
      <c r="AI1107" s="30"/>
      <c r="AJ1107" s="108"/>
    </row>
    <row r="1108">
      <c r="A1108" s="30"/>
      <c r="B1108" s="40"/>
      <c r="C1108" s="31"/>
      <c r="D1108" s="32"/>
      <c r="E1108" s="32"/>
      <c r="F1108" s="32"/>
      <c r="G1108" s="32"/>
      <c r="H1108" s="30"/>
      <c r="I1108" s="37"/>
      <c r="J1108" s="30"/>
      <c r="K1108" s="30"/>
      <c r="L1108" s="30"/>
      <c r="M1108" s="32"/>
      <c r="N1108" s="32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108"/>
    </row>
    <row r="1109">
      <c r="A1109" s="30"/>
      <c r="B1109" s="40"/>
      <c r="C1109" s="31"/>
      <c r="D1109" s="32"/>
      <c r="E1109" s="32"/>
      <c r="F1109" s="37"/>
      <c r="G1109" s="37"/>
      <c r="H1109" s="37"/>
      <c r="I1109" s="37"/>
      <c r="J1109" s="30"/>
      <c r="K1109" s="30"/>
      <c r="L1109" s="30"/>
      <c r="M1109" s="32"/>
      <c r="N1109" s="32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108"/>
    </row>
    <row r="1110">
      <c r="A1110" s="30"/>
      <c r="B1110" s="40"/>
      <c r="C1110" s="31"/>
      <c r="D1110" s="32"/>
      <c r="E1110" s="32"/>
      <c r="F1110" s="37"/>
      <c r="G1110" s="37"/>
      <c r="H1110" s="37"/>
      <c r="I1110" s="37"/>
      <c r="J1110" s="30"/>
      <c r="K1110" s="30"/>
      <c r="L1110" s="30"/>
      <c r="M1110" s="32"/>
      <c r="N1110" s="32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108"/>
    </row>
    <row r="1111">
      <c r="A1111" s="30"/>
      <c r="B1111" s="40"/>
      <c r="C1111" s="31"/>
      <c r="D1111" s="32"/>
      <c r="E1111" s="32"/>
      <c r="F1111" s="32"/>
      <c r="G1111" s="32"/>
      <c r="H1111" s="30"/>
      <c r="I1111" s="37"/>
      <c r="J1111" s="30"/>
      <c r="K1111" s="30"/>
      <c r="L1111" s="30"/>
      <c r="M1111" s="32"/>
      <c r="N1111" s="32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108"/>
    </row>
    <row r="1112">
      <c r="A1112" s="30"/>
      <c r="B1112" s="40"/>
      <c r="C1112" s="31"/>
      <c r="D1112" s="32"/>
      <c r="E1112" s="32"/>
      <c r="J1112" s="30"/>
      <c r="K1112" s="30"/>
      <c r="L1112" s="30"/>
      <c r="M1112" s="32"/>
      <c r="N1112" s="32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108"/>
    </row>
    <row r="1113">
      <c r="A1113" s="30"/>
      <c r="B1113" s="40"/>
      <c r="C1113" s="31"/>
      <c r="D1113" s="32"/>
      <c r="E1113" s="32"/>
      <c r="J1113" s="30"/>
      <c r="K1113" s="30"/>
      <c r="L1113" s="30"/>
      <c r="M1113" s="32"/>
      <c r="N1113" s="32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  <c r="AI1113" s="30"/>
      <c r="AJ1113" s="108"/>
    </row>
    <row r="1114">
      <c r="A1114" s="30"/>
      <c r="B1114" s="40"/>
      <c r="C1114" s="31"/>
      <c r="D1114" s="32"/>
      <c r="E1114" s="32"/>
      <c r="F1114" s="32"/>
      <c r="G1114" s="32"/>
      <c r="H1114" s="30"/>
      <c r="I1114" s="37"/>
      <c r="J1114" s="30"/>
      <c r="K1114" s="30"/>
      <c r="L1114" s="30"/>
      <c r="M1114" s="32"/>
      <c r="N1114" s="32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108"/>
    </row>
    <row r="1115">
      <c r="A1115" s="30"/>
      <c r="B1115" s="40"/>
      <c r="C1115" s="31"/>
      <c r="D1115" s="32"/>
      <c r="E1115" s="32"/>
      <c r="F1115" s="32"/>
      <c r="G1115" s="32"/>
      <c r="H1115" s="30"/>
      <c r="I1115" s="37"/>
      <c r="J1115" s="30"/>
      <c r="K1115" s="30"/>
      <c r="L1115" s="30"/>
      <c r="M1115" s="32"/>
      <c r="N1115" s="32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/>
      <c r="AE1115" s="30"/>
      <c r="AF1115" s="30"/>
      <c r="AG1115" s="30"/>
      <c r="AH1115" s="30"/>
      <c r="AI1115" s="30"/>
      <c r="AJ1115" s="108"/>
    </row>
    <row r="1116">
      <c r="A1116" s="30"/>
      <c r="B1116" s="40"/>
      <c r="C1116" s="31"/>
      <c r="D1116" s="32"/>
      <c r="E1116" s="32"/>
      <c r="J1116" s="30"/>
      <c r="K1116" s="30"/>
      <c r="L1116" s="30"/>
      <c r="M1116" s="32"/>
      <c r="N1116" s="32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108"/>
    </row>
    <row r="1117">
      <c r="A1117" s="30"/>
      <c r="B1117" s="40"/>
      <c r="C1117" s="31"/>
      <c r="D1117" s="32"/>
      <c r="E1117" s="32"/>
      <c r="F1117" s="32"/>
      <c r="G1117" s="32"/>
      <c r="H1117" s="30"/>
      <c r="I1117" s="37"/>
      <c r="J1117" s="30"/>
      <c r="K1117" s="30"/>
      <c r="L1117" s="30"/>
      <c r="M1117" s="32"/>
      <c r="N1117" s="32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/>
      <c r="AE1117" s="30"/>
      <c r="AF1117" s="30"/>
      <c r="AG1117" s="30"/>
      <c r="AH1117" s="30"/>
      <c r="AI1117" s="30"/>
      <c r="AJ1117" s="108"/>
    </row>
    <row r="1118">
      <c r="A1118" s="30"/>
      <c r="B1118" s="40"/>
      <c r="C1118" s="31"/>
      <c r="D1118" s="32"/>
      <c r="E1118" s="32"/>
      <c r="J1118" s="30"/>
      <c r="K1118" s="30"/>
      <c r="L1118" s="30"/>
      <c r="M1118" s="32"/>
      <c r="N1118" s="32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108"/>
    </row>
    <row r="1119">
      <c r="A1119" s="30"/>
      <c r="B1119" s="40"/>
      <c r="C1119" s="31"/>
      <c r="D1119" s="32"/>
      <c r="E1119" s="32"/>
      <c r="F1119" s="32"/>
      <c r="G1119" s="37"/>
      <c r="H1119" s="37"/>
      <c r="I1119" s="37"/>
      <c r="J1119" s="30"/>
      <c r="K1119" s="30"/>
      <c r="L1119" s="30"/>
      <c r="M1119" s="32"/>
      <c r="N1119" s="32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108"/>
    </row>
    <row r="1120">
      <c r="A1120" s="30"/>
      <c r="B1120" s="40"/>
      <c r="C1120" s="31"/>
      <c r="D1120" s="32"/>
      <c r="E1120" s="32"/>
      <c r="F1120" s="32"/>
      <c r="G1120" s="32"/>
      <c r="H1120" s="30"/>
      <c r="I1120" s="37"/>
      <c r="J1120" s="30"/>
      <c r="K1120" s="30"/>
      <c r="L1120" s="30"/>
      <c r="M1120" s="32"/>
      <c r="N1120" s="32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108"/>
    </row>
    <row r="1121">
      <c r="A1121" s="30"/>
      <c r="B1121" s="40"/>
      <c r="C1121" s="31"/>
      <c r="D1121" s="32"/>
      <c r="E1121" s="32"/>
      <c r="F1121" s="32"/>
      <c r="G1121" s="32"/>
      <c r="H1121" s="30"/>
      <c r="I1121" s="37"/>
      <c r="J1121" s="30"/>
      <c r="K1121" s="30"/>
      <c r="L1121" s="30"/>
      <c r="M1121" s="32"/>
      <c r="N1121" s="32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108"/>
    </row>
    <row r="1122">
      <c r="A1122" s="30"/>
      <c r="B1122" s="40"/>
      <c r="C1122" s="31"/>
      <c r="D1122" s="32"/>
      <c r="E1122" s="32"/>
      <c r="F1122" s="32"/>
      <c r="G1122" s="32"/>
      <c r="H1122" s="30"/>
      <c r="I1122" s="37"/>
      <c r="J1122" s="30"/>
      <c r="K1122" s="30"/>
      <c r="L1122" s="30"/>
      <c r="M1122" s="32"/>
      <c r="N1122" s="32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108"/>
    </row>
    <row r="1123">
      <c r="A1123" s="30"/>
      <c r="B1123" s="40"/>
      <c r="C1123" s="31"/>
      <c r="D1123" s="32"/>
      <c r="E1123" s="32"/>
      <c r="F1123" s="32"/>
      <c r="G1123" s="32"/>
      <c r="H1123" s="30"/>
      <c r="I1123" s="37"/>
      <c r="J1123" s="30"/>
      <c r="K1123" s="30"/>
      <c r="L1123" s="30"/>
      <c r="M1123" s="32"/>
      <c r="N1123" s="32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/>
      <c r="AE1123" s="30"/>
      <c r="AF1123" s="30"/>
      <c r="AG1123" s="30"/>
      <c r="AH1123" s="30"/>
      <c r="AI1123" s="30"/>
      <c r="AJ1123" s="108"/>
    </row>
    <row r="1124">
      <c r="A1124" s="30"/>
      <c r="B1124" s="40"/>
      <c r="C1124" s="31"/>
      <c r="D1124" s="32"/>
      <c r="E1124" s="32"/>
      <c r="F1124" s="32"/>
      <c r="G1124" s="32"/>
      <c r="H1124" s="30"/>
      <c r="I1124" s="37"/>
      <c r="J1124" s="30"/>
      <c r="K1124" s="30"/>
      <c r="L1124" s="30"/>
      <c r="M1124" s="32"/>
      <c r="N1124" s="32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108"/>
    </row>
    <row r="1125">
      <c r="A1125" s="30"/>
      <c r="B1125" s="40"/>
      <c r="C1125" s="31"/>
      <c r="D1125" s="32"/>
      <c r="E1125" s="32"/>
      <c r="F1125" s="32"/>
      <c r="G1125" s="32"/>
      <c r="H1125" s="30"/>
      <c r="I1125" s="37"/>
      <c r="J1125" s="30"/>
      <c r="K1125" s="30"/>
      <c r="L1125" s="30"/>
      <c r="M1125" s="32"/>
      <c r="N1125" s="32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108"/>
    </row>
    <row r="1126">
      <c r="A1126" s="30"/>
      <c r="B1126" s="40"/>
      <c r="C1126" s="31"/>
      <c r="D1126" s="32"/>
      <c r="E1126" s="32"/>
      <c r="F1126" s="32"/>
      <c r="G1126" s="37"/>
      <c r="H1126" s="37"/>
      <c r="I1126" s="37"/>
      <c r="J1126" s="30"/>
      <c r="K1126" s="30"/>
      <c r="L1126" s="30"/>
      <c r="M1126" s="32"/>
      <c r="N1126" s="32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108"/>
    </row>
    <row r="1127">
      <c r="A1127" s="30"/>
      <c r="B1127" s="40"/>
      <c r="C1127" s="31"/>
      <c r="D1127" s="32"/>
      <c r="E1127" s="32"/>
      <c r="F1127" s="32"/>
      <c r="G1127" s="37"/>
      <c r="H1127" s="37"/>
      <c r="I1127" s="37"/>
      <c r="J1127" s="30"/>
      <c r="K1127" s="30"/>
      <c r="L1127" s="30"/>
      <c r="M1127" s="32"/>
      <c r="N1127" s="32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108"/>
    </row>
    <row r="1128">
      <c r="A1128" s="30"/>
      <c r="B1128" s="40"/>
      <c r="C1128" s="40"/>
      <c r="D1128" s="32"/>
      <c r="E1128" s="32"/>
      <c r="F1128" s="32"/>
      <c r="G1128" s="32"/>
      <c r="H1128" s="30"/>
      <c r="I1128" s="37"/>
      <c r="J1128" s="30"/>
      <c r="K1128" s="30"/>
      <c r="L1128" s="30"/>
      <c r="M1128" s="32"/>
      <c r="N1128" s="32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108"/>
    </row>
    <row r="1129">
      <c r="A1129" s="30"/>
      <c r="B1129" s="40"/>
      <c r="C1129" s="40"/>
      <c r="D1129" s="32"/>
      <c r="E1129" s="32"/>
      <c r="F1129" s="32"/>
      <c r="G1129" s="32"/>
      <c r="H1129" s="30"/>
      <c r="I1129" s="37"/>
      <c r="J1129" s="30"/>
      <c r="K1129" s="30"/>
      <c r="L1129" s="30"/>
      <c r="M1129" s="32"/>
      <c r="N1129" s="32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/>
      <c r="AE1129" s="30"/>
      <c r="AF1129" s="30"/>
      <c r="AG1129" s="30"/>
      <c r="AH1129" s="30"/>
      <c r="AI1129" s="30"/>
      <c r="AJ1129" s="108"/>
    </row>
    <row r="1130">
      <c r="A1130" s="30"/>
      <c r="B1130" s="40"/>
      <c r="C1130" s="40"/>
      <c r="D1130" s="32"/>
      <c r="E1130" s="32"/>
      <c r="F1130" s="32"/>
      <c r="G1130" s="37"/>
      <c r="H1130" s="37"/>
      <c r="I1130" s="37"/>
      <c r="J1130" s="30"/>
      <c r="K1130" s="30"/>
      <c r="L1130" s="30"/>
      <c r="M1130" s="32"/>
      <c r="N1130" s="32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108"/>
    </row>
    <row r="1131">
      <c r="A1131" s="30"/>
      <c r="B1131" s="40"/>
      <c r="C1131" s="40"/>
      <c r="D1131" s="32"/>
      <c r="E1131" s="32"/>
      <c r="J1131" s="30"/>
      <c r="K1131" s="30"/>
      <c r="L1131" s="30"/>
      <c r="M1131" s="32"/>
      <c r="N1131" s="32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108"/>
    </row>
    <row r="1132">
      <c r="A1132" s="30"/>
      <c r="B1132" s="40"/>
      <c r="C1132" s="40"/>
      <c r="D1132" s="32"/>
      <c r="E1132" s="32"/>
      <c r="F1132" s="32"/>
      <c r="G1132" s="32"/>
      <c r="H1132" s="30"/>
      <c r="I1132" s="37"/>
      <c r="J1132" s="30"/>
      <c r="K1132" s="30"/>
      <c r="L1132" s="30"/>
      <c r="M1132" s="32"/>
      <c r="N1132" s="32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108"/>
    </row>
    <row r="1133">
      <c r="A1133" s="30"/>
      <c r="B1133" s="40"/>
      <c r="C1133" s="40"/>
      <c r="D1133" s="32"/>
      <c r="E1133" s="32"/>
      <c r="F1133" s="32"/>
      <c r="G1133" s="32"/>
      <c r="H1133" s="30"/>
      <c r="I1133" s="37"/>
      <c r="J1133" s="30"/>
      <c r="K1133" s="30"/>
      <c r="L1133" s="30"/>
      <c r="M1133" s="32"/>
      <c r="N1133" s="32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108"/>
    </row>
    <row r="1134">
      <c r="A1134" s="30"/>
      <c r="B1134" s="40"/>
      <c r="C1134" s="40"/>
      <c r="D1134" s="32"/>
      <c r="E1134" s="32"/>
      <c r="J1134" s="30"/>
      <c r="K1134" s="30"/>
      <c r="L1134" s="30"/>
      <c r="M1134" s="32"/>
      <c r="N1134" s="32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108"/>
    </row>
    <row r="1135">
      <c r="A1135" s="30"/>
      <c r="B1135" s="40"/>
      <c r="C1135" s="40"/>
      <c r="D1135" s="32"/>
      <c r="E1135" s="32"/>
      <c r="F1135" s="32"/>
      <c r="G1135" s="32"/>
      <c r="H1135" s="30"/>
      <c r="I1135" s="37"/>
      <c r="J1135" s="30"/>
      <c r="K1135" s="30"/>
      <c r="L1135" s="30"/>
      <c r="M1135" s="32"/>
      <c r="N1135" s="32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108"/>
    </row>
    <row r="1136">
      <c r="A1136" s="30"/>
      <c r="B1136" s="40"/>
      <c r="C1136" s="40"/>
      <c r="D1136" s="32"/>
      <c r="E1136" s="32"/>
      <c r="F1136" s="32"/>
      <c r="G1136" s="37"/>
      <c r="H1136" s="37"/>
      <c r="I1136" s="37"/>
      <c r="J1136" s="30"/>
      <c r="K1136" s="30"/>
      <c r="L1136" s="30"/>
      <c r="M1136" s="32"/>
      <c r="N1136" s="32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108"/>
    </row>
    <row r="1137">
      <c r="A1137" s="30"/>
      <c r="B1137" s="40"/>
      <c r="C1137" s="40"/>
      <c r="D1137" s="32"/>
      <c r="E1137" s="32"/>
      <c r="F1137" s="32"/>
      <c r="G1137" s="32"/>
      <c r="H1137" s="30"/>
      <c r="I1137" s="37"/>
      <c r="J1137" s="30"/>
      <c r="K1137" s="30"/>
      <c r="L1137" s="30"/>
      <c r="M1137" s="32"/>
      <c r="N1137" s="32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108"/>
    </row>
    <row r="1138">
      <c r="A1138" s="30"/>
      <c r="B1138" s="40"/>
      <c r="C1138" s="40"/>
      <c r="D1138" s="32"/>
      <c r="E1138" s="32"/>
      <c r="F1138" s="32"/>
      <c r="G1138" s="37"/>
      <c r="H1138" s="37"/>
      <c r="I1138" s="37"/>
      <c r="J1138" s="30"/>
      <c r="K1138" s="30"/>
      <c r="L1138" s="30"/>
      <c r="M1138" s="32"/>
      <c r="N1138" s="32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108"/>
    </row>
    <row r="1139">
      <c r="A1139" s="30"/>
      <c r="B1139" s="40"/>
      <c r="C1139" s="40"/>
      <c r="D1139" s="32"/>
      <c r="E1139" s="32"/>
      <c r="F1139" s="32"/>
      <c r="G1139" s="37"/>
      <c r="H1139" s="37"/>
      <c r="I1139" s="37"/>
      <c r="J1139" s="30"/>
      <c r="K1139" s="30"/>
      <c r="L1139" s="30"/>
      <c r="M1139" s="32"/>
      <c r="N1139" s="32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108"/>
    </row>
    <row r="1140">
      <c r="A1140" s="30"/>
      <c r="B1140" s="40"/>
      <c r="C1140" s="40"/>
      <c r="D1140" s="32"/>
      <c r="E1140" s="32"/>
      <c r="F1140" s="32"/>
      <c r="G1140" s="32"/>
      <c r="H1140" s="30"/>
      <c r="I1140" s="37"/>
      <c r="J1140" s="30"/>
      <c r="K1140" s="30"/>
      <c r="L1140" s="30"/>
      <c r="M1140" s="32"/>
      <c r="N1140" s="32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108"/>
    </row>
    <row r="1141">
      <c r="A1141" s="30"/>
      <c r="B1141" s="40"/>
      <c r="C1141" s="40"/>
      <c r="D1141" s="32"/>
      <c r="E1141" s="32"/>
      <c r="F1141" s="32"/>
      <c r="G1141" s="32"/>
      <c r="H1141" s="30"/>
      <c r="I1141" s="37"/>
      <c r="J1141" s="30"/>
      <c r="K1141" s="30"/>
      <c r="L1141" s="30"/>
      <c r="M1141" s="32"/>
      <c r="N1141" s="32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108"/>
    </row>
    <row r="1142">
      <c r="A1142" s="30"/>
      <c r="B1142" s="40"/>
      <c r="C1142" s="40"/>
      <c r="D1142" s="32"/>
      <c r="E1142" s="32"/>
      <c r="F1142" s="32"/>
      <c r="G1142" s="32"/>
      <c r="H1142" s="30"/>
      <c r="I1142" s="37"/>
      <c r="J1142" s="30"/>
      <c r="K1142" s="30"/>
      <c r="L1142" s="30"/>
      <c r="M1142" s="32"/>
      <c r="N1142" s="32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108"/>
    </row>
    <row r="1143">
      <c r="A1143" s="30"/>
      <c r="B1143" s="40"/>
      <c r="C1143" s="40"/>
      <c r="D1143" s="32"/>
      <c r="E1143" s="32"/>
      <c r="F1143" s="32"/>
      <c r="G1143" s="32"/>
      <c r="H1143" s="30"/>
      <c r="I1143" s="37"/>
      <c r="J1143" s="30"/>
      <c r="K1143" s="30"/>
      <c r="L1143" s="30"/>
      <c r="M1143" s="32"/>
      <c r="N1143" s="32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108"/>
    </row>
    <row r="1144">
      <c r="A1144" s="30"/>
      <c r="B1144" s="40"/>
      <c r="C1144" s="40"/>
      <c r="D1144" s="32"/>
      <c r="E1144" s="32"/>
      <c r="F1144" s="32"/>
      <c r="G1144" s="37"/>
      <c r="H1144" s="37"/>
      <c r="I1144" s="37"/>
      <c r="J1144" s="30"/>
      <c r="K1144" s="30"/>
      <c r="L1144" s="30"/>
      <c r="M1144" s="32"/>
      <c r="N1144" s="32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108"/>
    </row>
    <row r="1145">
      <c r="A1145" s="30"/>
      <c r="B1145" s="40"/>
      <c r="C1145" s="40"/>
      <c r="D1145" s="32"/>
      <c r="E1145" s="32"/>
      <c r="F1145" s="32"/>
      <c r="G1145" s="32"/>
      <c r="H1145" s="30"/>
      <c r="I1145" s="37"/>
      <c r="J1145" s="30"/>
      <c r="K1145" s="30"/>
      <c r="L1145" s="30"/>
      <c r="M1145" s="32"/>
      <c r="N1145" s="32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/>
      <c r="AE1145" s="30"/>
      <c r="AF1145" s="30"/>
      <c r="AG1145" s="30"/>
      <c r="AH1145" s="30"/>
      <c r="AI1145" s="30"/>
      <c r="AJ1145" s="108"/>
    </row>
    <row r="1146">
      <c r="A1146" s="30"/>
      <c r="B1146" s="40"/>
      <c r="C1146" s="40"/>
      <c r="D1146" s="32"/>
      <c r="E1146" s="32"/>
      <c r="F1146" s="32"/>
      <c r="G1146" s="37"/>
      <c r="H1146" s="37"/>
      <c r="I1146" s="37"/>
      <c r="J1146" s="30"/>
      <c r="K1146" s="30"/>
      <c r="L1146" s="30"/>
      <c r="M1146" s="32"/>
      <c r="N1146" s="32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108"/>
    </row>
    <row r="1147">
      <c r="A1147" s="30"/>
      <c r="B1147" s="40"/>
      <c r="C1147" s="40"/>
      <c r="D1147" s="32"/>
      <c r="E1147" s="32"/>
      <c r="F1147" s="32"/>
      <c r="G1147" s="32"/>
      <c r="H1147" s="30"/>
      <c r="I1147" s="37"/>
      <c r="J1147" s="30"/>
      <c r="K1147" s="30"/>
      <c r="L1147" s="30"/>
      <c r="M1147" s="32"/>
      <c r="N1147" s="32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108"/>
    </row>
    <row r="1148">
      <c r="A1148" s="30"/>
      <c r="B1148" s="40"/>
      <c r="C1148" s="40"/>
      <c r="D1148" s="32"/>
      <c r="E1148" s="32"/>
      <c r="F1148" s="32"/>
      <c r="G1148" s="32"/>
      <c r="H1148" s="30"/>
      <c r="I1148" s="37"/>
      <c r="J1148" s="30"/>
      <c r="K1148" s="30"/>
      <c r="L1148" s="30"/>
      <c r="M1148" s="32"/>
      <c r="N1148" s="32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108"/>
    </row>
    <row r="1149">
      <c r="A1149" s="30"/>
      <c r="B1149" s="40"/>
      <c r="C1149" s="40"/>
      <c r="D1149" s="32"/>
      <c r="E1149" s="32"/>
      <c r="F1149" s="32"/>
      <c r="G1149" s="37"/>
      <c r="H1149" s="37"/>
      <c r="I1149" s="37"/>
      <c r="J1149" s="30"/>
      <c r="K1149" s="30"/>
      <c r="L1149" s="30"/>
      <c r="M1149" s="32"/>
      <c r="N1149" s="32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108"/>
    </row>
    <row r="1150">
      <c r="A1150" s="30"/>
      <c r="B1150" s="40"/>
      <c r="C1150" s="40"/>
      <c r="D1150" s="32"/>
      <c r="E1150" s="32"/>
      <c r="F1150" s="32"/>
      <c r="G1150" s="32"/>
      <c r="H1150" s="30"/>
      <c r="I1150" s="37"/>
      <c r="J1150" s="30"/>
      <c r="K1150" s="30"/>
      <c r="L1150" s="30"/>
      <c r="M1150" s="32"/>
      <c r="N1150" s="32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108"/>
    </row>
    <row r="1151">
      <c r="A1151" s="30"/>
      <c r="B1151" s="40"/>
      <c r="C1151" s="40"/>
      <c r="D1151" s="32"/>
      <c r="E1151" s="32"/>
      <c r="F1151" s="32"/>
      <c r="G1151" s="32"/>
      <c r="H1151" s="30"/>
      <c r="I1151" s="37"/>
      <c r="J1151" s="30"/>
      <c r="K1151" s="30"/>
      <c r="L1151" s="30"/>
      <c r="M1151" s="32"/>
      <c r="N1151" s="32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108"/>
    </row>
    <row r="1152">
      <c r="A1152" s="30"/>
      <c r="B1152" s="40"/>
      <c r="C1152" s="40"/>
      <c r="D1152" s="32"/>
      <c r="E1152" s="32"/>
      <c r="F1152" s="32"/>
      <c r="G1152" s="37"/>
      <c r="H1152" s="37"/>
      <c r="I1152" s="37"/>
      <c r="J1152" s="30"/>
      <c r="K1152" s="30"/>
      <c r="L1152" s="30"/>
      <c r="M1152" s="32"/>
      <c r="N1152" s="32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108"/>
    </row>
    <row r="1153">
      <c r="A1153" s="30"/>
      <c r="B1153" s="40"/>
      <c r="C1153" s="40"/>
      <c r="D1153" s="32"/>
      <c r="E1153" s="32"/>
      <c r="F1153" s="32"/>
      <c r="G1153" s="32"/>
      <c r="H1153" s="30"/>
      <c r="I1153" s="37"/>
      <c r="J1153" s="30"/>
      <c r="K1153" s="30"/>
      <c r="L1153" s="30"/>
      <c r="M1153" s="32"/>
      <c r="N1153" s="32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/>
      <c r="AE1153" s="30"/>
      <c r="AF1153" s="30"/>
      <c r="AG1153" s="30"/>
      <c r="AH1153" s="30"/>
      <c r="AI1153" s="30"/>
      <c r="AJ1153" s="108"/>
    </row>
    <row r="1154">
      <c r="A1154" s="30"/>
      <c r="B1154" s="40"/>
      <c r="C1154" s="40"/>
      <c r="D1154" s="32"/>
      <c r="E1154" s="32"/>
      <c r="F1154" s="32"/>
      <c r="G1154" s="32"/>
      <c r="H1154" s="30"/>
      <c r="I1154" s="37"/>
      <c r="J1154" s="30"/>
      <c r="K1154" s="30"/>
      <c r="L1154" s="30"/>
      <c r="M1154" s="32"/>
      <c r="N1154" s="32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108"/>
    </row>
    <row r="1155">
      <c r="A1155" s="30"/>
      <c r="B1155" s="40"/>
      <c r="C1155" s="40"/>
      <c r="D1155" s="32"/>
      <c r="E1155" s="32"/>
      <c r="F1155" s="32"/>
      <c r="G1155" s="37"/>
      <c r="H1155" s="37"/>
      <c r="I1155" s="37"/>
      <c r="J1155" s="30"/>
      <c r="K1155" s="30"/>
      <c r="L1155" s="30"/>
      <c r="M1155" s="32"/>
      <c r="N1155" s="32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  <c r="AC1155" s="30"/>
      <c r="AD1155" s="30"/>
      <c r="AE1155" s="30"/>
      <c r="AF1155" s="30"/>
      <c r="AG1155" s="30"/>
      <c r="AH1155" s="30"/>
      <c r="AI1155" s="30"/>
      <c r="AJ1155" s="108"/>
    </row>
    <row r="1156">
      <c r="A1156" s="30"/>
      <c r="B1156" s="40"/>
      <c r="C1156" s="40"/>
      <c r="D1156" s="32"/>
      <c r="E1156" s="32"/>
      <c r="F1156" s="32"/>
      <c r="G1156" s="37"/>
      <c r="H1156" s="37"/>
      <c r="I1156" s="37"/>
      <c r="J1156" s="30"/>
      <c r="K1156" s="30"/>
      <c r="L1156" s="30"/>
      <c r="M1156" s="32"/>
      <c r="N1156" s="32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108"/>
    </row>
    <row r="1157">
      <c r="A1157" s="30"/>
      <c r="B1157" s="40"/>
      <c r="C1157" s="40"/>
      <c r="D1157" s="32"/>
      <c r="E1157" s="32"/>
      <c r="F1157" s="32"/>
      <c r="G1157" s="37"/>
      <c r="H1157" s="37"/>
      <c r="I1157" s="37"/>
      <c r="J1157" s="30"/>
      <c r="K1157" s="30"/>
      <c r="L1157" s="30"/>
      <c r="M1157" s="32"/>
      <c r="N1157" s="32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0"/>
      <c r="AI1157" s="30"/>
      <c r="AJ1157" s="108"/>
    </row>
    <row r="1158">
      <c r="A1158" s="30"/>
      <c r="B1158" s="40"/>
      <c r="C1158" s="40"/>
      <c r="D1158" s="32"/>
      <c r="E1158" s="32"/>
      <c r="F1158" s="32"/>
      <c r="G1158" s="32"/>
      <c r="H1158" s="30"/>
      <c r="I1158" s="37"/>
      <c r="J1158" s="30"/>
      <c r="K1158" s="30"/>
      <c r="L1158" s="30"/>
      <c r="M1158" s="32"/>
      <c r="N1158" s="32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108"/>
    </row>
    <row r="1159">
      <c r="A1159" s="30"/>
      <c r="B1159" s="40"/>
      <c r="C1159" s="40"/>
      <c r="D1159" s="32"/>
      <c r="E1159" s="32"/>
      <c r="F1159" s="32"/>
      <c r="G1159" s="37"/>
      <c r="H1159" s="37"/>
      <c r="I1159" s="37"/>
      <c r="J1159" s="30"/>
      <c r="K1159" s="30"/>
      <c r="L1159" s="30"/>
      <c r="M1159" s="32"/>
      <c r="N1159" s="32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108"/>
    </row>
    <row r="1160">
      <c r="A1160" s="30"/>
      <c r="B1160" s="40"/>
      <c r="C1160" s="40"/>
      <c r="D1160" s="32"/>
      <c r="E1160" s="32"/>
      <c r="F1160" s="32"/>
      <c r="G1160" s="32"/>
      <c r="H1160" s="30"/>
      <c r="I1160" s="37"/>
      <c r="J1160" s="30"/>
      <c r="K1160" s="30"/>
      <c r="L1160" s="30"/>
      <c r="M1160" s="32"/>
      <c r="N1160" s="32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108"/>
    </row>
    <row r="1161">
      <c r="A1161" s="30"/>
      <c r="B1161" s="40"/>
      <c r="C1161" s="40"/>
      <c r="D1161" s="32"/>
      <c r="E1161" s="32"/>
      <c r="F1161" s="32"/>
      <c r="G1161" s="32"/>
      <c r="H1161" s="30"/>
      <c r="I1161" s="37"/>
      <c r="J1161" s="30"/>
      <c r="K1161" s="30"/>
      <c r="L1161" s="30"/>
      <c r="M1161" s="32"/>
      <c r="N1161" s="32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108"/>
    </row>
    <row r="1162">
      <c r="A1162" s="30"/>
      <c r="B1162" s="40"/>
      <c r="C1162" s="40"/>
      <c r="D1162" s="32"/>
      <c r="E1162" s="32"/>
      <c r="F1162" s="32"/>
      <c r="G1162" s="32"/>
      <c r="H1162" s="30"/>
      <c r="I1162" s="37"/>
      <c r="J1162" s="30"/>
      <c r="K1162" s="30"/>
      <c r="L1162" s="30"/>
      <c r="M1162" s="32"/>
      <c r="N1162" s="32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108"/>
    </row>
    <row r="1163">
      <c r="A1163" s="30"/>
      <c r="B1163" s="40"/>
      <c r="C1163" s="40"/>
      <c r="D1163" s="32"/>
      <c r="E1163" s="32"/>
      <c r="F1163" s="32"/>
      <c r="G1163" s="32"/>
      <c r="H1163" s="30"/>
      <c r="I1163" s="37"/>
      <c r="J1163" s="30"/>
      <c r="K1163" s="30"/>
      <c r="L1163" s="30"/>
      <c r="M1163" s="32"/>
      <c r="N1163" s="32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/>
      <c r="AE1163" s="30"/>
      <c r="AF1163" s="30"/>
      <c r="AG1163" s="30"/>
      <c r="AH1163" s="30"/>
      <c r="AI1163" s="30"/>
      <c r="AJ1163" s="108"/>
    </row>
    <row r="1164">
      <c r="A1164" s="30"/>
      <c r="B1164" s="40"/>
      <c r="C1164" s="40"/>
      <c r="D1164" s="32"/>
      <c r="E1164" s="32"/>
      <c r="F1164" s="32"/>
      <c r="G1164" s="32"/>
      <c r="H1164" s="30"/>
      <c r="I1164" s="37"/>
      <c r="J1164" s="30"/>
      <c r="K1164" s="30"/>
      <c r="L1164" s="30"/>
      <c r="M1164" s="32"/>
      <c r="N1164" s="32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108"/>
    </row>
    <row r="1165">
      <c r="A1165" s="30"/>
      <c r="B1165" s="40"/>
      <c r="C1165" s="40"/>
      <c r="D1165" s="32"/>
      <c r="E1165" s="32"/>
      <c r="F1165" s="32"/>
      <c r="G1165" s="37"/>
      <c r="H1165" s="37"/>
      <c r="I1165" s="37"/>
      <c r="J1165" s="30"/>
      <c r="K1165" s="30"/>
      <c r="L1165" s="30"/>
      <c r="M1165" s="32"/>
      <c r="N1165" s="32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108"/>
    </row>
    <row r="1166">
      <c r="A1166" s="30"/>
      <c r="B1166" s="40"/>
      <c r="C1166" s="40"/>
      <c r="D1166" s="32"/>
      <c r="E1166" s="32"/>
      <c r="F1166" s="32"/>
      <c r="G1166" s="32"/>
      <c r="H1166" s="30"/>
      <c r="I1166" s="37"/>
      <c r="J1166" s="30"/>
      <c r="K1166" s="30"/>
      <c r="L1166" s="30"/>
      <c r="M1166" s="32"/>
      <c r="N1166" s="32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108"/>
    </row>
    <row r="1167">
      <c r="A1167" s="30"/>
      <c r="B1167" s="40"/>
      <c r="C1167" s="40"/>
      <c r="D1167" s="32"/>
      <c r="E1167" s="32"/>
      <c r="J1167" s="30"/>
      <c r="K1167" s="30"/>
      <c r="L1167" s="30"/>
      <c r="M1167" s="32"/>
      <c r="N1167" s="32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108"/>
    </row>
    <row r="1168">
      <c r="A1168" s="30"/>
      <c r="B1168" s="40"/>
      <c r="C1168" s="40"/>
      <c r="D1168" s="32"/>
      <c r="E1168" s="32"/>
      <c r="F1168" s="32"/>
      <c r="G1168" s="37"/>
      <c r="H1168" s="37"/>
      <c r="I1168" s="37"/>
      <c r="J1168" s="30"/>
      <c r="K1168" s="30"/>
      <c r="L1168" s="30"/>
      <c r="M1168" s="32"/>
      <c r="N1168" s="32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108"/>
    </row>
    <row r="1169">
      <c r="A1169" s="30"/>
      <c r="B1169" s="40"/>
      <c r="C1169" s="40"/>
      <c r="D1169" s="32"/>
      <c r="E1169" s="32"/>
      <c r="F1169" s="32"/>
      <c r="G1169" s="32"/>
      <c r="H1169" s="30"/>
      <c r="I1169" s="37"/>
      <c r="J1169" s="30"/>
      <c r="K1169" s="30"/>
      <c r="L1169" s="30"/>
      <c r="M1169" s="32"/>
      <c r="N1169" s="32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108"/>
    </row>
    <row r="1170">
      <c r="A1170" s="30"/>
      <c r="B1170" s="40"/>
      <c r="C1170" s="40"/>
      <c r="D1170" s="32"/>
      <c r="E1170" s="32"/>
      <c r="F1170" s="32"/>
      <c r="G1170" s="37"/>
      <c r="H1170" s="37"/>
      <c r="I1170" s="37"/>
      <c r="J1170" s="30"/>
      <c r="K1170" s="30"/>
      <c r="L1170" s="30"/>
      <c r="M1170" s="32"/>
      <c r="N1170" s="32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108"/>
    </row>
    <row r="1171">
      <c r="A1171" s="30"/>
      <c r="B1171" s="40"/>
      <c r="C1171" s="40"/>
      <c r="D1171" s="32"/>
      <c r="E1171" s="32"/>
      <c r="F1171" s="32"/>
      <c r="G1171" s="32"/>
      <c r="H1171" s="30"/>
      <c r="I1171" s="37"/>
      <c r="J1171" s="30"/>
      <c r="K1171" s="30"/>
      <c r="L1171" s="30"/>
      <c r="M1171" s="32"/>
      <c r="N1171" s="32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108"/>
    </row>
    <row r="1172">
      <c r="A1172" s="30"/>
      <c r="B1172" s="40"/>
      <c r="C1172" s="40"/>
      <c r="D1172" s="32"/>
      <c r="E1172" s="32"/>
      <c r="F1172" s="32"/>
      <c r="G1172" s="37"/>
      <c r="H1172" s="37"/>
      <c r="I1172" s="37"/>
      <c r="J1172" s="30"/>
      <c r="K1172" s="30"/>
      <c r="L1172" s="30"/>
      <c r="M1172" s="32"/>
      <c r="N1172" s="32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108"/>
    </row>
    <row r="1173">
      <c r="A1173" s="30"/>
      <c r="B1173" s="40"/>
      <c r="C1173" s="40"/>
      <c r="D1173" s="32"/>
      <c r="E1173" s="32"/>
      <c r="F1173" s="32"/>
      <c r="G1173" s="37"/>
      <c r="H1173" s="37"/>
      <c r="I1173" s="37"/>
      <c r="J1173" s="30"/>
      <c r="K1173" s="30"/>
      <c r="L1173" s="30"/>
      <c r="M1173" s="32"/>
      <c r="N1173" s="32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108"/>
    </row>
    <row r="1174">
      <c r="A1174" s="30"/>
      <c r="B1174" s="40"/>
      <c r="C1174" s="40"/>
      <c r="D1174" s="32"/>
      <c r="E1174" s="32"/>
      <c r="F1174" s="32"/>
      <c r="G1174" s="32"/>
      <c r="H1174" s="30"/>
      <c r="I1174" s="37"/>
      <c r="J1174" s="30"/>
      <c r="K1174" s="30"/>
      <c r="L1174" s="30"/>
      <c r="M1174" s="32"/>
      <c r="N1174" s="32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108"/>
    </row>
    <row r="1175">
      <c r="A1175" s="30"/>
      <c r="B1175" s="40"/>
      <c r="C1175" s="40"/>
      <c r="D1175" s="32"/>
      <c r="E1175" s="32"/>
      <c r="F1175" s="32"/>
      <c r="G1175" s="37"/>
      <c r="H1175" s="37"/>
      <c r="I1175" s="37"/>
      <c r="J1175" s="30"/>
      <c r="K1175" s="30"/>
      <c r="L1175" s="30"/>
      <c r="M1175" s="32"/>
      <c r="N1175" s="32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/>
      <c r="AE1175" s="30"/>
      <c r="AF1175" s="30"/>
      <c r="AG1175" s="30"/>
      <c r="AH1175" s="30"/>
      <c r="AI1175" s="30"/>
      <c r="AJ1175" s="108"/>
    </row>
    <row r="1176">
      <c r="A1176" s="30"/>
      <c r="B1176" s="40"/>
      <c r="C1176" s="40"/>
      <c r="D1176" s="32"/>
      <c r="E1176" s="32"/>
      <c r="F1176" s="32"/>
      <c r="G1176" s="32"/>
      <c r="H1176" s="30"/>
      <c r="I1176" s="37"/>
      <c r="J1176" s="30"/>
      <c r="K1176" s="30"/>
      <c r="L1176" s="30"/>
      <c r="M1176" s="32"/>
      <c r="N1176" s="32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108"/>
    </row>
    <row r="1177">
      <c r="A1177" s="30"/>
      <c r="B1177" s="40"/>
      <c r="C1177" s="40"/>
      <c r="D1177" s="32"/>
      <c r="E1177" s="32"/>
      <c r="J1177" s="30"/>
      <c r="K1177" s="30"/>
      <c r="L1177" s="30"/>
      <c r="M1177" s="32"/>
      <c r="N1177" s="32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108"/>
    </row>
    <row r="1178">
      <c r="A1178" s="30"/>
      <c r="B1178" s="40"/>
      <c r="C1178" s="40"/>
      <c r="D1178" s="32"/>
      <c r="E1178" s="32"/>
      <c r="F1178" s="32"/>
      <c r="G1178" s="37"/>
      <c r="H1178" s="37"/>
      <c r="I1178" s="37"/>
      <c r="J1178" s="30"/>
      <c r="K1178" s="30"/>
      <c r="L1178" s="30"/>
      <c r="M1178" s="32"/>
      <c r="N1178" s="32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108"/>
    </row>
    <row r="1179">
      <c r="A1179" s="30"/>
      <c r="B1179" s="40"/>
      <c r="C1179" s="40"/>
      <c r="D1179" s="32"/>
      <c r="E1179" s="32"/>
      <c r="F1179" s="32"/>
      <c r="G1179" s="37"/>
      <c r="H1179" s="37"/>
      <c r="I1179" s="37"/>
      <c r="J1179" s="30"/>
      <c r="K1179" s="30"/>
      <c r="L1179" s="30"/>
      <c r="M1179" s="32"/>
      <c r="N1179" s="32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108"/>
    </row>
    <row r="1180">
      <c r="A1180" s="30"/>
      <c r="B1180" s="40"/>
      <c r="C1180" s="40"/>
      <c r="D1180" s="32"/>
      <c r="E1180" s="32"/>
      <c r="F1180" s="32"/>
      <c r="G1180" s="37"/>
      <c r="H1180" s="37"/>
      <c r="I1180" s="37"/>
      <c r="J1180" s="30"/>
      <c r="K1180" s="30"/>
      <c r="L1180" s="30"/>
      <c r="M1180" s="32"/>
      <c r="N1180" s="32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108"/>
    </row>
    <row r="1181">
      <c r="A1181" s="30"/>
      <c r="B1181" s="40"/>
      <c r="C1181" s="40"/>
      <c r="D1181" s="32"/>
      <c r="E1181" s="32"/>
      <c r="F1181" s="32"/>
      <c r="G1181" s="37"/>
      <c r="H1181" s="37"/>
      <c r="I1181" s="37"/>
      <c r="J1181" s="30"/>
      <c r="K1181" s="30"/>
      <c r="L1181" s="30"/>
      <c r="M1181" s="32"/>
      <c r="N1181" s="32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108"/>
    </row>
    <row r="1182">
      <c r="A1182" s="30"/>
      <c r="B1182" s="40"/>
      <c r="C1182" s="40"/>
      <c r="D1182" s="32"/>
      <c r="E1182" s="32"/>
      <c r="F1182" s="32"/>
      <c r="G1182" s="32"/>
      <c r="H1182" s="30"/>
      <c r="I1182" s="37"/>
      <c r="J1182" s="30"/>
      <c r="K1182" s="30"/>
      <c r="L1182" s="30"/>
      <c r="M1182" s="32"/>
      <c r="N1182" s="32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108"/>
    </row>
    <row r="1183">
      <c r="A1183" s="30"/>
      <c r="B1183" s="40"/>
      <c r="C1183" s="40"/>
      <c r="D1183" s="32"/>
      <c r="E1183" s="32"/>
      <c r="F1183" s="32"/>
      <c r="G1183" s="32"/>
      <c r="H1183" s="30"/>
      <c r="I1183" s="37"/>
      <c r="J1183" s="30"/>
      <c r="K1183" s="30"/>
      <c r="L1183" s="30"/>
      <c r="M1183" s="32"/>
      <c r="N1183" s="32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108"/>
    </row>
    <row r="1184">
      <c r="A1184" s="30"/>
      <c r="B1184" s="40"/>
      <c r="C1184" s="40"/>
      <c r="D1184" s="32"/>
      <c r="E1184" s="32"/>
      <c r="F1184" s="32"/>
      <c r="G1184" s="32"/>
      <c r="H1184" s="30"/>
      <c r="I1184" s="37"/>
      <c r="J1184" s="30"/>
      <c r="K1184" s="30"/>
      <c r="L1184" s="30"/>
      <c r="M1184" s="32"/>
      <c r="N1184" s="32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108"/>
    </row>
    <row r="1185">
      <c r="A1185" s="30"/>
      <c r="B1185" s="40"/>
      <c r="C1185" s="40"/>
      <c r="D1185" s="32"/>
      <c r="E1185" s="32"/>
      <c r="F1185" s="32"/>
      <c r="G1185" s="37"/>
      <c r="H1185" s="37"/>
      <c r="I1185" s="37"/>
      <c r="J1185" s="30"/>
      <c r="K1185" s="30"/>
      <c r="L1185" s="30"/>
      <c r="M1185" s="32"/>
      <c r="N1185" s="32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/>
      <c r="AE1185" s="30"/>
      <c r="AF1185" s="30"/>
      <c r="AG1185" s="30"/>
      <c r="AH1185" s="30"/>
      <c r="AI1185" s="30"/>
      <c r="AJ1185" s="108"/>
    </row>
    <row r="1186">
      <c r="A1186" s="30"/>
      <c r="B1186" s="40"/>
      <c r="C1186" s="40"/>
      <c r="D1186" s="32"/>
      <c r="E1186" s="32"/>
      <c r="F1186" s="32"/>
      <c r="G1186" s="32"/>
      <c r="H1186" s="30"/>
      <c r="I1186" s="37"/>
      <c r="J1186" s="30"/>
      <c r="K1186" s="30"/>
      <c r="L1186" s="30"/>
      <c r="M1186" s="32"/>
      <c r="N1186" s="32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108"/>
    </row>
    <row r="1187">
      <c r="A1187" s="30"/>
      <c r="B1187" s="40"/>
      <c r="C1187" s="40"/>
      <c r="D1187" s="32"/>
      <c r="E1187" s="32"/>
      <c r="F1187" s="32"/>
      <c r="G1187" s="37"/>
      <c r="H1187" s="37"/>
      <c r="I1187" s="37"/>
      <c r="J1187" s="30"/>
      <c r="K1187" s="30"/>
      <c r="L1187" s="30"/>
      <c r="M1187" s="32"/>
      <c r="N1187" s="32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/>
      <c r="AE1187" s="30"/>
      <c r="AF1187" s="30"/>
      <c r="AG1187" s="30"/>
      <c r="AH1187" s="30"/>
      <c r="AI1187" s="30"/>
      <c r="AJ1187" s="108"/>
    </row>
    <row r="1188">
      <c r="A1188" s="30"/>
      <c r="B1188" s="40"/>
      <c r="C1188" s="40"/>
      <c r="D1188" s="32"/>
      <c r="E1188" s="32"/>
      <c r="F1188" s="32"/>
      <c r="G1188" s="37"/>
      <c r="H1188" s="37"/>
      <c r="I1188" s="37"/>
      <c r="J1188" s="30"/>
      <c r="K1188" s="30"/>
      <c r="L1188" s="30"/>
      <c r="M1188" s="32"/>
      <c r="N1188" s="32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108"/>
    </row>
    <row r="1189">
      <c r="A1189" s="30"/>
      <c r="B1189" s="40"/>
      <c r="C1189" s="40"/>
      <c r="D1189" s="32"/>
      <c r="E1189" s="32"/>
      <c r="F1189" s="32"/>
      <c r="G1189" s="32"/>
      <c r="H1189" s="30"/>
      <c r="I1189" s="37"/>
      <c r="J1189" s="30"/>
      <c r="K1189" s="30"/>
      <c r="L1189" s="30"/>
      <c r="M1189" s="32"/>
      <c r="N1189" s="32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108"/>
    </row>
    <row r="1190">
      <c r="A1190" s="30"/>
      <c r="B1190" s="40"/>
      <c r="C1190" s="40"/>
      <c r="D1190" s="32"/>
      <c r="E1190" s="32"/>
      <c r="F1190" s="32"/>
      <c r="G1190" s="37"/>
      <c r="H1190" s="37"/>
      <c r="I1190" s="37"/>
      <c r="J1190" s="30"/>
      <c r="K1190" s="30"/>
      <c r="L1190" s="30"/>
      <c r="M1190" s="32"/>
      <c r="N1190" s="32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108"/>
    </row>
    <row r="1191">
      <c r="A1191" s="30"/>
      <c r="B1191" s="40"/>
      <c r="C1191" s="40"/>
      <c r="D1191" s="32"/>
      <c r="E1191" s="32"/>
      <c r="F1191" s="32"/>
      <c r="G1191" s="32"/>
      <c r="H1191" s="30"/>
      <c r="I1191" s="37"/>
      <c r="J1191" s="30"/>
      <c r="K1191" s="30"/>
      <c r="L1191" s="30"/>
      <c r="M1191" s="32"/>
      <c r="N1191" s="32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108"/>
    </row>
    <row r="1192">
      <c r="A1192" s="30"/>
      <c r="B1192" s="40"/>
      <c r="C1192" s="40"/>
      <c r="D1192" s="32"/>
      <c r="E1192" s="32"/>
      <c r="F1192" s="32"/>
      <c r="G1192" s="32"/>
      <c r="H1192" s="30"/>
      <c r="I1192" s="37"/>
      <c r="J1192" s="30"/>
      <c r="K1192" s="30"/>
      <c r="L1192" s="30"/>
      <c r="M1192" s="32"/>
      <c r="N1192" s="32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108"/>
    </row>
    <row r="1193">
      <c r="A1193" s="30"/>
      <c r="B1193" s="40"/>
      <c r="C1193" s="40"/>
      <c r="D1193" s="32"/>
      <c r="E1193" s="32"/>
      <c r="F1193" s="32"/>
      <c r="G1193" s="32"/>
      <c r="H1193" s="30"/>
      <c r="I1193" s="37"/>
      <c r="J1193" s="30"/>
      <c r="K1193" s="30"/>
      <c r="L1193" s="30"/>
      <c r="M1193" s="32"/>
      <c r="N1193" s="32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108"/>
    </row>
    <row r="1194">
      <c r="A1194" s="30"/>
      <c r="B1194" s="40"/>
      <c r="C1194" s="40"/>
      <c r="D1194" s="32"/>
      <c r="E1194" s="32"/>
      <c r="G1194" s="37"/>
      <c r="H1194" s="37"/>
      <c r="I1194" s="37"/>
      <c r="J1194" s="30"/>
      <c r="K1194" s="30"/>
      <c r="L1194" s="30"/>
      <c r="M1194" s="32"/>
      <c r="N1194" s="32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108"/>
    </row>
    <row r="1195">
      <c r="A1195" s="30"/>
      <c r="B1195" s="40"/>
      <c r="C1195" s="40"/>
      <c r="D1195" s="32"/>
      <c r="E1195" s="32"/>
      <c r="G1195" s="37"/>
      <c r="H1195" s="37"/>
      <c r="I1195" s="37"/>
      <c r="J1195" s="30"/>
      <c r="K1195" s="30"/>
      <c r="L1195" s="30"/>
      <c r="M1195" s="32"/>
      <c r="N1195" s="32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108"/>
    </row>
    <row r="1196">
      <c r="A1196" s="30"/>
      <c r="B1196" s="40"/>
      <c r="C1196" s="40"/>
      <c r="D1196" s="32"/>
      <c r="E1196" s="32"/>
      <c r="G1196" s="37"/>
      <c r="H1196" s="37"/>
      <c r="I1196" s="37"/>
      <c r="J1196" s="30"/>
      <c r="K1196" s="30"/>
      <c r="L1196" s="30"/>
      <c r="M1196" s="32"/>
      <c r="N1196" s="32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108"/>
    </row>
    <row r="1197">
      <c r="A1197" s="30"/>
      <c r="B1197" s="40"/>
      <c r="C1197" s="40"/>
      <c r="D1197" s="32"/>
      <c r="E1197" s="32"/>
      <c r="G1197" s="37"/>
      <c r="H1197" s="37"/>
      <c r="I1197" s="37"/>
      <c r="J1197" s="30"/>
      <c r="K1197" s="30"/>
      <c r="L1197" s="30"/>
      <c r="M1197" s="32"/>
      <c r="N1197" s="32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108"/>
    </row>
    <row r="1198">
      <c r="A1198" s="30"/>
      <c r="B1198" s="40"/>
      <c r="C1198" s="40"/>
      <c r="D1198" s="32"/>
      <c r="E1198" s="32"/>
      <c r="G1198" s="37"/>
      <c r="H1198" s="37"/>
      <c r="I1198" s="37"/>
      <c r="J1198" s="30"/>
      <c r="K1198" s="30"/>
      <c r="L1198" s="30"/>
      <c r="M1198" s="32"/>
      <c r="N1198" s="32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108"/>
    </row>
    <row r="1199">
      <c r="A1199" s="30"/>
      <c r="B1199" s="40"/>
      <c r="C1199" s="40"/>
      <c r="D1199" s="32"/>
      <c r="E1199" s="32"/>
      <c r="F1199" s="32"/>
      <c r="G1199" s="32"/>
      <c r="H1199" s="30"/>
      <c r="I1199" s="37"/>
      <c r="J1199" s="30"/>
      <c r="K1199" s="30"/>
      <c r="L1199" s="30"/>
      <c r="M1199" s="32"/>
      <c r="N1199" s="32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108"/>
    </row>
    <row r="1200">
      <c r="A1200" s="30"/>
      <c r="B1200" s="40"/>
      <c r="C1200" s="40"/>
      <c r="D1200" s="32"/>
      <c r="E1200" s="32"/>
      <c r="F1200" s="32"/>
      <c r="G1200" s="32"/>
      <c r="H1200" s="30"/>
      <c r="I1200" s="37"/>
      <c r="J1200" s="30"/>
      <c r="K1200" s="30"/>
      <c r="L1200" s="30"/>
      <c r="M1200" s="32"/>
      <c r="N1200" s="32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108"/>
    </row>
    <row r="1201">
      <c r="A1201" s="30"/>
      <c r="B1201" s="40"/>
      <c r="C1201" s="40"/>
      <c r="D1201" s="32"/>
      <c r="E1201" s="32"/>
      <c r="F1201" s="32"/>
      <c r="G1201" s="37"/>
      <c r="H1201" s="37"/>
      <c r="I1201" s="37"/>
      <c r="J1201" s="30"/>
      <c r="K1201" s="30"/>
      <c r="L1201" s="30"/>
      <c r="M1201" s="32"/>
      <c r="N1201" s="32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108"/>
    </row>
    <row r="1202">
      <c r="A1202" s="30"/>
      <c r="B1202" s="40"/>
      <c r="C1202" s="40"/>
      <c r="D1202" s="32"/>
      <c r="E1202" s="32"/>
      <c r="J1202" s="30"/>
      <c r="K1202" s="30"/>
      <c r="L1202" s="30"/>
      <c r="M1202" s="32"/>
      <c r="N1202" s="32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108"/>
    </row>
    <row r="1203">
      <c r="A1203" s="30"/>
      <c r="B1203" s="40"/>
      <c r="C1203" s="40"/>
      <c r="D1203" s="32"/>
      <c r="E1203" s="32"/>
      <c r="F1203" s="32"/>
      <c r="G1203" s="32"/>
      <c r="H1203" s="30"/>
      <c r="I1203" s="37"/>
      <c r="J1203" s="30"/>
      <c r="K1203" s="30"/>
      <c r="L1203" s="30"/>
      <c r="M1203" s="32"/>
      <c r="N1203" s="32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108"/>
    </row>
    <row r="1204">
      <c r="A1204" s="30"/>
      <c r="B1204" s="40"/>
      <c r="C1204" s="40"/>
      <c r="D1204" s="32"/>
      <c r="E1204" s="32"/>
      <c r="F1204" s="32"/>
      <c r="G1204" s="32"/>
      <c r="H1204" s="30"/>
      <c r="I1204" s="37"/>
      <c r="J1204" s="30"/>
      <c r="K1204" s="30"/>
      <c r="L1204" s="30"/>
      <c r="M1204" s="32"/>
      <c r="N1204" s="32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108"/>
    </row>
    <row r="1205">
      <c r="A1205" s="30"/>
      <c r="B1205" s="40"/>
      <c r="C1205" s="40"/>
      <c r="D1205" s="32"/>
      <c r="E1205" s="32"/>
      <c r="F1205" s="32"/>
      <c r="G1205" s="32"/>
      <c r="H1205" s="30"/>
      <c r="I1205" s="37"/>
      <c r="J1205" s="30"/>
      <c r="K1205" s="30"/>
      <c r="L1205" s="30"/>
      <c r="M1205" s="32"/>
      <c r="N1205" s="32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108"/>
    </row>
    <row r="1206">
      <c r="A1206" s="30"/>
      <c r="B1206" s="40"/>
      <c r="C1206" s="40"/>
      <c r="D1206" s="32"/>
      <c r="E1206" s="32"/>
      <c r="J1206" s="30"/>
      <c r="K1206" s="30"/>
      <c r="L1206" s="30"/>
      <c r="M1206" s="32"/>
      <c r="N1206" s="32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108"/>
    </row>
    <row r="1207">
      <c r="A1207" s="30"/>
      <c r="B1207" s="40"/>
      <c r="C1207" s="40"/>
      <c r="D1207" s="32"/>
      <c r="E1207" s="32"/>
      <c r="F1207" s="32"/>
      <c r="G1207" s="32"/>
      <c r="H1207" s="30"/>
      <c r="I1207" s="37"/>
      <c r="J1207" s="30"/>
      <c r="K1207" s="30"/>
      <c r="L1207" s="30"/>
      <c r="M1207" s="32"/>
      <c r="N1207" s="32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/>
      <c r="AE1207" s="30"/>
      <c r="AF1207" s="30"/>
      <c r="AG1207" s="30"/>
      <c r="AH1207" s="30"/>
      <c r="AI1207" s="30"/>
      <c r="AJ1207" s="108"/>
    </row>
    <row r="1208">
      <c r="A1208" s="30"/>
      <c r="B1208" s="40"/>
      <c r="C1208" s="40"/>
      <c r="D1208" s="32"/>
      <c r="E1208" s="32"/>
      <c r="F1208" s="32"/>
      <c r="G1208" s="32"/>
      <c r="H1208" s="30"/>
      <c r="I1208" s="37"/>
      <c r="J1208" s="30"/>
      <c r="K1208" s="30"/>
      <c r="L1208" s="30"/>
      <c r="M1208" s="32"/>
      <c r="N1208" s="32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108"/>
    </row>
    <row r="1209">
      <c r="A1209" s="30"/>
      <c r="B1209" s="40"/>
      <c r="C1209" s="40"/>
      <c r="D1209" s="32"/>
      <c r="E1209" s="32"/>
      <c r="F1209" s="32"/>
      <c r="G1209" s="32"/>
      <c r="H1209" s="30"/>
      <c r="I1209" s="37"/>
      <c r="J1209" s="30"/>
      <c r="K1209" s="30"/>
      <c r="L1209" s="30"/>
      <c r="M1209" s="32"/>
      <c r="N1209" s="32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108"/>
    </row>
    <row r="1210">
      <c r="A1210" s="30"/>
      <c r="B1210" s="40"/>
      <c r="C1210" s="31"/>
      <c r="D1210" s="32"/>
      <c r="E1210" s="32"/>
      <c r="J1210" s="30"/>
      <c r="K1210" s="30"/>
      <c r="L1210" s="30"/>
      <c r="M1210" s="32"/>
      <c r="N1210" s="32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108"/>
    </row>
    <row r="1211">
      <c r="A1211" s="30"/>
      <c r="B1211" s="40"/>
      <c r="C1211" s="31"/>
      <c r="D1211" s="32"/>
      <c r="E1211" s="32"/>
      <c r="F1211" s="32"/>
      <c r="G1211" s="32"/>
      <c r="H1211" s="30"/>
      <c r="I1211" s="37"/>
      <c r="J1211" s="30"/>
      <c r="K1211" s="30"/>
      <c r="L1211" s="30"/>
      <c r="M1211" s="32"/>
      <c r="N1211" s="32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108"/>
    </row>
    <row r="1212">
      <c r="A1212" s="30"/>
      <c r="B1212" s="40"/>
      <c r="C1212" s="31"/>
      <c r="D1212" s="32"/>
      <c r="E1212" s="32"/>
      <c r="F1212" s="32"/>
      <c r="G1212" s="32"/>
      <c r="H1212" s="30"/>
      <c r="I1212" s="37"/>
      <c r="J1212" s="30"/>
      <c r="K1212" s="30"/>
      <c r="L1212" s="30"/>
      <c r="M1212" s="32"/>
      <c r="N1212" s="32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108"/>
    </row>
    <row r="1213">
      <c r="A1213" s="30"/>
      <c r="B1213" s="40"/>
      <c r="C1213" s="31"/>
      <c r="D1213" s="32"/>
      <c r="E1213" s="32"/>
      <c r="F1213" s="32"/>
      <c r="G1213" s="32"/>
      <c r="H1213" s="30"/>
      <c r="I1213" s="37"/>
      <c r="J1213" s="30"/>
      <c r="K1213" s="30"/>
      <c r="L1213" s="30"/>
      <c r="M1213" s="32"/>
      <c r="N1213" s="32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108"/>
    </row>
    <row r="1214">
      <c r="A1214" s="30"/>
      <c r="B1214" s="40"/>
      <c r="C1214" s="31"/>
      <c r="D1214" s="32"/>
      <c r="E1214" s="32"/>
      <c r="F1214" s="32"/>
      <c r="G1214" s="32"/>
      <c r="H1214" s="30"/>
      <c r="I1214" s="37"/>
      <c r="J1214" s="30"/>
      <c r="K1214" s="30"/>
      <c r="L1214" s="30"/>
      <c r="M1214" s="32"/>
      <c r="N1214" s="32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108"/>
    </row>
    <row r="1215">
      <c r="A1215" s="30"/>
      <c r="B1215" s="40"/>
      <c r="C1215" s="31"/>
      <c r="D1215" s="32"/>
      <c r="E1215" s="32"/>
      <c r="F1215" s="32"/>
      <c r="G1215" s="32"/>
      <c r="H1215" s="30"/>
      <c r="I1215" s="37"/>
      <c r="J1215" s="30"/>
      <c r="K1215" s="30"/>
      <c r="L1215" s="30"/>
      <c r="M1215" s="32"/>
      <c r="N1215" s="32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108"/>
    </row>
    <row r="1216">
      <c r="A1216" s="30"/>
      <c r="B1216" s="40"/>
      <c r="C1216" s="31"/>
      <c r="D1216" s="32"/>
      <c r="E1216" s="32"/>
      <c r="F1216" s="32"/>
      <c r="G1216" s="32"/>
      <c r="H1216" s="30"/>
      <c r="I1216" s="37"/>
      <c r="J1216" s="30"/>
      <c r="K1216" s="30"/>
      <c r="L1216" s="30"/>
      <c r="M1216" s="32"/>
      <c r="N1216" s="32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108"/>
    </row>
    <row r="1217">
      <c r="A1217" s="30"/>
      <c r="B1217" s="40"/>
      <c r="C1217" s="31"/>
      <c r="D1217" s="32"/>
      <c r="E1217" s="32"/>
      <c r="F1217" s="32"/>
      <c r="G1217" s="32"/>
      <c r="H1217" s="30"/>
      <c r="I1217" s="37"/>
      <c r="J1217" s="30"/>
      <c r="K1217" s="30"/>
      <c r="L1217" s="30"/>
      <c r="M1217" s="32"/>
      <c r="N1217" s="32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108"/>
    </row>
    <row r="1218">
      <c r="A1218" s="30"/>
      <c r="B1218" s="40"/>
      <c r="C1218" s="31"/>
      <c r="D1218" s="32"/>
      <c r="E1218" s="32"/>
      <c r="J1218" s="30"/>
      <c r="K1218" s="30"/>
      <c r="L1218" s="30"/>
      <c r="M1218" s="32"/>
      <c r="N1218" s="32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108"/>
    </row>
    <row r="1219">
      <c r="A1219" s="30"/>
      <c r="B1219" s="40"/>
      <c r="C1219" s="31"/>
      <c r="D1219" s="32"/>
      <c r="E1219" s="32"/>
      <c r="J1219" s="30"/>
      <c r="K1219" s="30"/>
      <c r="L1219" s="30"/>
      <c r="M1219" s="32"/>
      <c r="N1219" s="32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108"/>
    </row>
    <row r="1220">
      <c r="A1220" s="30"/>
      <c r="B1220" s="40"/>
      <c r="C1220" s="31"/>
      <c r="D1220" s="32"/>
      <c r="E1220" s="32"/>
      <c r="F1220" s="32"/>
      <c r="G1220" s="32"/>
      <c r="H1220" s="30"/>
      <c r="I1220" s="37"/>
      <c r="J1220" s="30"/>
      <c r="K1220" s="30"/>
      <c r="L1220" s="30"/>
      <c r="M1220" s="32"/>
      <c r="N1220" s="32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108"/>
    </row>
    <row r="1221">
      <c r="A1221" s="30"/>
      <c r="B1221" s="40"/>
      <c r="C1221" s="31"/>
      <c r="D1221" s="32"/>
      <c r="E1221" s="32"/>
      <c r="F1221" s="32"/>
      <c r="G1221" s="32"/>
      <c r="H1221" s="30"/>
      <c r="I1221" s="37"/>
      <c r="J1221" s="30"/>
      <c r="K1221" s="30"/>
      <c r="L1221" s="30"/>
      <c r="M1221" s="32"/>
      <c r="N1221" s="32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108"/>
    </row>
    <row r="1222">
      <c r="A1222" s="30"/>
      <c r="B1222" s="40"/>
      <c r="C1222" s="31"/>
      <c r="D1222" s="32"/>
      <c r="E1222" s="32"/>
      <c r="F1222" s="32"/>
      <c r="G1222" s="37"/>
      <c r="H1222" s="37"/>
      <c r="I1222" s="37"/>
      <c r="J1222" s="30"/>
      <c r="K1222" s="30"/>
      <c r="L1222" s="30"/>
      <c r="M1222" s="32"/>
      <c r="N1222" s="32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108"/>
    </row>
    <row r="1223">
      <c r="A1223" s="30"/>
      <c r="B1223" s="40"/>
      <c r="C1223" s="31"/>
      <c r="D1223" s="32"/>
      <c r="E1223" s="32"/>
      <c r="F1223" s="37"/>
      <c r="G1223" s="37"/>
      <c r="H1223" s="37"/>
      <c r="I1223" s="37"/>
      <c r="J1223" s="30"/>
      <c r="K1223" s="30"/>
      <c r="L1223" s="30"/>
      <c r="M1223" s="32"/>
      <c r="N1223" s="32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108"/>
    </row>
    <row r="1224">
      <c r="A1224" s="30"/>
      <c r="B1224" s="40"/>
      <c r="C1224" s="31"/>
      <c r="D1224" s="32"/>
      <c r="E1224" s="32"/>
      <c r="F1224" s="32"/>
      <c r="G1224" s="32"/>
      <c r="H1224" s="30"/>
      <c r="I1224" s="37"/>
      <c r="J1224" s="30"/>
      <c r="K1224" s="30"/>
      <c r="L1224" s="30"/>
      <c r="M1224" s="32"/>
      <c r="N1224" s="32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108"/>
    </row>
    <row r="1225">
      <c r="A1225" s="30"/>
      <c r="B1225" s="40"/>
      <c r="C1225" s="31"/>
      <c r="D1225" s="32"/>
      <c r="E1225" s="32"/>
      <c r="F1225" s="32"/>
      <c r="G1225" s="32"/>
      <c r="H1225" s="30"/>
      <c r="I1225" s="37"/>
      <c r="J1225" s="30"/>
      <c r="K1225" s="30"/>
      <c r="L1225" s="30"/>
      <c r="M1225" s="32"/>
      <c r="N1225" s="32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108"/>
    </row>
    <row r="1226">
      <c r="A1226" s="30"/>
      <c r="B1226" s="40"/>
      <c r="C1226" s="31"/>
      <c r="D1226" s="32"/>
      <c r="E1226" s="32"/>
      <c r="J1226" s="30"/>
      <c r="K1226" s="30"/>
      <c r="L1226" s="30"/>
      <c r="M1226" s="32"/>
      <c r="N1226" s="32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108"/>
    </row>
    <row r="1227">
      <c r="A1227" s="30"/>
      <c r="B1227" s="40"/>
      <c r="C1227" s="31"/>
      <c r="D1227" s="32"/>
      <c r="E1227" s="32"/>
      <c r="F1227" s="32"/>
      <c r="G1227" s="32"/>
      <c r="H1227" s="30"/>
      <c r="I1227" s="37"/>
      <c r="J1227" s="30"/>
      <c r="K1227" s="30"/>
      <c r="L1227" s="30"/>
      <c r="M1227" s="32"/>
      <c r="N1227" s="32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108"/>
    </row>
    <row r="1228">
      <c r="A1228" s="30"/>
      <c r="B1228" s="40"/>
      <c r="C1228" s="31"/>
      <c r="D1228" s="32"/>
      <c r="E1228" s="32"/>
      <c r="F1228" s="32"/>
      <c r="G1228" s="32"/>
      <c r="H1228" s="30"/>
      <c r="I1228" s="37"/>
      <c r="J1228" s="30"/>
      <c r="K1228" s="30"/>
      <c r="L1228" s="30"/>
      <c r="M1228" s="32"/>
      <c r="N1228" s="32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108"/>
    </row>
    <row r="1229">
      <c r="A1229" s="30"/>
      <c r="B1229" s="40"/>
      <c r="C1229" s="31"/>
      <c r="D1229" s="32"/>
      <c r="E1229" s="32"/>
      <c r="J1229" s="30"/>
      <c r="K1229" s="30"/>
      <c r="L1229" s="30"/>
      <c r="M1229" s="32"/>
      <c r="N1229" s="32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108"/>
    </row>
    <row r="1230">
      <c r="A1230" s="30"/>
      <c r="B1230" s="40"/>
      <c r="C1230" s="31"/>
      <c r="D1230" s="32"/>
      <c r="E1230" s="32"/>
      <c r="J1230" s="30"/>
      <c r="K1230" s="30"/>
      <c r="L1230" s="30"/>
      <c r="M1230" s="32"/>
      <c r="N1230" s="32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108"/>
    </row>
    <row r="1231">
      <c r="A1231" s="30"/>
      <c r="B1231" s="40"/>
      <c r="C1231" s="31"/>
      <c r="D1231" s="32"/>
      <c r="E1231" s="32"/>
      <c r="F1231" s="32"/>
      <c r="G1231" s="32"/>
      <c r="H1231" s="30"/>
      <c r="I1231" s="37"/>
      <c r="J1231" s="30"/>
      <c r="K1231" s="30"/>
      <c r="L1231" s="30"/>
      <c r="M1231" s="32"/>
      <c r="N1231" s="32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108"/>
    </row>
    <row r="1232">
      <c r="A1232" s="30"/>
      <c r="B1232" s="40"/>
      <c r="C1232" s="31"/>
      <c r="D1232" s="32"/>
      <c r="E1232" s="32"/>
      <c r="F1232" s="32"/>
      <c r="G1232" s="32"/>
      <c r="H1232" s="30"/>
      <c r="I1232" s="37"/>
      <c r="J1232" s="30"/>
      <c r="K1232" s="30"/>
      <c r="L1232" s="30"/>
      <c r="M1232" s="32"/>
      <c r="N1232" s="32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108"/>
    </row>
    <row r="1233">
      <c r="A1233" s="30"/>
      <c r="B1233" s="40"/>
      <c r="C1233" s="31"/>
      <c r="D1233" s="32"/>
      <c r="E1233" s="32"/>
      <c r="F1233" s="32"/>
      <c r="G1233" s="32"/>
      <c r="H1233" s="30"/>
      <c r="I1233" s="37"/>
      <c r="J1233" s="30"/>
      <c r="K1233" s="30"/>
      <c r="L1233" s="30"/>
      <c r="M1233" s="32"/>
      <c r="N1233" s="32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108"/>
    </row>
    <row r="1234">
      <c r="A1234" s="30"/>
      <c r="B1234" s="40"/>
      <c r="C1234" s="31"/>
      <c r="D1234" s="32"/>
      <c r="E1234" s="32"/>
      <c r="F1234" s="32"/>
      <c r="G1234" s="32"/>
      <c r="H1234" s="30"/>
      <c r="I1234" s="37"/>
      <c r="J1234" s="30"/>
      <c r="K1234" s="30"/>
      <c r="L1234" s="30"/>
      <c r="M1234" s="32"/>
      <c r="N1234" s="32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108"/>
    </row>
    <row r="1235">
      <c r="A1235" s="30"/>
      <c r="B1235" s="40"/>
      <c r="C1235" s="31"/>
      <c r="D1235" s="32"/>
      <c r="E1235" s="32"/>
      <c r="I1235" s="37"/>
      <c r="J1235" s="30"/>
      <c r="K1235" s="30"/>
      <c r="L1235" s="30"/>
      <c r="M1235" s="32"/>
      <c r="N1235" s="32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108"/>
    </row>
    <row r="1236">
      <c r="A1236" s="30"/>
      <c r="B1236" s="40"/>
      <c r="C1236" s="31"/>
      <c r="D1236" s="32"/>
      <c r="E1236" s="32"/>
      <c r="F1236" s="32"/>
      <c r="G1236" s="32"/>
      <c r="H1236" s="30"/>
      <c r="I1236" s="37"/>
      <c r="J1236" s="30"/>
      <c r="K1236" s="30"/>
      <c r="L1236" s="30"/>
      <c r="M1236" s="32"/>
      <c r="N1236" s="32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108"/>
    </row>
    <row r="1237">
      <c r="A1237" s="30"/>
      <c r="B1237" s="40"/>
      <c r="C1237" s="31"/>
      <c r="D1237" s="32"/>
      <c r="E1237" s="32"/>
      <c r="F1237" s="32"/>
      <c r="G1237" s="32"/>
      <c r="H1237" s="30"/>
      <c r="I1237" s="37"/>
      <c r="J1237" s="30"/>
      <c r="K1237" s="30"/>
      <c r="L1237" s="30"/>
      <c r="M1237" s="32"/>
      <c r="N1237" s="32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108"/>
    </row>
    <row r="1238">
      <c r="A1238" s="30"/>
      <c r="B1238" s="40"/>
      <c r="C1238" s="31"/>
      <c r="D1238" s="32"/>
      <c r="E1238" s="32"/>
      <c r="F1238" s="37"/>
      <c r="G1238" s="37"/>
      <c r="H1238" s="37"/>
      <c r="I1238" s="37"/>
      <c r="J1238" s="30"/>
      <c r="K1238" s="30"/>
      <c r="L1238" s="30"/>
      <c r="M1238" s="32"/>
      <c r="N1238" s="32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108"/>
    </row>
    <row r="1239">
      <c r="A1239" s="30"/>
      <c r="B1239" s="40"/>
      <c r="C1239" s="67"/>
      <c r="D1239" s="32"/>
      <c r="E1239" s="32"/>
      <c r="F1239" s="32"/>
      <c r="G1239" s="32"/>
      <c r="H1239" s="32"/>
      <c r="I1239" s="32"/>
      <c r="J1239" s="30"/>
      <c r="K1239" s="30"/>
      <c r="L1239" s="30"/>
      <c r="M1239" s="32"/>
      <c r="N1239" s="32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108"/>
    </row>
    <row r="1240">
      <c r="A1240" s="30"/>
      <c r="B1240" s="40"/>
      <c r="C1240" s="67"/>
      <c r="D1240" s="32"/>
      <c r="E1240" s="32"/>
      <c r="F1240" s="32"/>
      <c r="G1240" s="32"/>
      <c r="H1240" s="32"/>
      <c r="I1240" s="32"/>
      <c r="J1240" s="30"/>
      <c r="K1240" s="30"/>
      <c r="L1240" s="30"/>
      <c r="M1240" s="32"/>
      <c r="N1240" s="32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108"/>
    </row>
    <row r="1241">
      <c r="A1241" s="30"/>
      <c r="B1241" s="40"/>
      <c r="C1241" s="67"/>
      <c r="D1241" s="32"/>
      <c r="E1241" s="32"/>
      <c r="F1241" s="32"/>
      <c r="G1241" s="32"/>
      <c r="H1241" s="32"/>
      <c r="I1241" s="32"/>
      <c r="J1241" s="30"/>
      <c r="K1241" s="30"/>
      <c r="L1241" s="30"/>
      <c r="M1241" s="32"/>
      <c r="N1241" s="32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108"/>
    </row>
    <row r="1242">
      <c r="A1242" s="30"/>
      <c r="B1242" s="40"/>
      <c r="C1242" s="67"/>
      <c r="D1242" s="32"/>
      <c r="E1242" s="32"/>
      <c r="F1242" s="32"/>
      <c r="G1242" s="32"/>
      <c r="H1242" s="32"/>
      <c r="I1242" s="32"/>
      <c r="J1242" s="30"/>
      <c r="K1242" s="30"/>
      <c r="L1242" s="30"/>
      <c r="M1242" s="32"/>
      <c r="N1242" s="32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108"/>
    </row>
    <row r="1243">
      <c r="A1243" s="30"/>
      <c r="B1243" s="40"/>
      <c r="C1243" s="67"/>
      <c r="D1243" s="32"/>
      <c r="E1243" s="32"/>
      <c r="F1243" s="32"/>
      <c r="G1243" s="32"/>
      <c r="H1243" s="32"/>
      <c r="I1243" s="32"/>
      <c r="J1243" s="30"/>
      <c r="K1243" s="30"/>
      <c r="L1243" s="30"/>
      <c r="M1243" s="32"/>
      <c r="N1243" s="32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108"/>
    </row>
    <row r="1244">
      <c r="A1244" s="30"/>
      <c r="B1244" s="40"/>
      <c r="C1244" s="67"/>
      <c r="D1244" s="32"/>
      <c r="E1244" s="32"/>
      <c r="F1244" s="32"/>
      <c r="G1244" s="32"/>
      <c r="H1244" s="32"/>
      <c r="I1244" s="32"/>
      <c r="J1244" s="30"/>
      <c r="K1244" s="30"/>
      <c r="L1244" s="30"/>
      <c r="M1244" s="32"/>
      <c r="N1244" s="32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108"/>
    </row>
    <row r="1245">
      <c r="A1245" s="30"/>
      <c r="B1245" s="40"/>
      <c r="C1245" s="67"/>
      <c r="D1245" s="32"/>
      <c r="E1245" s="32"/>
      <c r="F1245" s="32"/>
      <c r="G1245" s="32"/>
      <c r="H1245" s="32"/>
      <c r="I1245" s="32"/>
      <c r="J1245" s="30"/>
      <c r="K1245" s="30"/>
      <c r="L1245" s="30"/>
      <c r="M1245" s="32"/>
      <c r="N1245" s="32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108"/>
    </row>
    <row r="1246">
      <c r="A1246" s="30"/>
      <c r="B1246" s="40"/>
      <c r="C1246" s="67"/>
      <c r="D1246" s="32"/>
      <c r="E1246" s="32"/>
      <c r="F1246" s="32"/>
      <c r="G1246" s="32"/>
      <c r="H1246" s="32"/>
      <c r="I1246" s="32"/>
      <c r="J1246" s="30"/>
      <c r="K1246" s="30"/>
      <c r="L1246" s="30"/>
      <c r="M1246" s="32"/>
      <c r="N1246" s="32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108"/>
    </row>
    <row r="1247">
      <c r="A1247" s="30"/>
      <c r="B1247" s="40"/>
      <c r="C1247" s="67"/>
      <c r="D1247" s="32"/>
      <c r="E1247" s="32"/>
      <c r="F1247" s="32"/>
      <c r="G1247" s="32"/>
      <c r="H1247" s="32"/>
      <c r="I1247" s="32"/>
      <c r="J1247" s="30"/>
      <c r="K1247" s="30"/>
      <c r="L1247" s="30"/>
      <c r="M1247" s="32"/>
      <c r="N1247" s="32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108"/>
    </row>
    <row r="1248">
      <c r="A1248" s="30"/>
      <c r="B1248" s="40"/>
      <c r="C1248" s="67"/>
      <c r="D1248" s="32"/>
      <c r="E1248" s="32"/>
      <c r="F1248" s="32"/>
      <c r="G1248" s="32"/>
      <c r="H1248" s="32"/>
      <c r="I1248" s="32"/>
      <c r="J1248" s="30"/>
      <c r="K1248" s="30"/>
      <c r="L1248" s="30"/>
      <c r="M1248" s="32"/>
      <c r="N1248" s="32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108"/>
    </row>
    <row r="1249">
      <c r="A1249" s="30"/>
      <c r="B1249" s="40"/>
      <c r="C1249" s="67"/>
      <c r="D1249" s="32"/>
      <c r="E1249" s="32"/>
      <c r="F1249" s="32"/>
      <c r="G1249" s="32"/>
      <c r="H1249" s="32"/>
      <c r="I1249" s="32"/>
      <c r="J1249" s="30"/>
      <c r="K1249" s="30"/>
      <c r="L1249" s="30"/>
      <c r="M1249" s="32"/>
      <c r="N1249" s="32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108"/>
    </row>
    <row r="1250">
      <c r="A1250" s="30"/>
      <c r="B1250" s="40"/>
      <c r="C1250" s="67"/>
      <c r="D1250" s="32"/>
      <c r="E1250" s="32"/>
      <c r="F1250" s="32"/>
      <c r="G1250" s="32"/>
      <c r="H1250" s="32"/>
      <c r="I1250" s="32"/>
      <c r="J1250" s="30"/>
      <c r="K1250" s="30"/>
      <c r="L1250" s="30"/>
      <c r="M1250" s="32"/>
      <c r="N1250" s="32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108"/>
    </row>
    <row r="1251">
      <c r="A1251" s="30"/>
      <c r="B1251" s="40"/>
      <c r="C1251" s="67"/>
      <c r="D1251" s="32"/>
      <c r="E1251" s="32"/>
      <c r="F1251" s="32"/>
      <c r="G1251" s="32"/>
      <c r="H1251" s="32"/>
      <c r="I1251" s="32"/>
      <c r="J1251" s="30"/>
      <c r="K1251" s="30"/>
      <c r="L1251" s="30"/>
      <c r="M1251" s="32"/>
      <c r="N1251" s="32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108"/>
    </row>
    <row r="1252">
      <c r="A1252" s="30"/>
      <c r="B1252" s="40"/>
      <c r="C1252" s="67"/>
      <c r="D1252" s="32"/>
      <c r="E1252" s="32"/>
      <c r="F1252" s="32"/>
      <c r="G1252" s="32"/>
      <c r="H1252" s="32"/>
      <c r="I1252" s="32"/>
      <c r="J1252" s="30"/>
      <c r="K1252" s="30"/>
      <c r="L1252" s="30"/>
      <c r="M1252" s="32"/>
      <c r="N1252" s="32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108"/>
    </row>
    <row r="1253">
      <c r="A1253" s="30"/>
      <c r="B1253" s="40"/>
      <c r="C1253" s="67"/>
      <c r="D1253" s="32"/>
      <c r="E1253" s="32"/>
      <c r="F1253" s="32"/>
      <c r="G1253" s="32"/>
      <c r="H1253" s="32"/>
      <c r="I1253" s="32"/>
      <c r="J1253" s="30"/>
      <c r="K1253" s="30"/>
      <c r="L1253" s="30"/>
      <c r="M1253" s="32"/>
      <c r="N1253" s="32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108"/>
    </row>
    <row r="1254">
      <c r="A1254" s="30"/>
      <c r="B1254" s="40"/>
      <c r="C1254" s="67"/>
      <c r="D1254" s="32"/>
      <c r="E1254" s="32"/>
      <c r="F1254" s="32"/>
      <c r="G1254" s="32"/>
      <c r="H1254" s="32"/>
      <c r="I1254" s="32"/>
      <c r="J1254" s="30"/>
      <c r="K1254" s="30"/>
      <c r="L1254" s="30"/>
      <c r="M1254" s="32"/>
      <c r="N1254" s="32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108"/>
    </row>
    <row r="1255">
      <c r="A1255" s="30"/>
      <c r="B1255" s="40"/>
      <c r="C1255" s="67"/>
      <c r="D1255" s="32"/>
      <c r="E1255" s="32"/>
      <c r="F1255" s="32"/>
      <c r="G1255" s="32"/>
      <c r="H1255" s="32"/>
      <c r="I1255" s="32"/>
      <c r="J1255" s="30"/>
      <c r="K1255" s="30"/>
      <c r="L1255" s="30"/>
      <c r="M1255" s="32"/>
      <c r="N1255" s="32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108"/>
    </row>
    <row r="1256">
      <c r="A1256" s="30"/>
      <c r="B1256" s="40"/>
      <c r="C1256" s="67"/>
      <c r="D1256" s="32"/>
      <c r="E1256" s="32"/>
      <c r="F1256" s="32"/>
      <c r="G1256" s="32"/>
      <c r="H1256" s="32"/>
      <c r="I1256" s="32"/>
      <c r="J1256" s="30"/>
      <c r="K1256" s="30"/>
      <c r="L1256" s="30"/>
      <c r="M1256" s="32"/>
      <c r="N1256" s="32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108"/>
    </row>
    <row r="1257">
      <c r="A1257" s="30"/>
      <c r="B1257" s="40"/>
      <c r="C1257" s="67"/>
      <c r="D1257" s="32"/>
      <c r="E1257" s="32"/>
      <c r="F1257" s="32"/>
      <c r="G1257" s="32"/>
      <c r="H1257" s="32"/>
      <c r="I1257" s="32"/>
      <c r="J1257" s="30"/>
      <c r="K1257" s="30"/>
      <c r="L1257" s="30"/>
      <c r="M1257" s="32"/>
      <c r="N1257" s="32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108"/>
    </row>
    <row r="1258">
      <c r="A1258" s="30"/>
      <c r="B1258" s="40"/>
      <c r="C1258" s="67"/>
      <c r="D1258" s="32"/>
      <c r="E1258" s="32"/>
      <c r="F1258" s="32"/>
      <c r="G1258" s="32"/>
      <c r="H1258" s="32"/>
      <c r="I1258" s="32"/>
      <c r="J1258" s="30"/>
      <c r="K1258" s="30"/>
      <c r="L1258" s="30"/>
      <c r="M1258" s="32"/>
      <c r="N1258" s="32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108"/>
    </row>
    <row r="1259">
      <c r="A1259" s="30"/>
      <c r="B1259" s="40"/>
      <c r="C1259" s="67"/>
      <c r="D1259" s="32"/>
      <c r="E1259" s="32"/>
      <c r="F1259" s="32"/>
      <c r="G1259" s="32"/>
      <c r="H1259" s="32"/>
      <c r="I1259" s="32"/>
      <c r="J1259" s="30"/>
      <c r="K1259" s="30"/>
      <c r="L1259" s="30"/>
      <c r="M1259" s="32"/>
      <c r="N1259" s="32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108"/>
    </row>
    <row r="1260">
      <c r="A1260" s="30"/>
      <c r="B1260" s="40"/>
      <c r="C1260" s="67"/>
      <c r="D1260" s="32"/>
      <c r="E1260" s="32"/>
      <c r="F1260" s="32"/>
      <c r="G1260" s="32"/>
      <c r="H1260" s="32"/>
      <c r="I1260" s="32"/>
      <c r="J1260" s="30"/>
      <c r="K1260" s="30"/>
      <c r="L1260" s="30"/>
      <c r="M1260" s="32"/>
      <c r="N1260" s="32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108"/>
    </row>
    <row r="1261">
      <c r="A1261" s="30"/>
      <c r="B1261" s="40"/>
      <c r="C1261" s="67"/>
      <c r="D1261" s="32"/>
      <c r="E1261" s="32"/>
      <c r="F1261" s="32"/>
      <c r="G1261" s="32"/>
      <c r="H1261" s="32"/>
      <c r="I1261" s="32"/>
      <c r="J1261" s="30"/>
      <c r="K1261" s="30"/>
      <c r="L1261" s="30"/>
      <c r="M1261" s="32"/>
      <c r="N1261" s="32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108"/>
    </row>
    <row r="1262">
      <c r="A1262" s="30"/>
      <c r="B1262" s="40"/>
      <c r="C1262" s="67"/>
      <c r="D1262" s="32"/>
      <c r="E1262" s="32"/>
      <c r="F1262" s="32"/>
      <c r="G1262" s="32"/>
      <c r="H1262" s="32"/>
      <c r="I1262" s="32"/>
      <c r="J1262" s="30"/>
      <c r="K1262" s="30"/>
      <c r="L1262" s="30"/>
      <c r="M1262" s="32"/>
      <c r="N1262" s="32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108"/>
    </row>
    <row r="1263">
      <c r="A1263" s="30"/>
      <c r="B1263" s="40"/>
      <c r="C1263" s="67"/>
      <c r="D1263" s="32"/>
      <c r="E1263" s="32"/>
      <c r="F1263" s="32"/>
      <c r="G1263" s="32"/>
      <c r="H1263" s="32"/>
      <c r="I1263" s="32"/>
      <c r="J1263" s="30"/>
      <c r="K1263" s="30"/>
      <c r="L1263" s="30"/>
      <c r="M1263" s="32"/>
      <c r="N1263" s="32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108"/>
    </row>
    <row r="1264">
      <c r="A1264" s="30"/>
      <c r="B1264" s="40"/>
      <c r="C1264" s="67"/>
      <c r="D1264" s="32"/>
      <c r="E1264" s="32"/>
      <c r="F1264" s="32"/>
      <c r="G1264" s="32"/>
      <c r="H1264" s="32"/>
      <c r="I1264" s="32"/>
      <c r="J1264" s="30"/>
      <c r="K1264" s="30"/>
      <c r="L1264" s="30"/>
      <c r="M1264" s="32"/>
      <c r="N1264" s="32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108"/>
    </row>
    <row r="1265">
      <c r="A1265" s="30"/>
      <c r="B1265" s="40"/>
      <c r="C1265" s="67"/>
      <c r="D1265" s="32"/>
      <c r="E1265" s="32"/>
      <c r="F1265" s="32"/>
      <c r="G1265" s="32"/>
      <c r="H1265" s="32"/>
      <c r="I1265" s="32"/>
      <c r="J1265" s="30"/>
      <c r="K1265" s="30"/>
      <c r="L1265" s="30"/>
      <c r="M1265" s="32"/>
      <c r="N1265" s="32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108"/>
    </row>
    <row r="1266">
      <c r="A1266" s="30"/>
      <c r="B1266" s="40"/>
      <c r="C1266" s="67"/>
      <c r="D1266" s="32"/>
      <c r="E1266" s="32"/>
      <c r="F1266" s="32"/>
      <c r="G1266" s="32"/>
      <c r="H1266" s="32"/>
      <c r="I1266" s="32"/>
      <c r="J1266" s="30"/>
      <c r="K1266" s="30"/>
      <c r="L1266" s="30"/>
      <c r="M1266" s="32"/>
      <c r="N1266" s="32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108"/>
    </row>
    <row r="1267">
      <c r="A1267" s="30"/>
      <c r="B1267" s="40"/>
      <c r="C1267" s="67"/>
      <c r="D1267" s="32"/>
      <c r="E1267" s="32"/>
      <c r="F1267" s="32"/>
      <c r="G1267" s="32"/>
      <c r="H1267" s="32"/>
      <c r="I1267" s="32"/>
      <c r="J1267" s="30"/>
      <c r="K1267" s="30"/>
      <c r="L1267" s="30"/>
      <c r="M1267" s="32"/>
      <c r="N1267" s="32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108"/>
    </row>
    <row r="1268">
      <c r="A1268" s="30"/>
      <c r="B1268" s="40"/>
      <c r="C1268" s="67"/>
      <c r="D1268" s="32"/>
      <c r="E1268" s="32"/>
      <c r="F1268" s="32"/>
      <c r="G1268" s="32"/>
      <c r="H1268" s="32"/>
      <c r="I1268" s="32"/>
      <c r="J1268" s="30"/>
      <c r="K1268" s="30"/>
      <c r="L1268" s="30"/>
      <c r="M1268" s="32"/>
      <c r="N1268" s="32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108"/>
    </row>
    <row r="1269">
      <c r="A1269" s="30"/>
      <c r="B1269" s="40"/>
      <c r="C1269" s="67"/>
      <c r="D1269" s="32"/>
      <c r="E1269" s="32"/>
      <c r="F1269" s="32"/>
      <c r="G1269" s="32"/>
      <c r="H1269" s="32"/>
      <c r="I1269" s="32"/>
      <c r="J1269" s="30"/>
      <c r="K1269" s="30"/>
      <c r="L1269" s="30"/>
      <c r="M1269" s="32"/>
      <c r="N1269" s="32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108"/>
    </row>
    <row r="1270">
      <c r="A1270" s="30"/>
      <c r="B1270" s="40"/>
      <c r="C1270" s="67"/>
      <c r="D1270" s="32"/>
      <c r="E1270" s="32"/>
      <c r="F1270" s="32"/>
      <c r="G1270" s="32"/>
      <c r="H1270" s="32"/>
      <c r="I1270" s="32"/>
      <c r="J1270" s="30"/>
      <c r="K1270" s="30"/>
      <c r="L1270" s="30"/>
      <c r="M1270" s="32"/>
      <c r="N1270" s="32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108"/>
    </row>
    <row r="1271">
      <c r="A1271" s="30"/>
      <c r="B1271" s="40"/>
      <c r="C1271" s="67"/>
      <c r="D1271" s="32"/>
      <c r="E1271" s="32"/>
      <c r="F1271" s="32"/>
      <c r="G1271" s="32"/>
      <c r="H1271" s="32"/>
      <c r="I1271" s="32"/>
      <c r="J1271" s="30"/>
      <c r="K1271" s="30"/>
      <c r="L1271" s="30"/>
      <c r="M1271" s="32"/>
      <c r="N1271" s="32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108"/>
    </row>
    <row r="1272">
      <c r="A1272" s="30"/>
      <c r="B1272" s="40"/>
      <c r="C1272" s="67"/>
      <c r="D1272" s="32"/>
      <c r="E1272" s="32"/>
      <c r="F1272" s="32"/>
      <c r="G1272" s="32"/>
      <c r="H1272" s="32"/>
      <c r="I1272" s="32"/>
      <c r="J1272" s="30"/>
      <c r="K1272" s="30"/>
      <c r="L1272" s="30"/>
      <c r="M1272" s="32"/>
      <c r="N1272" s="32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108"/>
    </row>
    <row r="1273">
      <c r="A1273" s="30"/>
      <c r="B1273" s="40"/>
      <c r="C1273" s="67"/>
      <c r="D1273" s="32"/>
      <c r="E1273" s="32"/>
      <c r="F1273" s="32"/>
      <c r="G1273" s="32"/>
      <c r="H1273" s="32"/>
      <c r="I1273" s="32"/>
      <c r="J1273" s="30"/>
      <c r="K1273" s="30"/>
      <c r="L1273" s="30"/>
      <c r="M1273" s="32"/>
      <c r="N1273" s="32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108"/>
    </row>
    <row r="1274">
      <c r="A1274" s="30"/>
      <c r="B1274" s="40"/>
      <c r="C1274" s="67"/>
      <c r="D1274" s="32"/>
      <c r="E1274" s="32"/>
      <c r="F1274" s="32"/>
      <c r="G1274" s="32"/>
      <c r="H1274" s="32"/>
      <c r="I1274" s="32"/>
      <c r="J1274" s="30"/>
      <c r="K1274" s="30"/>
      <c r="L1274" s="30"/>
      <c r="M1274" s="32"/>
      <c r="N1274" s="32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108"/>
    </row>
    <row r="1275">
      <c r="A1275" s="30"/>
      <c r="B1275" s="40"/>
      <c r="C1275" s="67"/>
      <c r="D1275" s="32"/>
      <c r="E1275" s="32"/>
      <c r="F1275" s="32"/>
      <c r="G1275" s="32"/>
      <c r="H1275" s="32"/>
      <c r="I1275" s="32"/>
      <c r="J1275" s="30"/>
      <c r="K1275" s="30"/>
      <c r="L1275" s="30"/>
      <c r="M1275" s="32"/>
      <c r="N1275" s="32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108"/>
    </row>
    <row r="1276">
      <c r="A1276" s="30"/>
      <c r="B1276" s="40"/>
      <c r="C1276" s="67"/>
      <c r="D1276" s="32"/>
      <c r="E1276" s="32"/>
      <c r="F1276" s="32"/>
      <c r="G1276" s="32"/>
      <c r="H1276" s="32"/>
      <c r="I1276" s="32"/>
      <c r="J1276" s="30"/>
      <c r="K1276" s="30"/>
      <c r="L1276" s="30"/>
      <c r="M1276" s="32"/>
      <c r="N1276" s="32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108"/>
    </row>
    <row r="1277">
      <c r="A1277" s="30"/>
      <c r="B1277" s="40"/>
      <c r="C1277" s="67"/>
      <c r="D1277" s="32"/>
      <c r="E1277" s="32"/>
      <c r="F1277" s="32"/>
      <c r="G1277" s="32"/>
      <c r="H1277" s="32"/>
      <c r="I1277" s="32"/>
      <c r="J1277" s="30"/>
      <c r="K1277" s="30"/>
      <c r="L1277" s="30"/>
      <c r="M1277" s="32"/>
      <c r="N1277" s="32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108"/>
    </row>
    <row r="1278">
      <c r="A1278" s="30"/>
      <c r="B1278" s="40"/>
      <c r="C1278" s="67"/>
      <c r="D1278" s="32"/>
      <c r="E1278" s="32"/>
      <c r="F1278" s="32"/>
      <c r="G1278" s="32"/>
      <c r="H1278" s="32"/>
      <c r="I1278" s="32"/>
      <c r="J1278" s="30"/>
      <c r="K1278" s="30"/>
      <c r="L1278" s="30"/>
      <c r="M1278" s="32"/>
      <c r="N1278" s="32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108"/>
    </row>
    <row r="1279">
      <c r="A1279" s="30"/>
      <c r="B1279" s="40"/>
      <c r="C1279" s="67"/>
      <c r="D1279" s="32"/>
      <c r="E1279" s="32"/>
      <c r="F1279" s="32"/>
      <c r="G1279" s="32"/>
      <c r="H1279" s="32"/>
      <c r="I1279" s="32"/>
      <c r="J1279" s="30"/>
      <c r="K1279" s="30"/>
      <c r="L1279" s="30"/>
      <c r="M1279" s="32"/>
      <c r="N1279" s="32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108"/>
    </row>
    <row r="1280">
      <c r="A1280" s="30"/>
      <c r="B1280" s="40"/>
      <c r="C1280" s="67"/>
      <c r="D1280" s="32"/>
      <c r="E1280" s="32"/>
      <c r="F1280" s="32"/>
      <c r="G1280" s="32"/>
      <c r="H1280" s="32"/>
      <c r="I1280" s="32"/>
      <c r="J1280" s="30"/>
      <c r="K1280" s="30"/>
      <c r="L1280" s="30"/>
      <c r="M1280" s="32"/>
      <c r="N1280" s="32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108"/>
    </row>
    <row r="1281">
      <c r="A1281" s="30"/>
      <c r="B1281" s="40"/>
      <c r="C1281" s="67"/>
      <c r="D1281" s="32"/>
      <c r="E1281" s="32"/>
      <c r="F1281" s="32"/>
      <c r="G1281" s="32"/>
      <c r="H1281" s="32"/>
      <c r="I1281" s="32"/>
      <c r="J1281" s="30"/>
      <c r="K1281" s="30"/>
      <c r="L1281" s="30"/>
      <c r="M1281" s="32"/>
      <c r="N1281" s="32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108"/>
    </row>
    <row r="1282">
      <c r="A1282" s="30"/>
      <c r="B1282" s="40"/>
      <c r="C1282" s="67"/>
      <c r="D1282" s="32"/>
      <c r="E1282" s="32"/>
      <c r="F1282" s="32"/>
      <c r="G1282" s="32"/>
      <c r="H1282" s="32"/>
      <c r="I1282" s="32"/>
      <c r="J1282" s="30"/>
      <c r="K1282" s="30"/>
      <c r="L1282" s="30"/>
      <c r="M1282" s="32"/>
      <c r="N1282" s="32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108"/>
    </row>
    <row r="1283">
      <c r="A1283" s="30"/>
      <c r="B1283" s="40"/>
      <c r="C1283" s="67"/>
      <c r="D1283" s="32"/>
      <c r="E1283" s="32"/>
      <c r="F1283" s="32"/>
      <c r="G1283" s="32"/>
      <c r="H1283" s="32"/>
      <c r="I1283" s="32"/>
      <c r="J1283" s="30"/>
      <c r="K1283" s="30"/>
      <c r="L1283" s="30"/>
      <c r="M1283" s="32"/>
      <c r="N1283" s="32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108"/>
    </row>
    <row r="1284">
      <c r="A1284" s="30"/>
      <c r="B1284" s="40"/>
      <c r="C1284" s="67"/>
      <c r="D1284" s="32"/>
      <c r="E1284" s="32"/>
      <c r="F1284" s="32"/>
      <c r="G1284" s="32"/>
      <c r="H1284" s="32"/>
      <c r="I1284" s="32"/>
      <c r="J1284" s="30"/>
      <c r="K1284" s="30"/>
      <c r="L1284" s="30"/>
      <c r="M1284" s="32"/>
      <c r="N1284" s="32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108"/>
    </row>
    <row r="1285">
      <c r="A1285" s="30"/>
      <c r="B1285" s="40"/>
      <c r="C1285" s="67"/>
      <c r="D1285" s="32"/>
      <c r="E1285" s="32"/>
      <c r="F1285" s="32"/>
      <c r="G1285" s="32"/>
      <c r="H1285" s="32"/>
      <c r="I1285" s="32"/>
      <c r="J1285" s="30"/>
      <c r="K1285" s="30"/>
      <c r="L1285" s="30"/>
      <c r="M1285" s="32"/>
      <c r="N1285" s="32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108"/>
    </row>
    <row r="1286">
      <c r="A1286" s="30"/>
      <c r="B1286" s="40"/>
      <c r="C1286" s="67"/>
      <c r="D1286" s="32"/>
      <c r="E1286" s="32"/>
      <c r="F1286" s="32"/>
      <c r="G1286" s="32"/>
      <c r="H1286" s="32"/>
      <c r="I1286" s="32"/>
      <c r="J1286" s="30"/>
      <c r="K1286" s="30"/>
      <c r="L1286" s="30"/>
      <c r="M1286" s="32"/>
      <c r="N1286" s="32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108"/>
    </row>
    <row r="1287">
      <c r="A1287" s="30"/>
      <c r="B1287" s="40"/>
      <c r="C1287" s="67"/>
      <c r="D1287" s="32"/>
      <c r="E1287" s="32"/>
      <c r="F1287" s="32"/>
      <c r="G1287" s="32"/>
      <c r="H1287" s="32"/>
      <c r="I1287" s="32"/>
      <c r="J1287" s="30"/>
      <c r="K1287" s="30"/>
      <c r="L1287" s="30"/>
      <c r="M1287" s="32"/>
      <c r="N1287" s="32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108"/>
    </row>
    <row r="1288">
      <c r="A1288" s="30"/>
      <c r="B1288" s="40"/>
      <c r="C1288" s="67"/>
      <c r="D1288" s="32"/>
      <c r="E1288" s="32"/>
      <c r="F1288" s="32"/>
      <c r="G1288" s="32"/>
      <c r="H1288" s="32"/>
      <c r="I1288" s="32"/>
      <c r="J1288" s="30"/>
      <c r="K1288" s="30"/>
      <c r="L1288" s="30"/>
      <c r="M1288" s="32"/>
      <c r="N1288" s="32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108"/>
    </row>
    <row r="1289">
      <c r="A1289" s="30"/>
      <c r="B1289" s="40"/>
      <c r="C1289" s="67"/>
      <c r="D1289" s="32"/>
      <c r="E1289" s="32"/>
      <c r="F1289" s="32"/>
      <c r="G1289" s="32"/>
      <c r="H1289" s="32"/>
      <c r="I1289" s="32"/>
      <c r="J1289" s="30"/>
      <c r="K1289" s="30"/>
      <c r="L1289" s="30"/>
      <c r="M1289" s="32"/>
      <c r="N1289" s="32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108"/>
    </row>
    <row r="1290">
      <c r="A1290" s="30"/>
      <c r="B1290" s="40"/>
      <c r="C1290" s="67"/>
      <c r="D1290" s="32"/>
      <c r="E1290" s="32"/>
      <c r="F1290" s="32"/>
      <c r="G1290" s="32"/>
      <c r="H1290" s="32"/>
      <c r="I1290" s="32"/>
      <c r="J1290" s="30"/>
      <c r="K1290" s="30"/>
      <c r="L1290" s="30"/>
      <c r="M1290" s="32"/>
      <c r="N1290" s="32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108"/>
    </row>
    <row r="1291">
      <c r="A1291" s="30"/>
      <c r="B1291" s="40"/>
      <c r="C1291" s="67"/>
      <c r="D1291" s="32"/>
      <c r="E1291" s="32"/>
      <c r="F1291" s="32"/>
      <c r="G1291" s="32"/>
      <c r="H1291" s="32"/>
      <c r="I1291" s="32"/>
      <c r="J1291" s="30"/>
      <c r="K1291" s="30"/>
      <c r="L1291" s="30"/>
      <c r="M1291" s="32"/>
      <c r="N1291" s="32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108"/>
    </row>
    <row r="1292">
      <c r="A1292" s="30"/>
      <c r="B1292" s="40"/>
      <c r="C1292" s="67"/>
      <c r="D1292" s="32"/>
      <c r="E1292" s="32"/>
      <c r="F1292" s="32"/>
      <c r="G1292" s="32"/>
      <c r="H1292" s="32"/>
      <c r="I1292" s="32"/>
      <c r="J1292" s="30"/>
      <c r="K1292" s="30"/>
      <c r="L1292" s="30"/>
      <c r="M1292" s="32"/>
      <c r="N1292" s="32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108"/>
    </row>
    <row r="1293">
      <c r="A1293" s="30"/>
      <c r="B1293" s="40"/>
      <c r="C1293" s="67"/>
      <c r="D1293" s="32"/>
      <c r="E1293" s="32"/>
      <c r="F1293" s="32"/>
      <c r="G1293" s="32"/>
      <c r="H1293" s="32"/>
      <c r="I1293" s="32"/>
      <c r="J1293" s="30"/>
      <c r="K1293" s="30"/>
      <c r="L1293" s="30"/>
      <c r="M1293" s="32"/>
      <c r="N1293" s="32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108"/>
    </row>
    <row r="1294">
      <c r="A1294" s="30"/>
      <c r="B1294" s="40"/>
      <c r="C1294" s="67"/>
      <c r="D1294" s="32"/>
      <c r="E1294" s="32"/>
      <c r="F1294" s="32"/>
      <c r="G1294" s="32"/>
      <c r="H1294" s="32"/>
      <c r="I1294" s="32"/>
      <c r="J1294" s="30"/>
      <c r="K1294" s="30"/>
      <c r="L1294" s="30"/>
      <c r="M1294" s="32"/>
      <c r="N1294" s="32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108"/>
    </row>
    <row r="1295">
      <c r="A1295" s="30"/>
      <c r="B1295" s="40"/>
      <c r="C1295" s="67"/>
      <c r="D1295" s="32"/>
      <c r="E1295" s="32"/>
      <c r="F1295" s="32"/>
      <c r="G1295" s="32"/>
      <c r="H1295" s="32"/>
      <c r="I1295" s="32"/>
      <c r="J1295" s="30"/>
      <c r="K1295" s="30"/>
      <c r="L1295" s="30"/>
      <c r="M1295" s="32"/>
      <c r="N1295" s="32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108"/>
    </row>
    <row r="1296">
      <c r="A1296" s="30"/>
      <c r="B1296" s="40"/>
      <c r="C1296" s="67"/>
      <c r="D1296" s="32"/>
      <c r="E1296" s="32"/>
      <c r="F1296" s="32"/>
      <c r="G1296" s="32"/>
      <c r="H1296" s="32"/>
      <c r="I1296" s="32"/>
      <c r="J1296" s="30"/>
      <c r="K1296" s="30"/>
      <c r="L1296" s="30"/>
      <c r="M1296" s="32"/>
      <c r="N1296" s="32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108"/>
    </row>
    <row r="1297">
      <c r="A1297" s="30"/>
      <c r="B1297" s="40"/>
      <c r="C1297" s="67"/>
      <c r="D1297" s="32"/>
      <c r="E1297" s="32"/>
      <c r="F1297" s="32"/>
      <c r="G1297" s="32"/>
      <c r="H1297" s="32"/>
      <c r="I1297" s="32"/>
      <c r="J1297" s="30"/>
      <c r="K1297" s="30"/>
      <c r="L1297" s="30"/>
      <c r="M1297" s="32"/>
      <c r="N1297" s="32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108"/>
    </row>
    <row r="1298">
      <c r="A1298" s="30"/>
      <c r="B1298" s="40"/>
      <c r="C1298" s="67"/>
      <c r="D1298" s="32"/>
      <c r="E1298" s="32"/>
      <c r="F1298" s="32"/>
      <c r="G1298" s="32"/>
      <c r="H1298" s="32"/>
      <c r="I1298" s="32"/>
      <c r="J1298" s="30"/>
      <c r="K1298" s="30"/>
      <c r="L1298" s="30"/>
      <c r="M1298" s="32"/>
      <c r="N1298" s="32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108"/>
    </row>
    <row r="1299">
      <c r="A1299" s="30"/>
      <c r="B1299" s="40"/>
      <c r="C1299" s="67"/>
      <c r="D1299" s="32"/>
      <c r="E1299" s="32"/>
      <c r="F1299" s="32"/>
      <c r="G1299" s="32"/>
      <c r="H1299" s="32"/>
      <c r="I1299" s="32"/>
      <c r="J1299" s="30"/>
      <c r="K1299" s="30"/>
      <c r="L1299" s="30"/>
      <c r="M1299" s="32"/>
      <c r="N1299" s="32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108"/>
    </row>
    <row r="1300">
      <c r="A1300" s="30"/>
      <c r="B1300" s="40"/>
      <c r="C1300" s="67"/>
      <c r="D1300" s="32"/>
      <c r="E1300" s="32"/>
      <c r="F1300" s="32"/>
      <c r="G1300" s="32"/>
      <c r="H1300" s="32"/>
      <c r="I1300" s="32"/>
      <c r="J1300" s="30"/>
      <c r="K1300" s="30"/>
      <c r="L1300" s="30"/>
      <c r="M1300" s="32"/>
      <c r="N1300" s="32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108"/>
    </row>
    <row r="1301">
      <c r="A1301" s="30"/>
      <c r="B1301" s="40"/>
      <c r="C1301" s="67"/>
      <c r="D1301" s="32"/>
      <c r="E1301" s="32"/>
      <c r="F1301" s="32"/>
      <c r="G1301" s="32"/>
      <c r="H1301" s="32"/>
      <c r="I1301" s="32"/>
      <c r="J1301" s="30"/>
      <c r="K1301" s="30"/>
      <c r="L1301" s="30"/>
      <c r="M1301" s="32"/>
      <c r="N1301" s="32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108"/>
    </row>
    <row r="1302">
      <c r="A1302" s="30"/>
      <c r="B1302" s="40"/>
      <c r="C1302" s="67"/>
      <c r="D1302" s="32"/>
      <c r="E1302" s="32"/>
      <c r="F1302" s="32"/>
      <c r="G1302" s="32"/>
      <c r="H1302" s="32"/>
      <c r="I1302" s="32"/>
      <c r="J1302" s="30"/>
      <c r="K1302" s="30"/>
      <c r="L1302" s="30"/>
      <c r="M1302" s="32"/>
      <c r="N1302" s="32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108"/>
    </row>
    <row r="1303">
      <c r="A1303" s="30"/>
      <c r="B1303" s="40"/>
      <c r="C1303" s="67"/>
      <c r="D1303" s="32"/>
      <c r="E1303" s="32"/>
      <c r="F1303" s="32"/>
      <c r="G1303" s="32"/>
      <c r="H1303" s="32"/>
      <c r="I1303" s="32"/>
      <c r="J1303" s="30"/>
      <c r="K1303" s="30"/>
      <c r="L1303" s="30"/>
      <c r="M1303" s="32"/>
      <c r="N1303" s="32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/>
      <c r="AE1303" s="30"/>
      <c r="AF1303" s="30"/>
      <c r="AG1303" s="30"/>
      <c r="AH1303" s="30"/>
      <c r="AI1303" s="30"/>
      <c r="AJ1303" s="108"/>
    </row>
    <row r="1304">
      <c r="A1304" s="30"/>
      <c r="B1304" s="40"/>
      <c r="C1304" s="67"/>
      <c r="D1304" s="32"/>
      <c r="E1304" s="32"/>
      <c r="F1304" s="32"/>
      <c r="G1304" s="32"/>
      <c r="H1304" s="32"/>
      <c r="I1304" s="32"/>
      <c r="J1304" s="30"/>
      <c r="K1304" s="30"/>
      <c r="L1304" s="30"/>
      <c r="M1304" s="32"/>
      <c r="N1304" s="32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108"/>
    </row>
    <row r="1305">
      <c r="A1305" s="30"/>
      <c r="B1305" s="40"/>
      <c r="C1305" s="67"/>
      <c r="D1305" s="32"/>
      <c r="E1305" s="32"/>
      <c r="F1305" s="32"/>
      <c r="G1305" s="32"/>
      <c r="H1305" s="32"/>
      <c r="I1305" s="32"/>
      <c r="J1305" s="30"/>
      <c r="K1305" s="30"/>
      <c r="L1305" s="30"/>
      <c r="M1305" s="32"/>
      <c r="N1305" s="32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108"/>
    </row>
    <row r="1306">
      <c r="A1306" s="30"/>
      <c r="B1306" s="40"/>
      <c r="C1306" s="67"/>
      <c r="D1306" s="32"/>
      <c r="E1306" s="32"/>
      <c r="F1306" s="32"/>
      <c r="G1306" s="32"/>
      <c r="H1306" s="32"/>
      <c r="I1306" s="32"/>
      <c r="J1306" s="30"/>
      <c r="K1306" s="30"/>
      <c r="L1306" s="30"/>
      <c r="M1306" s="32"/>
      <c r="N1306" s="32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108"/>
    </row>
    <row r="1307">
      <c r="A1307" s="30"/>
      <c r="B1307" s="40"/>
      <c r="C1307" s="67"/>
      <c r="D1307" s="32"/>
      <c r="E1307" s="32"/>
      <c r="F1307" s="32"/>
      <c r="G1307" s="32"/>
      <c r="H1307" s="32"/>
      <c r="I1307" s="32"/>
      <c r="J1307" s="30"/>
      <c r="K1307" s="30"/>
      <c r="L1307" s="30"/>
      <c r="M1307" s="32"/>
      <c r="N1307" s="32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/>
      <c r="AE1307" s="30"/>
      <c r="AF1307" s="30"/>
      <c r="AG1307" s="30"/>
      <c r="AH1307" s="30"/>
      <c r="AI1307" s="30"/>
      <c r="AJ1307" s="108"/>
    </row>
    <row r="1308">
      <c r="A1308" s="30"/>
      <c r="B1308" s="40"/>
      <c r="C1308" s="67"/>
      <c r="D1308" s="32"/>
      <c r="E1308" s="32"/>
      <c r="F1308" s="32"/>
      <c r="G1308" s="32"/>
      <c r="H1308" s="32"/>
      <c r="I1308" s="32"/>
      <c r="J1308" s="30"/>
      <c r="K1308" s="30"/>
      <c r="L1308" s="30"/>
      <c r="M1308" s="32"/>
      <c r="N1308" s="32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108"/>
    </row>
    <row r="1309">
      <c r="A1309" s="30"/>
      <c r="B1309" s="40"/>
      <c r="C1309" s="67"/>
      <c r="D1309" s="32"/>
      <c r="E1309" s="32"/>
      <c r="F1309" s="32"/>
      <c r="G1309" s="32"/>
      <c r="H1309" s="32"/>
      <c r="I1309" s="32"/>
      <c r="J1309" s="30"/>
      <c r="K1309" s="30"/>
      <c r="L1309" s="30"/>
      <c r="M1309" s="32"/>
      <c r="N1309" s="32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/>
      <c r="AE1309" s="30"/>
      <c r="AF1309" s="30"/>
      <c r="AG1309" s="30"/>
      <c r="AH1309" s="30"/>
      <c r="AI1309" s="30"/>
      <c r="AJ1309" s="108"/>
    </row>
    <row r="1310">
      <c r="A1310" s="30"/>
      <c r="B1310" s="40"/>
      <c r="C1310" s="67"/>
      <c r="D1310" s="32"/>
      <c r="E1310" s="32"/>
      <c r="F1310" s="32"/>
      <c r="G1310" s="32"/>
      <c r="H1310" s="32"/>
      <c r="I1310" s="32"/>
      <c r="J1310" s="30"/>
      <c r="K1310" s="30"/>
      <c r="L1310" s="30"/>
      <c r="M1310" s="32"/>
      <c r="N1310" s="32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108"/>
    </row>
    <row r="1311">
      <c r="A1311" s="30"/>
      <c r="B1311" s="40"/>
      <c r="C1311" s="67"/>
      <c r="D1311" s="32"/>
      <c r="E1311" s="32"/>
      <c r="F1311" s="32"/>
      <c r="G1311" s="32"/>
      <c r="H1311" s="32"/>
      <c r="I1311" s="32"/>
      <c r="J1311" s="30"/>
      <c r="K1311" s="30"/>
      <c r="L1311" s="30"/>
      <c r="M1311" s="32"/>
      <c r="N1311" s="32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108"/>
    </row>
    <row r="1312">
      <c r="A1312" s="30"/>
      <c r="B1312" s="40"/>
      <c r="C1312" s="67"/>
      <c r="D1312" s="32"/>
      <c r="E1312" s="32"/>
      <c r="F1312" s="32"/>
      <c r="G1312" s="32"/>
      <c r="H1312" s="32"/>
      <c r="I1312" s="32"/>
      <c r="J1312" s="30"/>
      <c r="K1312" s="30"/>
      <c r="L1312" s="30"/>
      <c r="M1312" s="32"/>
      <c r="N1312" s="32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108"/>
    </row>
    <row r="1313">
      <c r="A1313" s="30"/>
      <c r="B1313" s="40"/>
      <c r="C1313" s="67"/>
      <c r="D1313" s="32"/>
      <c r="E1313" s="32"/>
      <c r="F1313" s="32"/>
      <c r="G1313" s="32"/>
      <c r="H1313" s="32"/>
      <c r="I1313" s="32"/>
      <c r="J1313" s="30"/>
      <c r="K1313" s="30"/>
      <c r="L1313" s="30"/>
      <c r="M1313" s="32"/>
      <c r="N1313" s="32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108"/>
    </row>
    <row r="1314">
      <c r="A1314" s="30"/>
      <c r="B1314" s="40"/>
      <c r="C1314" s="67"/>
      <c r="D1314" s="32"/>
      <c r="E1314" s="32"/>
      <c r="F1314" s="32"/>
      <c r="G1314" s="32"/>
      <c r="H1314" s="32"/>
      <c r="I1314" s="32"/>
      <c r="J1314" s="30"/>
      <c r="K1314" s="30"/>
      <c r="L1314" s="30"/>
      <c r="M1314" s="32"/>
      <c r="N1314" s="32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108"/>
    </row>
    <row r="1315">
      <c r="A1315" s="30"/>
      <c r="B1315" s="40"/>
      <c r="C1315" s="67"/>
      <c r="D1315" s="32"/>
      <c r="E1315" s="32"/>
      <c r="F1315" s="32"/>
      <c r="G1315" s="32"/>
      <c r="H1315" s="32"/>
      <c r="I1315" s="32"/>
      <c r="J1315" s="30"/>
      <c r="K1315" s="30"/>
      <c r="L1315" s="30"/>
      <c r="M1315" s="32"/>
      <c r="N1315" s="32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108"/>
    </row>
    <row r="1316">
      <c r="A1316" s="30"/>
      <c r="B1316" s="40"/>
      <c r="C1316" s="67"/>
      <c r="D1316" s="32"/>
      <c r="E1316" s="32"/>
      <c r="F1316" s="32"/>
      <c r="G1316" s="32"/>
      <c r="H1316" s="32"/>
      <c r="I1316" s="32"/>
      <c r="J1316" s="30"/>
      <c r="K1316" s="30"/>
      <c r="L1316" s="30"/>
      <c r="M1316" s="32"/>
      <c r="N1316" s="32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108"/>
    </row>
    <row r="1317">
      <c r="A1317" s="30"/>
      <c r="B1317" s="40"/>
      <c r="C1317" s="67"/>
      <c r="D1317" s="32"/>
      <c r="E1317" s="32"/>
      <c r="F1317" s="32"/>
      <c r="G1317" s="32"/>
      <c r="H1317" s="32"/>
      <c r="I1317" s="32"/>
      <c r="J1317" s="30"/>
      <c r="K1317" s="30"/>
      <c r="L1317" s="30"/>
      <c r="M1317" s="32"/>
      <c r="N1317" s="32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108"/>
    </row>
    <row r="1318">
      <c r="A1318" s="30"/>
      <c r="B1318" s="40"/>
      <c r="C1318" s="67"/>
      <c r="D1318" s="32"/>
      <c r="E1318" s="32"/>
      <c r="F1318" s="32"/>
      <c r="G1318" s="32"/>
      <c r="H1318" s="32"/>
      <c r="I1318" s="32"/>
      <c r="J1318" s="30"/>
      <c r="K1318" s="30"/>
      <c r="L1318" s="30"/>
      <c r="M1318" s="32"/>
      <c r="N1318" s="32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108"/>
    </row>
    <row r="1319">
      <c r="A1319" s="30"/>
      <c r="B1319" s="40"/>
      <c r="C1319" s="67"/>
      <c r="D1319" s="32"/>
      <c r="E1319" s="32"/>
      <c r="F1319" s="32"/>
      <c r="G1319" s="32"/>
      <c r="H1319" s="32"/>
      <c r="I1319" s="32"/>
      <c r="J1319" s="30"/>
      <c r="K1319" s="30"/>
      <c r="L1319" s="30"/>
      <c r="M1319" s="32"/>
      <c r="N1319" s="32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108"/>
    </row>
    <row r="1320">
      <c r="A1320" s="30"/>
      <c r="B1320" s="40"/>
      <c r="C1320" s="67"/>
      <c r="D1320" s="32"/>
      <c r="E1320" s="32"/>
      <c r="F1320" s="32"/>
      <c r="G1320" s="32"/>
      <c r="H1320" s="32"/>
      <c r="I1320" s="32"/>
      <c r="J1320" s="30"/>
      <c r="K1320" s="30"/>
      <c r="L1320" s="30"/>
      <c r="M1320" s="32"/>
      <c r="N1320" s="32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108"/>
    </row>
    <row r="1321">
      <c r="A1321" s="30"/>
      <c r="B1321" s="40"/>
      <c r="C1321" s="67"/>
      <c r="D1321" s="32"/>
      <c r="E1321" s="32"/>
      <c r="F1321" s="32"/>
      <c r="G1321" s="32"/>
      <c r="H1321" s="32"/>
      <c r="I1321" s="32"/>
      <c r="J1321" s="30"/>
      <c r="K1321" s="30"/>
      <c r="L1321" s="30"/>
      <c r="M1321" s="32"/>
      <c r="N1321" s="32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108"/>
    </row>
    <row r="1322">
      <c r="A1322" s="30"/>
      <c r="B1322" s="40"/>
      <c r="C1322" s="67"/>
      <c r="D1322" s="32"/>
      <c r="E1322" s="32"/>
      <c r="F1322" s="32"/>
      <c r="G1322" s="32"/>
      <c r="H1322" s="32"/>
      <c r="I1322" s="32"/>
      <c r="J1322" s="30"/>
      <c r="K1322" s="30"/>
      <c r="L1322" s="30"/>
      <c r="M1322" s="32"/>
      <c r="N1322" s="32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108"/>
    </row>
    <row r="1323">
      <c r="A1323" s="30"/>
      <c r="B1323" s="40"/>
      <c r="C1323" s="67"/>
      <c r="D1323" s="32"/>
      <c r="E1323" s="32"/>
      <c r="F1323" s="32"/>
      <c r="G1323" s="32"/>
      <c r="H1323" s="32"/>
      <c r="I1323" s="32"/>
      <c r="J1323" s="30"/>
      <c r="K1323" s="30"/>
      <c r="L1323" s="30"/>
      <c r="M1323" s="32"/>
      <c r="N1323" s="32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108"/>
    </row>
    <row r="1324">
      <c r="A1324" s="30"/>
      <c r="B1324" s="40"/>
      <c r="C1324" s="67"/>
      <c r="D1324" s="32"/>
      <c r="E1324" s="32"/>
      <c r="F1324" s="32"/>
      <c r="G1324" s="32"/>
      <c r="H1324" s="32"/>
      <c r="I1324" s="32"/>
      <c r="J1324" s="30"/>
      <c r="K1324" s="30"/>
      <c r="L1324" s="30"/>
      <c r="M1324" s="32"/>
      <c r="N1324" s="32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108"/>
    </row>
    <row r="1325">
      <c r="A1325" s="30"/>
      <c r="B1325" s="40"/>
      <c r="C1325" s="67"/>
      <c r="D1325" s="32"/>
      <c r="E1325" s="32"/>
      <c r="F1325" s="32"/>
      <c r="G1325" s="32"/>
      <c r="H1325" s="32"/>
      <c r="I1325" s="32"/>
      <c r="J1325" s="30"/>
      <c r="K1325" s="30"/>
      <c r="L1325" s="30"/>
      <c r="M1325" s="32"/>
      <c r="N1325" s="32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108"/>
    </row>
    <row r="1326">
      <c r="A1326" s="30"/>
      <c r="B1326" s="40"/>
      <c r="C1326" s="67"/>
      <c r="D1326" s="32"/>
      <c r="E1326" s="32"/>
      <c r="F1326" s="32"/>
      <c r="G1326" s="32"/>
      <c r="H1326" s="32"/>
      <c r="I1326" s="32"/>
      <c r="J1326" s="30"/>
      <c r="K1326" s="30"/>
      <c r="L1326" s="30"/>
      <c r="M1326" s="32"/>
      <c r="N1326" s="32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108"/>
    </row>
    <row r="1327">
      <c r="A1327" s="30"/>
      <c r="B1327" s="40"/>
      <c r="C1327" s="67"/>
      <c r="D1327" s="32"/>
      <c r="E1327" s="32"/>
      <c r="F1327" s="32"/>
      <c r="G1327" s="32"/>
      <c r="H1327" s="32"/>
      <c r="I1327" s="32"/>
      <c r="J1327" s="30"/>
      <c r="K1327" s="30"/>
      <c r="L1327" s="30"/>
      <c r="M1327" s="32"/>
      <c r="N1327" s="32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108"/>
    </row>
    <row r="1328">
      <c r="A1328" s="30"/>
      <c r="B1328" s="40"/>
      <c r="C1328" s="67"/>
      <c r="D1328" s="32"/>
      <c r="E1328" s="32"/>
      <c r="F1328" s="32"/>
      <c r="G1328" s="32"/>
      <c r="H1328" s="32"/>
      <c r="I1328" s="32"/>
      <c r="J1328" s="30"/>
      <c r="K1328" s="30"/>
      <c r="L1328" s="30"/>
      <c r="M1328" s="32"/>
      <c r="N1328" s="32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108"/>
    </row>
    <row r="1329">
      <c r="A1329" s="30"/>
      <c r="B1329" s="40"/>
      <c r="C1329" s="67"/>
      <c r="D1329" s="32"/>
      <c r="E1329" s="32"/>
      <c r="F1329" s="32"/>
      <c r="G1329" s="32"/>
      <c r="H1329" s="32"/>
      <c r="I1329" s="32"/>
      <c r="J1329" s="30"/>
      <c r="K1329" s="30"/>
      <c r="L1329" s="30"/>
      <c r="M1329" s="32"/>
      <c r="N1329" s="32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/>
      <c r="AE1329" s="30"/>
      <c r="AF1329" s="30"/>
      <c r="AG1329" s="30"/>
      <c r="AH1329" s="30"/>
      <c r="AI1329" s="30"/>
      <c r="AJ1329" s="108"/>
    </row>
    <row r="1330">
      <c r="A1330" s="30"/>
      <c r="B1330" s="40"/>
      <c r="C1330" s="67"/>
      <c r="D1330" s="32"/>
      <c r="E1330" s="32"/>
      <c r="F1330" s="32"/>
      <c r="G1330" s="32"/>
      <c r="H1330" s="32"/>
      <c r="I1330" s="32"/>
      <c r="J1330" s="30"/>
      <c r="K1330" s="30"/>
      <c r="L1330" s="30"/>
      <c r="M1330" s="32"/>
      <c r="N1330" s="32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108"/>
    </row>
    <row r="1331">
      <c r="A1331" s="30"/>
      <c r="B1331" s="40"/>
      <c r="C1331" s="67"/>
      <c r="D1331" s="32"/>
      <c r="E1331" s="32"/>
      <c r="F1331" s="32"/>
      <c r="G1331" s="32"/>
      <c r="H1331" s="32"/>
      <c r="I1331" s="32"/>
      <c r="J1331" s="30"/>
      <c r="K1331" s="30"/>
      <c r="L1331" s="30"/>
      <c r="M1331" s="32"/>
      <c r="N1331" s="32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108"/>
    </row>
    <row r="1332">
      <c r="A1332" s="30"/>
      <c r="B1332" s="40"/>
      <c r="C1332" s="67"/>
      <c r="D1332" s="32"/>
      <c r="E1332" s="32"/>
      <c r="F1332" s="32"/>
      <c r="G1332" s="32"/>
      <c r="H1332" s="32"/>
      <c r="I1332" s="32"/>
      <c r="J1332" s="30"/>
      <c r="K1332" s="30"/>
      <c r="L1332" s="30"/>
      <c r="M1332" s="32"/>
      <c r="N1332" s="32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108"/>
    </row>
    <row r="1333">
      <c r="A1333" s="30"/>
      <c r="B1333" s="40"/>
      <c r="C1333" s="67"/>
      <c r="D1333" s="32"/>
      <c r="E1333" s="32"/>
      <c r="F1333" s="32"/>
      <c r="G1333" s="32"/>
      <c r="H1333" s="32"/>
      <c r="I1333" s="32"/>
      <c r="J1333" s="30"/>
      <c r="K1333" s="30"/>
      <c r="L1333" s="30"/>
      <c r="M1333" s="32"/>
      <c r="N1333" s="32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108"/>
    </row>
    <row r="1334">
      <c r="A1334" s="30"/>
      <c r="B1334" s="40"/>
      <c r="C1334" s="67"/>
      <c r="D1334" s="32"/>
      <c r="E1334" s="32"/>
      <c r="F1334" s="32"/>
      <c r="G1334" s="32"/>
      <c r="H1334" s="32"/>
      <c r="I1334" s="32"/>
      <c r="J1334" s="30"/>
      <c r="K1334" s="30"/>
      <c r="L1334" s="30"/>
      <c r="M1334" s="32"/>
      <c r="N1334" s="32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108"/>
    </row>
    <row r="1335">
      <c r="A1335" s="30"/>
      <c r="B1335" s="40"/>
      <c r="C1335" s="67"/>
      <c r="D1335" s="32"/>
      <c r="E1335" s="32"/>
      <c r="F1335" s="32"/>
      <c r="G1335" s="32"/>
      <c r="H1335" s="32"/>
      <c r="I1335" s="32"/>
      <c r="J1335" s="30"/>
      <c r="K1335" s="30"/>
      <c r="L1335" s="30"/>
      <c r="M1335" s="32"/>
      <c r="N1335" s="32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108"/>
    </row>
    <row r="1336">
      <c r="A1336" s="30"/>
      <c r="B1336" s="40"/>
      <c r="C1336" s="67"/>
      <c r="D1336" s="32"/>
      <c r="E1336" s="32"/>
      <c r="F1336" s="32"/>
      <c r="G1336" s="32"/>
      <c r="H1336" s="32"/>
      <c r="I1336" s="32"/>
      <c r="J1336" s="30"/>
      <c r="K1336" s="30"/>
      <c r="L1336" s="30"/>
      <c r="M1336" s="32"/>
      <c r="N1336" s="32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108"/>
    </row>
    <row r="1337">
      <c r="A1337" s="30"/>
      <c r="B1337" s="40"/>
      <c r="C1337" s="67"/>
      <c r="D1337" s="32"/>
      <c r="E1337" s="32"/>
      <c r="F1337" s="32"/>
      <c r="G1337" s="32"/>
      <c r="H1337" s="32"/>
      <c r="I1337" s="32"/>
      <c r="J1337" s="30"/>
      <c r="K1337" s="30"/>
      <c r="L1337" s="30"/>
      <c r="M1337" s="32"/>
      <c r="N1337" s="32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108"/>
    </row>
    <row r="1338">
      <c r="A1338" s="30"/>
      <c r="B1338" s="40"/>
      <c r="C1338" s="67"/>
      <c r="D1338" s="32"/>
      <c r="E1338" s="32"/>
      <c r="F1338" s="32"/>
      <c r="G1338" s="32"/>
      <c r="H1338" s="32"/>
      <c r="I1338" s="32"/>
      <c r="J1338" s="30"/>
      <c r="K1338" s="30"/>
      <c r="L1338" s="30"/>
      <c r="M1338" s="32"/>
      <c r="N1338" s="32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108"/>
    </row>
    <row r="1339">
      <c r="A1339" s="30"/>
      <c r="B1339" s="40"/>
      <c r="C1339" s="67"/>
      <c r="D1339" s="32"/>
      <c r="E1339" s="32"/>
      <c r="F1339" s="32"/>
      <c r="G1339" s="32"/>
      <c r="H1339" s="32"/>
      <c r="I1339" s="32"/>
      <c r="J1339" s="30"/>
      <c r="K1339" s="30"/>
      <c r="L1339" s="30"/>
      <c r="M1339" s="32"/>
      <c r="N1339" s="32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/>
      <c r="AE1339" s="30"/>
      <c r="AF1339" s="30"/>
      <c r="AG1339" s="30"/>
      <c r="AH1339" s="30"/>
      <c r="AI1339" s="30"/>
      <c r="AJ1339" s="108"/>
    </row>
    <row r="1340">
      <c r="A1340" s="30"/>
      <c r="B1340" s="40"/>
      <c r="C1340" s="67"/>
      <c r="D1340" s="32"/>
      <c r="E1340" s="32"/>
      <c r="F1340" s="32"/>
      <c r="G1340" s="32"/>
      <c r="H1340" s="32"/>
      <c r="I1340" s="32"/>
      <c r="J1340" s="30"/>
      <c r="K1340" s="30"/>
      <c r="L1340" s="30"/>
      <c r="M1340" s="32"/>
      <c r="N1340" s="32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108"/>
    </row>
    <row r="1341">
      <c r="A1341" s="30"/>
      <c r="B1341" s="40"/>
      <c r="C1341" s="67"/>
      <c r="D1341" s="32"/>
      <c r="E1341" s="32"/>
      <c r="F1341" s="32"/>
      <c r="G1341" s="32"/>
      <c r="H1341" s="32"/>
      <c r="I1341" s="32"/>
      <c r="J1341" s="30"/>
      <c r="K1341" s="30"/>
      <c r="L1341" s="30"/>
      <c r="M1341" s="32"/>
      <c r="N1341" s="32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108"/>
    </row>
    <row r="1342">
      <c r="A1342" s="30"/>
      <c r="B1342" s="40"/>
      <c r="C1342" s="67"/>
      <c r="D1342" s="32"/>
      <c r="E1342" s="32"/>
      <c r="F1342" s="32"/>
      <c r="G1342" s="32"/>
      <c r="H1342" s="32"/>
      <c r="I1342" s="32"/>
      <c r="J1342" s="30"/>
      <c r="K1342" s="30"/>
      <c r="L1342" s="30"/>
      <c r="M1342" s="32"/>
      <c r="N1342" s="32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108"/>
    </row>
    <row r="1343">
      <c r="A1343" s="30"/>
      <c r="B1343" s="40"/>
      <c r="C1343" s="67"/>
      <c r="D1343" s="32"/>
      <c r="E1343" s="32"/>
      <c r="F1343" s="32"/>
      <c r="G1343" s="32"/>
      <c r="H1343" s="32"/>
      <c r="I1343" s="32"/>
      <c r="J1343" s="30"/>
      <c r="K1343" s="30"/>
      <c r="L1343" s="30"/>
      <c r="M1343" s="32"/>
      <c r="N1343" s="32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108"/>
    </row>
    <row r="1344">
      <c r="A1344" s="30"/>
      <c r="B1344" s="40"/>
      <c r="C1344" s="67"/>
      <c r="D1344" s="32"/>
      <c r="E1344" s="32"/>
      <c r="F1344" s="32"/>
      <c r="G1344" s="32"/>
      <c r="H1344" s="32"/>
      <c r="I1344" s="32"/>
      <c r="J1344" s="30"/>
      <c r="K1344" s="30"/>
      <c r="L1344" s="30"/>
      <c r="M1344" s="32"/>
      <c r="N1344" s="32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108"/>
    </row>
    <row r="1345">
      <c r="A1345" s="30"/>
      <c r="B1345" s="40"/>
      <c r="C1345" s="67"/>
      <c r="D1345" s="32"/>
      <c r="E1345" s="32"/>
      <c r="F1345" s="32"/>
      <c r="G1345" s="32"/>
      <c r="H1345" s="32"/>
      <c r="I1345" s="32"/>
      <c r="J1345" s="30"/>
      <c r="K1345" s="30"/>
      <c r="L1345" s="30"/>
      <c r="M1345" s="32"/>
      <c r="N1345" s="32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108"/>
    </row>
    <row r="1346">
      <c r="A1346" s="30"/>
      <c r="B1346" s="40"/>
      <c r="C1346" s="67"/>
      <c r="D1346" s="32"/>
      <c r="E1346" s="32"/>
      <c r="F1346" s="32"/>
      <c r="G1346" s="32"/>
      <c r="H1346" s="32"/>
      <c r="I1346" s="32"/>
      <c r="J1346" s="30"/>
      <c r="K1346" s="30"/>
      <c r="L1346" s="30"/>
      <c r="M1346" s="32"/>
      <c r="N1346" s="32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108"/>
    </row>
    <row r="1347">
      <c r="A1347" s="30"/>
      <c r="B1347" s="40"/>
      <c r="C1347" s="67"/>
      <c r="D1347" s="32"/>
      <c r="E1347" s="32"/>
      <c r="F1347" s="32"/>
      <c r="G1347" s="32"/>
      <c r="H1347" s="32"/>
      <c r="I1347" s="32"/>
      <c r="J1347" s="30"/>
      <c r="K1347" s="30"/>
      <c r="L1347" s="30"/>
      <c r="M1347" s="32"/>
      <c r="N1347" s="32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108"/>
    </row>
    <row r="1348">
      <c r="A1348" s="30"/>
      <c r="B1348" s="40"/>
      <c r="C1348" s="67"/>
      <c r="D1348" s="32"/>
      <c r="E1348" s="32"/>
      <c r="F1348" s="32"/>
      <c r="G1348" s="32"/>
      <c r="H1348" s="32"/>
      <c r="I1348" s="32"/>
      <c r="J1348" s="30"/>
      <c r="K1348" s="30"/>
      <c r="L1348" s="30"/>
      <c r="M1348" s="32"/>
      <c r="N1348" s="32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108"/>
    </row>
    <row r="1349">
      <c r="A1349" s="30"/>
      <c r="B1349" s="40"/>
      <c r="C1349" s="67"/>
      <c r="D1349" s="32"/>
      <c r="E1349" s="32"/>
      <c r="F1349" s="32"/>
      <c r="G1349" s="32"/>
      <c r="H1349" s="32"/>
      <c r="I1349" s="32"/>
      <c r="J1349" s="30"/>
      <c r="K1349" s="30"/>
      <c r="L1349" s="30"/>
      <c r="M1349" s="32"/>
      <c r="N1349" s="32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/>
      <c r="AE1349" s="30"/>
      <c r="AF1349" s="30"/>
      <c r="AG1349" s="30"/>
      <c r="AH1349" s="30"/>
      <c r="AI1349" s="30"/>
      <c r="AJ1349" s="108"/>
    </row>
    <row r="1350">
      <c r="A1350" s="30"/>
      <c r="B1350" s="40"/>
      <c r="C1350" s="67"/>
      <c r="D1350" s="32"/>
      <c r="E1350" s="32"/>
      <c r="F1350" s="32"/>
      <c r="G1350" s="32"/>
      <c r="H1350" s="32"/>
      <c r="I1350" s="32"/>
      <c r="J1350" s="30"/>
      <c r="K1350" s="30"/>
      <c r="L1350" s="30"/>
      <c r="M1350" s="32"/>
      <c r="N1350" s="32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108"/>
    </row>
    <row r="1351">
      <c r="A1351" s="30"/>
      <c r="B1351" s="40"/>
      <c r="C1351" s="67"/>
      <c r="D1351" s="32"/>
      <c r="E1351" s="32"/>
      <c r="F1351" s="32"/>
      <c r="G1351" s="32"/>
      <c r="H1351" s="32"/>
      <c r="I1351" s="32"/>
      <c r="J1351" s="30"/>
      <c r="K1351" s="30"/>
      <c r="L1351" s="30"/>
      <c r="M1351" s="32"/>
      <c r="N1351" s="32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108"/>
    </row>
    <row r="1352">
      <c r="A1352" s="30"/>
      <c r="B1352" s="40"/>
      <c r="C1352" s="67"/>
      <c r="D1352" s="32"/>
      <c r="E1352" s="32"/>
      <c r="F1352" s="32"/>
      <c r="G1352" s="32"/>
      <c r="H1352" s="32"/>
      <c r="I1352" s="32"/>
      <c r="J1352" s="30"/>
      <c r="K1352" s="30"/>
      <c r="L1352" s="30"/>
      <c r="M1352" s="32"/>
      <c r="N1352" s="32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108"/>
    </row>
    <row r="1353">
      <c r="A1353" s="30"/>
      <c r="B1353" s="40"/>
      <c r="C1353" s="67"/>
      <c r="D1353" s="32"/>
      <c r="E1353" s="32"/>
      <c r="F1353" s="32"/>
      <c r="G1353" s="32"/>
      <c r="H1353" s="32"/>
      <c r="I1353" s="32"/>
      <c r="J1353" s="30"/>
      <c r="K1353" s="30"/>
      <c r="L1353" s="30"/>
      <c r="M1353" s="32"/>
      <c r="N1353" s="32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108"/>
    </row>
    <row r="1354">
      <c r="A1354" s="30"/>
      <c r="B1354" s="40"/>
      <c r="C1354" s="67"/>
      <c r="D1354" s="32"/>
      <c r="E1354" s="32"/>
      <c r="F1354" s="32"/>
      <c r="G1354" s="32"/>
      <c r="H1354" s="32"/>
      <c r="I1354" s="32"/>
      <c r="J1354" s="30"/>
      <c r="K1354" s="30"/>
      <c r="L1354" s="30"/>
      <c r="M1354" s="32"/>
      <c r="N1354" s="32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108"/>
    </row>
    <row r="1355">
      <c r="A1355" s="30"/>
      <c r="B1355" s="40"/>
      <c r="C1355" s="67"/>
      <c r="D1355" s="32"/>
      <c r="E1355" s="32"/>
      <c r="F1355" s="32"/>
      <c r="G1355" s="32"/>
      <c r="H1355" s="32"/>
      <c r="I1355" s="32"/>
      <c r="J1355" s="30"/>
      <c r="K1355" s="30"/>
      <c r="L1355" s="30"/>
      <c r="M1355" s="32"/>
      <c r="N1355" s="32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108"/>
    </row>
    <row r="1356">
      <c r="A1356" s="30"/>
      <c r="B1356" s="40"/>
      <c r="C1356" s="67"/>
      <c r="D1356" s="32"/>
      <c r="E1356" s="32"/>
      <c r="F1356" s="32"/>
      <c r="G1356" s="32"/>
      <c r="H1356" s="32"/>
      <c r="I1356" s="32"/>
      <c r="J1356" s="30"/>
      <c r="K1356" s="30"/>
      <c r="L1356" s="30"/>
      <c r="M1356" s="32"/>
      <c r="N1356" s="32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108"/>
    </row>
    <row r="1357">
      <c r="A1357" s="30"/>
      <c r="B1357" s="40"/>
      <c r="C1357" s="67"/>
      <c r="D1357" s="32"/>
      <c r="E1357" s="32"/>
      <c r="F1357" s="32"/>
      <c r="G1357" s="32"/>
      <c r="H1357" s="32"/>
      <c r="I1357" s="32"/>
      <c r="J1357" s="30"/>
      <c r="K1357" s="30"/>
      <c r="L1357" s="30"/>
      <c r="M1357" s="32"/>
      <c r="N1357" s="32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/>
      <c r="AE1357" s="30"/>
      <c r="AF1357" s="30"/>
      <c r="AG1357" s="30"/>
      <c r="AH1357" s="30"/>
      <c r="AI1357" s="30"/>
      <c r="AJ1357" s="108"/>
    </row>
    <row r="1358">
      <c r="A1358" s="30"/>
      <c r="B1358" s="40"/>
      <c r="C1358" s="67"/>
      <c r="D1358" s="32"/>
      <c r="E1358" s="32"/>
      <c r="F1358" s="32"/>
      <c r="G1358" s="32"/>
      <c r="H1358" s="32"/>
      <c r="I1358" s="32"/>
      <c r="J1358" s="30"/>
      <c r="K1358" s="30"/>
      <c r="L1358" s="30"/>
      <c r="M1358" s="32"/>
      <c r="N1358" s="32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108"/>
    </row>
    <row r="1359">
      <c r="A1359" s="30"/>
      <c r="B1359" s="40"/>
      <c r="C1359" s="67"/>
      <c r="D1359" s="32"/>
      <c r="E1359" s="32"/>
      <c r="F1359" s="32"/>
      <c r="G1359" s="32"/>
      <c r="H1359" s="32"/>
      <c r="I1359" s="32"/>
      <c r="J1359" s="30"/>
      <c r="K1359" s="30"/>
      <c r="L1359" s="30"/>
      <c r="M1359" s="32"/>
      <c r="N1359" s="32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108"/>
    </row>
    <row r="1360">
      <c r="A1360" s="30"/>
      <c r="B1360" s="40"/>
      <c r="C1360" s="67"/>
      <c r="D1360" s="32"/>
      <c r="E1360" s="32"/>
      <c r="F1360" s="32"/>
      <c r="G1360" s="32"/>
      <c r="H1360" s="32"/>
      <c r="I1360" s="32"/>
      <c r="J1360" s="30"/>
      <c r="K1360" s="30"/>
      <c r="L1360" s="30"/>
      <c r="M1360" s="32"/>
      <c r="N1360" s="32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108"/>
    </row>
    <row r="1361">
      <c r="A1361" s="30"/>
      <c r="B1361" s="40"/>
      <c r="C1361" s="67"/>
      <c r="D1361" s="32"/>
      <c r="E1361" s="32"/>
      <c r="F1361" s="32"/>
      <c r="G1361" s="32"/>
      <c r="H1361" s="32"/>
      <c r="I1361" s="32"/>
      <c r="J1361" s="30"/>
      <c r="K1361" s="30"/>
      <c r="L1361" s="30"/>
      <c r="M1361" s="32"/>
      <c r="N1361" s="32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108"/>
    </row>
    <row r="1362">
      <c r="A1362" s="30"/>
      <c r="B1362" s="40"/>
      <c r="C1362" s="67"/>
      <c r="D1362" s="32"/>
      <c r="E1362" s="32"/>
      <c r="F1362" s="32"/>
      <c r="G1362" s="32"/>
      <c r="H1362" s="32"/>
      <c r="I1362" s="32"/>
      <c r="J1362" s="30"/>
      <c r="K1362" s="30"/>
      <c r="L1362" s="30"/>
      <c r="M1362" s="32"/>
      <c r="N1362" s="32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108"/>
    </row>
    <row r="1363">
      <c r="A1363" s="30"/>
      <c r="B1363" s="40"/>
      <c r="C1363" s="67"/>
      <c r="D1363" s="32"/>
      <c r="E1363" s="32"/>
      <c r="F1363" s="32"/>
      <c r="G1363" s="32"/>
      <c r="H1363" s="32"/>
      <c r="I1363" s="32"/>
      <c r="J1363" s="30"/>
      <c r="K1363" s="30"/>
      <c r="L1363" s="30"/>
      <c r="M1363" s="32"/>
      <c r="N1363" s="32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108"/>
    </row>
    <row r="1364">
      <c r="A1364" s="30"/>
      <c r="B1364" s="40"/>
      <c r="C1364" s="67"/>
      <c r="D1364" s="32"/>
      <c r="E1364" s="32"/>
      <c r="F1364" s="32"/>
      <c r="G1364" s="32"/>
      <c r="H1364" s="32"/>
      <c r="I1364" s="32"/>
      <c r="J1364" s="30"/>
      <c r="K1364" s="30"/>
      <c r="L1364" s="30"/>
      <c r="M1364" s="32"/>
      <c r="N1364" s="32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108"/>
    </row>
    <row r="1365">
      <c r="A1365" s="30"/>
      <c r="B1365" s="40"/>
      <c r="C1365" s="67"/>
      <c r="D1365" s="32"/>
      <c r="E1365" s="32"/>
      <c r="F1365" s="32"/>
      <c r="G1365" s="32"/>
      <c r="H1365" s="32"/>
      <c r="I1365" s="32"/>
      <c r="J1365" s="30"/>
      <c r="K1365" s="30"/>
      <c r="L1365" s="30"/>
      <c r="M1365" s="32"/>
      <c r="N1365" s="32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108"/>
    </row>
    <row r="1366">
      <c r="A1366" s="30"/>
      <c r="B1366" s="40"/>
      <c r="C1366" s="67"/>
      <c r="D1366" s="32"/>
      <c r="E1366" s="32"/>
      <c r="F1366" s="32"/>
      <c r="G1366" s="32"/>
      <c r="H1366" s="32"/>
      <c r="I1366" s="32"/>
      <c r="J1366" s="30"/>
      <c r="K1366" s="30"/>
      <c r="L1366" s="30"/>
      <c r="M1366" s="32"/>
      <c r="N1366" s="32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108"/>
    </row>
    <row r="1367">
      <c r="A1367" s="30"/>
      <c r="B1367" s="40"/>
      <c r="C1367" s="67"/>
      <c r="D1367" s="32"/>
      <c r="E1367" s="32"/>
      <c r="F1367" s="32"/>
      <c r="G1367" s="32"/>
      <c r="H1367" s="32"/>
      <c r="I1367" s="32"/>
      <c r="J1367" s="30"/>
      <c r="K1367" s="30"/>
      <c r="L1367" s="30"/>
      <c r="M1367" s="32"/>
      <c r="N1367" s="32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/>
      <c r="AE1367" s="30"/>
      <c r="AF1367" s="30"/>
      <c r="AG1367" s="30"/>
      <c r="AH1367" s="30"/>
      <c r="AI1367" s="30"/>
      <c r="AJ1367" s="108"/>
    </row>
    <row r="1368">
      <c r="A1368" s="30"/>
      <c r="B1368" s="40"/>
      <c r="C1368" s="67"/>
      <c r="D1368" s="32"/>
      <c r="E1368" s="32"/>
      <c r="F1368" s="32"/>
      <c r="G1368" s="32"/>
      <c r="H1368" s="32"/>
      <c r="I1368" s="32"/>
      <c r="J1368" s="30"/>
      <c r="K1368" s="30"/>
      <c r="L1368" s="30"/>
      <c r="M1368" s="32"/>
      <c r="N1368" s="32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108"/>
    </row>
    <row r="1369">
      <c r="A1369" s="30"/>
      <c r="B1369" s="40"/>
      <c r="C1369" s="67"/>
      <c r="D1369" s="32"/>
      <c r="E1369" s="32"/>
      <c r="F1369" s="32"/>
      <c r="G1369" s="32"/>
      <c r="H1369" s="32"/>
      <c r="I1369" s="32"/>
      <c r="J1369" s="30"/>
      <c r="K1369" s="30"/>
      <c r="L1369" s="30"/>
      <c r="M1369" s="32"/>
      <c r="N1369" s="32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108"/>
    </row>
    <row r="1370">
      <c r="A1370" s="30"/>
      <c r="B1370" s="40"/>
      <c r="C1370" s="67"/>
      <c r="D1370" s="32"/>
      <c r="E1370" s="32"/>
      <c r="F1370" s="32"/>
      <c r="G1370" s="32"/>
      <c r="H1370" s="32"/>
      <c r="I1370" s="32"/>
      <c r="J1370" s="30"/>
      <c r="K1370" s="30"/>
      <c r="L1370" s="30"/>
      <c r="M1370" s="32"/>
      <c r="N1370" s="32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108"/>
    </row>
    <row r="1371">
      <c r="A1371" s="30"/>
      <c r="B1371" s="40"/>
      <c r="C1371" s="67"/>
      <c r="D1371" s="32"/>
      <c r="E1371" s="32"/>
      <c r="F1371" s="32"/>
      <c r="G1371" s="32"/>
      <c r="H1371" s="32"/>
      <c r="I1371" s="32"/>
      <c r="J1371" s="30"/>
      <c r="K1371" s="30"/>
      <c r="L1371" s="30"/>
      <c r="M1371" s="32"/>
      <c r="N1371" s="32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108"/>
    </row>
    <row r="1372">
      <c r="A1372" s="30"/>
      <c r="B1372" s="40"/>
      <c r="C1372" s="67"/>
      <c r="D1372" s="32"/>
      <c r="E1372" s="32"/>
      <c r="F1372" s="32"/>
      <c r="G1372" s="32"/>
      <c r="H1372" s="32"/>
      <c r="I1372" s="32"/>
      <c r="J1372" s="30"/>
      <c r="K1372" s="30"/>
      <c r="L1372" s="30"/>
      <c r="M1372" s="32"/>
      <c r="N1372" s="32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108"/>
    </row>
    <row r="1373">
      <c r="A1373" s="30"/>
      <c r="B1373" s="40"/>
      <c r="C1373" s="67"/>
      <c r="D1373" s="32"/>
      <c r="E1373" s="32"/>
      <c r="F1373" s="32"/>
      <c r="G1373" s="32"/>
      <c r="H1373" s="32"/>
      <c r="I1373" s="32"/>
      <c r="J1373" s="30"/>
      <c r="K1373" s="30"/>
      <c r="L1373" s="30"/>
      <c r="M1373" s="32"/>
      <c r="N1373" s="32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30"/>
      <c r="AJ1373" s="108"/>
    </row>
    <row r="1374">
      <c r="A1374" s="30"/>
      <c r="B1374" s="40"/>
      <c r="C1374" s="67"/>
      <c r="D1374" s="32"/>
      <c r="E1374" s="32"/>
      <c r="F1374" s="32"/>
      <c r="G1374" s="32"/>
      <c r="H1374" s="32"/>
      <c r="I1374" s="32"/>
      <c r="J1374" s="30"/>
      <c r="K1374" s="30"/>
      <c r="L1374" s="30"/>
      <c r="M1374" s="32"/>
      <c r="N1374" s="32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108"/>
    </row>
    <row r="1375">
      <c r="A1375" s="30"/>
      <c r="B1375" s="40"/>
      <c r="C1375" s="67"/>
      <c r="D1375" s="32"/>
      <c r="E1375" s="32"/>
      <c r="F1375" s="32"/>
      <c r="G1375" s="32"/>
      <c r="H1375" s="32"/>
      <c r="I1375" s="32"/>
      <c r="J1375" s="30"/>
      <c r="K1375" s="30"/>
      <c r="L1375" s="30"/>
      <c r="M1375" s="32"/>
      <c r="N1375" s="32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/>
      <c r="AE1375" s="30"/>
      <c r="AF1375" s="30"/>
      <c r="AG1375" s="30"/>
      <c r="AH1375" s="30"/>
      <c r="AI1375" s="30"/>
      <c r="AJ1375" s="108"/>
    </row>
    <row r="1376">
      <c r="A1376" s="30"/>
      <c r="B1376" s="40"/>
      <c r="C1376" s="67"/>
      <c r="D1376" s="32"/>
      <c r="E1376" s="32"/>
      <c r="F1376" s="32"/>
      <c r="G1376" s="32"/>
      <c r="H1376" s="32"/>
      <c r="I1376" s="32"/>
      <c r="J1376" s="30"/>
      <c r="K1376" s="30"/>
      <c r="L1376" s="30"/>
      <c r="M1376" s="32"/>
      <c r="N1376" s="32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108"/>
    </row>
    <row r="1377">
      <c r="A1377" s="30"/>
      <c r="B1377" s="40"/>
      <c r="C1377" s="67"/>
      <c r="D1377" s="32"/>
      <c r="E1377" s="32"/>
      <c r="F1377" s="32"/>
      <c r="G1377" s="32"/>
      <c r="H1377" s="32"/>
      <c r="I1377" s="32"/>
      <c r="J1377" s="30"/>
      <c r="K1377" s="30"/>
      <c r="L1377" s="30"/>
      <c r="M1377" s="32"/>
      <c r="N1377" s="32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/>
      <c r="AE1377" s="30"/>
      <c r="AF1377" s="30"/>
      <c r="AG1377" s="30"/>
      <c r="AH1377" s="30"/>
      <c r="AI1377" s="30"/>
      <c r="AJ1377" s="108"/>
    </row>
    <row r="1378">
      <c r="A1378" s="30"/>
      <c r="B1378" s="40"/>
      <c r="C1378" s="67"/>
      <c r="D1378" s="32"/>
      <c r="E1378" s="32"/>
      <c r="F1378" s="32"/>
      <c r="G1378" s="32"/>
      <c r="H1378" s="32"/>
      <c r="I1378" s="32"/>
      <c r="J1378" s="30"/>
      <c r="K1378" s="30"/>
      <c r="L1378" s="30"/>
      <c r="M1378" s="32"/>
      <c r="N1378" s="32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108"/>
    </row>
    <row r="1379">
      <c r="A1379" s="30"/>
      <c r="B1379" s="40"/>
      <c r="C1379" s="67"/>
      <c r="D1379" s="32"/>
      <c r="E1379" s="32"/>
      <c r="F1379" s="32"/>
      <c r="G1379" s="32"/>
      <c r="H1379" s="32"/>
      <c r="I1379" s="32"/>
      <c r="J1379" s="30"/>
      <c r="K1379" s="30"/>
      <c r="L1379" s="30"/>
      <c r="M1379" s="32"/>
      <c r="N1379" s="32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/>
      <c r="AE1379" s="30"/>
      <c r="AF1379" s="30"/>
      <c r="AG1379" s="30"/>
      <c r="AH1379" s="30"/>
      <c r="AI1379" s="30"/>
      <c r="AJ1379" s="108"/>
    </row>
    <row r="1380">
      <c r="A1380" s="30"/>
      <c r="B1380" s="40"/>
      <c r="C1380" s="67"/>
      <c r="D1380" s="32"/>
      <c r="E1380" s="32"/>
      <c r="F1380" s="32"/>
      <c r="G1380" s="32"/>
      <c r="H1380" s="32"/>
      <c r="I1380" s="32"/>
      <c r="J1380" s="30"/>
      <c r="K1380" s="30"/>
      <c r="L1380" s="30"/>
      <c r="M1380" s="32"/>
      <c r="N1380" s="32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108"/>
    </row>
    <row r="1381">
      <c r="A1381" s="30"/>
      <c r="B1381" s="40"/>
      <c r="C1381" s="67"/>
      <c r="D1381" s="32"/>
      <c r="E1381" s="32"/>
      <c r="F1381" s="32"/>
      <c r="G1381" s="32"/>
      <c r="H1381" s="32"/>
      <c r="I1381" s="32"/>
      <c r="J1381" s="30"/>
      <c r="K1381" s="30"/>
      <c r="L1381" s="30"/>
      <c r="M1381" s="32"/>
      <c r="N1381" s="32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108"/>
    </row>
    <row r="1382">
      <c r="A1382" s="30"/>
      <c r="B1382" s="40"/>
      <c r="C1382" s="67"/>
      <c r="D1382" s="32"/>
      <c r="E1382" s="32"/>
      <c r="F1382" s="32"/>
      <c r="G1382" s="32"/>
      <c r="H1382" s="32"/>
      <c r="I1382" s="32"/>
      <c r="J1382" s="30"/>
      <c r="K1382" s="30"/>
      <c r="L1382" s="30"/>
      <c r="M1382" s="32"/>
      <c r="N1382" s="32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108"/>
    </row>
    <row r="1383">
      <c r="A1383" s="30"/>
      <c r="B1383" s="40"/>
      <c r="C1383" s="67"/>
      <c r="D1383" s="32"/>
      <c r="E1383" s="32"/>
      <c r="F1383" s="32"/>
      <c r="G1383" s="32"/>
      <c r="H1383" s="32"/>
      <c r="I1383" s="32"/>
      <c r="J1383" s="30"/>
      <c r="K1383" s="30"/>
      <c r="L1383" s="30"/>
      <c r="M1383" s="32"/>
      <c r="N1383" s="32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108"/>
    </row>
    <row r="1384">
      <c r="A1384" s="30"/>
      <c r="B1384" s="40"/>
      <c r="C1384" s="67"/>
      <c r="D1384" s="32"/>
      <c r="E1384" s="32"/>
      <c r="F1384" s="32"/>
      <c r="G1384" s="32"/>
      <c r="H1384" s="32"/>
      <c r="I1384" s="32"/>
      <c r="J1384" s="30"/>
      <c r="K1384" s="30"/>
      <c r="L1384" s="30"/>
      <c r="M1384" s="32"/>
      <c r="N1384" s="32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108"/>
    </row>
    <row r="1385">
      <c r="A1385" s="30"/>
      <c r="B1385" s="40"/>
      <c r="C1385" s="67"/>
      <c r="D1385" s="32"/>
      <c r="E1385" s="32"/>
      <c r="F1385" s="32"/>
      <c r="G1385" s="32"/>
      <c r="H1385" s="32"/>
      <c r="I1385" s="32"/>
      <c r="J1385" s="30"/>
      <c r="K1385" s="30"/>
      <c r="L1385" s="30"/>
      <c r="M1385" s="32"/>
      <c r="N1385" s="32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108"/>
    </row>
    <row r="1386">
      <c r="A1386" s="30"/>
      <c r="B1386" s="40"/>
      <c r="C1386" s="67"/>
      <c r="D1386" s="32"/>
      <c r="E1386" s="32"/>
      <c r="F1386" s="32"/>
      <c r="G1386" s="32"/>
      <c r="H1386" s="32"/>
      <c r="I1386" s="32"/>
      <c r="J1386" s="30"/>
      <c r="K1386" s="30"/>
      <c r="L1386" s="30"/>
      <c r="M1386" s="32"/>
      <c r="N1386" s="32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108"/>
    </row>
    <row r="1387">
      <c r="A1387" s="30"/>
      <c r="B1387" s="40"/>
      <c r="C1387" s="67"/>
      <c r="D1387" s="32"/>
      <c r="E1387" s="32"/>
      <c r="F1387" s="32"/>
      <c r="G1387" s="32"/>
      <c r="H1387" s="32"/>
      <c r="I1387" s="32"/>
      <c r="J1387" s="30"/>
      <c r="K1387" s="30"/>
      <c r="L1387" s="30"/>
      <c r="M1387" s="32"/>
      <c r="N1387" s="32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108"/>
    </row>
    <row r="1388">
      <c r="A1388" s="30"/>
      <c r="B1388" s="40"/>
      <c r="C1388" s="67"/>
      <c r="D1388" s="32"/>
      <c r="E1388" s="32"/>
      <c r="F1388" s="32"/>
      <c r="G1388" s="32"/>
      <c r="H1388" s="32"/>
      <c r="I1388" s="32"/>
      <c r="J1388" s="30"/>
      <c r="K1388" s="30"/>
      <c r="L1388" s="30"/>
      <c r="M1388" s="32"/>
      <c r="N1388" s="32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108"/>
    </row>
    <row r="1389">
      <c r="A1389" s="30"/>
      <c r="B1389" s="40"/>
      <c r="C1389" s="67"/>
      <c r="D1389" s="32"/>
      <c r="E1389" s="32"/>
      <c r="F1389" s="32"/>
      <c r="G1389" s="32"/>
      <c r="H1389" s="32"/>
      <c r="I1389" s="32"/>
      <c r="J1389" s="30"/>
      <c r="K1389" s="30"/>
      <c r="L1389" s="30"/>
      <c r="M1389" s="32"/>
      <c r="N1389" s="32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108"/>
    </row>
    <row r="1390">
      <c r="A1390" s="30"/>
      <c r="B1390" s="40"/>
      <c r="C1390" s="67"/>
      <c r="D1390" s="32"/>
      <c r="E1390" s="32"/>
      <c r="F1390" s="32"/>
      <c r="G1390" s="32"/>
      <c r="H1390" s="32"/>
      <c r="I1390" s="32"/>
      <c r="J1390" s="30"/>
      <c r="K1390" s="30"/>
      <c r="L1390" s="30"/>
      <c r="M1390" s="32"/>
      <c r="N1390" s="32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108"/>
    </row>
    <row r="1391">
      <c r="A1391" s="30"/>
      <c r="B1391" s="40"/>
      <c r="C1391" s="67"/>
      <c r="D1391" s="32"/>
      <c r="E1391" s="32"/>
      <c r="F1391" s="32"/>
      <c r="G1391" s="32"/>
      <c r="H1391" s="32"/>
      <c r="I1391" s="32"/>
      <c r="J1391" s="30"/>
      <c r="K1391" s="30"/>
      <c r="L1391" s="30"/>
      <c r="M1391" s="32"/>
      <c r="N1391" s="32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108"/>
    </row>
    <row r="1392">
      <c r="A1392" s="30"/>
      <c r="B1392" s="40"/>
      <c r="C1392" s="67"/>
      <c r="D1392" s="32"/>
      <c r="E1392" s="32"/>
      <c r="F1392" s="32"/>
      <c r="G1392" s="32"/>
      <c r="H1392" s="32"/>
      <c r="I1392" s="32"/>
      <c r="J1392" s="30"/>
      <c r="K1392" s="30"/>
      <c r="L1392" s="30"/>
      <c r="M1392" s="32"/>
      <c r="N1392" s="32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108"/>
    </row>
    <row r="1393">
      <c r="A1393" s="30"/>
      <c r="B1393" s="40"/>
      <c r="C1393" s="67"/>
      <c r="D1393" s="32"/>
      <c r="E1393" s="32"/>
      <c r="F1393" s="32"/>
      <c r="G1393" s="32"/>
      <c r="H1393" s="32"/>
      <c r="I1393" s="32"/>
      <c r="J1393" s="30"/>
      <c r="K1393" s="30"/>
      <c r="L1393" s="30"/>
      <c r="M1393" s="32"/>
      <c r="N1393" s="32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108"/>
    </row>
    <row r="1394">
      <c r="A1394" s="30"/>
      <c r="B1394" s="40"/>
      <c r="C1394" s="67"/>
      <c r="D1394" s="32"/>
      <c r="E1394" s="32"/>
      <c r="F1394" s="32"/>
      <c r="G1394" s="32"/>
      <c r="H1394" s="32"/>
      <c r="I1394" s="32"/>
      <c r="J1394" s="30"/>
      <c r="K1394" s="30"/>
      <c r="L1394" s="30"/>
      <c r="M1394" s="32"/>
      <c r="N1394" s="32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108"/>
    </row>
    <row r="1395">
      <c r="A1395" s="30"/>
      <c r="B1395" s="40"/>
      <c r="C1395" s="67"/>
      <c r="D1395" s="32"/>
      <c r="E1395" s="32"/>
      <c r="F1395" s="32"/>
      <c r="G1395" s="32"/>
      <c r="H1395" s="32"/>
      <c r="I1395" s="32"/>
      <c r="J1395" s="30"/>
      <c r="K1395" s="30"/>
      <c r="L1395" s="30"/>
      <c r="M1395" s="32"/>
      <c r="N1395" s="32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108"/>
    </row>
    <row r="1396">
      <c r="A1396" s="30"/>
      <c r="B1396" s="40"/>
      <c r="C1396" s="67"/>
      <c r="D1396" s="32"/>
      <c r="E1396" s="32"/>
      <c r="F1396" s="32"/>
      <c r="G1396" s="32"/>
      <c r="H1396" s="32"/>
      <c r="I1396" s="32"/>
      <c r="J1396" s="30"/>
      <c r="K1396" s="30"/>
      <c r="L1396" s="30"/>
      <c r="M1396" s="32"/>
      <c r="N1396" s="32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108"/>
    </row>
    <row r="1397">
      <c r="A1397" s="30"/>
      <c r="B1397" s="40"/>
      <c r="C1397" s="67"/>
      <c r="D1397" s="32"/>
      <c r="E1397" s="32"/>
      <c r="F1397" s="32"/>
      <c r="G1397" s="32"/>
      <c r="H1397" s="32"/>
      <c r="I1397" s="32"/>
      <c r="J1397" s="30"/>
      <c r="K1397" s="30"/>
      <c r="L1397" s="30"/>
      <c r="M1397" s="32"/>
      <c r="N1397" s="32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  <c r="AB1397" s="30"/>
      <c r="AC1397" s="30"/>
      <c r="AD1397" s="30"/>
      <c r="AE1397" s="30"/>
      <c r="AF1397" s="30"/>
      <c r="AG1397" s="30"/>
      <c r="AH1397" s="30"/>
      <c r="AI1397" s="30"/>
      <c r="AJ1397" s="108"/>
    </row>
    <row r="1398">
      <c r="A1398" s="30"/>
      <c r="B1398" s="40"/>
      <c r="C1398" s="67"/>
      <c r="D1398" s="32"/>
      <c r="E1398" s="32"/>
      <c r="F1398" s="32"/>
      <c r="G1398" s="32"/>
      <c r="H1398" s="32"/>
      <c r="I1398" s="32"/>
      <c r="J1398" s="30"/>
      <c r="K1398" s="30"/>
      <c r="L1398" s="30"/>
      <c r="M1398" s="32"/>
      <c r="N1398" s="32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108"/>
    </row>
    <row r="1399">
      <c r="A1399" s="30"/>
      <c r="B1399" s="40"/>
      <c r="C1399" s="67"/>
      <c r="D1399" s="32"/>
      <c r="E1399" s="32"/>
      <c r="F1399" s="32"/>
      <c r="G1399" s="32"/>
      <c r="H1399" s="32"/>
      <c r="I1399" s="32"/>
      <c r="J1399" s="30"/>
      <c r="K1399" s="30"/>
      <c r="L1399" s="30"/>
      <c r="M1399" s="32"/>
      <c r="N1399" s="32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108"/>
    </row>
    <row r="1400">
      <c r="A1400" s="30"/>
      <c r="B1400" s="40"/>
      <c r="C1400" s="67"/>
      <c r="D1400" s="32"/>
      <c r="E1400" s="32"/>
      <c r="F1400" s="32"/>
      <c r="G1400" s="32"/>
      <c r="H1400" s="32"/>
      <c r="I1400" s="32"/>
      <c r="J1400" s="30"/>
      <c r="K1400" s="30"/>
      <c r="L1400" s="30"/>
      <c r="M1400" s="32"/>
      <c r="N1400" s="32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108"/>
    </row>
    <row r="1401">
      <c r="A1401" s="30"/>
      <c r="B1401" s="40"/>
      <c r="C1401" s="67"/>
      <c r="D1401" s="32"/>
      <c r="E1401" s="32"/>
      <c r="F1401" s="32"/>
      <c r="G1401" s="32"/>
      <c r="H1401" s="32"/>
      <c r="I1401" s="32"/>
      <c r="J1401" s="30"/>
      <c r="K1401" s="30"/>
      <c r="L1401" s="30"/>
      <c r="M1401" s="32"/>
      <c r="N1401" s="32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108"/>
    </row>
    <row r="1402">
      <c r="A1402" s="30"/>
      <c r="B1402" s="40"/>
      <c r="C1402" s="67"/>
      <c r="D1402" s="32"/>
      <c r="E1402" s="32"/>
      <c r="F1402" s="32"/>
      <c r="G1402" s="32"/>
      <c r="H1402" s="32"/>
      <c r="I1402" s="32"/>
      <c r="J1402" s="30"/>
      <c r="K1402" s="30"/>
      <c r="L1402" s="30"/>
      <c r="M1402" s="32"/>
      <c r="N1402" s="32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108"/>
    </row>
    <row r="1403">
      <c r="A1403" s="30"/>
      <c r="B1403" s="40"/>
      <c r="C1403" s="67"/>
      <c r="D1403" s="32"/>
      <c r="E1403" s="32"/>
      <c r="F1403" s="32"/>
      <c r="G1403" s="32"/>
      <c r="H1403" s="32"/>
      <c r="I1403" s="32"/>
      <c r="J1403" s="30"/>
      <c r="K1403" s="30"/>
      <c r="L1403" s="30"/>
      <c r="M1403" s="32"/>
      <c r="N1403" s="32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  <c r="AB1403" s="30"/>
      <c r="AC1403" s="30"/>
      <c r="AD1403" s="30"/>
      <c r="AE1403" s="30"/>
      <c r="AF1403" s="30"/>
      <c r="AG1403" s="30"/>
      <c r="AH1403" s="30"/>
      <c r="AI1403" s="30"/>
      <c r="AJ1403" s="108"/>
    </row>
    <row r="1404">
      <c r="A1404" s="30"/>
      <c r="B1404" s="40"/>
      <c r="C1404" s="67"/>
      <c r="D1404" s="32"/>
      <c r="E1404" s="32"/>
      <c r="F1404" s="32"/>
      <c r="G1404" s="32"/>
      <c r="H1404" s="32"/>
      <c r="I1404" s="32"/>
      <c r="J1404" s="30"/>
      <c r="K1404" s="30"/>
      <c r="L1404" s="30"/>
      <c r="M1404" s="32"/>
      <c r="N1404" s="32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108"/>
    </row>
    <row r="1405">
      <c r="A1405" s="30"/>
      <c r="B1405" s="40"/>
      <c r="C1405" s="67"/>
      <c r="D1405" s="32"/>
      <c r="E1405" s="32"/>
      <c r="F1405" s="32"/>
      <c r="G1405" s="32"/>
      <c r="H1405" s="32"/>
      <c r="I1405" s="32"/>
      <c r="J1405" s="30"/>
      <c r="K1405" s="30"/>
      <c r="L1405" s="30"/>
      <c r="M1405" s="32"/>
      <c r="N1405" s="32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  <c r="AB1405" s="30"/>
      <c r="AC1405" s="30"/>
      <c r="AD1405" s="30"/>
      <c r="AE1405" s="30"/>
      <c r="AF1405" s="30"/>
      <c r="AG1405" s="30"/>
      <c r="AH1405" s="30"/>
      <c r="AI1405" s="30"/>
      <c r="AJ1405" s="108"/>
    </row>
    <row r="1406">
      <c r="A1406" s="30"/>
      <c r="B1406" s="40"/>
      <c r="C1406" s="67"/>
      <c r="D1406" s="32"/>
      <c r="E1406" s="32"/>
      <c r="F1406" s="32"/>
      <c r="G1406" s="32"/>
      <c r="H1406" s="32"/>
      <c r="I1406" s="32"/>
      <c r="J1406" s="30"/>
      <c r="K1406" s="30"/>
      <c r="L1406" s="30"/>
      <c r="M1406" s="32"/>
      <c r="N1406" s="32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108"/>
    </row>
    <row r="1407">
      <c r="A1407" s="30"/>
      <c r="B1407" s="40"/>
      <c r="C1407" s="67"/>
      <c r="D1407" s="32"/>
      <c r="E1407" s="32"/>
      <c r="F1407" s="32"/>
      <c r="G1407" s="32"/>
      <c r="H1407" s="32"/>
      <c r="I1407" s="32"/>
      <c r="J1407" s="30"/>
      <c r="K1407" s="30"/>
      <c r="L1407" s="30"/>
      <c r="M1407" s="32"/>
      <c r="N1407" s="32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108"/>
    </row>
    <row r="1408">
      <c r="A1408" s="30"/>
      <c r="B1408" s="40"/>
      <c r="C1408" s="67"/>
      <c r="D1408" s="32"/>
      <c r="E1408" s="32"/>
      <c r="F1408" s="32"/>
      <c r="G1408" s="32"/>
      <c r="H1408" s="32"/>
      <c r="I1408" s="32"/>
      <c r="J1408" s="30"/>
      <c r="K1408" s="30"/>
      <c r="L1408" s="30"/>
      <c r="M1408" s="32"/>
      <c r="N1408" s="32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108"/>
    </row>
    <row r="1409">
      <c r="A1409" s="30"/>
      <c r="B1409" s="40"/>
      <c r="C1409" s="67"/>
      <c r="D1409" s="32"/>
      <c r="E1409" s="32"/>
      <c r="F1409" s="32"/>
      <c r="G1409" s="32"/>
      <c r="H1409" s="32"/>
      <c r="I1409" s="32"/>
      <c r="J1409" s="30"/>
      <c r="K1409" s="30"/>
      <c r="L1409" s="30"/>
      <c r="M1409" s="32"/>
      <c r="N1409" s="32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/>
      <c r="AE1409" s="30"/>
      <c r="AF1409" s="30"/>
      <c r="AG1409" s="30"/>
      <c r="AH1409" s="30"/>
      <c r="AI1409" s="30"/>
      <c r="AJ1409" s="108"/>
    </row>
    <row r="1410">
      <c r="A1410" s="30"/>
      <c r="B1410" s="40"/>
      <c r="C1410" s="67"/>
      <c r="D1410" s="32"/>
      <c r="E1410" s="32"/>
      <c r="F1410" s="32"/>
      <c r="G1410" s="32"/>
      <c r="H1410" s="32"/>
      <c r="I1410" s="32"/>
      <c r="J1410" s="30"/>
      <c r="K1410" s="30"/>
      <c r="L1410" s="30"/>
      <c r="M1410" s="32"/>
      <c r="N1410" s="32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108"/>
    </row>
    <row r="1411">
      <c r="A1411" s="30"/>
      <c r="B1411" s="40"/>
      <c r="C1411" s="67"/>
      <c r="D1411" s="32"/>
      <c r="E1411" s="32"/>
      <c r="F1411" s="32"/>
      <c r="G1411" s="32"/>
      <c r="H1411" s="32"/>
      <c r="I1411" s="32"/>
      <c r="J1411" s="30"/>
      <c r="K1411" s="30"/>
      <c r="L1411" s="30"/>
      <c r="M1411" s="32"/>
      <c r="N1411" s="32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108"/>
    </row>
    <row r="1412">
      <c r="A1412" s="30"/>
      <c r="B1412" s="40"/>
      <c r="C1412" s="67"/>
      <c r="D1412" s="32"/>
      <c r="E1412" s="32"/>
      <c r="F1412" s="32"/>
      <c r="G1412" s="32"/>
      <c r="H1412" s="32"/>
      <c r="I1412" s="32"/>
      <c r="J1412" s="30"/>
      <c r="K1412" s="30"/>
      <c r="L1412" s="30"/>
      <c r="M1412" s="32"/>
      <c r="N1412" s="32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108"/>
    </row>
    <row r="1413">
      <c r="A1413" s="30"/>
      <c r="B1413" s="40"/>
      <c r="C1413" s="67"/>
      <c r="D1413" s="32"/>
      <c r="E1413" s="32"/>
      <c r="F1413" s="32"/>
      <c r="G1413" s="32"/>
      <c r="H1413" s="32"/>
      <c r="I1413" s="32"/>
      <c r="J1413" s="30"/>
      <c r="K1413" s="30"/>
      <c r="L1413" s="30"/>
      <c r="M1413" s="32"/>
      <c r="N1413" s="32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108"/>
    </row>
    <row r="1414">
      <c r="A1414" s="30"/>
      <c r="B1414" s="40"/>
      <c r="C1414" s="67"/>
      <c r="D1414" s="32"/>
      <c r="E1414" s="32"/>
      <c r="F1414" s="32"/>
      <c r="G1414" s="32"/>
      <c r="H1414" s="32"/>
      <c r="I1414" s="32"/>
      <c r="J1414" s="30"/>
      <c r="K1414" s="30"/>
      <c r="L1414" s="30"/>
      <c r="M1414" s="32"/>
      <c r="N1414" s="32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108"/>
    </row>
    <row r="1415">
      <c r="A1415" s="30"/>
      <c r="B1415" s="40"/>
      <c r="C1415" s="67"/>
      <c r="D1415" s="32"/>
      <c r="E1415" s="32"/>
      <c r="F1415" s="32"/>
      <c r="G1415" s="32"/>
      <c r="H1415" s="32"/>
      <c r="I1415" s="32"/>
      <c r="J1415" s="30"/>
      <c r="K1415" s="30"/>
      <c r="L1415" s="30"/>
      <c r="M1415" s="32"/>
      <c r="N1415" s="32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108"/>
    </row>
    <row r="1416">
      <c r="A1416" s="30"/>
      <c r="B1416" s="40"/>
      <c r="C1416" s="67"/>
      <c r="D1416" s="32"/>
      <c r="E1416" s="32"/>
      <c r="F1416" s="32"/>
      <c r="G1416" s="32"/>
      <c r="H1416" s="32"/>
      <c r="I1416" s="32"/>
      <c r="J1416" s="30"/>
      <c r="K1416" s="30"/>
      <c r="L1416" s="30"/>
      <c r="M1416" s="32"/>
      <c r="N1416" s="32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108"/>
    </row>
    <row r="1417">
      <c r="A1417" s="30"/>
      <c r="B1417" s="40"/>
      <c r="C1417" s="67"/>
      <c r="D1417" s="32"/>
      <c r="E1417" s="32"/>
      <c r="F1417" s="32"/>
      <c r="G1417" s="32"/>
      <c r="H1417" s="32"/>
      <c r="I1417" s="32"/>
      <c r="J1417" s="30"/>
      <c r="K1417" s="30"/>
      <c r="L1417" s="30"/>
      <c r="M1417" s="32"/>
      <c r="N1417" s="32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108"/>
    </row>
    <row r="1418">
      <c r="A1418" s="30"/>
      <c r="B1418" s="40"/>
      <c r="C1418" s="67"/>
      <c r="D1418" s="32"/>
      <c r="E1418" s="32"/>
      <c r="F1418" s="32"/>
      <c r="G1418" s="32"/>
      <c r="H1418" s="32"/>
      <c r="I1418" s="32"/>
      <c r="J1418" s="30"/>
      <c r="K1418" s="30"/>
      <c r="L1418" s="30"/>
      <c r="M1418" s="32"/>
      <c r="N1418" s="32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108"/>
    </row>
    <row r="1419">
      <c r="A1419" s="30"/>
      <c r="B1419" s="40"/>
      <c r="C1419" s="67"/>
      <c r="D1419" s="32"/>
      <c r="E1419" s="32"/>
      <c r="F1419" s="32"/>
      <c r="G1419" s="32"/>
      <c r="H1419" s="32"/>
      <c r="I1419" s="32"/>
      <c r="J1419" s="30"/>
      <c r="K1419" s="30"/>
      <c r="L1419" s="30"/>
      <c r="M1419" s="32"/>
      <c r="N1419" s="32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108"/>
    </row>
    <row r="1420">
      <c r="A1420" s="30"/>
      <c r="B1420" s="40"/>
      <c r="C1420" s="67"/>
      <c r="D1420" s="32"/>
      <c r="E1420" s="32"/>
      <c r="F1420" s="32"/>
      <c r="G1420" s="32"/>
      <c r="H1420" s="32"/>
      <c r="I1420" s="32"/>
      <c r="J1420" s="30"/>
      <c r="K1420" s="30"/>
      <c r="L1420" s="30"/>
      <c r="M1420" s="32"/>
      <c r="N1420" s="32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108"/>
    </row>
    <row r="1421">
      <c r="A1421" s="30"/>
      <c r="B1421" s="40"/>
      <c r="C1421" s="67"/>
      <c r="D1421" s="32"/>
      <c r="E1421" s="32"/>
      <c r="F1421" s="32"/>
      <c r="G1421" s="32"/>
      <c r="H1421" s="32"/>
      <c r="I1421" s="32"/>
      <c r="J1421" s="30"/>
      <c r="K1421" s="30"/>
      <c r="L1421" s="30"/>
      <c r="M1421" s="32"/>
      <c r="N1421" s="32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108"/>
    </row>
    <row r="1422">
      <c r="A1422" s="30"/>
      <c r="B1422" s="40"/>
      <c r="C1422" s="67"/>
      <c r="D1422" s="32"/>
      <c r="E1422" s="32"/>
      <c r="F1422" s="32"/>
      <c r="G1422" s="32"/>
      <c r="H1422" s="32"/>
      <c r="I1422" s="32"/>
      <c r="J1422" s="30"/>
      <c r="K1422" s="30"/>
      <c r="L1422" s="30"/>
      <c r="M1422" s="32"/>
      <c r="N1422" s="32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108"/>
    </row>
    <row r="1423">
      <c r="A1423" s="30"/>
      <c r="B1423" s="40"/>
      <c r="C1423" s="67"/>
      <c r="D1423" s="32"/>
      <c r="E1423" s="32"/>
      <c r="F1423" s="32"/>
      <c r="G1423" s="32"/>
      <c r="H1423" s="32"/>
      <c r="I1423" s="32"/>
      <c r="J1423" s="30"/>
      <c r="K1423" s="30"/>
      <c r="L1423" s="30"/>
      <c r="M1423" s="32"/>
      <c r="N1423" s="32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108"/>
    </row>
    <row r="1424">
      <c r="A1424" s="30"/>
      <c r="B1424" s="40"/>
      <c r="C1424" s="67"/>
      <c r="D1424" s="32"/>
      <c r="E1424" s="32"/>
      <c r="F1424" s="32"/>
      <c r="G1424" s="32"/>
      <c r="H1424" s="32"/>
      <c r="I1424" s="32"/>
      <c r="J1424" s="30"/>
      <c r="K1424" s="30"/>
      <c r="L1424" s="30"/>
      <c r="M1424" s="32"/>
      <c r="N1424" s="32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108"/>
    </row>
    <row r="1425">
      <c r="A1425" s="30"/>
      <c r="B1425" s="40"/>
      <c r="C1425" s="67"/>
      <c r="D1425" s="32"/>
      <c r="E1425" s="32"/>
      <c r="F1425" s="32"/>
      <c r="G1425" s="32"/>
      <c r="H1425" s="32"/>
      <c r="I1425" s="32"/>
      <c r="J1425" s="30"/>
      <c r="K1425" s="30"/>
      <c r="L1425" s="30"/>
      <c r="M1425" s="32"/>
      <c r="N1425" s="32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108"/>
    </row>
    <row r="1426">
      <c r="A1426" s="30"/>
      <c r="B1426" s="40"/>
      <c r="C1426" s="67"/>
      <c r="D1426" s="32"/>
      <c r="E1426" s="32"/>
      <c r="F1426" s="32"/>
      <c r="G1426" s="32"/>
      <c r="H1426" s="32"/>
      <c r="I1426" s="32"/>
      <c r="J1426" s="30"/>
      <c r="K1426" s="30"/>
      <c r="L1426" s="30"/>
      <c r="M1426" s="32"/>
      <c r="N1426" s="32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108"/>
    </row>
    <row r="1427">
      <c r="A1427" s="30"/>
      <c r="B1427" s="40"/>
      <c r="C1427" s="67"/>
      <c r="D1427" s="32"/>
      <c r="E1427" s="32"/>
      <c r="F1427" s="32"/>
      <c r="G1427" s="32"/>
      <c r="H1427" s="32"/>
      <c r="I1427" s="32"/>
      <c r="J1427" s="30"/>
      <c r="K1427" s="30"/>
      <c r="L1427" s="30"/>
      <c r="M1427" s="32"/>
      <c r="N1427" s="32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108"/>
    </row>
    <row r="1428">
      <c r="A1428" s="30"/>
      <c r="B1428" s="40"/>
      <c r="C1428" s="67"/>
      <c r="D1428" s="32"/>
      <c r="E1428" s="32"/>
      <c r="F1428" s="32"/>
      <c r="G1428" s="32"/>
      <c r="H1428" s="32"/>
      <c r="I1428" s="32"/>
      <c r="J1428" s="30"/>
      <c r="K1428" s="30"/>
      <c r="L1428" s="30"/>
      <c r="M1428" s="32"/>
      <c r="N1428" s="32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108"/>
    </row>
    <row r="1429">
      <c r="A1429" s="30"/>
      <c r="B1429" s="40"/>
      <c r="C1429" s="67"/>
      <c r="D1429" s="32"/>
      <c r="E1429" s="32"/>
      <c r="F1429" s="32"/>
      <c r="G1429" s="32"/>
      <c r="H1429" s="32"/>
      <c r="I1429" s="32"/>
      <c r="J1429" s="30"/>
      <c r="K1429" s="30"/>
      <c r="L1429" s="30"/>
      <c r="M1429" s="32"/>
      <c r="N1429" s="32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  <c r="AB1429" s="30"/>
      <c r="AC1429" s="30"/>
      <c r="AD1429" s="30"/>
      <c r="AE1429" s="30"/>
      <c r="AF1429" s="30"/>
      <c r="AG1429" s="30"/>
      <c r="AH1429" s="30"/>
      <c r="AI1429" s="30"/>
      <c r="AJ1429" s="108"/>
    </row>
    <row r="1430">
      <c r="A1430" s="30"/>
      <c r="B1430" s="40"/>
      <c r="C1430" s="67"/>
      <c r="D1430" s="32"/>
      <c r="E1430" s="32"/>
      <c r="F1430" s="32"/>
      <c r="G1430" s="32"/>
      <c r="H1430" s="32"/>
      <c r="I1430" s="32"/>
      <c r="J1430" s="30"/>
      <c r="K1430" s="30"/>
      <c r="L1430" s="30"/>
      <c r="M1430" s="32"/>
      <c r="N1430" s="32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108"/>
    </row>
    <row r="1431">
      <c r="A1431" s="30"/>
      <c r="B1431" s="40"/>
      <c r="C1431" s="67"/>
      <c r="D1431" s="32"/>
      <c r="E1431" s="32"/>
      <c r="F1431" s="32"/>
      <c r="G1431" s="32"/>
      <c r="H1431" s="32"/>
      <c r="I1431" s="32"/>
      <c r="J1431" s="30"/>
      <c r="K1431" s="30"/>
      <c r="L1431" s="30"/>
      <c r="M1431" s="32"/>
      <c r="N1431" s="32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108"/>
    </row>
    <row r="1432">
      <c r="A1432" s="30"/>
      <c r="B1432" s="40"/>
      <c r="C1432" s="67"/>
      <c r="D1432" s="32"/>
      <c r="E1432" s="32"/>
      <c r="F1432" s="32"/>
      <c r="G1432" s="32"/>
      <c r="H1432" s="32"/>
      <c r="I1432" s="32"/>
      <c r="J1432" s="30"/>
      <c r="K1432" s="30"/>
      <c r="L1432" s="30"/>
      <c r="M1432" s="32"/>
      <c r="N1432" s="32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108"/>
    </row>
    <row r="1433">
      <c r="A1433" s="30"/>
      <c r="B1433" s="40"/>
      <c r="C1433" s="67"/>
      <c r="D1433" s="32"/>
      <c r="E1433" s="32"/>
      <c r="F1433" s="32"/>
      <c r="G1433" s="32"/>
      <c r="H1433" s="32"/>
      <c r="I1433" s="32"/>
      <c r="J1433" s="30"/>
      <c r="K1433" s="30"/>
      <c r="L1433" s="30"/>
      <c r="M1433" s="32"/>
      <c r="N1433" s="32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/>
      <c r="AE1433" s="30"/>
      <c r="AF1433" s="30"/>
      <c r="AG1433" s="30"/>
      <c r="AH1433" s="30"/>
      <c r="AI1433" s="30"/>
      <c r="AJ1433" s="108"/>
    </row>
    <row r="1434">
      <c r="A1434" s="30"/>
      <c r="B1434" s="40"/>
      <c r="C1434" s="67"/>
      <c r="D1434" s="32"/>
      <c r="E1434" s="32"/>
      <c r="F1434" s="32"/>
      <c r="G1434" s="32"/>
      <c r="H1434" s="32"/>
      <c r="I1434" s="32"/>
      <c r="J1434" s="30"/>
      <c r="K1434" s="30"/>
      <c r="L1434" s="30"/>
      <c r="M1434" s="32"/>
      <c r="N1434" s="32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108"/>
    </row>
    <row r="1435">
      <c r="A1435" s="30"/>
      <c r="B1435" s="40"/>
      <c r="C1435" s="67"/>
      <c r="D1435" s="32"/>
      <c r="E1435" s="32"/>
      <c r="F1435" s="32"/>
      <c r="G1435" s="32"/>
      <c r="H1435" s="32"/>
      <c r="I1435" s="32"/>
      <c r="J1435" s="30"/>
      <c r="K1435" s="30"/>
      <c r="L1435" s="30"/>
      <c r="M1435" s="32"/>
      <c r="N1435" s="32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108"/>
    </row>
    <row r="1436">
      <c r="A1436" s="30"/>
      <c r="B1436" s="40"/>
      <c r="C1436" s="67"/>
      <c r="D1436" s="32"/>
      <c r="E1436" s="32"/>
      <c r="F1436" s="32"/>
      <c r="G1436" s="32"/>
      <c r="H1436" s="32"/>
      <c r="I1436" s="32"/>
      <c r="J1436" s="30"/>
      <c r="K1436" s="30"/>
      <c r="L1436" s="30"/>
      <c r="M1436" s="32"/>
      <c r="N1436" s="32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108"/>
    </row>
    <row r="1437">
      <c r="A1437" s="30"/>
      <c r="B1437" s="40"/>
      <c r="C1437" s="67"/>
      <c r="D1437" s="32"/>
      <c r="E1437" s="32"/>
      <c r="F1437" s="32"/>
      <c r="G1437" s="32"/>
      <c r="H1437" s="32"/>
      <c r="I1437" s="32"/>
      <c r="J1437" s="30"/>
      <c r="K1437" s="30"/>
      <c r="L1437" s="30"/>
      <c r="M1437" s="32"/>
      <c r="N1437" s="32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  <c r="AB1437" s="30"/>
      <c r="AC1437" s="30"/>
      <c r="AD1437" s="30"/>
      <c r="AE1437" s="30"/>
      <c r="AF1437" s="30"/>
      <c r="AG1437" s="30"/>
      <c r="AH1437" s="30"/>
      <c r="AI1437" s="30"/>
      <c r="AJ1437" s="108"/>
    </row>
    <row r="1438">
      <c r="A1438" s="30"/>
      <c r="B1438" s="40"/>
      <c r="C1438" s="67"/>
      <c r="D1438" s="32"/>
      <c r="E1438" s="32"/>
      <c r="F1438" s="32"/>
      <c r="G1438" s="32"/>
      <c r="H1438" s="32"/>
      <c r="I1438" s="32"/>
      <c r="J1438" s="30"/>
      <c r="K1438" s="30"/>
      <c r="L1438" s="30"/>
      <c r="M1438" s="32"/>
      <c r="N1438" s="32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108"/>
    </row>
    <row r="1439">
      <c r="A1439" s="30"/>
      <c r="B1439" s="40"/>
      <c r="C1439" s="67"/>
      <c r="D1439" s="32"/>
      <c r="E1439" s="32"/>
      <c r="F1439" s="32"/>
      <c r="G1439" s="32"/>
      <c r="H1439" s="32"/>
      <c r="I1439" s="32"/>
      <c r="J1439" s="30"/>
      <c r="K1439" s="30"/>
      <c r="L1439" s="30"/>
      <c r="M1439" s="32"/>
      <c r="N1439" s="32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  <c r="AB1439" s="30"/>
      <c r="AC1439" s="30"/>
      <c r="AD1439" s="30"/>
      <c r="AE1439" s="30"/>
      <c r="AF1439" s="30"/>
      <c r="AG1439" s="30"/>
      <c r="AH1439" s="30"/>
      <c r="AI1439" s="30"/>
      <c r="AJ1439" s="108"/>
    </row>
    <row r="1440">
      <c r="A1440" s="30"/>
      <c r="B1440" s="40"/>
      <c r="C1440" s="67"/>
      <c r="D1440" s="32"/>
      <c r="E1440" s="32"/>
      <c r="F1440" s="32"/>
      <c r="G1440" s="32"/>
      <c r="H1440" s="32"/>
      <c r="I1440" s="32"/>
      <c r="J1440" s="30"/>
      <c r="K1440" s="30"/>
      <c r="L1440" s="30"/>
      <c r="M1440" s="32"/>
      <c r="N1440" s="32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108"/>
    </row>
    <row r="1441">
      <c r="A1441" s="30"/>
      <c r="B1441" s="40"/>
      <c r="C1441" s="67"/>
      <c r="D1441" s="32"/>
      <c r="E1441" s="32"/>
      <c r="F1441" s="32"/>
      <c r="G1441" s="32"/>
      <c r="H1441" s="32"/>
      <c r="I1441" s="32"/>
      <c r="J1441" s="30"/>
      <c r="K1441" s="30"/>
      <c r="L1441" s="30"/>
      <c r="M1441" s="32"/>
      <c r="N1441" s="32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108"/>
    </row>
    <row r="1442">
      <c r="A1442" s="30"/>
      <c r="B1442" s="40"/>
      <c r="C1442" s="67"/>
      <c r="D1442" s="32"/>
      <c r="E1442" s="32"/>
      <c r="F1442" s="32"/>
      <c r="G1442" s="32"/>
      <c r="H1442" s="32"/>
      <c r="I1442" s="32"/>
      <c r="J1442" s="30"/>
      <c r="K1442" s="30"/>
      <c r="L1442" s="30"/>
      <c r="M1442" s="32"/>
      <c r="N1442" s="32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108"/>
    </row>
    <row r="1443">
      <c r="A1443" s="30"/>
      <c r="B1443" s="40"/>
      <c r="C1443" s="67"/>
      <c r="D1443" s="32"/>
      <c r="E1443" s="32"/>
      <c r="F1443" s="32"/>
      <c r="G1443" s="32"/>
      <c r="H1443" s="32"/>
      <c r="I1443" s="32"/>
      <c r="J1443" s="30"/>
      <c r="K1443" s="30"/>
      <c r="L1443" s="30"/>
      <c r="M1443" s="32"/>
      <c r="N1443" s="32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  <c r="AB1443" s="30"/>
      <c r="AC1443" s="30"/>
      <c r="AD1443" s="30"/>
      <c r="AE1443" s="30"/>
      <c r="AF1443" s="30"/>
      <c r="AG1443" s="30"/>
      <c r="AH1443" s="30"/>
      <c r="AI1443" s="30"/>
      <c r="AJ1443" s="108"/>
    </row>
    <row r="1444">
      <c r="A1444" s="30"/>
      <c r="B1444" s="40"/>
      <c r="C1444" s="67"/>
      <c r="D1444" s="32"/>
      <c r="E1444" s="32"/>
      <c r="F1444" s="32"/>
      <c r="G1444" s="32"/>
      <c r="H1444" s="32"/>
      <c r="I1444" s="32"/>
      <c r="J1444" s="30"/>
      <c r="K1444" s="30"/>
      <c r="L1444" s="30"/>
      <c r="M1444" s="32"/>
      <c r="N1444" s="32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108"/>
    </row>
    <row r="1445">
      <c r="A1445" s="30"/>
      <c r="B1445" s="40"/>
      <c r="C1445" s="67"/>
      <c r="D1445" s="32"/>
      <c r="E1445" s="32"/>
      <c r="F1445" s="32"/>
      <c r="G1445" s="32"/>
      <c r="H1445" s="32"/>
      <c r="I1445" s="32"/>
      <c r="J1445" s="30"/>
      <c r="K1445" s="30"/>
      <c r="L1445" s="30"/>
      <c r="M1445" s="32"/>
      <c r="N1445" s="32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108"/>
    </row>
    <row r="1446">
      <c r="A1446" s="30"/>
      <c r="B1446" s="40"/>
      <c r="C1446" s="67"/>
      <c r="D1446" s="32"/>
      <c r="E1446" s="32"/>
      <c r="F1446" s="32"/>
      <c r="G1446" s="32"/>
      <c r="H1446" s="32"/>
      <c r="I1446" s="32"/>
      <c r="J1446" s="30"/>
      <c r="K1446" s="30"/>
      <c r="L1446" s="30"/>
      <c r="M1446" s="32"/>
      <c r="N1446" s="32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108"/>
    </row>
    <row r="1447">
      <c r="A1447" s="30"/>
      <c r="B1447" s="40"/>
      <c r="C1447" s="67"/>
      <c r="D1447" s="32"/>
      <c r="E1447" s="32"/>
      <c r="F1447" s="32"/>
      <c r="G1447" s="32"/>
      <c r="H1447" s="32"/>
      <c r="I1447" s="32"/>
      <c r="J1447" s="30"/>
      <c r="K1447" s="30"/>
      <c r="L1447" s="30"/>
      <c r="M1447" s="32"/>
      <c r="N1447" s="32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108"/>
    </row>
    <row r="1448">
      <c r="A1448" s="30"/>
      <c r="B1448" s="40"/>
      <c r="C1448" s="67"/>
      <c r="D1448" s="32"/>
      <c r="E1448" s="32"/>
      <c r="F1448" s="32"/>
      <c r="G1448" s="32"/>
      <c r="H1448" s="32"/>
      <c r="I1448" s="32"/>
      <c r="J1448" s="30"/>
      <c r="K1448" s="30"/>
      <c r="L1448" s="30"/>
      <c r="M1448" s="32"/>
      <c r="N1448" s="32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108"/>
    </row>
    <row r="1449">
      <c r="A1449" s="30"/>
      <c r="B1449" s="40"/>
      <c r="C1449" s="67"/>
      <c r="D1449" s="32"/>
      <c r="E1449" s="32"/>
      <c r="F1449" s="32"/>
      <c r="G1449" s="32"/>
      <c r="H1449" s="32"/>
      <c r="I1449" s="32"/>
      <c r="J1449" s="30"/>
      <c r="K1449" s="30"/>
      <c r="L1449" s="30"/>
      <c r="M1449" s="32"/>
      <c r="N1449" s="32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108"/>
    </row>
    <row r="1450">
      <c r="A1450" s="30"/>
      <c r="B1450" s="40"/>
      <c r="C1450" s="67"/>
      <c r="D1450" s="32"/>
      <c r="E1450" s="32"/>
      <c r="F1450" s="32"/>
      <c r="G1450" s="32"/>
      <c r="H1450" s="32"/>
      <c r="I1450" s="32"/>
      <c r="J1450" s="30"/>
      <c r="K1450" s="30"/>
      <c r="L1450" s="30"/>
      <c r="M1450" s="32"/>
      <c r="N1450" s="32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108"/>
    </row>
    <row r="1451">
      <c r="A1451" s="30"/>
      <c r="B1451" s="40"/>
      <c r="C1451" s="67"/>
      <c r="D1451" s="32"/>
      <c r="E1451" s="32"/>
      <c r="F1451" s="32"/>
      <c r="G1451" s="32"/>
      <c r="H1451" s="32"/>
      <c r="I1451" s="32"/>
      <c r="J1451" s="30"/>
      <c r="K1451" s="30"/>
      <c r="L1451" s="30"/>
      <c r="M1451" s="32"/>
      <c r="N1451" s="32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108"/>
    </row>
    <row r="1452">
      <c r="A1452" s="30"/>
      <c r="B1452" s="40"/>
      <c r="C1452" s="67"/>
      <c r="D1452" s="32"/>
      <c r="E1452" s="32"/>
      <c r="F1452" s="32"/>
      <c r="G1452" s="32"/>
      <c r="H1452" s="32"/>
      <c r="I1452" s="32"/>
      <c r="J1452" s="30"/>
      <c r="K1452" s="30"/>
      <c r="L1452" s="30"/>
      <c r="M1452" s="32"/>
      <c r="N1452" s="32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108"/>
    </row>
    <row r="1453">
      <c r="A1453" s="30"/>
      <c r="B1453" s="40"/>
      <c r="C1453" s="67"/>
      <c r="D1453" s="32"/>
      <c r="E1453" s="32"/>
      <c r="F1453" s="32"/>
      <c r="G1453" s="32"/>
      <c r="H1453" s="32"/>
      <c r="I1453" s="32"/>
      <c r="J1453" s="30"/>
      <c r="K1453" s="30"/>
      <c r="L1453" s="30"/>
      <c r="M1453" s="32"/>
      <c r="N1453" s="32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108"/>
    </row>
    <row r="1454">
      <c r="A1454" s="30"/>
      <c r="B1454" s="40"/>
      <c r="C1454" s="67"/>
      <c r="D1454" s="32"/>
      <c r="E1454" s="32"/>
      <c r="F1454" s="32"/>
      <c r="G1454" s="32"/>
      <c r="H1454" s="32"/>
      <c r="I1454" s="32"/>
      <c r="J1454" s="30"/>
      <c r="K1454" s="30"/>
      <c r="L1454" s="30"/>
      <c r="M1454" s="32"/>
      <c r="N1454" s="32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108"/>
    </row>
    <row r="1455">
      <c r="A1455" s="30"/>
      <c r="B1455" s="40"/>
      <c r="C1455" s="67"/>
      <c r="D1455" s="32"/>
      <c r="E1455" s="32"/>
      <c r="F1455" s="32"/>
      <c r="G1455" s="32"/>
      <c r="H1455" s="32"/>
      <c r="I1455" s="32"/>
      <c r="J1455" s="30"/>
      <c r="K1455" s="30"/>
      <c r="L1455" s="30"/>
      <c r="M1455" s="32"/>
      <c r="N1455" s="32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108"/>
    </row>
    <row r="1456">
      <c r="A1456" s="30"/>
      <c r="B1456" s="40"/>
      <c r="C1456" s="67"/>
      <c r="D1456" s="32"/>
      <c r="E1456" s="32"/>
      <c r="F1456" s="32"/>
      <c r="G1456" s="32"/>
      <c r="H1456" s="32"/>
      <c r="I1456" s="32"/>
      <c r="J1456" s="30"/>
      <c r="K1456" s="30"/>
      <c r="L1456" s="30"/>
      <c r="M1456" s="32"/>
      <c r="N1456" s="32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108"/>
    </row>
    <row r="1457">
      <c r="A1457" s="30"/>
      <c r="B1457" s="40"/>
      <c r="C1457" s="67"/>
      <c r="D1457" s="32"/>
      <c r="E1457" s="32"/>
      <c r="F1457" s="32"/>
      <c r="G1457" s="32"/>
      <c r="H1457" s="32"/>
      <c r="I1457" s="32"/>
      <c r="J1457" s="30"/>
      <c r="K1457" s="30"/>
      <c r="L1457" s="30"/>
      <c r="M1457" s="32"/>
      <c r="N1457" s="32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108"/>
    </row>
    <row r="1458">
      <c r="A1458" s="30"/>
      <c r="B1458" s="40"/>
      <c r="C1458" s="67"/>
      <c r="D1458" s="32"/>
      <c r="E1458" s="32"/>
      <c r="F1458" s="32"/>
      <c r="G1458" s="32"/>
      <c r="H1458" s="32"/>
      <c r="I1458" s="32"/>
      <c r="J1458" s="30"/>
      <c r="K1458" s="30"/>
      <c r="L1458" s="30"/>
      <c r="M1458" s="32"/>
      <c r="N1458" s="32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108"/>
    </row>
    <row r="1459">
      <c r="A1459" s="30"/>
      <c r="B1459" s="40"/>
      <c r="C1459" s="67"/>
      <c r="D1459" s="32"/>
      <c r="E1459" s="32"/>
      <c r="F1459" s="32"/>
      <c r="G1459" s="32"/>
      <c r="H1459" s="32"/>
      <c r="I1459" s="32"/>
      <c r="J1459" s="30"/>
      <c r="K1459" s="30"/>
      <c r="L1459" s="30"/>
      <c r="M1459" s="32"/>
      <c r="N1459" s="32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  <c r="AB1459" s="30"/>
      <c r="AC1459" s="30"/>
      <c r="AD1459" s="30"/>
      <c r="AE1459" s="30"/>
      <c r="AF1459" s="30"/>
      <c r="AG1459" s="30"/>
      <c r="AH1459" s="30"/>
      <c r="AI1459" s="30"/>
      <c r="AJ1459" s="108"/>
    </row>
    <row r="1460">
      <c r="A1460" s="30"/>
      <c r="B1460" s="40"/>
      <c r="C1460" s="67"/>
      <c r="D1460" s="32"/>
      <c r="E1460" s="32"/>
      <c r="F1460" s="32"/>
      <c r="G1460" s="32"/>
      <c r="H1460" s="32"/>
      <c r="I1460" s="32"/>
      <c r="J1460" s="30"/>
      <c r="K1460" s="30"/>
      <c r="L1460" s="30"/>
      <c r="M1460" s="32"/>
      <c r="N1460" s="32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108"/>
    </row>
    <row r="1461">
      <c r="A1461" s="30"/>
      <c r="B1461" s="40"/>
      <c r="C1461" s="67"/>
      <c r="D1461" s="32"/>
      <c r="E1461" s="32"/>
      <c r="F1461" s="32"/>
      <c r="G1461" s="32"/>
      <c r="H1461" s="32"/>
      <c r="I1461" s="32"/>
      <c r="J1461" s="30"/>
      <c r="K1461" s="30"/>
      <c r="L1461" s="30"/>
      <c r="M1461" s="32"/>
      <c r="N1461" s="32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  <c r="AB1461" s="30"/>
      <c r="AC1461" s="30"/>
      <c r="AD1461" s="30"/>
      <c r="AE1461" s="30"/>
      <c r="AF1461" s="30"/>
      <c r="AG1461" s="30"/>
      <c r="AH1461" s="30"/>
      <c r="AI1461" s="30"/>
      <c r="AJ1461" s="108"/>
    </row>
    <row r="1462">
      <c r="A1462" s="30"/>
      <c r="B1462" s="40"/>
      <c r="C1462" s="67"/>
      <c r="D1462" s="32"/>
      <c r="E1462" s="32"/>
      <c r="F1462" s="32"/>
      <c r="G1462" s="32"/>
      <c r="H1462" s="32"/>
      <c r="I1462" s="32"/>
      <c r="J1462" s="30"/>
      <c r="K1462" s="30"/>
      <c r="L1462" s="30"/>
      <c r="M1462" s="32"/>
      <c r="N1462" s="32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108"/>
    </row>
    <row r="1463">
      <c r="A1463" s="30"/>
      <c r="B1463" s="40"/>
      <c r="C1463" s="67"/>
      <c r="D1463" s="32"/>
      <c r="E1463" s="32"/>
      <c r="F1463" s="32"/>
      <c r="G1463" s="32"/>
      <c r="H1463" s="32"/>
      <c r="I1463" s="32"/>
      <c r="J1463" s="30"/>
      <c r="K1463" s="30"/>
      <c r="L1463" s="30"/>
      <c r="M1463" s="32"/>
      <c r="N1463" s="32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/>
      <c r="AE1463" s="30"/>
      <c r="AF1463" s="30"/>
      <c r="AG1463" s="30"/>
      <c r="AH1463" s="30"/>
      <c r="AI1463" s="30"/>
      <c r="AJ1463" s="108"/>
    </row>
    <row r="1464">
      <c r="A1464" s="30"/>
      <c r="B1464" s="40"/>
      <c r="C1464" s="67"/>
      <c r="D1464" s="32"/>
      <c r="E1464" s="32"/>
      <c r="F1464" s="32"/>
      <c r="G1464" s="32"/>
      <c r="H1464" s="32"/>
      <c r="I1464" s="32"/>
      <c r="J1464" s="30"/>
      <c r="K1464" s="30"/>
      <c r="L1464" s="30"/>
      <c r="M1464" s="32"/>
      <c r="N1464" s="32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108"/>
    </row>
    <row r="1465">
      <c r="A1465" s="30"/>
      <c r="B1465" s="40"/>
      <c r="C1465" s="67"/>
      <c r="D1465" s="32"/>
      <c r="E1465" s="32"/>
      <c r="F1465" s="32"/>
      <c r="G1465" s="32"/>
      <c r="H1465" s="32"/>
      <c r="I1465" s="32"/>
      <c r="J1465" s="30"/>
      <c r="K1465" s="30"/>
      <c r="L1465" s="30"/>
      <c r="M1465" s="32"/>
      <c r="N1465" s="32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108"/>
    </row>
    <row r="1466">
      <c r="A1466" s="30"/>
      <c r="B1466" s="40"/>
      <c r="C1466" s="67"/>
      <c r="D1466" s="32"/>
      <c r="E1466" s="32"/>
      <c r="F1466" s="32"/>
      <c r="G1466" s="32"/>
      <c r="H1466" s="32"/>
      <c r="I1466" s="32"/>
      <c r="J1466" s="30"/>
      <c r="K1466" s="30"/>
      <c r="L1466" s="30"/>
      <c r="M1466" s="32"/>
      <c r="N1466" s="32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108"/>
    </row>
    <row r="1467">
      <c r="A1467" s="30"/>
      <c r="B1467" s="40"/>
      <c r="C1467" s="67"/>
      <c r="D1467" s="32"/>
      <c r="E1467" s="32"/>
      <c r="F1467" s="32"/>
      <c r="G1467" s="32"/>
      <c r="H1467" s="32"/>
      <c r="I1467" s="32"/>
      <c r="J1467" s="30"/>
      <c r="K1467" s="30"/>
      <c r="L1467" s="30"/>
      <c r="M1467" s="32"/>
      <c r="N1467" s="32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  <c r="AB1467" s="30"/>
      <c r="AC1467" s="30"/>
      <c r="AD1467" s="30"/>
      <c r="AE1467" s="30"/>
      <c r="AF1467" s="30"/>
      <c r="AG1467" s="30"/>
      <c r="AH1467" s="30"/>
      <c r="AI1467" s="30"/>
      <c r="AJ1467" s="108"/>
    </row>
    <row r="1468">
      <c r="A1468" s="30"/>
      <c r="B1468" s="40"/>
      <c r="C1468" s="67"/>
      <c r="D1468" s="32"/>
      <c r="E1468" s="32"/>
      <c r="F1468" s="32"/>
      <c r="G1468" s="32"/>
      <c r="H1468" s="32"/>
      <c r="I1468" s="32"/>
      <c r="J1468" s="30"/>
      <c r="K1468" s="30"/>
      <c r="L1468" s="30"/>
      <c r="M1468" s="32"/>
      <c r="N1468" s="32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108"/>
    </row>
    <row r="1469">
      <c r="A1469" s="30"/>
      <c r="B1469" s="40"/>
      <c r="C1469" s="67"/>
      <c r="D1469" s="32"/>
      <c r="E1469" s="32"/>
      <c r="F1469" s="32"/>
      <c r="G1469" s="32"/>
      <c r="H1469" s="32"/>
      <c r="I1469" s="32"/>
      <c r="J1469" s="30"/>
      <c r="K1469" s="30"/>
      <c r="L1469" s="30"/>
      <c r="M1469" s="32"/>
      <c r="N1469" s="32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108"/>
    </row>
    <row r="1470">
      <c r="A1470" s="30"/>
      <c r="B1470" s="40"/>
      <c r="C1470" s="67"/>
      <c r="D1470" s="32"/>
      <c r="E1470" s="32"/>
      <c r="F1470" s="32"/>
      <c r="G1470" s="32"/>
      <c r="H1470" s="32"/>
      <c r="I1470" s="32"/>
      <c r="J1470" s="30"/>
      <c r="K1470" s="30"/>
      <c r="L1470" s="30"/>
      <c r="M1470" s="32"/>
      <c r="N1470" s="32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108"/>
    </row>
    <row r="1471">
      <c r="A1471" s="30"/>
      <c r="B1471" s="40"/>
      <c r="C1471" s="67"/>
      <c r="D1471" s="32"/>
      <c r="E1471" s="32"/>
      <c r="F1471" s="32"/>
      <c r="G1471" s="32"/>
      <c r="H1471" s="32"/>
      <c r="I1471" s="32"/>
      <c r="J1471" s="30"/>
      <c r="K1471" s="30"/>
      <c r="L1471" s="30"/>
      <c r="M1471" s="32"/>
      <c r="N1471" s="32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/>
      <c r="AE1471" s="30"/>
      <c r="AF1471" s="30"/>
      <c r="AG1471" s="30"/>
      <c r="AH1471" s="30"/>
      <c r="AI1471" s="30"/>
      <c r="AJ1471" s="108"/>
    </row>
    <row r="1472">
      <c r="A1472" s="30"/>
      <c r="B1472" s="40"/>
      <c r="C1472" s="67"/>
      <c r="D1472" s="32"/>
      <c r="E1472" s="32"/>
      <c r="F1472" s="32"/>
      <c r="G1472" s="32"/>
      <c r="H1472" s="32"/>
      <c r="I1472" s="32"/>
      <c r="J1472" s="30"/>
      <c r="K1472" s="30"/>
      <c r="L1472" s="30"/>
      <c r="M1472" s="32"/>
      <c r="N1472" s="32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108"/>
    </row>
    <row r="1473">
      <c r="A1473" s="30"/>
      <c r="B1473" s="40"/>
      <c r="C1473" s="67"/>
      <c r="D1473" s="32"/>
      <c r="E1473" s="32"/>
      <c r="F1473" s="32"/>
      <c r="G1473" s="32"/>
      <c r="H1473" s="32"/>
      <c r="I1473" s="32"/>
      <c r="J1473" s="30"/>
      <c r="K1473" s="30"/>
      <c r="L1473" s="30"/>
      <c r="M1473" s="32"/>
      <c r="N1473" s="32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108"/>
    </row>
    <row r="1474">
      <c r="A1474" s="30"/>
      <c r="B1474" s="40"/>
      <c r="C1474" s="67"/>
      <c r="D1474" s="32"/>
      <c r="E1474" s="32"/>
      <c r="F1474" s="32"/>
      <c r="G1474" s="32"/>
      <c r="H1474" s="32"/>
      <c r="I1474" s="32"/>
      <c r="J1474" s="30"/>
      <c r="K1474" s="30"/>
      <c r="L1474" s="30"/>
      <c r="M1474" s="32"/>
      <c r="N1474" s="32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108"/>
    </row>
    <row r="1475">
      <c r="A1475" s="30"/>
      <c r="B1475" s="40"/>
      <c r="C1475" s="67"/>
      <c r="D1475" s="32"/>
      <c r="E1475" s="32"/>
      <c r="F1475" s="32"/>
      <c r="G1475" s="32"/>
      <c r="H1475" s="32"/>
      <c r="I1475" s="32"/>
      <c r="J1475" s="30"/>
      <c r="K1475" s="30"/>
      <c r="L1475" s="30"/>
      <c r="M1475" s="32"/>
      <c r="N1475" s="32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108"/>
    </row>
    <row r="1476">
      <c r="A1476" s="30"/>
      <c r="B1476" s="40"/>
      <c r="C1476" s="67"/>
      <c r="D1476" s="32"/>
      <c r="E1476" s="32"/>
      <c r="F1476" s="32"/>
      <c r="G1476" s="32"/>
      <c r="H1476" s="32"/>
      <c r="I1476" s="32"/>
      <c r="J1476" s="30"/>
      <c r="K1476" s="30"/>
      <c r="L1476" s="30"/>
      <c r="M1476" s="32"/>
      <c r="N1476" s="32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108"/>
    </row>
    <row r="1477">
      <c r="A1477" s="30"/>
      <c r="B1477" s="40"/>
      <c r="C1477" s="67"/>
      <c r="D1477" s="32"/>
      <c r="E1477" s="32"/>
      <c r="F1477" s="32"/>
      <c r="G1477" s="32"/>
      <c r="H1477" s="32"/>
      <c r="I1477" s="32"/>
      <c r="J1477" s="30"/>
      <c r="K1477" s="30"/>
      <c r="L1477" s="30"/>
      <c r="M1477" s="32"/>
      <c r="N1477" s="32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  <c r="AB1477" s="30"/>
      <c r="AC1477" s="30"/>
      <c r="AD1477" s="30"/>
      <c r="AE1477" s="30"/>
      <c r="AF1477" s="30"/>
      <c r="AG1477" s="30"/>
      <c r="AH1477" s="30"/>
      <c r="AI1477" s="30"/>
      <c r="AJ1477" s="108"/>
    </row>
    <row r="1478">
      <c r="A1478" s="30"/>
      <c r="B1478" s="40"/>
      <c r="C1478" s="67"/>
      <c r="D1478" s="32"/>
      <c r="E1478" s="32"/>
      <c r="F1478" s="32"/>
      <c r="G1478" s="32"/>
      <c r="H1478" s="32"/>
      <c r="I1478" s="32"/>
      <c r="J1478" s="30"/>
      <c r="K1478" s="30"/>
      <c r="L1478" s="30"/>
      <c r="M1478" s="32"/>
      <c r="N1478" s="32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108"/>
    </row>
    <row r="1479">
      <c r="A1479" s="30"/>
      <c r="B1479" s="40"/>
      <c r="C1479" s="67"/>
      <c r="D1479" s="32"/>
      <c r="E1479" s="32"/>
      <c r="F1479" s="32"/>
      <c r="G1479" s="32"/>
      <c r="H1479" s="32"/>
      <c r="I1479" s="32"/>
      <c r="J1479" s="30"/>
      <c r="K1479" s="30"/>
      <c r="L1479" s="30"/>
      <c r="M1479" s="32"/>
      <c r="N1479" s="32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108"/>
    </row>
    <row r="1480">
      <c r="A1480" s="30"/>
      <c r="B1480" s="40"/>
      <c r="C1480" s="67"/>
      <c r="D1480" s="32"/>
      <c r="E1480" s="32"/>
      <c r="F1480" s="32"/>
      <c r="G1480" s="32"/>
      <c r="H1480" s="32"/>
      <c r="I1480" s="32"/>
      <c r="J1480" s="30"/>
      <c r="K1480" s="30"/>
      <c r="L1480" s="30"/>
      <c r="M1480" s="32"/>
      <c r="N1480" s="32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108"/>
    </row>
    <row r="1481">
      <c r="A1481" s="30"/>
      <c r="B1481" s="40"/>
      <c r="C1481" s="67"/>
      <c r="D1481" s="32"/>
      <c r="E1481" s="32"/>
      <c r="F1481" s="32"/>
      <c r="G1481" s="32"/>
      <c r="H1481" s="32"/>
      <c r="I1481" s="32"/>
      <c r="J1481" s="30"/>
      <c r="K1481" s="30"/>
      <c r="L1481" s="30"/>
      <c r="M1481" s="32"/>
      <c r="N1481" s="32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108"/>
    </row>
    <row r="1482">
      <c r="A1482" s="30"/>
      <c r="B1482" s="40"/>
      <c r="C1482" s="67"/>
      <c r="D1482" s="32"/>
      <c r="E1482" s="32"/>
      <c r="F1482" s="32"/>
      <c r="G1482" s="32"/>
      <c r="H1482" s="32"/>
      <c r="I1482" s="32"/>
      <c r="J1482" s="30"/>
      <c r="K1482" s="30"/>
      <c r="L1482" s="30"/>
      <c r="M1482" s="32"/>
      <c r="N1482" s="32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108"/>
    </row>
    <row r="1483">
      <c r="A1483" s="30"/>
      <c r="B1483" s="40"/>
      <c r="C1483" s="67"/>
      <c r="D1483" s="32"/>
      <c r="E1483" s="32"/>
      <c r="F1483" s="32"/>
      <c r="G1483" s="32"/>
      <c r="H1483" s="32"/>
      <c r="I1483" s="32"/>
      <c r="J1483" s="30"/>
      <c r="K1483" s="30"/>
      <c r="L1483" s="30"/>
      <c r="M1483" s="32"/>
      <c r="N1483" s="32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108"/>
    </row>
    <row r="1484">
      <c r="A1484" s="30"/>
      <c r="B1484" s="40"/>
      <c r="C1484" s="67"/>
      <c r="D1484" s="32"/>
      <c r="E1484" s="32"/>
      <c r="F1484" s="32"/>
      <c r="G1484" s="32"/>
      <c r="H1484" s="32"/>
      <c r="I1484" s="32"/>
      <c r="J1484" s="30"/>
      <c r="K1484" s="30"/>
      <c r="L1484" s="30"/>
      <c r="M1484" s="32"/>
      <c r="N1484" s="32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108"/>
    </row>
    <row r="1485">
      <c r="A1485" s="30"/>
      <c r="B1485" s="40"/>
      <c r="C1485" s="67"/>
      <c r="D1485" s="32"/>
      <c r="E1485" s="32"/>
      <c r="F1485" s="32"/>
      <c r="G1485" s="32"/>
      <c r="H1485" s="32"/>
      <c r="I1485" s="32"/>
      <c r="J1485" s="30"/>
      <c r="K1485" s="30"/>
      <c r="L1485" s="30"/>
      <c r="M1485" s="32"/>
      <c r="N1485" s="32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108"/>
    </row>
    <row r="1486">
      <c r="A1486" s="30"/>
      <c r="B1486" s="40"/>
      <c r="C1486" s="67"/>
      <c r="D1486" s="32"/>
      <c r="E1486" s="32"/>
      <c r="F1486" s="32"/>
      <c r="G1486" s="32"/>
      <c r="H1486" s="32"/>
      <c r="I1486" s="32"/>
      <c r="J1486" s="30"/>
      <c r="K1486" s="30"/>
      <c r="L1486" s="30"/>
      <c r="M1486" s="32"/>
      <c r="N1486" s="32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108"/>
    </row>
    <row r="1487">
      <c r="A1487" s="30"/>
      <c r="B1487" s="40"/>
      <c r="C1487" s="67"/>
      <c r="D1487" s="32"/>
      <c r="E1487" s="32"/>
      <c r="F1487" s="32"/>
      <c r="G1487" s="32"/>
      <c r="H1487" s="32"/>
      <c r="I1487" s="32"/>
      <c r="J1487" s="30"/>
      <c r="K1487" s="30"/>
      <c r="L1487" s="30"/>
      <c r="M1487" s="32"/>
      <c r="N1487" s="32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108"/>
    </row>
    <row r="1488">
      <c r="A1488" s="30"/>
      <c r="B1488" s="40"/>
      <c r="C1488" s="67"/>
      <c r="D1488" s="32"/>
      <c r="E1488" s="32"/>
      <c r="F1488" s="32"/>
      <c r="G1488" s="32"/>
      <c r="H1488" s="32"/>
      <c r="I1488" s="32"/>
      <c r="J1488" s="30"/>
      <c r="K1488" s="30"/>
      <c r="L1488" s="30"/>
      <c r="M1488" s="32"/>
      <c r="N1488" s="32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108"/>
    </row>
    <row r="1489">
      <c r="A1489" s="30"/>
      <c r="B1489" s="40"/>
      <c r="C1489" s="67"/>
      <c r="D1489" s="32"/>
      <c r="E1489" s="32"/>
      <c r="F1489" s="32"/>
      <c r="G1489" s="32"/>
      <c r="H1489" s="32"/>
      <c r="I1489" s="32"/>
      <c r="J1489" s="30"/>
      <c r="K1489" s="30"/>
      <c r="L1489" s="30"/>
      <c r="M1489" s="32"/>
      <c r="N1489" s="32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108"/>
    </row>
    <row r="1490">
      <c r="A1490" s="30"/>
      <c r="B1490" s="40"/>
      <c r="C1490" s="67"/>
      <c r="D1490" s="32"/>
      <c r="E1490" s="32"/>
      <c r="F1490" s="32"/>
      <c r="G1490" s="32"/>
      <c r="H1490" s="32"/>
      <c r="I1490" s="32"/>
      <c r="J1490" s="30"/>
      <c r="K1490" s="30"/>
      <c r="L1490" s="30"/>
      <c r="M1490" s="32"/>
      <c r="N1490" s="32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108"/>
    </row>
    <row r="1491">
      <c r="A1491" s="30"/>
      <c r="B1491" s="40"/>
      <c r="C1491" s="67"/>
      <c r="D1491" s="32"/>
      <c r="E1491" s="32"/>
      <c r="F1491" s="32"/>
      <c r="G1491" s="32"/>
      <c r="H1491" s="32"/>
      <c r="I1491" s="32"/>
      <c r="J1491" s="30"/>
      <c r="K1491" s="30"/>
      <c r="L1491" s="30"/>
      <c r="M1491" s="32"/>
      <c r="N1491" s="32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108"/>
    </row>
    <row r="1492">
      <c r="A1492" s="30"/>
      <c r="B1492" s="40"/>
      <c r="C1492" s="67"/>
      <c r="D1492" s="32"/>
      <c r="E1492" s="32"/>
      <c r="F1492" s="32"/>
      <c r="G1492" s="32"/>
      <c r="H1492" s="32"/>
      <c r="I1492" s="32"/>
      <c r="J1492" s="30"/>
      <c r="K1492" s="30"/>
      <c r="L1492" s="30"/>
      <c r="M1492" s="32"/>
      <c r="N1492" s="32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108"/>
    </row>
    <row r="1493">
      <c r="A1493" s="30"/>
      <c r="B1493" s="40"/>
      <c r="C1493" s="67"/>
      <c r="D1493" s="32"/>
      <c r="E1493" s="32"/>
      <c r="F1493" s="32"/>
      <c r="G1493" s="32"/>
      <c r="H1493" s="32"/>
      <c r="I1493" s="32"/>
      <c r="J1493" s="30"/>
      <c r="K1493" s="30"/>
      <c r="L1493" s="30"/>
      <c r="M1493" s="32"/>
      <c r="N1493" s="32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108"/>
    </row>
    <row r="1494">
      <c r="A1494" s="30"/>
      <c r="B1494" s="40"/>
      <c r="C1494" s="67"/>
      <c r="D1494" s="32"/>
      <c r="E1494" s="32"/>
      <c r="F1494" s="32"/>
      <c r="G1494" s="32"/>
      <c r="H1494" s="32"/>
      <c r="I1494" s="32"/>
      <c r="J1494" s="30"/>
      <c r="K1494" s="30"/>
      <c r="L1494" s="30"/>
      <c r="M1494" s="32"/>
      <c r="N1494" s="32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108"/>
    </row>
    <row r="1495">
      <c r="A1495" s="30"/>
      <c r="B1495" s="40"/>
      <c r="C1495" s="67"/>
      <c r="D1495" s="32"/>
      <c r="E1495" s="32"/>
      <c r="F1495" s="32"/>
      <c r="G1495" s="32"/>
      <c r="H1495" s="32"/>
      <c r="I1495" s="32"/>
      <c r="J1495" s="30"/>
      <c r="K1495" s="30"/>
      <c r="L1495" s="30"/>
      <c r="M1495" s="32"/>
      <c r="N1495" s="32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108"/>
    </row>
    <row r="1496">
      <c r="A1496" s="30"/>
      <c r="B1496" s="40"/>
      <c r="C1496" s="67"/>
      <c r="D1496" s="32"/>
      <c r="E1496" s="32"/>
      <c r="F1496" s="32"/>
      <c r="G1496" s="32"/>
      <c r="H1496" s="32"/>
      <c r="I1496" s="32"/>
      <c r="J1496" s="30"/>
      <c r="K1496" s="30"/>
      <c r="L1496" s="30"/>
      <c r="M1496" s="32"/>
      <c r="N1496" s="32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108"/>
    </row>
    <row r="1497">
      <c r="A1497" s="30"/>
      <c r="B1497" s="40"/>
      <c r="C1497" s="67"/>
      <c r="D1497" s="32"/>
      <c r="E1497" s="32"/>
      <c r="F1497" s="32"/>
      <c r="G1497" s="32"/>
      <c r="H1497" s="32"/>
      <c r="I1497" s="32"/>
      <c r="J1497" s="30"/>
      <c r="K1497" s="30"/>
      <c r="L1497" s="30"/>
      <c r="M1497" s="32"/>
      <c r="N1497" s="32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108"/>
    </row>
    <row r="1498">
      <c r="A1498" s="30"/>
      <c r="B1498" s="40"/>
      <c r="C1498" s="67"/>
      <c r="D1498" s="32"/>
      <c r="E1498" s="32"/>
      <c r="F1498" s="32"/>
      <c r="G1498" s="32"/>
      <c r="H1498" s="32"/>
      <c r="I1498" s="32"/>
      <c r="J1498" s="30"/>
      <c r="K1498" s="30"/>
      <c r="L1498" s="30"/>
      <c r="M1498" s="32"/>
      <c r="N1498" s="32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108"/>
    </row>
    <row r="1499">
      <c r="A1499" s="30"/>
      <c r="B1499" s="40"/>
      <c r="C1499" s="67"/>
      <c r="D1499" s="32"/>
      <c r="E1499" s="32"/>
      <c r="F1499" s="32"/>
      <c r="G1499" s="32"/>
      <c r="H1499" s="32"/>
      <c r="I1499" s="32"/>
      <c r="J1499" s="30"/>
      <c r="K1499" s="30"/>
      <c r="L1499" s="30"/>
      <c r="M1499" s="32"/>
      <c r="N1499" s="32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108"/>
    </row>
    <row r="1500">
      <c r="A1500" s="30"/>
      <c r="B1500" s="40"/>
      <c r="C1500" s="67"/>
      <c r="D1500" s="32"/>
      <c r="E1500" s="32"/>
      <c r="F1500" s="32"/>
      <c r="G1500" s="32"/>
      <c r="H1500" s="32"/>
      <c r="I1500" s="32"/>
      <c r="J1500" s="30"/>
      <c r="K1500" s="30"/>
      <c r="L1500" s="30"/>
      <c r="M1500" s="32"/>
      <c r="N1500" s="32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108"/>
    </row>
    <row r="1501">
      <c r="A1501" s="30"/>
      <c r="B1501" s="40"/>
      <c r="C1501" s="67"/>
      <c r="D1501" s="32"/>
      <c r="E1501" s="32"/>
      <c r="F1501" s="32"/>
      <c r="G1501" s="32"/>
      <c r="H1501" s="32"/>
      <c r="I1501" s="32"/>
      <c r="J1501" s="30"/>
      <c r="K1501" s="30"/>
      <c r="L1501" s="30"/>
      <c r="M1501" s="32"/>
      <c r="N1501" s="32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/>
      <c r="AE1501" s="30"/>
      <c r="AF1501" s="30"/>
      <c r="AG1501" s="30"/>
      <c r="AH1501" s="30"/>
      <c r="AI1501" s="30"/>
      <c r="AJ1501" s="108"/>
    </row>
    <row r="1502">
      <c r="A1502" s="30"/>
      <c r="B1502" s="40"/>
      <c r="C1502" s="67"/>
      <c r="D1502" s="32"/>
      <c r="E1502" s="32"/>
      <c r="F1502" s="32"/>
      <c r="G1502" s="32"/>
      <c r="H1502" s="32"/>
      <c r="I1502" s="32"/>
      <c r="J1502" s="30"/>
      <c r="K1502" s="30"/>
      <c r="L1502" s="30"/>
      <c r="M1502" s="32"/>
      <c r="N1502" s="32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108"/>
    </row>
    <row r="1503">
      <c r="A1503" s="30"/>
      <c r="B1503" s="40"/>
      <c r="C1503" s="67"/>
      <c r="D1503" s="32"/>
      <c r="E1503" s="32"/>
      <c r="F1503" s="32"/>
      <c r="G1503" s="32"/>
      <c r="H1503" s="32"/>
      <c r="I1503" s="32"/>
      <c r="J1503" s="30"/>
      <c r="K1503" s="30"/>
      <c r="L1503" s="30"/>
      <c r="M1503" s="32"/>
      <c r="N1503" s="32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108"/>
    </row>
    <row r="1504">
      <c r="A1504" s="30"/>
      <c r="B1504" s="40"/>
      <c r="C1504" s="67"/>
      <c r="D1504" s="32"/>
      <c r="E1504" s="32"/>
      <c r="F1504" s="32"/>
      <c r="G1504" s="32"/>
      <c r="H1504" s="32"/>
      <c r="I1504" s="32"/>
      <c r="J1504" s="30"/>
      <c r="K1504" s="30"/>
      <c r="L1504" s="30"/>
      <c r="M1504" s="32"/>
      <c r="N1504" s="32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108"/>
    </row>
    <row r="1505">
      <c r="A1505" s="30"/>
      <c r="B1505" s="40"/>
      <c r="C1505" s="67"/>
      <c r="D1505" s="32"/>
      <c r="E1505" s="32"/>
      <c r="F1505" s="32"/>
      <c r="G1505" s="32"/>
      <c r="H1505" s="32"/>
      <c r="I1505" s="32"/>
      <c r="J1505" s="30"/>
      <c r="K1505" s="30"/>
      <c r="L1505" s="30"/>
      <c r="M1505" s="32"/>
      <c r="N1505" s="32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108"/>
    </row>
    <row r="1506">
      <c r="A1506" s="30"/>
      <c r="B1506" s="40"/>
      <c r="C1506" s="67"/>
      <c r="D1506" s="32"/>
      <c r="E1506" s="32"/>
      <c r="F1506" s="32"/>
      <c r="G1506" s="32"/>
      <c r="H1506" s="32"/>
      <c r="I1506" s="32"/>
      <c r="J1506" s="30"/>
      <c r="K1506" s="30"/>
      <c r="L1506" s="30"/>
      <c r="M1506" s="32"/>
      <c r="N1506" s="32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108"/>
    </row>
    <row r="1507">
      <c r="A1507" s="30"/>
      <c r="B1507" s="40"/>
      <c r="C1507" s="67"/>
      <c r="D1507" s="32"/>
      <c r="E1507" s="32"/>
      <c r="F1507" s="32"/>
      <c r="G1507" s="32"/>
      <c r="H1507" s="32"/>
      <c r="I1507" s="32"/>
      <c r="J1507" s="30"/>
      <c r="K1507" s="30"/>
      <c r="L1507" s="30"/>
      <c r="M1507" s="32"/>
      <c r="N1507" s="32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  <c r="AB1507" s="30"/>
      <c r="AC1507" s="30"/>
      <c r="AD1507" s="30"/>
      <c r="AE1507" s="30"/>
      <c r="AF1507" s="30"/>
      <c r="AG1507" s="30"/>
      <c r="AH1507" s="30"/>
      <c r="AI1507" s="30"/>
      <c r="AJ1507" s="108"/>
    </row>
    <row r="1508">
      <c r="A1508" s="30"/>
      <c r="B1508" s="40"/>
      <c r="C1508" s="67"/>
      <c r="D1508" s="32"/>
      <c r="E1508" s="32"/>
      <c r="F1508" s="32"/>
      <c r="G1508" s="32"/>
      <c r="H1508" s="32"/>
      <c r="I1508" s="32"/>
      <c r="J1508" s="30"/>
      <c r="K1508" s="30"/>
      <c r="L1508" s="30"/>
      <c r="M1508" s="32"/>
      <c r="N1508" s="32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108"/>
    </row>
    <row r="1509">
      <c r="A1509" s="30"/>
      <c r="B1509" s="40"/>
      <c r="C1509" s="67"/>
      <c r="D1509" s="32"/>
      <c r="E1509" s="32"/>
      <c r="F1509" s="32"/>
      <c r="G1509" s="32"/>
      <c r="H1509" s="32"/>
      <c r="I1509" s="32"/>
      <c r="J1509" s="30"/>
      <c r="K1509" s="30"/>
      <c r="L1509" s="30"/>
      <c r="M1509" s="32"/>
      <c r="N1509" s="32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108"/>
    </row>
    <row r="1510">
      <c r="A1510" s="30"/>
      <c r="B1510" s="40"/>
      <c r="C1510" s="67"/>
      <c r="D1510" s="32"/>
      <c r="E1510" s="32"/>
      <c r="F1510" s="32"/>
      <c r="G1510" s="32"/>
      <c r="H1510" s="32"/>
      <c r="I1510" s="32"/>
      <c r="J1510" s="30"/>
      <c r="K1510" s="30"/>
      <c r="L1510" s="30"/>
      <c r="M1510" s="32"/>
      <c r="N1510" s="32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108"/>
    </row>
    <row r="1511">
      <c r="A1511" s="30"/>
      <c r="B1511" s="40"/>
      <c r="C1511" s="67"/>
      <c r="D1511" s="32"/>
      <c r="E1511" s="32"/>
      <c r="F1511" s="32"/>
      <c r="G1511" s="32"/>
      <c r="H1511" s="32"/>
      <c r="I1511" s="32"/>
      <c r="J1511" s="30"/>
      <c r="K1511" s="30"/>
      <c r="L1511" s="30"/>
      <c r="M1511" s="32"/>
      <c r="N1511" s="32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108"/>
    </row>
    <row r="1512">
      <c r="A1512" s="30"/>
      <c r="B1512" s="40"/>
      <c r="C1512" s="67"/>
      <c r="D1512" s="32"/>
      <c r="E1512" s="32"/>
      <c r="F1512" s="32"/>
      <c r="G1512" s="32"/>
      <c r="H1512" s="32"/>
      <c r="I1512" s="32"/>
      <c r="J1512" s="30"/>
      <c r="K1512" s="30"/>
      <c r="L1512" s="30"/>
      <c r="M1512" s="32"/>
      <c r="N1512" s="32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108"/>
    </row>
    <row r="1513">
      <c r="A1513" s="30"/>
      <c r="B1513" s="40"/>
      <c r="C1513" s="67"/>
      <c r="D1513" s="32"/>
      <c r="E1513" s="32"/>
      <c r="F1513" s="32"/>
      <c r="G1513" s="32"/>
      <c r="H1513" s="32"/>
      <c r="I1513" s="32"/>
      <c r="J1513" s="30"/>
      <c r="K1513" s="30"/>
      <c r="L1513" s="30"/>
      <c r="M1513" s="32"/>
      <c r="N1513" s="32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  <c r="AB1513" s="30"/>
      <c r="AC1513" s="30"/>
      <c r="AD1513" s="30"/>
      <c r="AE1513" s="30"/>
      <c r="AF1513" s="30"/>
      <c r="AG1513" s="30"/>
      <c r="AH1513" s="30"/>
      <c r="AI1513" s="30"/>
      <c r="AJ1513" s="108"/>
    </row>
    <row r="1514">
      <c r="A1514" s="30"/>
      <c r="B1514" s="40"/>
      <c r="C1514" s="67"/>
      <c r="D1514" s="32"/>
      <c r="E1514" s="32"/>
      <c r="F1514" s="32"/>
      <c r="G1514" s="32"/>
      <c r="H1514" s="32"/>
      <c r="I1514" s="32"/>
      <c r="J1514" s="30"/>
      <c r="K1514" s="30"/>
      <c r="L1514" s="30"/>
      <c r="M1514" s="32"/>
      <c r="N1514" s="32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108"/>
    </row>
    <row r="1515">
      <c r="A1515" s="30"/>
      <c r="B1515" s="40"/>
      <c r="C1515" s="67"/>
      <c r="D1515" s="32"/>
      <c r="E1515" s="32"/>
      <c r="F1515" s="32"/>
      <c r="G1515" s="32"/>
      <c r="H1515" s="32"/>
      <c r="I1515" s="32"/>
      <c r="J1515" s="30"/>
      <c r="K1515" s="30"/>
      <c r="L1515" s="30"/>
      <c r="M1515" s="32"/>
      <c r="N1515" s="32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0"/>
      <c r="AD1515" s="30"/>
      <c r="AE1515" s="30"/>
      <c r="AF1515" s="30"/>
      <c r="AG1515" s="30"/>
      <c r="AH1515" s="30"/>
      <c r="AI1515" s="30"/>
      <c r="AJ1515" s="108"/>
    </row>
    <row r="1516">
      <c r="A1516" s="30"/>
      <c r="B1516" s="40"/>
      <c r="C1516" s="67"/>
      <c r="D1516" s="32"/>
      <c r="E1516" s="32"/>
      <c r="F1516" s="32"/>
      <c r="G1516" s="32"/>
      <c r="H1516" s="32"/>
      <c r="I1516" s="32"/>
      <c r="J1516" s="30"/>
      <c r="K1516" s="30"/>
      <c r="L1516" s="30"/>
      <c r="M1516" s="32"/>
      <c r="N1516" s="32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108"/>
    </row>
    <row r="1517">
      <c r="A1517" s="30"/>
      <c r="B1517" s="40"/>
      <c r="C1517" s="67"/>
      <c r="D1517" s="32"/>
      <c r="E1517" s="32"/>
      <c r="F1517" s="32"/>
      <c r="G1517" s="32"/>
      <c r="H1517" s="32"/>
      <c r="I1517" s="32"/>
      <c r="J1517" s="30"/>
      <c r="K1517" s="30"/>
      <c r="L1517" s="30"/>
      <c r="M1517" s="32"/>
      <c r="N1517" s="32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108"/>
    </row>
    <row r="1518">
      <c r="A1518" s="30"/>
      <c r="B1518" s="40"/>
      <c r="C1518" s="67"/>
      <c r="D1518" s="32"/>
      <c r="E1518" s="32"/>
      <c r="F1518" s="32"/>
      <c r="G1518" s="32"/>
      <c r="H1518" s="32"/>
      <c r="I1518" s="32"/>
      <c r="J1518" s="30"/>
      <c r="K1518" s="30"/>
      <c r="L1518" s="30"/>
      <c r="M1518" s="32"/>
      <c r="N1518" s="32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108"/>
    </row>
    <row r="1519">
      <c r="A1519" s="30"/>
      <c r="B1519" s="40"/>
      <c r="C1519" s="67"/>
      <c r="D1519" s="32"/>
      <c r="E1519" s="32"/>
      <c r="F1519" s="32"/>
      <c r="G1519" s="32"/>
      <c r="H1519" s="32"/>
      <c r="I1519" s="32"/>
      <c r="J1519" s="30"/>
      <c r="K1519" s="30"/>
      <c r="L1519" s="30"/>
      <c r="M1519" s="32"/>
      <c r="N1519" s="32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108"/>
    </row>
    <row r="1520">
      <c r="A1520" s="30"/>
      <c r="B1520" s="40"/>
      <c r="C1520" s="67"/>
      <c r="D1520" s="32"/>
      <c r="E1520" s="32"/>
      <c r="F1520" s="32"/>
      <c r="G1520" s="32"/>
      <c r="H1520" s="32"/>
      <c r="I1520" s="32"/>
      <c r="J1520" s="30"/>
      <c r="K1520" s="30"/>
      <c r="L1520" s="30"/>
      <c r="M1520" s="32"/>
      <c r="N1520" s="32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108"/>
    </row>
    <row r="1521">
      <c r="A1521" s="30"/>
      <c r="B1521" s="40"/>
      <c r="C1521" s="67"/>
      <c r="D1521" s="32"/>
      <c r="E1521" s="32"/>
      <c r="F1521" s="32"/>
      <c r="G1521" s="32"/>
      <c r="H1521" s="32"/>
      <c r="I1521" s="32"/>
      <c r="J1521" s="30"/>
      <c r="K1521" s="30"/>
      <c r="L1521" s="30"/>
      <c r="M1521" s="32"/>
      <c r="N1521" s="32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108"/>
    </row>
    <row r="1522">
      <c r="A1522" s="30"/>
      <c r="B1522" s="40"/>
      <c r="C1522" s="67"/>
      <c r="D1522" s="32"/>
      <c r="E1522" s="32"/>
      <c r="F1522" s="32"/>
      <c r="G1522" s="32"/>
      <c r="H1522" s="32"/>
      <c r="I1522" s="32"/>
      <c r="J1522" s="30"/>
      <c r="K1522" s="30"/>
      <c r="L1522" s="30"/>
      <c r="M1522" s="32"/>
      <c r="N1522" s="32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108"/>
    </row>
    <row r="1523">
      <c r="A1523" s="30"/>
      <c r="B1523" s="40"/>
      <c r="C1523" s="67"/>
      <c r="D1523" s="32"/>
      <c r="E1523" s="32"/>
      <c r="F1523" s="32"/>
      <c r="G1523" s="32"/>
      <c r="H1523" s="32"/>
      <c r="I1523" s="32"/>
      <c r="J1523" s="30"/>
      <c r="K1523" s="30"/>
      <c r="L1523" s="30"/>
      <c r="M1523" s="32"/>
      <c r="N1523" s="32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108"/>
    </row>
    <row r="1524">
      <c r="A1524" s="30"/>
      <c r="B1524" s="40"/>
      <c r="C1524" s="67"/>
      <c r="D1524" s="32"/>
      <c r="E1524" s="32"/>
      <c r="F1524" s="32"/>
      <c r="G1524" s="32"/>
      <c r="H1524" s="32"/>
      <c r="I1524" s="32"/>
      <c r="J1524" s="30"/>
      <c r="K1524" s="30"/>
      <c r="L1524" s="30"/>
      <c r="M1524" s="32"/>
      <c r="N1524" s="32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108"/>
    </row>
    <row r="1525">
      <c r="A1525" s="30"/>
      <c r="B1525" s="40"/>
      <c r="C1525" s="67"/>
      <c r="D1525" s="32"/>
      <c r="E1525" s="32"/>
      <c r="F1525" s="32"/>
      <c r="G1525" s="32"/>
      <c r="H1525" s="32"/>
      <c r="I1525" s="32"/>
      <c r="J1525" s="30"/>
      <c r="K1525" s="30"/>
      <c r="L1525" s="30"/>
      <c r="M1525" s="32"/>
      <c r="N1525" s="32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108"/>
    </row>
    <row r="1526">
      <c r="A1526" s="30"/>
      <c r="B1526" s="40"/>
      <c r="C1526" s="67"/>
      <c r="D1526" s="32"/>
      <c r="E1526" s="32"/>
      <c r="F1526" s="32"/>
      <c r="G1526" s="32"/>
      <c r="H1526" s="32"/>
      <c r="I1526" s="32"/>
      <c r="J1526" s="30"/>
      <c r="K1526" s="30"/>
      <c r="L1526" s="30"/>
      <c r="M1526" s="32"/>
      <c r="N1526" s="32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108"/>
    </row>
    <row r="1527">
      <c r="A1527" s="30"/>
      <c r="B1527" s="40"/>
      <c r="C1527" s="67"/>
      <c r="D1527" s="32"/>
      <c r="E1527" s="32"/>
      <c r="F1527" s="32"/>
      <c r="G1527" s="32"/>
      <c r="H1527" s="32"/>
      <c r="I1527" s="32"/>
      <c r="J1527" s="30"/>
      <c r="K1527" s="30"/>
      <c r="L1527" s="30"/>
      <c r="M1527" s="32"/>
      <c r="N1527" s="32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108"/>
    </row>
    <row r="1528">
      <c r="A1528" s="30"/>
      <c r="B1528" s="40"/>
      <c r="C1528" s="67"/>
      <c r="D1528" s="32"/>
      <c r="E1528" s="32"/>
      <c r="F1528" s="32"/>
      <c r="G1528" s="32"/>
      <c r="H1528" s="32"/>
      <c r="I1528" s="32"/>
      <c r="J1528" s="30"/>
      <c r="K1528" s="30"/>
      <c r="L1528" s="30"/>
      <c r="M1528" s="32"/>
      <c r="N1528" s="32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108"/>
    </row>
    <row r="1529">
      <c r="A1529" s="30"/>
      <c r="B1529" s="40"/>
      <c r="C1529" s="67"/>
      <c r="D1529" s="32"/>
      <c r="E1529" s="32"/>
      <c r="F1529" s="32"/>
      <c r="G1529" s="32"/>
      <c r="H1529" s="32"/>
      <c r="I1529" s="32"/>
      <c r="J1529" s="30"/>
      <c r="K1529" s="30"/>
      <c r="L1529" s="30"/>
      <c r="M1529" s="32"/>
      <c r="N1529" s="32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108"/>
    </row>
    <row r="1530">
      <c r="A1530" s="30"/>
      <c r="B1530" s="40"/>
      <c r="C1530" s="67"/>
      <c r="D1530" s="32"/>
      <c r="E1530" s="32"/>
      <c r="F1530" s="32"/>
      <c r="G1530" s="32"/>
      <c r="H1530" s="32"/>
      <c r="I1530" s="32"/>
      <c r="J1530" s="30"/>
      <c r="K1530" s="30"/>
      <c r="L1530" s="30"/>
      <c r="M1530" s="32"/>
      <c r="N1530" s="32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108"/>
    </row>
    <row r="1531">
      <c r="A1531" s="30"/>
      <c r="B1531" s="40"/>
      <c r="C1531" s="67"/>
      <c r="D1531" s="32"/>
      <c r="E1531" s="32"/>
      <c r="F1531" s="32"/>
      <c r="G1531" s="32"/>
      <c r="H1531" s="32"/>
      <c r="I1531" s="32"/>
      <c r="J1531" s="30"/>
      <c r="K1531" s="30"/>
      <c r="L1531" s="30"/>
      <c r="M1531" s="32"/>
      <c r="N1531" s="32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108"/>
    </row>
    <row r="1532">
      <c r="A1532" s="30"/>
      <c r="B1532" s="40"/>
      <c r="C1532" s="67"/>
      <c r="D1532" s="32"/>
      <c r="E1532" s="32"/>
      <c r="F1532" s="32"/>
      <c r="G1532" s="32"/>
      <c r="H1532" s="32"/>
      <c r="I1532" s="32"/>
      <c r="J1532" s="30"/>
      <c r="K1532" s="30"/>
      <c r="L1532" s="30"/>
      <c r="M1532" s="32"/>
      <c r="N1532" s="32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108"/>
    </row>
    <row r="1533">
      <c r="A1533" s="30"/>
      <c r="B1533" s="40"/>
      <c r="C1533" s="67"/>
      <c r="D1533" s="32"/>
      <c r="E1533" s="32"/>
      <c r="F1533" s="32"/>
      <c r="G1533" s="32"/>
      <c r="H1533" s="32"/>
      <c r="I1533" s="32"/>
      <c r="J1533" s="30"/>
      <c r="K1533" s="30"/>
      <c r="L1533" s="30"/>
      <c r="M1533" s="32"/>
      <c r="N1533" s="32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108"/>
    </row>
    <row r="1534">
      <c r="A1534" s="30"/>
      <c r="B1534" s="40"/>
      <c r="C1534" s="67"/>
      <c r="D1534" s="32"/>
      <c r="E1534" s="32"/>
      <c r="F1534" s="32"/>
      <c r="G1534" s="32"/>
      <c r="H1534" s="32"/>
      <c r="I1534" s="32"/>
      <c r="J1534" s="30"/>
      <c r="K1534" s="30"/>
      <c r="L1534" s="30"/>
      <c r="M1534" s="32"/>
      <c r="N1534" s="32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108"/>
    </row>
    <row r="1535">
      <c r="A1535" s="30"/>
      <c r="B1535" s="40"/>
      <c r="C1535" s="67"/>
      <c r="D1535" s="32"/>
      <c r="E1535" s="32"/>
      <c r="F1535" s="32"/>
      <c r="G1535" s="32"/>
      <c r="H1535" s="32"/>
      <c r="I1535" s="32"/>
      <c r="J1535" s="30"/>
      <c r="K1535" s="30"/>
      <c r="L1535" s="30"/>
      <c r="M1535" s="32"/>
      <c r="N1535" s="32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108"/>
    </row>
    <row r="1536">
      <c r="A1536" s="30"/>
      <c r="B1536" s="40"/>
      <c r="C1536" s="67"/>
      <c r="D1536" s="32"/>
      <c r="E1536" s="32"/>
      <c r="F1536" s="32"/>
      <c r="G1536" s="32"/>
      <c r="H1536" s="32"/>
      <c r="I1536" s="32"/>
      <c r="J1536" s="30"/>
      <c r="K1536" s="30"/>
      <c r="L1536" s="30"/>
      <c r="M1536" s="32"/>
      <c r="N1536" s="32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108"/>
    </row>
    <row r="1537">
      <c r="A1537" s="30"/>
      <c r="B1537" s="40"/>
      <c r="C1537" s="67"/>
      <c r="D1537" s="32"/>
      <c r="E1537" s="32"/>
      <c r="F1537" s="32"/>
      <c r="G1537" s="32"/>
      <c r="H1537" s="32"/>
      <c r="I1537" s="32"/>
      <c r="J1537" s="30"/>
      <c r="K1537" s="30"/>
      <c r="L1537" s="30"/>
      <c r="M1537" s="32"/>
      <c r="N1537" s="32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108"/>
    </row>
    <row r="1538">
      <c r="A1538" s="30"/>
      <c r="B1538" s="40"/>
      <c r="C1538" s="67"/>
      <c r="D1538" s="32"/>
      <c r="E1538" s="32"/>
      <c r="F1538" s="32"/>
      <c r="G1538" s="32"/>
      <c r="H1538" s="32"/>
      <c r="I1538" s="32"/>
      <c r="J1538" s="30"/>
      <c r="K1538" s="30"/>
      <c r="L1538" s="30"/>
      <c r="M1538" s="32"/>
      <c r="N1538" s="32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108"/>
    </row>
    <row r="1539">
      <c r="A1539" s="30"/>
      <c r="B1539" s="40"/>
      <c r="C1539" s="67"/>
      <c r="D1539" s="32"/>
      <c r="E1539" s="32"/>
      <c r="F1539" s="32"/>
      <c r="G1539" s="32"/>
      <c r="H1539" s="32"/>
      <c r="I1539" s="32"/>
      <c r="J1539" s="30"/>
      <c r="K1539" s="30"/>
      <c r="L1539" s="30"/>
      <c r="M1539" s="32"/>
      <c r="N1539" s="32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108"/>
    </row>
    <row r="1540">
      <c r="A1540" s="30"/>
      <c r="B1540" s="40"/>
      <c r="C1540" s="67"/>
      <c r="D1540" s="32"/>
      <c r="E1540" s="32"/>
      <c r="F1540" s="32"/>
      <c r="G1540" s="32"/>
      <c r="H1540" s="32"/>
      <c r="I1540" s="32"/>
      <c r="J1540" s="30"/>
      <c r="K1540" s="30"/>
      <c r="L1540" s="30"/>
      <c r="M1540" s="32"/>
      <c r="N1540" s="32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108"/>
    </row>
    <row r="1541">
      <c r="A1541" s="30"/>
      <c r="B1541" s="40"/>
      <c r="C1541" s="67"/>
      <c r="D1541" s="32"/>
      <c r="E1541" s="32"/>
      <c r="F1541" s="32"/>
      <c r="G1541" s="32"/>
      <c r="H1541" s="32"/>
      <c r="I1541" s="32"/>
      <c r="J1541" s="30"/>
      <c r="K1541" s="30"/>
      <c r="L1541" s="30"/>
      <c r="M1541" s="32"/>
      <c r="N1541" s="32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108"/>
    </row>
    <row r="1542">
      <c r="A1542" s="30"/>
      <c r="B1542" s="40"/>
      <c r="C1542" s="67"/>
      <c r="D1542" s="32"/>
      <c r="E1542" s="32"/>
      <c r="F1542" s="32"/>
      <c r="G1542" s="32"/>
      <c r="H1542" s="32"/>
      <c r="I1542" s="32"/>
      <c r="J1542" s="30"/>
      <c r="K1542" s="30"/>
      <c r="L1542" s="30"/>
      <c r="M1542" s="32"/>
      <c r="N1542" s="32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108"/>
    </row>
    <row r="1543">
      <c r="A1543" s="30"/>
      <c r="B1543" s="40"/>
      <c r="C1543" s="67"/>
      <c r="D1543" s="32"/>
      <c r="E1543" s="32"/>
      <c r="F1543" s="32"/>
      <c r="G1543" s="32"/>
      <c r="H1543" s="32"/>
      <c r="I1543" s="32"/>
      <c r="J1543" s="30"/>
      <c r="K1543" s="30"/>
      <c r="L1543" s="30"/>
      <c r="M1543" s="32"/>
      <c r="N1543" s="32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108"/>
    </row>
    <row r="1544">
      <c r="A1544" s="30"/>
      <c r="B1544" s="40"/>
      <c r="C1544" s="67"/>
      <c r="D1544" s="32"/>
      <c r="E1544" s="32"/>
      <c r="F1544" s="32"/>
      <c r="G1544" s="32"/>
      <c r="H1544" s="32"/>
      <c r="I1544" s="32"/>
      <c r="J1544" s="30"/>
      <c r="K1544" s="30"/>
      <c r="L1544" s="30"/>
      <c r="M1544" s="32"/>
      <c r="N1544" s="32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108"/>
    </row>
    <row r="1545">
      <c r="A1545" s="30"/>
      <c r="B1545" s="40"/>
      <c r="C1545" s="67"/>
      <c r="D1545" s="32"/>
      <c r="E1545" s="32"/>
      <c r="F1545" s="32"/>
      <c r="G1545" s="32"/>
      <c r="H1545" s="32"/>
      <c r="I1545" s="32"/>
      <c r="J1545" s="30"/>
      <c r="K1545" s="30"/>
      <c r="L1545" s="30"/>
      <c r="M1545" s="32"/>
      <c r="N1545" s="32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108"/>
    </row>
    <row r="1546">
      <c r="A1546" s="30"/>
      <c r="B1546" s="40"/>
      <c r="C1546" s="67"/>
      <c r="D1546" s="32"/>
      <c r="E1546" s="32"/>
      <c r="F1546" s="32"/>
      <c r="G1546" s="32"/>
      <c r="H1546" s="32"/>
      <c r="I1546" s="32"/>
      <c r="J1546" s="30"/>
      <c r="K1546" s="30"/>
      <c r="L1546" s="30"/>
      <c r="M1546" s="32"/>
      <c r="N1546" s="32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108"/>
    </row>
    <row r="1547">
      <c r="A1547" s="30"/>
      <c r="B1547" s="40"/>
      <c r="C1547" s="67"/>
      <c r="D1547" s="32"/>
      <c r="E1547" s="32"/>
      <c r="F1547" s="32"/>
      <c r="G1547" s="32"/>
      <c r="H1547" s="32"/>
      <c r="I1547" s="32"/>
      <c r="J1547" s="30"/>
      <c r="K1547" s="30"/>
      <c r="L1547" s="30"/>
      <c r="M1547" s="32"/>
      <c r="N1547" s="32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0"/>
      <c r="AG1547" s="30"/>
      <c r="AH1547" s="30"/>
      <c r="AI1547" s="30"/>
      <c r="AJ1547" s="108"/>
    </row>
    <row r="1548">
      <c r="A1548" s="30"/>
      <c r="B1548" s="40"/>
      <c r="C1548" s="67"/>
      <c r="D1548" s="32"/>
      <c r="E1548" s="32"/>
      <c r="F1548" s="32"/>
      <c r="G1548" s="32"/>
      <c r="H1548" s="32"/>
      <c r="I1548" s="32"/>
      <c r="J1548" s="30"/>
      <c r="K1548" s="30"/>
      <c r="L1548" s="30"/>
      <c r="M1548" s="32"/>
      <c r="N1548" s="32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108"/>
    </row>
    <row r="1549">
      <c r="A1549" s="30"/>
      <c r="B1549" s="40"/>
      <c r="C1549" s="67"/>
      <c r="D1549" s="32"/>
      <c r="E1549" s="32"/>
      <c r="F1549" s="32"/>
      <c r="G1549" s="32"/>
      <c r="H1549" s="32"/>
      <c r="I1549" s="32"/>
      <c r="J1549" s="30"/>
      <c r="K1549" s="30"/>
      <c r="L1549" s="30"/>
      <c r="M1549" s="32"/>
      <c r="N1549" s="32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108"/>
    </row>
    <row r="1550">
      <c r="A1550" s="30"/>
      <c r="B1550" s="40"/>
      <c r="C1550" s="67"/>
      <c r="D1550" s="32"/>
      <c r="E1550" s="32"/>
      <c r="F1550" s="32"/>
      <c r="G1550" s="32"/>
      <c r="H1550" s="32"/>
      <c r="I1550" s="32"/>
      <c r="J1550" s="30"/>
      <c r="K1550" s="30"/>
      <c r="L1550" s="30"/>
      <c r="M1550" s="32"/>
      <c r="N1550" s="32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108"/>
    </row>
    <row r="1551">
      <c r="A1551" s="30"/>
      <c r="B1551" s="40"/>
      <c r="C1551" s="67"/>
      <c r="D1551" s="32"/>
      <c r="E1551" s="32"/>
      <c r="F1551" s="32"/>
      <c r="G1551" s="32"/>
      <c r="H1551" s="32"/>
      <c r="I1551" s="32"/>
      <c r="J1551" s="30"/>
      <c r="K1551" s="30"/>
      <c r="L1551" s="30"/>
      <c r="M1551" s="32"/>
      <c r="N1551" s="32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/>
      <c r="AE1551" s="30"/>
      <c r="AF1551" s="30"/>
      <c r="AG1551" s="30"/>
      <c r="AH1551" s="30"/>
      <c r="AI1551" s="30"/>
      <c r="AJ1551" s="108"/>
    </row>
    <row r="1552">
      <c r="A1552" s="30"/>
      <c r="B1552" s="40"/>
      <c r="C1552" s="67"/>
      <c r="D1552" s="32"/>
      <c r="E1552" s="32"/>
      <c r="F1552" s="32"/>
      <c r="G1552" s="32"/>
      <c r="H1552" s="32"/>
      <c r="I1552" s="32"/>
      <c r="J1552" s="30"/>
      <c r="K1552" s="30"/>
      <c r="L1552" s="30"/>
      <c r="M1552" s="32"/>
      <c r="N1552" s="32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108"/>
    </row>
    <row r="1553">
      <c r="A1553" s="30"/>
      <c r="B1553" s="40"/>
      <c r="C1553" s="67"/>
      <c r="D1553" s="32"/>
      <c r="E1553" s="32"/>
      <c r="F1553" s="32"/>
      <c r="G1553" s="32"/>
      <c r="H1553" s="32"/>
      <c r="I1553" s="32"/>
      <c r="J1553" s="30"/>
      <c r="K1553" s="30"/>
      <c r="L1553" s="30"/>
      <c r="M1553" s="32"/>
      <c r="N1553" s="32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108"/>
    </row>
    <row r="1554">
      <c r="A1554" s="30"/>
      <c r="B1554" s="40"/>
      <c r="C1554" s="67"/>
      <c r="D1554" s="32"/>
      <c r="E1554" s="32"/>
      <c r="F1554" s="32"/>
      <c r="G1554" s="32"/>
      <c r="H1554" s="32"/>
      <c r="I1554" s="32"/>
      <c r="J1554" s="30"/>
      <c r="K1554" s="30"/>
      <c r="L1554" s="30"/>
      <c r="M1554" s="32"/>
      <c r="N1554" s="32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108"/>
    </row>
    <row r="1555">
      <c r="A1555" s="30"/>
      <c r="B1555" s="40"/>
      <c r="C1555" s="67"/>
      <c r="D1555" s="32"/>
      <c r="E1555" s="32"/>
      <c r="F1555" s="32"/>
      <c r="G1555" s="32"/>
      <c r="H1555" s="32"/>
      <c r="I1555" s="32"/>
      <c r="J1555" s="30"/>
      <c r="K1555" s="30"/>
      <c r="L1555" s="30"/>
      <c r="M1555" s="32"/>
      <c r="N1555" s="32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  <c r="AB1555" s="30"/>
      <c r="AC1555" s="30"/>
      <c r="AD1555" s="30"/>
      <c r="AE1555" s="30"/>
      <c r="AF1555" s="30"/>
      <c r="AG1555" s="30"/>
      <c r="AH1555" s="30"/>
      <c r="AI1555" s="30"/>
      <c r="AJ1555" s="108"/>
    </row>
    <row r="1556">
      <c r="A1556" s="30"/>
      <c r="B1556" s="40"/>
      <c r="C1556" s="67"/>
      <c r="D1556" s="32"/>
      <c r="E1556" s="32"/>
      <c r="F1556" s="32"/>
      <c r="G1556" s="32"/>
      <c r="H1556" s="32"/>
      <c r="I1556" s="32"/>
      <c r="J1556" s="30"/>
      <c r="K1556" s="30"/>
      <c r="L1556" s="30"/>
      <c r="M1556" s="32"/>
      <c r="N1556" s="32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108"/>
    </row>
    <row r="1557">
      <c r="A1557" s="30"/>
      <c r="B1557" s="40"/>
      <c r="C1557" s="67"/>
      <c r="D1557" s="32"/>
      <c r="E1557" s="32"/>
      <c r="F1557" s="32"/>
      <c r="G1557" s="32"/>
      <c r="H1557" s="32"/>
      <c r="I1557" s="32"/>
      <c r="J1557" s="30"/>
      <c r="K1557" s="30"/>
      <c r="L1557" s="30"/>
      <c r="M1557" s="32"/>
      <c r="N1557" s="32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  <c r="AB1557" s="30"/>
      <c r="AC1557" s="30"/>
      <c r="AD1557" s="30"/>
      <c r="AE1557" s="30"/>
      <c r="AF1557" s="30"/>
      <c r="AG1557" s="30"/>
      <c r="AH1557" s="30"/>
      <c r="AI1557" s="30"/>
      <c r="AJ1557" s="108"/>
    </row>
    <row r="1558">
      <c r="A1558" s="30"/>
      <c r="B1558" s="40"/>
      <c r="C1558" s="67"/>
      <c r="D1558" s="32"/>
      <c r="E1558" s="32"/>
      <c r="F1558" s="32"/>
      <c r="G1558" s="32"/>
      <c r="H1558" s="32"/>
      <c r="I1558" s="32"/>
      <c r="J1558" s="30"/>
      <c r="K1558" s="30"/>
      <c r="L1558" s="30"/>
      <c r="M1558" s="32"/>
      <c r="N1558" s="32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108"/>
    </row>
    <row r="1559">
      <c r="A1559" s="30"/>
      <c r="B1559" s="40"/>
      <c r="C1559" s="67"/>
      <c r="D1559" s="32"/>
      <c r="E1559" s="32"/>
      <c r="F1559" s="32"/>
      <c r="G1559" s="32"/>
      <c r="H1559" s="32"/>
      <c r="I1559" s="32"/>
      <c r="J1559" s="30"/>
      <c r="K1559" s="30"/>
      <c r="L1559" s="30"/>
      <c r="M1559" s="32"/>
      <c r="N1559" s="32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/>
      <c r="AE1559" s="30"/>
      <c r="AF1559" s="30"/>
      <c r="AG1559" s="30"/>
      <c r="AH1559" s="30"/>
      <c r="AI1559" s="30"/>
      <c r="AJ1559" s="108"/>
    </row>
    <row r="1560">
      <c r="A1560" s="30"/>
      <c r="B1560" s="40"/>
      <c r="C1560" s="67"/>
      <c r="D1560" s="32"/>
      <c r="E1560" s="32"/>
      <c r="F1560" s="32"/>
      <c r="G1560" s="32"/>
      <c r="H1560" s="32"/>
      <c r="I1560" s="32"/>
      <c r="J1560" s="30"/>
      <c r="K1560" s="30"/>
      <c r="L1560" s="30"/>
      <c r="M1560" s="32"/>
      <c r="N1560" s="32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108"/>
    </row>
    <row r="1561">
      <c r="A1561" s="30"/>
      <c r="B1561" s="40"/>
      <c r="C1561" s="67"/>
      <c r="D1561" s="32"/>
      <c r="E1561" s="32"/>
      <c r="F1561" s="32"/>
      <c r="G1561" s="32"/>
      <c r="H1561" s="32"/>
      <c r="I1561" s="32"/>
      <c r="J1561" s="30"/>
      <c r="K1561" s="30"/>
      <c r="L1561" s="30"/>
      <c r="M1561" s="32"/>
      <c r="N1561" s="32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108"/>
    </row>
    <row r="1562">
      <c r="A1562" s="30"/>
      <c r="B1562" s="40"/>
      <c r="C1562" s="67"/>
      <c r="D1562" s="32"/>
      <c r="E1562" s="32"/>
      <c r="F1562" s="32"/>
      <c r="G1562" s="32"/>
      <c r="H1562" s="32"/>
      <c r="I1562" s="32"/>
      <c r="J1562" s="30"/>
      <c r="K1562" s="30"/>
      <c r="L1562" s="30"/>
      <c r="M1562" s="32"/>
      <c r="N1562" s="32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108"/>
    </row>
    <row r="1563">
      <c r="A1563" s="30"/>
      <c r="B1563" s="40"/>
      <c r="C1563" s="67"/>
      <c r="D1563" s="32"/>
      <c r="E1563" s="32"/>
      <c r="F1563" s="32"/>
      <c r="G1563" s="32"/>
      <c r="H1563" s="32"/>
      <c r="I1563" s="32"/>
      <c r="J1563" s="30"/>
      <c r="K1563" s="30"/>
      <c r="L1563" s="30"/>
      <c r="M1563" s="32"/>
      <c r="N1563" s="32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108"/>
    </row>
    <row r="1564">
      <c r="A1564" s="30"/>
      <c r="B1564" s="40"/>
      <c r="C1564" s="67"/>
      <c r="D1564" s="32"/>
      <c r="E1564" s="32"/>
      <c r="F1564" s="32"/>
      <c r="G1564" s="32"/>
      <c r="H1564" s="32"/>
      <c r="I1564" s="32"/>
      <c r="J1564" s="30"/>
      <c r="K1564" s="30"/>
      <c r="L1564" s="30"/>
      <c r="M1564" s="32"/>
      <c r="N1564" s="32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108"/>
    </row>
    <row r="1565">
      <c r="A1565" s="30"/>
      <c r="B1565" s="40"/>
      <c r="C1565" s="67"/>
      <c r="D1565" s="32"/>
      <c r="E1565" s="32"/>
      <c r="F1565" s="32"/>
      <c r="G1565" s="32"/>
      <c r="H1565" s="32"/>
      <c r="I1565" s="32"/>
      <c r="J1565" s="30"/>
      <c r="K1565" s="30"/>
      <c r="L1565" s="30"/>
      <c r="M1565" s="32"/>
      <c r="N1565" s="32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  <c r="AB1565" s="30"/>
      <c r="AC1565" s="30"/>
      <c r="AD1565" s="30"/>
      <c r="AE1565" s="30"/>
      <c r="AF1565" s="30"/>
      <c r="AG1565" s="30"/>
      <c r="AH1565" s="30"/>
      <c r="AI1565" s="30"/>
      <c r="AJ1565" s="108"/>
    </row>
    <row r="1566">
      <c r="A1566" s="30"/>
      <c r="B1566" s="40"/>
      <c r="C1566" s="67"/>
      <c r="D1566" s="32"/>
      <c r="E1566" s="32"/>
      <c r="F1566" s="32"/>
      <c r="G1566" s="32"/>
      <c r="H1566" s="32"/>
      <c r="I1566" s="32"/>
      <c r="J1566" s="30"/>
      <c r="K1566" s="30"/>
      <c r="L1566" s="30"/>
      <c r="M1566" s="32"/>
      <c r="N1566" s="32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108"/>
    </row>
    <row r="1567">
      <c r="A1567" s="30"/>
      <c r="B1567" s="40"/>
      <c r="C1567" s="67"/>
      <c r="D1567" s="32"/>
      <c r="E1567" s="32"/>
      <c r="F1567" s="32"/>
      <c r="G1567" s="32"/>
      <c r="H1567" s="32"/>
      <c r="I1567" s="32"/>
      <c r="J1567" s="30"/>
      <c r="K1567" s="30"/>
      <c r="L1567" s="30"/>
      <c r="M1567" s="32"/>
      <c r="N1567" s="32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108"/>
    </row>
    <row r="1568">
      <c r="A1568" s="30"/>
      <c r="B1568" s="40"/>
      <c r="C1568" s="67"/>
      <c r="D1568" s="32"/>
      <c r="E1568" s="32"/>
      <c r="F1568" s="32"/>
      <c r="G1568" s="32"/>
      <c r="H1568" s="32"/>
      <c r="I1568" s="32"/>
      <c r="J1568" s="30"/>
      <c r="K1568" s="30"/>
      <c r="L1568" s="30"/>
      <c r="M1568" s="32"/>
      <c r="N1568" s="32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108"/>
    </row>
    <row r="1569">
      <c r="A1569" s="30"/>
      <c r="B1569" s="40"/>
      <c r="C1569" s="67"/>
      <c r="D1569" s="32"/>
      <c r="E1569" s="32"/>
      <c r="F1569" s="32"/>
      <c r="G1569" s="32"/>
      <c r="H1569" s="32"/>
      <c r="I1569" s="32"/>
      <c r="J1569" s="30"/>
      <c r="K1569" s="30"/>
      <c r="L1569" s="30"/>
      <c r="M1569" s="32"/>
      <c r="N1569" s="32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108"/>
    </row>
    <row r="1570">
      <c r="A1570" s="30"/>
      <c r="B1570" s="40"/>
      <c r="C1570" s="67"/>
      <c r="D1570" s="32"/>
      <c r="E1570" s="32"/>
      <c r="F1570" s="32"/>
      <c r="G1570" s="32"/>
      <c r="H1570" s="32"/>
      <c r="I1570" s="32"/>
      <c r="J1570" s="30"/>
      <c r="K1570" s="30"/>
      <c r="L1570" s="30"/>
      <c r="M1570" s="32"/>
      <c r="N1570" s="32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108"/>
    </row>
    <row r="1571">
      <c r="A1571" s="30"/>
      <c r="B1571" s="40"/>
      <c r="C1571" s="67"/>
      <c r="D1571" s="32"/>
      <c r="E1571" s="32"/>
      <c r="F1571" s="32"/>
      <c r="G1571" s="32"/>
      <c r="H1571" s="32"/>
      <c r="I1571" s="32"/>
      <c r="J1571" s="30"/>
      <c r="K1571" s="30"/>
      <c r="L1571" s="30"/>
      <c r="M1571" s="32"/>
      <c r="N1571" s="32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/>
      <c r="AE1571" s="30"/>
      <c r="AF1571" s="30"/>
      <c r="AG1571" s="30"/>
      <c r="AH1571" s="30"/>
      <c r="AI1571" s="30"/>
      <c r="AJ1571" s="108"/>
    </row>
    <row r="1572">
      <c r="A1572" s="30"/>
      <c r="B1572" s="40"/>
      <c r="C1572" s="67"/>
      <c r="D1572" s="32"/>
      <c r="E1572" s="32"/>
      <c r="F1572" s="32"/>
      <c r="G1572" s="32"/>
      <c r="H1572" s="32"/>
      <c r="I1572" s="32"/>
      <c r="J1572" s="30"/>
      <c r="K1572" s="30"/>
      <c r="L1572" s="30"/>
      <c r="M1572" s="32"/>
      <c r="N1572" s="32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108"/>
    </row>
    <row r="1573">
      <c r="A1573" s="30"/>
      <c r="B1573" s="40"/>
      <c r="C1573" s="67"/>
      <c r="D1573" s="32"/>
      <c r="E1573" s="32"/>
      <c r="F1573" s="32"/>
      <c r="G1573" s="32"/>
      <c r="H1573" s="32"/>
      <c r="I1573" s="32"/>
      <c r="J1573" s="30"/>
      <c r="K1573" s="30"/>
      <c r="L1573" s="30"/>
      <c r="M1573" s="32"/>
      <c r="N1573" s="32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108"/>
    </row>
    <row r="1574">
      <c r="A1574" s="30"/>
      <c r="B1574" s="40"/>
      <c r="C1574" s="67"/>
      <c r="D1574" s="32"/>
      <c r="E1574" s="32"/>
      <c r="F1574" s="32"/>
      <c r="G1574" s="32"/>
      <c r="H1574" s="32"/>
      <c r="I1574" s="32"/>
      <c r="J1574" s="30"/>
      <c r="K1574" s="30"/>
      <c r="L1574" s="30"/>
      <c r="M1574" s="32"/>
      <c r="N1574" s="32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108"/>
    </row>
    <row r="1575">
      <c r="A1575" s="30"/>
      <c r="B1575" s="40"/>
      <c r="C1575" s="67"/>
      <c r="D1575" s="32"/>
      <c r="E1575" s="32"/>
      <c r="F1575" s="32"/>
      <c r="G1575" s="32"/>
      <c r="H1575" s="32"/>
      <c r="I1575" s="32"/>
      <c r="J1575" s="30"/>
      <c r="K1575" s="30"/>
      <c r="L1575" s="30"/>
      <c r="M1575" s="32"/>
      <c r="N1575" s="32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108"/>
    </row>
    <row r="1576">
      <c r="A1576" s="30"/>
      <c r="B1576" s="40"/>
      <c r="C1576" s="67"/>
      <c r="D1576" s="32"/>
      <c r="E1576" s="32"/>
      <c r="F1576" s="32"/>
      <c r="G1576" s="32"/>
      <c r="H1576" s="32"/>
      <c r="I1576" s="32"/>
      <c r="J1576" s="30"/>
      <c r="K1576" s="30"/>
      <c r="L1576" s="30"/>
      <c r="M1576" s="32"/>
      <c r="N1576" s="32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108"/>
    </row>
    <row r="1577">
      <c r="A1577" s="30"/>
      <c r="B1577" s="40"/>
      <c r="C1577" s="67"/>
      <c r="D1577" s="32"/>
      <c r="E1577" s="32"/>
      <c r="F1577" s="32"/>
      <c r="G1577" s="32"/>
      <c r="H1577" s="32"/>
      <c r="I1577" s="32"/>
      <c r="J1577" s="30"/>
      <c r="K1577" s="30"/>
      <c r="L1577" s="30"/>
      <c r="M1577" s="32"/>
      <c r="N1577" s="32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108"/>
    </row>
    <row r="1578">
      <c r="A1578" s="30"/>
      <c r="B1578" s="40"/>
      <c r="C1578" s="67"/>
      <c r="D1578" s="32"/>
      <c r="E1578" s="32"/>
      <c r="F1578" s="32"/>
      <c r="G1578" s="32"/>
      <c r="H1578" s="32"/>
      <c r="I1578" s="32"/>
      <c r="J1578" s="30"/>
      <c r="K1578" s="30"/>
      <c r="L1578" s="30"/>
      <c r="M1578" s="32"/>
      <c r="N1578" s="32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108"/>
    </row>
    <row r="1579">
      <c r="A1579" s="30"/>
      <c r="B1579" s="40"/>
      <c r="C1579" s="67"/>
      <c r="D1579" s="32"/>
      <c r="E1579" s="32"/>
      <c r="F1579" s="32"/>
      <c r="G1579" s="32"/>
      <c r="H1579" s="32"/>
      <c r="I1579" s="32"/>
      <c r="J1579" s="30"/>
      <c r="K1579" s="30"/>
      <c r="L1579" s="30"/>
      <c r="M1579" s="32"/>
      <c r="N1579" s="32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108"/>
    </row>
    <row r="1580">
      <c r="A1580" s="30"/>
      <c r="B1580" s="40"/>
      <c r="C1580" s="67"/>
      <c r="D1580" s="32"/>
      <c r="E1580" s="32"/>
      <c r="F1580" s="32"/>
      <c r="G1580" s="32"/>
      <c r="H1580" s="32"/>
      <c r="I1580" s="32"/>
      <c r="J1580" s="30"/>
      <c r="K1580" s="30"/>
      <c r="L1580" s="30"/>
      <c r="M1580" s="32"/>
      <c r="N1580" s="32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108"/>
    </row>
    <row r="1581">
      <c r="A1581" s="30"/>
      <c r="B1581" s="40"/>
      <c r="C1581" s="67"/>
      <c r="D1581" s="32"/>
      <c r="E1581" s="32"/>
      <c r="F1581" s="32"/>
      <c r="G1581" s="32"/>
      <c r="H1581" s="32"/>
      <c r="I1581" s="32"/>
      <c r="J1581" s="30"/>
      <c r="K1581" s="30"/>
      <c r="L1581" s="30"/>
      <c r="M1581" s="32"/>
      <c r="N1581" s="32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108"/>
    </row>
    <row r="1582">
      <c r="A1582" s="30"/>
      <c r="B1582" s="40"/>
      <c r="C1582" s="67"/>
      <c r="D1582" s="32"/>
      <c r="E1582" s="32"/>
      <c r="F1582" s="32"/>
      <c r="G1582" s="32"/>
      <c r="H1582" s="32"/>
      <c r="I1582" s="32"/>
      <c r="J1582" s="30"/>
      <c r="K1582" s="30"/>
      <c r="L1582" s="30"/>
      <c r="M1582" s="32"/>
      <c r="N1582" s="32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108"/>
    </row>
    <row r="1583">
      <c r="A1583" s="30"/>
      <c r="B1583" s="40"/>
      <c r="C1583" s="67"/>
      <c r="D1583" s="32"/>
      <c r="E1583" s="32"/>
      <c r="F1583" s="32"/>
      <c r="G1583" s="32"/>
      <c r="H1583" s="32"/>
      <c r="I1583" s="32"/>
      <c r="J1583" s="30"/>
      <c r="K1583" s="30"/>
      <c r="L1583" s="30"/>
      <c r="M1583" s="32"/>
      <c r="N1583" s="32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108"/>
    </row>
    <row r="1584">
      <c r="A1584" s="30"/>
      <c r="B1584" s="40"/>
      <c r="C1584" s="67"/>
      <c r="D1584" s="32"/>
      <c r="E1584" s="32"/>
      <c r="F1584" s="32"/>
      <c r="G1584" s="32"/>
      <c r="H1584" s="32"/>
      <c r="I1584" s="32"/>
      <c r="J1584" s="30"/>
      <c r="K1584" s="30"/>
      <c r="L1584" s="30"/>
      <c r="M1584" s="32"/>
      <c r="N1584" s="32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108"/>
    </row>
    <row r="1585">
      <c r="A1585" s="30"/>
      <c r="B1585" s="40"/>
      <c r="C1585" s="67"/>
      <c r="D1585" s="32"/>
      <c r="E1585" s="32"/>
      <c r="F1585" s="32"/>
      <c r="G1585" s="32"/>
      <c r="H1585" s="32"/>
      <c r="I1585" s="32"/>
      <c r="J1585" s="30"/>
      <c r="K1585" s="30"/>
      <c r="L1585" s="30"/>
      <c r="M1585" s="32"/>
      <c r="N1585" s="32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108"/>
    </row>
    <row r="1586">
      <c r="A1586" s="30"/>
      <c r="B1586" s="40"/>
      <c r="C1586" s="67"/>
      <c r="D1586" s="32"/>
      <c r="E1586" s="32"/>
      <c r="F1586" s="32"/>
      <c r="G1586" s="32"/>
      <c r="H1586" s="32"/>
      <c r="I1586" s="32"/>
      <c r="J1586" s="30"/>
      <c r="K1586" s="30"/>
      <c r="L1586" s="30"/>
      <c r="M1586" s="32"/>
      <c r="N1586" s="32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108"/>
    </row>
    <row r="1587">
      <c r="A1587" s="30"/>
      <c r="B1587" s="40"/>
      <c r="C1587" s="67"/>
      <c r="D1587" s="32"/>
      <c r="E1587" s="32"/>
      <c r="F1587" s="32"/>
      <c r="G1587" s="32"/>
      <c r="H1587" s="32"/>
      <c r="I1587" s="32"/>
      <c r="J1587" s="30"/>
      <c r="K1587" s="30"/>
      <c r="L1587" s="30"/>
      <c r="M1587" s="32"/>
      <c r="N1587" s="32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108"/>
    </row>
    <row r="1588">
      <c r="A1588" s="30"/>
      <c r="B1588" s="40"/>
      <c r="C1588" s="67"/>
      <c r="D1588" s="32"/>
      <c r="E1588" s="32"/>
      <c r="F1588" s="32"/>
      <c r="G1588" s="32"/>
      <c r="H1588" s="32"/>
      <c r="I1588" s="32"/>
      <c r="J1588" s="30"/>
      <c r="K1588" s="30"/>
      <c r="L1588" s="30"/>
      <c r="M1588" s="32"/>
      <c r="N1588" s="32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108"/>
    </row>
    <row r="1589">
      <c r="A1589" s="30"/>
      <c r="B1589" s="40"/>
      <c r="C1589" s="67"/>
      <c r="D1589" s="32"/>
      <c r="E1589" s="32"/>
      <c r="F1589" s="32"/>
      <c r="G1589" s="32"/>
      <c r="H1589" s="32"/>
      <c r="I1589" s="32"/>
      <c r="J1589" s="30"/>
      <c r="K1589" s="30"/>
      <c r="L1589" s="30"/>
      <c r="M1589" s="32"/>
      <c r="N1589" s="32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108"/>
    </row>
    <row r="1590">
      <c r="A1590" s="30"/>
      <c r="B1590" s="40"/>
      <c r="C1590" s="67"/>
      <c r="D1590" s="32"/>
      <c r="E1590" s="32"/>
      <c r="F1590" s="32"/>
      <c r="G1590" s="32"/>
      <c r="H1590" s="32"/>
      <c r="I1590" s="32"/>
      <c r="J1590" s="30"/>
      <c r="K1590" s="30"/>
      <c r="L1590" s="30"/>
      <c r="M1590" s="32"/>
      <c r="N1590" s="32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108"/>
    </row>
    <row r="1591">
      <c r="A1591" s="30"/>
      <c r="B1591" s="40"/>
      <c r="C1591" s="67"/>
      <c r="D1591" s="32"/>
      <c r="E1591" s="32"/>
      <c r="F1591" s="32"/>
      <c r="G1591" s="32"/>
      <c r="H1591" s="32"/>
      <c r="I1591" s="32"/>
      <c r="J1591" s="30"/>
      <c r="K1591" s="30"/>
      <c r="L1591" s="30"/>
      <c r="M1591" s="32"/>
      <c r="N1591" s="32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  <c r="AB1591" s="30"/>
      <c r="AC1591" s="30"/>
      <c r="AD1591" s="30"/>
      <c r="AE1591" s="30"/>
      <c r="AF1591" s="30"/>
      <c r="AG1591" s="30"/>
      <c r="AH1591" s="30"/>
      <c r="AI1591" s="30"/>
      <c r="AJ1591" s="108"/>
    </row>
    <row r="1592">
      <c r="A1592" s="30"/>
      <c r="B1592" s="40"/>
      <c r="C1592" s="67"/>
      <c r="D1592" s="32"/>
      <c r="E1592" s="32"/>
      <c r="F1592" s="32"/>
      <c r="G1592" s="32"/>
      <c r="H1592" s="32"/>
      <c r="I1592" s="32"/>
      <c r="J1592" s="30"/>
      <c r="K1592" s="30"/>
      <c r="L1592" s="30"/>
      <c r="M1592" s="32"/>
      <c r="N1592" s="32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108"/>
    </row>
    <row r="1593">
      <c r="A1593" s="30"/>
      <c r="B1593" s="40"/>
      <c r="C1593" s="67"/>
      <c r="D1593" s="32"/>
      <c r="E1593" s="32"/>
      <c r="F1593" s="32"/>
      <c r="G1593" s="32"/>
      <c r="H1593" s="32"/>
      <c r="I1593" s="32"/>
      <c r="J1593" s="30"/>
      <c r="K1593" s="30"/>
      <c r="L1593" s="30"/>
      <c r="M1593" s="32"/>
      <c r="N1593" s="32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  <c r="AB1593" s="30"/>
      <c r="AC1593" s="30"/>
      <c r="AD1593" s="30"/>
      <c r="AE1593" s="30"/>
      <c r="AF1593" s="30"/>
      <c r="AG1593" s="30"/>
      <c r="AH1593" s="30"/>
      <c r="AI1593" s="30"/>
      <c r="AJ1593" s="108"/>
    </row>
    <row r="1594">
      <c r="A1594" s="30"/>
      <c r="B1594" s="40"/>
      <c r="C1594" s="67"/>
      <c r="D1594" s="32"/>
      <c r="E1594" s="32"/>
      <c r="F1594" s="32"/>
      <c r="G1594" s="32"/>
      <c r="H1594" s="32"/>
      <c r="I1594" s="32"/>
      <c r="J1594" s="30"/>
      <c r="K1594" s="30"/>
      <c r="L1594" s="30"/>
      <c r="M1594" s="32"/>
      <c r="N1594" s="32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108"/>
    </row>
    <row r="1595">
      <c r="A1595" s="30"/>
      <c r="B1595" s="40"/>
      <c r="C1595" s="67"/>
      <c r="D1595" s="32"/>
      <c r="E1595" s="32"/>
      <c r="F1595" s="32"/>
      <c r="G1595" s="32"/>
      <c r="H1595" s="32"/>
      <c r="I1595" s="32"/>
      <c r="J1595" s="30"/>
      <c r="K1595" s="30"/>
      <c r="L1595" s="30"/>
      <c r="M1595" s="32"/>
      <c r="N1595" s="32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108"/>
    </row>
    <row r="1596">
      <c r="A1596" s="30"/>
      <c r="B1596" s="40"/>
      <c r="C1596" s="67"/>
      <c r="D1596" s="32"/>
      <c r="E1596" s="32"/>
      <c r="F1596" s="32"/>
      <c r="G1596" s="32"/>
      <c r="H1596" s="32"/>
      <c r="I1596" s="32"/>
      <c r="J1596" s="30"/>
      <c r="K1596" s="30"/>
      <c r="L1596" s="30"/>
      <c r="M1596" s="32"/>
      <c r="N1596" s="32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108"/>
    </row>
    <row r="1597">
      <c r="A1597" s="30"/>
      <c r="B1597" s="40"/>
      <c r="C1597" s="67"/>
      <c r="D1597" s="32"/>
      <c r="E1597" s="32"/>
      <c r="F1597" s="32"/>
      <c r="G1597" s="32"/>
      <c r="H1597" s="32"/>
      <c r="I1597" s="32"/>
      <c r="J1597" s="30"/>
      <c r="K1597" s="30"/>
      <c r="L1597" s="30"/>
      <c r="M1597" s="32"/>
      <c r="N1597" s="32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108"/>
    </row>
    <row r="1598">
      <c r="A1598" s="30"/>
      <c r="B1598" s="40"/>
      <c r="C1598" s="67"/>
      <c r="D1598" s="32"/>
      <c r="E1598" s="32"/>
      <c r="F1598" s="32"/>
      <c r="G1598" s="32"/>
      <c r="H1598" s="32"/>
      <c r="I1598" s="32"/>
      <c r="J1598" s="30"/>
      <c r="K1598" s="30"/>
      <c r="L1598" s="30"/>
      <c r="M1598" s="32"/>
      <c r="N1598" s="32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108"/>
    </row>
    <row r="1599">
      <c r="A1599" s="30"/>
      <c r="B1599" s="40"/>
      <c r="C1599" s="67"/>
      <c r="D1599" s="32"/>
      <c r="E1599" s="32"/>
      <c r="F1599" s="32"/>
      <c r="G1599" s="32"/>
      <c r="H1599" s="32"/>
      <c r="I1599" s="32"/>
      <c r="J1599" s="30"/>
      <c r="K1599" s="30"/>
      <c r="L1599" s="30"/>
      <c r="M1599" s="32"/>
      <c r="N1599" s="32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108"/>
    </row>
    <row r="1600">
      <c r="A1600" s="30"/>
      <c r="B1600" s="40"/>
      <c r="C1600" s="67"/>
      <c r="D1600" s="32"/>
      <c r="E1600" s="32"/>
      <c r="F1600" s="32"/>
      <c r="G1600" s="32"/>
      <c r="H1600" s="32"/>
      <c r="I1600" s="32"/>
      <c r="J1600" s="30"/>
      <c r="K1600" s="30"/>
      <c r="L1600" s="30"/>
      <c r="M1600" s="32"/>
      <c r="N1600" s="32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108"/>
    </row>
    <row r="1601">
      <c r="A1601" s="30"/>
      <c r="B1601" s="40"/>
      <c r="C1601" s="67"/>
      <c r="D1601" s="32"/>
      <c r="E1601" s="32"/>
      <c r="F1601" s="32"/>
      <c r="G1601" s="32"/>
      <c r="H1601" s="32"/>
      <c r="I1601" s="32"/>
      <c r="J1601" s="30"/>
      <c r="K1601" s="30"/>
      <c r="L1601" s="30"/>
      <c r="M1601" s="32"/>
      <c r="N1601" s="32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/>
      <c r="AE1601" s="30"/>
      <c r="AF1601" s="30"/>
      <c r="AG1601" s="30"/>
      <c r="AH1601" s="30"/>
      <c r="AI1601" s="30"/>
      <c r="AJ1601" s="108"/>
    </row>
    <row r="1602">
      <c r="A1602" s="30"/>
      <c r="B1602" s="40"/>
      <c r="C1602" s="67"/>
      <c r="D1602" s="32"/>
      <c r="E1602" s="32"/>
      <c r="F1602" s="32"/>
      <c r="G1602" s="32"/>
      <c r="H1602" s="32"/>
      <c r="I1602" s="32"/>
      <c r="J1602" s="30"/>
      <c r="K1602" s="30"/>
      <c r="L1602" s="30"/>
      <c r="M1602" s="32"/>
      <c r="N1602" s="32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108"/>
    </row>
    <row r="1603">
      <c r="A1603" s="30"/>
      <c r="B1603" s="40"/>
      <c r="C1603" s="67"/>
      <c r="D1603" s="32"/>
      <c r="E1603" s="32"/>
      <c r="F1603" s="32"/>
      <c r="G1603" s="32"/>
      <c r="H1603" s="32"/>
      <c r="I1603" s="32"/>
      <c r="J1603" s="30"/>
      <c r="K1603" s="30"/>
      <c r="L1603" s="30"/>
      <c r="M1603" s="32"/>
      <c r="N1603" s="32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108"/>
    </row>
    <row r="1604">
      <c r="A1604" s="30"/>
      <c r="B1604" s="40"/>
      <c r="C1604" s="67"/>
      <c r="D1604" s="32"/>
      <c r="E1604" s="32"/>
      <c r="F1604" s="32"/>
      <c r="G1604" s="32"/>
      <c r="H1604" s="32"/>
      <c r="I1604" s="32"/>
      <c r="J1604" s="30"/>
      <c r="K1604" s="30"/>
      <c r="L1604" s="30"/>
      <c r="M1604" s="32"/>
      <c r="N1604" s="32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108"/>
    </row>
    <row r="1605">
      <c r="A1605" s="30"/>
      <c r="B1605" s="40"/>
      <c r="C1605" s="67"/>
      <c r="D1605" s="32"/>
      <c r="E1605" s="32"/>
      <c r="F1605" s="32"/>
      <c r="G1605" s="32"/>
      <c r="H1605" s="32"/>
      <c r="I1605" s="32"/>
      <c r="J1605" s="30"/>
      <c r="K1605" s="30"/>
      <c r="L1605" s="30"/>
      <c r="M1605" s="32"/>
      <c r="N1605" s="32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108"/>
    </row>
    <row r="1606">
      <c r="A1606" s="30"/>
      <c r="B1606" s="40"/>
      <c r="C1606" s="67"/>
      <c r="D1606" s="32"/>
      <c r="E1606" s="32"/>
      <c r="F1606" s="32"/>
      <c r="G1606" s="32"/>
      <c r="H1606" s="32"/>
      <c r="I1606" s="32"/>
      <c r="J1606" s="30"/>
      <c r="K1606" s="30"/>
      <c r="L1606" s="30"/>
      <c r="M1606" s="32"/>
      <c r="N1606" s="32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108"/>
    </row>
    <row r="1607">
      <c r="A1607" s="30"/>
      <c r="B1607" s="40"/>
      <c r="C1607" s="67"/>
      <c r="D1607" s="32"/>
      <c r="E1607" s="32"/>
      <c r="F1607" s="32"/>
      <c r="G1607" s="32"/>
      <c r="H1607" s="32"/>
      <c r="I1607" s="32"/>
      <c r="J1607" s="30"/>
      <c r="K1607" s="30"/>
      <c r="L1607" s="30"/>
      <c r="M1607" s="32"/>
      <c r="N1607" s="32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108"/>
    </row>
    <row r="1608">
      <c r="A1608" s="30"/>
      <c r="B1608" s="40"/>
      <c r="C1608" s="67"/>
      <c r="D1608" s="32"/>
      <c r="E1608" s="32"/>
      <c r="F1608" s="32"/>
      <c r="G1608" s="32"/>
      <c r="H1608" s="32"/>
      <c r="I1608" s="32"/>
      <c r="J1608" s="30"/>
      <c r="K1608" s="30"/>
      <c r="L1608" s="30"/>
      <c r="M1608" s="32"/>
      <c r="N1608" s="32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108"/>
    </row>
    <row r="1609">
      <c r="A1609" s="30"/>
      <c r="B1609" s="40"/>
      <c r="C1609" s="67"/>
      <c r="D1609" s="32"/>
      <c r="E1609" s="32"/>
      <c r="F1609" s="32"/>
      <c r="G1609" s="32"/>
      <c r="H1609" s="32"/>
      <c r="I1609" s="32"/>
      <c r="J1609" s="30"/>
      <c r="K1609" s="30"/>
      <c r="L1609" s="30"/>
      <c r="M1609" s="32"/>
      <c r="N1609" s="32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  <c r="AB1609" s="30"/>
      <c r="AC1609" s="30"/>
      <c r="AD1609" s="30"/>
      <c r="AE1609" s="30"/>
      <c r="AF1609" s="30"/>
      <c r="AG1609" s="30"/>
      <c r="AH1609" s="30"/>
      <c r="AI1609" s="30"/>
      <c r="AJ1609" s="108"/>
    </row>
    <row r="1610">
      <c r="A1610" s="30"/>
      <c r="B1610" s="40"/>
      <c r="C1610" s="67"/>
      <c r="D1610" s="32"/>
      <c r="E1610" s="32"/>
      <c r="F1610" s="32"/>
      <c r="G1610" s="32"/>
      <c r="H1610" s="32"/>
      <c r="I1610" s="32"/>
      <c r="J1610" s="30"/>
      <c r="K1610" s="30"/>
      <c r="L1610" s="30"/>
      <c r="M1610" s="32"/>
      <c r="N1610" s="32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108"/>
    </row>
    <row r="1611">
      <c r="A1611" s="30"/>
      <c r="B1611" s="40"/>
      <c r="C1611" s="67"/>
      <c r="D1611" s="32"/>
      <c r="E1611" s="32"/>
      <c r="F1611" s="32"/>
      <c r="G1611" s="32"/>
      <c r="H1611" s="32"/>
      <c r="I1611" s="32"/>
      <c r="J1611" s="30"/>
      <c r="K1611" s="30"/>
      <c r="L1611" s="30"/>
      <c r="M1611" s="32"/>
      <c r="N1611" s="32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  <c r="AB1611" s="30"/>
      <c r="AC1611" s="30"/>
      <c r="AD1611" s="30"/>
      <c r="AE1611" s="30"/>
      <c r="AF1611" s="30"/>
      <c r="AG1611" s="30"/>
      <c r="AH1611" s="30"/>
      <c r="AI1611" s="30"/>
      <c r="AJ1611" s="108"/>
    </row>
    <row r="1612">
      <c r="A1612" s="30"/>
      <c r="B1612" s="40"/>
      <c r="C1612" s="67"/>
      <c r="D1612" s="32"/>
      <c r="E1612" s="32"/>
      <c r="F1612" s="32"/>
      <c r="G1612" s="32"/>
      <c r="H1612" s="32"/>
      <c r="I1612" s="32"/>
      <c r="J1612" s="30"/>
      <c r="K1612" s="30"/>
      <c r="L1612" s="30"/>
      <c r="M1612" s="32"/>
      <c r="N1612" s="32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108"/>
    </row>
    <row r="1613">
      <c r="A1613" s="30"/>
      <c r="B1613" s="40"/>
      <c r="C1613" s="67"/>
      <c r="D1613" s="32"/>
      <c r="E1613" s="32"/>
      <c r="F1613" s="32"/>
      <c r="G1613" s="32"/>
      <c r="H1613" s="32"/>
      <c r="I1613" s="32"/>
      <c r="J1613" s="30"/>
      <c r="K1613" s="30"/>
      <c r="L1613" s="30"/>
      <c r="M1613" s="32"/>
      <c r="N1613" s="32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108"/>
    </row>
    <row r="1614">
      <c r="A1614" s="30"/>
      <c r="B1614" s="40"/>
      <c r="C1614" s="67"/>
      <c r="D1614" s="32"/>
      <c r="E1614" s="32"/>
      <c r="F1614" s="32"/>
      <c r="G1614" s="32"/>
      <c r="H1614" s="32"/>
      <c r="I1614" s="32"/>
      <c r="J1614" s="30"/>
      <c r="K1614" s="30"/>
      <c r="L1614" s="30"/>
      <c r="M1614" s="32"/>
      <c r="N1614" s="32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108"/>
    </row>
    <row r="1615">
      <c r="A1615" s="30"/>
      <c r="B1615" s="40"/>
      <c r="C1615" s="67"/>
      <c r="D1615" s="32"/>
      <c r="E1615" s="32"/>
      <c r="F1615" s="32"/>
      <c r="G1615" s="32"/>
      <c r="H1615" s="32"/>
      <c r="I1615" s="32"/>
      <c r="J1615" s="30"/>
      <c r="K1615" s="30"/>
      <c r="L1615" s="30"/>
      <c r="M1615" s="32"/>
      <c r="N1615" s="32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108"/>
    </row>
    <row r="1616">
      <c r="A1616" s="30"/>
      <c r="B1616" s="40"/>
      <c r="C1616" s="67"/>
      <c r="D1616" s="32"/>
      <c r="E1616" s="32"/>
      <c r="F1616" s="32"/>
      <c r="G1616" s="32"/>
      <c r="H1616" s="32"/>
      <c r="I1616" s="32"/>
      <c r="J1616" s="30"/>
      <c r="K1616" s="30"/>
      <c r="L1616" s="30"/>
      <c r="M1616" s="32"/>
      <c r="N1616" s="32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108"/>
    </row>
    <row r="1617">
      <c r="A1617" s="30"/>
      <c r="B1617" s="40"/>
      <c r="C1617" s="67"/>
      <c r="D1617" s="32"/>
      <c r="E1617" s="32"/>
      <c r="F1617" s="32"/>
      <c r="G1617" s="32"/>
      <c r="H1617" s="32"/>
      <c r="I1617" s="32"/>
      <c r="J1617" s="30"/>
      <c r="K1617" s="30"/>
      <c r="L1617" s="30"/>
      <c r="M1617" s="32"/>
      <c r="N1617" s="32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108"/>
    </row>
    <row r="1618">
      <c r="A1618" s="30"/>
      <c r="B1618" s="40"/>
      <c r="C1618" s="67"/>
      <c r="D1618" s="32"/>
      <c r="E1618" s="32"/>
      <c r="F1618" s="32"/>
      <c r="G1618" s="32"/>
      <c r="H1618" s="32"/>
      <c r="I1618" s="32"/>
      <c r="J1618" s="30"/>
      <c r="K1618" s="30"/>
      <c r="L1618" s="30"/>
      <c r="M1618" s="32"/>
      <c r="N1618" s="32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108"/>
    </row>
    <row r="1619">
      <c r="A1619" s="30"/>
      <c r="B1619" s="40"/>
      <c r="C1619" s="67"/>
      <c r="D1619" s="32"/>
      <c r="E1619" s="32"/>
      <c r="F1619" s="32"/>
      <c r="G1619" s="32"/>
      <c r="H1619" s="32"/>
      <c r="I1619" s="32"/>
      <c r="J1619" s="30"/>
      <c r="K1619" s="30"/>
      <c r="L1619" s="30"/>
      <c r="M1619" s="32"/>
      <c r="N1619" s="32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108"/>
    </row>
    <row r="1620">
      <c r="A1620" s="30"/>
      <c r="B1620" s="40"/>
      <c r="C1620" s="67"/>
      <c r="D1620" s="32"/>
      <c r="E1620" s="32"/>
      <c r="F1620" s="32"/>
      <c r="G1620" s="32"/>
      <c r="H1620" s="32"/>
      <c r="I1620" s="32"/>
      <c r="J1620" s="30"/>
      <c r="K1620" s="30"/>
      <c r="L1620" s="30"/>
      <c r="M1620" s="32"/>
      <c r="N1620" s="32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108"/>
    </row>
    <row r="1621">
      <c r="A1621" s="30"/>
      <c r="B1621" s="40"/>
      <c r="C1621" s="67"/>
      <c r="D1621" s="32"/>
      <c r="E1621" s="32"/>
      <c r="F1621" s="32"/>
      <c r="G1621" s="32"/>
      <c r="H1621" s="32"/>
      <c r="I1621" s="32"/>
      <c r="J1621" s="30"/>
      <c r="K1621" s="30"/>
      <c r="L1621" s="30"/>
      <c r="M1621" s="32"/>
      <c r="N1621" s="32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/>
      <c r="AE1621" s="30"/>
      <c r="AF1621" s="30"/>
      <c r="AG1621" s="30"/>
      <c r="AH1621" s="30"/>
      <c r="AI1621" s="30"/>
      <c r="AJ1621" s="108"/>
    </row>
    <row r="1622">
      <c r="A1622" s="30"/>
      <c r="B1622" s="40"/>
      <c r="C1622" s="67"/>
      <c r="D1622" s="32"/>
      <c r="E1622" s="32"/>
      <c r="F1622" s="32"/>
      <c r="G1622" s="32"/>
      <c r="H1622" s="32"/>
      <c r="I1622" s="32"/>
      <c r="J1622" s="30"/>
      <c r="K1622" s="30"/>
      <c r="L1622" s="30"/>
      <c r="M1622" s="32"/>
      <c r="N1622" s="32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108"/>
    </row>
    <row r="1623">
      <c r="A1623" s="30"/>
      <c r="B1623" s="40"/>
      <c r="C1623" s="67"/>
      <c r="D1623" s="32"/>
      <c r="E1623" s="32"/>
      <c r="F1623" s="32"/>
      <c r="G1623" s="32"/>
      <c r="H1623" s="32"/>
      <c r="I1623" s="32"/>
      <c r="J1623" s="30"/>
      <c r="K1623" s="30"/>
      <c r="L1623" s="30"/>
      <c r="M1623" s="32"/>
      <c r="N1623" s="32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108"/>
    </row>
    <row r="1624">
      <c r="A1624" s="30"/>
      <c r="B1624" s="40"/>
      <c r="C1624" s="67"/>
      <c r="D1624" s="32"/>
      <c r="E1624" s="32"/>
      <c r="F1624" s="32"/>
      <c r="G1624" s="32"/>
      <c r="H1624" s="32"/>
      <c r="I1624" s="32"/>
      <c r="J1624" s="30"/>
      <c r="K1624" s="30"/>
      <c r="L1624" s="30"/>
      <c r="M1624" s="32"/>
      <c r="N1624" s="32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108"/>
    </row>
    <row r="1625">
      <c r="A1625" s="30"/>
      <c r="B1625" s="40"/>
      <c r="C1625" s="67"/>
      <c r="D1625" s="32"/>
      <c r="E1625" s="32"/>
      <c r="F1625" s="32"/>
      <c r="G1625" s="32"/>
      <c r="H1625" s="32"/>
      <c r="I1625" s="32"/>
      <c r="J1625" s="30"/>
      <c r="K1625" s="30"/>
      <c r="L1625" s="30"/>
      <c r="M1625" s="32"/>
      <c r="N1625" s="32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108"/>
    </row>
    <row r="1626">
      <c r="A1626" s="30"/>
      <c r="B1626" s="40"/>
      <c r="C1626" s="67"/>
      <c r="D1626" s="32"/>
      <c r="E1626" s="32"/>
      <c r="F1626" s="32"/>
      <c r="G1626" s="32"/>
      <c r="H1626" s="32"/>
      <c r="I1626" s="32"/>
      <c r="J1626" s="30"/>
      <c r="K1626" s="30"/>
      <c r="L1626" s="30"/>
      <c r="M1626" s="32"/>
      <c r="N1626" s="32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108"/>
    </row>
    <row r="1627">
      <c r="A1627" s="30"/>
      <c r="B1627" s="40"/>
      <c r="C1627" s="67"/>
      <c r="D1627" s="32"/>
      <c r="E1627" s="32"/>
      <c r="F1627" s="32"/>
      <c r="G1627" s="32"/>
      <c r="H1627" s="32"/>
      <c r="I1627" s="32"/>
      <c r="J1627" s="30"/>
      <c r="K1627" s="30"/>
      <c r="L1627" s="30"/>
      <c r="M1627" s="32"/>
      <c r="N1627" s="32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108"/>
    </row>
    <row r="1628">
      <c r="A1628" s="30"/>
      <c r="B1628" s="40"/>
      <c r="C1628" s="67"/>
      <c r="D1628" s="32"/>
      <c r="E1628" s="32"/>
      <c r="F1628" s="32"/>
      <c r="G1628" s="32"/>
      <c r="H1628" s="32"/>
      <c r="I1628" s="32"/>
      <c r="J1628" s="30"/>
      <c r="K1628" s="30"/>
      <c r="L1628" s="30"/>
      <c r="M1628" s="32"/>
      <c r="N1628" s="32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108"/>
    </row>
    <row r="1629">
      <c r="A1629" s="30"/>
      <c r="B1629" s="40"/>
      <c r="C1629" s="67"/>
      <c r="D1629" s="32"/>
      <c r="E1629" s="32"/>
      <c r="F1629" s="32"/>
      <c r="G1629" s="32"/>
      <c r="H1629" s="32"/>
      <c r="I1629" s="32"/>
      <c r="J1629" s="30"/>
      <c r="K1629" s="30"/>
      <c r="L1629" s="30"/>
      <c r="M1629" s="32"/>
      <c r="N1629" s="32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108"/>
    </row>
    <row r="1630">
      <c r="A1630" s="30"/>
      <c r="B1630" s="40"/>
      <c r="C1630" s="67"/>
      <c r="D1630" s="32"/>
      <c r="E1630" s="32"/>
      <c r="F1630" s="32"/>
      <c r="G1630" s="32"/>
      <c r="H1630" s="32"/>
      <c r="I1630" s="32"/>
      <c r="J1630" s="30"/>
      <c r="K1630" s="30"/>
      <c r="L1630" s="30"/>
      <c r="M1630" s="32"/>
      <c r="N1630" s="32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108"/>
    </row>
    <row r="1631">
      <c r="A1631" s="30"/>
      <c r="B1631" s="40"/>
      <c r="C1631" s="67"/>
      <c r="D1631" s="32"/>
      <c r="E1631" s="32"/>
      <c r="F1631" s="32"/>
      <c r="G1631" s="32"/>
      <c r="H1631" s="32"/>
      <c r="I1631" s="32"/>
      <c r="J1631" s="30"/>
      <c r="K1631" s="30"/>
      <c r="L1631" s="30"/>
      <c r="M1631" s="32"/>
      <c r="N1631" s="32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108"/>
    </row>
    <row r="1632">
      <c r="A1632" s="30"/>
      <c r="B1632" s="40"/>
      <c r="C1632" s="67"/>
      <c r="D1632" s="32"/>
      <c r="E1632" s="32"/>
      <c r="F1632" s="32"/>
      <c r="G1632" s="32"/>
      <c r="H1632" s="32"/>
      <c r="I1632" s="32"/>
      <c r="J1632" s="30"/>
      <c r="K1632" s="30"/>
      <c r="L1632" s="30"/>
      <c r="M1632" s="32"/>
      <c r="N1632" s="32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108"/>
    </row>
    <row r="1633">
      <c r="A1633" s="30"/>
      <c r="B1633" s="40"/>
      <c r="C1633" s="67"/>
      <c r="D1633" s="32"/>
      <c r="E1633" s="32"/>
      <c r="F1633" s="32"/>
      <c r="G1633" s="32"/>
      <c r="H1633" s="32"/>
      <c r="I1633" s="32"/>
      <c r="J1633" s="30"/>
      <c r="K1633" s="30"/>
      <c r="L1633" s="30"/>
      <c r="M1633" s="32"/>
      <c r="N1633" s="32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108"/>
    </row>
    <row r="1634">
      <c r="A1634" s="30"/>
      <c r="B1634" s="40"/>
      <c r="C1634" s="67"/>
      <c r="D1634" s="32"/>
      <c r="E1634" s="32"/>
      <c r="F1634" s="32"/>
      <c r="G1634" s="32"/>
      <c r="H1634" s="32"/>
      <c r="I1634" s="32"/>
      <c r="J1634" s="30"/>
      <c r="K1634" s="30"/>
      <c r="L1634" s="30"/>
      <c r="M1634" s="32"/>
      <c r="N1634" s="32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108"/>
    </row>
    <row r="1635">
      <c r="A1635" s="30"/>
      <c r="B1635" s="40"/>
      <c r="C1635" s="67"/>
      <c r="D1635" s="32"/>
      <c r="E1635" s="32"/>
      <c r="F1635" s="32"/>
      <c r="G1635" s="32"/>
      <c r="H1635" s="32"/>
      <c r="I1635" s="32"/>
      <c r="J1635" s="30"/>
      <c r="K1635" s="30"/>
      <c r="L1635" s="30"/>
      <c r="M1635" s="32"/>
      <c r="N1635" s="32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108"/>
    </row>
    <row r="1636">
      <c r="A1636" s="30"/>
      <c r="B1636" s="40"/>
      <c r="C1636" s="67"/>
      <c r="D1636" s="32"/>
      <c r="E1636" s="32"/>
      <c r="F1636" s="32"/>
      <c r="G1636" s="32"/>
      <c r="H1636" s="32"/>
      <c r="I1636" s="32"/>
      <c r="J1636" s="30"/>
      <c r="K1636" s="30"/>
      <c r="L1636" s="30"/>
      <c r="M1636" s="32"/>
      <c r="N1636" s="32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108"/>
    </row>
    <row r="1637">
      <c r="A1637" s="30"/>
      <c r="B1637" s="40"/>
      <c r="C1637" s="67"/>
      <c r="D1637" s="32"/>
      <c r="E1637" s="32"/>
      <c r="F1637" s="32"/>
      <c r="G1637" s="32"/>
      <c r="H1637" s="32"/>
      <c r="I1637" s="32"/>
      <c r="J1637" s="30"/>
      <c r="K1637" s="30"/>
      <c r="L1637" s="30"/>
      <c r="M1637" s="32"/>
      <c r="N1637" s="32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108"/>
    </row>
    <row r="1638">
      <c r="A1638" s="30"/>
      <c r="B1638" s="40"/>
      <c r="C1638" s="67"/>
      <c r="D1638" s="32"/>
      <c r="E1638" s="32"/>
      <c r="F1638" s="32"/>
      <c r="G1638" s="32"/>
      <c r="H1638" s="32"/>
      <c r="I1638" s="32"/>
      <c r="J1638" s="30"/>
      <c r="K1638" s="30"/>
      <c r="L1638" s="30"/>
      <c r="M1638" s="32"/>
      <c r="N1638" s="32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108"/>
    </row>
    <row r="1639">
      <c r="A1639" s="30"/>
      <c r="B1639" s="40"/>
      <c r="C1639" s="67"/>
      <c r="D1639" s="32"/>
      <c r="E1639" s="32"/>
      <c r="F1639" s="32"/>
      <c r="G1639" s="32"/>
      <c r="H1639" s="32"/>
      <c r="I1639" s="32"/>
      <c r="J1639" s="30"/>
      <c r="K1639" s="30"/>
      <c r="L1639" s="30"/>
      <c r="M1639" s="32"/>
      <c r="N1639" s="32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108"/>
    </row>
    <row r="1640">
      <c r="A1640" s="30"/>
      <c r="B1640" s="40"/>
      <c r="C1640" s="67"/>
      <c r="D1640" s="32"/>
      <c r="E1640" s="32"/>
      <c r="F1640" s="32"/>
      <c r="G1640" s="32"/>
      <c r="H1640" s="32"/>
      <c r="I1640" s="32"/>
      <c r="J1640" s="30"/>
      <c r="K1640" s="30"/>
      <c r="L1640" s="30"/>
      <c r="M1640" s="32"/>
      <c r="N1640" s="32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108"/>
    </row>
    <row r="1641">
      <c r="A1641" s="30"/>
      <c r="B1641" s="40"/>
      <c r="C1641" s="67"/>
      <c r="D1641" s="32"/>
      <c r="E1641" s="32"/>
      <c r="F1641" s="32"/>
      <c r="G1641" s="32"/>
      <c r="H1641" s="32"/>
      <c r="I1641" s="32"/>
      <c r="J1641" s="30"/>
      <c r="K1641" s="30"/>
      <c r="L1641" s="30"/>
      <c r="M1641" s="32"/>
      <c r="N1641" s="32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108"/>
    </row>
    <row r="1642">
      <c r="A1642" s="30"/>
      <c r="B1642" s="40"/>
      <c r="C1642" s="67"/>
      <c r="D1642" s="32"/>
      <c r="E1642" s="32"/>
      <c r="F1642" s="32"/>
      <c r="G1642" s="32"/>
      <c r="H1642" s="32"/>
      <c r="I1642" s="32"/>
      <c r="J1642" s="30"/>
      <c r="K1642" s="30"/>
      <c r="L1642" s="30"/>
      <c r="M1642" s="32"/>
      <c r="N1642" s="32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108"/>
    </row>
    <row r="1643">
      <c r="A1643" s="30"/>
      <c r="B1643" s="40"/>
      <c r="C1643" s="67"/>
      <c r="D1643" s="32"/>
      <c r="E1643" s="32"/>
      <c r="F1643" s="32"/>
      <c r="G1643" s="32"/>
      <c r="H1643" s="32"/>
      <c r="I1643" s="32"/>
      <c r="J1643" s="30"/>
      <c r="K1643" s="30"/>
      <c r="L1643" s="30"/>
      <c r="M1643" s="32"/>
      <c r="N1643" s="32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  <c r="AB1643" s="30"/>
      <c r="AC1643" s="30"/>
      <c r="AD1643" s="30"/>
      <c r="AE1643" s="30"/>
      <c r="AF1643" s="30"/>
      <c r="AG1643" s="30"/>
      <c r="AH1643" s="30"/>
      <c r="AI1643" s="30"/>
      <c r="AJ1643" s="108"/>
    </row>
    <row r="1644">
      <c r="A1644" s="30"/>
      <c r="B1644" s="40"/>
      <c r="C1644" s="67"/>
      <c r="D1644" s="32"/>
      <c r="E1644" s="32"/>
      <c r="F1644" s="32"/>
      <c r="G1644" s="32"/>
      <c r="H1644" s="32"/>
      <c r="I1644" s="32"/>
      <c r="J1644" s="30"/>
      <c r="K1644" s="30"/>
      <c r="L1644" s="30"/>
      <c r="M1644" s="32"/>
      <c r="N1644" s="32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108"/>
    </row>
    <row r="1645">
      <c r="A1645" s="30"/>
      <c r="B1645" s="40"/>
      <c r="C1645" s="67"/>
      <c r="D1645" s="32"/>
      <c r="E1645" s="32"/>
      <c r="F1645" s="32"/>
      <c r="G1645" s="32"/>
      <c r="H1645" s="32"/>
      <c r="I1645" s="32"/>
      <c r="J1645" s="30"/>
      <c r="K1645" s="30"/>
      <c r="L1645" s="30"/>
      <c r="M1645" s="32"/>
      <c r="N1645" s="32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108"/>
    </row>
    <row r="1646">
      <c r="A1646" s="30"/>
      <c r="B1646" s="40"/>
      <c r="C1646" s="67"/>
      <c r="D1646" s="32"/>
      <c r="E1646" s="32"/>
      <c r="F1646" s="32"/>
      <c r="G1646" s="32"/>
      <c r="H1646" s="32"/>
      <c r="I1646" s="32"/>
      <c r="J1646" s="30"/>
      <c r="K1646" s="30"/>
      <c r="L1646" s="30"/>
      <c r="M1646" s="32"/>
      <c r="N1646" s="32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108"/>
    </row>
    <row r="1647">
      <c r="A1647" s="30"/>
      <c r="B1647" s="40"/>
      <c r="C1647" s="67"/>
      <c r="D1647" s="32"/>
      <c r="E1647" s="32"/>
      <c r="F1647" s="32"/>
      <c r="G1647" s="32"/>
      <c r="H1647" s="32"/>
      <c r="I1647" s="32"/>
      <c r="J1647" s="30"/>
      <c r="K1647" s="30"/>
      <c r="L1647" s="30"/>
      <c r="M1647" s="32"/>
      <c r="N1647" s="32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  <c r="AH1647" s="30"/>
      <c r="AI1647" s="30"/>
      <c r="AJ1647" s="108"/>
    </row>
    <row r="1648">
      <c r="A1648" s="30"/>
      <c r="B1648" s="40"/>
      <c r="C1648" s="67"/>
      <c r="D1648" s="32"/>
      <c r="E1648" s="32"/>
      <c r="F1648" s="32"/>
      <c r="G1648" s="32"/>
      <c r="H1648" s="32"/>
      <c r="I1648" s="32"/>
      <c r="J1648" s="30"/>
      <c r="K1648" s="30"/>
      <c r="L1648" s="30"/>
      <c r="M1648" s="32"/>
      <c r="N1648" s="32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108"/>
    </row>
    <row r="1649">
      <c r="A1649" s="30"/>
      <c r="B1649" s="40"/>
      <c r="C1649" s="67"/>
      <c r="D1649" s="32"/>
      <c r="E1649" s="32"/>
      <c r="F1649" s="32"/>
      <c r="G1649" s="32"/>
      <c r="H1649" s="32"/>
      <c r="I1649" s="32"/>
      <c r="J1649" s="30"/>
      <c r="K1649" s="30"/>
      <c r="L1649" s="30"/>
      <c r="M1649" s="32"/>
      <c r="N1649" s="32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108"/>
    </row>
    <row r="1650">
      <c r="A1650" s="30"/>
      <c r="B1650" s="40"/>
      <c r="C1650" s="67"/>
      <c r="D1650" s="32"/>
      <c r="E1650" s="32"/>
      <c r="F1650" s="32"/>
      <c r="G1650" s="32"/>
      <c r="H1650" s="32"/>
      <c r="I1650" s="32"/>
      <c r="J1650" s="30"/>
      <c r="K1650" s="30"/>
      <c r="L1650" s="30"/>
      <c r="M1650" s="32"/>
      <c r="N1650" s="32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108"/>
    </row>
    <row r="1651">
      <c r="A1651" s="30"/>
      <c r="B1651" s="40"/>
      <c r="C1651" s="67"/>
      <c r="D1651" s="32"/>
      <c r="E1651" s="32"/>
      <c r="F1651" s="32"/>
      <c r="G1651" s="32"/>
      <c r="H1651" s="32"/>
      <c r="I1651" s="32"/>
      <c r="J1651" s="30"/>
      <c r="K1651" s="30"/>
      <c r="L1651" s="30"/>
      <c r="M1651" s="32"/>
      <c r="N1651" s="32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108"/>
    </row>
    <row r="1652">
      <c r="A1652" s="30"/>
      <c r="B1652" s="40"/>
      <c r="C1652" s="67"/>
      <c r="D1652" s="32"/>
      <c r="E1652" s="32"/>
      <c r="F1652" s="32"/>
      <c r="G1652" s="32"/>
      <c r="H1652" s="32"/>
      <c r="I1652" s="32"/>
      <c r="J1652" s="30"/>
      <c r="K1652" s="30"/>
      <c r="L1652" s="30"/>
      <c r="M1652" s="32"/>
      <c r="N1652" s="32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108"/>
    </row>
    <row r="1653">
      <c r="A1653" s="30"/>
      <c r="B1653" s="40"/>
      <c r="C1653" s="67"/>
      <c r="D1653" s="32"/>
      <c r="E1653" s="32"/>
      <c r="F1653" s="32"/>
      <c r="G1653" s="32"/>
      <c r="H1653" s="32"/>
      <c r="I1653" s="32"/>
      <c r="J1653" s="30"/>
      <c r="K1653" s="30"/>
      <c r="L1653" s="30"/>
      <c r="M1653" s="32"/>
      <c r="N1653" s="32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108"/>
    </row>
    <row r="1654">
      <c r="A1654" s="30"/>
      <c r="B1654" s="40"/>
      <c r="C1654" s="67"/>
      <c r="D1654" s="32"/>
      <c r="E1654" s="32"/>
      <c r="F1654" s="32"/>
      <c r="G1654" s="32"/>
      <c r="H1654" s="32"/>
      <c r="I1654" s="32"/>
      <c r="J1654" s="30"/>
      <c r="K1654" s="30"/>
      <c r="L1654" s="30"/>
      <c r="M1654" s="32"/>
      <c r="N1654" s="32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108"/>
    </row>
    <row r="1655">
      <c r="A1655" s="30"/>
      <c r="B1655" s="40"/>
      <c r="C1655" s="67"/>
      <c r="D1655" s="32"/>
      <c r="E1655" s="32"/>
      <c r="F1655" s="32"/>
      <c r="G1655" s="32"/>
      <c r="H1655" s="32"/>
      <c r="I1655" s="32"/>
      <c r="J1655" s="30"/>
      <c r="K1655" s="30"/>
      <c r="L1655" s="30"/>
      <c r="M1655" s="32"/>
      <c r="N1655" s="32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108"/>
    </row>
    <row r="1656">
      <c r="A1656" s="30"/>
      <c r="B1656" s="40"/>
      <c r="C1656" s="67"/>
      <c r="D1656" s="32"/>
      <c r="E1656" s="32"/>
      <c r="F1656" s="32"/>
      <c r="G1656" s="32"/>
      <c r="H1656" s="32"/>
      <c r="I1656" s="32"/>
      <c r="J1656" s="30"/>
      <c r="K1656" s="30"/>
      <c r="L1656" s="30"/>
      <c r="M1656" s="32"/>
      <c r="N1656" s="32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108"/>
    </row>
    <row r="1657">
      <c r="A1657" s="30"/>
      <c r="B1657" s="40"/>
      <c r="C1657" s="67"/>
      <c r="D1657" s="32"/>
      <c r="E1657" s="32"/>
      <c r="F1657" s="32"/>
      <c r="G1657" s="32"/>
      <c r="H1657" s="32"/>
      <c r="I1657" s="32"/>
      <c r="J1657" s="30"/>
      <c r="K1657" s="30"/>
      <c r="L1657" s="30"/>
      <c r="M1657" s="32"/>
      <c r="N1657" s="32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108"/>
    </row>
    <row r="1658">
      <c r="A1658" s="30"/>
      <c r="B1658" s="40"/>
      <c r="C1658" s="67"/>
      <c r="D1658" s="32"/>
      <c r="E1658" s="32"/>
      <c r="F1658" s="32"/>
      <c r="G1658" s="32"/>
      <c r="H1658" s="32"/>
      <c r="I1658" s="32"/>
      <c r="J1658" s="30"/>
      <c r="K1658" s="30"/>
      <c r="L1658" s="30"/>
      <c r="M1658" s="32"/>
      <c r="N1658" s="32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108"/>
    </row>
    <row r="1659">
      <c r="A1659" s="30"/>
      <c r="B1659" s="40"/>
      <c r="C1659" s="67"/>
      <c r="D1659" s="32"/>
      <c r="E1659" s="32"/>
      <c r="F1659" s="32"/>
      <c r="G1659" s="32"/>
      <c r="H1659" s="32"/>
      <c r="I1659" s="32"/>
      <c r="J1659" s="30"/>
      <c r="K1659" s="30"/>
      <c r="L1659" s="30"/>
      <c r="M1659" s="32"/>
      <c r="N1659" s="32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108"/>
    </row>
    <row r="1660">
      <c r="A1660" s="30"/>
      <c r="B1660" s="40"/>
      <c r="C1660" s="67"/>
      <c r="D1660" s="32"/>
      <c r="E1660" s="32"/>
      <c r="F1660" s="32"/>
      <c r="G1660" s="32"/>
      <c r="H1660" s="32"/>
      <c r="I1660" s="32"/>
      <c r="J1660" s="30"/>
      <c r="K1660" s="30"/>
      <c r="L1660" s="30"/>
      <c r="M1660" s="32"/>
      <c r="N1660" s="32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108"/>
    </row>
    <row r="1661">
      <c r="A1661" s="30"/>
      <c r="B1661" s="40"/>
      <c r="C1661" s="67"/>
      <c r="D1661" s="32"/>
      <c r="E1661" s="32"/>
      <c r="F1661" s="32"/>
      <c r="G1661" s="32"/>
      <c r="H1661" s="32"/>
      <c r="I1661" s="32"/>
      <c r="J1661" s="30"/>
      <c r="K1661" s="30"/>
      <c r="L1661" s="30"/>
      <c r="M1661" s="32"/>
      <c r="N1661" s="32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108"/>
    </row>
    <row r="1662">
      <c r="A1662" s="30"/>
      <c r="B1662" s="40"/>
      <c r="C1662" s="67"/>
      <c r="D1662" s="32"/>
      <c r="E1662" s="32"/>
      <c r="F1662" s="32"/>
      <c r="G1662" s="32"/>
      <c r="H1662" s="32"/>
      <c r="I1662" s="32"/>
      <c r="J1662" s="30"/>
      <c r="K1662" s="30"/>
      <c r="L1662" s="30"/>
      <c r="M1662" s="32"/>
      <c r="N1662" s="32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108"/>
    </row>
    <row r="1663">
      <c r="A1663" s="30"/>
      <c r="B1663" s="40"/>
      <c r="C1663" s="67"/>
      <c r="D1663" s="32"/>
      <c r="E1663" s="32"/>
      <c r="F1663" s="32"/>
      <c r="G1663" s="32"/>
      <c r="H1663" s="32"/>
      <c r="I1663" s="32"/>
      <c r="J1663" s="30"/>
      <c r="K1663" s="30"/>
      <c r="L1663" s="30"/>
      <c r="M1663" s="32"/>
      <c r="N1663" s="32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108"/>
    </row>
    <row r="1664">
      <c r="A1664" s="30"/>
      <c r="B1664" s="40"/>
      <c r="C1664" s="67"/>
      <c r="D1664" s="32"/>
      <c r="E1664" s="32"/>
      <c r="F1664" s="32"/>
      <c r="G1664" s="32"/>
      <c r="H1664" s="32"/>
      <c r="I1664" s="32"/>
      <c r="J1664" s="30"/>
      <c r="K1664" s="30"/>
      <c r="L1664" s="30"/>
      <c r="M1664" s="32"/>
      <c r="N1664" s="32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108"/>
    </row>
    <row r="1665">
      <c r="A1665" s="30"/>
      <c r="B1665" s="40"/>
      <c r="C1665" s="67"/>
      <c r="D1665" s="32"/>
      <c r="E1665" s="32"/>
      <c r="F1665" s="32"/>
      <c r="G1665" s="32"/>
      <c r="H1665" s="32"/>
      <c r="I1665" s="32"/>
      <c r="J1665" s="30"/>
      <c r="K1665" s="30"/>
      <c r="L1665" s="30"/>
      <c r="M1665" s="32"/>
      <c r="N1665" s="32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108"/>
    </row>
    <row r="1666">
      <c r="A1666" s="30"/>
      <c r="B1666" s="40"/>
      <c r="C1666" s="67"/>
      <c r="D1666" s="32"/>
      <c r="E1666" s="32"/>
      <c r="F1666" s="32"/>
      <c r="G1666" s="32"/>
      <c r="H1666" s="32"/>
      <c r="I1666" s="32"/>
      <c r="J1666" s="30"/>
      <c r="K1666" s="30"/>
      <c r="L1666" s="30"/>
      <c r="M1666" s="32"/>
      <c r="N1666" s="32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108"/>
    </row>
    <row r="1667">
      <c r="A1667" s="30"/>
      <c r="B1667" s="40"/>
      <c r="C1667" s="67"/>
      <c r="D1667" s="32"/>
      <c r="E1667" s="32"/>
      <c r="F1667" s="32"/>
      <c r="G1667" s="32"/>
      <c r="H1667" s="32"/>
      <c r="I1667" s="32"/>
      <c r="J1667" s="30"/>
      <c r="K1667" s="30"/>
      <c r="L1667" s="30"/>
      <c r="M1667" s="32"/>
      <c r="N1667" s="32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108"/>
    </row>
    <row r="1668">
      <c r="A1668" s="30"/>
      <c r="B1668" s="40"/>
      <c r="C1668" s="67"/>
      <c r="D1668" s="32"/>
      <c r="E1668" s="32"/>
      <c r="F1668" s="32"/>
      <c r="G1668" s="32"/>
      <c r="H1668" s="32"/>
      <c r="I1668" s="32"/>
      <c r="J1668" s="30"/>
      <c r="K1668" s="30"/>
      <c r="L1668" s="30"/>
      <c r="M1668" s="32"/>
      <c r="N1668" s="32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108"/>
    </row>
    <row r="1669">
      <c r="A1669" s="30"/>
      <c r="B1669" s="40"/>
      <c r="C1669" s="67"/>
      <c r="D1669" s="32"/>
      <c r="E1669" s="32"/>
      <c r="F1669" s="32"/>
      <c r="G1669" s="32"/>
      <c r="H1669" s="32"/>
      <c r="I1669" s="32"/>
      <c r="J1669" s="30"/>
      <c r="K1669" s="30"/>
      <c r="L1669" s="30"/>
      <c r="M1669" s="32"/>
      <c r="N1669" s="32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108"/>
    </row>
    <row r="1670">
      <c r="A1670" s="30"/>
      <c r="B1670" s="40"/>
      <c r="C1670" s="67"/>
      <c r="D1670" s="32"/>
      <c r="E1670" s="32"/>
      <c r="F1670" s="32"/>
      <c r="G1670" s="32"/>
      <c r="H1670" s="32"/>
      <c r="I1670" s="32"/>
      <c r="J1670" s="30"/>
      <c r="K1670" s="30"/>
      <c r="L1670" s="30"/>
      <c r="M1670" s="32"/>
      <c r="N1670" s="32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108"/>
    </row>
    <row r="1671">
      <c r="A1671" s="30"/>
      <c r="B1671" s="40"/>
      <c r="C1671" s="67"/>
      <c r="D1671" s="32"/>
      <c r="E1671" s="32"/>
      <c r="F1671" s="32"/>
      <c r="G1671" s="32"/>
      <c r="H1671" s="32"/>
      <c r="I1671" s="32"/>
      <c r="J1671" s="30"/>
      <c r="K1671" s="30"/>
      <c r="L1671" s="30"/>
      <c r="M1671" s="32"/>
      <c r="N1671" s="32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108"/>
    </row>
    <row r="1672">
      <c r="A1672" s="30"/>
      <c r="B1672" s="40"/>
      <c r="C1672" s="67"/>
      <c r="D1672" s="32"/>
      <c r="E1672" s="32"/>
      <c r="F1672" s="32"/>
      <c r="G1672" s="32"/>
      <c r="H1672" s="32"/>
      <c r="I1672" s="32"/>
      <c r="J1672" s="30"/>
      <c r="K1672" s="30"/>
      <c r="L1672" s="30"/>
      <c r="M1672" s="32"/>
      <c r="N1672" s="32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108"/>
    </row>
    <row r="1673">
      <c r="A1673" s="30"/>
      <c r="B1673" s="40"/>
      <c r="C1673" s="67"/>
      <c r="D1673" s="32"/>
      <c r="E1673" s="32"/>
      <c r="F1673" s="32"/>
      <c r="G1673" s="32"/>
      <c r="H1673" s="32"/>
      <c r="I1673" s="32"/>
      <c r="J1673" s="30"/>
      <c r="K1673" s="30"/>
      <c r="L1673" s="30"/>
      <c r="M1673" s="32"/>
      <c r="N1673" s="32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  <c r="AB1673" s="30"/>
      <c r="AC1673" s="30"/>
      <c r="AD1673" s="30"/>
      <c r="AE1673" s="30"/>
      <c r="AF1673" s="30"/>
      <c r="AG1673" s="30"/>
      <c r="AH1673" s="30"/>
      <c r="AI1673" s="30"/>
      <c r="AJ1673" s="108"/>
    </row>
    <row r="1674">
      <c r="A1674" s="30"/>
      <c r="B1674" s="40"/>
      <c r="C1674" s="67"/>
      <c r="D1674" s="32"/>
      <c r="E1674" s="32"/>
      <c r="F1674" s="32"/>
      <c r="G1674" s="32"/>
      <c r="H1674" s="32"/>
      <c r="I1674" s="32"/>
      <c r="J1674" s="30"/>
      <c r="K1674" s="30"/>
      <c r="L1674" s="30"/>
      <c r="M1674" s="32"/>
      <c r="N1674" s="32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108"/>
    </row>
    <row r="1675">
      <c r="A1675" s="30"/>
      <c r="B1675" s="40"/>
      <c r="C1675" s="67"/>
      <c r="D1675" s="32"/>
      <c r="E1675" s="32"/>
      <c r="F1675" s="32"/>
      <c r="G1675" s="32"/>
      <c r="H1675" s="32"/>
      <c r="I1675" s="32"/>
      <c r="J1675" s="30"/>
      <c r="K1675" s="30"/>
      <c r="L1675" s="30"/>
      <c r="M1675" s="32"/>
      <c r="N1675" s="32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108"/>
    </row>
    <row r="1676">
      <c r="A1676" s="30"/>
      <c r="B1676" s="40"/>
      <c r="C1676" s="67"/>
      <c r="D1676" s="32"/>
      <c r="E1676" s="32"/>
      <c r="F1676" s="32"/>
      <c r="G1676" s="32"/>
      <c r="H1676" s="32"/>
      <c r="I1676" s="32"/>
      <c r="J1676" s="30"/>
      <c r="K1676" s="30"/>
      <c r="L1676" s="30"/>
      <c r="M1676" s="32"/>
      <c r="N1676" s="32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108"/>
    </row>
    <row r="1677">
      <c r="A1677" s="30"/>
      <c r="B1677" s="40"/>
      <c r="C1677" s="67"/>
      <c r="D1677" s="32"/>
      <c r="E1677" s="32"/>
      <c r="F1677" s="32"/>
      <c r="G1677" s="32"/>
      <c r="H1677" s="32"/>
      <c r="I1677" s="32"/>
      <c r="J1677" s="30"/>
      <c r="K1677" s="30"/>
      <c r="L1677" s="30"/>
      <c r="M1677" s="32"/>
      <c r="N1677" s="32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108"/>
    </row>
    <row r="1678">
      <c r="A1678" s="30"/>
      <c r="B1678" s="40"/>
      <c r="C1678" s="67"/>
      <c r="D1678" s="32"/>
      <c r="E1678" s="32"/>
      <c r="F1678" s="32"/>
      <c r="G1678" s="32"/>
      <c r="H1678" s="32"/>
      <c r="I1678" s="32"/>
      <c r="J1678" s="30"/>
      <c r="K1678" s="30"/>
      <c r="L1678" s="30"/>
      <c r="M1678" s="32"/>
      <c r="N1678" s="32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108"/>
    </row>
    <row r="1679">
      <c r="A1679" s="30"/>
      <c r="B1679" s="40"/>
      <c r="C1679" s="67"/>
      <c r="D1679" s="32"/>
      <c r="E1679" s="32"/>
      <c r="F1679" s="32"/>
      <c r="G1679" s="32"/>
      <c r="H1679" s="32"/>
      <c r="I1679" s="32"/>
      <c r="J1679" s="30"/>
      <c r="K1679" s="30"/>
      <c r="L1679" s="30"/>
      <c r="M1679" s="32"/>
      <c r="N1679" s="32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  <c r="AB1679" s="30"/>
      <c r="AC1679" s="30"/>
      <c r="AD1679" s="30"/>
      <c r="AE1679" s="30"/>
      <c r="AF1679" s="30"/>
      <c r="AG1679" s="30"/>
      <c r="AH1679" s="30"/>
      <c r="AI1679" s="30"/>
      <c r="AJ1679" s="108"/>
    </row>
    <row r="1680">
      <c r="A1680" s="30"/>
      <c r="B1680" s="40"/>
      <c r="C1680" s="67"/>
      <c r="D1680" s="32"/>
      <c r="E1680" s="32"/>
      <c r="F1680" s="32"/>
      <c r="G1680" s="32"/>
      <c r="H1680" s="32"/>
      <c r="I1680" s="32"/>
      <c r="J1680" s="30"/>
      <c r="K1680" s="30"/>
      <c r="L1680" s="30"/>
      <c r="M1680" s="32"/>
      <c r="N1680" s="32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108"/>
    </row>
    <row r="1681">
      <c r="A1681" s="30"/>
      <c r="B1681" s="40"/>
      <c r="C1681" s="67"/>
      <c r="D1681" s="32"/>
      <c r="E1681" s="32"/>
      <c r="F1681" s="32"/>
      <c r="G1681" s="32"/>
      <c r="H1681" s="32"/>
      <c r="I1681" s="32"/>
      <c r="J1681" s="30"/>
      <c r="K1681" s="30"/>
      <c r="L1681" s="30"/>
      <c r="M1681" s="32"/>
      <c r="N1681" s="32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108"/>
    </row>
    <row r="1682">
      <c r="A1682" s="30"/>
      <c r="B1682" s="40"/>
      <c r="C1682" s="67"/>
      <c r="D1682" s="32"/>
      <c r="E1682" s="32"/>
      <c r="F1682" s="32"/>
      <c r="G1682" s="32"/>
      <c r="H1682" s="32"/>
      <c r="I1682" s="32"/>
      <c r="J1682" s="30"/>
      <c r="K1682" s="30"/>
      <c r="L1682" s="30"/>
      <c r="M1682" s="32"/>
      <c r="N1682" s="32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108"/>
    </row>
    <row r="1683">
      <c r="A1683" s="30"/>
      <c r="B1683" s="40"/>
      <c r="C1683" s="67"/>
      <c r="D1683" s="32"/>
      <c r="E1683" s="32"/>
      <c r="F1683" s="32"/>
      <c r="G1683" s="32"/>
      <c r="H1683" s="32"/>
      <c r="I1683" s="32"/>
      <c r="J1683" s="30"/>
      <c r="K1683" s="30"/>
      <c r="L1683" s="30"/>
      <c r="M1683" s="32"/>
      <c r="N1683" s="32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108"/>
    </row>
    <row r="1684">
      <c r="A1684" s="30"/>
      <c r="B1684" s="40"/>
      <c r="C1684" s="67"/>
      <c r="D1684" s="32"/>
      <c r="E1684" s="32"/>
      <c r="F1684" s="32"/>
      <c r="G1684" s="32"/>
      <c r="H1684" s="32"/>
      <c r="I1684" s="32"/>
      <c r="J1684" s="30"/>
      <c r="K1684" s="30"/>
      <c r="L1684" s="30"/>
      <c r="M1684" s="32"/>
      <c r="N1684" s="32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108"/>
    </row>
    <row r="1685">
      <c r="A1685" s="30"/>
      <c r="B1685" s="40"/>
      <c r="C1685" s="67"/>
      <c r="D1685" s="32"/>
      <c r="E1685" s="32"/>
      <c r="F1685" s="32"/>
      <c r="G1685" s="32"/>
      <c r="H1685" s="32"/>
      <c r="I1685" s="32"/>
      <c r="J1685" s="30"/>
      <c r="K1685" s="30"/>
      <c r="L1685" s="30"/>
      <c r="M1685" s="32"/>
      <c r="N1685" s="32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108"/>
    </row>
    <row r="1686">
      <c r="A1686" s="30"/>
      <c r="B1686" s="40"/>
      <c r="C1686" s="67"/>
      <c r="D1686" s="32"/>
      <c r="E1686" s="32"/>
      <c r="F1686" s="32"/>
      <c r="G1686" s="32"/>
      <c r="H1686" s="32"/>
      <c r="I1686" s="32"/>
      <c r="J1686" s="30"/>
      <c r="K1686" s="30"/>
      <c r="L1686" s="30"/>
      <c r="M1686" s="32"/>
      <c r="N1686" s="32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108"/>
    </row>
    <row r="1687">
      <c r="A1687" s="30"/>
      <c r="B1687" s="40"/>
      <c r="C1687" s="67"/>
      <c r="D1687" s="32"/>
      <c r="E1687" s="32"/>
      <c r="F1687" s="32"/>
      <c r="G1687" s="32"/>
      <c r="H1687" s="32"/>
      <c r="I1687" s="32"/>
      <c r="J1687" s="30"/>
      <c r="K1687" s="30"/>
      <c r="L1687" s="30"/>
      <c r="M1687" s="32"/>
      <c r="N1687" s="32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  <c r="AB1687" s="30"/>
      <c r="AC1687" s="30"/>
      <c r="AD1687" s="30"/>
      <c r="AE1687" s="30"/>
      <c r="AF1687" s="30"/>
      <c r="AG1687" s="30"/>
      <c r="AH1687" s="30"/>
      <c r="AI1687" s="30"/>
      <c r="AJ1687" s="108"/>
    </row>
    <row r="1688">
      <c r="A1688" s="30"/>
      <c r="B1688" s="40"/>
      <c r="C1688" s="67"/>
      <c r="D1688" s="32"/>
      <c r="E1688" s="32"/>
      <c r="F1688" s="32"/>
      <c r="G1688" s="32"/>
      <c r="H1688" s="32"/>
      <c r="I1688" s="32"/>
      <c r="J1688" s="30"/>
      <c r="K1688" s="30"/>
      <c r="L1688" s="30"/>
      <c r="M1688" s="32"/>
      <c r="N1688" s="32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108"/>
    </row>
    <row r="1689">
      <c r="A1689" s="30"/>
      <c r="B1689" s="40"/>
      <c r="C1689" s="67"/>
      <c r="D1689" s="32"/>
      <c r="E1689" s="32"/>
      <c r="F1689" s="32"/>
      <c r="G1689" s="32"/>
      <c r="H1689" s="32"/>
      <c r="I1689" s="32"/>
      <c r="J1689" s="30"/>
      <c r="K1689" s="30"/>
      <c r="L1689" s="30"/>
      <c r="M1689" s="32"/>
      <c r="N1689" s="32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108"/>
    </row>
    <row r="1690">
      <c r="A1690" s="30"/>
      <c r="B1690" s="40"/>
      <c r="C1690" s="67"/>
      <c r="D1690" s="32"/>
      <c r="E1690" s="32"/>
      <c r="F1690" s="32"/>
      <c r="G1690" s="32"/>
      <c r="H1690" s="32"/>
      <c r="I1690" s="32"/>
      <c r="J1690" s="30"/>
      <c r="K1690" s="30"/>
      <c r="L1690" s="30"/>
      <c r="M1690" s="32"/>
      <c r="N1690" s="32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108"/>
    </row>
    <row r="1691">
      <c r="A1691" s="30"/>
      <c r="B1691" s="40"/>
      <c r="C1691" s="67"/>
      <c r="D1691" s="32"/>
      <c r="E1691" s="32"/>
      <c r="F1691" s="32"/>
      <c r="G1691" s="32"/>
      <c r="H1691" s="32"/>
      <c r="I1691" s="32"/>
      <c r="J1691" s="30"/>
      <c r="K1691" s="30"/>
      <c r="L1691" s="30"/>
      <c r="M1691" s="32"/>
      <c r="N1691" s="32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108"/>
    </row>
    <row r="1692">
      <c r="A1692" s="30"/>
      <c r="B1692" s="40"/>
      <c r="C1692" s="67"/>
      <c r="D1692" s="32"/>
      <c r="E1692" s="32"/>
      <c r="F1692" s="32"/>
      <c r="G1692" s="32"/>
      <c r="H1692" s="32"/>
      <c r="I1692" s="32"/>
      <c r="J1692" s="30"/>
      <c r="K1692" s="30"/>
      <c r="L1692" s="30"/>
      <c r="M1692" s="32"/>
      <c r="N1692" s="32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108"/>
    </row>
    <row r="1693">
      <c r="A1693" s="30"/>
      <c r="B1693" s="40"/>
      <c r="C1693" s="67"/>
      <c r="D1693" s="32"/>
      <c r="E1693" s="32"/>
      <c r="F1693" s="32"/>
      <c r="G1693" s="32"/>
      <c r="H1693" s="32"/>
      <c r="I1693" s="32"/>
      <c r="J1693" s="30"/>
      <c r="K1693" s="30"/>
      <c r="L1693" s="30"/>
      <c r="M1693" s="32"/>
      <c r="N1693" s="32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  <c r="AB1693" s="30"/>
      <c r="AC1693" s="30"/>
      <c r="AD1693" s="30"/>
      <c r="AE1693" s="30"/>
      <c r="AF1693" s="30"/>
      <c r="AG1693" s="30"/>
      <c r="AH1693" s="30"/>
      <c r="AI1693" s="30"/>
      <c r="AJ1693" s="108"/>
    </row>
    <row r="1694">
      <c r="A1694" s="30"/>
      <c r="B1694" s="40"/>
      <c r="C1694" s="67"/>
      <c r="D1694" s="32"/>
      <c r="E1694" s="32"/>
      <c r="F1694" s="32"/>
      <c r="G1694" s="32"/>
      <c r="H1694" s="32"/>
      <c r="I1694" s="32"/>
      <c r="J1694" s="30"/>
      <c r="K1694" s="30"/>
      <c r="L1694" s="30"/>
      <c r="M1694" s="32"/>
      <c r="N1694" s="32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108"/>
    </row>
    <row r="1695">
      <c r="A1695" s="30"/>
      <c r="B1695" s="40"/>
      <c r="C1695" s="67"/>
      <c r="D1695" s="32"/>
      <c r="E1695" s="32"/>
      <c r="F1695" s="32"/>
      <c r="G1695" s="32"/>
      <c r="H1695" s="32"/>
      <c r="I1695" s="32"/>
      <c r="J1695" s="30"/>
      <c r="K1695" s="30"/>
      <c r="L1695" s="30"/>
      <c r="M1695" s="32"/>
      <c r="N1695" s="32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108"/>
    </row>
    <row r="1696">
      <c r="A1696" s="30"/>
      <c r="B1696" s="40"/>
      <c r="C1696" s="67"/>
      <c r="D1696" s="32"/>
      <c r="E1696" s="32"/>
      <c r="F1696" s="32"/>
      <c r="G1696" s="32"/>
      <c r="H1696" s="32"/>
      <c r="I1696" s="32"/>
      <c r="J1696" s="30"/>
      <c r="K1696" s="30"/>
      <c r="L1696" s="30"/>
      <c r="M1696" s="32"/>
      <c r="N1696" s="32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108"/>
    </row>
    <row r="1697">
      <c r="A1697" s="30"/>
      <c r="B1697" s="40"/>
      <c r="C1697" s="67"/>
      <c r="D1697" s="32"/>
      <c r="E1697" s="32"/>
      <c r="F1697" s="32"/>
      <c r="G1697" s="32"/>
      <c r="H1697" s="32"/>
      <c r="I1697" s="32"/>
      <c r="J1697" s="30"/>
      <c r="K1697" s="30"/>
      <c r="L1697" s="30"/>
      <c r="M1697" s="32"/>
      <c r="N1697" s="32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108"/>
    </row>
    <row r="1698">
      <c r="A1698" s="30"/>
      <c r="B1698" s="40"/>
      <c r="C1698" s="67"/>
      <c r="D1698" s="32"/>
      <c r="E1698" s="32"/>
      <c r="F1698" s="32"/>
      <c r="G1698" s="32"/>
      <c r="H1698" s="32"/>
      <c r="I1698" s="32"/>
      <c r="J1698" s="30"/>
      <c r="K1698" s="30"/>
      <c r="L1698" s="30"/>
      <c r="M1698" s="32"/>
      <c r="N1698" s="32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108"/>
    </row>
    <row r="1699">
      <c r="A1699" s="30"/>
      <c r="B1699" s="40"/>
      <c r="C1699" s="67"/>
      <c r="D1699" s="32"/>
      <c r="E1699" s="32"/>
      <c r="F1699" s="32"/>
      <c r="G1699" s="32"/>
      <c r="H1699" s="32"/>
      <c r="I1699" s="32"/>
      <c r="J1699" s="30"/>
      <c r="K1699" s="30"/>
      <c r="L1699" s="30"/>
      <c r="M1699" s="32"/>
      <c r="N1699" s="32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  <c r="AB1699" s="30"/>
      <c r="AC1699" s="30"/>
      <c r="AD1699" s="30"/>
      <c r="AE1699" s="30"/>
      <c r="AF1699" s="30"/>
      <c r="AG1699" s="30"/>
      <c r="AH1699" s="30"/>
      <c r="AI1699" s="30"/>
      <c r="AJ1699" s="108"/>
    </row>
    <row r="1700">
      <c r="A1700" s="30"/>
      <c r="B1700" s="40"/>
      <c r="C1700" s="67"/>
      <c r="D1700" s="32"/>
      <c r="E1700" s="32"/>
      <c r="F1700" s="32"/>
      <c r="G1700" s="32"/>
      <c r="H1700" s="32"/>
      <c r="I1700" s="32"/>
      <c r="J1700" s="30"/>
      <c r="K1700" s="30"/>
      <c r="L1700" s="30"/>
      <c r="M1700" s="32"/>
      <c r="N1700" s="32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108"/>
    </row>
    <row r="1701">
      <c r="A1701" s="30"/>
      <c r="B1701" s="40"/>
      <c r="C1701" s="67"/>
      <c r="D1701" s="32"/>
      <c r="E1701" s="32"/>
      <c r="F1701" s="32"/>
      <c r="G1701" s="32"/>
      <c r="H1701" s="32"/>
      <c r="I1701" s="32"/>
      <c r="J1701" s="30"/>
      <c r="K1701" s="30"/>
      <c r="L1701" s="30"/>
      <c r="M1701" s="32"/>
      <c r="N1701" s="32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108"/>
    </row>
    <row r="1702">
      <c r="A1702" s="30"/>
      <c r="B1702" s="40"/>
      <c r="C1702" s="67"/>
      <c r="D1702" s="32"/>
      <c r="E1702" s="32"/>
      <c r="F1702" s="32"/>
      <c r="G1702" s="32"/>
      <c r="H1702" s="32"/>
      <c r="I1702" s="32"/>
      <c r="J1702" s="30"/>
      <c r="K1702" s="30"/>
      <c r="L1702" s="30"/>
      <c r="M1702" s="32"/>
      <c r="N1702" s="32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108"/>
    </row>
    <row r="1703">
      <c r="A1703" s="30"/>
      <c r="B1703" s="40"/>
      <c r="C1703" s="67"/>
      <c r="D1703" s="32"/>
      <c r="E1703" s="32"/>
      <c r="F1703" s="32"/>
      <c r="G1703" s="32"/>
      <c r="H1703" s="32"/>
      <c r="I1703" s="32"/>
      <c r="J1703" s="30"/>
      <c r="K1703" s="30"/>
      <c r="L1703" s="30"/>
      <c r="M1703" s="32"/>
      <c r="N1703" s="32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108"/>
    </row>
    <row r="1704">
      <c r="A1704" s="30"/>
      <c r="B1704" s="40"/>
      <c r="C1704" s="67"/>
      <c r="D1704" s="32"/>
      <c r="E1704" s="32"/>
      <c r="F1704" s="32"/>
      <c r="G1704" s="32"/>
      <c r="H1704" s="32"/>
      <c r="I1704" s="32"/>
      <c r="J1704" s="30"/>
      <c r="K1704" s="30"/>
      <c r="L1704" s="30"/>
      <c r="M1704" s="32"/>
      <c r="N1704" s="32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108"/>
    </row>
    <row r="1705">
      <c r="A1705" s="30"/>
      <c r="B1705" s="40"/>
      <c r="C1705" s="67"/>
      <c r="D1705" s="32"/>
      <c r="E1705" s="32"/>
      <c r="F1705" s="32"/>
      <c r="G1705" s="32"/>
      <c r="H1705" s="32"/>
      <c r="I1705" s="32"/>
      <c r="J1705" s="30"/>
      <c r="K1705" s="30"/>
      <c r="L1705" s="30"/>
      <c r="M1705" s="32"/>
      <c r="N1705" s="32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108"/>
    </row>
    <row r="1706">
      <c r="A1706" s="30"/>
      <c r="B1706" s="40"/>
      <c r="C1706" s="67"/>
      <c r="D1706" s="32"/>
      <c r="E1706" s="32"/>
      <c r="F1706" s="32"/>
      <c r="G1706" s="32"/>
      <c r="H1706" s="32"/>
      <c r="I1706" s="32"/>
      <c r="J1706" s="30"/>
      <c r="K1706" s="30"/>
      <c r="L1706" s="30"/>
      <c r="M1706" s="32"/>
      <c r="N1706" s="32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108"/>
    </row>
    <row r="1707">
      <c r="A1707" s="30"/>
      <c r="B1707" s="40"/>
      <c r="C1707" s="67"/>
      <c r="D1707" s="32"/>
      <c r="E1707" s="32"/>
      <c r="F1707" s="32"/>
      <c r="G1707" s="32"/>
      <c r="H1707" s="32"/>
      <c r="I1707" s="32"/>
      <c r="J1707" s="30"/>
      <c r="K1707" s="30"/>
      <c r="L1707" s="30"/>
      <c r="M1707" s="32"/>
      <c r="N1707" s="32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  <c r="AB1707" s="30"/>
      <c r="AC1707" s="30"/>
      <c r="AD1707" s="30"/>
      <c r="AE1707" s="30"/>
      <c r="AF1707" s="30"/>
      <c r="AG1707" s="30"/>
      <c r="AH1707" s="30"/>
      <c r="AI1707" s="30"/>
      <c r="AJ1707" s="108"/>
    </row>
    <row r="1708">
      <c r="A1708" s="30"/>
      <c r="B1708" s="40"/>
      <c r="C1708" s="67"/>
      <c r="D1708" s="32"/>
      <c r="E1708" s="32"/>
      <c r="F1708" s="32"/>
      <c r="G1708" s="32"/>
      <c r="H1708" s="32"/>
      <c r="I1708" s="32"/>
      <c r="J1708" s="30"/>
      <c r="K1708" s="30"/>
      <c r="L1708" s="30"/>
      <c r="M1708" s="32"/>
      <c r="N1708" s="32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108"/>
    </row>
    <row r="1709">
      <c r="A1709" s="30"/>
      <c r="B1709" s="40"/>
      <c r="C1709" s="67"/>
      <c r="D1709" s="32"/>
      <c r="E1709" s="32"/>
      <c r="F1709" s="32"/>
      <c r="G1709" s="32"/>
      <c r="H1709" s="32"/>
      <c r="I1709" s="32"/>
      <c r="J1709" s="30"/>
      <c r="K1709" s="30"/>
      <c r="L1709" s="30"/>
      <c r="M1709" s="32"/>
      <c r="N1709" s="32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108"/>
    </row>
    <row r="1710">
      <c r="A1710" s="30"/>
      <c r="B1710" s="40"/>
      <c r="C1710" s="67"/>
      <c r="D1710" s="32"/>
      <c r="E1710" s="32"/>
      <c r="F1710" s="32"/>
      <c r="G1710" s="32"/>
      <c r="H1710" s="32"/>
      <c r="I1710" s="32"/>
      <c r="J1710" s="30"/>
      <c r="K1710" s="30"/>
      <c r="L1710" s="30"/>
      <c r="M1710" s="32"/>
      <c r="N1710" s="32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108"/>
    </row>
    <row r="1711">
      <c r="A1711" s="30"/>
      <c r="B1711" s="40"/>
      <c r="C1711" s="67"/>
      <c r="D1711" s="32"/>
      <c r="E1711" s="32"/>
      <c r="F1711" s="32"/>
      <c r="G1711" s="32"/>
      <c r="H1711" s="32"/>
      <c r="I1711" s="32"/>
      <c r="J1711" s="30"/>
      <c r="K1711" s="30"/>
      <c r="L1711" s="30"/>
      <c r="M1711" s="32"/>
      <c r="N1711" s="32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/>
      <c r="AE1711" s="30"/>
      <c r="AF1711" s="30"/>
      <c r="AG1711" s="30"/>
      <c r="AH1711" s="30"/>
      <c r="AI1711" s="30"/>
      <c r="AJ1711" s="108"/>
    </row>
    <row r="1712">
      <c r="A1712" s="30"/>
      <c r="B1712" s="40"/>
      <c r="C1712" s="67"/>
      <c r="D1712" s="32"/>
      <c r="E1712" s="32"/>
      <c r="F1712" s="32"/>
      <c r="G1712" s="32"/>
      <c r="H1712" s="32"/>
      <c r="I1712" s="32"/>
      <c r="J1712" s="30"/>
      <c r="K1712" s="30"/>
      <c r="L1712" s="30"/>
      <c r="M1712" s="32"/>
      <c r="N1712" s="32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108"/>
    </row>
    <row r="1713">
      <c r="A1713" s="30"/>
      <c r="B1713" s="40"/>
      <c r="C1713" s="67"/>
      <c r="D1713" s="32"/>
      <c r="E1713" s="32"/>
      <c r="F1713" s="32"/>
      <c r="G1713" s="32"/>
      <c r="H1713" s="32"/>
      <c r="I1713" s="32"/>
      <c r="J1713" s="30"/>
      <c r="K1713" s="30"/>
      <c r="L1713" s="30"/>
      <c r="M1713" s="32"/>
      <c r="N1713" s="32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108"/>
    </row>
    <row r="1714">
      <c r="A1714" s="30"/>
      <c r="B1714" s="40"/>
      <c r="C1714" s="67"/>
      <c r="D1714" s="32"/>
      <c r="E1714" s="32"/>
      <c r="F1714" s="32"/>
      <c r="G1714" s="32"/>
      <c r="H1714" s="32"/>
      <c r="I1714" s="32"/>
      <c r="J1714" s="30"/>
      <c r="K1714" s="30"/>
      <c r="L1714" s="30"/>
      <c r="M1714" s="32"/>
      <c r="N1714" s="32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108"/>
    </row>
    <row r="1715">
      <c r="A1715" s="30"/>
      <c r="B1715" s="40"/>
      <c r="C1715" s="67"/>
      <c r="D1715" s="32"/>
      <c r="E1715" s="32"/>
      <c r="F1715" s="32"/>
      <c r="G1715" s="32"/>
      <c r="H1715" s="32"/>
      <c r="I1715" s="32"/>
      <c r="J1715" s="30"/>
      <c r="K1715" s="30"/>
      <c r="L1715" s="30"/>
      <c r="M1715" s="32"/>
      <c r="N1715" s="32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  <c r="AB1715" s="30"/>
      <c r="AC1715" s="30"/>
      <c r="AD1715" s="30"/>
      <c r="AE1715" s="30"/>
      <c r="AF1715" s="30"/>
      <c r="AG1715" s="30"/>
      <c r="AH1715" s="30"/>
      <c r="AI1715" s="30"/>
      <c r="AJ1715" s="108"/>
    </row>
    <row r="1716">
      <c r="A1716" s="30"/>
      <c r="B1716" s="40"/>
      <c r="C1716" s="67"/>
      <c r="D1716" s="32"/>
      <c r="E1716" s="32"/>
      <c r="F1716" s="32"/>
      <c r="G1716" s="32"/>
      <c r="H1716" s="32"/>
      <c r="I1716" s="32"/>
      <c r="J1716" s="30"/>
      <c r="K1716" s="30"/>
      <c r="L1716" s="30"/>
      <c r="M1716" s="32"/>
      <c r="N1716" s="32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108"/>
    </row>
    <row r="1717">
      <c r="A1717" s="30"/>
      <c r="B1717" s="40"/>
      <c r="C1717" s="67"/>
      <c r="D1717" s="32"/>
      <c r="E1717" s="32"/>
      <c r="F1717" s="32"/>
      <c r="G1717" s="32"/>
      <c r="H1717" s="32"/>
      <c r="I1717" s="32"/>
      <c r="J1717" s="30"/>
      <c r="K1717" s="30"/>
      <c r="L1717" s="30"/>
      <c r="M1717" s="32"/>
      <c r="N1717" s="32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108"/>
    </row>
    <row r="1718">
      <c r="A1718" s="30"/>
      <c r="B1718" s="40"/>
      <c r="C1718" s="67"/>
      <c r="D1718" s="32"/>
      <c r="E1718" s="32"/>
      <c r="F1718" s="32"/>
      <c r="G1718" s="32"/>
      <c r="H1718" s="32"/>
      <c r="I1718" s="32"/>
      <c r="J1718" s="30"/>
      <c r="K1718" s="30"/>
      <c r="L1718" s="30"/>
      <c r="M1718" s="32"/>
      <c r="N1718" s="32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108"/>
    </row>
    <row r="1719">
      <c r="A1719" s="30"/>
      <c r="B1719" s="40"/>
      <c r="C1719" s="67"/>
      <c r="D1719" s="32"/>
      <c r="E1719" s="32"/>
      <c r="F1719" s="32"/>
      <c r="G1719" s="32"/>
      <c r="H1719" s="32"/>
      <c r="I1719" s="32"/>
      <c r="J1719" s="30"/>
      <c r="K1719" s="30"/>
      <c r="L1719" s="30"/>
      <c r="M1719" s="32"/>
      <c r="N1719" s="32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108"/>
    </row>
    <row r="1720">
      <c r="A1720" s="30"/>
      <c r="B1720" s="40"/>
      <c r="C1720" s="67"/>
      <c r="D1720" s="32"/>
      <c r="E1720" s="32"/>
      <c r="F1720" s="32"/>
      <c r="G1720" s="32"/>
      <c r="H1720" s="32"/>
      <c r="I1720" s="32"/>
      <c r="J1720" s="30"/>
      <c r="K1720" s="30"/>
      <c r="L1720" s="30"/>
      <c r="M1720" s="32"/>
      <c r="N1720" s="32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108"/>
    </row>
    <row r="1721">
      <c r="A1721" s="30"/>
      <c r="B1721" s="40"/>
      <c r="C1721" s="67"/>
      <c r="D1721" s="32"/>
      <c r="E1721" s="32"/>
      <c r="F1721" s="32"/>
      <c r="G1721" s="32"/>
      <c r="H1721" s="32"/>
      <c r="I1721" s="32"/>
      <c r="J1721" s="30"/>
      <c r="K1721" s="30"/>
      <c r="L1721" s="30"/>
      <c r="M1721" s="32"/>
      <c r="N1721" s="32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  <c r="AB1721" s="30"/>
      <c r="AC1721" s="30"/>
      <c r="AD1721" s="30"/>
      <c r="AE1721" s="30"/>
      <c r="AF1721" s="30"/>
      <c r="AG1721" s="30"/>
      <c r="AH1721" s="30"/>
      <c r="AI1721" s="30"/>
      <c r="AJ1721" s="108"/>
    </row>
    <row r="1722">
      <c r="A1722" s="30"/>
      <c r="B1722" s="40"/>
      <c r="C1722" s="67"/>
      <c r="D1722" s="32"/>
      <c r="E1722" s="32"/>
      <c r="F1722" s="32"/>
      <c r="G1722" s="32"/>
      <c r="H1722" s="32"/>
      <c r="I1722" s="32"/>
      <c r="J1722" s="30"/>
      <c r="K1722" s="30"/>
      <c r="L1722" s="30"/>
      <c r="M1722" s="32"/>
      <c r="N1722" s="32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108"/>
    </row>
    <row r="1723">
      <c r="A1723" s="30"/>
      <c r="B1723" s="40"/>
      <c r="C1723" s="67"/>
      <c r="D1723" s="32"/>
      <c r="E1723" s="32"/>
      <c r="F1723" s="32"/>
      <c r="G1723" s="32"/>
      <c r="H1723" s="32"/>
      <c r="I1723" s="32"/>
      <c r="J1723" s="30"/>
      <c r="K1723" s="30"/>
      <c r="L1723" s="30"/>
      <c r="M1723" s="32"/>
      <c r="N1723" s="32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  <c r="AB1723" s="30"/>
      <c r="AC1723" s="30"/>
      <c r="AD1723" s="30"/>
      <c r="AE1723" s="30"/>
      <c r="AF1723" s="30"/>
      <c r="AG1723" s="30"/>
      <c r="AH1723" s="30"/>
      <c r="AI1723" s="30"/>
      <c r="AJ1723" s="108"/>
    </row>
    <row r="1724">
      <c r="A1724" s="30"/>
      <c r="B1724" s="40"/>
      <c r="C1724" s="67"/>
      <c r="D1724" s="32"/>
      <c r="E1724" s="32"/>
      <c r="F1724" s="32"/>
      <c r="G1724" s="32"/>
      <c r="H1724" s="32"/>
      <c r="I1724" s="32"/>
      <c r="J1724" s="30"/>
      <c r="K1724" s="30"/>
      <c r="L1724" s="30"/>
      <c r="M1724" s="32"/>
      <c r="N1724" s="32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108"/>
    </row>
    <row r="1725">
      <c r="A1725" s="30"/>
      <c r="B1725" s="40"/>
      <c r="C1725" s="67"/>
      <c r="D1725" s="32"/>
      <c r="E1725" s="32"/>
      <c r="F1725" s="32"/>
      <c r="G1725" s="32"/>
      <c r="H1725" s="32"/>
      <c r="I1725" s="32"/>
      <c r="J1725" s="30"/>
      <c r="K1725" s="30"/>
      <c r="L1725" s="30"/>
      <c r="M1725" s="32"/>
      <c r="N1725" s="32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108"/>
    </row>
    <row r="1726">
      <c r="A1726" s="30"/>
      <c r="B1726" s="40"/>
      <c r="C1726" s="67"/>
      <c r="D1726" s="32"/>
      <c r="E1726" s="32"/>
      <c r="F1726" s="32"/>
      <c r="G1726" s="32"/>
      <c r="H1726" s="32"/>
      <c r="I1726" s="32"/>
      <c r="J1726" s="30"/>
      <c r="K1726" s="30"/>
      <c r="L1726" s="30"/>
      <c r="M1726" s="32"/>
      <c r="N1726" s="32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108"/>
    </row>
    <row r="1727">
      <c r="A1727" s="30"/>
      <c r="B1727" s="40"/>
      <c r="C1727" s="67"/>
      <c r="D1727" s="32"/>
      <c r="E1727" s="32"/>
      <c r="F1727" s="32"/>
      <c r="G1727" s="32"/>
      <c r="H1727" s="32"/>
      <c r="I1727" s="32"/>
      <c r="J1727" s="30"/>
      <c r="K1727" s="30"/>
      <c r="L1727" s="30"/>
      <c r="M1727" s="32"/>
      <c r="N1727" s="32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108"/>
    </row>
    <row r="1728">
      <c r="A1728" s="30"/>
      <c r="B1728" s="40"/>
      <c r="C1728" s="67"/>
      <c r="D1728" s="32"/>
      <c r="E1728" s="32"/>
      <c r="F1728" s="32"/>
      <c r="G1728" s="32"/>
      <c r="H1728" s="32"/>
      <c r="I1728" s="32"/>
      <c r="J1728" s="30"/>
      <c r="K1728" s="30"/>
      <c r="L1728" s="30"/>
      <c r="M1728" s="32"/>
      <c r="N1728" s="32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108"/>
    </row>
    <row r="1729">
      <c r="A1729" s="30"/>
      <c r="B1729" s="40"/>
      <c r="C1729" s="67"/>
      <c r="D1729" s="32"/>
      <c r="E1729" s="32"/>
      <c r="F1729" s="32"/>
      <c r="G1729" s="32"/>
      <c r="H1729" s="32"/>
      <c r="I1729" s="32"/>
      <c r="J1729" s="30"/>
      <c r="K1729" s="30"/>
      <c r="L1729" s="30"/>
      <c r="M1729" s="32"/>
      <c r="N1729" s="32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108"/>
    </row>
    <row r="1730">
      <c r="A1730" s="30"/>
      <c r="B1730" s="40"/>
      <c r="C1730" s="67"/>
      <c r="D1730" s="32"/>
      <c r="E1730" s="32"/>
      <c r="F1730" s="32"/>
      <c r="G1730" s="32"/>
      <c r="H1730" s="32"/>
      <c r="I1730" s="32"/>
      <c r="J1730" s="30"/>
      <c r="K1730" s="30"/>
      <c r="L1730" s="30"/>
      <c r="M1730" s="32"/>
      <c r="N1730" s="32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108"/>
    </row>
    <row r="1731">
      <c r="A1731" s="30"/>
      <c r="B1731" s="40"/>
      <c r="C1731" s="67"/>
      <c r="D1731" s="32"/>
      <c r="E1731" s="32"/>
      <c r="F1731" s="32"/>
      <c r="G1731" s="32"/>
      <c r="H1731" s="32"/>
      <c r="I1731" s="32"/>
      <c r="J1731" s="30"/>
      <c r="K1731" s="30"/>
      <c r="L1731" s="30"/>
      <c r="M1731" s="32"/>
      <c r="N1731" s="32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/>
      <c r="AE1731" s="30"/>
      <c r="AF1731" s="30"/>
      <c r="AG1731" s="30"/>
      <c r="AH1731" s="30"/>
      <c r="AI1731" s="30"/>
      <c r="AJ1731" s="108"/>
    </row>
    <row r="1732">
      <c r="A1732" s="30"/>
      <c r="B1732" s="40"/>
      <c r="C1732" s="67"/>
      <c r="D1732" s="32"/>
      <c r="E1732" s="32"/>
      <c r="F1732" s="32"/>
      <c r="G1732" s="32"/>
      <c r="H1732" s="32"/>
      <c r="I1732" s="32"/>
      <c r="J1732" s="30"/>
      <c r="K1732" s="30"/>
      <c r="L1732" s="30"/>
      <c r="M1732" s="32"/>
      <c r="N1732" s="32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108"/>
    </row>
    <row r="1733">
      <c r="A1733" s="30"/>
      <c r="B1733" s="40"/>
      <c r="C1733" s="67"/>
      <c r="D1733" s="32"/>
      <c r="E1733" s="32"/>
      <c r="F1733" s="32"/>
      <c r="G1733" s="32"/>
      <c r="H1733" s="32"/>
      <c r="I1733" s="32"/>
      <c r="J1733" s="30"/>
      <c r="K1733" s="30"/>
      <c r="L1733" s="30"/>
      <c r="M1733" s="32"/>
      <c r="N1733" s="32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0"/>
      <c r="AG1733" s="30"/>
      <c r="AH1733" s="30"/>
      <c r="AI1733" s="30"/>
      <c r="AJ1733" s="108"/>
    </row>
    <row r="1734">
      <c r="A1734" s="30"/>
      <c r="B1734" s="40"/>
      <c r="C1734" s="67"/>
      <c r="D1734" s="32"/>
      <c r="E1734" s="32"/>
      <c r="F1734" s="32"/>
      <c r="G1734" s="32"/>
      <c r="H1734" s="32"/>
      <c r="I1734" s="32"/>
      <c r="J1734" s="30"/>
      <c r="K1734" s="30"/>
      <c r="L1734" s="30"/>
      <c r="M1734" s="32"/>
      <c r="N1734" s="32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108"/>
    </row>
    <row r="1735">
      <c r="A1735" s="30"/>
      <c r="B1735" s="40"/>
      <c r="C1735" s="67"/>
      <c r="D1735" s="32"/>
      <c r="E1735" s="32"/>
      <c r="F1735" s="32"/>
      <c r="G1735" s="32"/>
      <c r="H1735" s="32"/>
      <c r="I1735" s="32"/>
      <c r="J1735" s="30"/>
      <c r="K1735" s="30"/>
      <c r="L1735" s="30"/>
      <c r="M1735" s="32"/>
      <c r="N1735" s="32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108"/>
    </row>
    <row r="1736">
      <c r="A1736" s="30"/>
      <c r="B1736" s="40"/>
      <c r="C1736" s="67"/>
      <c r="D1736" s="32"/>
      <c r="E1736" s="32"/>
      <c r="F1736" s="32"/>
      <c r="G1736" s="32"/>
      <c r="H1736" s="32"/>
      <c r="I1736" s="32"/>
      <c r="J1736" s="30"/>
      <c r="K1736" s="30"/>
      <c r="L1736" s="30"/>
      <c r="M1736" s="32"/>
      <c r="N1736" s="32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108"/>
    </row>
    <row r="1737">
      <c r="A1737" s="30"/>
      <c r="B1737" s="40"/>
      <c r="C1737" s="67"/>
      <c r="D1737" s="32"/>
      <c r="E1737" s="32"/>
      <c r="F1737" s="32"/>
      <c r="G1737" s="32"/>
      <c r="H1737" s="32"/>
      <c r="I1737" s="32"/>
      <c r="J1737" s="30"/>
      <c r="K1737" s="30"/>
      <c r="L1737" s="30"/>
      <c r="M1737" s="32"/>
      <c r="N1737" s="32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/>
      <c r="AE1737" s="30"/>
      <c r="AF1737" s="30"/>
      <c r="AG1737" s="30"/>
      <c r="AH1737" s="30"/>
      <c r="AI1737" s="30"/>
      <c r="AJ1737" s="108"/>
    </row>
    <row r="1738">
      <c r="A1738" s="30"/>
      <c r="B1738" s="40"/>
      <c r="C1738" s="67"/>
      <c r="D1738" s="32"/>
      <c r="E1738" s="32"/>
      <c r="F1738" s="32"/>
      <c r="G1738" s="32"/>
      <c r="H1738" s="32"/>
      <c r="I1738" s="32"/>
      <c r="J1738" s="30"/>
      <c r="K1738" s="30"/>
      <c r="L1738" s="30"/>
      <c r="M1738" s="32"/>
      <c r="N1738" s="32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108"/>
    </row>
    <row r="1739">
      <c r="A1739" s="30"/>
      <c r="B1739" s="40"/>
      <c r="C1739" s="67"/>
      <c r="D1739" s="32"/>
      <c r="E1739" s="32"/>
      <c r="F1739" s="32"/>
      <c r="G1739" s="32"/>
      <c r="H1739" s="32"/>
      <c r="I1739" s="32"/>
      <c r="J1739" s="30"/>
      <c r="K1739" s="30"/>
      <c r="L1739" s="30"/>
      <c r="M1739" s="32"/>
      <c r="N1739" s="32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108"/>
    </row>
    <row r="1740">
      <c r="A1740" s="30"/>
      <c r="B1740" s="40"/>
      <c r="C1740" s="67"/>
      <c r="D1740" s="32"/>
      <c r="E1740" s="32"/>
      <c r="F1740" s="32"/>
      <c r="G1740" s="32"/>
      <c r="H1740" s="32"/>
      <c r="I1740" s="32"/>
      <c r="J1740" s="30"/>
      <c r="K1740" s="30"/>
      <c r="L1740" s="30"/>
      <c r="M1740" s="32"/>
      <c r="N1740" s="32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108"/>
    </row>
    <row r="1741">
      <c r="A1741" s="30"/>
      <c r="B1741" s="40"/>
      <c r="C1741" s="67"/>
      <c r="D1741" s="32"/>
      <c r="E1741" s="32"/>
      <c r="F1741" s="32"/>
      <c r="G1741" s="32"/>
      <c r="H1741" s="32"/>
      <c r="I1741" s="32"/>
      <c r="J1741" s="30"/>
      <c r="K1741" s="30"/>
      <c r="L1741" s="30"/>
      <c r="M1741" s="32"/>
      <c r="N1741" s="32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108"/>
    </row>
    <row r="1742">
      <c r="A1742" s="30"/>
      <c r="B1742" s="40"/>
      <c r="C1742" s="67"/>
      <c r="D1742" s="32"/>
      <c r="E1742" s="32"/>
      <c r="F1742" s="32"/>
      <c r="G1742" s="32"/>
      <c r="H1742" s="32"/>
      <c r="I1742" s="32"/>
      <c r="J1742" s="30"/>
      <c r="K1742" s="30"/>
      <c r="L1742" s="30"/>
      <c r="M1742" s="32"/>
      <c r="N1742" s="32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108"/>
    </row>
    <row r="1743">
      <c r="A1743" s="30"/>
      <c r="B1743" s="40"/>
      <c r="C1743" s="67"/>
      <c r="D1743" s="32"/>
      <c r="E1743" s="32"/>
      <c r="F1743" s="32"/>
      <c r="G1743" s="32"/>
      <c r="H1743" s="32"/>
      <c r="I1743" s="32"/>
      <c r="J1743" s="30"/>
      <c r="K1743" s="30"/>
      <c r="L1743" s="30"/>
      <c r="M1743" s="32"/>
      <c r="N1743" s="32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  <c r="AB1743" s="30"/>
      <c r="AC1743" s="30"/>
      <c r="AD1743" s="30"/>
      <c r="AE1743" s="30"/>
      <c r="AF1743" s="30"/>
      <c r="AG1743" s="30"/>
      <c r="AH1743" s="30"/>
      <c r="AI1743" s="30"/>
      <c r="AJ1743" s="108"/>
    </row>
    <row r="1744">
      <c r="A1744" s="30"/>
      <c r="B1744" s="40"/>
      <c r="C1744" s="67"/>
      <c r="D1744" s="32"/>
      <c r="E1744" s="32"/>
      <c r="F1744" s="32"/>
      <c r="G1744" s="32"/>
      <c r="H1744" s="32"/>
      <c r="I1744" s="32"/>
      <c r="J1744" s="30"/>
      <c r="K1744" s="30"/>
      <c r="L1744" s="30"/>
      <c r="M1744" s="32"/>
      <c r="N1744" s="32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108"/>
    </row>
    <row r="1745">
      <c r="A1745" s="30"/>
      <c r="B1745" s="40"/>
      <c r="C1745" s="67"/>
      <c r="D1745" s="32"/>
      <c r="E1745" s="32"/>
      <c r="F1745" s="32"/>
      <c r="G1745" s="32"/>
      <c r="H1745" s="32"/>
      <c r="I1745" s="32"/>
      <c r="J1745" s="30"/>
      <c r="K1745" s="30"/>
      <c r="L1745" s="30"/>
      <c r="M1745" s="32"/>
      <c r="N1745" s="32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108"/>
    </row>
    <row r="1746">
      <c r="A1746" s="30"/>
      <c r="B1746" s="40"/>
      <c r="C1746" s="67"/>
      <c r="D1746" s="32"/>
      <c r="E1746" s="32"/>
      <c r="F1746" s="32"/>
      <c r="G1746" s="32"/>
      <c r="H1746" s="32"/>
      <c r="I1746" s="32"/>
      <c r="J1746" s="30"/>
      <c r="K1746" s="30"/>
      <c r="L1746" s="30"/>
      <c r="M1746" s="32"/>
      <c r="N1746" s="32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108"/>
    </row>
    <row r="1747">
      <c r="A1747" s="30"/>
      <c r="B1747" s="40"/>
      <c r="C1747" s="67"/>
      <c r="D1747" s="32"/>
      <c r="E1747" s="32"/>
      <c r="F1747" s="32"/>
      <c r="G1747" s="32"/>
      <c r="H1747" s="32"/>
      <c r="I1747" s="32"/>
      <c r="J1747" s="30"/>
      <c r="K1747" s="30"/>
      <c r="L1747" s="30"/>
      <c r="M1747" s="32"/>
      <c r="N1747" s="32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108"/>
    </row>
    <row r="1748">
      <c r="A1748" s="30"/>
      <c r="B1748" s="40"/>
      <c r="C1748" s="67"/>
      <c r="D1748" s="32"/>
      <c r="E1748" s="32"/>
      <c r="F1748" s="32"/>
      <c r="G1748" s="32"/>
      <c r="H1748" s="32"/>
      <c r="I1748" s="32"/>
      <c r="J1748" s="30"/>
      <c r="K1748" s="30"/>
      <c r="L1748" s="30"/>
      <c r="M1748" s="32"/>
      <c r="N1748" s="32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108"/>
    </row>
    <row r="1749">
      <c r="A1749" s="30"/>
      <c r="B1749" s="40"/>
      <c r="C1749" s="67"/>
      <c r="D1749" s="32"/>
      <c r="E1749" s="32"/>
      <c r="F1749" s="32"/>
      <c r="G1749" s="32"/>
      <c r="H1749" s="32"/>
      <c r="I1749" s="32"/>
      <c r="J1749" s="30"/>
      <c r="K1749" s="30"/>
      <c r="L1749" s="30"/>
      <c r="M1749" s="32"/>
      <c r="N1749" s="32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108"/>
    </row>
    <row r="1750">
      <c r="A1750" s="30"/>
      <c r="B1750" s="40"/>
      <c r="C1750" s="67"/>
      <c r="D1750" s="32"/>
      <c r="E1750" s="32"/>
      <c r="F1750" s="32"/>
      <c r="G1750" s="32"/>
      <c r="H1750" s="32"/>
      <c r="I1750" s="32"/>
      <c r="J1750" s="30"/>
      <c r="K1750" s="30"/>
      <c r="L1750" s="30"/>
      <c r="M1750" s="32"/>
      <c r="N1750" s="32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108"/>
    </row>
    <row r="1751">
      <c r="A1751" s="30"/>
      <c r="B1751" s="40"/>
      <c r="C1751" s="67"/>
      <c r="D1751" s="32"/>
      <c r="E1751" s="32"/>
      <c r="F1751" s="32"/>
      <c r="G1751" s="32"/>
      <c r="H1751" s="32"/>
      <c r="I1751" s="32"/>
      <c r="J1751" s="30"/>
      <c r="K1751" s="30"/>
      <c r="L1751" s="30"/>
      <c r="M1751" s="32"/>
      <c r="N1751" s="32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108"/>
    </row>
    <row r="1752">
      <c r="A1752" s="30"/>
      <c r="B1752" s="40"/>
      <c r="C1752" s="67"/>
      <c r="D1752" s="32"/>
      <c r="E1752" s="32"/>
      <c r="F1752" s="32"/>
      <c r="G1752" s="32"/>
      <c r="H1752" s="32"/>
      <c r="I1752" s="32"/>
      <c r="J1752" s="30"/>
      <c r="K1752" s="30"/>
      <c r="L1752" s="30"/>
      <c r="M1752" s="32"/>
      <c r="N1752" s="32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108"/>
    </row>
    <row r="1753">
      <c r="A1753" s="30"/>
      <c r="B1753" s="40"/>
      <c r="C1753" s="67"/>
      <c r="D1753" s="32"/>
      <c r="E1753" s="32"/>
      <c r="F1753" s="32"/>
      <c r="G1753" s="32"/>
      <c r="H1753" s="32"/>
      <c r="I1753" s="32"/>
      <c r="J1753" s="30"/>
      <c r="K1753" s="30"/>
      <c r="L1753" s="30"/>
      <c r="M1753" s="32"/>
      <c r="N1753" s="32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108"/>
    </row>
    <row r="1754">
      <c r="A1754" s="30"/>
      <c r="B1754" s="40"/>
      <c r="C1754" s="67"/>
      <c r="D1754" s="32"/>
      <c r="E1754" s="32"/>
      <c r="F1754" s="32"/>
      <c r="G1754" s="32"/>
      <c r="H1754" s="32"/>
      <c r="I1754" s="32"/>
      <c r="J1754" s="30"/>
      <c r="K1754" s="30"/>
      <c r="L1754" s="30"/>
      <c r="M1754" s="32"/>
      <c r="N1754" s="32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108"/>
    </row>
    <row r="1755">
      <c r="A1755" s="30"/>
      <c r="B1755" s="40"/>
      <c r="C1755" s="67"/>
      <c r="D1755" s="32"/>
      <c r="E1755" s="32"/>
      <c r="F1755" s="32"/>
      <c r="G1755" s="32"/>
      <c r="H1755" s="32"/>
      <c r="I1755" s="32"/>
      <c r="J1755" s="30"/>
      <c r="K1755" s="30"/>
      <c r="L1755" s="30"/>
      <c r="M1755" s="32"/>
      <c r="N1755" s="32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108"/>
    </row>
    <row r="1756">
      <c r="A1756" s="30"/>
      <c r="B1756" s="40"/>
      <c r="C1756" s="67"/>
      <c r="D1756" s="32"/>
      <c r="E1756" s="32"/>
      <c r="F1756" s="32"/>
      <c r="G1756" s="32"/>
      <c r="H1756" s="32"/>
      <c r="I1756" s="32"/>
      <c r="J1756" s="30"/>
      <c r="K1756" s="30"/>
      <c r="L1756" s="30"/>
      <c r="M1756" s="32"/>
      <c r="N1756" s="32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108"/>
    </row>
    <row r="1757">
      <c r="A1757" s="30"/>
      <c r="B1757" s="40"/>
      <c r="C1757" s="67"/>
      <c r="D1757" s="32"/>
      <c r="E1757" s="32"/>
      <c r="F1757" s="32"/>
      <c r="G1757" s="32"/>
      <c r="H1757" s="32"/>
      <c r="I1757" s="32"/>
      <c r="J1757" s="30"/>
      <c r="K1757" s="30"/>
      <c r="L1757" s="30"/>
      <c r="M1757" s="32"/>
      <c r="N1757" s="32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108"/>
    </row>
    <row r="1758">
      <c r="A1758" s="30"/>
      <c r="B1758" s="40"/>
      <c r="C1758" s="67"/>
      <c r="D1758" s="32"/>
      <c r="E1758" s="32"/>
      <c r="F1758" s="32"/>
      <c r="G1758" s="32"/>
      <c r="H1758" s="32"/>
      <c r="I1758" s="32"/>
      <c r="J1758" s="30"/>
      <c r="K1758" s="30"/>
      <c r="L1758" s="30"/>
      <c r="M1758" s="32"/>
      <c r="N1758" s="32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108"/>
    </row>
    <row r="1759">
      <c r="A1759" s="30"/>
      <c r="B1759" s="40"/>
      <c r="C1759" s="67"/>
      <c r="D1759" s="32"/>
      <c r="E1759" s="32"/>
      <c r="F1759" s="32"/>
      <c r="G1759" s="32"/>
      <c r="H1759" s="32"/>
      <c r="I1759" s="32"/>
      <c r="J1759" s="30"/>
      <c r="K1759" s="30"/>
      <c r="L1759" s="30"/>
      <c r="M1759" s="32"/>
      <c r="N1759" s="32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108"/>
    </row>
    <row r="1760">
      <c r="A1760" s="30"/>
      <c r="B1760" s="40"/>
      <c r="C1760" s="67"/>
      <c r="D1760" s="32"/>
      <c r="E1760" s="32"/>
      <c r="F1760" s="32"/>
      <c r="G1760" s="32"/>
      <c r="H1760" s="32"/>
      <c r="I1760" s="32"/>
      <c r="J1760" s="30"/>
      <c r="K1760" s="30"/>
      <c r="L1760" s="30"/>
      <c r="M1760" s="32"/>
      <c r="N1760" s="32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108"/>
    </row>
    <row r="1761">
      <c r="A1761" s="30"/>
      <c r="B1761" s="40"/>
      <c r="C1761" s="67"/>
      <c r="D1761" s="32"/>
      <c r="E1761" s="32"/>
      <c r="F1761" s="32"/>
      <c r="G1761" s="32"/>
      <c r="H1761" s="32"/>
      <c r="I1761" s="32"/>
      <c r="J1761" s="30"/>
      <c r="K1761" s="30"/>
      <c r="L1761" s="30"/>
      <c r="M1761" s="32"/>
      <c r="N1761" s="32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108"/>
    </row>
    <row r="1762">
      <c r="A1762" s="30"/>
      <c r="B1762" s="40"/>
      <c r="C1762" s="67"/>
      <c r="D1762" s="32"/>
      <c r="E1762" s="32"/>
      <c r="F1762" s="32"/>
      <c r="G1762" s="32"/>
      <c r="H1762" s="32"/>
      <c r="I1762" s="32"/>
      <c r="J1762" s="30"/>
      <c r="K1762" s="30"/>
      <c r="L1762" s="30"/>
      <c r="M1762" s="32"/>
      <c r="N1762" s="32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108"/>
    </row>
    <row r="1763">
      <c r="A1763" s="30"/>
      <c r="B1763" s="40"/>
      <c r="C1763" s="67"/>
      <c r="D1763" s="32"/>
      <c r="E1763" s="32"/>
      <c r="F1763" s="32"/>
      <c r="G1763" s="32"/>
      <c r="H1763" s="32"/>
      <c r="I1763" s="32"/>
      <c r="J1763" s="30"/>
      <c r="K1763" s="30"/>
      <c r="L1763" s="30"/>
      <c r="M1763" s="32"/>
      <c r="N1763" s="32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108"/>
    </row>
    <row r="1764">
      <c r="A1764" s="30"/>
      <c r="B1764" s="40"/>
      <c r="C1764" s="67"/>
      <c r="D1764" s="32"/>
      <c r="E1764" s="32"/>
      <c r="F1764" s="32"/>
      <c r="G1764" s="32"/>
      <c r="H1764" s="32"/>
      <c r="I1764" s="32"/>
      <c r="J1764" s="30"/>
      <c r="K1764" s="30"/>
      <c r="L1764" s="30"/>
      <c r="M1764" s="32"/>
      <c r="N1764" s="32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108"/>
    </row>
    <row r="1765">
      <c r="A1765" s="30"/>
      <c r="B1765" s="40"/>
      <c r="C1765" s="67"/>
      <c r="D1765" s="32"/>
      <c r="E1765" s="32"/>
      <c r="F1765" s="32"/>
      <c r="G1765" s="32"/>
      <c r="H1765" s="32"/>
      <c r="I1765" s="32"/>
      <c r="J1765" s="30"/>
      <c r="K1765" s="30"/>
      <c r="L1765" s="30"/>
      <c r="M1765" s="32"/>
      <c r="N1765" s="32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  <c r="AB1765" s="30"/>
      <c r="AC1765" s="30"/>
      <c r="AD1765" s="30"/>
      <c r="AE1765" s="30"/>
      <c r="AF1765" s="30"/>
      <c r="AG1765" s="30"/>
      <c r="AH1765" s="30"/>
      <c r="AI1765" s="30"/>
      <c r="AJ1765" s="108"/>
    </row>
    <row r="1766">
      <c r="A1766" s="30"/>
      <c r="B1766" s="40"/>
      <c r="C1766" s="67"/>
      <c r="D1766" s="32"/>
      <c r="E1766" s="32"/>
      <c r="F1766" s="32"/>
      <c r="G1766" s="32"/>
      <c r="H1766" s="32"/>
      <c r="I1766" s="32"/>
      <c r="J1766" s="30"/>
      <c r="K1766" s="30"/>
      <c r="L1766" s="30"/>
      <c r="M1766" s="32"/>
      <c r="N1766" s="32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108"/>
    </row>
    <row r="1767">
      <c r="A1767" s="30"/>
      <c r="B1767" s="40"/>
      <c r="C1767" s="67"/>
      <c r="D1767" s="32"/>
      <c r="E1767" s="32"/>
      <c r="F1767" s="32"/>
      <c r="G1767" s="32"/>
      <c r="H1767" s="32"/>
      <c r="I1767" s="32"/>
      <c r="J1767" s="30"/>
      <c r="K1767" s="30"/>
      <c r="L1767" s="30"/>
      <c r="M1767" s="32"/>
      <c r="N1767" s="32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0"/>
      <c r="AJ1767" s="108"/>
    </row>
    <row r="1768">
      <c r="A1768" s="30"/>
      <c r="B1768" s="40"/>
      <c r="C1768" s="67"/>
      <c r="D1768" s="32"/>
      <c r="E1768" s="32"/>
      <c r="F1768" s="32"/>
      <c r="G1768" s="32"/>
      <c r="H1768" s="32"/>
      <c r="I1768" s="32"/>
      <c r="J1768" s="30"/>
      <c r="K1768" s="30"/>
      <c r="L1768" s="30"/>
      <c r="M1768" s="32"/>
      <c r="N1768" s="32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108"/>
    </row>
    <row r="1769">
      <c r="A1769" s="30"/>
      <c r="B1769" s="40"/>
      <c r="C1769" s="67"/>
      <c r="D1769" s="32"/>
      <c r="E1769" s="32"/>
      <c r="F1769" s="32"/>
      <c r="G1769" s="32"/>
      <c r="H1769" s="32"/>
      <c r="I1769" s="32"/>
      <c r="J1769" s="30"/>
      <c r="K1769" s="30"/>
      <c r="L1769" s="30"/>
      <c r="M1769" s="32"/>
      <c r="N1769" s="32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108"/>
    </row>
    <row r="1770">
      <c r="A1770" s="30"/>
      <c r="B1770" s="40"/>
      <c r="C1770" s="67"/>
      <c r="D1770" s="32"/>
      <c r="E1770" s="32"/>
      <c r="F1770" s="32"/>
      <c r="G1770" s="32"/>
      <c r="H1770" s="32"/>
      <c r="I1770" s="32"/>
      <c r="J1770" s="30"/>
      <c r="K1770" s="30"/>
      <c r="L1770" s="30"/>
      <c r="M1770" s="32"/>
      <c r="N1770" s="32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108"/>
    </row>
    <row r="1771">
      <c r="A1771" s="30"/>
      <c r="B1771" s="40"/>
      <c r="C1771" s="67"/>
      <c r="D1771" s="32"/>
      <c r="E1771" s="32"/>
      <c r="F1771" s="32"/>
      <c r="G1771" s="32"/>
      <c r="H1771" s="32"/>
      <c r="I1771" s="32"/>
      <c r="J1771" s="30"/>
      <c r="K1771" s="30"/>
      <c r="L1771" s="30"/>
      <c r="M1771" s="32"/>
      <c r="N1771" s="32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108"/>
    </row>
    <row r="1772">
      <c r="A1772" s="30"/>
      <c r="B1772" s="40"/>
      <c r="C1772" s="67"/>
      <c r="D1772" s="32"/>
      <c r="E1772" s="32"/>
      <c r="F1772" s="32"/>
      <c r="G1772" s="32"/>
      <c r="H1772" s="32"/>
      <c r="I1772" s="32"/>
      <c r="J1772" s="30"/>
      <c r="K1772" s="30"/>
      <c r="L1772" s="30"/>
      <c r="M1772" s="32"/>
      <c r="N1772" s="32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108"/>
    </row>
    <row r="1773">
      <c r="A1773" s="30"/>
      <c r="B1773" s="40"/>
      <c r="C1773" s="67"/>
      <c r="D1773" s="32"/>
      <c r="E1773" s="32"/>
      <c r="F1773" s="32"/>
      <c r="G1773" s="32"/>
      <c r="H1773" s="32"/>
      <c r="I1773" s="32"/>
      <c r="J1773" s="30"/>
      <c r="K1773" s="30"/>
      <c r="L1773" s="30"/>
      <c r="M1773" s="32"/>
      <c r="N1773" s="32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108"/>
    </row>
    <row r="1774">
      <c r="A1774" s="30"/>
      <c r="B1774" s="40"/>
      <c r="C1774" s="67"/>
      <c r="D1774" s="32"/>
      <c r="E1774" s="32"/>
      <c r="F1774" s="32"/>
      <c r="G1774" s="32"/>
      <c r="H1774" s="32"/>
      <c r="I1774" s="32"/>
      <c r="J1774" s="30"/>
      <c r="K1774" s="30"/>
      <c r="L1774" s="30"/>
      <c r="M1774" s="32"/>
      <c r="N1774" s="32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108"/>
    </row>
    <row r="1775">
      <c r="A1775" s="30"/>
      <c r="B1775" s="40"/>
      <c r="C1775" s="67"/>
      <c r="D1775" s="32"/>
      <c r="E1775" s="32"/>
      <c r="F1775" s="32"/>
      <c r="G1775" s="32"/>
      <c r="H1775" s="32"/>
      <c r="I1775" s="32"/>
      <c r="J1775" s="30"/>
      <c r="K1775" s="30"/>
      <c r="L1775" s="30"/>
      <c r="M1775" s="32"/>
      <c r="N1775" s="32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108"/>
    </row>
    <row r="1776">
      <c r="A1776" s="30"/>
      <c r="B1776" s="40"/>
      <c r="C1776" s="67"/>
      <c r="D1776" s="32"/>
      <c r="E1776" s="32"/>
      <c r="F1776" s="32"/>
      <c r="G1776" s="32"/>
      <c r="H1776" s="32"/>
      <c r="I1776" s="32"/>
      <c r="J1776" s="30"/>
      <c r="K1776" s="30"/>
      <c r="L1776" s="30"/>
      <c r="M1776" s="32"/>
      <c r="N1776" s="32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108"/>
    </row>
    <row r="1777">
      <c r="A1777" s="30"/>
      <c r="B1777" s="40"/>
      <c r="C1777" s="67"/>
      <c r="D1777" s="32"/>
      <c r="E1777" s="32"/>
      <c r="F1777" s="32"/>
      <c r="G1777" s="32"/>
      <c r="H1777" s="32"/>
      <c r="I1777" s="32"/>
      <c r="J1777" s="30"/>
      <c r="K1777" s="30"/>
      <c r="L1777" s="30"/>
      <c r="M1777" s="32"/>
      <c r="N1777" s="32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108"/>
    </row>
    <row r="1778">
      <c r="A1778" s="30"/>
      <c r="B1778" s="40"/>
      <c r="C1778" s="67"/>
      <c r="D1778" s="32"/>
      <c r="E1778" s="32"/>
      <c r="F1778" s="32"/>
      <c r="G1778" s="32"/>
      <c r="H1778" s="32"/>
      <c r="I1778" s="32"/>
      <c r="J1778" s="30"/>
      <c r="K1778" s="30"/>
      <c r="L1778" s="30"/>
      <c r="M1778" s="32"/>
      <c r="N1778" s="32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108"/>
    </row>
    <row r="1779">
      <c r="A1779" s="30"/>
      <c r="B1779" s="40"/>
      <c r="C1779" s="67"/>
      <c r="D1779" s="32"/>
      <c r="E1779" s="32"/>
      <c r="F1779" s="32"/>
      <c r="G1779" s="32"/>
      <c r="H1779" s="32"/>
      <c r="I1779" s="32"/>
      <c r="J1779" s="30"/>
      <c r="K1779" s="30"/>
      <c r="L1779" s="30"/>
      <c r="M1779" s="32"/>
      <c r="N1779" s="32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  <c r="AB1779" s="30"/>
      <c r="AC1779" s="30"/>
      <c r="AD1779" s="30"/>
      <c r="AE1779" s="30"/>
      <c r="AF1779" s="30"/>
      <c r="AG1779" s="30"/>
      <c r="AH1779" s="30"/>
      <c r="AI1779" s="30"/>
      <c r="AJ1779" s="108"/>
    </row>
    <row r="1780">
      <c r="A1780" s="30"/>
      <c r="B1780" s="40"/>
      <c r="C1780" s="67"/>
      <c r="D1780" s="32"/>
      <c r="E1780" s="32"/>
      <c r="F1780" s="32"/>
      <c r="G1780" s="32"/>
      <c r="H1780" s="32"/>
      <c r="I1780" s="32"/>
      <c r="J1780" s="30"/>
      <c r="K1780" s="30"/>
      <c r="L1780" s="30"/>
      <c r="M1780" s="32"/>
      <c r="N1780" s="32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108"/>
    </row>
    <row r="1781">
      <c r="A1781" s="30"/>
      <c r="B1781" s="40"/>
      <c r="C1781" s="67"/>
      <c r="D1781" s="32"/>
      <c r="E1781" s="32"/>
      <c r="F1781" s="32"/>
      <c r="G1781" s="32"/>
      <c r="H1781" s="32"/>
      <c r="I1781" s="32"/>
      <c r="J1781" s="30"/>
      <c r="K1781" s="30"/>
      <c r="L1781" s="30"/>
      <c r="M1781" s="32"/>
      <c r="N1781" s="32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108"/>
    </row>
    <row r="1782">
      <c r="A1782" s="30"/>
      <c r="B1782" s="40"/>
      <c r="C1782" s="67"/>
      <c r="D1782" s="32"/>
      <c r="E1782" s="32"/>
      <c r="F1782" s="32"/>
      <c r="G1782" s="32"/>
      <c r="H1782" s="32"/>
      <c r="I1782" s="32"/>
      <c r="J1782" s="30"/>
      <c r="K1782" s="30"/>
      <c r="L1782" s="30"/>
      <c r="M1782" s="32"/>
      <c r="N1782" s="32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108"/>
    </row>
    <row r="1783">
      <c r="A1783" s="30"/>
      <c r="B1783" s="40"/>
      <c r="C1783" s="67"/>
      <c r="D1783" s="32"/>
      <c r="E1783" s="32"/>
      <c r="F1783" s="32"/>
      <c r="G1783" s="32"/>
      <c r="H1783" s="32"/>
      <c r="I1783" s="32"/>
      <c r="J1783" s="30"/>
      <c r="K1783" s="30"/>
      <c r="L1783" s="30"/>
      <c r="M1783" s="32"/>
      <c r="N1783" s="32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108"/>
    </row>
    <row r="1784">
      <c r="A1784" s="30"/>
      <c r="B1784" s="40"/>
      <c r="C1784" s="67"/>
      <c r="D1784" s="32"/>
      <c r="E1784" s="32"/>
      <c r="F1784" s="32"/>
      <c r="G1784" s="32"/>
      <c r="H1784" s="32"/>
      <c r="I1784" s="32"/>
      <c r="J1784" s="30"/>
      <c r="K1784" s="30"/>
      <c r="L1784" s="30"/>
      <c r="M1784" s="32"/>
      <c r="N1784" s="32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108"/>
    </row>
    <row r="1785">
      <c r="A1785" s="30"/>
      <c r="B1785" s="40"/>
      <c r="C1785" s="67"/>
      <c r="D1785" s="32"/>
      <c r="E1785" s="32"/>
      <c r="F1785" s="32"/>
      <c r="G1785" s="32"/>
      <c r="H1785" s="32"/>
      <c r="I1785" s="32"/>
      <c r="J1785" s="30"/>
      <c r="K1785" s="30"/>
      <c r="L1785" s="30"/>
      <c r="M1785" s="32"/>
      <c r="N1785" s="32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  <c r="AB1785" s="30"/>
      <c r="AC1785" s="30"/>
      <c r="AD1785" s="30"/>
      <c r="AE1785" s="30"/>
      <c r="AF1785" s="30"/>
      <c r="AG1785" s="30"/>
      <c r="AH1785" s="30"/>
      <c r="AI1785" s="30"/>
      <c r="AJ1785" s="108"/>
    </row>
    <row r="1786">
      <c r="A1786" s="30"/>
      <c r="B1786" s="40"/>
      <c r="C1786" s="67"/>
      <c r="D1786" s="32"/>
      <c r="E1786" s="32"/>
      <c r="F1786" s="32"/>
      <c r="G1786" s="32"/>
      <c r="H1786" s="32"/>
      <c r="I1786" s="32"/>
      <c r="J1786" s="30"/>
      <c r="K1786" s="30"/>
      <c r="L1786" s="30"/>
      <c r="M1786" s="32"/>
      <c r="N1786" s="32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108"/>
    </row>
    <row r="1787">
      <c r="A1787" s="30"/>
      <c r="B1787" s="40"/>
      <c r="C1787" s="67"/>
      <c r="D1787" s="32"/>
      <c r="E1787" s="32"/>
      <c r="F1787" s="32"/>
      <c r="G1787" s="32"/>
      <c r="H1787" s="32"/>
      <c r="I1787" s="32"/>
      <c r="J1787" s="30"/>
      <c r="K1787" s="30"/>
      <c r="L1787" s="30"/>
      <c r="M1787" s="32"/>
      <c r="N1787" s="32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108"/>
    </row>
    <row r="1788">
      <c r="A1788" s="30"/>
      <c r="B1788" s="40"/>
      <c r="C1788" s="67"/>
      <c r="D1788" s="32"/>
      <c r="E1788" s="32"/>
      <c r="F1788" s="32"/>
      <c r="G1788" s="32"/>
      <c r="H1788" s="32"/>
      <c r="I1788" s="32"/>
      <c r="J1788" s="30"/>
      <c r="K1788" s="30"/>
      <c r="L1788" s="30"/>
      <c r="M1788" s="32"/>
      <c r="N1788" s="32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108"/>
    </row>
    <row r="1789">
      <c r="A1789" s="30"/>
      <c r="B1789" s="40"/>
      <c r="C1789" s="67"/>
      <c r="D1789" s="32"/>
      <c r="E1789" s="32"/>
      <c r="F1789" s="32"/>
      <c r="G1789" s="32"/>
      <c r="H1789" s="32"/>
      <c r="I1789" s="32"/>
      <c r="J1789" s="30"/>
      <c r="K1789" s="30"/>
      <c r="L1789" s="30"/>
      <c r="M1789" s="32"/>
      <c r="N1789" s="32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  <c r="AB1789" s="30"/>
      <c r="AC1789" s="30"/>
      <c r="AD1789" s="30"/>
      <c r="AE1789" s="30"/>
      <c r="AF1789" s="30"/>
      <c r="AG1789" s="30"/>
      <c r="AH1789" s="30"/>
      <c r="AI1789" s="30"/>
      <c r="AJ1789" s="108"/>
    </row>
    <row r="1790">
      <c r="A1790" s="30"/>
      <c r="B1790" s="40"/>
      <c r="C1790" s="67"/>
      <c r="D1790" s="32"/>
      <c r="E1790" s="32"/>
      <c r="F1790" s="32"/>
      <c r="G1790" s="32"/>
      <c r="H1790" s="32"/>
      <c r="I1790" s="32"/>
      <c r="J1790" s="30"/>
      <c r="K1790" s="30"/>
      <c r="L1790" s="30"/>
      <c r="M1790" s="32"/>
      <c r="N1790" s="32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108"/>
    </row>
    <row r="1791">
      <c r="A1791" s="30"/>
      <c r="B1791" s="40"/>
      <c r="C1791" s="67"/>
      <c r="D1791" s="32"/>
      <c r="E1791" s="32"/>
      <c r="F1791" s="32"/>
      <c r="G1791" s="32"/>
      <c r="H1791" s="32"/>
      <c r="I1791" s="32"/>
      <c r="J1791" s="30"/>
      <c r="K1791" s="30"/>
      <c r="L1791" s="30"/>
      <c r="M1791" s="32"/>
      <c r="N1791" s="32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108"/>
    </row>
    <row r="1792">
      <c r="A1792" s="30"/>
      <c r="B1792" s="40"/>
      <c r="C1792" s="67"/>
      <c r="D1792" s="32"/>
      <c r="E1792" s="32"/>
      <c r="F1792" s="32"/>
      <c r="G1792" s="32"/>
      <c r="H1792" s="32"/>
      <c r="I1792" s="32"/>
      <c r="J1792" s="30"/>
      <c r="K1792" s="30"/>
      <c r="L1792" s="30"/>
      <c r="M1792" s="32"/>
      <c r="N1792" s="32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108"/>
    </row>
    <row r="1793">
      <c r="A1793" s="30"/>
      <c r="B1793" s="40"/>
      <c r="C1793" s="67"/>
      <c r="D1793" s="32"/>
      <c r="E1793" s="32"/>
      <c r="F1793" s="32"/>
      <c r="G1793" s="32"/>
      <c r="H1793" s="32"/>
      <c r="I1793" s="32"/>
      <c r="J1793" s="30"/>
      <c r="K1793" s="30"/>
      <c r="L1793" s="30"/>
      <c r="M1793" s="32"/>
      <c r="N1793" s="32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108"/>
    </row>
    <row r="1794">
      <c r="A1794" s="30"/>
      <c r="B1794" s="40"/>
      <c r="C1794" s="67"/>
      <c r="D1794" s="32"/>
      <c r="E1794" s="32"/>
      <c r="F1794" s="32"/>
      <c r="G1794" s="32"/>
      <c r="H1794" s="32"/>
      <c r="I1794" s="32"/>
      <c r="J1794" s="30"/>
      <c r="K1794" s="30"/>
      <c r="L1794" s="30"/>
      <c r="M1794" s="32"/>
      <c r="N1794" s="32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108"/>
    </row>
    <row r="1795">
      <c r="A1795" s="30"/>
      <c r="B1795" s="40"/>
      <c r="C1795" s="67"/>
      <c r="D1795" s="32"/>
      <c r="E1795" s="32"/>
      <c r="F1795" s="32"/>
      <c r="G1795" s="32"/>
      <c r="H1795" s="32"/>
      <c r="I1795" s="32"/>
      <c r="J1795" s="30"/>
      <c r="K1795" s="30"/>
      <c r="L1795" s="30"/>
      <c r="M1795" s="32"/>
      <c r="N1795" s="32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108"/>
    </row>
    <row r="1796">
      <c r="A1796" s="30"/>
      <c r="B1796" s="40"/>
      <c r="C1796" s="67"/>
      <c r="D1796" s="32"/>
      <c r="E1796" s="32"/>
      <c r="F1796" s="32"/>
      <c r="G1796" s="32"/>
      <c r="H1796" s="32"/>
      <c r="I1796" s="32"/>
      <c r="J1796" s="30"/>
      <c r="K1796" s="30"/>
      <c r="L1796" s="30"/>
      <c r="M1796" s="32"/>
      <c r="N1796" s="32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108"/>
    </row>
    <row r="1797">
      <c r="A1797" s="30"/>
      <c r="B1797" s="40"/>
      <c r="C1797" s="67"/>
      <c r="D1797" s="32"/>
      <c r="E1797" s="32"/>
      <c r="F1797" s="32"/>
      <c r="G1797" s="32"/>
      <c r="H1797" s="32"/>
      <c r="I1797" s="32"/>
      <c r="J1797" s="30"/>
      <c r="K1797" s="30"/>
      <c r="L1797" s="30"/>
      <c r="M1797" s="32"/>
      <c r="N1797" s="32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108"/>
    </row>
    <row r="1798">
      <c r="A1798" s="30"/>
      <c r="B1798" s="40"/>
      <c r="C1798" s="67"/>
      <c r="D1798" s="32"/>
      <c r="E1798" s="32"/>
      <c r="F1798" s="32"/>
      <c r="G1798" s="32"/>
      <c r="H1798" s="32"/>
      <c r="I1798" s="32"/>
      <c r="J1798" s="30"/>
      <c r="K1798" s="30"/>
      <c r="L1798" s="30"/>
      <c r="M1798" s="32"/>
      <c r="N1798" s="32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108"/>
    </row>
    <row r="1799">
      <c r="A1799" s="30"/>
      <c r="B1799" s="40"/>
      <c r="C1799" s="67"/>
      <c r="D1799" s="32"/>
      <c r="E1799" s="32"/>
      <c r="F1799" s="32"/>
      <c r="G1799" s="32"/>
      <c r="H1799" s="32"/>
      <c r="I1799" s="32"/>
      <c r="J1799" s="30"/>
      <c r="K1799" s="30"/>
      <c r="L1799" s="30"/>
      <c r="M1799" s="32"/>
      <c r="N1799" s="32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108"/>
    </row>
    <row r="1800">
      <c r="A1800" s="30"/>
      <c r="B1800" s="40"/>
      <c r="C1800" s="67"/>
      <c r="D1800" s="32"/>
      <c r="E1800" s="32"/>
      <c r="F1800" s="32"/>
      <c r="G1800" s="32"/>
      <c r="H1800" s="32"/>
      <c r="I1800" s="32"/>
      <c r="J1800" s="30"/>
      <c r="K1800" s="30"/>
      <c r="L1800" s="30"/>
      <c r="M1800" s="32"/>
      <c r="N1800" s="32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108"/>
    </row>
    <row r="1801">
      <c r="A1801" s="30"/>
      <c r="B1801" s="40"/>
      <c r="C1801" s="67"/>
      <c r="D1801" s="32"/>
      <c r="E1801" s="32"/>
      <c r="F1801" s="32"/>
      <c r="G1801" s="32"/>
      <c r="H1801" s="32"/>
      <c r="I1801" s="32"/>
      <c r="J1801" s="30"/>
      <c r="K1801" s="30"/>
      <c r="L1801" s="30"/>
      <c r="M1801" s="32"/>
      <c r="N1801" s="32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  <c r="AB1801" s="30"/>
      <c r="AC1801" s="30"/>
      <c r="AD1801" s="30"/>
      <c r="AE1801" s="30"/>
      <c r="AF1801" s="30"/>
      <c r="AG1801" s="30"/>
      <c r="AH1801" s="30"/>
      <c r="AI1801" s="30"/>
      <c r="AJ1801" s="108"/>
    </row>
    <row r="1802">
      <c r="A1802" s="30"/>
      <c r="B1802" s="40"/>
      <c r="C1802" s="67"/>
      <c r="D1802" s="32"/>
      <c r="E1802" s="32"/>
      <c r="F1802" s="32"/>
      <c r="G1802" s="32"/>
      <c r="H1802" s="32"/>
      <c r="I1802" s="32"/>
      <c r="J1802" s="30"/>
      <c r="K1802" s="30"/>
      <c r="L1802" s="30"/>
      <c r="M1802" s="32"/>
      <c r="N1802" s="32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108"/>
    </row>
    <row r="1803">
      <c r="A1803" s="30"/>
      <c r="B1803" s="40"/>
      <c r="C1803" s="67"/>
      <c r="D1803" s="32"/>
      <c r="E1803" s="32"/>
      <c r="F1803" s="32"/>
      <c r="G1803" s="32"/>
      <c r="H1803" s="32"/>
      <c r="I1803" s="32"/>
      <c r="J1803" s="30"/>
      <c r="K1803" s="30"/>
      <c r="L1803" s="30"/>
      <c r="M1803" s="32"/>
      <c r="N1803" s="32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108"/>
    </row>
    <row r="1804">
      <c r="A1804" s="30"/>
      <c r="B1804" s="40"/>
      <c r="C1804" s="67"/>
      <c r="D1804" s="32"/>
      <c r="E1804" s="32"/>
      <c r="F1804" s="32"/>
      <c r="G1804" s="32"/>
      <c r="H1804" s="32"/>
      <c r="I1804" s="32"/>
      <c r="J1804" s="30"/>
      <c r="K1804" s="30"/>
      <c r="L1804" s="30"/>
      <c r="M1804" s="32"/>
      <c r="N1804" s="32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108"/>
    </row>
    <row r="1805">
      <c r="A1805" s="30"/>
      <c r="B1805" s="40"/>
      <c r="C1805" s="67"/>
      <c r="D1805" s="32"/>
      <c r="E1805" s="32"/>
      <c r="F1805" s="32"/>
      <c r="G1805" s="32"/>
      <c r="H1805" s="32"/>
      <c r="I1805" s="32"/>
      <c r="J1805" s="30"/>
      <c r="K1805" s="30"/>
      <c r="L1805" s="30"/>
      <c r="M1805" s="32"/>
      <c r="N1805" s="32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108"/>
    </row>
    <row r="1806">
      <c r="A1806" s="30"/>
      <c r="B1806" s="40"/>
      <c r="C1806" s="67"/>
      <c r="D1806" s="32"/>
      <c r="E1806" s="32"/>
      <c r="F1806" s="32"/>
      <c r="G1806" s="32"/>
      <c r="H1806" s="32"/>
      <c r="I1806" s="32"/>
      <c r="J1806" s="30"/>
      <c r="K1806" s="30"/>
      <c r="L1806" s="30"/>
      <c r="M1806" s="32"/>
      <c r="N1806" s="32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108"/>
    </row>
    <row r="1807">
      <c r="A1807" s="30"/>
      <c r="B1807" s="40"/>
      <c r="C1807" s="67"/>
      <c r="D1807" s="32"/>
      <c r="E1807" s="32"/>
      <c r="F1807" s="32"/>
      <c r="G1807" s="32"/>
      <c r="H1807" s="32"/>
      <c r="I1807" s="32"/>
      <c r="J1807" s="30"/>
      <c r="K1807" s="30"/>
      <c r="L1807" s="30"/>
      <c r="M1807" s="32"/>
      <c r="N1807" s="32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108"/>
    </row>
    <row r="1808">
      <c r="A1808" s="30"/>
      <c r="B1808" s="40"/>
      <c r="C1808" s="67"/>
      <c r="D1808" s="32"/>
      <c r="E1808" s="32"/>
      <c r="F1808" s="32"/>
      <c r="G1808" s="32"/>
      <c r="H1808" s="32"/>
      <c r="I1808" s="32"/>
      <c r="J1808" s="30"/>
      <c r="K1808" s="30"/>
      <c r="L1808" s="30"/>
      <c r="M1808" s="32"/>
      <c r="N1808" s="32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108"/>
    </row>
    <row r="1809">
      <c r="A1809" s="30"/>
      <c r="B1809" s="40"/>
      <c r="C1809" s="67"/>
      <c r="D1809" s="32"/>
      <c r="E1809" s="32"/>
      <c r="F1809" s="32"/>
      <c r="G1809" s="32"/>
      <c r="H1809" s="32"/>
      <c r="I1809" s="32"/>
      <c r="J1809" s="30"/>
      <c r="K1809" s="30"/>
      <c r="L1809" s="30"/>
      <c r="M1809" s="32"/>
      <c r="N1809" s="32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108"/>
    </row>
    <row r="1810">
      <c r="A1810" s="30"/>
      <c r="B1810" s="40"/>
      <c r="C1810" s="67"/>
      <c r="D1810" s="32"/>
      <c r="E1810" s="32"/>
      <c r="F1810" s="32"/>
      <c r="G1810" s="32"/>
      <c r="H1810" s="32"/>
      <c r="I1810" s="32"/>
      <c r="J1810" s="30"/>
      <c r="K1810" s="30"/>
      <c r="L1810" s="30"/>
      <c r="M1810" s="32"/>
      <c r="N1810" s="32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108"/>
    </row>
    <row r="1811">
      <c r="A1811" s="30"/>
      <c r="B1811" s="40"/>
      <c r="C1811" s="67"/>
      <c r="D1811" s="32"/>
      <c r="E1811" s="32"/>
      <c r="F1811" s="32"/>
      <c r="G1811" s="32"/>
      <c r="H1811" s="32"/>
      <c r="I1811" s="32"/>
      <c r="J1811" s="30"/>
      <c r="K1811" s="30"/>
      <c r="L1811" s="30"/>
      <c r="M1811" s="32"/>
      <c r="N1811" s="32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  <c r="AB1811" s="30"/>
      <c r="AC1811" s="30"/>
      <c r="AD1811" s="30"/>
      <c r="AE1811" s="30"/>
      <c r="AF1811" s="30"/>
      <c r="AG1811" s="30"/>
      <c r="AH1811" s="30"/>
      <c r="AI1811" s="30"/>
      <c r="AJ1811" s="108"/>
    </row>
    <row r="1812">
      <c r="A1812" s="30"/>
      <c r="B1812" s="40"/>
      <c r="C1812" s="67"/>
      <c r="D1812" s="32"/>
      <c r="E1812" s="32"/>
      <c r="F1812" s="32"/>
      <c r="G1812" s="32"/>
      <c r="H1812" s="32"/>
      <c r="I1812" s="32"/>
      <c r="J1812" s="30"/>
      <c r="K1812" s="30"/>
      <c r="L1812" s="30"/>
      <c r="M1812" s="32"/>
      <c r="N1812" s="32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108"/>
    </row>
    <row r="1813">
      <c r="A1813" s="30"/>
      <c r="B1813" s="40"/>
      <c r="C1813" s="67"/>
      <c r="D1813" s="32"/>
      <c r="E1813" s="32"/>
      <c r="F1813" s="32"/>
      <c r="G1813" s="32"/>
      <c r="H1813" s="32"/>
      <c r="I1813" s="32"/>
      <c r="J1813" s="30"/>
      <c r="K1813" s="30"/>
      <c r="L1813" s="30"/>
      <c r="M1813" s="32"/>
      <c r="N1813" s="32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108"/>
    </row>
    <row r="1814">
      <c r="A1814" s="30"/>
      <c r="B1814" s="40"/>
      <c r="C1814" s="67"/>
      <c r="D1814" s="32"/>
      <c r="E1814" s="32"/>
      <c r="F1814" s="32"/>
      <c r="G1814" s="32"/>
      <c r="H1814" s="32"/>
      <c r="I1814" s="32"/>
      <c r="J1814" s="30"/>
      <c r="K1814" s="30"/>
      <c r="L1814" s="30"/>
      <c r="M1814" s="32"/>
      <c r="N1814" s="32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108"/>
    </row>
    <row r="1815">
      <c r="A1815" s="30"/>
      <c r="B1815" s="40"/>
      <c r="C1815" s="67"/>
      <c r="D1815" s="32"/>
      <c r="E1815" s="32"/>
      <c r="F1815" s="32"/>
      <c r="G1815" s="32"/>
      <c r="H1815" s="32"/>
      <c r="I1815" s="32"/>
      <c r="J1815" s="30"/>
      <c r="K1815" s="30"/>
      <c r="L1815" s="30"/>
      <c r="M1815" s="32"/>
      <c r="N1815" s="32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108"/>
    </row>
    <row r="1816">
      <c r="A1816" s="30"/>
      <c r="B1816" s="40"/>
      <c r="C1816" s="67"/>
      <c r="D1816" s="32"/>
      <c r="E1816" s="32"/>
      <c r="F1816" s="32"/>
      <c r="G1816" s="32"/>
      <c r="H1816" s="32"/>
      <c r="I1816" s="32"/>
      <c r="J1816" s="30"/>
      <c r="K1816" s="30"/>
      <c r="L1816" s="30"/>
      <c r="M1816" s="32"/>
      <c r="N1816" s="32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108"/>
    </row>
    <row r="1817">
      <c r="A1817" s="30"/>
      <c r="B1817" s="40"/>
      <c r="C1817" s="67"/>
      <c r="D1817" s="32"/>
      <c r="E1817" s="32"/>
      <c r="F1817" s="32"/>
      <c r="G1817" s="32"/>
      <c r="H1817" s="32"/>
      <c r="I1817" s="32"/>
      <c r="J1817" s="30"/>
      <c r="K1817" s="30"/>
      <c r="L1817" s="30"/>
      <c r="M1817" s="32"/>
      <c r="N1817" s="32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108"/>
    </row>
    <row r="1818">
      <c r="A1818" s="30"/>
      <c r="B1818" s="40"/>
      <c r="C1818" s="67"/>
      <c r="D1818" s="32"/>
      <c r="E1818" s="32"/>
      <c r="F1818" s="32"/>
      <c r="G1818" s="32"/>
      <c r="H1818" s="32"/>
      <c r="I1818" s="32"/>
      <c r="J1818" s="30"/>
      <c r="K1818" s="30"/>
      <c r="L1818" s="30"/>
      <c r="M1818" s="32"/>
      <c r="N1818" s="32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108"/>
    </row>
    <row r="1819">
      <c r="A1819" s="30"/>
      <c r="B1819" s="40"/>
      <c r="C1819" s="67"/>
      <c r="D1819" s="32"/>
      <c r="E1819" s="32"/>
      <c r="F1819" s="32"/>
      <c r="G1819" s="32"/>
      <c r="H1819" s="32"/>
      <c r="I1819" s="32"/>
      <c r="J1819" s="30"/>
      <c r="K1819" s="30"/>
      <c r="L1819" s="30"/>
      <c r="M1819" s="32"/>
      <c r="N1819" s="32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108"/>
    </row>
    <row r="1820">
      <c r="A1820" s="30"/>
      <c r="B1820" s="40"/>
      <c r="C1820" s="67"/>
      <c r="D1820" s="32"/>
      <c r="E1820" s="32"/>
      <c r="F1820" s="32"/>
      <c r="G1820" s="32"/>
      <c r="H1820" s="32"/>
      <c r="I1820" s="32"/>
      <c r="J1820" s="30"/>
      <c r="K1820" s="30"/>
      <c r="L1820" s="30"/>
      <c r="M1820" s="32"/>
      <c r="N1820" s="32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108"/>
    </row>
    <row r="1821">
      <c r="A1821" s="30"/>
      <c r="B1821" s="40"/>
      <c r="C1821" s="67"/>
      <c r="D1821" s="32"/>
      <c r="E1821" s="32"/>
      <c r="F1821" s="32"/>
      <c r="G1821" s="32"/>
      <c r="H1821" s="32"/>
      <c r="I1821" s="32"/>
      <c r="J1821" s="30"/>
      <c r="K1821" s="30"/>
      <c r="L1821" s="30"/>
      <c r="M1821" s="32"/>
      <c r="N1821" s="32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  <c r="AF1821" s="30"/>
      <c r="AG1821" s="30"/>
      <c r="AH1821" s="30"/>
      <c r="AI1821" s="30"/>
      <c r="AJ1821" s="108"/>
    </row>
    <row r="1822">
      <c r="A1822" s="30"/>
      <c r="B1822" s="40"/>
      <c r="C1822" s="67"/>
      <c r="D1822" s="32"/>
      <c r="E1822" s="32"/>
      <c r="F1822" s="32"/>
      <c r="G1822" s="32"/>
      <c r="H1822" s="32"/>
      <c r="I1822" s="32"/>
      <c r="J1822" s="30"/>
      <c r="K1822" s="30"/>
      <c r="L1822" s="30"/>
      <c r="M1822" s="32"/>
      <c r="N1822" s="32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108"/>
    </row>
    <row r="1823">
      <c r="A1823" s="30"/>
      <c r="B1823" s="40"/>
      <c r="C1823" s="67"/>
      <c r="D1823" s="32"/>
      <c r="E1823" s="32"/>
      <c r="F1823" s="32"/>
      <c r="G1823" s="32"/>
      <c r="H1823" s="32"/>
      <c r="I1823" s="32"/>
      <c r="J1823" s="30"/>
      <c r="K1823" s="30"/>
      <c r="L1823" s="30"/>
      <c r="M1823" s="32"/>
      <c r="N1823" s="32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108"/>
    </row>
    <row r="1824">
      <c r="A1824" s="30"/>
      <c r="B1824" s="40"/>
      <c r="C1824" s="67"/>
      <c r="D1824" s="32"/>
      <c r="E1824" s="32"/>
      <c r="F1824" s="32"/>
      <c r="G1824" s="32"/>
      <c r="H1824" s="32"/>
      <c r="I1824" s="32"/>
      <c r="J1824" s="30"/>
      <c r="K1824" s="30"/>
      <c r="L1824" s="30"/>
      <c r="M1824" s="32"/>
      <c r="N1824" s="32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108"/>
    </row>
    <row r="1825">
      <c r="A1825" s="30"/>
      <c r="B1825" s="40"/>
      <c r="C1825" s="67"/>
      <c r="D1825" s="32"/>
      <c r="E1825" s="32"/>
      <c r="F1825" s="32"/>
      <c r="G1825" s="32"/>
      <c r="H1825" s="32"/>
      <c r="I1825" s="32"/>
      <c r="J1825" s="30"/>
      <c r="K1825" s="30"/>
      <c r="L1825" s="30"/>
      <c r="M1825" s="32"/>
      <c r="N1825" s="32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108"/>
    </row>
    <row r="1826">
      <c r="A1826" s="30"/>
      <c r="B1826" s="40"/>
      <c r="C1826" s="67"/>
      <c r="D1826" s="32"/>
      <c r="E1826" s="32"/>
      <c r="F1826" s="32"/>
      <c r="G1826" s="32"/>
      <c r="H1826" s="32"/>
      <c r="I1826" s="32"/>
      <c r="J1826" s="30"/>
      <c r="K1826" s="30"/>
      <c r="L1826" s="30"/>
      <c r="M1826" s="32"/>
      <c r="N1826" s="32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108"/>
    </row>
    <row r="1827">
      <c r="A1827" s="30"/>
      <c r="B1827" s="40"/>
      <c r="C1827" s="67"/>
      <c r="D1827" s="32"/>
      <c r="E1827" s="32"/>
      <c r="F1827" s="32"/>
      <c r="G1827" s="32"/>
      <c r="H1827" s="32"/>
      <c r="I1827" s="32"/>
      <c r="J1827" s="30"/>
      <c r="K1827" s="30"/>
      <c r="L1827" s="30"/>
      <c r="M1827" s="32"/>
      <c r="N1827" s="32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108"/>
    </row>
    <row r="1828">
      <c r="A1828" s="30"/>
      <c r="B1828" s="40"/>
      <c r="C1828" s="67"/>
      <c r="D1828" s="32"/>
      <c r="E1828" s="32"/>
      <c r="F1828" s="32"/>
      <c r="G1828" s="32"/>
      <c r="H1828" s="32"/>
      <c r="I1828" s="32"/>
      <c r="J1828" s="30"/>
      <c r="K1828" s="30"/>
      <c r="L1828" s="30"/>
      <c r="M1828" s="32"/>
      <c r="N1828" s="32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108"/>
    </row>
    <row r="1829">
      <c r="A1829" s="30"/>
      <c r="B1829" s="40"/>
      <c r="C1829" s="67"/>
      <c r="D1829" s="32"/>
      <c r="E1829" s="32"/>
      <c r="F1829" s="32"/>
      <c r="G1829" s="32"/>
      <c r="H1829" s="32"/>
      <c r="I1829" s="32"/>
      <c r="J1829" s="30"/>
      <c r="K1829" s="30"/>
      <c r="L1829" s="30"/>
      <c r="M1829" s="32"/>
      <c r="N1829" s="32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  <c r="AB1829" s="30"/>
      <c r="AC1829" s="30"/>
      <c r="AD1829" s="30"/>
      <c r="AE1829" s="30"/>
      <c r="AF1829" s="30"/>
      <c r="AG1829" s="30"/>
      <c r="AH1829" s="30"/>
      <c r="AI1829" s="30"/>
      <c r="AJ1829" s="108"/>
    </row>
    <row r="1830">
      <c r="A1830" s="30"/>
      <c r="B1830" s="40"/>
      <c r="C1830" s="67"/>
      <c r="D1830" s="32"/>
      <c r="E1830" s="32"/>
      <c r="F1830" s="32"/>
      <c r="G1830" s="32"/>
      <c r="H1830" s="32"/>
      <c r="I1830" s="32"/>
      <c r="J1830" s="30"/>
      <c r="K1830" s="30"/>
      <c r="L1830" s="30"/>
      <c r="M1830" s="32"/>
      <c r="N1830" s="32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108"/>
    </row>
    <row r="1831">
      <c r="A1831" s="30"/>
      <c r="B1831" s="40"/>
      <c r="C1831" s="67"/>
      <c r="D1831" s="32"/>
      <c r="E1831" s="32"/>
      <c r="F1831" s="32"/>
      <c r="G1831" s="32"/>
      <c r="H1831" s="32"/>
      <c r="I1831" s="32"/>
      <c r="J1831" s="30"/>
      <c r="K1831" s="30"/>
      <c r="L1831" s="30"/>
      <c r="M1831" s="32"/>
      <c r="N1831" s="32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108"/>
    </row>
    <row r="1832">
      <c r="A1832" s="30"/>
      <c r="B1832" s="40"/>
      <c r="C1832" s="67"/>
      <c r="D1832" s="32"/>
      <c r="E1832" s="32"/>
      <c r="F1832" s="32"/>
      <c r="G1832" s="32"/>
      <c r="H1832" s="32"/>
      <c r="I1832" s="32"/>
      <c r="J1832" s="30"/>
      <c r="K1832" s="30"/>
      <c r="L1832" s="30"/>
      <c r="M1832" s="32"/>
      <c r="N1832" s="32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108"/>
    </row>
    <row r="1833">
      <c r="A1833" s="30"/>
      <c r="B1833" s="40"/>
      <c r="C1833" s="67"/>
      <c r="D1833" s="32"/>
      <c r="E1833" s="32"/>
      <c r="F1833" s="32"/>
      <c r="G1833" s="32"/>
      <c r="H1833" s="32"/>
      <c r="I1833" s="32"/>
      <c r="J1833" s="30"/>
      <c r="K1833" s="30"/>
      <c r="L1833" s="30"/>
      <c r="M1833" s="32"/>
      <c r="N1833" s="32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  <c r="AB1833" s="30"/>
      <c r="AC1833" s="30"/>
      <c r="AD1833" s="30"/>
      <c r="AE1833" s="30"/>
      <c r="AF1833" s="30"/>
      <c r="AG1833" s="30"/>
      <c r="AH1833" s="30"/>
      <c r="AI1833" s="30"/>
      <c r="AJ1833" s="108"/>
    </row>
    <row r="1834">
      <c r="A1834" s="30"/>
      <c r="B1834" s="40"/>
      <c r="C1834" s="67"/>
      <c r="D1834" s="32"/>
      <c r="E1834" s="32"/>
      <c r="F1834" s="32"/>
      <c r="G1834" s="32"/>
      <c r="H1834" s="32"/>
      <c r="I1834" s="32"/>
      <c r="J1834" s="30"/>
      <c r="K1834" s="30"/>
      <c r="L1834" s="30"/>
      <c r="M1834" s="32"/>
      <c r="N1834" s="32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108"/>
    </row>
    <row r="1835">
      <c r="A1835" s="30"/>
      <c r="B1835" s="40"/>
      <c r="C1835" s="67"/>
      <c r="D1835" s="32"/>
      <c r="E1835" s="32"/>
      <c r="F1835" s="32"/>
      <c r="G1835" s="32"/>
      <c r="H1835" s="32"/>
      <c r="I1835" s="32"/>
      <c r="J1835" s="30"/>
      <c r="K1835" s="30"/>
      <c r="L1835" s="30"/>
      <c r="M1835" s="32"/>
      <c r="N1835" s="32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108"/>
    </row>
    <row r="1836">
      <c r="A1836" s="30"/>
      <c r="B1836" s="40"/>
      <c r="C1836" s="67"/>
      <c r="D1836" s="32"/>
      <c r="E1836" s="32"/>
      <c r="F1836" s="32"/>
      <c r="G1836" s="32"/>
      <c r="H1836" s="32"/>
      <c r="I1836" s="32"/>
      <c r="J1836" s="30"/>
      <c r="K1836" s="30"/>
      <c r="L1836" s="30"/>
      <c r="M1836" s="32"/>
      <c r="N1836" s="32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108"/>
    </row>
    <row r="1837">
      <c r="A1837" s="30"/>
      <c r="B1837" s="40"/>
      <c r="C1837" s="67"/>
      <c r="D1837" s="32"/>
      <c r="E1837" s="32"/>
      <c r="F1837" s="32"/>
      <c r="G1837" s="32"/>
      <c r="H1837" s="32"/>
      <c r="I1837" s="32"/>
      <c r="J1837" s="30"/>
      <c r="K1837" s="30"/>
      <c r="L1837" s="30"/>
      <c r="M1837" s="32"/>
      <c r="N1837" s="32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  <c r="AB1837" s="30"/>
      <c r="AC1837" s="30"/>
      <c r="AD1837" s="30"/>
      <c r="AE1837" s="30"/>
      <c r="AF1837" s="30"/>
      <c r="AG1837" s="30"/>
      <c r="AH1837" s="30"/>
      <c r="AI1837" s="30"/>
      <c r="AJ1837" s="108"/>
    </row>
    <row r="1838">
      <c r="A1838" s="30"/>
      <c r="B1838" s="40"/>
      <c r="C1838" s="67"/>
      <c r="D1838" s="32"/>
      <c r="E1838" s="32"/>
      <c r="F1838" s="32"/>
      <c r="G1838" s="32"/>
      <c r="H1838" s="32"/>
      <c r="I1838" s="32"/>
      <c r="J1838" s="30"/>
      <c r="K1838" s="30"/>
      <c r="L1838" s="30"/>
      <c r="M1838" s="32"/>
      <c r="N1838" s="32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108"/>
    </row>
    <row r="1839">
      <c r="A1839" s="30"/>
      <c r="B1839" s="40"/>
      <c r="C1839" s="67"/>
      <c r="D1839" s="32"/>
      <c r="E1839" s="32"/>
      <c r="F1839" s="32"/>
      <c r="G1839" s="32"/>
      <c r="H1839" s="32"/>
      <c r="I1839" s="32"/>
      <c r="J1839" s="30"/>
      <c r="K1839" s="30"/>
      <c r="L1839" s="30"/>
      <c r="M1839" s="32"/>
      <c r="N1839" s="32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  <c r="AB1839" s="30"/>
      <c r="AC1839" s="30"/>
      <c r="AD1839" s="30"/>
      <c r="AE1839" s="30"/>
      <c r="AF1839" s="30"/>
      <c r="AG1839" s="30"/>
      <c r="AH1839" s="30"/>
      <c r="AI1839" s="30"/>
      <c r="AJ1839" s="108"/>
    </row>
    <row r="1840">
      <c r="A1840" s="30"/>
      <c r="B1840" s="40"/>
      <c r="C1840" s="67"/>
      <c r="D1840" s="32"/>
      <c r="E1840" s="32"/>
      <c r="F1840" s="32"/>
      <c r="G1840" s="32"/>
      <c r="H1840" s="32"/>
      <c r="I1840" s="32"/>
      <c r="J1840" s="30"/>
      <c r="K1840" s="30"/>
      <c r="L1840" s="30"/>
      <c r="M1840" s="32"/>
      <c r="N1840" s="32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108"/>
    </row>
    <row r="1841">
      <c r="A1841" s="30"/>
      <c r="B1841" s="40"/>
      <c r="C1841" s="67"/>
      <c r="D1841" s="32"/>
      <c r="E1841" s="32"/>
      <c r="F1841" s="32"/>
      <c r="G1841" s="32"/>
      <c r="H1841" s="32"/>
      <c r="I1841" s="32"/>
      <c r="J1841" s="30"/>
      <c r="K1841" s="30"/>
      <c r="L1841" s="30"/>
      <c r="M1841" s="32"/>
      <c r="N1841" s="32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  <c r="AB1841" s="30"/>
      <c r="AC1841" s="30"/>
      <c r="AD1841" s="30"/>
      <c r="AE1841" s="30"/>
      <c r="AF1841" s="30"/>
      <c r="AG1841" s="30"/>
      <c r="AH1841" s="30"/>
      <c r="AI1841" s="30"/>
      <c r="AJ1841" s="108"/>
    </row>
    <row r="1842">
      <c r="A1842" s="30"/>
      <c r="B1842" s="40"/>
      <c r="C1842" s="67"/>
      <c r="D1842" s="32"/>
      <c r="E1842" s="32"/>
      <c r="F1842" s="32"/>
      <c r="G1842" s="32"/>
      <c r="H1842" s="32"/>
      <c r="I1842" s="32"/>
      <c r="J1842" s="30"/>
      <c r="K1842" s="30"/>
      <c r="L1842" s="30"/>
      <c r="M1842" s="32"/>
      <c r="N1842" s="32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108"/>
    </row>
    <row r="1843">
      <c r="A1843" s="30"/>
      <c r="B1843" s="40"/>
      <c r="C1843" s="67"/>
      <c r="D1843" s="32"/>
      <c r="E1843" s="32"/>
      <c r="F1843" s="32"/>
      <c r="G1843" s="32"/>
      <c r="H1843" s="32"/>
      <c r="I1843" s="32"/>
      <c r="J1843" s="30"/>
      <c r="K1843" s="30"/>
      <c r="L1843" s="30"/>
      <c r="M1843" s="32"/>
      <c r="N1843" s="32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108"/>
    </row>
    <row r="1844">
      <c r="A1844" s="30"/>
      <c r="B1844" s="40"/>
      <c r="C1844" s="67"/>
      <c r="D1844" s="32"/>
      <c r="E1844" s="32"/>
      <c r="F1844" s="32"/>
      <c r="G1844" s="32"/>
      <c r="H1844" s="32"/>
      <c r="I1844" s="32"/>
      <c r="J1844" s="30"/>
      <c r="K1844" s="30"/>
      <c r="L1844" s="30"/>
      <c r="M1844" s="32"/>
      <c r="N1844" s="32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108"/>
    </row>
    <row r="1845">
      <c r="A1845" s="30"/>
      <c r="B1845" s="40"/>
      <c r="C1845" s="67"/>
      <c r="D1845" s="32"/>
      <c r="E1845" s="32"/>
      <c r="F1845" s="32"/>
      <c r="G1845" s="32"/>
      <c r="H1845" s="32"/>
      <c r="I1845" s="32"/>
      <c r="J1845" s="30"/>
      <c r="K1845" s="30"/>
      <c r="L1845" s="30"/>
      <c r="M1845" s="32"/>
      <c r="N1845" s="32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108"/>
    </row>
    <row r="1846">
      <c r="A1846" s="30"/>
      <c r="B1846" s="40"/>
      <c r="C1846" s="67"/>
      <c r="D1846" s="32"/>
      <c r="E1846" s="32"/>
      <c r="F1846" s="32"/>
      <c r="G1846" s="32"/>
      <c r="H1846" s="32"/>
      <c r="I1846" s="32"/>
      <c r="J1846" s="30"/>
      <c r="K1846" s="30"/>
      <c r="L1846" s="30"/>
      <c r="M1846" s="32"/>
      <c r="N1846" s="32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108"/>
    </row>
    <row r="1847">
      <c r="A1847" s="30"/>
      <c r="B1847" s="40"/>
      <c r="C1847" s="67"/>
      <c r="D1847" s="32"/>
      <c r="E1847" s="32"/>
      <c r="F1847" s="32"/>
      <c r="G1847" s="32"/>
      <c r="H1847" s="32"/>
      <c r="I1847" s="32"/>
      <c r="J1847" s="30"/>
      <c r="K1847" s="30"/>
      <c r="L1847" s="30"/>
      <c r="M1847" s="32"/>
      <c r="N1847" s="32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108"/>
    </row>
    <row r="1848">
      <c r="A1848" s="30"/>
      <c r="B1848" s="40"/>
      <c r="C1848" s="67"/>
      <c r="D1848" s="32"/>
      <c r="E1848" s="32"/>
      <c r="F1848" s="32"/>
      <c r="G1848" s="32"/>
      <c r="H1848" s="32"/>
      <c r="I1848" s="32"/>
      <c r="J1848" s="30"/>
      <c r="K1848" s="30"/>
      <c r="L1848" s="30"/>
      <c r="M1848" s="32"/>
      <c r="N1848" s="32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108"/>
    </row>
    <row r="1849">
      <c r="A1849" s="30"/>
      <c r="B1849" s="40"/>
      <c r="C1849" s="67"/>
      <c r="D1849" s="32"/>
      <c r="E1849" s="32"/>
      <c r="F1849" s="32"/>
      <c r="G1849" s="32"/>
      <c r="H1849" s="32"/>
      <c r="I1849" s="32"/>
      <c r="J1849" s="30"/>
      <c r="K1849" s="30"/>
      <c r="L1849" s="30"/>
      <c r="M1849" s="32"/>
      <c r="N1849" s="32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108"/>
    </row>
    <row r="1850">
      <c r="A1850" s="30"/>
      <c r="B1850" s="40"/>
      <c r="C1850" s="67"/>
      <c r="D1850" s="32"/>
      <c r="E1850" s="32"/>
      <c r="F1850" s="32"/>
      <c r="G1850" s="32"/>
      <c r="H1850" s="32"/>
      <c r="I1850" s="32"/>
      <c r="J1850" s="30"/>
      <c r="K1850" s="30"/>
      <c r="L1850" s="30"/>
      <c r="M1850" s="32"/>
      <c r="N1850" s="32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108"/>
    </row>
    <row r="1851">
      <c r="A1851" s="30"/>
      <c r="B1851" s="40"/>
      <c r="C1851" s="67"/>
      <c r="D1851" s="32"/>
      <c r="E1851" s="32"/>
      <c r="F1851" s="32"/>
      <c r="G1851" s="32"/>
      <c r="H1851" s="32"/>
      <c r="I1851" s="32"/>
      <c r="J1851" s="30"/>
      <c r="K1851" s="30"/>
      <c r="L1851" s="30"/>
      <c r="M1851" s="32"/>
      <c r="N1851" s="32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108"/>
    </row>
    <row r="1852">
      <c r="A1852" s="30"/>
      <c r="B1852" s="40"/>
      <c r="C1852" s="67"/>
      <c r="D1852" s="32"/>
      <c r="E1852" s="32"/>
      <c r="F1852" s="32"/>
      <c r="G1852" s="32"/>
      <c r="H1852" s="32"/>
      <c r="I1852" s="32"/>
      <c r="J1852" s="30"/>
      <c r="K1852" s="30"/>
      <c r="L1852" s="30"/>
      <c r="M1852" s="32"/>
      <c r="N1852" s="32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108"/>
    </row>
    <row r="1853">
      <c r="A1853" s="30"/>
      <c r="B1853" s="40"/>
      <c r="C1853" s="67"/>
      <c r="D1853" s="32"/>
      <c r="E1853" s="32"/>
      <c r="F1853" s="32"/>
      <c r="G1853" s="32"/>
      <c r="H1853" s="32"/>
      <c r="I1853" s="32"/>
      <c r="J1853" s="30"/>
      <c r="K1853" s="30"/>
      <c r="L1853" s="30"/>
      <c r="M1853" s="32"/>
      <c r="N1853" s="32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108"/>
    </row>
    <row r="1854">
      <c r="A1854" s="30"/>
      <c r="B1854" s="40"/>
      <c r="C1854" s="67"/>
      <c r="D1854" s="32"/>
      <c r="E1854" s="32"/>
      <c r="F1854" s="32"/>
      <c r="G1854" s="32"/>
      <c r="H1854" s="32"/>
      <c r="I1854" s="32"/>
      <c r="J1854" s="30"/>
      <c r="K1854" s="30"/>
      <c r="L1854" s="30"/>
      <c r="M1854" s="32"/>
      <c r="N1854" s="32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108"/>
    </row>
    <row r="1855">
      <c r="A1855" s="30"/>
      <c r="B1855" s="40"/>
      <c r="C1855" s="67"/>
      <c r="D1855" s="32"/>
      <c r="E1855" s="32"/>
      <c r="F1855" s="32"/>
      <c r="G1855" s="32"/>
      <c r="H1855" s="32"/>
      <c r="I1855" s="32"/>
      <c r="J1855" s="30"/>
      <c r="K1855" s="30"/>
      <c r="L1855" s="30"/>
      <c r="M1855" s="32"/>
      <c r="N1855" s="32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108"/>
    </row>
    <row r="1856">
      <c r="A1856" s="30"/>
      <c r="B1856" s="40"/>
      <c r="C1856" s="67"/>
      <c r="D1856" s="32"/>
      <c r="E1856" s="32"/>
      <c r="F1856" s="32"/>
      <c r="G1856" s="32"/>
      <c r="H1856" s="32"/>
      <c r="I1856" s="32"/>
      <c r="J1856" s="30"/>
      <c r="K1856" s="30"/>
      <c r="L1856" s="30"/>
      <c r="M1856" s="32"/>
      <c r="N1856" s="32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108"/>
    </row>
    <row r="1857">
      <c r="A1857" s="30"/>
      <c r="B1857" s="40"/>
      <c r="C1857" s="67"/>
      <c r="D1857" s="32"/>
      <c r="E1857" s="32"/>
      <c r="F1857" s="32"/>
      <c r="G1857" s="32"/>
      <c r="H1857" s="32"/>
      <c r="I1857" s="32"/>
      <c r="J1857" s="30"/>
      <c r="K1857" s="30"/>
      <c r="L1857" s="30"/>
      <c r="M1857" s="32"/>
      <c r="N1857" s="32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  <c r="AB1857" s="30"/>
      <c r="AC1857" s="30"/>
      <c r="AD1857" s="30"/>
      <c r="AE1857" s="30"/>
      <c r="AF1857" s="30"/>
      <c r="AG1857" s="30"/>
      <c r="AH1857" s="30"/>
      <c r="AI1857" s="30"/>
      <c r="AJ1857" s="108"/>
    </row>
    <row r="1858">
      <c r="A1858" s="30"/>
      <c r="B1858" s="40"/>
      <c r="C1858" s="67"/>
      <c r="D1858" s="32"/>
      <c r="E1858" s="32"/>
      <c r="F1858" s="32"/>
      <c r="G1858" s="32"/>
      <c r="H1858" s="32"/>
      <c r="I1858" s="32"/>
      <c r="J1858" s="30"/>
      <c r="K1858" s="30"/>
      <c r="L1858" s="30"/>
      <c r="M1858" s="32"/>
      <c r="N1858" s="32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108"/>
    </row>
    <row r="1859">
      <c r="A1859" s="30"/>
      <c r="B1859" s="40"/>
      <c r="C1859" s="67"/>
      <c r="D1859" s="32"/>
      <c r="E1859" s="32"/>
      <c r="F1859" s="32"/>
      <c r="G1859" s="32"/>
      <c r="H1859" s="32"/>
      <c r="I1859" s="32"/>
      <c r="J1859" s="30"/>
      <c r="K1859" s="30"/>
      <c r="L1859" s="30"/>
      <c r="M1859" s="32"/>
      <c r="N1859" s="32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  <c r="AB1859" s="30"/>
      <c r="AC1859" s="30"/>
      <c r="AD1859" s="30"/>
      <c r="AE1859" s="30"/>
      <c r="AF1859" s="30"/>
      <c r="AG1859" s="30"/>
      <c r="AH1859" s="30"/>
      <c r="AI1859" s="30"/>
      <c r="AJ1859" s="108"/>
    </row>
    <row r="1860">
      <c r="A1860" s="30"/>
      <c r="B1860" s="40"/>
      <c r="C1860" s="67"/>
      <c r="D1860" s="32"/>
      <c r="E1860" s="32"/>
      <c r="F1860" s="32"/>
      <c r="G1860" s="32"/>
      <c r="H1860" s="32"/>
      <c r="I1860" s="32"/>
      <c r="J1860" s="30"/>
      <c r="K1860" s="30"/>
      <c r="L1860" s="30"/>
      <c r="M1860" s="32"/>
      <c r="N1860" s="32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108"/>
    </row>
    <row r="1861">
      <c r="A1861" s="30"/>
      <c r="B1861" s="40"/>
      <c r="C1861" s="67"/>
      <c r="D1861" s="32"/>
      <c r="E1861" s="32"/>
      <c r="F1861" s="32"/>
      <c r="G1861" s="32"/>
      <c r="H1861" s="32"/>
      <c r="I1861" s="32"/>
      <c r="J1861" s="30"/>
      <c r="K1861" s="30"/>
      <c r="L1861" s="30"/>
      <c r="M1861" s="32"/>
      <c r="N1861" s="32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108"/>
    </row>
    <row r="1862">
      <c r="A1862" s="30"/>
      <c r="B1862" s="40"/>
      <c r="C1862" s="67"/>
      <c r="D1862" s="32"/>
      <c r="E1862" s="32"/>
      <c r="F1862" s="32"/>
      <c r="G1862" s="32"/>
      <c r="H1862" s="32"/>
      <c r="I1862" s="32"/>
      <c r="J1862" s="30"/>
      <c r="K1862" s="30"/>
      <c r="L1862" s="30"/>
      <c r="M1862" s="32"/>
      <c r="N1862" s="32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108"/>
    </row>
    <row r="1863">
      <c r="A1863" s="30"/>
      <c r="B1863" s="40"/>
      <c r="C1863" s="67"/>
      <c r="D1863" s="32"/>
      <c r="E1863" s="32"/>
      <c r="F1863" s="32"/>
      <c r="G1863" s="32"/>
      <c r="H1863" s="32"/>
      <c r="I1863" s="32"/>
      <c r="J1863" s="30"/>
      <c r="K1863" s="30"/>
      <c r="L1863" s="30"/>
      <c r="M1863" s="32"/>
      <c r="N1863" s="32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  <c r="AB1863" s="30"/>
      <c r="AC1863" s="30"/>
      <c r="AD1863" s="30"/>
      <c r="AE1863" s="30"/>
      <c r="AF1863" s="30"/>
      <c r="AG1863" s="30"/>
      <c r="AH1863" s="30"/>
      <c r="AI1863" s="30"/>
      <c r="AJ1863" s="108"/>
    </row>
    <row r="1864">
      <c r="A1864" s="30"/>
      <c r="B1864" s="40"/>
      <c r="C1864" s="67"/>
      <c r="D1864" s="32"/>
      <c r="E1864" s="32"/>
      <c r="F1864" s="32"/>
      <c r="G1864" s="32"/>
      <c r="H1864" s="32"/>
      <c r="I1864" s="32"/>
      <c r="J1864" s="30"/>
      <c r="K1864" s="30"/>
      <c r="L1864" s="30"/>
      <c r="M1864" s="32"/>
      <c r="N1864" s="32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108"/>
    </row>
    <row r="1865">
      <c r="A1865" s="30"/>
      <c r="B1865" s="40"/>
      <c r="C1865" s="67"/>
      <c r="D1865" s="32"/>
      <c r="E1865" s="32"/>
      <c r="F1865" s="32"/>
      <c r="G1865" s="32"/>
      <c r="H1865" s="32"/>
      <c r="I1865" s="32"/>
      <c r="J1865" s="30"/>
      <c r="K1865" s="30"/>
      <c r="L1865" s="30"/>
      <c r="M1865" s="32"/>
      <c r="N1865" s="32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108"/>
    </row>
    <row r="1866">
      <c r="A1866" s="30"/>
      <c r="B1866" s="40"/>
      <c r="C1866" s="67"/>
      <c r="D1866" s="32"/>
      <c r="E1866" s="32"/>
      <c r="F1866" s="32"/>
      <c r="G1866" s="32"/>
      <c r="H1866" s="32"/>
      <c r="I1866" s="32"/>
      <c r="J1866" s="30"/>
      <c r="K1866" s="30"/>
      <c r="L1866" s="30"/>
      <c r="M1866" s="32"/>
      <c r="N1866" s="32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108"/>
    </row>
    <row r="1867">
      <c r="A1867" s="30"/>
      <c r="B1867" s="40"/>
      <c r="C1867" s="67"/>
      <c r="D1867" s="32"/>
      <c r="E1867" s="32"/>
      <c r="F1867" s="32"/>
      <c r="G1867" s="32"/>
      <c r="H1867" s="32"/>
      <c r="I1867" s="32"/>
      <c r="J1867" s="30"/>
      <c r="K1867" s="30"/>
      <c r="L1867" s="30"/>
      <c r="M1867" s="32"/>
      <c r="N1867" s="32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108"/>
    </row>
    <row r="1868">
      <c r="A1868" s="30"/>
      <c r="B1868" s="40"/>
      <c r="C1868" s="67"/>
      <c r="D1868" s="32"/>
      <c r="E1868" s="32"/>
      <c r="F1868" s="32"/>
      <c r="G1868" s="32"/>
      <c r="H1868" s="32"/>
      <c r="I1868" s="32"/>
      <c r="J1868" s="30"/>
      <c r="K1868" s="30"/>
      <c r="L1868" s="30"/>
      <c r="M1868" s="32"/>
      <c r="N1868" s="32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108"/>
    </row>
    <row r="1869">
      <c r="A1869" s="30"/>
      <c r="B1869" s="40"/>
      <c r="C1869" s="67"/>
      <c r="D1869" s="32"/>
      <c r="E1869" s="32"/>
      <c r="F1869" s="32"/>
      <c r="G1869" s="32"/>
      <c r="H1869" s="32"/>
      <c r="I1869" s="32"/>
      <c r="J1869" s="30"/>
      <c r="K1869" s="30"/>
      <c r="L1869" s="30"/>
      <c r="M1869" s="32"/>
      <c r="N1869" s="32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  <c r="AB1869" s="30"/>
      <c r="AC1869" s="30"/>
      <c r="AD1869" s="30"/>
      <c r="AE1869" s="30"/>
      <c r="AF1869" s="30"/>
      <c r="AG1869" s="30"/>
      <c r="AH1869" s="30"/>
      <c r="AI1869" s="30"/>
      <c r="AJ1869" s="108"/>
    </row>
    <row r="1870">
      <c r="A1870" s="30"/>
      <c r="B1870" s="40"/>
      <c r="C1870" s="67"/>
      <c r="D1870" s="32"/>
      <c r="E1870" s="32"/>
      <c r="F1870" s="32"/>
      <c r="G1870" s="32"/>
      <c r="H1870" s="32"/>
      <c r="I1870" s="32"/>
      <c r="J1870" s="30"/>
      <c r="K1870" s="30"/>
      <c r="L1870" s="30"/>
      <c r="M1870" s="32"/>
      <c r="N1870" s="32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108"/>
    </row>
    <row r="1871">
      <c r="A1871" s="30"/>
      <c r="B1871" s="40"/>
      <c r="C1871" s="67"/>
      <c r="D1871" s="32"/>
      <c r="E1871" s="32"/>
      <c r="F1871" s="32"/>
      <c r="G1871" s="32"/>
      <c r="H1871" s="32"/>
      <c r="I1871" s="32"/>
      <c r="J1871" s="30"/>
      <c r="K1871" s="30"/>
      <c r="L1871" s="30"/>
      <c r="M1871" s="32"/>
      <c r="N1871" s="32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108"/>
    </row>
    <row r="1872">
      <c r="A1872" s="30"/>
      <c r="B1872" s="40"/>
      <c r="C1872" s="67"/>
      <c r="D1872" s="32"/>
      <c r="E1872" s="32"/>
      <c r="F1872" s="32"/>
      <c r="G1872" s="32"/>
      <c r="H1872" s="32"/>
      <c r="I1872" s="32"/>
      <c r="J1872" s="30"/>
      <c r="K1872" s="30"/>
      <c r="L1872" s="30"/>
      <c r="M1872" s="32"/>
      <c r="N1872" s="32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108"/>
    </row>
    <row r="1873">
      <c r="A1873" s="30"/>
      <c r="B1873" s="40"/>
      <c r="C1873" s="67"/>
      <c r="D1873" s="32"/>
      <c r="E1873" s="32"/>
      <c r="F1873" s="32"/>
      <c r="G1873" s="32"/>
      <c r="H1873" s="32"/>
      <c r="I1873" s="32"/>
      <c r="J1873" s="30"/>
      <c r="K1873" s="30"/>
      <c r="L1873" s="30"/>
      <c r="M1873" s="32"/>
      <c r="N1873" s="32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108"/>
    </row>
    <row r="1874">
      <c r="A1874" s="30"/>
      <c r="B1874" s="40"/>
      <c r="C1874" s="67"/>
      <c r="D1874" s="32"/>
      <c r="E1874" s="32"/>
      <c r="F1874" s="32"/>
      <c r="G1874" s="32"/>
      <c r="H1874" s="32"/>
      <c r="I1874" s="32"/>
      <c r="J1874" s="30"/>
      <c r="K1874" s="30"/>
      <c r="L1874" s="30"/>
      <c r="M1874" s="32"/>
      <c r="N1874" s="32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108"/>
    </row>
    <row r="1875">
      <c r="A1875" s="30"/>
      <c r="B1875" s="40"/>
      <c r="C1875" s="67"/>
      <c r="D1875" s="32"/>
      <c r="E1875" s="32"/>
      <c r="F1875" s="32"/>
      <c r="G1875" s="32"/>
      <c r="H1875" s="32"/>
      <c r="I1875" s="32"/>
      <c r="J1875" s="30"/>
      <c r="K1875" s="30"/>
      <c r="L1875" s="30"/>
      <c r="M1875" s="32"/>
      <c r="N1875" s="32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108"/>
    </row>
    <row r="1876">
      <c r="A1876" s="30"/>
      <c r="B1876" s="40"/>
      <c r="C1876" s="67"/>
      <c r="D1876" s="32"/>
      <c r="E1876" s="32"/>
      <c r="F1876" s="32"/>
      <c r="G1876" s="32"/>
      <c r="H1876" s="32"/>
      <c r="I1876" s="32"/>
      <c r="J1876" s="30"/>
      <c r="K1876" s="30"/>
      <c r="L1876" s="30"/>
      <c r="M1876" s="32"/>
      <c r="N1876" s="32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108"/>
    </row>
    <row r="1877">
      <c r="A1877" s="30"/>
      <c r="B1877" s="40"/>
      <c r="C1877" s="67"/>
      <c r="D1877" s="32"/>
      <c r="E1877" s="32"/>
      <c r="F1877" s="32"/>
      <c r="G1877" s="32"/>
      <c r="H1877" s="32"/>
      <c r="I1877" s="32"/>
      <c r="J1877" s="30"/>
      <c r="K1877" s="30"/>
      <c r="L1877" s="30"/>
      <c r="M1877" s="32"/>
      <c r="N1877" s="32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108"/>
    </row>
    <row r="1878">
      <c r="A1878" s="30"/>
      <c r="B1878" s="40"/>
      <c r="C1878" s="67"/>
      <c r="D1878" s="32"/>
      <c r="E1878" s="32"/>
      <c r="F1878" s="32"/>
      <c r="G1878" s="32"/>
      <c r="H1878" s="32"/>
      <c r="I1878" s="32"/>
      <c r="J1878" s="30"/>
      <c r="K1878" s="30"/>
      <c r="L1878" s="30"/>
      <c r="M1878" s="32"/>
      <c r="N1878" s="32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108"/>
    </row>
    <row r="1879">
      <c r="A1879" s="30"/>
      <c r="B1879" s="40"/>
      <c r="C1879" s="67"/>
      <c r="D1879" s="32"/>
      <c r="E1879" s="32"/>
      <c r="F1879" s="32"/>
      <c r="G1879" s="32"/>
      <c r="H1879" s="32"/>
      <c r="I1879" s="32"/>
      <c r="J1879" s="30"/>
      <c r="K1879" s="30"/>
      <c r="L1879" s="30"/>
      <c r="M1879" s="32"/>
      <c r="N1879" s="32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108"/>
    </row>
    <row r="1880">
      <c r="A1880" s="30"/>
      <c r="B1880" s="40"/>
      <c r="C1880" s="67"/>
      <c r="D1880" s="32"/>
      <c r="E1880" s="32"/>
      <c r="F1880" s="32"/>
      <c r="G1880" s="32"/>
      <c r="H1880" s="32"/>
      <c r="I1880" s="32"/>
      <c r="J1880" s="30"/>
      <c r="K1880" s="30"/>
      <c r="L1880" s="30"/>
      <c r="M1880" s="32"/>
      <c r="N1880" s="32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108"/>
    </row>
    <row r="1881">
      <c r="A1881" s="30"/>
      <c r="B1881" s="40"/>
      <c r="C1881" s="67"/>
      <c r="D1881" s="32"/>
      <c r="E1881" s="32"/>
      <c r="F1881" s="32"/>
      <c r="G1881" s="32"/>
      <c r="H1881" s="32"/>
      <c r="I1881" s="32"/>
      <c r="J1881" s="30"/>
      <c r="K1881" s="30"/>
      <c r="L1881" s="30"/>
      <c r="M1881" s="32"/>
      <c r="N1881" s="32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108"/>
    </row>
    <row r="1882">
      <c r="A1882" s="30"/>
      <c r="B1882" s="40"/>
      <c r="C1882" s="67"/>
      <c r="D1882" s="32"/>
      <c r="E1882" s="32"/>
      <c r="F1882" s="32"/>
      <c r="G1882" s="32"/>
      <c r="H1882" s="32"/>
      <c r="I1882" s="32"/>
      <c r="J1882" s="30"/>
      <c r="K1882" s="30"/>
      <c r="L1882" s="30"/>
      <c r="M1882" s="32"/>
      <c r="N1882" s="32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108"/>
    </row>
    <row r="1883">
      <c r="A1883" s="30"/>
      <c r="B1883" s="40"/>
      <c r="C1883" s="67"/>
      <c r="D1883" s="32"/>
      <c r="E1883" s="32"/>
      <c r="F1883" s="32"/>
      <c r="G1883" s="32"/>
      <c r="H1883" s="32"/>
      <c r="I1883" s="32"/>
      <c r="J1883" s="30"/>
      <c r="K1883" s="30"/>
      <c r="L1883" s="30"/>
      <c r="M1883" s="32"/>
      <c r="N1883" s="32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108"/>
    </row>
    <row r="1884">
      <c r="A1884" s="30"/>
      <c r="B1884" s="40"/>
      <c r="C1884" s="67"/>
      <c r="D1884" s="32"/>
      <c r="E1884" s="32"/>
      <c r="F1884" s="32"/>
      <c r="G1884" s="32"/>
      <c r="H1884" s="32"/>
      <c r="I1884" s="32"/>
      <c r="J1884" s="30"/>
      <c r="K1884" s="30"/>
      <c r="L1884" s="30"/>
      <c r="M1884" s="32"/>
      <c r="N1884" s="32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108"/>
    </row>
    <row r="1885">
      <c r="A1885" s="30"/>
      <c r="B1885" s="40"/>
      <c r="C1885" s="67"/>
      <c r="D1885" s="32"/>
      <c r="E1885" s="32"/>
      <c r="F1885" s="32"/>
      <c r="G1885" s="32"/>
      <c r="H1885" s="32"/>
      <c r="I1885" s="32"/>
      <c r="J1885" s="30"/>
      <c r="K1885" s="30"/>
      <c r="L1885" s="30"/>
      <c r="M1885" s="32"/>
      <c r="N1885" s="32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108"/>
    </row>
    <row r="1886">
      <c r="A1886" s="30"/>
      <c r="B1886" s="40"/>
      <c r="C1886" s="67"/>
      <c r="D1886" s="32"/>
      <c r="E1886" s="32"/>
      <c r="F1886" s="32"/>
      <c r="G1886" s="32"/>
      <c r="H1886" s="32"/>
      <c r="I1886" s="32"/>
      <c r="J1886" s="30"/>
      <c r="K1886" s="30"/>
      <c r="L1886" s="30"/>
      <c r="M1886" s="32"/>
      <c r="N1886" s="32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108"/>
    </row>
    <row r="1887">
      <c r="A1887" s="30"/>
      <c r="B1887" s="40"/>
      <c r="C1887" s="67"/>
      <c r="D1887" s="32"/>
      <c r="E1887" s="32"/>
      <c r="F1887" s="32"/>
      <c r="G1887" s="32"/>
      <c r="H1887" s="32"/>
      <c r="I1887" s="32"/>
      <c r="J1887" s="30"/>
      <c r="K1887" s="30"/>
      <c r="L1887" s="30"/>
      <c r="M1887" s="32"/>
      <c r="N1887" s="32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108"/>
    </row>
    <row r="1888">
      <c r="A1888" s="30"/>
      <c r="B1888" s="40"/>
      <c r="C1888" s="67"/>
      <c r="D1888" s="32"/>
      <c r="E1888" s="32"/>
      <c r="F1888" s="32"/>
      <c r="G1888" s="32"/>
      <c r="H1888" s="32"/>
      <c r="I1888" s="32"/>
      <c r="J1888" s="30"/>
      <c r="K1888" s="30"/>
      <c r="L1888" s="30"/>
      <c r="M1888" s="32"/>
      <c r="N1888" s="32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108"/>
    </row>
    <row r="1889">
      <c r="A1889" s="30"/>
      <c r="B1889" s="40"/>
      <c r="C1889" s="67"/>
      <c r="D1889" s="32"/>
      <c r="E1889" s="32"/>
      <c r="F1889" s="32"/>
      <c r="G1889" s="32"/>
      <c r="H1889" s="32"/>
      <c r="I1889" s="32"/>
      <c r="J1889" s="30"/>
      <c r="K1889" s="30"/>
      <c r="L1889" s="30"/>
      <c r="M1889" s="32"/>
      <c r="N1889" s="32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108"/>
    </row>
    <row r="1890">
      <c r="A1890" s="30"/>
      <c r="B1890" s="40"/>
      <c r="C1890" s="67"/>
      <c r="D1890" s="32"/>
      <c r="E1890" s="32"/>
      <c r="F1890" s="32"/>
      <c r="G1890" s="32"/>
      <c r="H1890" s="32"/>
      <c r="I1890" s="32"/>
      <c r="J1890" s="30"/>
      <c r="K1890" s="30"/>
      <c r="L1890" s="30"/>
      <c r="M1890" s="32"/>
      <c r="N1890" s="32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108"/>
    </row>
    <row r="1891">
      <c r="A1891" s="30"/>
      <c r="B1891" s="40"/>
      <c r="C1891" s="67"/>
      <c r="D1891" s="32"/>
      <c r="E1891" s="32"/>
      <c r="F1891" s="32"/>
      <c r="G1891" s="32"/>
      <c r="H1891" s="32"/>
      <c r="I1891" s="32"/>
      <c r="J1891" s="30"/>
      <c r="K1891" s="30"/>
      <c r="L1891" s="30"/>
      <c r="M1891" s="32"/>
      <c r="N1891" s="32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108"/>
    </row>
    <row r="1892">
      <c r="A1892" s="30"/>
      <c r="B1892" s="40"/>
      <c r="C1892" s="67"/>
      <c r="D1892" s="32"/>
      <c r="E1892" s="32"/>
      <c r="F1892" s="32"/>
      <c r="G1892" s="32"/>
      <c r="H1892" s="32"/>
      <c r="I1892" s="32"/>
      <c r="J1892" s="30"/>
      <c r="K1892" s="30"/>
      <c r="L1892" s="30"/>
      <c r="M1892" s="32"/>
      <c r="N1892" s="32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108"/>
    </row>
    <row r="1893">
      <c r="A1893" s="30"/>
      <c r="B1893" s="40"/>
      <c r="C1893" s="67"/>
      <c r="D1893" s="32"/>
      <c r="E1893" s="32"/>
      <c r="F1893" s="32"/>
      <c r="G1893" s="32"/>
      <c r="H1893" s="32"/>
      <c r="I1893" s="32"/>
      <c r="J1893" s="30"/>
      <c r="K1893" s="30"/>
      <c r="L1893" s="30"/>
      <c r="M1893" s="32"/>
      <c r="N1893" s="32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  <c r="AB1893" s="30"/>
      <c r="AC1893" s="30"/>
      <c r="AD1893" s="30"/>
      <c r="AE1893" s="30"/>
      <c r="AF1893" s="30"/>
      <c r="AG1893" s="30"/>
      <c r="AH1893" s="30"/>
      <c r="AI1893" s="30"/>
      <c r="AJ1893" s="108"/>
    </row>
    <row r="1894">
      <c r="A1894" s="30"/>
      <c r="B1894" s="40"/>
      <c r="C1894" s="67"/>
      <c r="D1894" s="32"/>
      <c r="E1894" s="32"/>
      <c r="F1894" s="32"/>
      <c r="G1894" s="32"/>
      <c r="H1894" s="32"/>
      <c r="I1894" s="32"/>
      <c r="J1894" s="30"/>
      <c r="K1894" s="30"/>
      <c r="L1894" s="30"/>
      <c r="M1894" s="32"/>
      <c r="N1894" s="32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108"/>
    </row>
    <row r="1895">
      <c r="A1895" s="30"/>
      <c r="B1895" s="40"/>
      <c r="C1895" s="67"/>
      <c r="D1895" s="32"/>
      <c r="E1895" s="32"/>
      <c r="F1895" s="32"/>
      <c r="G1895" s="32"/>
      <c r="H1895" s="32"/>
      <c r="I1895" s="32"/>
      <c r="J1895" s="30"/>
      <c r="K1895" s="30"/>
      <c r="L1895" s="30"/>
      <c r="M1895" s="32"/>
      <c r="N1895" s="32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108"/>
    </row>
    <row r="1896">
      <c r="A1896" s="30"/>
      <c r="B1896" s="40"/>
      <c r="C1896" s="67"/>
      <c r="D1896" s="32"/>
      <c r="E1896" s="32"/>
      <c r="F1896" s="32"/>
      <c r="G1896" s="32"/>
      <c r="H1896" s="32"/>
      <c r="I1896" s="32"/>
      <c r="J1896" s="30"/>
      <c r="K1896" s="30"/>
      <c r="L1896" s="30"/>
      <c r="M1896" s="32"/>
      <c r="N1896" s="32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108"/>
    </row>
    <row r="1897">
      <c r="A1897" s="30"/>
      <c r="B1897" s="40"/>
      <c r="C1897" s="67"/>
      <c r="D1897" s="32"/>
      <c r="E1897" s="32"/>
      <c r="F1897" s="32"/>
      <c r="G1897" s="32"/>
      <c r="H1897" s="32"/>
      <c r="I1897" s="32"/>
      <c r="J1897" s="30"/>
      <c r="K1897" s="30"/>
      <c r="L1897" s="30"/>
      <c r="M1897" s="32"/>
      <c r="N1897" s="32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108"/>
    </row>
    <row r="1898">
      <c r="A1898" s="30"/>
      <c r="B1898" s="40"/>
      <c r="C1898" s="67"/>
      <c r="D1898" s="32"/>
      <c r="E1898" s="32"/>
      <c r="F1898" s="32"/>
      <c r="G1898" s="32"/>
      <c r="H1898" s="32"/>
      <c r="I1898" s="32"/>
      <c r="J1898" s="30"/>
      <c r="K1898" s="30"/>
      <c r="L1898" s="30"/>
      <c r="M1898" s="32"/>
      <c r="N1898" s="32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108"/>
    </row>
    <row r="1899">
      <c r="A1899" s="30"/>
      <c r="B1899" s="40"/>
      <c r="C1899" s="67"/>
      <c r="D1899" s="32"/>
      <c r="E1899" s="32"/>
      <c r="F1899" s="32"/>
      <c r="G1899" s="32"/>
      <c r="H1899" s="32"/>
      <c r="I1899" s="32"/>
      <c r="J1899" s="30"/>
      <c r="K1899" s="30"/>
      <c r="L1899" s="30"/>
      <c r="M1899" s="32"/>
      <c r="N1899" s="32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108"/>
    </row>
    <row r="1900">
      <c r="A1900" s="30"/>
      <c r="B1900" s="40"/>
      <c r="C1900" s="67"/>
      <c r="D1900" s="32"/>
      <c r="E1900" s="32"/>
      <c r="F1900" s="32"/>
      <c r="G1900" s="32"/>
      <c r="H1900" s="32"/>
      <c r="I1900" s="32"/>
      <c r="J1900" s="30"/>
      <c r="K1900" s="30"/>
      <c r="L1900" s="30"/>
      <c r="M1900" s="32"/>
      <c r="N1900" s="32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108"/>
    </row>
    <row r="1901">
      <c r="A1901" s="30"/>
      <c r="B1901" s="40"/>
      <c r="C1901" s="67"/>
      <c r="D1901" s="32"/>
      <c r="E1901" s="32"/>
      <c r="F1901" s="32"/>
      <c r="G1901" s="32"/>
      <c r="H1901" s="32"/>
      <c r="I1901" s="32"/>
      <c r="J1901" s="30"/>
      <c r="K1901" s="30"/>
      <c r="L1901" s="30"/>
      <c r="M1901" s="32"/>
      <c r="N1901" s="32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  <c r="AB1901" s="30"/>
      <c r="AC1901" s="30"/>
      <c r="AD1901" s="30"/>
      <c r="AE1901" s="30"/>
      <c r="AF1901" s="30"/>
      <c r="AG1901" s="30"/>
      <c r="AH1901" s="30"/>
      <c r="AI1901" s="30"/>
      <c r="AJ1901" s="108"/>
    </row>
  </sheetData>
  <mergeCells count="372">
    <mergeCell ref="E768:I768"/>
    <mergeCell ref="E769:I769"/>
    <mergeCell ref="E782:I782"/>
    <mergeCell ref="E784:I784"/>
    <mergeCell ref="E785:I785"/>
    <mergeCell ref="E803:I803"/>
    <mergeCell ref="E810:I810"/>
    <mergeCell ref="E811:I811"/>
    <mergeCell ref="E813:I813"/>
    <mergeCell ref="E817:I817"/>
    <mergeCell ref="E818:I818"/>
    <mergeCell ref="E819:I819"/>
    <mergeCell ref="E820:I820"/>
    <mergeCell ref="E821:I821"/>
    <mergeCell ref="E825:I825"/>
    <mergeCell ref="E829:I829"/>
    <mergeCell ref="E830:I830"/>
    <mergeCell ref="E831:I831"/>
    <mergeCell ref="E832:I832"/>
    <mergeCell ref="E833:I833"/>
    <mergeCell ref="E835:I835"/>
    <mergeCell ref="E842:I842"/>
    <mergeCell ref="E843:I843"/>
    <mergeCell ref="E844:I844"/>
    <mergeCell ref="E845:I845"/>
    <mergeCell ref="E858:I858"/>
    <mergeCell ref="E859:I859"/>
    <mergeCell ref="E860:I860"/>
    <mergeCell ref="E861:I861"/>
    <mergeCell ref="E864:I864"/>
    <mergeCell ref="E865:I865"/>
    <mergeCell ref="E867:I867"/>
    <mergeCell ref="E868:I868"/>
    <mergeCell ref="E869:I869"/>
    <mergeCell ref="E870:I870"/>
    <mergeCell ref="E871:I871"/>
    <mergeCell ref="E876:I876"/>
    <mergeCell ref="E877:I877"/>
    <mergeCell ref="E882:I882"/>
    <mergeCell ref="E883:I883"/>
    <mergeCell ref="E888:I888"/>
    <mergeCell ref="E889:I889"/>
    <mergeCell ref="E890:I890"/>
    <mergeCell ref="E891:I891"/>
    <mergeCell ref="E893:I893"/>
    <mergeCell ref="E894:I894"/>
    <mergeCell ref="E895:I895"/>
    <mergeCell ref="E898:I898"/>
    <mergeCell ref="E899:I899"/>
    <mergeCell ref="E1067:I1067"/>
    <mergeCell ref="E1068:I1068"/>
    <mergeCell ref="E1069:I1069"/>
    <mergeCell ref="E1077:I1077"/>
    <mergeCell ref="E1078:I1078"/>
    <mergeCell ref="E1082:F1082"/>
    <mergeCell ref="E1085:I1085"/>
    <mergeCell ref="E1086:I1086"/>
    <mergeCell ref="E1088:I1088"/>
    <mergeCell ref="E1089:I1089"/>
    <mergeCell ref="E1096:I1096"/>
    <mergeCell ref="E1098:I1098"/>
    <mergeCell ref="E1106:I1106"/>
    <mergeCell ref="E1107:I1107"/>
    <mergeCell ref="E1112:I1112"/>
    <mergeCell ref="E1113:I1113"/>
    <mergeCell ref="E1116:I1116"/>
    <mergeCell ref="E1118:I1118"/>
    <mergeCell ref="E1131:I1131"/>
    <mergeCell ref="E1134:I1134"/>
    <mergeCell ref="E1167:I1167"/>
    <mergeCell ref="E1206:I1206"/>
    <mergeCell ref="E1210:I1210"/>
    <mergeCell ref="E1218:I1218"/>
    <mergeCell ref="E1219:I1219"/>
    <mergeCell ref="E1226:I1226"/>
    <mergeCell ref="E1229:I1229"/>
    <mergeCell ref="E1230:I1230"/>
    <mergeCell ref="E1235:H1235"/>
    <mergeCell ref="E1177:I1177"/>
    <mergeCell ref="E1194:F1194"/>
    <mergeCell ref="E1195:F1195"/>
    <mergeCell ref="E1196:F1196"/>
    <mergeCell ref="E1197:F1197"/>
    <mergeCell ref="E1198:F1198"/>
    <mergeCell ref="E1202:I1202"/>
    <mergeCell ref="E900:I900"/>
    <mergeCell ref="E901:I901"/>
    <mergeCell ref="E902:I902"/>
    <mergeCell ref="E903:I903"/>
    <mergeCell ref="E904:I904"/>
    <mergeCell ref="E905:I905"/>
    <mergeCell ref="E907:I907"/>
    <mergeCell ref="E908:I908"/>
    <mergeCell ref="E909:I909"/>
    <mergeCell ref="E911:I911"/>
    <mergeCell ref="E912:I912"/>
    <mergeCell ref="E913:I913"/>
    <mergeCell ref="E915:I915"/>
    <mergeCell ref="E943:F943"/>
    <mergeCell ref="E945:F945"/>
    <mergeCell ref="E946:H946"/>
    <mergeCell ref="E955:H955"/>
    <mergeCell ref="E963:H963"/>
    <mergeCell ref="E964:I964"/>
    <mergeCell ref="E967:I967"/>
    <mergeCell ref="E975:I975"/>
    <mergeCell ref="E977:H977"/>
    <mergeCell ref="E978:H978"/>
    <mergeCell ref="E987:H987"/>
    <mergeCell ref="E994:I994"/>
    <mergeCell ref="E995:I995"/>
    <mergeCell ref="E1011:H1011"/>
    <mergeCell ref="E1012:H1012"/>
    <mergeCell ref="E1024:I1024"/>
    <mergeCell ref="E1025:I1025"/>
    <mergeCell ref="E1027:I1027"/>
    <mergeCell ref="E1028:I1028"/>
    <mergeCell ref="E1031:I1031"/>
    <mergeCell ref="E1032:I1032"/>
    <mergeCell ref="E1033:I1033"/>
    <mergeCell ref="E1035:I1035"/>
    <mergeCell ref="E1036:I1036"/>
    <mergeCell ref="E1037:I1037"/>
    <mergeCell ref="E1039:I1039"/>
    <mergeCell ref="E1040:I1040"/>
    <mergeCell ref="E1041:I1041"/>
    <mergeCell ref="E1044:I1044"/>
    <mergeCell ref="E1045:I1045"/>
    <mergeCell ref="E1046:I1046"/>
    <mergeCell ref="E1049:I1049"/>
    <mergeCell ref="E1053:I1053"/>
    <mergeCell ref="E1054:I1054"/>
    <mergeCell ref="E1062:I1062"/>
    <mergeCell ref="E1063:I1063"/>
    <mergeCell ref="E205:I205"/>
    <mergeCell ref="E210:I210"/>
    <mergeCell ref="E211:I211"/>
    <mergeCell ref="E212:I212"/>
    <mergeCell ref="E216:I216"/>
    <mergeCell ref="E217:I217"/>
    <mergeCell ref="E220:I220"/>
    <mergeCell ref="E221:I221"/>
    <mergeCell ref="E223:I223"/>
    <mergeCell ref="E226:I226"/>
    <mergeCell ref="E237:G237"/>
    <mergeCell ref="E238:G238"/>
    <mergeCell ref="E242:G242"/>
    <mergeCell ref="E246:G246"/>
    <mergeCell ref="E253:F253"/>
    <mergeCell ref="E255:G255"/>
    <mergeCell ref="E256:G256"/>
    <mergeCell ref="E257:G257"/>
    <mergeCell ref="E258:G258"/>
    <mergeCell ref="E265:G265"/>
    <mergeCell ref="E266:G266"/>
    <mergeCell ref="E267:G267"/>
    <mergeCell ref="E269:G269"/>
    <mergeCell ref="E270:G270"/>
    <mergeCell ref="E271:G271"/>
    <mergeCell ref="E273:F273"/>
    <mergeCell ref="E274:F274"/>
    <mergeCell ref="E275:F275"/>
    <mergeCell ref="E5:G5"/>
    <mergeCell ref="E9:G9"/>
    <mergeCell ref="E10:G10"/>
    <mergeCell ref="E11:G11"/>
    <mergeCell ref="E12:G12"/>
    <mergeCell ref="E16:G16"/>
    <mergeCell ref="E17:G17"/>
    <mergeCell ref="E21:G21"/>
    <mergeCell ref="E25:G25"/>
    <mergeCell ref="E31:G31"/>
    <mergeCell ref="E38:G38"/>
    <mergeCell ref="E39:G39"/>
    <mergeCell ref="E45:G45"/>
    <mergeCell ref="E63:G63"/>
    <mergeCell ref="E68:G68"/>
    <mergeCell ref="E72:G72"/>
    <mergeCell ref="E80:G80"/>
    <mergeCell ref="E81:G81"/>
    <mergeCell ref="E82:G82"/>
    <mergeCell ref="E101:G101"/>
    <mergeCell ref="E103:G103"/>
    <mergeCell ref="E105:G105"/>
    <mergeCell ref="E111:G111"/>
    <mergeCell ref="E113:G113"/>
    <mergeCell ref="E119:G119"/>
    <mergeCell ref="E120:G120"/>
    <mergeCell ref="E121:G121"/>
    <mergeCell ref="E136:G136"/>
    <mergeCell ref="E139:G139"/>
    <mergeCell ref="E142:G142"/>
    <mergeCell ref="E143:G143"/>
    <mergeCell ref="E144:G144"/>
    <mergeCell ref="E146:G146"/>
    <mergeCell ref="E150:G150"/>
    <mergeCell ref="E156:G156"/>
    <mergeCell ref="E172:I172"/>
    <mergeCell ref="E186:G186"/>
    <mergeCell ref="E189:G189"/>
    <mergeCell ref="E190:G190"/>
    <mergeCell ref="E192:G192"/>
    <mergeCell ref="E194:G194"/>
    <mergeCell ref="E204:I204"/>
    <mergeCell ref="E283:F283"/>
    <mergeCell ref="E287:G287"/>
    <mergeCell ref="E288:G288"/>
    <mergeCell ref="E290:G290"/>
    <mergeCell ref="E294:G294"/>
    <mergeCell ref="E295:G295"/>
    <mergeCell ref="E298:G298"/>
    <mergeCell ref="E299:G299"/>
    <mergeCell ref="E300:G300"/>
    <mergeCell ref="E304:G304"/>
    <mergeCell ref="E305:G305"/>
    <mergeCell ref="E312:I312"/>
    <mergeCell ref="E314:I314"/>
    <mergeCell ref="E315:I315"/>
    <mergeCell ref="E316:I316"/>
    <mergeCell ref="E320:I320"/>
    <mergeCell ref="E322:I322"/>
    <mergeCell ref="E325:I325"/>
    <mergeCell ref="E328:G328"/>
    <mergeCell ref="E331:I331"/>
    <mergeCell ref="E332:I332"/>
    <mergeCell ref="E333:I333"/>
    <mergeCell ref="E336:I336"/>
    <mergeCell ref="E337:I337"/>
    <mergeCell ref="E338:I338"/>
    <mergeCell ref="E339:I339"/>
    <mergeCell ref="E340:I340"/>
    <mergeCell ref="E341:I341"/>
    <mergeCell ref="E342:I342"/>
    <mergeCell ref="E343:I343"/>
    <mergeCell ref="E345:I345"/>
    <mergeCell ref="E346:I346"/>
    <mergeCell ref="E347:I347"/>
    <mergeCell ref="E349:G349"/>
    <mergeCell ref="E352:G352"/>
    <mergeCell ref="E353:G353"/>
    <mergeCell ref="E354:G354"/>
    <mergeCell ref="E355:G355"/>
    <mergeCell ref="E356:G356"/>
    <mergeCell ref="E357:G357"/>
    <mergeCell ref="E371:G371"/>
    <mergeCell ref="E373:G373"/>
    <mergeCell ref="E374:G374"/>
    <mergeCell ref="E385:G385"/>
    <mergeCell ref="E386:G386"/>
    <mergeCell ref="E387:G387"/>
    <mergeCell ref="E388:G388"/>
    <mergeCell ref="E389:G389"/>
    <mergeCell ref="E391:G391"/>
    <mergeCell ref="E395:I395"/>
    <mergeCell ref="E396:I396"/>
    <mergeCell ref="E400:I400"/>
    <mergeCell ref="E401:I401"/>
    <mergeCell ref="E402:I402"/>
    <mergeCell ref="E404:I404"/>
    <mergeCell ref="E408:I408"/>
    <mergeCell ref="E518:G518"/>
    <mergeCell ref="E519:G519"/>
    <mergeCell ref="E520:G520"/>
    <mergeCell ref="E537:G537"/>
    <mergeCell ref="E540:G540"/>
    <mergeCell ref="E549:G549"/>
    <mergeCell ref="E550:G550"/>
    <mergeCell ref="E554:G554"/>
    <mergeCell ref="E555:G555"/>
    <mergeCell ref="E558:G558"/>
    <mergeCell ref="E559:G559"/>
    <mergeCell ref="E561:G561"/>
    <mergeCell ref="E562:G562"/>
    <mergeCell ref="E569:G569"/>
    <mergeCell ref="E409:I409"/>
    <mergeCell ref="E412:I412"/>
    <mergeCell ref="E413:I413"/>
    <mergeCell ref="E414:I414"/>
    <mergeCell ref="E415:I415"/>
    <mergeCell ref="E416:I416"/>
    <mergeCell ref="E417:I417"/>
    <mergeCell ref="E418:I418"/>
    <mergeCell ref="E419:I419"/>
    <mergeCell ref="E420:I420"/>
    <mergeCell ref="E421:I421"/>
    <mergeCell ref="E422:I422"/>
    <mergeCell ref="E423:I423"/>
    <mergeCell ref="E424:I424"/>
    <mergeCell ref="E425:I425"/>
    <mergeCell ref="E426:I426"/>
    <mergeCell ref="E427:I427"/>
    <mergeCell ref="E436:I436"/>
    <mergeCell ref="E445:I445"/>
    <mergeCell ref="E451:I451"/>
    <mergeCell ref="E453:G453"/>
    <mergeCell ref="E468:I468"/>
    <mergeCell ref="E475:I475"/>
    <mergeCell ref="E478:I478"/>
    <mergeCell ref="E480:I480"/>
    <mergeCell ref="E481:I481"/>
    <mergeCell ref="E487:I487"/>
    <mergeCell ref="E488:I488"/>
    <mergeCell ref="E489:I489"/>
    <mergeCell ref="E490:G490"/>
    <mergeCell ref="E491:I491"/>
    <mergeCell ref="E492:I492"/>
    <mergeCell ref="E494:I494"/>
    <mergeCell ref="E498:I498"/>
    <mergeCell ref="E502:G502"/>
    <mergeCell ref="E503:G503"/>
    <mergeCell ref="E504:G504"/>
    <mergeCell ref="E512:G512"/>
    <mergeCell ref="E513:G513"/>
    <mergeCell ref="E515:G515"/>
    <mergeCell ref="E516:G516"/>
    <mergeCell ref="E517:G517"/>
    <mergeCell ref="E577:G577"/>
    <mergeCell ref="E597:G597"/>
    <mergeCell ref="E608:G608"/>
    <mergeCell ref="E609:G609"/>
    <mergeCell ref="E611:G611"/>
    <mergeCell ref="E612:G612"/>
    <mergeCell ref="E620:G620"/>
    <mergeCell ref="E622:G622"/>
    <mergeCell ref="E628:G628"/>
    <mergeCell ref="E640:G640"/>
    <mergeCell ref="E642:G642"/>
    <mergeCell ref="E649:G649"/>
    <mergeCell ref="E652:G652"/>
    <mergeCell ref="E653:G653"/>
    <mergeCell ref="E654:G654"/>
    <mergeCell ref="E659:G659"/>
    <mergeCell ref="E660:G660"/>
    <mergeCell ref="E663:F663"/>
    <mergeCell ref="E664:F664"/>
    <mergeCell ref="E665:F665"/>
    <mergeCell ref="E667:G667"/>
    <mergeCell ref="E668:G668"/>
    <mergeCell ref="E674:G674"/>
    <mergeCell ref="E677:G677"/>
    <mergeCell ref="E678:G678"/>
    <mergeCell ref="E679:F679"/>
    <mergeCell ref="E680:F680"/>
    <mergeCell ref="E681:F681"/>
    <mergeCell ref="E694:G694"/>
    <mergeCell ref="E698:G698"/>
    <mergeCell ref="E702:G702"/>
    <mergeCell ref="E703:G703"/>
    <mergeCell ref="E704:F704"/>
    <mergeCell ref="E706:G706"/>
    <mergeCell ref="E709:G709"/>
    <mergeCell ref="E711:G711"/>
    <mergeCell ref="E718:I718"/>
    <mergeCell ref="E719:I719"/>
    <mergeCell ref="E721:I721"/>
    <mergeCell ref="E722:I722"/>
    <mergeCell ref="E723:I723"/>
    <mergeCell ref="E727:I727"/>
    <mergeCell ref="E728:I728"/>
    <mergeCell ref="E729:I729"/>
    <mergeCell ref="E741:I741"/>
    <mergeCell ref="E744:I744"/>
    <mergeCell ref="E745:I745"/>
    <mergeCell ref="E746:I746"/>
    <mergeCell ref="E747:I747"/>
    <mergeCell ref="E751:I751"/>
    <mergeCell ref="E752:I752"/>
    <mergeCell ref="E753:I753"/>
    <mergeCell ref="E754:I754"/>
    <mergeCell ref="E755:I755"/>
    <mergeCell ref="E764:I764"/>
    <mergeCell ref="E765:I765"/>
  </mergeCells>
  <dataValidations>
    <dataValidation type="list" allowBlank="1" showErrorMessage="1" sqref="M3:N1901">
      <formula1>"yes,no"</formula1>
    </dataValidation>
    <dataValidation type="list" allowBlank="1" sqref="F3:F4 F6 F8 F13:F15 F19:F20 F22:F24 E26:F26 E28:F29 F30 F36:F37 F40:F43 F46 F48:F51 E52:F52 E55:F56 F57:F59 F61 F64:F67 F69:F71 F73:F75 F77:F79 F83:F97 F102 F107:F109 F115:F116 F122 F127:F129 F131:F132 F135 F140 F145 F149 F151 F157 F159 F163:F166 F168 F173:F174 F180 F196 F199 F208:F209 F213:F214 F225 F227 F231:F232 F235:F236 F241 F245 F247:F250 F259:F261 F264 F272 F277:F279 E283 F284:F286 E289:F289 F291:F293 F296 F301:F302 E303:F303 E306:F307 F308 E309:F309 F313 F317:F319 F323 F329:F330 F334:F335 F344 F350 F358 F361:F364 F366 F369:F370 F372 F375 E376:F377 F378:F384 F394 F405:F406 F411 F428:F430 F433:F435 F437:F442 F447:F448 F450 F452 F455:F456 F458 F461:F463 F465:F467 F469 F471 F473 F476:F477 F479 F482:F483 F485 F493 F495:F497 F501 F505:F506 E507:F508 F509:F511 F521 E524:F526 F527:F531 F534:F535 F538 F541:F542 F544:F545 F552 F566 F570:F572 F574 F580 F582 F584:F587 F589 F591 F593:F594 F598:F601 F603 F605 E606:F606 E613:F613 F614 E615:F616 F617 F631:F638 F643 F645:F646 E655:F655 F656 E657:F657 E665 F683 F712 F732:F733 F738:F740 F742 F750 F774 F778:F781 F783 F788 F794:F802 F804 F806:F809 F814 F816 F848 F854:F857 F880:F881 F886:F887">
      <formula1>'Schools Table'!$A$3:$A$235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8.43"/>
    <col customWidth="1" min="2" max="2" width="14.86"/>
    <col customWidth="1" min="3" max="3" width="13.71"/>
    <col customWidth="1" min="4" max="4" width="22.71"/>
    <col customWidth="1" min="5" max="5" width="17.29"/>
    <col customWidth="1" min="6" max="6" width="20.71"/>
    <col customWidth="1" min="7" max="7" width="13.57"/>
    <col customWidth="1" min="8" max="8" width="8.71"/>
    <col customWidth="1" min="9" max="9" width="12.43"/>
    <col customWidth="1" min="10" max="10" width="5.71"/>
    <col customWidth="1" min="11" max="11" width="9.86"/>
    <col customWidth="1" min="12" max="12" width="7.14"/>
    <col customWidth="1" min="13" max="13" width="8.43"/>
    <col customWidth="1" min="14" max="14" width="11.86"/>
    <col customWidth="1" min="15" max="15" width="5.14"/>
    <col customWidth="1" min="16" max="35" width="5.29"/>
    <col customWidth="1" min="36" max="36" width="31.43"/>
  </cols>
  <sheetData>
    <row r="1">
      <c r="A1" s="93"/>
      <c r="B1" s="94" t="s">
        <v>0</v>
      </c>
      <c r="C1" s="94" t="s">
        <v>1</v>
      </c>
      <c r="D1" s="94" t="s">
        <v>2</v>
      </c>
      <c r="E1" s="94" t="s">
        <v>3</v>
      </c>
      <c r="F1" s="94" t="s">
        <v>4</v>
      </c>
      <c r="G1" s="94" t="s">
        <v>5</v>
      </c>
      <c r="H1" s="94" t="s">
        <v>6</v>
      </c>
      <c r="I1" s="94" t="s">
        <v>7</v>
      </c>
      <c r="J1" s="94" t="s">
        <v>8</v>
      </c>
      <c r="K1" s="95" t="s">
        <v>9</v>
      </c>
      <c r="L1" s="8" t="s">
        <v>136</v>
      </c>
      <c r="M1" s="8" t="s">
        <v>11</v>
      </c>
      <c r="N1" s="9" t="s">
        <v>12</v>
      </c>
      <c r="O1" s="94" t="s">
        <v>13</v>
      </c>
      <c r="P1" s="96" t="s">
        <v>14</v>
      </c>
      <c r="Q1" s="96" t="s">
        <v>15</v>
      </c>
      <c r="R1" s="96" t="s">
        <v>16</v>
      </c>
      <c r="S1" s="96" t="s">
        <v>17</v>
      </c>
      <c r="T1" s="96" t="s">
        <v>18</v>
      </c>
      <c r="U1" s="97" t="s">
        <v>19</v>
      </c>
      <c r="V1" s="97" t="s">
        <v>20</v>
      </c>
      <c r="W1" s="97" t="s">
        <v>21</v>
      </c>
      <c r="X1" s="97" t="s">
        <v>22</v>
      </c>
      <c r="Y1" s="97" t="s">
        <v>23</v>
      </c>
      <c r="Z1" s="98" t="s">
        <v>24</v>
      </c>
      <c r="AA1" s="98" t="s">
        <v>25</v>
      </c>
      <c r="AB1" s="98" t="s">
        <v>26</v>
      </c>
      <c r="AC1" s="98" t="s">
        <v>27</v>
      </c>
      <c r="AD1" s="98" t="s">
        <v>28</v>
      </c>
      <c r="AE1" s="99" t="s">
        <v>29</v>
      </c>
      <c r="AF1" s="99" t="s">
        <v>30</v>
      </c>
      <c r="AG1" s="99" t="s">
        <v>31</v>
      </c>
      <c r="AH1" s="99" t="s">
        <v>32</v>
      </c>
      <c r="AI1" s="99" t="s">
        <v>33</v>
      </c>
      <c r="AJ1" s="100" t="s">
        <v>34</v>
      </c>
    </row>
    <row r="2">
      <c r="A2" s="101">
        <f>COUNT($A$3:$A$1478)</f>
        <v>1013</v>
      </c>
      <c r="B2" s="102"/>
      <c r="C2" s="102"/>
      <c r="D2" s="102"/>
      <c r="E2" s="102"/>
      <c r="F2" s="102"/>
      <c r="G2" s="102"/>
      <c r="H2" s="102"/>
      <c r="I2" s="102"/>
      <c r="J2" s="101">
        <f>SUM($J$3:$J$1478)</f>
        <v>179</v>
      </c>
      <c r="K2" s="101">
        <f>SUM($K$3:$K$1478)</f>
        <v>677</v>
      </c>
      <c r="L2" s="101">
        <f>SUM($L$3:$L$1478)</f>
        <v>157</v>
      </c>
      <c r="M2" s="101">
        <f t="shared" ref="M2:N2" si="1">COUNTIF(M3:M1478,"yes")</f>
        <v>203</v>
      </c>
      <c r="N2" s="26">
        <f t="shared" si="1"/>
        <v>19</v>
      </c>
      <c r="O2" s="101">
        <f>SUM($O$3:$O$1478)</f>
        <v>1373</v>
      </c>
      <c r="P2" s="101">
        <f>SUM($P$3:$P$1478)</f>
        <v>3096</v>
      </c>
      <c r="Q2" s="101">
        <f>SUM($Q$3:$Q$1478)</f>
        <v>1814</v>
      </c>
      <c r="R2" s="101">
        <f>SUM($R$3:$R$1478)</f>
        <v>2697</v>
      </c>
      <c r="S2" s="101">
        <f>SUM($S$3:$S$1478)</f>
        <v>354</v>
      </c>
      <c r="T2" s="101">
        <f>SUM($T$3:$T$1478)</f>
        <v>170</v>
      </c>
      <c r="U2" s="101">
        <f>SUM($U$3:$U$1478)</f>
        <v>3019</v>
      </c>
      <c r="V2" s="101">
        <f>SUM($V$3:$V$1478)</f>
        <v>1576</v>
      </c>
      <c r="W2" s="101">
        <f>SUM($W$3:$W$1478)</f>
        <v>2569</v>
      </c>
      <c r="X2" s="101">
        <f>SUM($X$3:$X$1478)</f>
        <v>345</v>
      </c>
      <c r="Y2" s="101">
        <f>SUM($Y$3:$Y$1478)</f>
        <v>178</v>
      </c>
      <c r="Z2" s="101">
        <f>SUM($Z$3:$Z$1478)</f>
        <v>1781</v>
      </c>
      <c r="AA2" s="101">
        <f>SUM($AA$3:$AA$1478)</f>
        <v>964</v>
      </c>
      <c r="AB2" s="101">
        <f>SUM($AB$3:$AB$1478)</f>
        <v>2014</v>
      </c>
      <c r="AC2" s="101">
        <f>SUM($AC$3:$AC$1478)</f>
        <v>280</v>
      </c>
      <c r="AD2" s="101">
        <f>SUM($AD$3:$AD$1478)</f>
        <v>117</v>
      </c>
      <c r="AE2" s="101">
        <f>SUM($AE$3:$AE$1478)</f>
        <v>1089</v>
      </c>
      <c r="AF2" s="101">
        <f>SUM($AF$3:$AF$1478)</f>
        <v>531</v>
      </c>
      <c r="AG2" s="101">
        <f>SUM($AG$3:$AG$1478)</f>
        <v>983</v>
      </c>
      <c r="AH2" s="101">
        <f>SUM($AH$3:$AH$1478)</f>
        <v>122</v>
      </c>
      <c r="AI2" s="101">
        <f>SUM($AI$3:$AI$1478)</f>
        <v>49</v>
      </c>
      <c r="AJ2" s="103">
        <f>SUM(O2:AI2)</f>
        <v>25121</v>
      </c>
    </row>
    <row r="3">
      <c r="A3" s="86">
        <v>13851.1</v>
      </c>
      <c r="B3" s="109">
        <v>44440.0</v>
      </c>
      <c r="C3" s="109">
        <v>44441.0</v>
      </c>
      <c r="D3" s="89" t="s">
        <v>125</v>
      </c>
      <c r="E3" s="89" t="s">
        <v>36</v>
      </c>
      <c r="I3" s="110"/>
      <c r="J3" s="86">
        <v>0.0</v>
      </c>
      <c r="K3" s="86">
        <v>0.0</v>
      </c>
      <c r="L3" s="86">
        <v>1.0</v>
      </c>
      <c r="M3" s="89" t="s">
        <v>39</v>
      </c>
      <c r="N3" s="89" t="s">
        <v>39</v>
      </c>
      <c r="O3" s="86">
        <v>0.0</v>
      </c>
      <c r="P3" s="86">
        <v>0.0</v>
      </c>
      <c r="Q3" s="86">
        <v>0.0</v>
      </c>
      <c r="R3" s="86">
        <v>0.0</v>
      </c>
      <c r="S3" s="86">
        <v>0.0</v>
      </c>
      <c r="T3" s="86">
        <v>0.0</v>
      </c>
      <c r="U3" s="86">
        <v>8.0</v>
      </c>
      <c r="V3" s="86">
        <v>7.0</v>
      </c>
      <c r="W3" s="86">
        <v>5.0</v>
      </c>
      <c r="X3" s="86">
        <v>0.0</v>
      </c>
      <c r="Y3" s="86">
        <v>0.0</v>
      </c>
      <c r="Z3" s="86">
        <v>0.0</v>
      </c>
      <c r="AA3" s="86">
        <v>0.0</v>
      </c>
      <c r="AB3" s="86">
        <v>0.0</v>
      </c>
      <c r="AC3" s="86">
        <v>0.0</v>
      </c>
      <c r="AD3" s="86">
        <v>0.0</v>
      </c>
      <c r="AE3" s="86">
        <v>0.0</v>
      </c>
      <c r="AF3" s="86">
        <v>0.0</v>
      </c>
      <c r="AG3" s="86">
        <v>0.0</v>
      </c>
      <c r="AH3" s="86">
        <v>0.0</v>
      </c>
      <c r="AI3" s="86">
        <v>0.0</v>
      </c>
      <c r="AJ3" s="79"/>
    </row>
    <row r="4">
      <c r="A4" s="86">
        <v>13851.2</v>
      </c>
      <c r="B4" s="109">
        <v>44440.0</v>
      </c>
      <c r="C4" s="109">
        <v>44441.0</v>
      </c>
      <c r="D4" s="89" t="s">
        <v>125</v>
      </c>
      <c r="E4" s="89" t="s">
        <v>36</v>
      </c>
      <c r="F4" s="89" t="s">
        <v>263</v>
      </c>
      <c r="G4" s="90" t="s">
        <v>91</v>
      </c>
      <c r="H4" s="111">
        <v>27597.0</v>
      </c>
      <c r="I4" s="91"/>
      <c r="J4" s="86">
        <v>0.0</v>
      </c>
      <c r="K4" s="86">
        <v>1.0</v>
      </c>
      <c r="L4" s="86">
        <v>0.0</v>
      </c>
      <c r="M4" s="89" t="s">
        <v>39</v>
      </c>
      <c r="N4" s="89" t="s">
        <v>39</v>
      </c>
      <c r="O4" s="86">
        <v>10.0</v>
      </c>
      <c r="P4" s="86">
        <v>0.0</v>
      </c>
      <c r="Q4" s="86">
        <v>0.0</v>
      </c>
      <c r="R4" s="86">
        <v>0.0</v>
      </c>
      <c r="S4" s="86">
        <v>0.0</v>
      </c>
      <c r="T4" s="86">
        <v>0.0</v>
      </c>
      <c r="U4" s="86">
        <v>12.0</v>
      </c>
      <c r="V4" s="86">
        <v>7.0</v>
      </c>
      <c r="W4" s="86">
        <v>10.0</v>
      </c>
      <c r="X4" s="86">
        <v>1.0</v>
      </c>
      <c r="Y4" s="86">
        <v>0.0</v>
      </c>
      <c r="Z4" s="86">
        <v>0.0</v>
      </c>
      <c r="AA4" s="86">
        <v>0.0</v>
      </c>
      <c r="AB4" s="86">
        <v>0.0</v>
      </c>
      <c r="AC4" s="86">
        <v>0.0</v>
      </c>
      <c r="AD4" s="86">
        <v>0.0</v>
      </c>
      <c r="AE4" s="86">
        <v>0.0</v>
      </c>
      <c r="AF4" s="86">
        <v>0.0</v>
      </c>
      <c r="AG4" s="86">
        <v>0.0</v>
      </c>
      <c r="AH4" s="86">
        <v>0.0</v>
      </c>
      <c r="AI4" s="86">
        <v>0.0</v>
      </c>
      <c r="AJ4" s="79"/>
    </row>
    <row r="5">
      <c r="A5" s="86">
        <v>13852.1</v>
      </c>
      <c r="B5" s="109">
        <v>44440.0</v>
      </c>
      <c r="C5" s="109">
        <v>44480.0</v>
      </c>
      <c r="D5" s="89" t="s">
        <v>219</v>
      </c>
      <c r="E5" s="89" t="s">
        <v>36</v>
      </c>
      <c r="F5" s="89" t="s">
        <v>220</v>
      </c>
      <c r="G5" s="89" t="s">
        <v>38</v>
      </c>
      <c r="H5" s="86">
        <v>27607.0</v>
      </c>
      <c r="I5" s="110"/>
      <c r="J5" s="86">
        <v>0.0</v>
      </c>
      <c r="K5" s="86">
        <v>1.0</v>
      </c>
      <c r="L5" s="86">
        <v>0.0</v>
      </c>
      <c r="M5" s="89" t="s">
        <v>49</v>
      </c>
      <c r="N5" s="89" t="s">
        <v>39</v>
      </c>
      <c r="O5" s="86">
        <v>3.0</v>
      </c>
      <c r="P5" s="86">
        <v>0.0</v>
      </c>
      <c r="Q5" s="86">
        <v>0.0</v>
      </c>
      <c r="R5" s="86">
        <v>0.0</v>
      </c>
      <c r="S5" s="86">
        <v>0.0</v>
      </c>
      <c r="T5" s="86">
        <v>0.0</v>
      </c>
      <c r="U5" s="86">
        <v>11.0</v>
      </c>
      <c r="V5" s="86">
        <v>5.0</v>
      </c>
      <c r="W5" s="86">
        <v>10.0</v>
      </c>
      <c r="X5" s="86">
        <v>1.0</v>
      </c>
      <c r="Y5" s="86">
        <v>1.0</v>
      </c>
      <c r="Z5" s="86">
        <v>0.0</v>
      </c>
      <c r="AA5" s="86">
        <v>0.0</v>
      </c>
      <c r="AB5" s="86">
        <v>0.0</v>
      </c>
      <c r="AC5" s="86">
        <v>0.0</v>
      </c>
      <c r="AD5" s="86">
        <v>0.0</v>
      </c>
      <c r="AE5" s="86">
        <v>0.0</v>
      </c>
      <c r="AF5" s="86">
        <v>0.0</v>
      </c>
      <c r="AG5" s="86">
        <v>0.0</v>
      </c>
      <c r="AH5" s="86">
        <v>0.0</v>
      </c>
      <c r="AI5" s="86">
        <v>0.0</v>
      </c>
      <c r="AJ5" s="79"/>
    </row>
    <row r="6">
      <c r="A6" s="86">
        <v>13852.2</v>
      </c>
      <c r="B6" s="109">
        <v>44440.0</v>
      </c>
      <c r="C6" s="109">
        <v>44480.0</v>
      </c>
      <c r="D6" s="89" t="s">
        <v>219</v>
      </c>
      <c r="E6" s="90" t="s">
        <v>36</v>
      </c>
      <c r="F6" s="89" t="s">
        <v>220</v>
      </c>
      <c r="G6" s="89" t="s">
        <v>38</v>
      </c>
      <c r="H6" s="86">
        <v>27607.0</v>
      </c>
      <c r="I6" s="91"/>
      <c r="J6" s="86">
        <v>0.0</v>
      </c>
      <c r="K6" s="86">
        <v>1.0</v>
      </c>
      <c r="L6" s="86">
        <v>0.0</v>
      </c>
      <c r="M6" s="89" t="s">
        <v>49</v>
      </c>
      <c r="N6" s="89" t="s">
        <v>39</v>
      </c>
      <c r="O6" s="86">
        <v>3.0</v>
      </c>
      <c r="P6" s="86">
        <v>11.0</v>
      </c>
      <c r="Q6" s="86">
        <v>5.0</v>
      </c>
      <c r="R6" s="86">
        <v>10.0</v>
      </c>
      <c r="S6" s="86">
        <v>1.0</v>
      </c>
      <c r="T6" s="86">
        <v>1.0</v>
      </c>
      <c r="U6" s="86">
        <v>0.0</v>
      </c>
      <c r="V6" s="86">
        <v>0.0</v>
      </c>
      <c r="W6" s="86">
        <v>0.0</v>
      </c>
      <c r="X6" s="86">
        <v>0.0</v>
      </c>
      <c r="Y6" s="86">
        <v>0.0</v>
      </c>
      <c r="Z6" s="86">
        <v>0.0</v>
      </c>
      <c r="AA6" s="86">
        <v>0.0</v>
      </c>
      <c r="AB6" s="86">
        <v>0.0</v>
      </c>
      <c r="AC6" s="86">
        <v>0.0</v>
      </c>
      <c r="AD6" s="86">
        <v>0.0</v>
      </c>
      <c r="AE6" s="86">
        <v>0.0</v>
      </c>
      <c r="AF6" s="86">
        <v>0.0</v>
      </c>
      <c r="AG6" s="86">
        <v>0.0</v>
      </c>
      <c r="AH6" s="86">
        <v>0.0</v>
      </c>
      <c r="AI6" s="86">
        <v>0.0</v>
      </c>
      <c r="AJ6" s="79"/>
    </row>
    <row r="7">
      <c r="A7" s="86">
        <v>13852.3</v>
      </c>
      <c r="B7" s="109">
        <v>44440.0</v>
      </c>
      <c r="C7" s="109">
        <v>44480.0</v>
      </c>
      <c r="D7" s="89" t="s">
        <v>219</v>
      </c>
      <c r="E7" s="89" t="s">
        <v>36</v>
      </c>
      <c r="I7" s="110"/>
      <c r="J7" s="86">
        <v>0.0</v>
      </c>
      <c r="K7" s="86">
        <v>0.0</v>
      </c>
      <c r="L7" s="86">
        <v>1.0</v>
      </c>
      <c r="M7" s="89" t="s">
        <v>39</v>
      </c>
      <c r="N7" s="89" t="s">
        <v>39</v>
      </c>
      <c r="O7" s="86">
        <v>3.0</v>
      </c>
      <c r="P7" s="86">
        <v>11.0</v>
      </c>
      <c r="Q7" s="86">
        <v>5.0</v>
      </c>
      <c r="R7" s="86">
        <v>10.0</v>
      </c>
      <c r="S7" s="86">
        <v>1.0</v>
      </c>
      <c r="T7" s="86">
        <v>1.0</v>
      </c>
      <c r="U7" s="86">
        <v>0.0</v>
      </c>
      <c r="V7" s="86">
        <v>0.0</v>
      </c>
      <c r="W7" s="86">
        <v>0.0</v>
      </c>
      <c r="X7" s="86">
        <v>0.0</v>
      </c>
      <c r="Y7" s="86">
        <v>0.0</v>
      </c>
      <c r="Z7" s="86">
        <v>0.0</v>
      </c>
      <c r="AA7" s="86">
        <v>0.0</v>
      </c>
      <c r="AB7" s="86">
        <v>0.0</v>
      </c>
      <c r="AC7" s="86">
        <v>0.0</v>
      </c>
      <c r="AD7" s="86">
        <v>0.0</v>
      </c>
      <c r="AE7" s="86">
        <v>0.0</v>
      </c>
      <c r="AF7" s="86">
        <v>0.0</v>
      </c>
      <c r="AG7" s="86">
        <v>0.0</v>
      </c>
      <c r="AH7" s="86">
        <v>0.0</v>
      </c>
      <c r="AI7" s="86">
        <v>0.0</v>
      </c>
      <c r="AJ7" s="79"/>
    </row>
    <row r="8">
      <c r="A8" s="86">
        <v>13853.1</v>
      </c>
      <c r="B8" s="109">
        <v>44440.0</v>
      </c>
      <c r="C8" s="112">
        <v>44481.0</v>
      </c>
      <c r="D8" s="89" t="s">
        <v>301</v>
      </c>
      <c r="E8" s="89" t="s">
        <v>36</v>
      </c>
      <c r="F8" s="89" t="s">
        <v>203</v>
      </c>
      <c r="G8" s="90" t="s">
        <v>38</v>
      </c>
      <c r="H8" s="111">
        <v>27613.0</v>
      </c>
      <c r="I8" s="91"/>
      <c r="J8" s="86">
        <v>0.0</v>
      </c>
      <c r="K8" s="86">
        <v>1.0</v>
      </c>
      <c r="L8" s="86">
        <v>0.0</v>
      </c>
      <c r="M8" s="89" t="s">
        <v>49</v>
      </c>
      <c r="N8" s="89" t="s">
        <v>39</v>
      </c>
      <c r="O8" s="86">
        <v>0.0</v>
      </c>
      <c r="P8" s="86">
        <v>0.0</v>
      </c>
      <c r="Q8" s="86">
        <v>0.0</v>
      </c>
      <c r="R8" s="86">
        <v>0.0</v>
      </c>
      <c r="S8" s="86">
        <v>0.0</v>
      </c>
      <c r="T8" s="86">
        <v>0.0</v>
      </c>
      <c r="U8" s="86">
        <v>0.0</v>
      </c>
      <c r="V8" s="86">
        <v>0.0</v>
      </c>
      <c r="W8" s="86">
        <v>0.0</v>
      </c>
      <c r="X8" s="86">
        <v>0.0</v>
      </c>
      <c r="Y8" s="86">
        <v>0.0</v>
      </c>
      <c r="Z8" s="86">
        <v>11.0</v>
      </c>
      <c r="AA8" s="86">
        <v>6.0</v>
      </c>
      <c r="AB8" s="86">
        <v>10.0</v>
      </c>
      <c r="AC8" s="86">
        <v>0.0</v>
      </c>
      <c r="AD8" s="86">
        <v>0.0</v>
      </c>
      <c r="AE8" s="86">
        <v>0.0</v>
      </c>
      <c r="AF8" s="86">
        <v>0.0</v>
      </c>
      <c r="AG8" s="86">
        <v>0.0</v>
      </c>
      <c r="AH8" s="86">
        <v>0.0</v>
      </c>
      <c r="AI8" s="86">
        <v>0.0</v>
      </c>
      <c r="AJ8" s="79"/>
    </row>
    <row r="9">
      <c r="A9" s="86">
        <v>13854.1</v>
      </c>
      <c r="B9" s="109">
        <v>44440.0</v>
      </c>
      <c r="C9" s="112">
        <v>44455.0</v>
      </c>
      <c r="D9" s="89" t="s">
        <v>364</v>
      </c>
      <c r="E9" s="90" t="s">
        <v>160</v>
      </c>
      <c r="F9" s="110"/>
      <c r="G9" s="110"/>
      <c r="H9" s="113"/>
      <c r="I9" s="91"/>
      <c r="J9" s="86">
        <v>0.0</v>
      </c>
      <c r="K9" s="86">
        <v>0.0</v>
      </c>
      <c r="L9" s="86">
        <v>1.0</v>
      </c>
      <c r="M9" s="89" t="s">
        <v>39</v>
      </c>
      <c r="N9" s="89" t="s">
        <v>39</v>
      </c>
      <c r="O9" s="86">
        <v>4.0</v>
      </c>
      <c r="P9" s="86">
        <v>10.0</v>
      </c>
      <c r="Q9" s="86">
        <v>4.0</v>
      </c>
      <c r="R9" s="86">
        <v>5.0</v>
      </c>
      <c r="S9" s="86">
        <v>1.0</v>
      </c>
      <c r="T9" s="86">
        <v>0.0</v>
      </c>
      <c r="U9" s="86">
        <v>0.0</v>
      </c>
      <c r="V9" s="86">
        <v>0.0</v>
      </c>
      <c r="W9" s="86">
        <v>0.0</v>
      </c>
      <c r="X9" s="86">
        <v>0.0</v>
      </c>
      <c r="Y9" s="86">
        <v>0.0</v>
      </c>
      <c r="Z9" s="86">
        <v>0.0</v>
      </c>
      <c r="AA9" s="86">
        <v>0.0</v>
      </c>
      <c r="AB9" s="86">
        <v>0.0</v>
      </c>
      <c r="AC9" s="86">
        <v>0.0</v>
      </c>
      <c r="AD9" s="86">
        <v>0.0</v>
      </c>
      <c r="AE9" s="86">
        <v>0.0</v>
      </c>
      <c r="AF9" s="86">
        <v>0.0</v>
      </c>
      <c r="AG9" s="86">
        <v>0.0</v>
      </c>
      <c r="AH9" s="86">
        <v>0.0</v>
      </c>
      <c r="AI9" s="86">
        <v>0.0</v>
      </c>
      <c r="AJ9" s="79"/>
    </row>
    <row r="10">
      <c r="A10" s="86">
        <v>13855.1</v>
      </c>
      <c r="B10" s="109">
        <v>44440.0</v>
      </c>
      <c r="C10" s="89" t="s">
        <v>171</v>
      </c>
      <c r="D10" s="89" t="s">
        <v>150</v>
      </c>
      <c r="E10" s="89" t="s">
        <v>36</v>
      </c>
      <c r="F10" s="89" t="s">
        <v>151</v>
      </c>
      <c r="G10" s="89" t="s">
        <v>38</v>
      </c>
      <c r="H10" s="86">
        <v>27606.0</v>
      </c>
      <c r="I10" s="110"/>
      <c r="J10" s="86">
        <v>0.0</v>
      </c>
      <c r="K10" s="86">
        <v>1.0</v>
      </c>
      <c r="L10" s="86">
        <v>0.0</v>
      </c>
      <c r="M10" s="89" t="s">
        <v>39</v>
      </c>
      <c r="N10" s="89" t="s">
        <v>39</v>
      </c>
      <c r="O10" s="86">
        <v>0.0</v>
      </c>
      <c r="P10" s="86">
        <v>0.0</v>
      </c>
      <c r="Q10" s="86">
        <v>0.0</v>
      </c>
      <c r="R10" s="86">
        <v>0.0</v>
      </c>
      <c r="S10" s="86">
        <v>0.0</v>
      </c>
      <c r="T10" s="86">
        <v>0.0</v>
      </c>
      <c r="U10" s="86">
        <v>0.0</v>
      </c>
      <c r="V10" s="86">
        <v>0.0</v>
      </c>
      <c r="W10" s="86">
        <v>0.0</v>
      </c>
      <c r="X10" s="86">
        <v>0.0</v>
      </c>
      <c r="Y10" s="86">
        <v>0.0</v>
      </c>
      <c r="Z10" s="86">
        <v>0.0</v>
      </c>
      <c r="AA10" s="86">
        <v>0.0</v>
      </c>
      <c r="AB10" s="86">
        <v>0.0</v>
      </c>
      <c r="AC10" s="86">
        <v>0.0</v>
      </c>
      <c r="AD10" s="86">
        <v>0.0</v>
      </c>
      <c r="AE10" s="86">
        <v>0.0</v>
      </c>
      <c r="AF10" s="86">
        <v>0.0</v>
      </c>
      <c r="AG10" s="86">
        <v>0.0</v>
      </c>
      <c r="AH10" s="86">
        <v>0.0</v>
      </c>
      <c r="AI10" s="86">
        <v>0.0</v>
      </c>
      <c r="AJ10" s="79"/>
    </row>
    <row r="11">
      <c r="A11" s="86">
        <v>13855.2</v>
      </c>
      <c r="B11" s="109">
        <v>44440.0</v>
      </c>
      <c r="C11" s="89" t="s">
        <v>171</v>
      </c>
      <c r="D11" s="89" t="s">
        <v>150</v>
      </c>
      <c r="E11" s="89" t="s">
        <v>36</v>
      </c>
      <c r="F11" s="89" t="s">
        <v>259</v>
      </c>
      <c r="G11" s="89" t="s">
        <v>38</v>
      </c>
      <c r="H11" s="86">
        <v>27607.0</v>
      </c>
      <c r="I11" s="110"/>
      <c r="J11" s="86">
        <v>0.0</v>
      </c>
      <c r="K11" s="86">
        <v>1.0</v>
      </c>
      <c r="L11" s="86">
        <v>0.0</v>
      </c>
      <c r="M11" s="89" t="s">
        <v>39</v>
      </c>
      <c r="N11" s="89" t="s">
        <v>39</v>
      </c>
      <c r="O11" s="86">
        <v>0.0</v>
      </c>
      <c r="P11" s="86">
        <v>0.0</v>
      </c>
      <c r="Q11" s="86">
        <v>0.0</v>
      </c>
      <c r="R11" s="86">
        <v>0.0</v>
      </c>
      <c r="S11" s="86">
        <v>0.0</v>
      </c>
      <c r="T11" s="86">
        <v>0.0</v>
      </c>
      <c r="U11" s="86">
        <v>0.0</v>
      </c>
      <c r="V11" s="86">
        <v>0.0</v>
      </c>
      <c r="W11" s="86">
        <v>0.0</v>
      </c>
      <c r="X11" s="86">
        <v>0.0</v>
      </c>
      <c r="Y11" s="86">
        <v>0.0</v>
      </c>
      <c r="Z11" s="86">
        <v>0.0</v>
      </c>
      <c r="AA11" s="86">
        <v>0.0</v>
      </c>
      <c r="AB11" s="86">
        <v>0.0</v>
      </c>
      <c r="AC11" s="86">
        <v>0.0</v>
      </c>
      <c r="AD11" s="86">
        <v>0.0</v>
      </c>
      <c r="AE11" s="86">
        <v>0.0</v>
      </c>
      <c r="AF11" s="86">
        <v>0.0</v>
      </c>
      <c r="AG11" s="86">
        <v>0.0</v>
      </c>
      <c r="AH11" s="86">
        <v>0.0</v>
      </c>
      <c r="AI11" s="86">
        <v>0.0</v>
      </c>
      <c r="AJ11" s="79"/>
    </row>
    <row r="12">
      <c r="A12" s="86">
        <v>13855.3</v>
      </c>
      <c r="B12" s="109">
        <v>44440.0</v>
      </c>
      <c r="C12" s="89" t="s">
        <v>171</v>
      </c>
      <c r="D12" s="89" t="s">
        <v>150</v>
      </c>
      <c r="E12" s="89" t="s">
        <v>36</v>
      </c>
      <c r="F12" s="89" t="s">
        <v>248</v>
      </c>
      <c r="G12" s="89" t="s">
        <v>38</v>
      </c>
      <c r="H12" s="86">
        <v>27604.0</v>
      </c>
      <c r="I12" s="110"/>
      <c r="J12" s="86">
        <v>0.0</v>
      </c>
      <c r="K12" s="86">
        <v>1.0</v>
      </c>
      <c r="L12" s="86">
        <v>0.0</v>
      </c>
      <c r="M12" s="89" t="s">
        <v>39</v>
      </c>
      <c r="N12" s="89" t="s">
        <v>39</v>
      </c>
      <c r="O12" s="86">
        <v>0.0</v>
      </c>
      <c r="P12" s="86">
        <v>0.0</v>
      </c>
      <c r="Q12" s="86">
        <v>0.0</v>
      </c>
      <c r="R12" s="86">
        <v>0.0</v>
      </c>
      <c r="S12" s="86">
        <v>0.0</v>
      </c>
      <c r="T12" s="86">
        <v>0.0</v>
      </c>
      <c r="U12" s="86">
        <v>0.0</v>
      </c>
      <c r="V12" s="86">
        <v>0.0</v>
      </c>
      <c r="W12" s="86">
        <v>0.0</v>
      </c>
      <c r="X12" s="86">
        <v>0.0</v>
      </c>
      <c r="Y12" s="86">
        <v>0.0</v>
      </c>
      <c r="Z12" s="86">
        <v>0.0</v>
      </c>
      <c r="AA12" s="86">
        <v>0.0</v>
      </c>
      <c r="AB12" s="86">
        <v>0.0</v>
      </c>
      <c r="AC12" s="86">
        <v>0.0</v>
      </c>
      <c r="AD12" s="86">
        <v>0.0</v>
      </c>
      <c r="AE12" s="86">
        <v>0.0</v>
      </c>
      <c r="AF12" s="86">
        <v>0.0</v>
      </c>
      <c r="AG12" s="86">
        <v>0.0</v>
      </c>
      <c r="AH12" s="86">
        <v>0.0</v>
      </c>
      <c r="AI12" s="86">
        <v>0.0</v>
      </c>
      <c r="AJ12" s="79"/>
    </row>
    <row r="13">
      <c r="A13" s="86">
        <v>13856.1</v>
      </c>
      <c r="B13" s="109">
        <v>44440.0</v>
      </c>
      <c r="C13" s="109">
        <v>44480.0</v>
      </c>
      <c r="D13" s="89" t="s">
        <v>370</v>
      </c>
      <c r="E13" s="90" t="s">
        <v>104</v>
      </c>
      <c r="F13" s="89" t="s">
        <v>268</v>
      </c>
      <c r="G13" s="89" t="s">
        <v>38</v>
      </c>
      <c r="H13" s="86">
        <v>27605.0</v>
      </c>
      <c r="I13" s="91"/>
      <c r="J13" s="86">
        <v>0.0</v>
      </c>
      <c r="K13" s="86">
        <v>1.0</v>
      </c>
      <c r="L13" s="86">
        <v>0.0</v>
      </c>
      <c r="M13" s="89" t="s">
        <v>49</v>
      </c>
      <c r="N13" s="89" t="s">
        <v>39</v>
      </c>
      <c r="O13" s="86">
        <v>3.0</v>
      </c>
      <c r="P13" s="86">
        <v>11.0</v>
      </c>
      <c r="Q13" s="86">
        <v>5.0</v>
      </c>
      <c r="R13" s="86">
        <v>12.0</v>
      </c>
      <c r="S13" s="86">
        <v>1.0</v>
      </c>
      <c r="T13" s="86">
        <v>1.0</v>
      </c>
      <c r="U13" s="86">
        <v>0.0</v>
      </c>
      <c r="V13" s="86">
        <v>0.0</v>
      </c>
      <c r="W13" s="86">
        <v>0.0</v>
      </c>
      <c r="X13" s="86">
        <v>0.0</v>
      </c>
      <c r="Y13" s="86">
        <v>0.0</v>
      </c>
      <c r="Z13" s="86">
        <v>0.0</v>
      </c>
      <c r="AA13" s="86">
        <v>0.0</v>
      </c>
      <c r="AB13" s="86">
        <v>0.0</v>
      </c>
      <c r="AC13" s="86">
        <v>0.0</v>
      </c>
      <c r="AD13" s="86">
        <v>0.0</v>
      </c>
      <c r="AE13" s="86">
        <v>0.0</v>
      </c>
      <c r="AF13" s="86">
        <v>0.0</v>
      </c>
      <c r="AG13" s="86">
        <v>0.0</v>
      </c>
      <c r="AH13" s="86">
        <v>0.0</v>
      </c>
      <c r="AI13" s="86">
        <v>0.0</v>
      </c>
      <c r="AJ13" s="79"/>
    </row>
    <row r="14">
      <c r="A14" s="86">
        <v>13856.2</v>
      </c>
      <c r="B14" s="109">
        <v>44440.0</v>
      </c>
      <c r="C14" s="109">
        <v>44480.0</v>
      </c>
      <c r="D14" s="89" t="s">
        <v>370</v>
      </c>
      <c r="E14" s="89" t="s">
        <v>104</v>
      </c>
      <c r="F14" s="89" t="s">
        <v>268</v>
      </c>
      <c r="G14" s="89" t="s">
        <v>38</v>
      </c>
      <c r="H14" s="86">
        <v>27605.0</v>
      </c>
      <c r="I14" s="110"/>
      <c r="J14" s="86">
        <v>0.0</v>
      </c>
      <c r="K14" s="86">
        <v>1.0</v>
      </c>
      <c r="L14" s="86">
        <v>0.0</v>
      </c>
      <c r="M14" s="89" t="s">
        <v>49</v>
      </c>
      <c r="N14" s="89" t="s">
        <v>39</v>
      </c>
      <c r="O14" s="86">
        <v>3.0</v>
      </c>
      <c r="P14" s="86">
        <v>0.0</v>
      </c>
      <c r="Q14" s="86">
        <v>0.0</v>
      </c>
      <c r="R14" s="86">
        <v>0.0</v>
      </c>
      <c r="S14" s="86">
        <v>0.0</v>
      </c>
      <c r="T14" s="86">
        <v>0.0</v>
      </c>
      <c r="U14" s="86">
        <v>6.0</v>
      </c>
      <c r="V14" s="86">
        <v>10.0</v>
      </c>
      <c r="W14" s="86">
        <v>10.0</v>
      </c>
      <c r="X14" s="86">
        <v>1.0</v>
      </c>
      <c r="Y14" s="86">
        <v>1.0</v>
      </c>
      <c r="Z14" s="86">
        <v>0.0</v>
      </c>
      <c r="AA14" s="86">
        <v>0.0</v>
      </c>
      <c r="AB14" s="86">
        <v>0.0</v>
      </c>
      <c r="AC14" s="86">
        <v>0.0</v>
      </c>
      <c r="AD14" s="86">
        <v>0.0</v>
      </c>
      <c r="AE14" s="86">
        <v>0.0</v>
      </c>
      <c r="AF14" s="86">
        <v>0.0</v>
      </c>
      <c r="AG14" s="86">
        <v>0.0</v>
      </c>
      <c r="AH14" s="86">
        <v>0.0</v>
      </c>
      <c r="AI14" s="86">
        <v>0.0</v>
      </c>
      <c r="AJ14" s="79"/>
    </row>
    <row r="15">
      <c r="A15" s="86">
        <v>13856.3</v>
      </c>
      <c r="B15" s="109">
        <v>44440.0</v>
      </c>
      <c r="C15" s="109">
        <v>44480.0</v>
      </c>
      <c r="D15" s="89" t="s">
        <v>370</v>
      </c>
      <c r="E15" s="89" t="s">
        <v>104</v>
      </c>
      <c r="F15" s="89" t="s">
        <v>268</v>
      </c>
      <c r="G15" s="89" t="s">
        <v>38</v>
      </c>
      <c r="H15" s="86">
        <v>27605.0</v>
      </c>
      <c r="I15" s="110"/>
      <c r="J15" s="86">
        <v>0.0</v>
      </c>
      <c r="K15" s="86">
        <v>1.0</v>
      </c>
      <c r="L15" s="86">
        <v>0.0</v>
      </c>
      <c r="M15" s="89" t="s">
        <v>49</v>
      </c>
      <c r="N15" s="89" t="s">
        <v>39</v>
      </c>
      <c r="O15" s="86">
        <v>3.0</v>
      </c>
      <c r="P15" s="86">
        <v>11.0</v>
      </c>
      <c r="Q15" s="86">
        <v>5.0</v>
      </c>
      <c r="R15" s="86">
        <v>10.0</v>
      </c>
      <c r="S15" s="86">
        <v>1.0</v>
      </c>
      <c r="T15" s="86">
        <v>1.0</v>
      </c>
      <c r="U15" s="86">
        <v>0.0</v>
      </c>
      <c r="V15" s="86">
        <v>0.0</v>
      </c>
      <c r="W15" s="86">
        <v>0.0</v>
      </c>
      <c r="X15" s="86">
        <v>0.0</v>
      </c>
      <c r="Y15" s="86">
        <v>0.0</v>
      </c>
      <c r="Z15" s="86">
        <v>0.0</v>
      </c>
      <c r="AA15" s="86">
        <v>0.0</v>
      </c>
      <c r="AB15" s="86">
        <v>0.0</v>
      </c>
      <c r="AC15" s="86">
        <v>0.0</v>
      </c>
      <c r="AD15" s="86">
        <v>0.0</v>
      </c>
      <c r="AE15" s="86">
        <v>0.0</v>
      </c>
      <c r="AF15" s="86">
        <v>0.0</v>
      </c>
      <c r="AG15" s="86">
        <v>0.0</v>
      </c>
      <c r="AH15" s="86">
        <v>0.0</v>
      </c>
      <c r="AI15" s="86">
        <v>0.0</v>
      </c>
      <c r="AJ15" s="79"/>
    </row>
    <row r="16">
      <c r="A16" s="86">
        <v>13856.4</v>
      </c>
      <c r="B16" s="109">
        <v>44440.0</v>
      </c>
      <c r="C16" s="109">
        <v>44480.0</v>
      </c>
      <c r="D16" s="89" t="s">
        <v>370</v>
      </c>
      <c r="E16" s="89" t="s">
        <v>104</v>
      </c>
      <c r="F16" s="89" t="s">
        <v>40</v>
      </c>
      <c r="G16" s="113"/>
      <c r="H16" s="113"/>
      <c r="I16" s="91"/>
      <c r="J16" s="86">
        <v>0.0</v>
      </c>
      <c r="K16" s="86">
        <v>1.0</v>
      </c>
      <c r="L16" s="86">
        <v>0.0</v>
      </c>
      <c r="M16" s="89" t="s">
        <v>39</v>
      </c>
      <c r="N16" s="89" t="s">
        <v>39</v>
      </c>
      <c r="O16" s="86">
        <v>1.0</v>
      </c>
      <c r="P16" s="86">
        <v>0.0</v>
      </c>
      <c r="Q16" s="86">
        <v>0.0</v>
      </c>
      <c r="R16" s="86">
        <v>0.0</v>
      </c>
      <c r="S16" s="86">
        <v>0.0</v>
      </c>
      <c r="T16" s="86">
        <v>0.0</v>
      </c>
      <c r="U16" s="86">
        <v>11.0</v>
      </c>
      <c r="V16" s="86">
        <v>5.0</v>
      </c>
      <c r="W16" s="86">
        <v>10.0</v>
      </c>
      <c r="X16" s="86">
        <v>1.0</v>
      </c>
      <c r="Y16" s="86">
        <v>1.0</v>
      </c>
      <c r="Z16" s="86">
        <v>0.0</v>
      </c>
      <c r="AA16" s="86">
        <v>0.0</v>
      </c>
      <c r="AB16" s="86">
        <v>0.0</v>
      </c>
      <c r="AC16" s="86">
        <v>0.0</v>
      </c>
      <c r="AD16" s="86">
        <v>0.0</v>
      </c>
      <c r="AE16" s="86">
        <v>0.0</v>
      </c>
      <c r="AF16" s="86">
        <v>0.0</v>
      </c>
      <c r="AG16" s="86">
        <v>0.0</v>
      </c>
      <c r="AH16" s="86">
        <v>0.0</v>
      </c>
      <c r="AI16" s="86">
        <v>0.0</v>
      </c>
      <c r="AJ16" s="79"/>
    </row>
    <row r="17">
      <c r="A17" s="86">
        <v>13856.5</v>
      </c>
      <c r="B17" s="109">
        <v>44440.0</v>
      </c>
      <c r="C17" s="109">
        <v>44480.0</v>
      </c>
      <c r="D17" s="89" t="s">
        <v>370</v>
      </c>
      <c r="E17" s="89" t="s">
        <v>104</v>
      </c>
      <c r="G17" s="113"/>
      <c r="H17" s="113"/>
      <c r="I17" s="91"/>
      <c r="J17" s="86">
        <v>1.0</v>
      </c>
      <c r="K17" s="86">
        <v>0.0</v>
      </c>
      <c r="L17" s="86">
        <v>0.0</v>
      </c>
      <c r="M17" s="89" t="s">
        <v>39</v>
      </c>
      <c r="N17" s="89" t="s">
        <v>49</v>
      </c>
      <c r="O17" s="86">
        <v>3.0</v>
      </c>
      <c r="P17" s="86">
        <v>0.0</v>
      </c>
      <c r="Q17" s="86">
        <v>0.0</v>
      </c>
      <c r="R17" s="86">
        <v>0.0</v>
      </c>
      <c r="S17" s="86">
        <v>0.0</v>
      </c>
      <c r="T17" s="86">
        <v>0.0</v>
      </c>
      <c r="U17" s="86">
        <v>0.0</v>
      </c>
      <c r="V17" s="86">
        <v>0.0</v>
      </c>
      <c r="W17" s="86">
        <v>0.0</v>
      </c>
      <c r="X17" s="86">
        <v>0.0</v>
      </c>
      <c r="Y17" s="86">
        <v>0.0</v>
      </c>
      <c r="Z17" s="86">
        <v>6.0</v>
      </c>
      <c r="AA17" s="86">
        <v>3.0</v>
      </c>
      <c r="AB17" s="86">
        <v>12.0</v>
      </c>
      <c r="AC17" s="86">
        <v>1.0</v>
      </c>
      <c r="AD17" s="86">
        <v>1.0</v>
      </c>
      <c r="AE17" s="86">
        <v>0.0</v>
      </c>
      <c r="AF17" s="86">
        <v>0.0</v>
      </c>
      <c r="AG17" s="86">
        <v>0.0</v>
      </c>
      <c r="AH17" s="86">
        <v>0.0</v>
      </c>
      <c r="AI17" s="86">
        <v>0.0</v>
      </c>
      <c r="AJ17" s="79"/>
    </row>
    <row r="18">
      <c r="A18" s="86">
        <v>13857.1</v>
      </c>
      <c r="B18" s="109">
        <v>44441.0</v>
      </c>
      <c r="C18" s="109">
        <v>44480.0</v>
      </c>
      <c r="D18" s="89" t="s">
        <v>433</v>
      </c>
      <c r="E18" s="89" t="s">
        <v>36</v>
      </c>
      <c r="F18" s="89" t="s">
        <v>365</v>
      </c>
      <c r="G18" s="89" t="s">
        <v>54</v>
      </c>
      <c r="H18" s="86">
        <v>27540.0</v>
      </c>
      <c r="I18" s="110"/>
      <c r="J18" s="86">
        <v>0.0</v>
      </c>
      <c r="K18" s="86">
        <v>1.0</v>
      </c>
      <c r="L18" s="86">
        <v>0.0</v>
      </c>
      <c r="M18" s="89" t="s">
        <v>39</v>
      </c>
      <c r="N18" s="89" t="s">
        <v>49</v>
      </c>
      <c r="O18" s="86">
        <v>3.0</v>
      </c>
      <c r="P18" s="86">
        <v>0.0</v>
      </c>
      <c r="Q18" s="86">
        <v>0.0</v>
      </c>
      <c r="R18" s="86">
        <v>0.0</v>
      </c>
      <c r="S18" s="86">
        <v>0.0</v>
      </c>
      <c r="T18" s="86">
        <v>0.0</v>
      </c>
      <c r="U18" s="86">
        <v>11.0</v>
      </c>
      <c r="V18" s="86">
        <v>0.0</v>
      </c>
      <c r="W18" s="86">
        <v>0.0</v>
      </c>
      <c r="X18" s="86">
        <v>0.0</v>
      </c>
      <c r="Y18" s="86">
        <v>1.0</v>
      </c>
      <c r="Z18" s="86">
        <v>0.0</v>
      </c>
      <c r="AA18" s="86">
        <v>0.0</v>
      </c>
      <c r="AB18" s="86">
        <v>0.0</v>
      </c>
      <c r="AC18" s="86">
        <v>0.0</v>
      </c>
      <c r="AD18" s="86">
        <v>0.0</v>
      </c>
      <c r="AE18" s="86">
        <v>0.0</v>
      </c>
      <c r="AF18" s="86">
        <v>5.0</v>
      </c>
      <c r="AG18" s="86">
        <v>10.0</v>
      </c>
      <c r="AH18" s="86">
        <v>1.0</v>
      </c>
      <c r="AI18" s="86">
        <v>0.0</v>
      </c>
      <c r="AJ18" s="79"/>
    </row>
    <row r="19">
      <c r="A19" s="86">
        <v>13857.2</v>
      </c>
      <c r="B19" s="109">
        <v>44441.0</v>
      </c>
      <c r="C19" s="109">
        <v>44480.0</v>
      </c>
      <c r="D19" s="89" t="s">
        <v>433</v>
      </c>
      <c r="E19" s="90" t="s">
        <v>36</v>
      </c>
      <c r="F19" s="89" t="s">
        <v>61</v>
      </c>
      <c r="G19" s="89" t="s">
        <v>62</v>
      </c>
      <c r="H19" s="86">
        <v>27526.0</v>
      </c>
      <c r="I19" s="91"/>
      <c r="J19" s="86">
        <v>0.0</v>
      </c>
      <c r="K19" s="86">
        <v>1.0</v>
      </c>
      <c r="L19" s="86">
        <v>0.0</v>
      </c>
      <c r="M19" s="89" t="s">
        <v>39</v>
      </c>
      <c r="N19" s="89" t="s">
        <v>49</v>
      </c>
      <c r="O19" s="86">
        <v>3.0</v>
      </c>
      <c r="P19" s="86">
        <v>0.0</v>
      </c>
      <c r="Q19" s="86">
        <v>0.0</v>
      </c>
      <c r="R19" s="86">
        <v>0.0</v>
      </c>
      <c r="S19" s="86">
        <v>0.0</v>
      </c>
      <c r="T19" s="86">
        <v>0.0</v>
      </c>
      <c r="U19" s="86">
        <v>11.0</v>
      </c>
      <c r="V19" s="86">
        <v>5.0</v>
      </c>
      <c r="W19" s="86">
        <v>10.0</v>
      </c>
      <c r="X19" s="86">
        <v>1.0</v>
      </c>
      <c r="Y19" s="86">
        <v>1.0</v>
      </c>
      <c r="Z19" s="86">
        <v>0.0</v>
      </c>
      <c r="AA19" s="86">
        <v>0.0</v>
      </c>
      <c r="AB19" s="86">
        <v>0.0</v>
      </c>
      <c r="AC19" s="86">
        <v>0.0</v>
      </c>
      <c r="AD19" s="86">
        <v>0.0</v>
      </c>
      <c r="AE19" s="86">
        <v>0.0</v>
      </c>
      <c r="AF19" s="86">
        <v>0.0</v>
      </c>
      <c r="AG19" s="86">
        <v>0.0</v>
      </c>
      <c r="AH19" s="86">
        <v>0.0</v>
      </c>
      <c r="AI19" s="86">
        <v>0.0</v>
      </c>
      <c r="AJ19" s="79"/>
    </row>
    <row r="20">
      <c r="A20" s="86">
        <v>13858.1</v>
      </c>
      <c r="B20" s="109">
        <v>44441.0</v>
      </c>
      <c r="C20" s="109">
        <v>44481.0</v>
      </c>
      <c r="D20" s="89" t="s">
        <v>150</v>
      </c>
      <c r="E20" s="89" t="s">
        <v>36</v>
      </c>
      <c r="F20" s="89" t="s">
        <v>151</v>
      </c>
      <c r="G20" s="89" t="s">
        <v>38</v>
      </c>
      <c r="H20" s="86">
        <v>27606.0</v>
      </c>
      <c r="I20" s="110"/>
      <c r="J20" s="86">
        <v>0.0</v>
      </c>
      <c r="K20" s="86">
        <v>1.0</v>
      </c>
      <c r="L20" s="86">
        <v>0.0</v>
      </c>
      <c r="M20" s="89" t="s">
        <v>39</v>
      </c>
      <c r="N20" s="89" t="s">
        <v>39</v>
      </c>
      <c r="O20" s="86">
        <v>3.0</v>
      </c>
      <c r="P20" s="86">
        <v>0.0</v>
      </c>
      <c r="Q20" s="86">
        <v>0.0</v>
      </c>
      <c r="R20" s="86">
        <v>0.0</v>
      </c>
      <c r="S20" s="86">
        <v>0.0</v>
      </c>
      <c r="T20" s="86">
        <v>0.0</v>
      </c>
      <c r="U20" s="86">
        <v>12.0</v>
      </c>
      <c r="V20" s="86">
        <v>6.0</v>
      </c>
      <c r="W20" s="86">
        <v>5.0</v>
      </c>
      <c r="X20" s="86">
        <v>1.0</v>
      </c>
      <c r="Y20" s="86">
        <v>1.0</v>
      </c>
      <c r="Z20" s="86">
        <v>0.0</v>
      </c>
      <c r="AA20" s="86">
        <v>0.0</v>
      </c>
      <c r="AB20" s="86">
        <v>0.0</v>
      </c>
      <c r="AC20" s="86">
        <v>0.0</v>
      </c>
      <c r="AD20" s="86">
        <v>0.0</v>
      </c>
      <c r="AE20" s="86">
        <v>0.0</v>
      </c>
      <c r="AF20" s="86">
        <v>0.0</v>
      </c>
      <c r="AG20" s="86">
        <v>5.0</v>
      </c>
      <c r="AH20" s="86">
        <v>0.0</v>
      </c>
      <c r="AI20" s="86">
        <v>0.0</v>
      </c>
      <c r="AJ20" s="79"/>
    </row>
    <row r="21">
      <c r="A21" s="86">
        <v>13858.2</v>
      </c>
      <c r="B21" s="109">
        <v>44441.0</v>
      </c>
      <c r="C21" s="109">
        <v>44481.0</v>
      </c>
      <c r="D21" s="89" t="s">
        <v>150</v>
      </c>
      <c r="E21" s="89" t="s">
        <v>36</v>
      </c>
      <c r="F21" s="89" t="s">
        <v>259</v>
      </c>
      <c r="G21" s="89" t="s">
        <v>38</v>
      </c>
      <c r="H21" s="86">
        <v>27607.0</v>
      </c>
      <c r="I21" s="110"/>
      <c r="J21" s="86">
        <v>0.0</v>
      </c>
      <c r="K21" s="86">
        <v>1.0</v>
      </c>
      <c r="L21" s="86">
        <v>0.0</v>
      </c>
      <c r="M21" s="89" t="s">
        <v>39</v>
      </c>
      <c r="N21" s="89" t="s">
        <v>39</v>
      </c>
      <c r="O21" s="86">
        <v>0.0</v>
      </c>
      <c r="P21" s="86">
        <v>0.0</v>
      </c>
      <c r="Q21" s="86">
        <v>0.0</v>
      </c>
      <c r="R21" s="86">
        <v>0.0</v>
      </c>
      <c r="S21" s="86">
        <v>0.0</v>
      </c>
      <c r="T21" s="86">
        <v>0.0</v>
      </c>
      <c r="U21" s="86">
        <v>12.0</v>
      </c>
      <c r="V21" s="86">
        <v>6.0</v>
      </c>
      <c r="W21" s="86">
        <v>10.0</v>
      </c>
      <c r="X21" s="86">
        <v>1.0</v>
      </c>
      <c r="Y21" s="86">
        <v>1.0</v>
      </c>
      <c r="Z21" s="86">
        <v>0.0</v>
      </c>
      <c r="AA21" s="86">
        <v>0.0</v>
      </c>
      <c r="AB21" s="86">
        <v>0.0</v>
      </c>
      <c r="AC21" s="86">
        <v>0.0</v>
      </c>
      <c r="AD21" s="86">
        <v>0.0</v>
      </c>
      <c r="AE21" s="86">
        <v>0.0</v>
      </c>
      <c r="AF21" s="86">
        <v>0.0</v>
      </c>
      <c r="AG21" s="86">
        <v>0.0</v>
      </c>
      <c r="AH21" s="86">
        <v>0.0</v>
      </c>
      <c r="AI21" s="86">
        <v>0.0</v>
      </c>
      <c r="AJ21" s="79"/>
    </row>
    <row r="22">
      <c r="A22" s="86">
        <v>13858.3</v>
      </c>
      <c r="B22" s="109">
        <v>44441.0</v>
      </c>
      <c r="C22" s="109">
        <v>44481.0</v>
      </c>
      <c r="D22" s="89" t="s">
        <v>150</v>
      </c>
      <c r="E22" s="89" t="s">
        <v>36</v>
      </c>
      <c r="F22" s="89" t="s">
        <v>248</v>
      </c>
      <c r="G22" s="90" t="s">
        <v>38</v>
      </c>
      <c r="H22" s="111">
        <v>27604.0</v>
      </c>
      <c r="I22" s="91"/>
      <c r="J22" s="86">
        <v>0.0</v>
      </c>
      <c r="K22" s="86">
        <v>1.0</v>
      </c>
      <c r="L22" s="86">
        <v>0.0</v>
      </c>
      <c r="M22" s="89" t="s">
        <v>39</v>
      </c>
      <c r="N22" s="89" t="s">
        <v>39</v>
      </c>
      <c r="O22" s="86">
        <v>1.0</v>
      </c>
      <c r="P22" s="86">
        <v>9.0</v>
      </c>
      <c r="Q22" s="86">
        <v>6.0</v>
      </c>
      <c r="R22" s="86">
        <v>10.0</v>
      </c>
      <c r="S22" s="86">
        <v>1.0</v>
      </c>
      <c r="T22" s="86">
        <v>1.0</v>
      </c>
      <c r="U22" s="86">
        <v>0.0</v>
      </c>
      <c r="V22" s="86">
        <v>0.0</v>
      </c>
      <c r="W22" s="86">
        <v>0.0</v>
      </c>
      <c r="X22" s="86">
        <v>0.0</v>
      </c>
      <c r="Y22" s="86">
        <v>0.0</v>
      </c>
      <c r="Z22" s="86">
        <v>0.0</v>
      </c>
      <c r="AA22" s="86">
        <v>0.0</v>
      </c>
      <c r="AB22" s="86">
        <v>0.0</v>
      </c>
      <c r="AC22" s="86">
        <v>0.0</v>
      </c>
      <c r="AD22" s="86">
        <v>0.0</v>
      </c>
      <c r="AE22" s="86">
        <v>0.0</v>
      </c>
      <c r="AF22" s="86">
        <v>0.0</v>
      </c>
      <c r="AG22" s="86">
        <v>0.0</v>
      </c>
      <c r="AH22" s="86">
        <v>0.0</v>
      </c>
      <c r="AI22" s="86">
        <v>0.0</v>
      </c>
      <c r="AJ22" s="79"/>
    </row>
    <row r="23">
      <c r="A23" s="86">
        <v>13858.4</v>
      </c>
      <c r="B23" s="109">
        <v>44441.0</v>
      </c>
      <c r="C23" s="109">
        <v>44481.0</v>
      </c>
      <c r="D23" s="89" t="s">
        <v>150</v>
      </c>
      <c r="E23" s="89" t="s">
        <v>36</v>
      </c>
      <c r="I23" s="110"/>
      <c r="J23" s="86">
        <v>0.0</v>
      </c>
      <c r="K23" s="86">
        <v>0.0</v>
      </c>
      <c r="L23" s="86">
        <v>1.0</v>
      </c>
      <c r="M23" s="89" t="s">
        <v>39</v>
      </c>
      <c r="N23" s="89" t="s">
        <v>39</v>
      </c>
      <c r="O23" s="86">
        <v>0.0</v>
      </c>
      <c r="P23" s="86">
        <v>0.0</v>
      </c>
      <c r="Q23" s="86">
        <v>0.0</v>
      </c>
      <c r="R23" s="86">
        <v>0.0</v>
      </c>
      <c r="S23" s="86">
        <v>0.0</v>
      </c>
      <c r="T23" s="86">
        <v>0.0</v>
      </c>
      <c r="U23" s="86">
        <v>12.0</v>
      </c>
      <c r="V23" s="86">
        <v>6.0</v>
      </c>
      <c r="W23" s="86">
        <v>5.0</v>
      </c>
      <c r="X23" s="86">
        <v>1.0</v>
      </c>
      <c r="Y23" s="86">
        <v>1.0</v>
      </c>
      <c r="Z23" s="86">
        <v>0.0</v>
      </c>
      <c r="AA23" s="86">
        <v>0.0</v>
      </c>
      <c r="AB23" s="86">
        <v>0.0</v>
      </c>
      <c r="AC23" s="86">
        <v>0.0</v>
      </c>
      <c r="AD23" s="86">
        <v>0.0</v>
      </c>
      <c r="AE23" s="86">
        <v>0.0</v>
      </c>
      <c r="AF23" s="86">
        <v>0.0</v>
      </c>
      <c r="AG23" s="86">
        <v>0.0</v>
      </c>
      <c r="AH23" s="86">
        <v>0.0</v>
      </c>
      <c r="AI23" s="86">
        <v>0.0</v>
      </c>
      <c r="AJ23" s="79"/>
    </row>
    <row r="24">
      <c r="A24" s="86">
        <v>13859.1</v>
      </c>
      <c r="B24" s="109">
        <v>44441.0</v>
      </c>
      <c r="C24" s="109">
        <v>44482.0</v>
      </c>
      <c r="D24" s="89" t="s">
        <v>150</v>
      </c>
      <c r="E24" s="89" t="s">
        <v>36</v>
      </c>
      <c r="F24" s="89" t="s">
        <v>151</v>
      </c>
      <c r="G24" s="89" t="s">
        <v>38</v>
      </c>
      <c r="H24" s="86">
        <v>27606.0</v>
      </c>
      <c r="I24" s="110"/>
      <c r="J24" s="86">
        <v>0.0</v>
      </c>
      <c r="K24" s="86">
        <v>1.0</v>
      </c>
      <c r="L24" s="86">
        <v>0.0</v>
      </c>
      <c r="M24" s="89" t="s">
        <v>39</v>
      </c>
      <c r="N24" s="89" t="s">
        <v>39</v>
      </c>
      <c r="O24" s="86">
        <v>6.0</v>
      </c>
      <c r="P24" s="86">
        <v>0.0</v>
      </c>
      <c r="Q24" s="86">
        <v>0.0</v>
      </c>
      <c r="R24" s="86">
        <v>0.0</v>
      </c>
      <c r="S24" s="86">
        <v>0.0</v>
      </c>
      <c r="T24" s="86">
        <v>0.0</v>
      </c>
      <c r="U24" s="86">
        <v>0.0</v>
      </c>
      <c r="V24" s="86">
        <v>0.0</v>
      </c>
      <c r="W24" s="86">
        <v>0.0</v>
      </c>
      <c r="X24" s="86">
        <v>0.0</v>
      </c>
      <c r="Y24" s="86">
        <v>0.0</v>
      </c>
      <c r="Z24" s="86">
        <v>10.0</v>
      </c>
      <c r="AA24" s="86">
        <v>6.0</v>
      </c>
      <c r="AB24" s="86">
        <v>10.0</v>
      </c>
      <c r="AC24" s="86">
        <v>2.0</v>
      </c>
      <c r="AD24" s="86">
        <v>1.0</v>
      </c>
      <c r="AE24" s="86">
        <v>0.0</v>
      </c>
      <c r="AF24" s="86">
        <v>0.0</v>
      </c>
      <c r="AG24" s="86">
        <v>0.0</v>
      </c>
      <c r="AH24" s="86">
        <v>0.0</v>
      </c>
      <c r="AI24" s="86">
        <v>0.0</v>
      </c>
      <c r="AJ24" s="79"/>
    </row>
    <row r="25">
      <c r="A25" s="86">
        <v>13859.2</v>
      </c>
      <c r="B25" s="109">
        <v>44441.0</v>
      </c>
      <c r="C25" s="109">
        <v>44482.0</v>
      </c>
      <c r="D25" s="89" t="s">
        <v>150</v>
      </c>
      <c r="E25" s="89" t="s">
        <v>36</v>
      </c>
      <c r="F25" s="89" t="s">
        <v>198</v>
      </c>
      <c r="G25" s="89" t="s">
        <v>38</v>
      </c>
      <c r="H25" s="86">
        <v>27605.0</v>
      </c>
      <c r="I25" s="110"/>
      <c r="J25" s="86">
        <v>0.0</v>
      </c>
      <c r="K25" s="86">
        <v>1.0</v>
      </c>
      <c r="L25" s="86">
        <v>0.0</v>
      </c>
      <c r="M25" s="89" t="s">
        <v>39</v>
      </c>
      <c r="N25" s="89" t="s">
        <v>39</v>
      </c>
      <c r="O25" s="86">
        <v>1.0</v>
      </c>
      <c r="P25" s="86">
        <v>0.0</v>
      </c>
      <c r="Q25" s="86">
        <v>0.0</v>
      </c>
      <c r="R25" s="86">
        <v>0.0</v>
      </c>
      <c r="S25" s="86">
        <v>0.0</v>
      </c>
      <c r="T25" s="86">
        <v>0.0</v>
      </c>
      <c r="U25" s="86">
        <v>0.0</v>
      </c>
      <c r="V25" s="86">
        <v>0.0</v>
      </c>
      <c r="W25" s="86">
        <v>0.0</v>
      </c>
      <c r="X25" s="86">
        <v>0.0</v>
      </c>
      <c r="Y25" s="86">
        <v>0.0</v>
      </c>
      <c r="Z25" s="86">
        <v>0.0</v>
      </c>
      <c r="AA25" s="86">
        <v>0.0</v>
      </c>
      <c r="AB25" s="86">
        <v>0.0</v>
      </c>
      <c r="AC25" s="86">
        <v>0.0</v>
      </c>
      <c r="AD25" s="86">
        <v>0.0</v>
      </c>
      <c r="AE25" s="86">
        <v>10.0</v>
      </c>
      <c r="AF25" s="86">
        <v>5.0</v>
      </c>
      <c r="AG25" s="86">
        <v>10.0</v>
      </c>
      <c r="AH25" s="86">
        <v>2.0</v>
      </c>
      <c r="AI25" s="86">
        <v>1.0</v>
      </c>
      <c r="AJ25" s="79"/>
    </row>
    <row r="26">
      <c r="A26" s="86">
        <v>13860.1</v>
      </c>
      <c r="B26" s="109">
        <v>44441.0</v>
      </c>
      <c r="C26" s="109">
        <v>44482.0</v>
      </c>
      <c r="D26" s="89" t="s">
        <v>150</v>
      </c>
      <c r="E26" s="89" t="s">
        <v>36</v>
      </c>
      <c r="F26" s="114" t="s">
        <v>151</v>
      </c>
      <c r="G26" s="90" t="s">
        <v>38</v>
      </c>
      <c r="H26" s="111">
        <v>27606.0</v>
      </c>
      <c r="I26" s="91"/>
      <c r="J26" s="86">
        <v>0.0</v>
      </c>
      <c r="K26" s="86">
        <v>1.0</v>
      </c>
      <c r="L26" s="86">
        <v>0.0</v>
      </c>
      <c r="M26" s="89" t="s">
        <v>39</v>
      </c>
      <c r="N26" s="89" t="s">
        <v>39</v>
      </c>
      <c r="O26" s="86">
        <v>1.0</v>
      </c>
      <c r="P26" s="86">
        <v>0.0</v>
      </c>
      <c r="Q26" s="86">
        <v>0.0</v>
      </c>
      <c r="R26" s="86">
        <v>0.0</v>
      </c>
      <c r="S26" s="86">
        <v>0.0</v>
      </c>
      <c r="T26" s="86">
        <v>0.0</v>
      </c>
      <c r="U26" s="86">
        <v>0.0</v>
      </c>
      <c r="V26" s="86">
        <v>0.0</v>
      </c>
      <c r="W26" s="86">
        <v>0.0</v>
      </c>
      <c r="X26" s="86">
        <v>0.0</v>
      </c>
      <c r="Y26" s="86">
        <v>0.0</v>
      </c>
      <c r="Z26" s="86">
        <v>0.0</v>
      </c>
      <c r="AA26" s="86">
        <v>0.0</v>
      </c>
      <c r="AB26" s="86">
        <v>0.0</v>
      </c>
      <c r="AC26" s="86">
        <v>0.0</v>
      </c>
      <c r="AD26" s="86">
        <v>0.0</v>
      </c>
      <c r="AE26" s="86">
        <v>10.0</v>
      </c>
      <c r="AF26" s="86">
        <v>5.0</v>
      </c>
      <c r="AG26" s="86">
        <v>10.0</v>
      </c>
      <c r="AH26" s="86">
        <v>1.0</v>
      </c>
      <c r="AI26" s="86">
        <v>1.0</v>
      </c>
      <c r="AJ26" s="79"/>
    </row>
    <row r="27">
      <c r="A27" s="86">
        <v>13860.2</v>
      </c>
      <c r="B27" s="109">
        <v>44441.0</v>
      </c>
      <c r="C27" s="109">
        <v>44482.0</v>
      </c>
      <c r="D27" s="89" t="s">
        <v>150</v>
      </c>
      <c r="E27" s="89" t="s">
        <v>36</v>
      </c>
      <c r="F27" s="89" t="s">
        <v>314</v>
      </c>
      <c r="G27" s="89" t="s">
        <v>38</v>
      </c>
      <c r="H27" s="86">
        <v>27606.0</v>
      </c>
      <c r="I27" s="110"/>
      <c r="J27" s="86">
        <v>0.0</v>
      </c>
      <c r="K27" s="86">
        <v>1.0</v>
      </c>
      <c r="L27" s="86">
        <v>0.0</v>
      </c>
      <c r="M27" s="89" t="s">
        <v>39</v>
      </c>
      <c r="N27" s="89" t="s">
        <v>39</v>
      </c>
      <c r="O27" s="86">
        <v>1.0</v>
      </c>
      <c r="P27" s="86">
        <v>0.0</v>
      </c>
      <c r="Q27" s="86">
        <v>0.0</v>
      </c>
      <c r="R27" s="86">
        <v>0.0</v>
      </c>
      <c r="S27" s="86">
        <v>0.0</v>
      </c>
      <c r="T27" s="86">
        <v>0.0</v>
      </c>
      <c r="U27" s="86">
        <v>10.0</v>
      </c>
      <c r="V27" s="86">
        <v>6.0</v>
      </c>
      <c r="W27" s="86">
        <v>10.0</v>
      </c>
      <c r="X27" s="86">
        <v>1.0</v>
      </c>
      <c r="Y27" s="86">
        <v>1.0</v>
      </c>
      <c r="Z27" s="86">
        <v>0.0</v>
      </c>
      <c r="AA27" s="86">
        <v>0.0</v>
      </c>
      <c r="AB27" s="86">
        <v>0.0</v>
      </c>
      <c r="AC27" s="86">
        <v>0.0</v>
      </c>
      <c r="AD27" s="86">
        <v>0.0</v>
      </c>
      <c r="AE27" s="86">
        <v>0.0</v>
      </c>
      <c r="AF27" s="86">
        <v>0.0</v>
      </c>
      <c r="AG27" s="86">
        <v>0.0</v>
      </c>
      <c r="AH27" s="86">
        <v>0.0</v>
      </c>
      <c r="AI27" s="86">
        <v>0.0</v>
      </c>
      <c r="AJ27" s="79"/>
    </row>
    <row r="28">
      <c r="A28" s="86">
        <v>13861.1</v>
      </c>
      <c r="B28" s="109">
        <v>44441.0</v>
      </c>
      <c r="C28" s="109">
        <v>44441.0</v>
      </c>
      <c r="D28" s="89" t="s">
        <v>35</v>
      </c>
      <c r="E28" s="89" t="s">
        <v>36</v>
      </c>
      <c r="F28" s="89" t="s">
        <v>40</v>
      </c>
      <c r="G28" s="110"/>
      <c r="H28" s="110"/>
      <c r="I28" s="110"/>
      <c r="J28" s="86">
        <v>0.0</v>
      </c>
      <c r="K28" s="86">
        <v>1.0</v>
      </c>
      <c r="L28" s="86">
        <v>0.0</v>
      </c>
      <c r="M28" s="89" t="s">
        <v>39</v>
      </c>
      <c r="N28" s="89" t="s">
        <v>39</v>
      </c>
      <c r="O28" s="86">
        <v>3.0</v>
      </c>
      <c r="P28" s="86">
        <v>0.0</v>
      </c>
      <c r="Q28" s="86">
        <v>0.0</v>
      </c>
      <c r="R28" s="86">
        <v>0.0</v>
      </c>
      <c r="S28" s="86">
        <v>0.0</v>
      </c>
      <c r="T28" s="86">
        <v>0.0</v>
      </c>
      <c r="U28" s="86">
        <v>10.0</v>
      </c>
      <c r="V28" s="86">
        <v>7.0</v>
      </c>
      <c r="W28" s="86">
        <v>10.0</v>
      </c>
      <c r="X28" s="86">
        <v>1.0</v>
      </c>
      <c r="Y28" s="86">
        <v>0.0</v>
      </c>
      <c r="Z28" s="86">
        <v>0.0</v>
      </c>
      <c r="AA28" s="86">
        <v>0.0</v>
      </c>
      <c r="AB28" s="86">
        <v>0.0</v>
      </c>
      <c r="AC28" s="86">
        <v>0.0</v>
      </c>
      <c r="AD28" s="86">
        <v>0.0</v>
      </c>
      <c r="AE28" s="86">
        <v>0.0</v>
      </c>
      <c r="AF28" s="86">
        <v>0.0</v>
      </c>
      <c r="AG28" s="86">
        <v>0.0</v>
      </c>
      <c r="AH28" s="86">
        <v>0.0</v>
      </c>
      <c r="AI28" s="86">
        <v>0.0</v>
      </c>
      <c r="AJ28" s="79"/>
    </row>
    <row r="29">
      <c r="A29" s="86">
        <v>13862.1</v>
      </c>
      <c r="B29" s="109">
        <v>44441.0</v>
      </c>
      <c r="C29" s="109">
        <v>44441.0</v>
      </c>
      <c r="D29" s="89" t="s">
        <v>35</v>
      </c>
      <c r="E29" s="89" t="s">
        <v>36</v>
      </c>
      <c r="F29" s="89" t="s">
        <v>40</v>
      </c>
      <c r="G29" s="110"/>
      <c r="H29" s="110"/>
      <c r="I29" s="110"/>
      <c r="J29" s="86">
        <v>0.0</v>
      </c>
      <c r="K29" s="86">
        <v>1.0</v>
      </c>
      <c r="L29" s="86">
        <v>0.0</v>
      </c>
      <c r="M29" s="89" t="s">
        <v>49</v>
      </c>
      <c r="N29" s="89" t="s">
        <v>39</v>
      </c>
      <c r="O29" s="86">
        <v>6.0</v>
      </c>
      <c r="P29" s="86">
        <v>0.0</v>
      </c>
      <c r="Q29" s="86">
        <v>0.0</v>
      </c>
      <c r="R29" s="86">
        <v>0.0</v>
      </c>
      <c r="S29" s="86">
        <v>0.0</v>
      </c>
      <c r="T29" s="86">
        <v>0.0</v>
      </c>
      <c r="U29" s="86">
        <v>2.0</v>
      </c>
      <c r="V29" s="86">
        <v>8.0</v>
      </c>
      <c r="W29" s="86">
        <v>10.0</v>
      </c>
      <c r="X29" s="86">
        <v>1.0</v>
      </c>
      <c r="Y29" s="86">
        <v>0.0</v>
      </c>
      <c r="Z29" s="86">
        <v>0.0</v>
      </c>
      <c r="AA29" s="86">
        <v>0.0</v>
      </c>
      <c r="AB29" s="86">
        <v>0.0</v>
      </c>
      <c r="AC29" s="86">
        <v>0.0</v>
      </c>
      <c r="AD29" s="86">
        <v>0.0</v>
      </c>
      <c r="AE29" s="86">
        <v>0.0</v>
      </c>
      <c r="AF29" s="86">
        <v>0.0</v>
      </c>
      <c r="AG29" s="86">
        <v>0.0</v>
      </c>
      <c r="AH29" s="86">
        <v>0.0</v>
      </c>
      <c r="AI29" s="86">
        <v>0.0</v>
      </c>
      <c r="AJ29" s="79"/>
    </row>
    <row r="30">
      <c r="A30" s="86">
        <v>13862.2</v>
      </c>
      <c r="B30" s="109">
        <v>44441.0</v>
      </c>
      <c r="C30" s="109">
        <v>44441.0</v>
      </c>
      <c r="D30" s="89" t="s">
        <v>35</v>
      </c>
      <c r="E30" s="89" t="s">
        <v>36</v>
      </c>
      <c r="I30" s="110"/>
      <c r="J30" s="86">
        <v>0.0</v>
      </c>
      <c r="K30" s="86">
        <v>0.0</v>
      </c>
      <c r="L30" s="86">
        <v>1.0</v>
      </c>
      <c r="M30" s="89" t="s">
        <v>49</v>
      </c>
      <c r="N30" s="89" t="s">
        <v>39</v>
      </c>
      <c r="O30" s="86">
        <v>0.0</v>
      </c>
      <c r="P30" s="86">
        <v>0.0</v>
      </c>
      <c r="Q30" s="86">
        <v>0.0</v>
      </c>
      <c r="R30" s="86">
        <v>0.0</v>
      </c>
      <c r="S30" s="86">
        <v>0.0</v>
      </c>
      <c r="T30" s="86">
        <v>0.0</v>
      </c>
      <c r="U30" s="86">
        <v>8.0</v>
      </c>
      <c r="V30" s="86">
        <v>9.0</v>
      </c>
      <c r="W30" s="86">
        <v>5.0</v>
      </c>
      <c r="X30" s="86">
        <v>0.0</v>
      </c>
      <c r="Y30" s="86">
        <v>0.0</v>
      </c>
      <c r="Z30" s="86">
        <v>0.0</v>
      </c>
      <c r="AA30" s="86">
        <v>0.0</v>
      </c>
      <c r="AB30" s="86">
        <v>0.0</v>
      </c>
      <c r="AC30" s="86">
        <v>0.0</v>
      </c>
      <c r="AD30" s="86">
        <v>0.0</v>
      </c>
      <c r="AE30" s="86">
        <v>0.0</v>
      </c>
      <c r="AF30" s="86">
        <v>0.0</v>
      </c>
      <c r="AG30" s="86">
        <v>0.0</v>
      </c>
      <c r="AH30" s="86">
        <v>0.0</v>
      </c>
      <c r="AI30" s="86">
        <v>0.0</v>
      </c>
      <c r="AJ30" s="79"/>
    </row>
    <row r="31">
      <c r="A31" s="86">
        <v>13862.3</v>
      </c>
      <c r="B31" s="109">
        <v>44441.0</v>
      </c>
      <c r="C31" s="109">
        <v>44441.0</v>
      </c>
      <c r="D31" s="89" t="s">
        <v>35</v>
      </c>
      <c r="E31" s="89" t="s">
        <v>36</v>
      </c>
      <c r="I31" s="110"/>
      <c r="J31" s="86">
        <v>0.0</v>
      </c>
      <c r="K31" s="86">
        <v>0.0</v>
      </c>
      <c r="L31" s="86">
        <v>1.0</v>
      </c>
      <c r="M31" s="89" t="s">
        <v>49</v>
      </c>
      <c r="N31" s="89" t="s">
        <v>39</v>
      </c>
      <c r="O31" s="86">
        <v>0.0</v>
      </c>
      <c r="P31" s="86">
        <v>0.0</v>
      </c>
      <c r="Q31" s="86">
        <v>0.0</v>
      </c>
      <c r="R31" s="86">
        <v>0.0</v>
      </c>
      <c r="S31" s="86">
        <v>0.0</v>
      </c>
      <c r="T31" s="86">
        <v>0.0</v>
      </c>
      <c r="U31" s="86">
        <v>8.0</v>
      </c>
      <c r="V31" s="86">
        <v>9.0</v>
      </c>
      <c r="W31" s="86">
        <v>5.0</v>
      </c>
      <c r="X31" s="86">
        <v>0.0</v>
      </c>
      <c r="Y31" s="86">
        <v>0.0</v>
      </c>
      <c r="Z31" s="86">
        <v>0.0</v>
      </c>
      <c r="AA31" s="86">
        <v>0.0</v>
      </c>
      <c r="AB31" s="86">
        <v>0.0</v>
      </c>
      <c r="AC31" s="86">
        <v>0.0</v>
      </c>
      <c r="AD31" s="86">
        <v>0.0</v>
      </c>
      <c r="AE31" s="86">
        <v>0.0</v>
      </c>
      <c r="AF31" s="86">
        <v>0.0</v>
      </c>
      <c r="AG31" s="86">
        <v>0.0</v>
      </c>
      <c r="AH31" s="86">
        <v>0.0</v>
      </c>
      <c r="AI31" s="86">
        <v>0.0</v>
      </c>
      <c r="AJ31" s="79"/>
    </row>
    <row r="32">
      <c r="A32" s="86">
        <v>13862.4</v>
      </c>
      <c r="B32" s="109">
        <v>44441.0</v>
      </c>
      <c r="C32" s="109">
        <v>44441.0</v>
      </c>
      <c r="D32" s="89" t="s">
        <v>35</v>
      </c>
      <c r="E32" s="89" t="s">
        <v>36</v>
      </c>
      <c r="I32" s="110"/>
      <c r="J32" s="86">
        <v>1.0</v>
      </c>
      <c r="K32" s="86">
        <v>0.0</v>
      </c>
      <c r="L32" s="86">
        <v>0.0</v>
      </c>
      <c r="M32" s="89" t="s">
        <v>49</v>
      </c>
      <c r="N32" s="89" t="s">
        <v>39</v>
      </c>
      <c r="O32" s="86">
        <v>3.0</v>
      </c>
      <c r="P32" s="86">
        <v>0.0</v>
      </c>
      <c r="Q32" s="86">
        <v>0.0</v>
      </c>
      <c r="R32" s="86">
        <v>5.0</v>
      </c>
      <c r="S32" s="86">
        <v>2.0</v>
      </c>
      <c r="T32" s="86">
        <v>0.0</v>
      </c>
      <c r="U32" s="86">
        <v>0.0</v>
      </c>
      <c r="V32" s="86">
        <v>0.0</v>
      </c>
      <c r="W32" s="86">
        <v>0.0</v>
      </c>
      <c r="X32" s="86">
        <v>0.0</v>
      </c>
      <c r="Y32" s="86">
        <v>0.0</v>
      </c>
      <c r="Z32" s="86">
        <v>8.0</v>
      </c>
      <c r="AA32" s="86">
        <v>6.0</v>
      </c>
      <c r="AB32" s="86">
        <v>5.0</v>
      </c>
      <c r="AC32" s="86">
        <v>0.0</v>
      </c>
      <c r="AD32" s="86">
        <v>0.0</v>
      </c>
      <c r="AE32" s="86">
        <v>0.0</v>
      </c>
      <c r="AF32" s="86">
        <v>0.0</v>
      </c>
      <c r="AG32" s="86">
        <v>0.0</v>
      </c>
      <c r="AH32" s="86">
        <v>0.0</v>
      </c>
      <c r="AI32" s="86">
        <v>0.0</v>
      </c>
      <c r="AJ32" s="79"/>
    </row>
    <row r="33">
      <c r="A33" s="86">
        <v>13863.1</v>
      </c>
      <c r="B33" s="109">
        <v>44441.0</v>
      </c>
      <c r="C33" s="109">
        <v>44482.0</v>
      </c>
      <c r="D33" s="89" t="s">
        <v>377</v>
      </c>
      <c r="E33" s="89" t="s">
        <v>36</v>
      </c>
      <c r="F33" s="89" t="s">
        <v>434</v>
      </c>
      <c r="G33" s="89" t="s">
        <v>51</v>
      </c>
      <c r="H33" s="86">
        <v>27523.0</v>
      </c>
      <c r="I33" s="110"/>
      <c r="J33" s="86">
        <v>0.0</v>
      </c>
      <c r="K33" s="86">
        <v>1.0</v>
      </c>
      <c r="L33" s="86">
        <v>0.0</v>
      </c>
      <c r="M33" s="89" t="s">
        <v>39</v>
      </c>
      <c r="N33" s="89" t="s">
        <v>39</v>
      </c>
      <c r="O33" s="86">
        <v>3.0</v>
      </c>
      <c r="P33" s="86">
        <v>0.0</v>
      </c>
      <c r="Q33" s="86">
        <v>0.0</v>
      </c>
      <c r="R33" s="86">
        <v>0.0</v>
      </c>
      <c r="S33" s="86">
        <v>0.0</v>
      </c>
      <c r="T33" s="86">
        <v>0.0</v>
      </c>
      <c r="U33" s="86">
        <v>11.0</v>
      </c>
      <c r="V33" s="86">
        <v>6.0</v>
      </c>
      <c r="W33" s="86">
        <v>10.0</v>
      </c>
      <c r="X33" s="86">
        <v>11.0</v>
      </c>
      <c r="Y33" s="86">
        <v>1.0</v>
      </c>
      <c r="Z33" s="86">
        <v>0.0</v>
      </c>
      <c r="AA33" s="86">
        <v>0.0</v>
      </c>
      <c r="AB33" s="86">
        <v>0.0</v>
      </c>
      <c r="AC33" s="86">
        <v>0.0</v>
      </c>
      <c r="AD33" s="86">
        <v>0.0</v>
      </c>
      <c r="AE33" s="86">
        <v>0.0</v>
      </c>
      <c r="AF33" s="86">
        <v>0.0</v>
      </c>
      <c r="AG33" s="86">
        <v>0.0</v>
      </c>
      <c r="AH33" s="86">
        <v>0.0</v>
      </c>
      <c r="AI33" s="86">
        <v>0.0</v>
      </c>
      <c r="AJ33" s="79"/>
    </row>
    <row r="34">
      <c r="A34" s="86">
        <v>13863.2</v>
      </c>
      <c r="B34" s="109">
        <v>44441.0</v>
      </c>
      <c r="C34" s="109">
        <v>44482.0</v>
      </c>
      <c r="D34" s="89" t="s">
        <v>377</v>
      </c>
      <c r="E34" s="89" t="s">
        <v>36</v>
      </c>
      <c r="F34" s="89" t="s">
        <v>225</v>
      </c>
      <c r="G34" s="89" t="s">
        <v>51</v>
      </c>
      <c r="H34" s="86">
        <v>27523.0</v>
      </c>
      <c r="I34" s="110"/>
      <c r="J34" s="86">
        <v>0.0</v>
      </c>
      <c r="K34" s="86">
        <v>1.0</v>
      </c>
      <c r="L34" s="86">
        <v>0.0</v>
      </c>
      <c r="M34" s="89" t="s">
        <v>39</v>
      </c>
      <c r="N34" s="89" t="s">
        <v>39</v>
      </c>
      <c r="O34" s="86">
        <v>3.0</v>
      </c>
      <c r="P34" s="86">
        <v>0.0</v>
      </c>
      <c r="Q34" s="86">
        <v>0.0</v>
      </c>
      <c r="R34" s="86">
        <v>0.0</v>
      </c>
      <c r="S34" s="86">
        <v>0.0</v>
      </c>
      <c r="T34" s="86">
        <v>0.0</v>
      </c>
      <c r="U34" s="86">
        <v>11.0</v>
      </c>
      <c r="V34" s="86">
        <v>5.0</v>
      </c>
      <c r="W34" s="86">
        <v>5.0</v>
      </c>
      <c r="X34" s="86">
        <v>0.0</v>
      </c>
      <c r="Y34" s="86">
        <v>1.0</v>
      </c>
      <c r="Z34" s="86">
        <v>0.0</v>
      </c>
      <c r="AA34" s="86">
        <v>0.0</v>
      </c>
      <c r="AB34" s="86">
        <v>0.0</v>
      </c>
      <c r="AC34" s="86">
        <v>0.0</v>
      </c>
      <c r="AD34" s="86">
        <v>0.0</v>
      </c>
      <c r="AE34" s="86">
        <v>0.0</v>
      </c>
      <c r="AF34" s="86">
        <v>0.0</v>
      </c>
      <c r="AG34" s="86">
        <v>5.0</v>
      </c>
      <c r="AH34" s="86">
        <v>1.0</v>
      </c>
      <c r="AI34" s="86">
        <v>0.0</v>
      </c>
      <c r="AJ34" s="79"/>
    </row>
    <row r="35">
      <c r="A35" s="86">
        <v>13863.3</v>
      </c>
      <c r="B35" s="109">
        <v>44441.0</v>
      </c>
      <c r="C35" s="109">
        <v>44482.0</v>
      </c>
      <c r="D35" s="89" t="s">
        <v>377</v>
      </c>
      <c r="E35" s="89" t="s">
        <v>36</v>
      </c>
      <c r="I35" s="110"/>
      <c r="J35" s="86">
        <v>0.0</v>
      </c>
      <c r="K35" s="86">
        <v>0.0</v>
      </c>
      <c r="L35" s="86">
        <v>1.0</v>
      </c>
      <c r="M35" s="89" t="s">
        <v>39</v>
      </c>
      <c r="N35" s="89" t="s">
        <v>49</v>
      </c>
      <c r="O35" s="86">
        <v>3.0</v>
      </c>
      <c r="P35" s="86">
        <v>11.0</v>
      </c>
      <c r="Q35" s="86">
        <v>5.0</v>
      </c>
      <c r="R35" s="86">
        <v>10.0</v>
      </c>
      <c r="S35" s="86">
        <v>1.0</v>
      </c>
      <c r="T35" s="86">
        <v>1.0</v>
      </c>
      <c r="U35" s="86">
        <v>0.0</v>
      </c>
      <c r="V35" s="86">
        <v>0.0</v>
      </c>
      <c r="W35" s="86">
        <v>0.0</v>
      </c>
      <c r="X35" s="86">
        <v>0.0</v>
      </c>
      <c r="Y35" s="86">
        <v>0.0</v>
      </c>
      <c r="Z35" s="86">
        <v>0.0</v>
      </c>
      <c r="AA35" s="86">
        <v>0.0</v>
      </c>
      <c r="AB35" s="86">
        <v>0.0</v>
      </c>
      <c r="AC35" s="86">
        <v>0.0</v>
      </c>
      <c r="AD35" s="86">
        <v>0.0</v>
      </c>
      <c r="AE35" s="86">
        <v>0.0</v>
      </c>
      <c r="AF35" s="86">
        <v>0.0</v>
      </c>
      <c r="AG35" s="86">
        <v>0.0</v>
      </c>
      <c r="AH35" s="86">
        <v>0.0</v>
      </c>
      <c r="AI35" s="86">
        <v>0.0</v>
      </c>
      <c r="AJ35" s="79"/>
    </row>
    <row r="36">
      <c r="A36" s="86">
        <v>13864.1</v>
      </c>
      <c r="B36" s="109">
        <v>44441.0</v>
      </c>
      <c r="C36" s="109">
        <v>44482.0</v>
      </c>
      <c r="D36" s="89" t="s">
        <v>150</v>
      </c>
      <c r="E36" s="90" t="s">
        <v>36</v>
      </c>
      <c r="F36" s="89" t="s">
        <v>151</v>
      </c>
      <c r="G36" s="89" t="s">
        <v>38</v>
      </c>
      <c r="H36" s="86">
        <v>27606.0</v>
      </c>
      <c r="I36" s="91"/>
      <c r="J36" s="86">
        <v>0.0</v>
      </c>
      <c r="K36" s="86">
        <v>1.0</v>
      </c>
      <c r="L36" s="86">
        <v>0.0</v>
      </c>
      <c r="M36" s="89" t="s">
        <v>39</v>
      </c>
      <c r="N36" s="89" t="s">
        <v>39</v>
      </c>
      <c r="O36" s="86">
        <v>3.0</v>
      </c>
      <c r="P36" s="86">
        <v>0.0</v>
      </c>
      <c r="Q36" s="86">
        <v>0.0</v>
      </c>
      <c r="R36" s="86">
        <v>0.0</v>
      </c>
      <c r="S36" s="86">
        <v>0.0</v>
      </c>
      <c r="T36" s="86">
        <v>0.0</v>
      </c>
      <c r="U36" s="86">
        <v>0.0</v>
      </c>
      <c r="V36" s="86">
        <v>0.0</v>
      </c>
      <c r="W36" s="86">
        <v>0.0</v>
      </c>
      <c r="X36" s="86">
        <v>0.0</v>
      </c>
      <c r="Y36" s="86">
        <v>0.0</v>
      </c>
      <c r="Z36" s="86">
        <v>11.0</v>
      </c>
      <c r="AA36" s="86">
        <v>6.0</v>
      </c>
      <c r="AB36" s="86">
        <v>5.0</v>
      </c>
      <c r="AC36" s="86">
        <v>1.0</v>
      </c>
      <c r="AD36" s="86">
        <v>1.0</v>
      </c>
      <c r="AE36" s="86">
        <v>0.0</v>
      </c>
      <c r="AF36" s="86">
        <v>0.0</v>
      </c>
      <c r="AG36" s="86">
        <v>0.0</v>
      </c>
      <c r="AH36" s="86">
        <v>0.0</v>
      </c>
      <c r="AI36" s="86">
        <v>0.0</v>
      </c>
      <c r="AJ36" s="79"/>
    </row>
    <row r="37">
      <c r="A37" s="86">
        <v>13864.2</v>
      </c>
      <c r="B37" s="109">
        <v>44441.0</v>
      </c>
      <c r="C37" s="109">
        <v>44482.0</v>
      </c>
      <c r="D37" s="89" t="s">
        <v>150</v>
      </c>
      <c r="E37" s="90" t="s">
        <v>36</v>
      </c>
      <c r="F37" s="89" t="s">
        <v>59</v>
      </c>
      <c r="G37" s="89" t="s">
        <v>38</v>
      </c>
      <c r="H37" s="86">
        <v>27610.0</v>
      </c>
      <c r="I37" s="91"/>
      <c r="J37" s="86">
        <v>0.0</v>
      </c>
      <c r="K37" s="86">
        <v>1.0</v>
      </c>
      <c r="L37" s="86">
        <v>0.0</v>
      </c>
      <c r="M37" s="89" t="s">
        <v>39</v>
      </c>
      <c r="N37" s="89" t="s">
        <v>39</v>
      </c>
      <c r="O37" s="86">
        <v>3.0</v>
      </c>
      <c r="P37" s="86">
        <v>0.0</v>
      </c>
      <c r="Q37" s="86">
        <v>0.0</v>
      </c>
      <c r="R37" s="86">
        <v>0.0</v>
      </c>
      <c r="S37" s="86">
        <v>0.0</v>
      </c>
      <c r="T37" s="86">
        <v>0.0</v>
      </c>
      <c r="U37" s="86">
        <v>0.0</v>
      </c>
      <c r="V37" s="86">
        <v>0.0</v>
      </c>
      <c r="W37" s="86">
        <v>0.0</v>
      </c>
      <c r="X37" s="86">
        <v>0.0</v>
      </c>
      <c r="Y37" s="86">
        <v>0.0</v>
      </c>
      <c r="Z37" s="86">
        <v>0.0</v>
      </c>
      <c r="AA37" s="86">
        <v>0.0</v>
      </c>
      <c r="AB37" s="86">
        <v>0.0</v>
      </c>
      <c r="AC37" s="86">
        <v>0.0</v>
      </c>
      <c r="AD37" s="86">
        <v>0.0</v>
      </c>
      <c r="AE37" s="86">
        <v>11.0</v>
      </c>
      <c r="AF37" s="86">
        <v>5.0</v>
      </c>
      <c r="AG37" s="86">
        <v>5.0</v>
      </c>
      <c r="AH37" s="86">
        <v>1.0</v>
      </c>
      <c r="AI37" s="86">
        <v>1.0</v>
      </c>
      <c r="AJ37" s="79"/>
    </row>
    <row r="38">
      <c r="A38" s="86">
        <v>13864.3</v>
      </c>
      <c r="B38" s="109">
        <v>44441.0</v>
      </c>
      <c r="C38" s="109">
        <v>44482.0</v>
      </c>
      <c r="D38" s="89" t="s">
        <v>150</v>
      </c>
      <c r="E38" s="89" t="s">
        <v>36</v>
      </c>
      <c r="F38" s="89" t="s">
        <v>230</v>
      </c>
      <c r="G38" s="89" t="s">
        <v>38</v>
      </c>
      <c r="H38" s="86">
        <v>27604.0</v>
      </c>
      <c r="I38" s="110"/>
      <c r="J38" s="86">
        <v>0.0</v>
      </c>
      <c r="K38" s="86">
        <v>1.0</v>
      </c>
      <c r="L38" s="86">
        <v>0.0</v>
      </c>
      <c r="M38" s="89" t="s">
        <v>39</v>
      </c>
      <c r="N38" s="89" t="s">
        <v>39</v>
      </c>
      <c r="O38" s="86">
        <v>3.0</v>
      </c>
      <c r="P38" s="86">
        <v>0.0</v>
      </c>
      <c r="Q38" s="86">
        <v>0.0</v>
      </c>
      <c r="R38" s="86">
        <v>0.0</v>
      </c>
      <c r="S38" s="86">
        <v>0.0</v>
      </c>
      <c r="T38" s="86">
        <v>0.0</v>
      </c>
      <c r="U38" s="86">
        <v>11.0</v>
      </c>
      <c r="V38" s="86">
        <v>0.0</v>
      </c>
      <c r="W38" s="86">
        <v>5.0</v>
      </c>
      <c r="X38" s="86">
        <v>0.0</v>
      </c>
      <c r="Y38" s="86">
        <v>1.0</v>
      </c>
      <c r="Z38" s="86">
        <v>0.0</v>
      </c>
      <c r="AA38" s="86">
        <v>0.0</v>
      </c>
      <c r="AB38" s="86">
        <v>0.0</v>
      </c>
      <c r="AC38" s="86">
        <v>0.0</v>
      </c>
      <c r="AD38" s="86">
        <v>0.0</v>
      </c>
      <c r="AE38" s="86">
        <v>0.0</v>
      </c>
      <c r="AF38" s="86">
        <v>5.0</v>
      </c>
      <c r="AG38" s="86">
        <v>0.0</v>
      </c>
      <c r="AH38" s="86">
        <v>1.0</v>
      </c>
      <c r="AI38" s="86">
        <v>0.0</v>
      </c>
      <c r="AJ38" s="79"/>
    </row>
    <row r="39">
      <c r="A39" s="86">
        <v>13865.1</v>
      </c>
      <c r="B39" s="109">
        <v>44441.0</v>
      </c>
      <c r="C39" s="109">
        <v>44483.0</v>
      </c>
      <c r="D39" s="89" t="s">
        <v>184</v>
      </c>
      <c r="E39" s="89" t="s">
        <v>36</v>
      </c>
      <c r="F39" s="89" t="s">
        <v>254</v>
      </c>
      <c r="G39" s="90" t="s">
        <v>38</v>
      </c>
      <c r="H39" s="111">
        <v>27615.0</v>
      </c>
      <c r="I39" s="91"/>
      <c r="J39" s="86">
        <v>0.0</v>
      </c>
      <c r="K39" s="86">
        <v>1.0</v>
      </c>
      <c r="L39" s="86">
        <v>0.0</v>
      </c>
      <c r="M39" s="89" t="s">
        <v>39</v>
      </c>
      <c r="N39" s="89" t="s">
        <v>39</v>
      </c>
      <c r="O39" s="86">
        <v>1.0</v>
      </c>
      <c r="P39" s="86">
        <v>0.0</v>
      </c>
      <c r="Q39" s="86">
        <v>0.0</v>
      </c>
      <c r="R39" s="86">
        <v>0.0</v>
      </c>
      <c r="S39" s="86">
        <v>0.0</v>
      </c>
      <c r="T39" s="86">
        <v>0.0</v>
      </c>
      <c r="U39" s="86">
        <v>11.0</v>
      </c>
      <c r="V39" s="86">
        <v>5.0</v>
      </c>
      <c r="W39" s="86">
        <v>5.0</v>
      </c>
      <c r="X39" s="86">
        <v>0.0</v>
      </c>
      <c r="Y39" s="86">
        <v>1.0</v>
      </c>
      <c r="Z39" s="86">
        <v>0.0</v>
      </c>
      <c r="AA39" s="86">
        <v>0.0</v>
      </c>
      <c r="AB39" s="86">
        <v>0.0</v>
      </c>
      <c r="AC39" s="86">
        <v>0.0</v>
      </c>
      <c r="AD39" s="86">
        <v>0.0</v>
      </c>
      <c r="AE39" s="86">
        <v>0.0</v>
      </c>
      <c r="AF39" s="86">
        <v>0.0</v>
      </c>
      <c r="AG39" s="86">
        <v>5.0</v>
      </c>
      <c r="AH39" s="86">
        <v>1.0</v>
      </c>
      <c r="AI39" s="86">
        <v>0.0</v>
      </c>
      <c r="AJ39" s="79"/>
    </row>
    <row r="40">
      <c r="A40" s="86">
        <v>13865.2</v>
      </c>
      <c r="B40" s="109">
        <v>44441.0</v>
      </c>
      <c r="C40" s="109">
        <v>44483.0</v>
      </c>
      <c r="D40" s="89" t="s">
        <v>184</v>
      </c>
      <c r="E40" s="89" t="s">
        <v>36</v>
      </c>
      <c r="F40" s="89" t="s">
        <v>248</v>
      </c>
      <c r="G40" s="89" t="s">
        <v>38</v>
      </c>
      <c r="H40" s="86">
        <v>27604.0</v>
      </c>
      <c r="I40" s="110"/>
      <c r="J40" s="86">
        <v>0.0</v>
      </c>
      <c r="K40" s="86">
        <v>1.0</v>
      </c>
      <c r="L40" s="86">
        <v>0.0</v>
      </c>
      <c r="M40" s="89" t="s">
        <v>39</v>
      </c>
      <c r="N40" s="89" t="s">
        <v>39</v>
      </c>
      <c r="O40" s="86">
        <v>1.0</v>
      </c>
      <c r="P40" s="86">
        <v>0.0</v>
      </c>
      <c r="Q40" s="86">
        <v>0.0</v>
      </c>
      <c r="R40" s="86">
        <v>0.0</v>
      </c>
      <c r="S40" s="86">
        <v>0.0</v>
      </c>
      <c r="T40" s="86">
        <v>0.0</v>
      </c>
      <c r="U40" s="86">
        <v>11.0</v>
      </c>
      <c r="V40" s="86">
        <v>6.0</v>
      </c>
      <c r="W40" s="86">
        <v>5.0</v>
      </c>
      <c r="X40" s="86">
        <v>0.0</v>
      </c>
      <c r="Y40" s="86">
        <v>1.0</v>
      </c>
      <c r="Z40" s="86">
        <v>0.0</v>
      </c>
      <c r="AA40" s="86">
        <v>0.0</v>
      </c>
      <c r="AB40" s="86">
        <v>0.0</v>
      </c>
      <c r="AC40" s="86">
        <v>0.0</v>
      </c>
      <c r="AD40" s="86">
        <v>0.0</v>
      </c>
      <c r="AE40" s="86">
        <v>0.0</v>
      </c>
      <c r="AF40" s="86">
        <v>0.0</v>
      </c>
      <c r="AG40" s="86">
        <v>5.0</v>
      </c>
      <c r="AH40" s="86">
        <v>1.0</v>
      </c>
      <c r="AI40" s="86">
        <v>0.0</v>
      </c>
      <c r="AJ40" s="79"/>
    </row>
    <row r="41">
      <c r="A41" s="86">
        <v>13865.3</v>
      </c>
      <c r="B41" s="109">
        <v>44441.0</v>
      </c>
      <c r="C41" s="109">
        <v>44488.0</v>
      </c>
      <c r="D41" s="89" t="s">
        <v>184</v>
      </c>
      <c r="E41" s="89" t="s">
        <v>36</v>
      </c>
      <c r="F41" s="89" t="s">
        <v>102</v>
      </c>
      <c r="G41" s="89" t="s">
        <v>38</v>
      </c>
      <c r="H41" s="86">
        <v>27615.0</v>
      </c>
      <c r="I41" s="110"/>
      <c r="J41" s="86">
        <v>0.0</v>
      </c>
      <c r="K41" s="86">
        <v>1.0</v>
      </c>
      <c r="L41" s="86">
        <v>0.0</v>
      </c>
      <c r="M41" s="89" t="s">
        <v>39</v>
      </c>
      <c r="N41" s="89" t="s">
        <v>49</v>
      </c>
      <c r="O41" s="86">
        <v>1.0</v>
      </c>
      <c r="P41" s="86">
        <v>0.0</v>
      </c>
      <c r="Q41" s="86">
        <v>0.0</v>
      </c>
      <c r="R41" s="86">
        <v>0.0</v>
      </c>
      <c r="S41" s="86">
        <v>0.0</v>
      </c>
      <c r="T41" s="86">
        <v>0.0</v>
      </c>
      <c r="U41" s="86">
        <v>0.0</v>
      </c>
      <c r="V41" s="86">
        <v>0.0</v>
      </c>
      <c r="W41" s="86">
        <v>0.0</v>
      </c>
      <c r="X41" s="86">
        <v>0.0</v>
      </c>
      <c r="Y41" s="86">
        <v>0.0</v>
      </c>
      <c r="Z41" s="86">
        <v>0.0</v>
      </c>
      <c r="AA41" s="86">
        <v>0.0</v>
      </c>
      <c r="AB41" s="86">
        <v>0.0</v>
      </c>
      <c r="AC41" s="86">
        <v>0.0</v>
      </c>
      <c r="AD41" s="86">
        <v>0.0</v>
      </c>
      <c r="AE41" s="86">
        <v>13.0</v>
      </c>
      <c r="AF41" s="86">
        <v>6.0</v>
      </c>
      <c r="AG41" s="86">
        <v>5.0</v>
      </c>
      <c r="AH41" s="86">
        <v>1.0</v>
      </c>
      <c r="AI41" s="86">
        <v>1.0</v>
      </c>
      <c r="AJ41" s="79"/>
    </row>
    <row r="42">
      <c r="A42" s="86">
        <v>13865.4</v>
      </c>
      <c r="B42" s="109">
        <v>44441.0</v>
      </c>
      <c r="C42" s="109">
        <v>44483.0</v>
      </c>
      <c r="D42" s="89" t="s">
        <v>184</v>
      </c>
      <c r="E42" s="89" t="s">
        <v>36</v>
      </c>
      <c r="I42" s="110"/>
      <c r="J42" s="86">
        <v>0.0</v>
      </c>
      <c r="K42" s="86">
        <v>0.0</v>
      </c>
      <c r="L42" s="86">
        <v>1.0</v>
      </c>
      <c r="M42" s="89" t="s">
        <v>39</v>
      </c>
      <c r="N42" s="89" t="s">
        <v>39</v>
      </c>
      <c r="O42" s="86">
        <v>0.0</v>
      </c>
      <c r="P42" s="86">
        <v>11.0</v>
      </c>
      <c r="Q42" s="86">
        <v>9.0</v>
      </c>
      <c r="R42" s="86">
        <v>5.0</v>
      </c>
      <c r="S42" s="86">
        <v>1.0</v>
      </c>
      <c r="T42" s="86">
        <v>1.0</v>
      </c>
      <c r="U42" s="86">
        <v>0.0</v>
      </c>
      <c r="V42" s="86">
        <v>0.0</v>
      </c>
      <c r="W42" s="86">
        <v>0.0</v>
      </c>
      <c r="X42" s="86">
        <v>0.0</v>
      </c>
      <c r="Y42" s="86">
        <v>0.0</v>
      </c>
      <c r="Z42" s="86">
        <v>0.0</v>
      </c>
      <c r="AA42" s="86">
        <v>0.0</v>
      </c>
      <c r="AB42" s="86">
        <v>0.0</v>
      </c>
      <c r="AC42" s="86">
        <v>0.0</v>
      </c>
      <c r="AD42" s="86">
        <v>0.0</v>
      </c>
      <c r="AE42" s="86">
        <v>0.0</v>
      </c>
      <c r="AF42" s="86">
        <v>0.0</v>
      </c>
      <c r="AG42" s="86">
        <v>0.0</v>
      </c>
      <c r="AH42" s="86">
        <v>0.0</v>
      </c>
      <c r="AI42" s="86">
        <v>0.0</v>
      </c>
      <c r="AJ42" s="79"/>
    </row>
    <row r="43">
      <c r="A43" s="86">
        <v>13866.1</v>
      </c>
      <c r="B43" s="109">
        <v>44441.0</v>
      </c>
      <c r="C43" s="109">
        <v>44482.0</v>
      </c>
      <c r="D43" s="89" t="s">
        <v>435</v>
      </c>
      <c r="E43" s="89" t="s">
        <v>397</v>
      </c>
      <c r="F43" s="89" t="s">
        <v>83</v>
      </c>
      <c r="G43" s="89" t="s">
        <v>38</v>
      </c>
      <c r="H43" s="86">
        <v>27609.0</v>
      </c>
      <c r="I43" s="110"/>
      <c r="J43" s="86">
        <v>0.0</v>
      </c>
      <c r="K43" s="86">
        <v>1.0</v>
      </c>
      <c r="L43" s="86">
        <v>0.0</v>
      </c>
      <c r="M43" s="89" t="s">
        <v>39</v>
      </c>
      <c r="N43" s="89" t="s">
        <v>39</v>
      </c>
      <c r="O43" s="86">
        <v>1.0</v>
      </c>
      <c r="P43" s="86">
        <v>0.0</v>
      </c>
      <c r="Q43" s="86">
        <v>0.0</v>
      </c>
      <c r="R43" s="86">
        <v>0.0</v>
      </c>
      <c r="S43" s="86">
        <v>0.0</v>
      </c>
      <c r="T43" s="86">
        <v>0.0</v>
      </c>
      <c r="U43" s="86">
        <v>10.0</v>
      </c>
      <c r="V43" s="86">
        <v>5.0</v>
      </c>
      <c r="W43" s="86">
        <v>10.0</v>
      </c>
      <c r="X43" s="86">
        <v>1.0</v>
      </c>
      <c r="Y43" s="86">
        <v>1.0</v>
      </c>
      <c r="Z43" s="86">
        <v>0.0</v>
      </c>
      <c r="AA43" s="86">
        <v>0.0</v>
      </c>
      <c r="AB43" s="86">
        <v>0.0</v>
      </c>
      <c r="AC43" s="86">
        <v>0.0</v>
      </c>
      <c r="AD43" s="86">
        <v>0.0</v>
      </c>
      <c r="AE43" s="86">
        <v>0.0</v>
      </c>
      <c r="AF43" s="86">
        <v>0.0</v>
      </c>
      <c r="AG43" s="86">
        <v>0.0</v>
      </c>
      <c r="AH43" s="86">
        <v>0.0</v>
      </c>
      <c r="AI43" s="86">
        <v>0.0</v>
      </c>
      <c r="AJ43" s="79"/>
    </row>
    <row r="44">
      <c r="A44" s="86">
        <v>13866.2</v>
      </c>
      <c r="B44" s="109">
        <v>44441.0</v>
      </c>
      <c r="C44" s="109">
        <v>44483.0</v>
      </c>
      <c r="D44" s="89" t="s">
        <v>435</v>
      </c>
      <c r="E44" s="89" t="s">
        <v>397</v>
      </c>
      <c r="F44" s="110"/>
      <c r="G44" s="110"/>
      <c r="H44" s="110"/>
      <c r="I44" s="110"/>
      <c r="J44" s="86">
        <v>0.0</v>
      </c>
      <c r="K44" s="86">
        <v>0.0</v>
      </c>
      <c r="L44" s="86">
        <v>1.0</v>
      </c>
      <c r="M44" s="89" t="s">
        <v>39</v>
      </c>
      <c r="N44" s="89" t="s">
        <v>39</v>
      </c>
      <c r="O44" s="86">
        <v>0.0</v>
      </c>
      <c r="P44" s="86">
        <v>11.0</v>
      </c>
      <c r="Q44" s="86">
        <v>17.0</v>
      </c>
      <c r="R44" s="86">
        <v>5.0</v>
      </c>
      <c r="S44" s="86">
        <v>1.0</v>
      </c>
      <c r="T44" s="86">
        <v>1.0</v>
      </c>
      <c r="U44" s="86">
        <v>0.0</v>
      </c>
      <c r="V44" s="86">
        <v>0.0</v>
      </c>
      <c r="W44" s="86">
        <v>0.0</v>
      </c>
      <c r="X44" s="86">
        <v>0.0</v>
      </c>
      <c r="Y44" s="86">
        <v>0.0</v>
      </c>
      <c r="Z44" s="86">
        <v>0.0</v>
      </c>
      <c r="AA44" s="86">
        <v>0.0</v>
      </c>
      <c r="AB44" s="86">
        <v>0.0</v>
      </c>
      <c r="AC44" s="86">
        <v>0.0</v>
      </c>
      <c r="AD44" s="86">
        <v>0.0</v>
      </c>
      <c r="AE44" s="86">
        <v>0.0</v>
      </c>
      <c r="AF44" s="86">
        <v>0.0</v>
      </c>
      <c r="AG44" s="86">
        <v>0.0</v>
      </c>
      <c r="AH44" s="86">
        <v>0.0</v>
      </c>
      <c r="AI44" s="86">
        <v>0.0</v>
      </c>
      <c r="AJ44" s="79"/>
    </row>
    <row r="45">
      <c r="A45" s="86">
        <v>13866.3</v>
      </c>
      <c r="B45" s="109">
        <v>44441.0</v>
      </c>
      <c r="C45" s="109">
        <v>44483.0</v>
      </c>
      <c r="D45" s="89" t="s">
        <v>435</v>
      </c>
      <c r="E45" s="89" t="s">
        <v>397</v>
      </c>
      <c r="F45" s="110"/>
      <c r="G45" s="110"/>
      <c r="H45" s="110"/>
      <c r="I45" s="91"/>
      <c r="J45" s="86">
        <v>1.0</v>
      </c>
      <c r="K45" s="86">
        <v>0.0</v>
      </c>
      <c r="L45" s="86">
        <v>0.0</v>
      </c>
      <c r="M45" s="89" t="s">
        <v>39</v>
      </c>
      <c r="N45" s="89" t="s">
        <v>39</v>
      </c>
      <c r="O45" s="86">
        <v>1.0</v>
      </c>
      <c r="P45" s="86">
        <v>0.0</v>
      </c>
      <c r="Q45" s="86">
        <v>0.0</v>
      </c>
      <c r="R45" s="86">
        <v>0.0</v>
      </c>
      <c r="S45" s="86">
        <v>0.0</v>
      </c>
      <c r="T45" s="86">
        <v>0.0</v>
      </c>
      <c r="U45" s="86">
        <v>0.0</v>
      </c>
      <c r="V45" s="86">
        <v>0.0</v>
      </c>
      <c r="W45" s="86">
        <v>0.0</v>
      </c>
      <c r="X45" s="86">
        <v>0.0</v>
      </c>
      <c r="Y45" s="86">
        <v>0.0</v>
      </c>
      <c r="Z45" s="86">
        <v>6.0</v>
      </c>
      <c r="AA45" s="86">
        <v>3.0</v>
      </c>
      <c r="AB45" s="86">
        <v>10.0</v>
      </c>
      <c r="AC45" s="86">
        <v>1.0</v>
      </c>
      <c r="AD45" s="86">
        <v>0.0</v>
      </c>
      <c r="AE45" s="86">
        <v>0.0</v>
      </c>
      <c r="AF45" s="86">
        <v>0.0</v>
      </c>
      <c r="AG45" s="86">
        <v>0.0</v>
      </c>
      <c r="AH45" s="86">
        <v>0.0</v>
      </c>
      <c r="AI45" s="86">
        <v>0.0</v>
      </c>
      <c r="AJ45" s="79"/>
    </row>
    <row r="46">
      <c r="A46" s="86">
        <v>13867.1</v>
      </c>
      <c r="B46" s="109">
        <v>44441.0</v>
      </c>
      <c r="C46" s="109">
        <v>44484.0</v>
      </c>
      <c r="D46" s="89" t="s">
        <v>111</v>
      </c>
      <c r="E46" s="89" t="s">
        <v>36</v>
      </c>
      <c r="F46" s="89" t="s">
        <v>42</v>
      </c>
      <c r="G46" s="89" t="s">
        <v>43</v>
      </c>
      <c r="H46" s="86">
        <v>27545.0</v>
      </c>
      <c r="I46" s="110"/>
      <c r="J46" s="86">
        <v>0.0</v>
      </c>
      <c r="K46" s="86">
        <v>1.0</v>
      </c>
      <c r="L46" s="86">
        <v>0.0</v>
      </c>
      <c r="M46" s="89" t="s">
        <v>39</v>
      </c>
      <c r="N46" s="89" t="s">
        <v>39</v>
      </c>
      <c r="O46" s="86">
        <v>0.0</v>
      </c>
      <c r="P46" s="86">
        <v>0.0</v>
      </c>
      <c r="Q46" s="86">
        <v>0.0</v>
      </c>
      <c r="R46" s="86">
        <v>0.0</v>
      </c>
      <c r="S46" s="86">
        <v>0.0</v>
      </c>
      <c r="T46" s="86">
        <v>0.0</v>
      </c>
      <c r="U46" s="86">
        <v>12.0</v>
      </c>
      <c r="V46" s="86">
        <v>0.0</v>
      </c>
      <c r="W46" s="86">
        <v>10.0</v>
      </c>
      <c r="X46" s="86">
        <v>1.0</v>
      </c>
      <c r="Y46" s="86">
        <v>0.0</v>
      </c>
      <c r="Z46" s="86">
        <v>0.0</v>
      </c>
      <c r="AA46" s="86">
        <v>0.0</v>
      </c>
      <c r="AB46" s="86">
        <v>0.0</v>
      </c>
      <c r="AC46" s="86">
        <v>0.0</v>
      </c>
      <c r="AD46" s="86">
        <v>0.0</v>
      </c>
      <c r="AE46" s="86">
        <v>0.0</v>
      </c>
      <c r="AF46" s="86">
        <v>7.0</v>
      </c>
      <c r="AG46" s="86">
        <v>0.0</v>
      </c>
      <c r="AH46" s="86">
        <v>0.0</v>
      </c>
      <c r="AI46" s="86">
        <v>0.0</v>
      </c>
      <c r="AJ46" s="79"/>
    </row>
    <row r="47">
      <c r="A47" s="86">
        <v>13867.2</v>
      </c>
      <c r="B47" s="109">
        <v>44441.0</v>
      </c>
      <c r="C47" s="109">
        <v>44484.0</v>
      </c>
      <c r="D47" s="89" t="s">
        <v>111</v>
      </c>
      <c r="E47" s="89" t="s">
        <v>36</v>
      </c>
      <c r="F47" s="89" t="s">
        <v>172</v>
      </c>
      <c r="G47" s="89" t="s">
        <v>43</v>
      </c>
      <c r="H47" s="86">
        <v>27545.0</v>
      </c>
      <c r="I47" s="110"/>
      <c r="J47" s="86">
        <v>0.0</v>
      </c>
      <c r="K47" s="86">
        <v>1.0</v>
      </c>
      <c r="L47" s="86">
        <v>0.0</v>
      </c>
      <c r="M47" s="89" t="s">
        <v>39</v>
      </c>
      <c r="N47" s="89" t="s">
        <v>39</v>
      </c>
      <c r="O47" s="86">
        <v>0.0</v>
      </c>
      <c r="P47" s="86">
        <v>0.0</v>
      </c>
      <c r="Q47" s="86">
        <v>0.0</v>
      </c>
      <c r="R47" s="86">
        <v>0.0</v>
      </c>
      <c r="S47" s="86">
        <v>0.0</v>
      </c>
      <c r="T47" s="86">
        <v>0.0</v>
      </c>
      <c r="U47" s="86">
        <v>0.0</v>
      </c>
      <c r="V47" s="86">
        <v>0.0</v>
      </c>
      <c r="W47" s="86">
        <v>0.0</v>
      </c>
      <c r="X47" s="86">
        <v>0.0</v>
      </c>
      <c r="Y47" s="86">
        <v>0.0</v>
      </c>
      <c r="Z47" s="86">
        <v>0.0</v>
      </c>
      <c r="AA47" s="86">
        <v>0.0</v>
      </c>
      <c r="AB47" s="86">
        <v>0.0</v>
      </c>
      <c r="AC47" s="86">
        <v>0.0</v>
      </c>
      <c r="AD47" s="86">
        <v>0.0</v>
      </c>
      <c r="AE47" s="86">
        <v>11.0</v>
      </c>
      <c r="AF47" s="86">
        <v>7.0</v>
      </c>
      <c r="AG47" s="86">
        <v>10.0</v>
      </c>
      <c r="AH47" s="86">
        <v>1.0</v>
      </c>
      <c r="AI47" s="86">
        <v>0.0</v>
      </c>
      <c r="AJ47" s="79"/>
    </row>
    <row r="48">
      <c r="A48" s="86">
        <v>13867.3</v>
      </c>
      <c r="B48" s="109">
        <v>44441.0</v>
      </c>
      <c r="C48" s="109">
        <v>44484.0</v>
      </c>
      <c r="D48" s="89" t="s">
        <v>111</v>
      </c>
      <c r="E48" s="89" t="s">
        <v>36</v>
      </c>
      <c r="F48" s="89" t="s">
        <v>172</v>
      </c>
      <c r="G48" s="90" t="s">
        <v>43</v>
      </c>
      <c r="H48" s="111">
        <v>27545.0</v>
      </c>
      <c r="I48" s="91"/>
      <c r="J48" s="86">
        <v>0.0</v>
      </c>
      <c r="K48" s="86">
        <v>1.0</v>
      </c>
      <c r="L48" s="86">
        <v>0.0</v>
      </c>
      <c r="M48" s="89" t="s">
        <v>39</v>
      </c>
      <c r="N48" s="89" t="s">
        <v>39</v>
      </c>
      <c r="O48" s="86">
        <v>0.0</v>
      </c>
      <c r="P48" s="86">
        <v>0.0</v>
      </c>
      <c r="Q48" s="86">
        <v>0.0</v>
      </c>
      <c r="R48" s="86">
        <v>0.0</v>
      </c>
      <c r="S48" s="86">
        <v>0.0</v>
      </c>
      <c r="T48" s="86">
        <v>0.0</v>
      </c>
      <c r="U48" s="86">
        <v>0.0</v>
      </c>
      <c r="V48" s="86">
        <v>0.0</v>
      </c>
      <c r="W48" s="86">
        <v>0.0</v>
      </c>
      <c r="X48" s="86">
        <v>0.0</v>
      </c>
      <c r="Y48" s="86">
        <v>0.0</v>
      </c>
      <c r="Z48" s="86">
        <v>12.0</v>
      </c>
      <c r="AA48" s="86">
        <v>7.0</v>
      </c>
      <c r="AB48" s="86">
        <v>12.0</v>
      </c>
      <c r="AC48" s="86">
        <v>2.0</v>
      </c>
      <c r="AD48" s="86">
        <v>0.0</v>
      </c>
      <c r="AE48" s="86">
        <v>0.0</v>
      </c>
      <c r="AF48" s="86">
        <v>0.0</v>
      </c>
      <c r="AG48" s="86">
        <v>0.0</v>
      </c>
      <c r="AH48" s="86">
        <v>0.0</v>
      </c>
      <c r="AI48" s="86">
        <v>0.0</v>
      </c>
      <c r="AJ48" s="79"/>
    </row>
    <row r="49">
      <c r="A49" s="86">
        <v>13867.4</v>
      </c>
      <c r="B49" s="109">
        <v>44441.0</v>
      </c>
      <c r="C49" s="109">
        <v>44488.0</v>
      </c>
      <c r="D49" s="89" t="s">
        <v>111</v>
      </c>
      <c r="E49" s="89" t="s">
        <v>36</v>
      </c>
      <c r="F49" s="89" t="s">
        <v>44</v>
      </c>
      <c r="G49" s="89" t="s">
        <v>38</v>
      </c>
      <c r="H49" s="86">
        <v>27604.0</v>
      </c>
      <c r="I49" s="110"/>
      <c r="J49" s="86">
        <v>0.0</v>
      </c>
      <c r="K49" s="86">
        <v>1.0</v>
      </c>
      <c r="L49" s="86">
        <v>0.0</v>
      </c>
      <c r="M49" s="89" t="s">
        <v>39</v>
      </c>
      <c r="N49" s="89" t="s">
        <v>39</v>
      </c>
      <c r="O49" s="86">
        <v>0.0</v>
      </c>
      <c r="P49" s="86">
        <v>0.0</v>
      </c>
      <c r="Q49" s="86">
        <v>0.0</v>
      </c>
      <c r="R49" s="86">
        <v>0.0</v>
      </c>
      <c r="S49" s="86">
        <v>0.0</v>
      </c>
      <c r="T49" s="86">
        <v>0.0</v>
      </c>
      <c r="U49" s="86">
        <v>0.0</v>
      </c>
      <c r="V49" s="86">
        <v>0.0</v>
      </c>
      <c r="W49" s="86">
        <v>0.0</v>
      </c>
      <c r="X49" s="86">
        <v>0.0</v>
      </c>
      <c r="Y49" s="86">
        <v>0.0</v>
      </c>
      <c r="Z49" s="86">
        <v>0.0</v>
      </c>
      <c r="AA49" s="86">
        <v>0.0</v>
      </c>
      <c r="AB49" s="86">
        <v>0.0</v>
      </c>
      <c r="AC49" s="86">
        <v>0.0</v>
      </c>
      <c r="AD49" s="86">
        <v>0.0</v>
      </c>
      <c r="AE49" s="86">
        <v>11.0</v>
      </c>
      <c r="AF49" s="86">
        <v>7.0</v>
      </c>
      <c r="AG49" s="86">
        <v>10.0</v>
      </c>
      <c r="AH49" s="86">
        <v>1.0</v>
      </c>
      <c r="AI49" s="86">
        <v>0.0</v>
      </c>
      <c r="AJ49" s="79"/>
    </row>
    <row r="50">
      <c r="A50" s="86">
        <v>13868.1</v>
      </c>
      <c r="B50" s="109">
        <v>44441.0</v>
      </c>
      <c r="C50" s="109">
        <v>44484.0</v>
      </c>
      <c r="D50" s="89" t="s">
        <v>111</v>
      </c>
      <c r="E50" s="89" t="s">
        <v>36</v>
      </c>
      <c r="F50" s="89" t="s">
        <v>44</v>
      </c>
      <c r="G50" s="89" t="s">
        <v>38</v>
      </c>
      <c r="H50" s="86">
        <v>27604.0</v>
      </c>
      <c r="I50" s="110"/>
      <c r="J50" s="86">
        <v>0.0</v>
      </c>
      <c r="K50" s="86">
        <v>1.0</v>
      </c>
      <c r="L50" s="86">
        <v>0.0</v>
      </c>
      <c r="M50" s="89" t="s">
        <v>39</v>
      </c>
      <c r="N50" s="89" t="s">
        <v>39</v>
      </c>
      <c r="O50" s="86">
        <v>4.0</v>
      </c>
      <c r="P50" s="86">
        <v>0.0</v>
      </c>
      <c r="Q50" s="86">
        <v>0.0</v>
      </c>
      <c r="R50" s="86">
        <v>0.0</v>
      </c>
      <c r="S50" s="86">
        <v>0.0</v>
      </c>
      <c r="T50" s="86">
        <v>0.0</v>
      </c>
      <c r="U50" s="86">
        <v>0.0</v>
      </c>
      <c r="V50" s="86">
        <v>0.0</v>
      </c>
      <c r="W50" s="86">
        <v>0.0</v>
      </c>
      <c r="X50" s="86">
        <v>0.0</v>
      </c>
      <c r="Y50" s="86">
        <v>0.0</v>
      </c>
      <c r="Z50" s="86">
        <v>8.0</v>
      </c>
      <c r="AA50" s="86">
        <v>5.0</v>
      </c>
      <c r="AB50" s="86">
        <v>12.0</v>
      </c>
      <c r="AC50" s="86">
        <v>1.0</v>
      </c>
      <c r="AD50" s="86">
        <v>0.0</v>
      </c>
      <c r="AE50" s="86">
        <v>0.0</v>
      </c>
      <c r="AF50" s="86">
        <v>0.0</v>
      </c>
      <c r="AG50" s="86">
        <v>0.0</v>
      </c>
      <c r="AH50" s="86">
        <v>0.0</v>
      </c>
      <c r="AI50" s="86">
        <v>0.0</v>
      </c>
      <c r="AJ50" s="79"/>
    </row>
    <row r="51">
      <c r="A51" s="86">
        <v>13868.2</v>
      </c>
      <c r="B51" s="109">
        <v>44441.0</v>
      </c>
      <c r="C51" s="109">
        <v>44484.0</v>
      </c>
      <c r="D51" s="89" t="s">
        <v>111</v>
      </c>
      <c r="E51" s="89" t="s">
        <v>36</v>
      </c>
      <c r="I51" s="110"/>
      <c r="J51" s="86">
        <v>1.0</v>
      </c>
      <c r="K51" s="86">
        <v>0.0</v>
      </c>
      <c r="L51" s="86">
        <v>0.0</v>
      </c>
      <c r="M51" s="89" t="s">
        <v>39</v>
      </c>
      <c r="N51" s="89" t="s">
        <v>39</v>
      </c>
      <c r="O51" s="86">
        <v>0.0</v>
      </c>
      <c r="P51" s="86">
        <v>0.0</v>
      </c>
      <c r="Q51" s="86">
        <v>0.0</v>
      </c>
      <c r="R51" s="86">
        <v>0.0</v>
      </c>
      <c r="S51" s="86">
        <v>0.0</v>
      </c>
      <c r="T51" s="86">
        <v>0.0</v>
      </c>
      <c r="U51" s="86">
        <v>0.0</v>
      </c>
      <c r="V51" s="86">
        <v>0.0</v>
      </c>
      <c r="W51" s="86">
        <v>0.0</v>
      </c>
      <c r="X51" s="86">
        <v>0.0</v>
      </c>
      <c r="Y51" s="86">
        <v>0.0</v>
      </c>
      <c r="Z51" s="86">
        <v>8.0</v>
      </c>
      <c r="AA51" s="86">
        <v>3.0</v>
      </c>
      <c r="AB51" s="86">
        <v>11.0</v>
      </c>
      <c r="AC51" s="86">
        <v>1.0</v>
      </c>
      <c r="AD51" s="86">
        <v>0.0</v>
      </c>
      <c r="AE51" s="86">
        <v>0.0</v>
      </c>
      <c r="AF51" s="86">
        <v>0.0</v>
      </c>
      <c r="AG51" s="86">
        <v>0.0</v>
      </c>
      <c r="AH51" s="86">
        <v>0.0</v>
      </c>
      <c r="AI51" s="86">
        <v>0.0</v>
      </c>
      <c r="AJ51" s="79"/>
    </row>
    <row r="52">
      <c r="A52" s="86">
        <v>13868.3</v>
      </c>
      <c r="B52" s="109">
        <v>44441.0</v>
      </c>
      <c r="C52" s="109">
        <v>44484.0</v>
      </c>
      <c r="D52" s="89" t="s">
        <v>111</v>
      </c>
      <c r="E52" s="89" t="s">
        <v>36</v>
      </c>
      <c r="I52" s="110"/>
      <c r="J52" s="86">
        <v>1.0</v>
      </c>
      <c r="K52" s="86">
        <v>0.0</v>
      </c>
      <c r="L52" s="86">
        <v>0.0</v>
      </c>
      <c r="M52" s="89" t="s">
        <v>39</v>
      </c>
      <c r="N52" s="89" t="s">
        <v>39</v>
      </c>
      <c r="O52" s="86">
        <v>0.0</v>
      </c>
      <c r="P52" s="86">
        <v>0.0</v>
      </c>
      <c r="Q52" s="86">
        <v>0.0</v>
      </c>
      <c r="R52" s="86">
        <v>0.0</v>
      </c>
      <c r="S52" s="86">
        <v>0.0</v>
      </c>
      <c r="T52" s="86">
        <v>0.0</v>
      </c>
      <c r="U52" s="86">
        <v>0.0</v>
      </c>
      <c r="V52" s="86">
        <v>0.0</v>
      </c>
      <c r="W52" s="86">
        <v>0.0</v>
      </c>
      <c r="X52" s="86">
        <v>0.0</v>
      </c>
      <c r="Y52" s="86">
        <v>0.0</v>
      </c>
      <c r="Z52" s="86">
        <v>0.0</v>
      </c>
      <c r="AA52" s="86">
        <v>0.0</v>
      </c>
      <c r="AB52" s="86">
        <v>0.0</v>
      </c>
      <c r="AC52" s="86">
        <v>0.0</v>
      </c>
      <c r="AD52" s="86">
        <v>0.0</v>
      </c>
      <c r="AE52" s="86">
        <v>6.0</v>
      </c>
      <c r="AF52" s="86">
        <v>3.0</v>
      </c>
      <c r="AG52" s="86">
        <v>10.0</v>
      </c>
      <c r="AH52" s="86">
        <v>1.0</v>
      </c>
      <c r="AI52" s="86">
        <v>0.0</v>
      </c>
      <c r="AJ52" s="79"/>
    </row>
    <row r="53">
      <c r="A53" s="86">
        <v>13869.1</v>
      </c>
      <c r="B53" s="109">
        <v>44441.0</v>
      </c>
      <c r="C53" s="89" t="s">
        <v>171</v>
      </c>
      <c r="D53" s="89" t="s">
        <v>184</v>
      </c>
      <c r="E53" s="89" t="s">
        <v>36</v>
      </c>
      <c r="F53" s="89" t="s">
        <v>83</v>
      </c>
      <c r="G53" s="89" t="s">
        <v>38</v>
      </c>
      <c r="H53" s="86">
        <v>27609.0</v>
      </c>
      <c r="I53" s="110"/>
      <c r="J53" s="86">
        <v>0.0</v>
      </c>
      <c r="K53" s="86">
        <v>1.0</v>
      </c>
      <c r="L53" s="86">
        <v>0.0</v>
      </c>
      <c r="M53" s="89" t="s">
        <v>39</v>
      </c>
      <c r="N53" s="89" t="s">
        <v>49</v>
      </c>
      <c r="O53" s="86">
        <v>1.0</v>
      </c>
      <c r="P53" s="86">
        <v>0.0</v>
      </c>
      <c r="Q53" s="86">
        <v>0.0</v>
      </c>
      <c r="R53" s="86">
        <v>0.0</v>
      </c>
      <c r="S53" s="86">
        <v>0.0</v>
      </c>
      <c r="T53" s="86">
        <v>0.0</v>
      </c>
      <c r="U53" s="86">
        <v>10.0</v>
      </c>
      <c r="V53" s="86">
        <v>5.0</v>
      </c>
      <c r="W53" s="86">
        <v>10.0</v>
      </c>
      <c r="X53" s="86">
        <v>2.0</v>
      </c>
      <c r="Y53" s="86">
        <v>1.0</v>
      </c>
      <c r="Z53" s="86">
        <v>0.0</v>
      </c>
      <c r="AA53" s="86">
        <v>0.0</v>
      </c>
      <c r="AB53" s="86">
        <v>0.0</v>
      </c>
      <c r="AC53" s="86">
        <v>0.0</v>
      </c>
      <c r="AD53" s="86">
        <v>0.0</v>
      </c>
      <c r="AE53" s="86">
        <v>0.0</v>
      </c>
      <c r="AF53" s="86">
        <v>0.0</v>
      </c>
      <c r="AG53" s="86">
        <v>0.0</v>
      </c>
      <c r="AH53" s="86">
        <v>0.0</v>
      </c>
      <c r="AI53" s="86">
        <v>0.0</v>
      </c>
      <c r="AJ53" s="79"/>
    </row>
    <row r="54">
      <c r="A54" s="86">
        <v>13869.2</v>
      </c>
      <c r="B54" s="109">
        <v>44441.0</v>
      </c>
      <c r="C54" s="89" t="s">
        <v>171</v>
      </c>
      <c r="D54" s="89" t="s">
        <v>184</v>
      </c>
      <c r="E54" s="89" t="s">
        <v>36</v>
      </c>
      <c r="I54" s="110"/>
      <c r="J54" s="86">
        <v>0.0</v>
      </c>
      <c r="K54" s="86">
        <v>0.0</v>
      </c>
      <c r="L54" s="86">
        <v>1.0</v>
      </c>
      <c r="M54" s="89" t="s">
        <v>39</v>
      </c>
      <c r="N54" s="89" t="s">
        <v>39</v>
      </c>
      <c r="O54" s="86">
        <v>1.0</v>
      </c>
      <c r="P54" s="86">
        <v>11.0</v>
      </c>
      <c r="Q54" s="86">
        <v>7.0</v>
      </c>
      <c r="R54" s="86">
        <v>10.0</v>
      </c>
      <c r="S54" s="86">
        <v>1.0</v>
      </c>
      <c r="T54" s="86">
        <v>1.0</v>
      </c>
      <c r="U54" s="86">
        <v>0.0</v>
      </c>
      <c r="V54" s="86">
        <v>0.0</v>
      </c>
      <c r="W54" s="86">
        <v>0.0</v>
      </c>
      <c r="X54" s="86">
        <v>0.0</v>
      </c>
      <c r="Y54" s="86">
        <v>0.0</v>
      </c>
      <c r="Z54" s="86">
        <v>0.0</v>
      </c>
      <c r="AA54" s="86">
        <v>0.0</v>
      </c>
      <c r="AB54" s="86">
        <v>0.0</v>
      </c>
      <c r="AC54" s="86">
        <v>0.0</v>
      </c>
      <c r="AD54" s="86">
        <v>0.0</v>
      </c>
      <c r="AE54" s="86">
        <v>0.0</v>
      </c>
      <c r="AF54" s="86">
        <v>0.0</v>
      </c>
      <c r="AG54" s="86">
        <v>0.0</v>
      </c>
      <c r="AH54" s="86">
        <v>0.0</v>
      </c>
      <c r="AI54" s="86">
        <v>0.0</v>
      </c>
      <c r="AJ54" s="79"/>
    </row>
    <row r="55">
      <c r="A55" s="86">
        <v>13869.3</v>
      </c>
      <c r="B55" s="109">
        <v>44441.0</v>
      </c>
      <c r="C55" s="89" t="s">
        <v>171</v>
      </c>
      <c r="D55" s="89" t="s">
        <v>184</v>
      </c>
      <c r="E55" s="89" t="s">
        <v>36</v>
      </c>
      <c r="I55" s="110"/>
      <c r="J55" s="86">
        <v>0.0</v>
      </c>
      <c r="K55" s="86">
        <v>0.0</v>
      </c>
      <c r="L55" s="86">
        <v>1.0</v>
      </c>
      <c r="M55" s="89" t="s">
        <v>39</v>
      </c>
      <c r="N55" s="89" t="s">
        <v>39</v>
      </c>
      <c r="O55" s="86">
        <v>1.0</v>
      </c>
      <c r="P55" s="86">
        <v>0.0</v>
      </c>
      <c r="Q55" s="86">
        <v>0.0</v>
      </c>
      <c r="R55" s="86">
        <v>0.0</v>
      </c>
      <c r="S55" s="86">
        <v>0.0</v>
      </c>
      <c r="T55" s="86">
        <v>0.0</v>
      </c>
      <c r="U55" s="86">
        <v>11.0</v>
      </c>
      <c r="V55" s="86">
        <v>5.0</v>
      </c>
      <c r="W55" s="86">
        <v>10.0</v>
      </c>
      <c r="X55" s="86">
        <v>1.0</v>
      </c>
      <c r="Y55" s="86">
        <v>1.0</v>
      </c>
      <c r="Z55" s="86">
        <v>0.0</v>
      </c>
      <c r="AA55" s="86">
        <v>0.0</v>
      </c>
      <c r="AB55" s="86">
        <v>0.0</v>
      </c>
      <c r="AC55" s="86">
        <v>0.0</v>
      </c>
      <c r="AD55" s="86">
        <v>0.0</v>
      </c>
      <c r="AE55" s="86">
        <v>0.0</v>
      </c>
      <c r="AF55" s="86">
        <v>0.0</v>
      </c>
      <c r="AG55" s="86">
        <v>0.0</v>
      </c>
      <c r="AH55" s="86">
        <v>0.0</v>
      </c>
      <c r="AI55" s="86">
        <v>0.0</v>
      </c>
      <c r="AJ55" s="79"/>
    </row>
    <row r="56">
      <c r="A56" s="86">
        <v>13869.4</v>
      </c>
      <c r="B56" s="109">
        <v>44441.0</v>
      </c>
      <c r="C56" s="89" t="s">
        <v>171</v>
      </c>
      <c r="D56" s="89" t="s">
        <v>184</v>
      </c>
      <c r="E56" s="89" t="s">
        <v>36</v>
      </c>
      <c r="I56" s="110"/>
      <c r="J56" s="86">
        <v>0.0</v>
      </c>
      <c r="K56" s="86">
        <v>0.0</v>
      </c>
      <c r="L56" s="86">
        <v>1.0</v>
      </c>
      <c r="M56" s="89" t="s">
        <v>39</v>
      </c>
      <c r="N56" s="89" t="s">
        <v>39</v>
      </c>
      <c r="O56" s="86">
        <v>4.0</v>
      </c>
      <c r="P56" s="86">
        <v>0.0</v>
      </c>
      <c r="Q56" s="86">
        <v>0.0</v>
      </c>
      <c r="R56" s="86">
        <v>0.0</v>
      </c>
      <c r="S56" s="86">
        <v>0.0</v>
      </c>
      <c r="T56" s="86">
        <v>0.0</v>
      </c>
      <c r="U56" s="86">
        <v>11.0</v>
      </c>
      <c r="V56" s="86">
        <v>7.0</v>
      </c>
      <c r="W56" s="86">
        <v>5.0</v>
      </c>
      <c r="X56" s="86">
        <v>1.0</v>
      </c>
      <c r="Y56" s="86">
        <v>1.0</v>
      </c>
      <c r="Z56" s="86">
        <v>0.0</v>
      </c>
      <c r="AA56" s="86">
        <v>0.0</v>
      </c>
      <c r="AB56" s="86">
        <v>0.0</v>
      </c>
      <c r="AC56" s="86">
        <v>0.0</v>
      </c>
      <c r="AD56" s="86">
        <v>0.0</v>
      </c>
      <c r="AE56" s="86">
        <v>0.0</v>
      </c>
      <c r="AF56" s="86">
        <v>0.0</v>
      </c>
      <c r="AG56" s="86">
        <v>0.0</v>
      </c>
      <c r="AH56" s="86">
        <v>0.0</v>
      </c>
      <c r="AI56" s="86">
        <v>0.0</v>
      </c>
      <c r="AJ56" s="79"/>
    </row>
    <row r="57">
      <c r="A57" s="86">
        <v>13870.1</v>
      </c>
      <c r="B57" s="109">
        <v>44441.0</v>
      </c>
      <c r="C57" s="109">
        <v>44446.0</v>
      </c>
      <c r="D57" s="89" t="s">
        <v>199</v>
      </c>
      <c r="E57" s="89" t="s">
        <v>160</v>
      </c>
      <c r="F57" s="89" t="s">
        <v>436</v>
      </c>
      <c r="G57" s="90" t="s">
        <v>38</v>
      </c>
      <c r="H57" s="111">
        <v>27614.0</v>
      </c>
      <c r="I57" s="91"/>
      <c r="J57" s="86">
        <v>0.0</v>
      </c>
      <c r="K57" s="86">
        <v>1.0</v>
      </c>
      <c r="L57" s="86">
        <v>0.0</v>
      </c>
      <c r="M57" s="89" t="s">
        <v>49</v>
      </c>
      <c r="N57" s="89" t="s">
        <v>39</v>
      </c>
      <c r="O57" s="86">
        <v>3.0</v>
      </c>
      <c r="P57" s="86">
        <v>0.0</v>
      </c>
      <c r="Q57" s="86">
        <v>0.0</v>
      </c>
      <c r="R57" s="86">
        <v>0.0</v>
      </c>
      <c r="S57" s="86">
        <v>0.0</v>
      </c>
      <c r="T57" s="86">
        <v>0.0</v>
      </c>
      <c r="U57" s="86">
        <v>0.0</v>
      </c>
      <c r="V57" s="86">
        <v>0.0</v>
      </c>
      <c r="W57" s="86">
        <v>0.0</v>
      </c>
      <c r="X57" s="86">
        <v>0.0</v>
      </c>
      <c r="Y57" s="86">
        <v>0.0</v>
      </c>
      <c r="Z57" s="86">
        <v>0.0</v>
      </c>
      <c r="AA57" s="86">
        <v>0.0</v>
      </c>
      <c r="AB57" s="86">
        <v>0.0</v>
      </c>
      <c r="AC57" s="86">
        <v>0.0</v>
      </c>
      <c r="AD57" s="86">
        <v>0.0</v>
      </c>
      <c r="AE57" s="86">
        <v>10.0</v>
      </c>
      <c r="AF57" s="86">
        <v>7.0</v>
      </c>
      <c r="AG57" s="86">
        <v>10.0</v>
      </c>
      <c r="AH57" s="86">
        <v>1.0</v>
      </c>
      <c r="AI57" s="86">
        <v>0.0</v>
      </c>
      <c r="AJ57" s="79"/>
    </row>
    <row r="58">
      <c r="A58" s="86">
        <v>13870.2</v>
      </c>
      <c r="B58" s="109">
        <v>44441.0</v>
      </c>
      <c r="C58" s="109">
        <v>44446.0</v>
      </c>
      <c r="D58" s="89" t="s">
        <v>199</v>
      </c>
      <c r="E58" s="89" t="s">
        <v>160</v>
      </c>
      <c r="F58" s="110"/>
      <c r="G58" s="110"/>
      <c r="H58" s="110"/>
      <c r="I58" s="110"/>
      <c r="J58" s="86">
        <v>1.0</v>
      </c>
      <c r="K58" s="86">
        <v>0.0</v>
      </c>
      <c r="L58" s="86">
        <v>0.0</v>
      </c>
      <c r="M58" s="89" t="s">
        <v>39</v>
      </c>
      <c r="N58" s="89" t="s">
        <v>39</v>
      </c>
      <c r="O58" s="86">
        <v>2.0</v>
      </c>
      <c r="P58" s="86">
        <v>0.0</v>
      </c>
      <c r="Q58" s="86">
        <v>0.0</v>
      </c>
      <c r="R58" s="86">
        <v>0.0</v>
      </c>
      <c r="S58" s="86">
        <v>0.0</v>
      </c>
      <c r="T58" s="86">
        <v>0.0</v>
      </c>
      <c r="U58" s="86">
        <v>0.0</v>
      </c>
      <c r="V58" s="86">
        <v>0.0</v>
      </c>
      <c r="W58" s="86">
        <v>0.0</v>
      </c>
      <c r="X58" s="86">
        <v>0.0</v>
      </c>
      <c r="Y58" s="86">
        <v>0.0</v>
      </c>
      <c r="Z58" s="86">
        <v>0.0</v>
      </c>
      <c r="AA58" s="86">
        <v>0.0</v>
      </c>
      <c r="AB58" s="86">
        <v>0.0</v>
      </c>
      <c r="AC58" s="86">
        <v>0.0</v>
      </c>
      <c r="AD58" s="86">
        <v>0.0</v>
      </c>
      <c r="AE58" s="86">
        <v>5.0</v>
      </c>
      <c r="AF58" s="86">
        <v>3.0</v>
      </c>
      <c r="AG58" s="86">
        <v>10.0</v>
      </c>
      <c r="AH58" s="86">
        <v>1.0</v>
      </c>
      <c r="AI58" s="86">
        <v>0.0</v>
      </c>
      <c r="AJ58" s="79"/>
    </row>
    <row r="59">
      <c r="A59" s="86">
        <v>13870.3</v>
      </c>
      <c r="B59" s="109">
        <v>44441.0</v>
      </c>
      <c r="C59" s="109">
        <v>44446.0</v>
      </c>
      <c r="D59" s="89" t="s">
        <v>199</v>
      </c>
      <c r="E59" s="89" t="s">
        <v>160</v>
      </c>
      <c r="F59" s="110"/>
      <c r="G59" s="113"/>
      <c r="H59" s="113"/>
      <c r="I59" s="91"/>
      <c r="J59" s="86">
        <v>1.0</v>
      </c>
      <c r="K59" s="86">
        <v>0.0</v>
      </c>
      <c r="L59" s="86">
        <v>0.0</v>
      </c>
      <c r="M59" s="89" t="s">
        <v>39</v>
      </c>
      <c r="N59" s="89" t="s">
        <v>39</v>
      </c>
      <c r="O59" s="86">
        <v>3.0</v>
      </c>
      <c r="P59" s="86">
        <v>0.0</v>
      </c>
      <c r="Q59" s="86">
        <v>0.0</v>
      </c>
      <c r="R59" s="86">
        <v>0.0</v>
      </c>
      <c r="S59" s="86">
        <v>0.0</v>
      </c>
      <c r="T59" s="86">
        <v>0.0</v>
      </c>
      <c r="U59" s="86">
        <v>0.0</v>
      </c>
      <c r="V59" s="86">
        <v>0.0</v>
      </c>
      <c r="W59" s="86">
        <v>0.0</v>
      </c>
      <c r="X59" s="86">
        <v>0.0</v>
      </c>
      <c r="Y59" s="86">
        <v>0.0</v>
      </c>
      <c r="Z59" s="86">
        <v>6.0</v>
      </c>
      <c r="AA59" s="86">
        <v>4.0</v>
      </c>
      <c r="AB59" s="86">
        <v>12.0</v>
      </c>
      <c r="AC59" s="86">
        <v>1.0</v>
      </c>
      <c r="AD59" s="86">
        <v>0.0</v>
      </c>
      <c r="AE59" s="86">
        <v>0.0</v>
      </c>
      <c r="AF59" s="86">
        <v>0.0</v>
      </c>
      <c r="AG59" s="86">
        <v>0.0</v>
      </c>
      <c r="AH59" s="86">
        <v>0.0</v>
      </c>
      <c r="AI59" s="86">
        <v>0.0</v>
      </c>
      <c r="AJ59" s="79"/>
    </row>
    <row r="60">
      <c r="A60" s="86">
        <v>13871.1</v>
      </c>
      <c r="B60" s="109">
        <v>44441.0</v>
      </c>
      <c r="C60" s="109">
        <v>44487.0</v>
      </c>
      <c r="D60" s="89" t="s">
        <v>282</v>
      </c>
      <c r="E60" s="89" t="s">
        <v>36</v>
      </c>
      <c r="F60" s="89" t="s">
        <v>319</v>
      </c>
      <c r="G60" s="89" t="s">
        <v>38</v>
      </c>
      <c r="H60" s="86">
        <v>27614.0</v>
      </c>
      <c r="I60" s="110"/>
      <c r="J60" s="86">
        <v>0.0</v>
      </c>
      <c r="K60" s="86">
        <v>1.0</v>
      </c>
      <c r="L60" s="86">
        <v>0.0</v>
      </c>
      <c r="M60" s="89" t="s">
        <v>49</v>
      </c>
      <c r="N60" s="89" t="s">
        <v>39</v>
      </c>
      <c r="O60" s="86">
        <v>3.0</v>
      </c>
      <c r="P60" s="86">
        <v>0.0</v>
      </c>
      <c r="Q60" s="86">
        <v>0.0</v>
      </c>
      <c r="R60" s="86">
        <v>0.0</v>
      </c>
      <c r="S60" s="86">
        <v>0.0</v>
      </c>
      <c r="T60" s="86">
        <v>0.0</v>
      </c>
      <c r="U60" s="86">
        <v>10.0</v>
      </c>
      <c r="V60" s="86">
        <v>5.0</v>
      </c>
      <c r="W60" s="86">
        <v>10.0</v>
      </c>
      <c r="X60" s="86">
        <v>1.0</v>
      </c>
      <c r="Y60" s="86">
        <v>1.0</v>
      </c>
      <c r="Z60" s="86">
        <v>0.0</v>
      </c>
      <c r="AA60" s="86">
        <v>0.0</v>
      </c>
      <c r="AB60" s="86">
        <v>0.0</v>
      </c>
      <c r="AC60" s="86">
        <v>0.0</v>
      </c>
      <c r="AD60" s="86">
        <v>0.0</v>
      </c>
      <c r="AE60" s="86">
        <v>0.0</v>
      </c>
      <c r="AF60" s="86">
        <v>0.0</v>
      </c>
      <c r="AG60" s="86">
        <v>0.0</v>
      </c>
      <c r="AH60" s="86">
        <v>0.0</v>
      </c>
      <c r="AI60" s="86">
        <v>0.0</v>
      </c>
      <c r="AJ60" s="79"/>
    </row>
    <row r="61">
      <c r="A61" s="86">
        <v>13871.2</v>
      </c>
      <c r="B61" s="109">
        <v>44441.0</v>
      </c>
      <c r="C61" s="109">
        <v>44487.0</v>
      </c>
      <c r="D61" s="89" t="s">
        <v>282</v>
      </c>
      <c r="E61" s="89" t="s">
        <v>36</v>
      </c>
      <c r="F61" s="89" t="s">
        <v>236</v>
      </c>
      <c r="G61" s="89" t="s">
        <v>38</v>
      </c>
      <c r="H61" s="86">
        <v>27601.0</v>
      </c>
      <c r="I61" s="110"/>
      <c r="J61" s="86">
        <v>0.0</v>
      </c>
      <c r="K61" s="86">
        <v>1.0</v>
      </c>
      <c r="L61" s="86">
        <v>0.0</v>
      </c>
      <c r="M61" s="89" t="s">
        <v>49</v>
      </c>
      <c r="N61" s="89" t="s">
        <v>39</v>
      </c>
      <c r="O61" s="86">
        <v>3.0</v>
      </c>
      <c r="P61" s="86">
        <v>0.0</v>
      </c>
      <c r="Q61" s="86">
        <v>0.0</v>
      </c>
      <c r="R61" s="86">
        <v>0.0</v>
      </c>
      <c r="S61" s="86">
        <v>0.0</v>
      </c>
      <c r="T61" s="86">
        <v>0.0</v>
      </c>
      <c r="U61" s="86">
        <v>10.0</v>
      </c>
      <c r="V61" s="86">
        <v>5.0</v>
      </c>
      <c r="W61" s="86">
        <v>10.0</v>
      </c>
      <c r="X61" s="86">
        <v>1.0</v>
      </c>
      <c r="Y61" s="86">
        <v>1.0</v>
      </c>
      <c r="Z61" s="86">
        <v>0.0</v>
      </c>
      <c r="AA61" s="86">
        <v>0.0</v>
      </c>
      <c r="AB61" s="86">
        <v>0.0</v>
      </c>
      <c r="AC61" s="86">
        <v>0.0</v>
      </c>
      <c r="AD61" s="86">
        <v>0.0</v>
      </c>
      <c r="AE61" s="86">
        <v>0.0</v>
      </c>
      <c r="AF61" s="86">
        <v>0.0</v>
      </c>
      <c r="AG61" s="86">
        <v>0.0</v>
      </c>
      <c r="AH61" s="86">
        <v>0.0</v>
      </c>
      <c r="AI61" s="86">
        <v>0.0</v>
      </c>
      <c r="AJ61" s="79"/>
    </row>
    <row r="62">
      <c r="A62" s="86">
        <v>13871.3</v>
      </c>
      <c r="B62" s="109">
        <v>44441.0</v>
      </c>
      <c r="C62" s="109">
        <v>44487.0</v>
      </c>
      <c r="D62" s="89" t="s">
        <v>282</v>
      </c>
      <c r="E62" s="89" t="s">
        <v>36</v>
      </c>
      <c r="I62" s="110"/>
      <c r="J62" s="86">
        <v>1.0</v>
      </c>
      <c r="K62" s="86">
        <v>0.0</v>
      </c>
      <c r="L62" s="86">
        <v>0.0</v>
      </c>
      <c r="M62" s="89" t="s">
        <v>49</v>
      </c>
      <c r="N62" s="89" t="s">
        <v>39</v>
      </c>
      <c r="O62" s="86">
        <v>3.0</v>
      </c>
      <c r="P62" s="86">
        <v>0.0</v>
      </c>
      <c r="Q62" s="86">
        <v>0.0</v>
      </c>
      <c r="R62" s="86">
        <v>0.0</v>
      </c>
      <c r="S62" s="86">
        <v>0.0</v>
      </c>
      <c r="T62" s="86">
        <v>0.0</v>
      </c>
      <c r="U62" s="86">
        <v>0.0</v>
      </c>
      <c r="V62" s="86">
        <v>0.0</v>
      </c>
      <c r="W62" s="86">
        <v>0.0</v>
      </c>
      <c r="X62" s="86">
        <v>0.0</v>
      </c>
      <c r="Y62" s="86">
        <v>0.0</v>
      </c>
      <c r="Z62" s="86">
        <v>5.0</v>
      </c>
      <c r="AA62" s="86">
        <v>3.0</v>
      </c>
      <c r="AB62" s="86">
        <v>10.0</v>
      </c>
      <c r="AC62" s="86">
        <v>1.0</v>
      </c>
      <c r="AD62" s="86">
        <v>1.0</v>
      </c>
      <c r="AE62" s="86">
        <v>0.0</v>
      </c>
      <c r="AF62" s="86">
        <v>0.0</v>
      </c>
      <c r="AG62" s="86">
        <v>0.0</v>
      </c>
      <c r="AH62" s="86">
        <v>0.0</v>
      </c>
      <c r="AI62" s="86">
        <v>0.0</v>
      </c>
      <c r="AJ62" s="79"/>
    </row>
    <row r="63">
      <c r="A63" s="86">
        <v>13872.1</v>
      </c>
      <c r="B63" s="109">
        <v>44441.0</v>
      </c>
      <c r="C63" s="109">
        <v>44487.0</v>
      </c>
      <c r="D63" s="89" t="s">
        <v>68</v>
      </c>
      <c r="E63" s="89" t="s">
        <v>36</v>
      </c>
      <c r="F63" s="89" t="s">
        <v>102</v>
      </c>
      <c r="G63" s="89" t="s">
        <v>38</v>
      </c>
      <c r="H63" s="86">
        <v>27615.0</v>
      </c>
      <c r="I63" s="110"/>
      <c r="J63" s="86">
        <v>0.0</v>
      </c>
      <c r="K63" s="86">
        <v>1.0</v>
      </c>
      <c r="L63" s="86">
        <v>0.0</v>
      </c>
      <c r="M63" s="89" t="s">
        <v>39</v>
      </c>
      <c r="N63" s="89" t="s">
        <v>39</v>
      </c>
      <c r="O63" s="86">
        <v>3.0</v>
      </c>
      <c r="P63" s="86">
        <v>0.0</v>
      </c>
      <c r="Q63" s="86">
        <v>0.0</v>
      </c>
      <c r="R63" s="86">
        <v>0.0</v>
      </c>
      <c r="S63" s="86">
        <v>0.0</v>
      </c>
      <c r="T63" s="86">
        <v>0.0</v>
      </c>
      <c r="U63" s="86">
        <v>0.0</v>
      </c>
      <c r="V63" s="86">
        <v>0.0</v>
      </c>
      <c r="W63" s="86">
        <v>0.0</v>
      </c>
      <c r="X63" s="86">
        <v>0.0</v>
      </c>
      <c r="Y63" s="86">
        <v>0.0</v>
      </c>
      <c r="Z63" s="86">
        <v>0.0</v>
      </c>
      <c r="AA63" s="86">
        <v>0.0</v>
      </c>
      <c r="AB63" s="86">
        <v>0.0</v>
      </c>
      <c r="AC63" s="86">
        <v>0.0</v>
      </c>
      <c r="AD63" s="86">
        <v>0.0</v>
      </c>
      <c r="AE63" s="86">
        <v>11.0</v>
      </c>
      <c r="AF63" s="86">
        <v>5.0</v>
      </c>
      <c r="AG63" s="86">
        <v>10.0</v>
      </c>
      <c r="AH63" s="86">
        <v>1.0</v>
      </c>
      <c r="AI63" s="86">
        <v>0.0</v>
      </c>
      <c r="AJ63" s="79"/>
    </row>
    <row r="64">
      <c r="A64" s="86">
        <v>13872.2</v>
      </c>
      <c r="B64" s="109">
        <v>44441.0</v>
      </c>
      <c r="C64" s="109">
        <v>44487.0</v>
      </c>
      <c r="D64" s="89" t="s">
        <v>68</v>
      </c>
      <c r="E64" s="89" t="s">
        <v>36</v>
      </c>
      <c r="F64" s="89" t="s">
        <v>102</v>
      </c>
      <c r="G64" s="90" t="s">
        <v>38</v>
      </c>
      <c r="H64" s="111">
        <v>27615.0</v>
      </c>
      <c r="I64" s="91"/>
      <c r="J64" s="86">
        <v>0.0</v>
      </c>
      <c r="K64" s="86">
        <v>1.0</v>
      </c>
      <c r="L64" s="86">
        <v>0.0</v>
      </c>
      <c r="M64" s="89" t="s">
        <v>39</v>
      </c>
      <c r="N64" s="89" t="s">
        <v>39</v>
      </c>
      <c r="O64" s="86">
        <v>3.0</v>
      </c>
      <c r="P64" s="86">
        <v>0.0</v>
      </c>
      <c r="Q64" s="86">
        <v>0.0</v>
      </c>
      <c r="R64" s="86">
        <v>0.0</v>
      </c>
      <c r="S64" s="86">
        <v>0.0</v>
      </c>
      <c r="T64" s="86">
        <v>0.0</v>
      </c>
      <c r="U64" s="86">
        <v>0.0</v>
      </c>
      <c r="V64" s="86">
        <v>0.0</v>
      </c>
      <c r="W64" s="86">
        <v>0.0</v>
      </c>
      <c r="X64" s="86">
        <v>0.0</v>
      </c>
      <c r="Y64" s="86">
        <v>0.0</v>
      </c>
      <c r="Z64" s="86">
        <v>0.0</v>
      </c>
      <c r="AA64" s="86">
        <v>0.0</v>
      </c>
      <c r="AB64" s="86">
        <v>0.0</v>
      </c>
      <c r="AC64" s="86">
        <v>0.0</v>
      </c>
      <c r="AD64" s="86">
        <v>0.0</v>
      </c>
      <c r="AE64" s="86">
        <v>11.0</v>
      </c>
      <c r="AF64" s="86">
        <v>5.0</v>
      </c>
      <c r="AG64" s="86">
        <v>10.0</v>
      </c>
      <c r="AH64" s="86">
        <v>1.0</v>
      </c>
      <c r="AI64" s="86">
        <v>0.0</v>
      </c>
      <c r="AJ64" s="79"/>
    </row>
    <row r="65">
      <c r="A65" s="86">
        <v>13872.3</v>
      </c>
      <c r="B65" s="109">
        <v>44441.0</v>
      </c>
      <c r="C65" s="109">
        <v>44487.0</v>
      </c>
      <c r="D65" s="89" t="s">
        <v>68</v>
      </c>
      <c r="E65" s="89" t="s">
        <v>36</v>
      </c>
      <c r="I65" s="110"/>
      <c r="J65" s="86">
        <v>0.0</v>
      </c>
      <c r="K65" s="86">
        <v>0.0</v>
      </c>
      <c r="L65" s="86">
        <v>1.0</v>
      </c>
      <c r="M65" s="89" t="s">
        <v>39</v>
      </c>
      <c r="N65" s="89" t="s">
        <v>39</v>
      </c>
      <c r="O65" s="86">
        <v>3.0</v>
      </c>
      <c r="P65" s="86">
        <v>11.0</v>
      </c>
      <c r="Q65" s="86">
        <v>5.0</v>
      </c>
      <c r="R65" s="86">
        <v>10.0</v>
      </c>
      <c r="S65" s="86">
        <v>1.0</v>
      </c>
      <c r="T65" s="86">
        <v>0.0</v>
      </c>
      <c r="U65" s="86">
        <v>0.0</v>
      </c>
      <c r="V65" s="86">
        <v>0.0</v>
      </c>
      <c r="W65" s="86">
        <v>0.0</v>
      </c>
      <c r="X65" s="86">
        <v>0.0</v>
      </c>
      <c r="Y65" s="86">
        <v>0.0</v>
      </c>
      <c r="Z65" s="86">
        <v>0.0</v>
      </c>
      <c r="AA65" s="86">
        <v>0.0</v>
      </c>
      <c r="AB65" s="86">
        <v>0.0</v>
      </c>
      <c r="AC65" s="86">
        <v>0.0</v>
      </c>
      <c r="AD65" s="86">
        <v>0.0</v>
      </c>
      <c r="AE65" s="86">
        <v>0.0</v>
      </c>
      <c r="AF65" s="86">
        <v>0.0</v>
      </c>
      <c r="AG65" s="86">
        <v>0.0</v>
      </c>
      <c r="AH65" s="86">
        <v>0.0</v>
      </c>
      <c r="AI65" s="86">
        <v>0.0</v>
      </c>
      <c r="AJ65" s="79"/>
    </row>
    <row r="66">
      <c r="A66" s="86">
        <v>13873.1</v>
      </c>
      <c r="B66" s="109">
        <v>44441.0</v>
      </c>
      <c r="C66" s="109">
        <v>44487.0</v>
      </c>
      <c r="D66" s="89" t="s">
        <v>125</v>
      </c>
      <c r="E66" s="89" t="s">
        <v>36</v>
      </c>
      <c r="F66" s="89" t="s">
        <v>263</v>
      </c>
      <c r="G66" s="89" t="s">
        <v>91</v>
      </c>
      <c r="H66" s="86">
        <v>27597.0</v>
      </c>
      <c r="I66" s="110"/>
      <c r="J66" s="86">
        <v>0.0</v>
      </c>
      <c r="K66" s="86">
        <v>1.0</v>
      </c>
      <c r="L66" s="86">
        <v>0.0</v>
      </c>
      <c r="M66" s="89" t="s">
        <v>39</v>
      </c>
      <c r="N66" s="89" t="s">
        <v>39</v>
      </c>
      <c r="O66" s="86">
        <v>3.0</v>
      </c>
      <c r="P66" s="86">
        <v>0.0</v>
      </c>
      <c r="Q66" s="86">
        <v>0.0</v>
      </c>
      <c r="R66" s="86">
        <v>0.0</v>
      </c>
      <c r="S66" s="86">
        <v>0.0</v>
      </c>
      <c r="T66" s="86">
        <v>0.0</v>
      </c>
      <c r="U66" s="86">
        <v>11.0</v>
      </c>
      <c r="V66" s="86">
        <v>5.0</v>
      </c>
      <c r="W66" s="86">
        <v>10.0</v>
      </c>
      <c r="X66" s="86">
        <v>0.0</v>
      </c>
      <c r="Y66" s="86">
        <v>0.0</v>
      </c>
      <c r="Z66" s="86">
        <v>0.0</v>
      </c>
      <c r="AA66" s="86">
        <v>0.0</v>
      </c>
      <c r="AB66" s="86">
        <v>0.0</v>
      </c>
      <c r="AC66" s="86">
        <v>0.0</v>
      </c>
      <c r="AD66" s="86">
        <v>0.0</v>
      </c>
      <c r="AE66" s="86">
        <v>0.0</v>
      </c>
      <c r="AF66" s="86">
        <v>0.0</v>
      </c>
      <c r="AG66" s="86">
        <v>0.0</v>
      </c>
      <c r="AH66" s="86">
        <v>0.0</v>
      </c>
      <c r="AI66" s="86">
        <v>0.0</v>
      </c>
      <c r="AJ66" s="79"/>
    </row>
    <row r="67">
      <c r="A67" s="86">
        <v>13873.2</v>
      </c>
      <c r="B67" s="109">
        <v>44441.0</v>
      </c>
      <c r="C67" s="109">
        <v>44487.0</v>
      </c>
      <c r="D67" s="89" t="s">
        <v>125</v>
      </c>
      <c r="E67" s="89" t="s">
        <v>36</v>
      </c>
      <c r="I67" s="110"/>
      <c r="J67" s="86">
        <v>0.0</v>
      </c>
      <c r="K67" s="86">
        <v>0.0</v>
      </c>
      <c r="L67" s="86">
        <v>1.0</v>
      </c>
      <c r="M67" s="89" t="s">
        <v>39</v>
      </c>
      <c r="N67" s="89" t="s">
        <v>39</v>
      </c>
      <c r="O67" s="86">
        <v>3.0</v>
      </c>
      <c r="P67" s="86">
        <v>5.0</v>
      </c>
      <c r="Q67" s="86">
        <v>5.0</v>
      </c>
      <c r="R67" s="86">
        <v>10.0</v>
      </c>
      <c r="S67" s="86">
        <v>1.0</v>
      </c>
      <c r="T67" s="86">
        <v>0.0</v>
      </c>
      <c r="U67" s="86">
        <v>0.0</v>
      </c>
      <c r="V67" s="86">
        <v>0.0</v>
      </c>
      <c r="W67" s="86">
        <v>0.0</v>
      </c>
      <c r="X67" s="86">
        <v>0.0</v>
      </c>
      <c r="Y67" s="86">
        <v>0.0</v>
      </c>
      <c r="Z67" s="86">
        <v>0.0</v>
      </c>
      <c r="AA67" s="86">
        <v>0.0</v>
      </c>
      <c r="AB67" s="86">
        <v>0.0</v>
      </c>
      <c r="AC67" s="86">
        <v>0.0</v>
      </c>
      <c r="AD67" s="86">
        <v>0.0</v>
      </c>
      <c r="AE67" s="86">
        <v>0.0</v>
      </c>
      <c r="AF67" s="86">
        <v>0.0</v>
      </c>
      <c r="AG67" s="86">
        <v>0.0</v>
      </c>
      <c r="AH67" s="86">
        <v>0.0</v>
      </c>
      <c r="AI67" s="86">
        <v>0.0</v>
      </c>
      <c r="AJ67" s="79"/>
    </row>
    <row r="68">
      <c r="A68" s="86">
        <v>13874.1</v>
      </c>
      <c r="B68" s="109">
        <v>44441.0</v>
      </c>
      <c r="C68" s="109">
        <v>44487.0</v>
      </c>
      <c r="D68" s="89" t="s">
        <v>125</v>
      </c>
      <c r="E68" s="89" t="s">
        <v>36</v>
      </c>
      <c r="I68" s="110"/>
      <c r="J68" s="86">
        <v>1.0</v>
      </c>
      <c r="K68" s="86">
        <v>0.0</v>
      </c>
      <c r="L68" s="86">
        <v>0.0</v>
      </c>
      <c r="M68" s="89" t="s">
        <v>39</v>
      </c>
      <c r="N68" s="89" t="s">
        <v>39</v>
      </c>
      <c r="O68" s="86">
        <v>3.0</v>
      </c>
      <c r="P68" s="86">
        <v>0.0</v>
      </c>
      <c r="Q68" s="86">
        <v>0.0</v>
      </c>
      <c r="R68" s="86">
        <v>0.0</v>
      </c>
      <c r="S68" s="86">
        <v>0.0</v>
      </c>
      <c r="T68" s="86">
        <v>0.0</v>
      </c>
      <c r="U68" s="86">
        <v>0.0</v>
      </c>
      <c r="V68" s="86">
        <v>0.0</v>
      </c>
      <c r="W68" s="86">
        <v>0.0</v>
      </c>
      <c r="X68" s="86">
        <v>0.0</v>
      </c>
      <c r="Y68" s="86">
        <v>0.0</v>
      </c>
      <c r="Z68" s="86">
        <v>5.0</v>
      </c>
      <c r="AA68" s="86">
        <v>4.0</v>
      </c>
      <c r="AB68" s="86">
        <v>10.0</v>
      </c>
      <c r="AC68" s="86">
        <v>2.0</v>
      </c>
      <c r="AD68" s="86">
        <v>0.0</v>
      </c>
      <c r="AE68" s="86">
        <v>0.0</v>
      </c>
      <c r="AF68" s="86">
        <v>0.0</v>
      </c>
      <c r="AG68" s="86">
        <v>0.0</v>
      </c>
      <c r="AH68" s="86">
        <v>0.0</v>
      </c>
      <c r="AI68" s="86">
        <v>0.0</v>
      </c>
      <c r="AJ68" s="79"/>
    </row>
    <row r="69">
      <c r="A69" s="86">
        <v>13875.1</v>
      </c>
      <c r="B69" s="109">
        <v>44441.0</v>
      </c>
      <c r="C69" s="109">
        <v>44487.0</v>
      </c>
      <c r="D69" s="89" t="s">
        <v>150</v>
      </c>
      <c r="E69" s="89" t="s">
        <v>36</v>
      </c>
      <c r="F69" s="89" t="s">
        <v>151</v>
      </c>
      <c r="G69" s="90" t="s">
        <v>38</v>
      </c>
      <c r="H69" s="111">
        <v>27606.0</v>
      </c>
      <c r="I69" s="91"/>
      <c r="J69" s="86">
        <v>0.0</v>
      </c>
      <c r="K69" s="86">
        <v>1.0</v>
      </c>
      <c r="L69" s="86">
        <v>0.0</v>
      </c>
      <c r="M69" s="89" t="s">
        <v>39</v>
      </c>
      <c r="N69" s="89" t="s">
        <v>39</v>
      </c>
      <c r="O69" s="86">
        <v>3.0</v>
      </c>
      <c r="P69" s="86">
        <v>0.0</v>
      </c>
      <c r="Q69" s="86">
        <v>0.0</v>
      </c>
      <c r="R69" s="86">
        <v>2.0</v>
      </c>
      <c r="S69" s="86">
        <v>0.0</v>
      </c>
      <c r="T69" s="86">
        <v>0.0</v>
      </c>
      <c r="U69" s="86">
        <v>0.0</v>
      </c>
      <c r="V69" s="86">
        <v>0.0</v>
      </c>
      <c r="W69" s="86">
        <v>0.0</v>
      </c>
      <c r="X69" s="86">
        <v>0.0</v>
      </c>
      <c r="Y69" s="86">
        <v>0.0</v>
      </c>
      <c r="Z69" s="86">
        <v>11.0</v>
      </c>
      <c r="AA69" s="86">
        <v>5.0</v>
      </c>
      <c r="AB69" s="86">
        <v>5.0</v>
      </c>
      <c r="AC69" s="86">
        <v>1.0</v>
      </c>
      <c r="AD69" s="86">
        <v>1.0</v>
      </c>
      <c r="AE69" s="86">
        <v>0.0</v>
      </c>
      <c r="AF69" s="86">
        <v>0.0</v>
      </c>
      <c r="AG69" s="86">
        <v>0.0</v>
      </c>
      <c r="AH69" s="86">
        <v>0.0</v>
      </c>
      <c r="AI69" s="86">
        <v>0.0</v>
      </c>
      <c r="AJ69" s="79"/>
    </row>
    <row r="70">
      <c r="A70" s="86">
        <v>13875.2</v>
      </c>
      <c r="B70" s="109">
        <v>44441.0</v>
      </c>
      <c r="C70" s="109">
        <v>44487.0</v>
      </c>
      <c r="D70" s="89" t="s">
        <v>150</v>
      </c>
      <c r="E70" s="89" t="s">
        <v>36</v>
      </c>
      <c r="F70" s="89" t="s">
        <v>248</v>
      </c>
      <c r="G70" s="90" t="s">
        <v>38</v>
      </c>
      <c r="H70" s="111">
        <v>27604.0</v>
      </c>
      <c r="I70" s="91"/>
      <c r="J70" s="86">
        <v>0.0</v>
      </c>
      <c r="K70" s="86">
        <v>1.0</v>
      </c>
      <c r="L70" s="86">
        <v>0.0</v>
      </c>
      <c r="M70" s="89" t="s">
        <v>39</v>
      </c>
      <c r="N70" s="89" t="s">
        <v>39</v>
      </c>
      <c r="O70" s="86">
        <v>3.0</v>
      </c>
      <c r="P70" s="86">
        <v>11.0</v>
      </c>
      <c r="Q70" s="86">
        <v>0.0</v>
      </c>
      <c r="R70" s="86">
        <v>5.0</v>
      </c>
      <c r="S70" s="86">
        <v>1.0</v>
      </c>
      <c r="T70" s="86">
        <v>1.0</v>
      </c>
      <c r="U70" s="86">
        <v>0.0</v>
      </c>
      <c r="V70" s="86">
        <v>0.0</v>
      </c>
      <c r="W70" s="86">
        <v>0.0</v>
      </c>
      <c r="X70" s="86">
        <v>0.0</v>
      </c>
      <c r="Y70" s="86">
        <v>0.0</v>
      </c>
      <c r="Z70" s="86">
        <v>0.0</v>
      </c>
      <c r="AA70" s="86">
        <v>0.0</v>
      </c>
      <c r="AB70" s="86">
        <v>0.0</v>
      </c>
      <c r="AC70" s="86">
        <v>0.0</v>
      </c>
      <c r="AD70" s="86">
        <v>0.0</v>
      </c>
      <c r="AE70" s="86">
        <v>0.0</v>
      </c>
      <c r="AF70" s="86">
        <v>0.0</v>
      </c>
      <c r="AG70" s="86">
        <v>0.0</v>
      </c>
      <c r="AH70" s="86">
        <v>0.0</v>
      </c>
      <c r="AI70" s="86">
        <v>0.0</v>
      </c>
      <c r="AJ70" s="79"/>
    </row>
    <row r="71">
      <c r="A71" s="86">
        <v>13875.3</v>
      </c>
      <c r="B71" s="109">
        <v>44441.0</v>
      </c>
      <c r="C71" s="109">
        <v>44487.0</v>
      </c>
      <c r="D71" s="89" t="s">
        <v>150</v>
      </c>
      <c r="E71" s="89" t="s">
        <v>36</v>
      </c>
      <c r="F71" s="89" t="s">
        <v>248</v>
      </c>
      <c r="G71" s="89" t="s">
        <v>38</v>
      </c>
      <c r="H71" s="86">
        <v>27604.0</v>
      </c>
      <c r="I71" s="110"/>
      <c r="J71" s="86">
        <v>0.0</v>
      </c>
      <c r="K71" s="86">
        <v>1.0</v>
      </c>
      <c r="L71" s="86">
        <v>0.0</v>
      </c>
      <c r="M71" s="89" t="s">
        <v>39</v>
      </c>
      <c r="N71" s="89" t="s">
        <v>39</v>
      </c>
      <c r="O71" s="86">
        <v>3.0</v>
      </c>
      <c r="P71" s="86">
        <v>11.0</v>
      </c>
      <c r="Q71" s="86">
        <v>5.0</v>
      </c>
      <c r="R71" s="86">
        <v>2.0</v>
      </c>
      <c r="S71" s="86">
        <v>1.0</v>
      </c>
      <c r="T71" s="86">
        <v>1.0</v>
      </c>
      <c r="U71" s="86">
        <v>0.0</v>
      </c>
      <c r="V71" s="86">
        <v>0.0</v>
      </c>
      <c r="W71" s="86">
        <v>0.0</v>
      </c>
      <c r="X71" s="86">
        <v>0.0</v>
      </c>
      <c r="Y71" s="86">
        <v>0.0</v>
      </c>
      <c r="Z71" s="86">
        <v>0.0</v>
      </c>
      <c r="AA71" s="86">
        <v>0.0</v>
      </c>
      <c r="AB71" s="86">
        <v>0.0</v>
      </c>
      <c r="AC71" s="86">
        <v>0.0</v>
      </c>
      <c r="AD71" s="86">
        <v>0.0</v>
      </c>
      <c r="AE71" s="86">
        <v>0.0</v>
      </c>
      <c r="AF71" s="86">
        <v>0.0</v>
      </c>
      <c r="AG71" s="86">
        <v>0.0</v>
      </c>
      <c r="AH71" s="86">
        <v>0.0</v>
      </c>
      <c r="AI71" s="86">
        <v>0.0</v>
      </c>
      <c r="AJ71" s="79"/>
    </row>
    <row r="72">
      <c r="A72" s="86">
        <v>13876.1</v>
      </c>
      <c r="B72" s="109">
        <v>44441.0</v>
      </c>
      <c r="C72" s="109">
        <v>44487.0</v>
      </c>
      <c r="D72" s="89" t="s">
        <v>150</v>
      </c>
      <c r="E72" s="89" t="s">
        <v>36</v>
      </c>
      <c r="F72" s="89" t="s">
        <v>151</v>
      </c>
      <c r="G72" s="89" t="s">
        <v>38</v>
      </c>
      <c r="H72" s="86">
        <v>27606.0</v>
      </c>
      <c r="I72" s="110"/>
      <c r="J72" s="86">
        <v>0.0</v>
      </c>
      <c r="K72" s="86">
        <v>1.0</v>
      </c>
      <c r="L72" s="86">
        <v>0.0</v>
      </c>
      <c r="M72" s="89" t="s">
        <v>39</v>
      </c>
      <c r="N72" s="89" t="s">
        <v>39</v>
      </c>
      <c r="O72" s="86">
        <v>3.0</v>
      </c>
      <c r="P72" s="86">
        <v>0.0</v>
      </c>
      <c r="Q72" s="86">
        <v>0.0</v>
      </c>
      <c r="R72" s="86">
        <v>0.0</v>
      </c>
      <c r="S72" s="86">
        <v>0.0</v>
      </c>
      <c r="T72" s="86">
        <v>0.0</v>
      </c>
      <c r="U72" s="86">
        <v>0.0</v>
      </c>
      <c r="V72" s="86">
        <v>0.0</v>
      </c>
      <c r="W72" s="86">
        <v>0.0</v>
      </c>
      <c r="X72" s="86">
        <v>0.0</v>
      </c>
      <c r="Y72" s="86">
        <v>0.0</v>
      </c>
      <c r="Z72" s="86">
        <v>11.0</v>
      </c>
      <c r="AA72" s="86">
        <v>5.0</v>
      </c>
      <c r="AB72" s="86">
        <v>5.0</v>
      </c>
      <c r="AC72" s="86">
        <v>1.0</v>
      </c>
      <c r="AD72" s="86">
        <v>1.0</v>
      </c>
      <c r="AE72" s="86">
        <v>0.0</v>
      </c>
      <c r="AF72" s="86">
        <v>0.0</v>
      </c>
      <c r="AG72" s="86">
        <v>0.0</v>
      </c>
      <c r="AH72" s="86">
        <v>0.0</v>
      </c>
      <c r="AI72" s="86">
        <v>0.0</v>
      </c>
      <c r="AJ72" s="79"/>
    </row>
    <row r="73">
      <c r="A73" s="86">
        <v>13876.2</v>
      </c>
      <c r="B73" s="109">
        <v>44441.0</v>
      </c>
      <c r="C73" s="109">
        <v>44487.0</v>
      </c>
      <c r="D73" s="89" t="s">
        <v>150</v>
      </c>
      <c r="E73" s="90" t="s">
        <v>36</v>
      </c>
      <c r="F73" s="89" t="s">
        <v>230</v>
      </c>
      <c r="G73" s="89" t="s">
        <v>38</v>
      </c>
      <c r="H73" s="86">
        <v>27604.0</v>
      </c>
      <c r="I73" s="91"/>
      <c r="J73" s="86">
        <v>0.0</v>
      </c>
      <c r="K73" s="86">
        <v>1.0</v>
      </c>
      <c r="L73" s="86">
        <v>0.0</v>
      </c>
      <c r="M73" s="89" t="s">
        <v>39</v>
      </c>
      <c r="N73" s="89" t="s">
        <v>39</v>
      </c>
      <c r="O73" s="86">
        <v>3.0</v>
      </c>
      <c r="P73" s="86">
        <v>11.0</v>
      </c>
      <c r="Q73" s="86">
        <v>5.0</v>
      </c>
      <c r="R73" s="86">
        <v>0.0</v>
      </c>
      <c r="S73" s="86">
        <v>1.0</v>
      </c>
      <c r="T73" s="86">
        <v>1.0</v>
      </c>
      <c r="U73" s="86">
        <v>0.0</v>
      </c>
      <c r="V73" s="86">
        <v>0.0</v>
      </c>
      <c r="W73" s="86">
        <v>0.0</v>
      </c>
      <c r="X73" s="86">
        <v>0.0</v>
      </c>
      <c r="Y73" s="86">
        <v>0.0</v>
      </c>
      <c r="Z73" s="86">
        <v>0.0</v>
      </c>
      <c r="AA73" s="86">
        <v>0.0</v>
      </c>
      <c r="AB73" s="86">
        <v>0.0</v>
      </c>
      <c r="AC73" s="86">
        <v>0.0</v>
      </c>
      <c r="AD73" s="86">
        <v>0.0</v>
      </c>
      <c r="AE73" s="86">
        <v>0.0</v>
      </c>
      <c r="AF73" s="86">
        <v>0.0</v>
      </c>
      <c r="AG73" s="86">
        <v>0.0</v>
      </c>
      <c r="AH73" s="86">
        <v>0.0</v>
      </c>
      <c r="AI73" s="86">
        <v>0.0</v>
      </c>
      <c r="AJ73" s="79"/>
    </row>
    <row r="74">
      <c r="A74" s="86">
        <v>13876.3</v>
      </c>
      <c r="B74" s="109">
        <v>44441.0</v>
      </c>
      <c r="C74" s="109">
        <v>44487.0</v>
      </c>
      <c r="D74" s="89" t="s">
        <v>150</v>
      </c>
      <c r="E74" s="89" t="s">
        <v>36</v>
      </c>
      <c r="I74" s="110"/>
      <c r="J74" s="86">
        <v>0.0</v>
      </c>
      <c r="K74" s="86">
        <v>0.0</v>
      </c>
      <c r="L74" s="86">
        <v>1.0</v>
      </c>
      <c r="M74" s="89" t="s">
        <v>39</v>
      </c>
      <c r="N74" s="89" t="s">
        <v>39</v>
      </c>
      <c r="O74" s="86">
        <v>3.0</v>
      </c>
      <c r="P74" s="86">
        <v>0.0</v>
      </c>
      <c r="Q74" s="86">
        <v>0.0</v>
      </c>
      <c r="R74" s="86">
        <v>0.0</v>
      </c>
      <c r="S74" s="86">
        <v>0.0</v>
      </c>
      <c r="T74" s="86">
        <v>0.0</v>
      </c>
      <c r="U74" s="86">
        <v>11.0</v>
      </c>
      <c r="V74" s="86">
        <v>5.0</v>
      </c>
      <c r="W74" s="86">
        <v>5.0</v>
      </c>
      <c r="X74" s="86">
        <v>1.0</v>
      </c>
      <c r="Y74" s="86">
        <v>1.0</v>
      </c>
      <c r="Z74" s="86">
        <v>0.0</v>
      </c>
      <c r="AA74" s="86">
        <v>0.0</v>
      </c>
      <c r="AB74" s="86">
        <v>0.0</v>
      </c>
      <c r="AC74" s="86">
        <v>0.0</v>
      </c>
      <c r="AD74" s="86">
        <v>0.0</v>
      </c>
      <c r="AE74" s="86">
        <v>0.0</v>
      </c>
      <c r="AF74" s="86">
        <v>0.0</v>
      </c>
      <c r="AG74" s="86">
        <v>0.0</v>
      </c>
      <c r="AH74" s="86">
        <v>0.0</v>
      </c>
      <c r="AI74" s="86">
        <v>0.0</v>
      </c>
      <c r="AJ74" s="79"/>
    </row>
    <row r="75">
      <c r="A75" s="86">
        <v>13877.1</v>
      </c>
      <c r="B75" s="109">
        <v>44441.0</v>
      </c>
      <c r="C75" s="109">
        <v>44468.0</v>
      </c>
      <c r="D75" s="89" t="s">
        <v>68</v>
      </c>
      <c r="E75" s="89" t="s">
        <v>36</v>
      </c>
      <c r="F75" s="89" t="s">
        <v>76</v>
      </c>
      <c r="G75" s="89" t="s">
        <v>38</v>
      </c>
      <c r="H75" s="86">
        <v>27614.0</v>
      </c>
      <c r="I75" s="110"/>
      <c r="J75" s="86">
        <v>0.0</v>
      </c>
      <c r="K75" s="86">
        <v>1.0</v>
      </c>
      <c r="L75" s="86">
        <v>0.0</v>
      </c>
      <c r="M75" s="89" t="s">
        <v>39</v>
      </c>
      <c r="N75" s="89" t="s">
        <v>39</v>
      </c>
      <c r="O75" s="86">
        <v>3.0</v>
      </c>
      <c r="P75" s="86">
        <v>12.0</v>
      </c>
      <c r="Q75" s="86">
        <v>7.0</v>
      </c>
      <c r="R75" s="86">
        <v>10.0</v>
      </c>
      <c r="S75" s="86">
        <v>1.0</v>
      </c>
      <c r="T75" s="86">
        <v>0.0</v>
      </c>
      <c r="U75" s="86">
        <v>0.0</v>
      </c>
      <c r="V75" s="86">
        <v>0.0</v>
      </c>
      <c r="W75" s="86">
        <v>0.0</v>
      </c>
      <c r="X75" s="86">
        <v>0.0</v>
      </c>
      <c r="Y75" s="86">
        <v>0.0</v>
      </c>
      <c r="Z75" s="86">
        <v>0.0</v>
      </c>
      <c r="AA75" s="86">
        <v>0.0</v>
      </c>
      <c r="AB75" s="86">
        <v>0.0</v>
      </c>
      <c r="AC75" s="86">
        <v>0.0</v>
      </c>
      <c r="AD75" s="86">
        <v>0.0</v>
      </c>
      <c r="AE75" s="86">
        <v>0.0</v>
      </c>
      <c r="AF75" s="86">
        <v>0.0</v>
      </c>
      <c r="AG75" s="86">
        <v>0.0</v>
      </c>
      <c r="AH75" s="86">
        <v>0.0</v>
      </c>
      <c r="AI75" s="86">
        <v>0.0</v>
      </c>
      <c r="AJ75" s="79"/>
    </row>
    <row r="76">
      <c r="A76" s="86">
        <v>13877.2</v>
      </c>
      <c r="B76" s="109">
        <v>44441.0</v>
      </c>
      <c r="C76" s="109">
        <v>44468.0</v>
      </c>
      <c r="D76" s="89" t="s">
        <v>68</v>
      </c>
      <c r="E76" s="89" t="s">
        <v>36</v>
      </c>
      <c r="F76" s="89" t="s">
        <v>81</v>
      </c>
      <c r="G76" s="89" t="s">
        <v>38</v>
      </c>
      <c r="H76" s="86">
        <v>27614.0</v>
      </c>
      <c r="I76" s="110"/>
      <c r="J76" s="86">
        <v>0.0</v>
      </c>
      <c r="K76" s="86">
        <v>1.0</v>
      </c>
      <c r="L76" s="86">
        <v>0.0</v>
      </c>
      <c r="M76" s="89" t="s">
        <v>39</v>
      </c>
      <c r="N76" s="89" t="s">
        <v>39</v>
      </c>
      <c r="O76" s="86">
        <v>3.0</v>
      </c>
      <c r="P76" s="86">
        <v>0.0</v>
      </c>
      <c r="Q76" s="86">
        <v>0.0</v>
      </c>
      <c r="R76" s="86">
        <v>0.0</v>
      </c>
      <c r="S76" s="86">
        <v>0.0</v>
      </c>
      <c r="T76" s="86">
        <v>0.0</v>
      </c>
      <c r="U76" s="86">
        <v>12.0</v>
      </c>
      <c r="V76" s="86">
        <v>6.0</v>
      </c>
      <c r="W76" s="86">
        <v>10.0</v>
      </c>
      <c r="X76" s="86">
        <v>1.0</v>
      </c>
      <c r="Y76" s="86">
        <v>0.0</v>
      </c>
      <c r="Z76" s="86">
        <v>0.0</v>
      </c>
      <c r="AA76" s="86">
        <v>0.0</v>
      </c>
      <c r="AB76" s="86">
        <v>0.0</v>
      </c>
      <c r="AC76" s="86">
        <v>0.0</v>
      </c>
      <c r="AD76" s="86">
        <v>0.0</v>
      </c>
      <c r="AE76" s="86">
        <v>0.0</v>
      </c>
      <c r="AF76" s="86">
        <v>0.0</v>
      </c>
      <c r="AG76" s="86">
        <v>0.0</v>
      </c>
      <c r="AH76" s="86">
        <v>0.0</v>
      </c>
      <c r="AI76" s="86">
        <v>0.0</v>
      </c>
      <c r="AJ76" s="79"/>
    </row>
    <row r="77">
      <c r="A77" s="86">
        <v>13877.3</v>
      </c>
      <c r="B77" s="109">
        <v>44441.0</v>
      </c>
      <c r="C77" s="109">
        <v>44468.0</v>
      </c>
      <c r="D77" s="89" t="s">
        <v>68</v>
      </c>
      <c r="E77" s="90" t="s">
        <v>36</v>
      </c>
      <c r="F77" s="89" t="s">
        <v>102</v>
      </c>
      <c r="G77" s="89" t="s">
        <v>38</v>
      </c>
      <c r="H77" s="86">
        <v>27615.0</v>
      </c>
      <c r="I77" s="91"/>
      <c r="J77" s="86">
        <v>0.0</v>
      </c>
      <c r="K77" s="86">
        <v>1.0</v>
      </c>
      <c r="L77" s="86">
        <v>0.0</v>
      </c>
      <c r="M77" s="89" t="s">
        <v>39</v>
      </c>
      <c r="N77" s="89" t="s">
        <v>39</v>
      </c>
      <c r="O77" s="86">
        <v>3.0</v>
      </c>
      <c r="P77" s="86">
        <v>0.0</v>
      </c>
      <c r="Q77" s="86">
        <v>0.0</v>
      </c>
      <c r="R77" s="86">
        <v>0.0</v>
      </c>
      <c r="S77" s="86">
        <v>0.0</v>
      </c>
      <c r="T77" s="86">
        <v>0.0</v>
      </c>
      <c r="U77" s="86">
        <v>12.0</v>
      </c>
      <c r="V77" s="86">
        <v>6.0</v>
      </c>
      <c r="W77" s="86">
        <v>10.0</v>
      </c>
      <c r="X77" s="86">
        <v>1.0</v>
      </c>
      <c r="Y77" s="86">
        <v>0.0</v>
      </c>
      <c r="Z77" s="86">
        <v>0.0</v>
      </c>
      <c r="AA77" s="86">
        <v>0.0</v>
      </c>
      <c r="AB77" s="86">
        <v>0.0</v>
      </c>
      <c r="AC77" s="86">
        <v>0.0</v>
      </c>
      <c r="AD77" s="86">
        <v>0.0</v>
      </c>
      <c r="AE77" s="86">
        <v>0.0</v>
      </c>
      <c r="AF77" s="86">
        <v>0.0</v>
      </c>
      <c r="AG77" s="86">
        <v>0.0</v>
      </c>
      <c r="AH77" s="86">
        <v>0.0</v>
      </c>
      <c r="AI77" s="86">
        <v>0.0</v>
      </c>
      <c r="AJ77" s="79"/>
    </row>
    <row r="78">
      <c r="A78" s="86">
        <v>13877.4</v>
      </c>
      <c r="B78" s="109">
        <v>44441.0</v>
      </c>
      <c r="C78" s="109">
        <v>44468.0</v>
      </c>
      <c r="D78" s="89" t="s">
        <v>68</v>
      </c>
      <c r="E78" s="89" t="s">
        <v>36</v>
      </c>
      <c r="F78" s="89" t="s">
        <v>81</v>
      </c>
      <c r="G78" s="89" t="s">
        <v>38</v>
      </c>
      <c r="H78" s="86">
        <v>27614.0</v>
      </c>
      <c r="I78" s="110"/>
      <c r="J78" s="86">
        <v>0.0</v>
      </c>
      <c r="K78" s="86">
        <v>1.0</v>
      </c>
      <c r="L78" s="86">
        <v>0.0</v>
      </c>
      <c r="M78" s="89" t="s">
        <v>39</v>
      </c>
      <c r="N78" s="89" t="s">
        <v>39</v>
      </c>
      <c r="O78" s="86">
        <v>3.0</v>
      </c>
      <c r="P78" s="86">
        <v>0.0</v>
      </c>
      <c r="Q78" s="86">
        <v>0.0</v>
      </c>
      <c r="R78" s="86">
        <v>0.0</v>
      </c>
      <c r="S78" s="86">
        <v>0.0</v>
      </c>
      <c r="T78" s="86">
        <v>0.0</v>
      </c>
      <c r="U78" s="86">
        <v>12.0</v>
      </c>
      <c r="V78" s="86">
        <v>6.0</v>
      </c>
      <c r="W78" s="86">
        <v>10.0</v>
      </c>
      <c r="X78" s="86">
        <v>1.0</v>
      </c>
      <c r="Y78" s="86">
        <v>0.0</v>
      </c>
      <c r="Z78" s="86">
        <v>0.0</v>
      </c>
      <c r="AA78" s="86">
        <v>0.0</v>
      </c>
      <c r="AB78" s="86">
        <v>0.0</v>
      </c>
      <c r="AC78" s="86">
        <v>0.0</v>
      </c>
      <c r="AD78" s="86">
        <v>0.0</v>
      </c>
      <c r="AE78" s="86">
        <v>0.0</v>
      </c>
      <c r="AF78" s="86">
        <v>0.0</v>
      </c>
      <c r="AG78" s="86">
        <v>0.0</v>
      </c>
      <c r="AH78" s="86">
        <v>0.0</v>
      </c>
      <c r="AI78" s="86">
        <v>0.0</v>
      </c>
      <c r="AJ78" s="79"/>
    </row>
    <row r="79">
      <c r="A79" s="86">
        <v>13878.1</v>
      </c>
      <c r="B79" s="109">
        <v>44441.0</v>
      </c>
      <c r="C79" s="109">
        <v>44487.0</v>
      </c>
      <c r="D79" s="89" t="s">
        <v>241</v>
      </c>
      <c r="E79" s="89" t="s">
        <v>160</v>
      </c>
      <c r="F79" s="89" t="s">
        <v>359</v>
      </c>
      <c r="G79" s="89" t="s">
        <v>38</v>
      </c>
      <c r="H79" s="86">
        <v>27614.0</v>
      </c>
      <c r="I79" s="110"/>
      <c r="J79" s="86">
        <v>1.0</v>
      </c>
      <c r="K79" s="86">
        <v>0.0</v>
      </c>
      <c r="L79" s="86">
        <v>0.0</v>
      </c>
      <c r="M79" s="89" t="s">
        <v>49</v>
      </c>
      <c r="N79" s="89" t="s">
        <v>39</v>
      </c>
      <c r="O79" s="86">
        <v>3.0</v>
      </c>
      <c r="P79" s="86">
        <v>0.0</v>
      </c>
      <c r="Q79" s="86">
        <v>0.0</v>
      </c>
      <c r="R79" s="86">
        <v>0.0</v>
      </c>
      <c r="S79" s="86">
        <v>0.0</v>
      </c>
      <c r="T79" s="86">
        <v>0.0</v>
      </c>
      <c r="U79" s="86">
        <v>0.0</v>
      </c>
      <c r="V79" s="86">
        <v>0.0</v>
      </c>
      <c r="W79" s="86">
        <v>0.0</v>
      </c>
      <c r="X79" s="86">
        <v>0.0</v>
      </c>
      <c r="Y79" s="86">
        <v>0.0</v>
      </c>
      <c r="Z79" s="86">
        <v>5.0</v>
      </c>
      <c r="AA79" s="86">
        <v>3.0</v>
      </c>
      <c r="AB79" s="86">
        <v>10.0</v>
      </c>
      <c r="AC79" s="86">
        <v>1.0</v>
      </c>
      <c r="AD79" s="86">
        <v>0.0</v>
      </c>
      <c r="AE79" s="86">
        <v>0.0</v>
      </c>
      <c r="AF79" s="86">
        <v>0.0</v>
      </c>
      <c r="AG79" s="86">
        <v>0.0</v>
      </c>
      <c r="AH79" s="86">
        <v>0.0</v>
      </c>
      <c r="AI79" s="86">
        <v>0.0</v>
      </c>
      <c r="AJ79" s="79"/>
    </row>
    <row r="80">
      <c r="A80" s="86">
        <v>13878.2</v>
      </c>
      <c r="B80" s="109">
        <v>44441.0</v>
      </c>
      <c r="C80" s="109">
        <v>44487.0</v>
      </c>
      <c r="D80" s="89" t="s">
        <v>241</v>
      </c>
      <c r="E80" s="89" t="s">
        <v>160</v>
      </c>
      <c r="F80" s="89" t="s">
        <v>359</v>
      </c>
      <c r="G80" s="89" t="s">
        <v>38</v>
      </c>
      <c r="H80" s="86">
        <v>27614.0</v>
      </c>
      <c r="I80" s="110"/>
      <c r="J80" s="86">
        <v>0.0</v>
      </c>
      <c r="K80" s="86">
        <v>1.0</v>
      </c>
      <c r="L80" s="86">
        <v>0.0</v>
      </c>
      <c r="M80" s="89" t="s">
        <v>49</v>
      </c>
      <c r="N80" s="89" t="s">
        <v>39</v>
      </c>
      <c r="O80" s="86">
        <v>3.0</v>
      </c>
      <c r="P80" s="86">
        <v>10.0</v>
      </c>
      <c r="Q80" s="86">
        <v>5.0</v>
      </c>
      <c r="R80" s="86">
        <v>0.0</v>
      </c>
      <c r="S80" s="86">
        <v>0.0</v>
      </c>
      <c r="T80" s="86">
        <v>0.0</v>
      </c>
      <c r="U80" s="86">
        <v>0.0</v>
      </c>
      <c r="V80" s="86">
        <v>0.0</v>
      </c>
      <c r="W80" s="86">
        <v>0.0</v>
      </c>
      <c r="X80" s="86">
        <v>0.0</v>
      </c>
      <c r="Y80" s="86">
        <v>0.0</v>
      </c>
      <c r="Z80" s="86">
        <v>0.0</v>
      </c>
      <c r="AA80" s="86">
        <v>0.0</v>
      </c>
      <c r="AB80" s="86">
        <v>10.0</v>
      </c>
      <c r="AC80" s="86">
        <v>1.0</v>
      </c>
      <c r="AD80" s="86">
        <v>0.0</v>
      </c>
      <c r="AE80" s="86">
        <v>0.0</v>
      </c>
      <c r="AF80" s="86">
        <v>0.0</v>
      </c>
      <c r="AG80" s="86">
        <v>0.0</v>
      </c>
      <c r="AH80" s="86">
        <v>0.0</v>
      </c>
      <c r="AI80" s="86">
        <v>0.0</v>
      </c>
      <c r="AJ80" s="79"/>
    </row>
    <row r="81">
      <c r="A81" s="86">
        <v>13878.3</v>
      </c>
      <c r="B81" s="109">
        <v>44441.0</v>
      </c>
      <c r="C81" s="109">
        <v>44487.0</v>
      </c>
      <c r="D81" s="89" t="s">
        <v>241</v>
      </c>
      <c r="E81" s="89" t="s">
        <v>160</v>
      </c>
      <c r="F81" s="89" t="s">
        <v>359</v>
      </c>
      <c r="G81" s="89" t="s">
        <v>38</v>
      </c>
      <c r="H81" s="86">
        <v>27614.0</v>
      </c>
      <c r="I81" s="110"/>
      <c r="J81" s="86">
        <v>0.0</v>
      </c>
      <c r="K81" s="86">
        <v>1.0</v>
      </c>
      <c r="L81" s="86">
        <v>0.0</v>
      </c>
      <c r="M81" s="89" t="s">
        <v>39</v>
      </c>
      <c r="N81" s="89" t="s">
        <v>39</v>
      </c>
      <c r="O81" s="86">
        <v>3.0</v>
      </c>
      <c r="P81" s="86">
        <v>10.0</v>
      </c>
      <c r="Q81" s="86">
        <v>5.0</v>
      </c>
      <c r="R81" s="86">
        <v>10.0</v>
      </c>
      <c r="S81" s="86">
        <v>1.0</v>
      </c>
      <c r="T81" s="86">
        <v>0.0</v>
      </c>
      <c r="U81" s="86">
        <v>0.0</v>
      </c>
      <c r="V81" s="86">
        <v>0.0</v>
      </c>
      <c r="W81" s="86">
        <v>0.0</v>
      </c>
      <c r="X81" s="86">
        <v>0.0</v>
      </c>
      <c r="Y81" s="86">
        <v>0.0</v>
      </c>
      <c r="Z81" s="86">
        <v>0.0</v>
      </c>
      <c r="AA81" s="86">
        <v>0.0</v>
      </c>
      <c r="AB81" s="86">
        <v>0.0</v>
      </c>
      <c r="AC81" s="86">
        <v>0.0</v>
      </c>
      <c r="AD81" s="86">
        <v>0.0</v>
      </c>
      <c r="AE81" s="86">
        <v>0.0</v>
      </c>
      <c r="AF81" s="86">
        <v>0.0</v>
      </c>
      <c r="AG81" s="86">
        <v>0.0</v>
      </c>
      <c r="AH81" s="86">
        <v>0.0</v>
      </c>
      <c r="AI81" s="86">
        <v>0.0</v>
      </c>
      <c r="AJ81" s="79"/>
    </row>
    <row r="82">
      <c r="A82" s="86">
        <v>13879.1</v>
      </c>
      <c r="B82" s="109">
        <v>44442.0</v>
      </c>
      <c r="C82" s="109">
        <v>44456.0</v>
      </c>
      <c r="D82" s="89" t="s">
        <v>437</v>
      </c>
      <c r="E82" s="89" t="s">
        <v>36</v>
      </c>
      <c r="F82" s="89" t="s">
        <v>40</v>
      </c>
      <c r="G82" s="110"/>
      <c r="H82" s="110"/>
      <c r="I82" s="110"/>
      <c r="J82" s="86">
        <v>0.0</v>
      </c>
      <c r="K82" s="86">
        <v>1.0</v>
      </c>
      <c r="L82" s="86">
        <v>0.0</v>
      </c>
      <c r="M82" s="89" t="s">
        <v>49</v>
      </c>
      <c r="N82" s="89" t="s">
        <v>39</v>
      </c>
      <c r="O82" s="86">
        <v>3.0</v>
      </c>
      <c r="P82" s="86">
        <v>0.0</v>
      </c>
      <c r="Q82" s="86">
        <v>0.0</v>
      </c>
      <c r="R82" s="86">
        <v>0.0</v>
      </c>
      <c r="S82" s="86">
        <v>0.0</v>
      </c>
      <c r="T82" s="86">
        <v>0.0</v>
      </c>
      <c r="U82" s="86">
        <v>0.0</v>
      </c>
      <c r="V82" s="86">
        <v>0.0</v>
      </c>
      <c r="W82" s="86">
        <v>0.0</v>
      </c>
      <c r="X82" s="86">
        <v>0.0</v>
      </c>
      <c r="Y82" s="86">
        <v>0.0</v>
      </c>
      <c r="Z82" s="86">
        <v>10.0</v>
      </c>
      <c r="AA82" s="86">
        <v>5.0</v>
      </c>
      <c r="AB82" s="86">
        <v>10.0</v>
      </c>
      <c r="AC82" s="86">
        <v>1.0</v>
      </c>
      <c r="AD82" s="86">
        <v>0.0</v>
      </c>
      <c r="AE82" s="86">
        <v>0.0</v>
      </c>
      <c r="AF82" s="86">
        <v>0.0</v>
      </c>
      <c r="AG82" s="86">
        <v>0.0</v>
      </c>
      <c r="AH82" s="86">
        <v>0.0</v>
      </c>
      <c r="AI82" s="86">
        <v>0.0</v>
      </c>
      <c r="AJ82" s="79"/>
    </row>
    <row r="83">
      <c r="A83" s="86">
        <v>13880.1</v>
      </c>
      <c r="B83" s="109">
        <v>44442.0</v>
      </c>
      <c r="C83" s="109">
        <v>44484.0</v>
      </c>
      <c r="D83" s="89" t="s">
        <v>213</v>
      </c>
      <c r="E83" s="89" t="s">
        <v>36</v>
      </c>
      <c r="F83" s="89" t="s">
        <v>216</v>
      </c>
      <c r="G83" s="89" t="s">
        <v>86</v>
      </c>
      <c r="H83" s="86">
        <v>27591.0</v>
      </c>
      <c r="I83" s="110"/>
      <c r="J83" s="86">
        <v>0.0</v>
      </c>
      <c r="K83" s="86">
        <v>1.0</v>
      </c>
      <c r="L83" s="86">
        <v>0.0</v>
      </c>
      <c r="M83" s="89" t="s">
        <v>39</v>
      </c>
      <c r="N83" s="89" t="s">
        <v>39</v>
      </c>
      <c r="O83" s="86">
        <v>3.0</v>
      </c>
      <c r="P83" s="86">
        <v>8.0</v>
      </c>
      <c r="Q83" s="86">
        <v>5.0</v>
      </c>
      <c r="R83" s="86">
        <v>5.0</v>
      </c>
      <c r="S83" s="86">
        <v>1.0</v>
      </c>
      <c r="T83" s="86">
        <v>1.0</v>
      </c>
      <c r="U83" s="86">
        <v>0.0</v>
      </c>
      <c r="V83" s="86">
        <v>0.0</v>
      </c>
      <c r="W83" s="86">
        <v>0.0</v>
      </c>
      <c r="X83" s="86">
        <v>0.0</v>
      </c>
      <c r="Y83" s="86">
        <v>0.0</v>
      </c>
      <c r="Z83" s="86">
        <v>0.0</v>
      </c>
      <c r="AA83" s="86">
        <v>0.0</v>
      </c>
      <c r="AB83" s="86">
        <v>0.0</v>
      </c>
      <c r="AC83" s="86">
        <v>0.0</v>
      </c>
      <c r="AD83" s="86">
        <v>0.0</v>
      </c>
      <c r="AE83" s="86">
        <v>0.0</v>
      </c>
      <c r="AF83" s="86">
        <v>0.0</v>
      </c>
      <c r="AG83" s="86">
        <v>0.0</v>
      </c>
      <c r="AH83" s="86">
        <v>0.0</v>
      </c>
      <c r="AI83" s="86">
        <v>0.0</v>
      </c>
      <c r="AJ83" s="79"/>
    </row>
    <row r="84">
      <c r="A84" s="86">
        <v>13881.1</v>
      </c>
      <c r="B84" s="109">
        <v>44442.0</v>
      </c>
      <c r="C84" s="109">
        <v>44487.0</v>
      </c>
      <c r="D84" s="89" t="s">
        <v>213</v>
      </c>
      <c r="E84" s="89" t="s">
        <v>36</v>
      </c>
      <c r="F84" s="89" t="s">
        <v>216</v>
      </c>
      <c r="G84" s="89" t="s">
        <v>86</v>
      </c>
      <c r="H84" s="86">
        <v>27591.0</v>
      </c>
      <c r="I84" s="110"/>
      <c r="J84" s="86">
        <v>0.0</v>
      </c>
      <c r="K84" s="86">
        <v>1.0</v>
      </c>
      <c r="L84" s="86">
        <v>0.0</v>
      </c>
      <c r="M84" s="89" t="s">
        <v>39</v>
      </c>
      <c r="N84" s="89" t="s">
        <v>39</v>
      </c>
      <c r="O84" s="86">
        <v>3.0</v>
      </c>
      <c r="P84" s="86">
        <v>0.0</v>
      </c>
      <c r="Q84" s="86">
        <v>0.0</v>
      </c>
      <c r="R84" s="86">
        <v>0.0</v>
      </c>
      <c r="S84" s="86">
        <v>0.0</v>
      </c>
      <c r="T84" s="86">
        <v>0.0</v>
      </c>
      <c r="U84" s="86">
        <v>11.0</v>
      </c>
      <c r="V84" s="86">
        <v>5.0</v>
      </c>
      <c r="W84" s="86">
        <v>10.0</v>
      </c>
      <c r="X84" s="86">
        <v>1.0</v>
      </c>
      <c r="Y84" s="86">
        <v>1.0</v>
      </c>
      <c r="Z84" s="86">
        <v>0.0</v>
      </c>
      <c r="AA84" s="86">
        <v>0.0</v>
      </c>
      <c r="AB84" s="86">
        <v>0.0</v>
      </c>
      <c r="AC84" s="86">
        <v>0.0</v>
      </c>
      <c r="AD84" s="86">
        <v>0.0</v>
      </c>
      <c r="AE84" s="86">
        <v>0.0</v>
      </c>
      <c r="AF84" s="86">
        <v>0.0</v>
      </c>
      <c r="AG84" s="86">
        <v>0.0</v>
      </c>
      <c r="AH84" s="86">
        <v>0.0</v>
      </c>
      <c r="AI84" s="86">
        <v>0.0</v>
      </c>
      <c r="AJ84" s="79"/>
    </row>
    <row r="85">
      <c r="A85" s="86">
        <v>13881.2</v>
      </c>
      <c r="B85" s="109">
        <v>44442.0</v>
      </c>
      <c r="C85" s="109">
        <v>44487.0</v>
      </c>
      <c r="D85" s="89" t="s">
        <v>213</v>
      </c>
      <c r="E85" s="89" t="s">
        <v>36</v>
      </c>
      <c r="I85" s="110"/>
      <c r="J85" s="86">
        <v>1.0</v>
      </c>
      <c r="K85" s="86">
        <v>0.0</v>
      </c>
      <c r="L85" s="86">
        <v>0.0</v>
      </c>
      <c r="M85" s="89" t="s">
        <v>39</v>
      </c>
      <c r="N85" s="89" t="s">
        <v>39</v>
      </c>
      <c r="O85" s="86">
        <v>3.0</v>
      </c>
      <c r="P85" s="86">
        <v>0.0</v>
      </c>
      <c r="Q85" s="86">
        <v>0.0</v>
      </c>
      <c r="R85" s="86">
        <v>0.0</v>
      </c>
      <c r="S85" s="86">
        <v>0.0</v>
      </c>
      <c r="T85" s="86">
        <v>0.0</v>
      </c>
      <c r="U85" s="86">
        <v>0.0</v>
      </c>
      <c r="V85" s="86">
        <v>0.0</v>
      </c>
      <c r="W85" s="86">
        <v>0.0</v>
      </c>
      <c r="X85" s="86">
        <v>0.0</v>
      </c>
      <c r="Y85" s="86">
        <v>0.0</v>
      </c>
      <c r="Z85" s="86">
        <v>5.0</v>
      </c>
      <c r="AA85" s="86">
        <v>4.0</v>
      </c>
      <c r="AB85" s="86">
        <v>12.0</v>
      </c>
      <c r="AC85" s="86">
        <v>1.0</v>
      </c>
      <c r="AD85" s="86">
        <v>1.0</v>
      </c>
      <c r="AE85" s="86">
        <v>0.0</v>
      </c>
      <c r="AF85" s="86">
        <v>0.0</v>
      </c>
      <c r="AG85" s="86">
        <v>0.0</v>
      </c>
      <c r="AH85" s="86">
        <v>0.0</v>
      </c>
      <c r="AI85" s="86">
        <v>0.0</v>
      </c>
      <c r="AJ85" s="79"/>
    </row>
    <row r="86">
      <c r="A86" s="86">
        <v>13882.1</v>
      </c>
      <c r="B86" s="109">
        <v>44442.0</v>
      </c>
      <c r="C86" s="109">
        <v>44487.0</v>
      </c>
      <c r="D86" s="89" t="s">
        <v>194</v>
      </c>
      <c r="E86" s="89" t="s">
        <v>36</v>
      </c>
      <c r="F86" s="89" t="s">
        <v>191</v>
      </c>
      <c r="G86" s="89" t="s">
        <v>107</v>
      </c>
      <c r="H86" s="86">
        <v>27511.0</v>
      </c>
      <c r="I86" s="110"/>
      <c r="J86" s="86">
        <v>0.0</v>
      </c>
      <c r="K86" s="86">
        <v>1.0</v>
      </c>
      <c r="L86" s="86">
        <v>0.0</v>
      </c>
      <c r="M86" s="89" t="s">
        <v>39</v>
      </c>
      <c r="N86" s="89" t="s">
        <v>39</v>
      </c>
      <c r="O86" s="86">
        <v>3.0</v>
      </c>
      <c r="P86" s="86">
        <v>11.0</v>
      </c>
      <c r="Q86" s="86">
        <v>5.0</v>
      </c>
      <c r="R86" s="86">
        <v>10.0</v>
      </c>
      <c r="S86" s="86">
        <v>1.0</v>
      </c>
      <c r="T86" s="86">
        <v>1.0</v>
      </c>
      <c r="U86" s="86">
        <v>0.0</v>
      </c>
      <c r="V86" s="86">
        <v>0.0</v>
      </c>
      <c r="W86" s="86">
        <v>0.0</v>
      </c>
      <c r="X86" s="86">
        <v>0.0</v>
      </c>
      <c r="Y86" s="86">
        <v>0.0</v>
      </c>
      <c r="Z86" s="86">
        <v>0.0</v>
      </c>
      <c r="AA86" s="86">
        <v>0.0</v>
      </c>
      <c r="AB86" s="86">
        <v>0.0</v>
      </c>
      <c r="AC86" s="86">
        <v>0.0</v>
      </c>
      <c r="AD86" s="86">
        <v>0.0</v>
      </c>
      <c r="AE86" s="86">
        <v>0.0</v>
      </c>
      <c r="AF86" s="86">
        <v>0.0</v>
      </c>
      <c r="AG86" s="86">
        <v>0.0</v>
      </c>
      <c r="AH86" s="86">
        <v>0.0</v>
      </c>
      <c r="AI86" s="86">
        <v>0.0</v>
      </c>
      <c r="AJ86" s="79"/>
    </row>
    <row r="87">
      <c r="A87" s="86">
        <v>13882.2</v>
      </c>
      <c r="B87" s="112">
        <v>44442.0</v>
      </c>
      <c r="C87" s="109">
        <v>44487.0</v>
      </c>
      <c r="D87" s="89" t="s">
        <v>194</v>
      </c>
      <c r="E87" s="89" t="s">
        <v>36</v>
      </c>
      <c r="I87" s="110"/>
      <c r="J87" s="86">
        <v>1.0</v>
      </c>
      <c r="K87" s="86">
        <v>0.0</v>
      </c>
      <c r="L87" s="86">
        <v>0.0</v>
      </c>
      <c r="M87" s="89" t="s">
        <v>39</v>
      </c>
      <c r="N87" s="89" t="s">
        <v>39</v>
      </c>
      <c r="O87" s="86">
        <v>3.0</v>
      </c>
      <c r="P87" s="86">
        <v>0.0</v>
      </c>
      <c r="Q87" s="86">
        <v>0.0</v>
      </c>
      <c r="R87" s="86">
        <v>0.0</v>
      </c>
      <c r="S87" s="86">
        <v>0.0</v>
      </c>
      <c r="T87" s="86">
        <v>0.0</v>
      </c>
      <c r="U87" s="86">
        <v>0.0</v>
      </c>
      <c r="V87" s="86">
        <v>0.0</v>
      </c>
      <c r="W87" s="86">
        <v>0.0</v>
      </c>
      <c r="X87" s="86">
        <v>0.0</v>
      </c>
      <c r="Y87" s="86">
        <v>0.0</v>
      </c>
      <c r="Z87" s="86">
        <v>3.0</v>
      </c>
      <c r="AA87" s="86">
        <v>5.0</v>
      </c>
      <c r="AB87" s="86">
        <v>0.0</v>
      </c>
      <c r="AC87" s="86">
        <v>0.0</v>
      </c>
      <c r="AD87" s="86">
        <v>0.0</v>
      </c>
      <c r="AE87" s="86">
        <v>0.0</v>
      </c>
      <c r="AF87" s="86">
        <v>0.0</v>
      </c>
      <c r="AG87" s="86">
        <v>0.0</v>
      </c>
      <c r="AH87" s="86">
        <v>0.0</v>
      </c>
      <c r="AI87" s="86">
        <v>0.0</v>
      </c>
      <c r="AJ87" s="79"/>
    </row>
    <row r="88">
      <c r="A88" s="86">
        <v>13882.3</v>
      </c>
      <c r="B88" s="109">
        <v>44442.0</v>
      </c>
      <c r="C88" s="109">
        <v>44487.0</v>
      </c>
      <c r="D88" s="89" t="s">
        <v>194</v>
      </c>
      <c r="E88" s="89" t="s">
        <v>36</v>
      </c>
      <c r="I88" s="110"/>
      <c r="J88" s="86">
        <v>1.0</v>
      </c>
      <c r="K88" s="86">
        <v>0.0</v>
      </c>
      <c r="L88" s="86">
        <v>0.0</v>
      </c>
      <c r="M88" s="89" t="s">
        <v>39</v>
      </c>
      <c r="N88" s="89" t="s">
        <v>39</v>
      </c>
      <c r="O88" s="86">
        <v>1.0</v>
      </c>
      <c r="P88" s="86">
        <v>0.0</v>
      </c>
      <c r="Q88" s="86">
        <v>0.0</v>
      </c>
      <c r="R88" s="86">
        <v>0.0</v>
      </c>
      <c r="S88" s="86">
        <v>0.0</v>
      </c>
      <c r="T88" s="86">
        <v>0.0</v>
      </c>
      <c r="U88" s="86">
        <v>0.0</v>
      </c>
      <c r="V88" s="86">
        <v>0.0</v>
      </c>
      <c r="W88" s="86">
        <v>0.0</v>
      </c>
      <c r="X88" s="86">
        <v>0.0</v>
      </c>
      <c r="Y88" s="86">
        <v>0.0</v>
      </c>
      <c r="Z88" s="86">
        <v>0.0</v>
      </c>
      <c r="AA88" s="86">
        <v>0.0</v>
      </c>
      <c r="AB88" s="86">
        <v>0.0</v>
      </c>
      <c r="AC88" s="86">
        <v>0.0</v>
      </c>
      <c r="AD88" s="86">
        <v>0.0</v>
      </c>
      <c r="AE88" s="86">
        <v>5.0</v>
      </c>
      <c r="AF88" s="86">
        <v>0.0</v>
      </c>
      <c r="AG88" s="86">
        <v>5.0</v>
      </c>
      <c r="AH88" s="86">
        <v>0.0</v>
      </c>
      <c r="AI88" s="86">
        <v>0.0</v>
      </c>
      <c r="AJ88" s="79"/>
    </row>
    <row r="89">
      <c r="A89" s="86">
        <v>13883.1</v>
      </c>
      <c r="B89" s="109">
        <v>44442.0</v>
      </c>
      <c r="C89" s="109">
        <v>44488.0</v>
      </c>
      <c r="D89" s="89" t="s">
        <v>282</v>
      </c>
      <c r="E89" s="89" t="s">
        <v>36</v>
      </c>
      <c r="F89" s="89" t="s">
        <v>319</v>
      </c>
      <c r="G89" s="89" t="s">
        <v>38</v>
      </c>
      <c r="H89" s="86">
        <v>27614.0</v>
      </c>
      <c r="I89" s="110"/>
      <c r="J89" s="86">
        <v>0.0</v>
      </c>
      <c r="K89" s="86">
        <v>1.0</v>
      </c>
      <c r="L89" s="86">
        <v>0.0</v>
      </c>
      <c r="M89" s="89" t="s">
        <v>49</v>
      </c>
      <c r="N89" s="89" t="s">
        <v>39</v>
      </c>
      <c r="O89" s="86">
        <v>1.0</v>
      </c>
      <c r="P89" s="86">
        <v>0.0</v>
      </c>
      <c r="Q89" s="86">
        <v>0.0</v>
      </c>
      <c r="R89" s="86">
        <v>0.0</v>
      </c>
      <c r="S89" s="86">
        <v>0.0</v>
      </c>
      <c r="T89" s="86">
        <v>0.0</v>
      </c>
      <c r="U89" s="86">
        <v>10.0</v>
      </c>
      <c r="V89" s="86">
        <v>5.0</v>
      </c>
      <c r="W89" s="86">
        <v>10.0</v>
      </c>
      <c r="X89" s="86">
        <v>1.0</v>
      </c>
      <c r="Y89" s="86">
        <v>1.0</v>
      </c>
      <c r="Z89" s="86">
        <v>0.0</v>
      </c>
      <c r="AA89" s="86">
        <v>0.0</v>
      </c>
      <c r="AB89" s="86">
        <v>0.0</v>
      </c>
      <c r="AC89" s="86">
        <v>0.0</v>
      </c>
      <c r="AD89" s="86">
        <v>0.0</v>
      </c>
      <c r="AE89" s="86">
        <v>0.0</v>
      </c>
      <c r="AF89" s="86">
        <v>0.0</v>
      </c>
      <c r="AG89" s="86">
        <v>0.0</v>
      </c>
      <c r="AH89" s="86">
        <v>0.0</v>
      </c>
      <c r="AI89" s="86">
        <v>0.0</v>
      </c>
      <c r="AJ89" s="79"/>
    </row>
    <row r="90">
      <c r="A90" s="86">
        <v>13883.2</v>
      </c>
      <c r="B90" s="109">
        <v>44442.0</v>
      </c>
      <c r="C90" s="109">
        <v>44488.0</v>
      </c>
      <c r="D90" s="89" t="s">
        <v>282</v>
      </c>
      <c r="E90" s="89" t="s">
        <v>36</v>
      </c>
      <c r="I90" s="110"/>
      <c r="J90" s="86">
        <v>0.0</v>
      </c>
      <c r="K90" s="86">
        <v>0.0</v>
      </c>
      <c r="L90" s="86">
        <v>1.0</v>
      </c>
      <c r="M90" s="89" t="s">
        <v>49</v>
      </c>
      <c r="N90" s="89" t="s">
        <v>39</v>
      </c>
      <c r="O90" s="86">
        <v>0.0</v>
      </c>
      <c r="P90" s="86">
        <v>0.0</v>
      </c>
      <c r="Q90" s="86">
        <v>0.0</v>
      </c>
      <c r="R90" s="86">
        <v>0.0</v>
      </c>
      <c r="S90" s="86">
        <v>0.0</v>
      </c>
      <c r="T90" s="86">
        <v>0.0</v>
      </c>
      <c r="U90" s="86">
        <v>12.0</v>
      </c>
      <c r="V90" s="86">
        <v>6.0</v>
      </c>
      <c r="W90" s="86">
        <v>5.0</v>
      </c>
      <c r="X90" s="86">
        <v>1.0</v>
      </c>
      <c r="Y90" s="86">
        <v>1.0</v>
      </c>
      <c r="Z90" s="86">
        <v>0.0</v>
      </c>
      <c r="AA90" s="86">
        <v>0.0</v>
      </c>
      <c r="AB90" s="86">
        <v>0.0</v>
      </c>
      <c r="AC90" s="86">
        <v>0.0</v>
      </c>
      <c r="AD90" s="86">
        <v>0.0</v>
      </c>
      <c r="AE90" s="86">
        <v>0.0</v>
      </c>
      <c r="AF90" s="86">
        <v>0.0</v>
      </c>
      <c r="AG90" s="86">
        <v>0.0</v>
      </c>
      <c r="AH90" s="86">
        <v>0.0</v>
      </c>
      <c r="AI90" s="86">
        <v>0.0</v>
      </c>
      <c r="AJ90" s="79"/>
    </row>
    <row r="91">
      <c r="A91" s="86">
        <v>13883.3</v>
      </c>
      <c r="B91" s="109">
        <v>44442.0</v>
      </c>
      <c r="C91" s="109">
        <v>44488.0</v>
      </c>
      <c r="D91" s="89" t="s">
        <v>282</v>
      </c>
      <c r="E91" s="89" t="s">
        <v>36</v>
      </c>
      <c r="I91" s="110"/>
      <c r="J91" s="86">
        <v>1.0</v>
      </c>
      <c r="K91" s="86">
        <v>0.0</v>
      </c>
      <c r="L91" s="86">
        <v>0.0</v>
      </c>
      <c r="M91" s="89" t="s">
        <v>49</v>
      </c>
      <c r="N91" s="89" t="s">
        <v>39</v>
      </c>
      <c r="O91" s="86">
        <v>1.0</v>
      </c>
      <c r="P91" s="86">
        <v>0.0</v>
      </c>
      <c r="Q91" s="86">
        <v>0.0</v>
      </c>
      <c r="R91" s="86">
        <v>0.0</v>
      </c>
      <c r="S91" s="86">
        <v>0.0</v>
      </c>
      <c r="T91" s="86">
        <v>0.0</v>
      </c>
      <c r="U91" s="86">
        <v>0.0</v>
      </c>
      <c r="V91" s="86">
        <v>0.0</v>
      </c>
      <c r="W91" s="86">
        <v>0.0</v>
      </c>
      <c r="X91" s="86">
        <v>0.0</v>
      </c>
      <c r="Y91" s="86">
        <v>0.0</v>
      </c>
      <c r="Z91" s="86">
        <v>5.0</v>
      </c>
      <c r="AA91" s="86">
        <v>3.0</v>
      </c>
      <c r="AB91" s="86">
        <v>11.0</v>
      </c>
      <c r="AC91" s="86">
        <v>1.0</v>
      </c>
      <c r="AD91" s="86">
        <v>1.0</v>
      </c>
      <c r="AE91" s="86">
        <v>0.0</v>
      </c>
      <c r="AF91" s="86">
        <v>0.0</v>
      </c>
      <c r="AG91" s="86">
        <v>0.0</v>
      </c>
      <c r="AH91" s="86">
        <v>0.0</v>
      </c>
      <c r="AI91" s="86">
        <v>0.0</v>
      </c>
      <c r="AJ91" s="79"/>
    </row>
    <row r="92">
      <c r="A92" s="86">
        <v>13884.1</v>
      </c>
      <c r="B92" s="109">
        <v>44442.0</v>
      </c>
      <c r="C92" s="109">
        <v>44446.0</v>
      </c>
      <c r="D92" s="89" t="s">
        <v>41</v>
      </c>
      <c r="E92" s="89" t="s">
        <v>36</v>
      </c>
      <c r="F92" s="89" t="s">
        <v>42</v>
      </c>
      <c r="G92" s="89" t="s">
        <v>43</v>
      </c>
      <c r="H92" s="86">
        <v>27545.0</v>
      </c>
      <c r="I92" s="110"/>
      <c r="J92" s="86">
        <v>0.0</v>
      </c>
      <c r="K92" s="86">
        <v>1.0</v>
      </c>
      <c r="L92" s="86">
        <v>0.0</v>
      </c>
      <c r="M92" s="89" t="s">
        <v>39</v>
      </c>
      <c r="N92" s="89" t="s">
        <v>39</v>
      </c>
      <c r="O92" s="86">
        <v>5.0</v>
      </c>
      <c r="P92" s="86">
        <v>12.0</v>
      </c>
      <c r="Q92" s="86">
        <v>6.0</v>
      </c>
      <c r="R92" s="86">
        <v>10.0</v>
      </c>
      <c r="S92" s="86">
        <v>2.0</v>
      </c>
      <c r="T92" s="86">
        <v>0.0</v>
      </c>
      <c r="U92" s="86">
        <v>0.0</v>
      </c>
      <c r="V92" s="86">
        <v>0.0</v>
      </c>
      <c r="W92" s="86">
        <v>0.0</v>
      </c>
      <c r="X92" s="86">
        <v>0.0</v>
      </c>
      <c r="Y92" s="86">
        <v>0.0</v>
      </c>
      <c r="Z92" s="86">
        <v>0.0</v>
      </c>
      <c r="AA92" s="86">
        <v>0.0</v>
      </c>
      <c r="AB92" s="86">
        <v>0.0</v>
      </c>
      <c r="AC92" s="86">
        <v>0.0</v>
      </c>
      <c r="AD92" s="86">
        <v>0.0</v>
      </c>
      <c r="AE92" s="86">
        <v>0.0</v>
      </c>
      <c r="AF92" s="86">
        <v>0.0</v>
      </c>
      <c r="AG92" s="86">
        <v>0.0</v>
      </c>
      <c r="AH92" s="86">
        <v>0.0</v>
      </c>
      <c r="AI92" s="86">
        <v>0.0</v>
      </c>
      <c r="AJ92" s="79"/>
    </row>
    <row r="93">
      <c r="A93" s="86">
        <v>13884.2</v>
      </c>
      <c r="B93" s="109">
        <v>44442.0</v>
      </c>
      <c r="C93" s="109">
        <v>44446.0</v>
      </c>
      <c r="D93" s="89" t="s">
        <v>41</v>
      </c>
      <c r="E93" s="89" t="s">
        <v>36</v>
      </c>
      <c r="I93" s="110"/>
      <c r="J93" s="86">
        <v>0.0</v>
      </c>
      <c r="K93" s="86">
        <v>0.0</v>
      </c>
      <c r="L93" s="86">
        <v>1.0</v>
      </c>
      <c r="M93" s="89" t="s">
        <v>39</v>
      </c>
      <c r="N93" s="89" t="s">
        <v>39</v>
      </c>
      <c r="O93" s="86">
        <v>0.0</v>
      </c>
      <c r="P93" s="86">
        <v>0.0</v>
      </c>
      <c r="Q93" s="86">
        <v>0.0</v>
      </c>
      <c r="R93" s="86">
        <v>0.0</v>
      </c>
      <c r="S93" s="86">
        <v>0.0</v>
      </c>
      <c r="T93" s="86">
        <v>0.0</v>
      </c>
      <c r="U93" s="86">
        <v>9.0</v>
      </c>
      <c r="V93" s="86">
        <v>5.0</v>
      </c>
      <c r="W93" s="86">
        <v>5.0</v>
      </c>
      <c r="X93" s="86">
        <v>1.0</v>
      </c>
      <c r="Y93" s="86">
        <v>0.0</v>
      </c>
      <c r="Z93" s="86">
        <v>0.0</v>
      </c>
      <c r="AA93" s="86">
        <v>0.0</v>
      </c>
      <c r="AB93" s="86">
        <v>0.0</v>
      </c>
      <c r="AC93" s="86">
        <v>0.0</v>
      </c>
      <c r="AD93" s="86">
        <v>0.0</v>
      </c>
      <c r="AE93" s="86">
        <v>0.0</v>
      </c>
      <c r="AF93" s="86">
        <v>0.0</v>
      </c>
      <c r="AG93" s="86">
        <v>0.0</v>
      </c>
      <c r="AH93" s="86">
        <v>0.0</v>
      </c>
      <c r="AI93" s="86">
        <v>0.0</v>
      </c>
      <c r="AJ93" s="79"/>
    </row>
    <row r="94">
      <c r="A94" s="86">
        <v>13885.1</v>
      </c>
      <c r="B94" s="109">
        <v>44442.0</v>
      </c>
      <c r="C94" s="109">
        <v>44484.0</v>
      </c>
      <c r="D94" s="89" t="s">
        <v>343</v>
      </c>
      <c r="E94" s="89" t="s">
        <v>36</v>
      </c>
      <c r="F94" s="89" t="s">
        <v>438</v>
      </c>
      <c r="G94" s="90" t="s">
        <v>439</v>
      </c>
      <c r="H94" s="111">
        <v>27526.0</v>
      </c>
      <c r="I94" s="91"/>
      <c r="J94" s="86">
        <v>0.0</v>
      </c>
      <c r="K94" s="86">
        <v>1.0</v>
      </c>
      <c r="L94" s="86">
        <v>0.0</v>
      </c>
      <c r="M94" s="89" t="s">
        <v>49</v>
      </c>
      <c r="N94" s="89" t="s">
        <v>39</v>
      </c>
      <c r="O94" s="86">
        <v>0.0</v>
      </c>
      <c r="P94" s="86">
        <v>12.0</v>
      </c>
      <c r="Q94" s="86">
        <v>7.0</v>
      </c>
      <c r="R94" s="86">
        <v>10.0</v>
      </c>
      <c r="S94" s="86">
        <v>1.0</v>
      </c>
      <c r="T94" s="86">
        <v>1.0</v>
      </c>
      <c r="U94" s="86">
        <v>0.0</v>
      </c>
      <c r="V94" s="86">
        <v>0.0</v>
      </c>
      <c r="W94" s="86">
        <v>0.0</v>
      </c>
      <c r="X94" s="86">
        <v>0.0</v>
      </c>
      <c r="Y94" s="86">
        <v>0.0</v>
      </c>
      <c r="Z94" s="86">
        <v>0.0</v>
      </c>
      <c r="AA94" s="86">
        <v>0.0</v>
      </c>
      <c r="AB94" s="86">
        <v>0.0</v>
      </c>
      <c r="AC94" s="86">
        <v>0.0</v>
      </c>
      <c r="AD94" s="86">
        <v>0.0</v>
      </c>
      <c r="AE94" s="86">
        <v>0.0</v>
      </c>
      <c r="AF94" s="86">
        <v>0.0</v>
      </c>
      <c r="AG94" s="86">
        <v>0.0</v>
      </c>
      <c r="AH94" s="86">
        <v>0.0</v>
      </c>
      <c r="AI94" s="86">
        <v>0.0</v>
      </c>
      <c r="AJ94" s="79"/>
    </row>
    <row r="95">
      <c r="A95" s="86">
        <v>13886.1</v>
      </c>
      <c r="B95" s="109">
        <v>44442.0</v>
      </c>
      <c r="C95" s="109">
        <v>44473.0</v>
      </c>
      <c r="D95" s="89" t="s">
        <v>440</v>
      </c>
      <c r="E95" s="89" t="s">
        <v>36</v>
      </c>
      <c r="F95" s="89" t="s">
        <v>376</v>
      </c>
      <c r="G95" s="89" t="s">
        <v>107</v>
      </c>
      <c r="H95" s="86">
        <v>27519.0</v>
      </c>
      <c r="I95" s="110"/>
      <c r="J95" s="86">
        <v>0.0</v>
      </c>
      <c r="K95" s="86">
        <v>1.0</v>
      </c>
      <c r="L95" s="86">
        <v>0.0</v>
      </c>
      <c r="M95" s="89" t="s">
        <v>39</v>
      </c>
      <c r="N95" s="89" t="s">
        <v>39</v>
      </c>
      <c r="O95" s="86">
        <v>3.0</v>
      </c>
      <c r="P95" s="86">
        <v>0.0</v>
      </c>
      <c r="Q95" s="86">
        <v>0.0</v>
      </c>
      <c r="R95" s="86">
        <v>0.0</v>
      </c>
      <c r="S95" s="86">
        <v>0.0</v>
      </c>
      <c r="T95" s="86">
        <v>0.0</v>
      </c>
      <c r="U95" s="86">
        <v>0.0</v>
      </c>
      <c r="V95" s="86">
        <v>0.0</v>
      </c>
      <c r="W95" s="86">
        <v>0.0</v>
      </c>
      <c r="X95" s="86">
        <v>0.0</v>
      </c>
      <c r="Y95" s="86">
        <v>0.0</v>
      </c>
      <c r="Z95" s="86">
        <v>11.0</v>
      </c>
      <c r="AA95" s="86">
        <v>5.0</v>
      </c>
      <c r="AB95" s="86">
        <v>10.0</v>
      </c>
      <c r="AC95" s="86">
        <v>1.0</v>
      </c>
      <c r="AD95" s="86">
        <v>1.0</v>
      </c>
      <c r="AE95" s="86">
        <v>0.0</v>
      </c>
      <c r="AF95" s="86">
        <v>0.0</v>
      </c>
      <c r="AG95" s="86">
        <v>0.0</v>
      </c>
      <c r="AH95" s="86">
        <v>0.0</v>
      </c>
      <c r="AI95" s="86">
        <v>0.0</v>
      </c>
      <c r="AJ95" s="79"/>
    </row>
    <row r="96">
      <c r="A96" s="86">
        <v>13887.1</v>
      </c>
      <c r="B96" s="109">
        <v>44446.0</v>
      </c>
      <c r="C96" s="109">
        <v>44481.0</v>
      </c>
      <c r="D96" s="89" t="s">
        <v>430</v>
      </c>
      <c r="E96" s="89" t="s">
        <v>36</v>
      </c>
      <c r="F96" s="89" t="s">
        <v>209</v>
      </c>
      <c r="G96" s="89" t="s">
        <v>38</v>
      </c>
      <c r="H96" s="86">
        <v>27609.0</v>
      </c>
      <c r="I96" s="110"/>
      <c r="J96" s="86">
        <v>0.0</v>
      </c>
      <c r="K96" s="86">
        <v>1.0</v>
      </c>
      <c r="L96" s="86">
        <v>0.0</v>
      </c>
      <c r="M96" s="89" t="s">
        <v>39</v>
      </c>
      <c r="N96" s="89" t="s">
        <v>39</v>
      </c>
      <c r="O96" s="86">
        <v>0.0</v>
      </c>
      <c r="P96" s="86">
        <v>0.0</v>
      </c>
      <c r="Q96" s="86">
        <v>0.0</v>
      </c>
      <c r="R96" s="86">
        <v>0.0</v>
      </c>
      <c r="S96" s="86">
        <v>0.0</v>
      </c>
      <c r="T96" s="86">
        <v>0.0</v>
      </c>
      <c r="U96" s="86">
        <v>12.0</v>
      </c>
      <c r="V96" s="86">
        <v>6.0</v>
      </c>
      <c r="W96" s="86">
        <v>10.0</v>
      </c>
      <c r="X96" s="86">
        <v>2.0</v>
      </c>
      <c r="Y96" s="86">
        <v>0.0</v>
      </c>
      <c r="Z96" s="86">
        <v>0.0</v>
      </c>
      <c r="AA96" s="86">
        <v>0.0</v>
      </c>
      <c r="AB96" s="86">
        <v>0.0</v>
      </c>
      <c r="AC96" s="86">
        <v>0.0</v>
      </c>
      <c r="AD96" s="86">
        <v>0.0</v>
      </c>
      <c r="AE96" s="86">
        <v>0.0</v>
      </c>
      <c r="AF96" s="86">
        <v>0.0</v>
      </c>
      <c r="AG96" s="86">
        <v>0.0</v>
      </c>
      <c r="AH96" s="86">
        <v>0.0</v>
      </c>
      <c r="AI96" s="86">
        <v>0.0</v>
      </c>
      <c r="AJ96" s="79"/>
    </row>
    <row r="97">
      <c r="A97" s="86">
        <v>13888.1</v>
      </c>
      <c r="B97" s="109">
        <v>44446.0</v>
      </c>
      <c r="C97" s="109">
        <v>44488.0</v>
      </c>
      <c r="D97" s="89" t="s">
        <v>213</v>
      </c>
      <c r="E97" s="89" t="s">
        <v>36</v>
      </c>
      <c r="F97" s="89" t="s">
        <v>216</v>
      </c>
      <c r="G97" s="89" t="s">
        <v>86</v>
      </c>
      <c r="H97" s="86">
        <v>27591.0</v>
      </c>
      <c r="I97" s="110"/>
      <c r="J97" s="86">
        <v>0.0</v>
      </c>
      <c r="K97" s="86">
        <v>1.0</v>
      </c>
      <c r="L97" s="86">
        <v>0.0</v>
      </c>
      <c r="M97" s="89" t="s">
        <v>39</v>
      </c>
      <c r="N97" s="89" t="s">
        <v>39</v>
      </c>
      <c r="O97" s="86">
        <v>1.0</v>
      </c>
      <c r="P97" s="86">
        <v>11.0</v>
      </c>
      <c r="Q97" s="86">
        <v>5.0</v>
      </c>
      <c r="R97" s="86">
        <v>10.0</v>
      </c>
      <c r="S97" s="86">
        <v>2.0</v>
      </c>
      <c r="T97" s="86">
        <v>1.0</v>
      </c>
      <c r="U97" s="86">
        <v>0.0</v>
      </c>
      <c r="V97" s="86">
        <v>0.0</v>
      </c>
      <c r="W97" s="86">
        <v>0.0</v>
      </c>
      <c r="X97" s="86">
        <v>0.0</v>
      </c>
      <c r="Y97" s="86">
        <v>0.0</v>
      </c>
      <c r="Z97" s="86">
        <v>0.0</v>
      </c>
      <c r="AA97" s="86">
        <v>0.0</v>
      </c>
      <c r="AB97" s="86">
        <v>0.0</v>
      </c>
      <c r="AC97" s="86">
        <v>0.0</v>
      </c>
      <c r="AD97" s="86">
        <v>0.0</v>
      </c>
      <c r="AE97" s="86">
        <v>0.0</v>
      </c>
      <c r="AF97" s="86">
        <v>0.0</v>
      </c>
      <c r="AG97" s="86">
        <v>0.0</v>
      </c>
      <c r="AH97" s="86">
        <v>0.0</v>
      </c>
      <c r="AI97" s="86">
        <v>0.0</v>
      </c>
      <c r="AJ97" s="79"/>
    </row>
    <row r="98" ht="11.25" customHeight="1">
      <c r="A98" s="86">
        <v>13888.2</v>
      </c>
      <c r="B98" s="109">
        <v>44446.0</v>
      </c>
      <c r="C98" s="109">
        <v>44488.0</v>
      </c>
      <c r="D98" s="89" t="s">
        <v>213</v>
      </c>
      <c r="E98" s="89" t="s">
        <v>36</v>
      </c>
      <c r="F98" s="89" t="s">
        <v>183</v>
      </c>
      <c r="G98" s="89" t="s">
        <v>86</v>
      </c>
      <c r="H98" s="86">
        <v>27591.0</v>
      </c>
      <c r="I98" s="110"/>
      <c r="J98" s="86">
        <v>0.0</v>
      </c>
      <c r="K98" s="86">
        <v>1.0</v>
      </c>
      <c r="L98" s="86">
        <v>0.0</v>
      </c>
      <c r="M98" s="89" t="s">
        <v>39</v>
      </c>
      <c r="N98" s="89" t="s">
        <v>39</v>
      </c>
      <c r="O98" s="86">
        <v>2.0</v>
      </c>
      <c r="P98" s="86">
        <v>0.0</v>
      </c>
      <c r="Q98" s="86">
        <v>0.0</v>
      </c>
      <c r="R98" s="86">
        <v>0.0</v>
      </c>
      <c r="S98" s="86">
        <v>0.0</v>
      </c>
      <c r="T98" s="86">
        <v>0.0</v>
      </c>
      <c r="U98" s="86">
        <v>0.0</v>
      </c>
      <c r="V98" s="86">
        <v>0.0</v>
      </c>
      <c r="W98" s="86">
        <v>0.0</v>
      </c>
      <c r="X98" s="86">
        <v>0.0</v>
      </c>
      <c r="Y98" s="86">
        <v>0.0</v>
      </c>
      <c r="Z98" s="86">
        <v>0.0</v>
      </c>
      <c r="AA98" s="86">
        <v>0.0</v>
      </c>
      <c r="AB98" s="86">
        <v>0.0</v>
      </c>
      <c r="AC98" s="86">
        <v>0.0</v>
      </c>
      <c r="AD98" s="86">
        <v>0.0</v>
      </c>
      <c r="AE98" s="86">
        <v>11.0</v>
      </c>
      <c r="AF98" s="86">
        <v>5.0</v>
      </c>
      <c r="AG98" s="86">
        <v>10.0</v>
      </c>
      <c r="AH98" s="86">
        <v>1.0</v>
      </c>
      <c r="AI98" s="86">
        <v>1.0</v>
      </c>
      <c r="AJ98" s="79"/>
    </row>
    <row r="99" ht="11.25" customHeight="1">
      <c r="A99" s="86">
        <v>13888.3</v>
      </c>
      <c r="B99" s="109">
        <v>44446.0</v>
      </c>
      <c r="C99" s="109">
        <v>44488.0</v>
      </c>
      <c r="D99" s="89" t="s">
        <v>213</v>
      </c>
      <c r="E99" s="89" t="s">
        <v>36</v>
      </c>
      <c r="I99" s="110"/>
      <c r="J99" s="86">
        <v>0.0</v>
      </c>
      <c r="K99" s="86">
        <v>0.0</v>
      </c>
      <c r="L99" s="86">
        <v>1.0</v>
      </c>
      <c r="M99" s="89" t="s">
        <v>39</v>
      </c>
      <c r="N99" s="89" t="s">
        <v>39</v>
      </c>
      <c r="O99" s="86">
        <v>0.0</v>
      </c>
      <c r="P99" s="86">
        <v>0.0</v>
      </c>
      <c r="Q99" s="86">
        <v>0.0</v>
      </c>
      <c r="R99" s="86">
        <v>0.0</v>
      </c>
      <c r="S99" s="86">
        <v>0.0</v>
      </c>
      <c r="T99" s="86">
        <v>0.0</v>
      </c>
      <c r="U99" s="86">
        <v>11.0</v>
      </c>
      <c r="V99" s="86">
        <v>5.0</v>
      </c>
      <c r="W99" s="86">
        <v>5.0</v>
      </c>
      <c r="X99" s="86">
        <v>2.0</v>
      </c>
      <c r="Y99" s="86">
        <v>1.0</v>
      </c>
      <c r="Z99" s="86">
        <v>0.0</v>
      </c>
      <c r="AA99" s="86">
        <v>0.0</v>
      </c>
      <c r="AB99" s="86">
        <v>0.0</v>
      </c>
      <c r="AC99" s="86">
        <v>0.0</v>
      </c>
      <c r="AD99" s="86">
        <v>0.0</v>
      </c>
      <c r="AE99" s="86">
        <v>0.0</v>
      </c>
      <c r="AF99" s="86">
        <v>0.0</v>
      </c>
      <c r="AG99" s="86">
        <v>0.0</v>
      </c>
      <c r="AH99" s="86">
        <v>0.0</v>
      </c>
      <c r="AI99" s="86">
        <v>0.0</v>
      </c>
      <c r="AJ99" s="79"/>
    </row>
    <row r="100">
      <c r="A100" s="86">
        <v>13889.1</v>
      </c>
      <c r="B100" s="109">
        <v>44446.0</v>
      </c>
      <c r="C100" s="109">
        <v>44466.0</v>
      </c>
      <c r="D100" s="89" t="s">
        <v>146</v>
      </c>
      <c r="E100" s="89" t="s">
        <v>36</v>
      </c>
      <c r="F100" s="89" t="s">
        <v>404</v>
      </c>
      <c r="G100" s="89" t="s">
        <v>38</v>
      </c>
      <c r="H100" s="86">
        <v>27615.0</v>
      </c>
      <c r="I100" s="110"/>
      <c r="J100" s="86">
        <v>0.0</v>
      </c>
      <c r="K100" s="86">
        <v>1.0</v>
      </c>
      <c r="L100" s="86">
        <v>0.0</v>
      </c>
      <c r="M100" s="89" t="s">
        <v>49</v>
      </c>
      <c r="N100" s="89" t="s">
        <v>39</v>
      </c>
      <c r="O100" s="86">
        <v>4.0</v>
      </c>
      <c r="P100" s="86">
        <v>12.0</v>
      </c>
      <c r="Q100" s="86">
        <v>7.0</v>
      </c>
      <c r="R100" s="86">
        <v>5.0</v>
      </c>
      <c r="S100" s="86">
        <v>0.0</v>
      </c>
      <c r="T100" s="86">
        <v>0.0</v>
      </c>
      <c r="U100" s="86">
        <v>0.0</v>
      </c>
      <c r="V100" s="86">
        <v>0.0</v>
      </c>
      <c r="W100" s="86">
        <v>0.0</v>
      </c>
      <c r="X100" s="86">
        <v>0.0</v>
      </c>
      <c r="Y100" s="86">
        <v>0.0</v>
      </c>
      <c r="Z100" s="86">
        <v>0.0</v>
      </c>
      <c r="AA100" s="86">
        <v>0.0</v>
      </c>
      <c r="AB100" s="86">
        <v>0.0</v>
      </c>
      <c r="AC100" s="86">
        <v>0.0</v>
      </c>
      <c r="AD100" s="86">
        <v>0.0</v>
      </c>
      <c r="AE100" s="86">
        <v>0.0</v>
      </c>
      <c r="AF100" s="86">
        <v>0.0</v>
      </c>
      <c r="AG100" s="86">
        <v>0.0</v>
      </c>
      <c r="AH100" s="86">
        <v>0.0</v>
      </c>
      <c r="AI100" s="86">
        <v>0.0</v>
      </c>
      <c r="AJ100" s="79"/>
    </row>
    <row r="101">
      <c r="A101" s="86">
        <v>13890.1</v>
      </c>
      <c r="B101" s="109">
        <v>44446.0</v>
      </c>
      <c r="C101" s="109">
        <v>44488.0</v>
      </c>
      <c r="D101" s="89" t="s">
        <v>132</v>
      </c>
      <c r="E101" s="89" t="s">
        <v>36</v>
      </c>
      <c r="F101" s="89" t="s">
        <v>131</v>
      </c>
      <c r="G101" s="89" t="s">
        <v>38</v>
      </c>
      <c r="H101" s="86">
        <v>27604.0</v>
      </c>
      <c r="I101" s="110"/>
      <c r="J101" s="86">
        <v>0.0</v>
      </c>
      <c r="K101" s="86">
        <v>1.0</v>
      </c>
      <c r="L101" s="86">
        <v>0.0</v>
      </c>
      <c r="M101" s="89" t="s">
        <v>49</v>
      </c>
      <c r="N101" s="89" t="s">
        <v>39</v>
      </c>
      <c r="O101" s="86">
        <v>0.0</v>
      </c>
      <c r="P101" s="86">
        <v>0.0</v>
      </c>
      <c r="Q101" s="86">
        <v>0.0</v>
      </c>
      <c r="R101" s="86">
        <v>0.0</v>
      </c>
      <c r="S101" s="86">
        <v>0.0</v>
      </c>
      <c r="T101" s="86">
        <v>0.0</v>
      </c>
      <c r="U101" s="86">
        <v>11.0</v>
      </c>
      <c r="V101" s="86">
        <v>5.0</v>
      </c>
      <c r="W101" s="86">
        <v>10.0</v>
      </c>
      <c r="X101" s="86">
        <v>1.0</v>
      </c>
      <c r="Y101" s="86">
        <v>1.0</v>
      </c>
      <c r="Z101" s="86">
        <v>0.0</v>
      </c>
      <c r="AA101" s="86">
        <v>0.0</v>
      </c>
      <c r="AB101" s="86">
        <v>0.0</v>
      </c>
      <c r="AC101" s="86">
        <v>0.0</v>
      </c>
      <c r="AD101" s="86">
        <v>0.0</v>
      </c>
      <c r="AE101" s="86">
        <v>0.0</v>
      </c>
      <c r="AF101" s="86">
        <v>0.0</v>
      </c>
      <c r="AG101" s="86">
        <v>0.0</v>
      </c>
      <c r="AH101" s="86">
        <v>0.0</v>
      </c>
      <c r="AI101" s="86">
        <v>0.0</v>
      </c>
      <c r="AJ101" s="79"/>
    </row>
    <row r="102">
      <c r="A102" s="86">
        <v>13890.2</v>
      </c>
      <c r="B102" s="109">
        <v>44446.0</v>
      </c>
      <c r="C102" s="109">
        <v>44488.0</v>
      </c>
      <c r="D102" s="89" t="s">
        <v>132</v>
      </c>
      <c r="E102" s="89" t="s">
        <v>36</v>
      </c>
      <c r="I102" s="110"/>
      <c r="J102" s="86">
        <v>0.0</v>
      </c>
      <c r="K102" s="86">
        <v>0.0</v>
      </c>
      <c r="L102" s="86">
        <v>1.0</v>
      </c>
      <c r="M102" s="89" t="s">
        <v>49</v>
      </c>
      <c r="N102" s="89" t="s">
        <v>39</v>
      </c>
      <c r="O102" s="86">
        <v>0.0</v>
      </c>
      <c r="P102" s="86">
        <v>0.0</v>
      </c>
      <c r="Q102" s="86">
        <v>0.0</v>
      </c>
      <c r="R102" s="86">
        <v>0.0</v>
      </c>
      <c r="S102" s="86">
        <v>0.0</v>
      </c>
      <c r="T102" s="86">
        <v>0.0</v>
      </c>
      <c r="U102" s="86">
        <v>10.0</v>
      </c>
      <c r="V102" s="86">
        <v>5.0</v>
      </c>
      <c r="W102" s="86">
        <v>5.0</v>
      </c>
      <c r="X102" s="86">
        <v>1.0</v>
      </c>
      <c r="Y102" s="86">
        <v>1.0</v>
      </c>
      <c r="Z102" s="86">
        <v>0.0</v>
      </c>
      <c r="AA102" s="86">
        <v>0.0</v>
      </c>
      <c r="AB102" s="86">
        <v>0.0</v>
      </c>
      <c r="AC102" s="86">
        <v>0.0</v>
      </c>
      <c r="AD102" s="86">
        <v>0.0</v>
      </c>
      <c r="AE102" s="86">
        <v>0.0</v>
      </c>
      <c r="AF102" s="86">
        <v>0.0</v>
      </c>
      <c r="AG102" s="86">
        <v>0.0</v>
      </c>
      <c r="AH102" s="86">
        <v>0.0</v>
      </c>
      <c r="AI102" s="86">
        <v>0.0</v>
      </c>
      <c r="AJ102" s="79"/>
    </row>
    <row r="103">
      <c r="A103" s="86">
        <v>13891.1</v>
      </c>
      <c r="B103" s="109">
        <v>44446.0</v>
      </c>
      <c r="C103" s="109">
        <v>44480.0</v>
      </c>
      <c r="D103" s="89" t="s">
        <v>87</v>
      </c>
      <c r="E103" s="89" t="s">
        <v>36</v>
      </c>
      <c r="F103" s="89" t="s">
        <v>88</v>
      </c>
      <c r="G103" s="89" t="s">
        <v>89</v>
      </c>
      <c r="H103" s="86">
        <v>27609.0</v>
      </c>
      <c r="I103" s="110"/>
      <c r="J103" s="86">
        <v>0.0</v>
      </c>
      <c r="K103" s="86">
        <v>1.0</v>
      </c>
      <c r="L103" s="86">
        <v>0.0</v>
      </c>
      <c r="M103" s="89" t="s">
        <v>49</v>
      </c>
      <c r="N103" s="89" t="s">
        <v>39</v>
      </c>
      <c r="O103" s="86">
        <v>3.0</v>
      </c>
      <c r="P103" s="86">
        <v>0.0</v>
      </c>
      <c r="Q103" s="86">
        <v>0.0</v>
      </c>
      <c r="R103" s="86">
        <v>0.0</v>
      </c>
      <c r="S103" s="86">
        <v>0.0</v>
      </c>
      <c r="T103" s="86">
        <v>0.0</v>
      </c>
      <c r="U103" s="86">
        <v>4.0</v>
      </c>
      <c r="V103" s="86">
        <v>6.0</v>
      </c>
      <c r="W103" s="86">
        <v>10.0</v>
      </c>
      <c r="X103" s="86">
        <v>1.0</v>
      </c>
      <c r="Y103" s="86">
        <v>1.0</v>
      </c>
      <c r="Z103" s="86">
        <v>0.0</v>
      </c>
      <c r="AA103" s="86">
        <v>0.0</v>
      </c>
      <c r="AB103" s="86">
        <v>0.0</v>
      </c>
      <c r="AC103" s="86">
        <v>0.0</v>
      </c>
      <c r="AD103" s="86">
        <v>0.0</v>
      </c>
      <c r="AE103" s="86">
        <v>0.0</v>
      </c>
      <c r="AF103" s="86">
        <v>0.0</v>
      </c>
      <c r="AG103" s="86">
        <v>0.0</v>
      </c>
      <c r="AH103" s="86">
        <v>0.0</v>
      </c>
      <c r="AI103" s="86">
        <v>0.0</v>
      </c>
      <c r="AJ103" s="79"/>
    </row>
    <row r="104">
      <c r="A104" s="86">
        <v>13891.2</v>
      </c>
      <c r="B104" s="109">
        <v>44446.0</v>
      </c>
      <c r="C104" s="109">
        <v>44480.0</v>
      </c>
      <c r="D104" s="89" t="s">
        <v>87</v>
      </c>
      <c r="E104" s="89" t="s">
        <v>36</v>
      </c>
      <c r="I104" s="110"/>
      <c r="J104" s="86">
        <v>1.0</v>
      </c>
      <c r="K104" s="86">
        <v>0.0</v>
      </c>
      <c r="L104" s="86">
        <v>0.0</v>
      </c>
      <c r="M104" s="89" t="s">
        <v>49</v>
      </c>
      <c r="N104" s="89" t="s">
        <v>39</v>
      </c>
      <c r="O104" s="86">
        <v>3.0</v>
      </c>
      <c r="P104" s="86">
        <v>0.0</v>
      </c>
      <c r="Q104" s="86">
        <v>0.0</v>
      </c>
      <c r="R104" s="86">
        <v>0.0</v>
      </c>
      <c r="S104" s="86">
        <v>0.0</v>
      </c>
      <c r="T104" s="86">
        <v>0.0</v>
      </c>
      <c r="U104" s="86">
        <v>0.0</v>
      </c>
      <c r="V104" s="86">
        <v>0.0</v>
      </c>
      <c r="W104" s="86">
        <v>0.0</v>
      </c>
      <c r="X104" s="86">
        <v>0.0</v>
      </c>
      <c r="Y104" s="86">
        <v>0.0</v>
      </c>
      <c r="Z104" s="86">
        <v>5.0</v>
      </c>
      <c r="AA104" s="86">
        <v>4.0</v>
      </c>
      <c r="AB104" s="86">
        <v>10.0</v>
      </c>
      <c r="AC104" s="86">
        <v>1.0</v>
      </c>
      <c r="AD104" s="86">
        <v>0.0</v>
      </c>
      <c r="AE104" s="86">
        <v>0.0</v>
      </c>
      <c r="AF104" s="86">
        <v>0.0</v>
      </c>
      <c r="AG104" s="86">
        <v>0.0</v>
      </c>
      <c r="AH104" s="86">
        <v>0.0</v>
      </c>
      <c r="AI104" s="86">
        <v>0.0</v>
      </c>
      <c r="AJ104" s="79"/>
    </row>
    <row r="105">
      <c r="A105" s="86">
        <v>13891.3</v>
      </c>
      <c r="B105" s="109">
        <v>44446.0</v>
      </c>
      <c r="C105" s="109">
        <v>44480.0</v>
      </c>
      <c r="D105" s="89" t="s">
        <v>87</v>
      </c>
      <c r="E105" s="89" t="s">
        <v>36</v>
      </c>
      <c r="F105" s="89" t="s">
        <v>230</v>
      </c>
      <c r="G105" s="89" t="s">
        <v>38</v>
      </c>
      <c r="H105" s="86">
        <v>27604.0</v>
      </c>
      <c r="I105" s="110"/>
      <c r="J105" s="86">
        <v>0.0</v>
      </c>
      <c r="K105" s="86">
        <v>1.0</v>
      </c>
      <c r="L105" s="86">
        <v>0.0</v>
      </c>
      <c r="M105" s="89" t="s">
        <v>49</v>
      </c>
      <c r="N105" s="89" t="s">
        <v>39</v>
      </c>
      <c r="O105" s="86">
        <v>3.0</v>
      </c>
      <c r="P105" s="86">
        <v>0.0</v>
      </c>
      <c r="Q105" s="86">
        <v>0.0</v>
      </c>
      <c r="R105" s="86">
        <v>0.0</v>
      </c>
      <c r="S105" s="86">
        <v>0.0</v>
      </c>
      <c r="T105" s="86">
        <v>0.0</v>
      </c>
      <c r="U105" s="86">
        <v>0.0</v>
      </c>
      <c r="V105" s="86">
        <v>0.0</v>
      </c>
      <c r="W105" s="86">
        <v>0.0</v>
      </c>
      <c r="X105" s="86">
        <v>0.0</v>
      </c>
      <c r="Y105" s="86">
        <v>0.0</v>
      </c>
      <c r="Z105" s="86">
        <v>10.0</v>
      </c>
      <c r="AA105" s="86">
        <v>6.0</v>
      </c>
      <c r="AB105" s="86">
        <v>10.0</v>
      </c>
      <c r="AC105" s="86">
        <v>1.0</v>
      </c>
      <c r="AD105" s="86">
        <v>0.0</v>
      </c>
      <c r="AE105" s="86">
        <v>0.0</v>
      </c>
      <c r="AF105" s="86">
        <v>0.0</v>
      </c>
      <c r="AG105" s="86">
        <v>0.0</v>
      </c>
      <c r="AH105" s="86">
        <v>0.0</v>
      </c>
      <c r="AI105" s="86">
        <v>0.0</v>
      </c>
      <c r="AJ105" s="79"/>
    </row>
    <row r="106">
      <c r="A106" s="86">
        <v>13891.4</v>
      </c>
      <c r="B106" s="109">
        <v>44446.0</v>
      </c>
      <c r="C106" s="109">
        <v>44480.0</v>
      </c>
      <c r="D106" s="89" t="s">
        <v>87</v>
      </c>
      <c r="E106" s="89" t="s">
        <v>36</v>
      </c>
      <c r="I106" s="110"/>
      <c r="J106" s="86">
        <v>1.0</v>
      </c>
      <c r="K106" s="86">
        <v>0.0</v>
      </c>
      <c r="L106" s="86">
        <v>0.0</v>
      </c>
      <c r="M106" s="89" t="s">
        <v>49</v>
      </c>
      <c r="N106" s="89" t="s">
        <v>39</v>
      </c>
      <c r="O106" s="86">
        <v>3.0</v>
      </c>
      <c r="P106" s="86">
        <v>0.0</v>
      </c>
      <c r="Q106" s="86">
        <v>0.0</v>
      </c>
      <c r="R106" s="86">
        <v>0.0</v>
      </c>
      <c r="S106" s="86">
        <v>0.0</v>
      </c>
      <c r="T106" s="86">
        <v>0.0</v>
      </c>
      <c r="U106" s="86">
        <v>0.0</v>
      </c>
      <c r="V106" s="86">
        <v>0.0</v>
      </c>
      <c r="W106" s="86">
        <v>0.0</v>
      </c>
      <c r="X106" s="86">
        <v>0.0</v>
      </c>
      <c r="Y106" s="86">
        <v>0.0</v>
      </c>
      <c r="Z106" s="86">
        <v>6.0</v>
      </c>
      <c r="AA106" s="86">
        <v>5.0</v>
      </c>
      <c r="AB106" s="86">
        <v>12.0</v>
      </c>
      <c r="AC106" s="86">
        <v>1.0</v>
      </c>
      <c r="AD106" s="86">
        <v>0.0</v>
      </c>
      <c r="AE106" s="86">
        <v>0.0</v>
      </c>
      <c r="AF106" s="86">
        <v>0.0</v>
      </c>
      <c r="AG106" s="86">
        <v>0.0</v>
      </c>
      <c r="AH106" s="86">
        <v>0.0</v>
      </c>
      <c r="AI106" s="86">
        <v>0.0</v>
      </c>
      <c r="AJ106" s="79"/>
    </row>
    <row r="107">
      <c r="A107" s="86">
        <v>13892.1</v>
      </c>
      <c r="B107" s="109">
        <v>44446.0</v>
      </c>
      <c r="C107" s="109">
        <v>44488.0</v>
      </c>
      <c r="D107" s="89" t="s">
        <v>441</v>
      </c>
      <c r="E107" s="89" t="s">
        <v>36</v>
      </c>
      <c r="F107" s="89" t="s">
        <v>177</v>
      </c>
      <c r="G107" s="90" t="s">
        <v>107</v>
      </c>
      <c r="H107" s="111">
        <v>27513.0</v>
      </c>
      <c r="I107" s="91"/>
      <c r="J107" s="86">
        <v>0.0</v>
      </c>
      <c r="K107" s="86">
        <v>1.0</v>
      </c>
      <c r="L107" s="86">
        <v>0.0</v>
      </c>
      <c r="M107" s="89" t="s">
        <v>39</v>
      </c>
      <c r="N107" s="89" t="s">
        <v>39</v>
      </c>
      <c r="O107" s="86">
        <v>2.0</v>
      </c>
      <c r="P107" s="86">
        <v>0.0</v>
      </c>
      <c r="Q107" s="86">
        <v>0.0</v>
      </c>
      <c r="R107" s="86">
        <v>0.0</v>
      </c>
      <c r="S107" s="86">
        <v>0.0</v>
      </c>
      <c r="T107" s="86">
        <v>0.0</v>
      </c>
      <c r="U107" s="86">
        <v>0.0</v>
      </c>
      <c r="V107" s="86">
        <v>0.0</v>
      </c>
      <c r="W107" s="86">
        <v>0.0</v>
      </c>
      <c r="X107" s="86">
        <v>0.0</v>
      </c>
      <c r="Y107" s="86">
        <v>0.0</v>
      </c>
      <c r="Z107" s="86">
        <v>11.0</v>
      </c>
      <c r="AA107" s="86">
        <v>5.0</v>
      </c>
      <c r="AB107" s="86">
        <v>12.0</v>
      </c>
      <c r="AC107" s="86">
        <v>1.0</v>
      </c>
      <c r="AD107" s="86">
        <v>0.0</v>
      </c>
      <c r="AE107" s="86">
        <v>0.0</v>
      </c>
      <c r="AF107" s="86">
        <v>0.0</v>
      </c>
      <c r="AG107" s="86">
        <v>0.0</v>
      </c>
      <c r="AH107" s="86">
        <v>0.0</v>
      </c>
      <c r="AI107" s="86">
        <v>0.0</v>
      </c>
      <c r="AJ107" s="79"/>
    </row>
    <row r="108">
      <c r="A108" s="86">
        <v>13892.2</v>
      </c>
      <c r="B108" s="109">
        <v>44446.0</v>
      </c>
      <c r="C108" s="109">
        <v>44488.0</v>
      </c>
      <c r="D108" s="89" t="s">
        <v>441</v>
      </c>
      <c r="E108" s="89" t="s">
        <v>36</v>
      </c>
      <c r="F108" s="89" t="s">
        <v>154</v>
      </c>
      <c r="G108" s="89" t="s">
        <v>38</v>
      </c>
      <c r="H108" s="86">
        <v>27606.0</v>
      </c>
      <c r="I108" s="110"/>
      <c r="J108" s="86">
        <v>0.0</v>
      </c>
      <c r="K108" s="86">
        <v>1.0</v>
      </c>
      <c r="L108" s="86">
        <v>0.0</v>
      </c>
      <c r="M108" s="89" t="s">
        <v>39</v>
      </c>
      <c r="N108" s="89" t="s">
        <v>39</v>
      </c>
      <c r="O108" s="86">
        <v>2.0</v>
      </c>
      <c r="P108" s="86">
        <v>0.0</v>
      </c>
      <c r="Q108" s="86">
        <v>0.0</v>
      </c>
      <c r="R108" s="86">
        <v>0.0</v>
      </c>
      <c r="S108" s="86">
        <v>0.0</v>
      </c>
      <c r="T108" s="86">
        <v>0.0</v>
      </c>
      <c r="U108" s="86">
        <v>0.0</v>
      </c>
      <c r="V108" s="86">
        <v>0.0</v>
      </c>
      <c r="W108" s="86">
        <v>0.0</v>
      </c>
      <c r="X108" s="86">
        <v>0.0</v>
      </c>
      <c r="Y108" s="86">
        <v>0.0</v>
      </c>
      <c r="Z108" s="86">
        <v>12.0</v>
      </c>
      <c r="AA108" s="86">
        <v>5.0</v>
      </c>
      <c r="AB108" s="86">
        <v>12.0</v>
      </c>
      <c r="AC108" s="86">
        <v>1.0</v>
      </c>
      <c r="AD108" s="86">
        <v>0.0</v>
      </c>
      <c r="AE108" s="86">
        <v>0.0</v>
      </c>
      <c r="AF108" s="86">
        <v>0.0</v>
      </c>
      <c r="AG108" s="86">
        <v>0.0</v>
      </c>
      <c r="AH108" s="86">
        <v>0.0</v>
      </c>
      <c r="AI108" s="86">
        <v>0.0</v>
      </c>
      <c r="AJ108" s="79"/>
    </row>
    <row r="109">
      <c r="A109" s="86">
        <v>13893.1</v>
      </c>
      <c r="B109" s="109">
        <v>44446.0</v>
      </c>
      <c r="C109" s="109">
        <v>44447.0</v>
      </c>
      <c r="D109" s="89" t="s">
        <v>57</v>
      </c>
      <c r="E109" s="89" t="s">
        <v>58</v>
      </c>
      <c r="F109" s="89" t="s">
        <v>442</v>
      </c>
      <c r="G109" s="89" t="s">
        <v>107</v>
      </c>
      <c r="H109" s="86">
        <v>27519.0</v>
      </c>
      <c r="I109" s="110"/>
      <c r="J109" s="86">
        <v>0.0</v>
      </c>
      <c r="K109" s="86">
        <v>1.0</v>
      </c>
      <c r="L109" s="86">
        <v>0.0</v>
      </c>
      <c r="M109" s="89" t="s">
        <v>39</v>
      </c>
      <c r="N109" s="89" t="s">
        <v>39</v>
      </c>
      <c r="O109" s="86">
        <v>3.0</v>
      </c>
      <c r="P109" s="86">
        <v>0.0</v>
      </c>
      <c r="Q109" s="86">
        <v>0.0</v>
      </c>
      <c r="R109" s="86">
        <v>0.0</v>
      </c>
      <c r="S109" s="86">
        <v>0.0</v>
      </c>
      <c r="T109" s="86">
        <v>0.0</v>
      </c>
      <c r="U109" s="86">
        <v>12.0</v>
      </c>
      <c r="V109" s="86">
        <v>8.0</v>
      </c>
      <c r="W109" s="86">
        <v>5.0</v>
      </c>
      <c r="X109" s="86">
        <v>2.0</v>
      </c>
      <c r="Y109" s="86">
        <v>1.0</v>
      </c>
      <c r="Z109" s="86">
        <v>0.0</v>
      </c>
      <c r="AA109" s="86">
        <v>0.0</v>
      </c>
      <c r="AB109" s="86">
        <v>0.0</v>
      </c>
      <c r="AC109" s="86">
        <v>0.0</v>
      </c>
      <c r="AD109" s="86">
        <v>0.0</v>
      </c>
      <c r="AE109" s="86">
        <v>0.0</v>
      </c>
      <c r="AF109" s="86">
        <v>0.0</v>
      </c>
      <c r="AG109" s="86">
        <v>0.0</v>
      </c>
      <c r="AH109" s="86">
        <v>0.0</v>
      </c>
      <c r="AI109" s="86">
        <v>0.0</v>
      </c>
      <c r="AJ109" s="79"/>
    </row>
    <row r="110">
      <c r="A110" s="86">
        <v>13893.2</v>
      </c>
      <c r="B110" s="109">
        <v>44446.0</v>
      </c>
      <c r="C110" s="109">
        <v>44447.0</v>
      </c>
      <c r="D110" s="89" t="s">
        <v>57</v>
      </c>
      <c r="E110" s="89" t="s">
        <v>58</v>
      </c>
      <c r="F110" s="89" t="s">
        <v>245</v>
      </c>
      <c r="G110" s="89" t="s">
        <v>38</v>
      </c>
      <c r="H110" s="86">
        <v>27613.0</v>
      </c>
      <c r="I110" s="91"/>
      <c r="J110" s="86">
        <v>0.0</v>
      </c>
      <c r="K110" s="86">
        <v>1.0</v>
      </c>
      <c r="L110" s="86">
        <v>0.0</v>
      </c>
      <c r="M110" s="89" t="s">
        <v>39</v>
      </c>
      <c r="N110" s="89" t="s">
        <v>39</v>
      </c>
      <c r="O110" s="86">
        <v>3.0</v>
      </c>
      <c r="P110" s="86">
        <v>0.0</v>
      </c>
      <c r="Q110" s="86">
        <v>0.0</v>
      </c>
      <c r="R110" s="86">
        <v>0.0</v>
      </c>
      <c r="S110" s="86">
        <v>0.0</v>
      </c>
      <c r="T110" s="86">
        <v>0.0</v>
      </c>
      <c r="U110" s="86">
        <v>12.0</v>
      </c>
      <c r="V110" s="86">
        <v>8.0</v>
      </c>
      <c r="W110" s="86">
        <v>10.0</v>
      </c>
      <c r="X110" s="86">
        <v>1.0</v>
      </c>
      <c r="Y110" s="86">
        <v>1.0</v>
      </c>
      <c r="Z110" s="86">
        <v>0.0</v>
      </c>
      <c r="AA110" s="86">
        <v>0.0</v>
      </c>
      <c r="AB110" s="86">
        <v>0.0</v>
      </c>
      <c r="AC110" s="86">
        <v>0.0</v>
      </c>
      <c r="AD110" s="86">
        <v>0.0</v>
      </c>
      <c r="AE110" s="86">
        <v>0.0</v>
      </c>
      <c r="AF110" s="86">
        <v>0.0</v>
      </c>
      <c r="AG110" s="86">
        <v>0.0</v>
      </c>
      <c r="AH110" s="86">
        <v>0.0</v>
      </c>
      <c r="AI110" s="86">
        <v>0.0</v>
      </c>
      <c r="AJ110" s="79"/>
    </row>
    <row r="111">
      <c r="A111" s="86">
        <v>13893.3</v>
      </c>
      <c r="B111" s="109">
        <v>44446.0</v>
      </c>
      <c r="C111" s="109">
        <v>44447.0</v>
      </c>
      <c r="D111" s="89" t="s">
        <v>57</v>
      </c>
      <c r="E111" s="89" t="s">
        <v>58</v>
      </c>
      <c r="G111" s="110"/>
      <c r="H111" s="110"/>
      <c r="I111" s="91"/>
      <c r="J111" s="86">
        <v>0.0</v>
      </c>
      <c r="K111" s="86">
        <v>0.0</v>
      </c>
      <c r="L111" s="86">
        <v>1.0</v>
      </c>
      <c r="M111" s="89" t="s">
        <v>39</v>
      </c>
      <c r="N111" s="89" t="s">
        <v>39</v>
      </c>
      <c r="O111" s="86">
        <v>2.0</v>
      </c>
      <c r="P111" s="86">
        <v>0.0</v>
      </c>
      <c r="Q111" s="86">
        <v>0.0</v>
      </c>
      <c r="R111" s="86">
        <v>0.0</v>
      </c>
      <c r="S111" s="86">
        <v>0.0</v>
      </c>
      <c r="T111" s="86">
        <v>0.0</v>
      </c>
      <c r="U111" s="86">
        <v>15.0</v>
      </c>
      <c r="V111" s="86">
        <v>17.0</v>
      </c>
      <c r="W111" s="86">
        <v>5.0</v>
      </c>
      <c r="X111" s="86">
        <v>0.0</v>
      </c>
      <c r="Y111" s="86">
        <v>0.0</v>
      </c>
      <c r="Z111" s="86">
        <v>0.0</v>
      </c>
      <c r="AA111" s="86">
        <v>0.0</v>
      </c>
      <c r="AB111" s="86">
        <v>0.0</v>
      </c>
      <c r="AC111" s="86">
        <v>0.0</v>
      </c>
      <c r="AD111" s="86">
        <v>0.0</v>
      </c>
      <c r="AE111" s="86">
        <v>0.0</v>
      </c>
      <c r="AF111" s="86">
        <v>0.0</v>
      </c>
      <c r="AG111" s="86">
        <v>0.0</v>
      </c>
      <c r="AH111" s="86">
        <v>0.0</v>
      </c>
      <c r="AI111" s="86">
        <v>0.0</v>
      </c>
      <c r="AJ111" s="79"/>
    </row>
    <row r="112">
      <c r="A112" s="86">
        <v>13893.4</v>
      </c>
      <c r="B112" s="109">
        <v>44446.0</v>
      </c>
      <c r="C112" s="109">
        <v>44447.0</v>
      </c>
      <c r="D112" s="89" t="s">
        <v>57</v>
      </c>
      <c r="E112" s="89" t="s">
        <v>58</v>
      </c>
      <c r="G112" s="113"/>
      <c r="H112" s="113"/>
      <c r="I112" s="91"/>
      <c r="J112" s="86">
        <v>1.0</v>
      </c>
      <c r="K112" s="86">
        <v>0.0</v>
      </c>
      <c r="L112" s="86">
        <v>0.0</v>
      </c>
      <c r="M112" s="89" t="s">
        <v>39</v>
      </c>
      <c r="N112" s="89" t="s">
        <v>39</v>
      </c>
      <c r="O112" s="86">
        <v>3.0</v>
      </c>
      <c r="P112" s="86">
        <v>0.0</v>
      </c>
      <c r="Q112" s="86">
        <v>0.0</v>
      </c>
      <c r="R112" s="86">
        <v>0.0</v>
      </c>
      <c r="S112" s="86">
        <v>0.0</v>
      </c>
      <c r="T112" s="86">
        <v>0.0</v>
      </c>
      <c r="U112" s="86">
        <v>0.0</v>
      </c>
      <c r="V112" s="86">
        <v>0.0</v>
      </c>
      <c r="W112" s="86">
        <v>0.0</v>
      </c>
      <c r="X112" s="86">
        <v>0.0</v>
      </c>
      <c r="Y112" s="86">
        <v>0.0</v>
      </c>
      <c r="Z112" s="86">
        <v>7.0</v>
      </c>
      <c r="AA112" s="86">
        <v>5.0</v>
      </c>
      <c r="AB112" s="86">
        <v>12.0</v>
      </c>
      <c r="AC112" s="86">
        <v>2.0</v>
      </c>
      <c r="AD112" s="86">
        <v>1.0</v>
      </c>
      <c r="AE112" s="86">
        <v>0.0</v>
      </c>
      <c r="AF112" s="86">
        <v>0.0</v>
      </c>
      <c r="AG112" s="86">
        <v>0.0</v>
      </c>
      <c r="AH112" s="86">
        <v>0.0</v>
      </c>
      <c r="AI112" s="86">
        <v>0.0</v>
      </c>
      <c r="AJ112" s="79"/>
    </row>
    <row r="113">
      <c r="A113" s="86">
        <v>13894.1</v>
      </c>
      <c r="B113" s="109">
        <v>44447.0</v>
      </c>
      <c r="C113" s="109">
        <v>44488.0</v>
      </c>
      <c r="D113" s="89" t="s">
        <v>215</v>
      </c>
      <c r="E113" s="89" t="s">
        <v>36</v>
      </c>
      <c r="F113" s="89" t="s">
        <v>308</v>
      </c>
      <c r="G113" s="90" t="s">
        <v>43</v>
      </c>
      <c r="H113" s="111">
        <v>27545.0</v>
      </c>
      <c r="I113" s="91"/>
      <c r="J113" s="86">
        <v>0.0</v>
      </c>
      <c r="K113" s="86">
        <v>1.0</v>
      </c>
      <c r="L113" s="86">
        <v>0.0</v>
      </c>
      <c r="M113" s="89" t="s">
        <v>39</v>
      </c>
      <c r="N113" s="89" t="s">
        <v>39</v>
      </c>
      <c r="O113" s="86">
        <v>0.0</v>
      </c>
      <c r="P113" s="86">
        <v>0.0</v>
      </c>
      <c r="Q113" s="86">
        <v>0.0</v>
      </c>
      <c r="R113" s="86">
        <v>0.0</v>
      </c>
      <c r="S113" s="86">
        <v>0.0</v>
      </c>
      <c r="T113" s="86">
        <v>0.0</v>
      </c>
      <c r="U113" s="86">
        <v>11.0</v>
      </c>
      <c r="V113" s="86">
        <v>5.0</v>
      </c>
      <c r="W113" s="86">
        <v>10.0</v>
      </c>
      <c r="X113" s="86">
        <v>1.0</v>
      </c>
      <c r="Y113" s="86">
        <v>1.0</v>
      </c>
      <c r="Z113" s="86">
        <v>0.0</v>
      </c>
      <c r="AA113" s="86">
        <v>0.0</v>
      </c>
      <c r="AB113" s="86">
        <v>0.0</v>
      </c>
      <c r="AC113" s="86">
        <v>0.0</v>
      </c>
      <c r="AD113" s="86">
        <v>0.0</v>
      </c>
      <c r="AE113" s="86">
        <v>0.0</v>
      </c>
      <c r="AF113" s="86">
        <v>0.0</v>
      </c>
      <c r="AG113" s="86">
        <v>0.0</v>
      </c>
      <c r="AH113" s="86">
        <v>0.0</v>
      </c>
      <c r="AI113" s="86">
        <v>0.0</v>
      </c>
      <c r="AJ113" s="79"/>
    </row>
    <row r="114">
      <c r="A114" s="86">
        <v>13894.2</v>
      </c>
      <c r="B114" s="109">
        <v>44447.0</v>
      </c>
      <c r="C114" s="109">
        <v>44488.0</v>
      </c>
      <c r="D114" s="89" t="s">
        <v>215</v>
      </c>
      <c r="E114" s="89" t="s">
        <v>36</v>
      </c>
      <c r="F114" s="89" t="s">
        <v>128</v>
      </c>
      <c r="G114" s="89" t="s">
        <v>109</v>
      </c>
      <c r="H114" s="86">
        <v>27529.0</v>
      </c>
      <c r="I114" s="110"/>
      <c r="J114" s="86">
        <v>0.0</v>
      </c>
      <c r="K114" s="86">
        <v>1.0</v>
      </c>
      <c r="L114" s="86">
        <v>0.0</v>
      </c>
      <c r="M114" s="89" t="s">
        <v>39</v>
      </c>
      <c r="N114" s="89" t="s">
        <v>39</v>
      </c>
      <c r="O114" s="86">
        <v>0.0</v>
      </c>
      <c r="P114" s="86">
        <v>0.0</v>
      </c>
      <c r="Q114" s="86">
        <v>0.0</v>
      </c>
      <c r="R114" s="86">
        <v>0.0</v>
      </c>
      <c r="S114" s="86">
        <v>0.0</v>
      </c>
      <c r="T114" s="86">
        <v>0.0</v>
      </c>
      <c r="U114" s="86">
        <v>0.0</v>
      </c>
      <c r="V114" s="86">
        <v>0.0</v>
      </c>
      <c r="W114" s="86">
        <v>0.0</v>
      </c>
      <c r="X114" s="86">
        <v>0.0</v>
      </c>
      <c r="Y114" s="86">
        <v>0.0</v>
      </c>
      <c r="Z114" s="86">
        <v>0.0</v>
      </c>
      <c r="AA114" s="86">
        <v>0.0</v>
      </c>
      <c r="AB114" s="86">
        <v>0.0</v>
      </c>
      <c r="AC114" s="86">
        <v>0.0</v>
      </c>
      <c r="AD114" s="86">
        <v>0.0</v>
      </c>
      <c r="AE114" s="86">
        <v>7.0</v>
      </c>
      <c r="AF114" s="86">
        <v>3.0</v>
      </c>
      <c r="AG114" s="86">
        <v>10.0</v>
      </c>
      <c r="AH114" s="86">
        <v>1.0</v>
      </c>
      <c r="AI114" s="86">
        <v>1.0</v>
      </c>
      <c r="AJ114" s="79"/>
    </row>
    <row r="115">
      <c r="A115" s="86">
        <v>13895.1</v>
      </c>
      <c r="B115" s="109">
        <v>44447.0</v>
      </c>
      <c r="C115" s="109">
        <v>44488.0</v>
      </c>
      <c r="D115" s="89" t="s">
        <v>215</v>
      </c>
      <c r="E115" s="89" t="s">
        <v>36</v>
      </c>
      <c r="F115" s="89" t="s">
        <v>308</v>
      </c>
      <c r="G115" s="89" t="s">
        <v>43</v>
      </c>
      <c r="H115" s="86">
        <v>27545.0</v>
      </c>
      <c r="I115" s="110"/>
      <c r="J115" s="86">
        <v>0.0</v>
      </c>
      <c r="K115" s="86">
        <v>1.0</v>
      </c>
      <c r="L115" s="86">
        <v>0.0</v>
      </c>
      <c r="M115" s="89" t="s">
        <v>39</v>
      </c>
      <c r="N115" s="89" t="s">
        <v>39</v>
      </c>
      <c r="O115" s="86">
        <v>1.0</v>
      </c>
      <c r="P115" s="86">
        <v>0.0</v>
      </c>
      <c r="Q115" s="86">
        <v>0.0</v>
      </c>
      <c r="R115" s="86">
        <v>0.0</v>
      </c>
      <c r="S115" s="86">
        <v>0.0</v>
      </c>
      <c r="T115" s="86">
        <v>0.0</v>
      </c>
      <c r="U115" s="86">
        <v>10.0</v>
      </c>
      <c r="V115" s="86">
        <v>5.0</v>
      </c>
      <c r="W115" s="86">
        <v>10.0</v>
      </c>
      <c r="X115" s="86">
        <v>2.0</v>
      </c>
      <c r="Y115" s="86">
        <v>1.0</v>
      </c>
      <c r="Z115" s="86">
        <v>0.0</v>
      </c>
      <c r="AA115" s="86">
        <v>0.0</v>
      </c>
      <c r="AB115" s="86">
        <v>0.0</v>
      </c>
      <c r="AC115" s="86">
        <v>0.0</v>
      </c>
      <c r="AD115" s="86">
        <v>0.0</v>
      </c>
      <c r="AE115" s="86">
        <v>0.0</v>
      </c>
      <c r="AF115" s="86">
        <v>0.0</v>
      </c>
      <c r="AG115" s="86">
        <v>0.0</v>
      </c>
      <c r="AH115" s="86">
        <v>0.0</v>
      </c>
      <c r="AI115" s="86">
        <v>0.0</v>
      </c>
      <c r="AJ115" s="79"/>
    </row>
    <row r="116">
      <c r="A116" s="86">
        <v>13895.2</v>
      </c>
      <c r="B116" s="109">
        <v>44447.0</v>
      </c>
      <c r="C116" s="109">
        <v>44488.0</v>
      </c>
      <c r="D116" s="89" t="s">
        <v>215</v>
      </c>
      <c r="E116" s="89" t="s">
        <v>36</v>
      </c>
      <c r="I116" s="110"/>
      <c r="J116" s="86">
        <v>0.0</v>
      </c>
      <c r="K116" s="86">
        <v>0.0</v>
      </c>
      <c r="L116" s="86">
        <v>1.0</v>
      </c>
      <c r="M116" s="89" t="s">
        <v>39</v>
      </c>
      <c r="N116" s="89" t="s">
        <v>39</v>
      </c>
      <c r="O116" s="86">
        <v>1.0</v>
      </c>
      <c r="P116" s="86">
        <v>11.0</v>
      </c>
      <c r="Q116" s="86">
        <v>5.0</v>
      </c>
      <c r="R116" s="86">
        <v>10.0</v>
      </c>
      <c r="S116" s="86">
        <v>1.0</v>
      </c>
      <c r="T116" s="86">
        <v>1.0</v>
      </c>
      <c r="U116" s="86">
        <v>0.0</v>
      </c>
      <c r="V116" s="86">
        <v>0.0</v>
      </c>
      <c r="W116" s="86">
        <v>0.0</v>
      </c>
      <c r="X116" s="86">
        <v>0.0</v>
      </c>
      <c r="Y116" s="86">
        <v>0.0</v>
      </c>
      <c r="Z116" s="86">
        <v>0.0</v>
      </c>
      <c r="AA116" s="86">
        <v>0.0</v>
      </c>
      <c r="AB116" s="86">
        <v>0.0</v>
      </c>
      <c r="AC116" s="86">
        <v>0.0</v>
      </c>
      <c r="AD116" s="86">
        <v>0.0</v>
      </c>
      <c r="AE116" s="86">
        <v>0.0</v>
      </c>
      <c r="AF116" s="86">
        <v>0.0</v>
      </c>
      <c r="AG116" s="86">
        <v>0.0</v>
      </c>
      <c r="AH116" s="86">
        <v>0.0</v>
      </c>
      <c r="AI116" s="86">
        <v>0.0</v>
      </c>
      <c r="AJ116" s="79"/>
    </row>
    <row r="117">
      <c r="A117" s="86">
        <v>13895.3</v>
      </c>
      <c r="B117" s="109">
        <v>44447.0</v>
      </c>
      <c r="C117" s="109">
        <v>44488.0</v>
      </c>
      <c r="D117" s="89" t="s">
        <v>215</v>
      </c>
      <c r="E117" s="89" t="s">
        <v>36</v>
      </c>
      <c r="I117" s="110"/>
      <c r="J117" s="86">
        <v>1.0</v>
      </c>
      <c r="K117" s="86">
        <v>0.0</v>
      </c>
      <c r="L117" s="86">
        <v>0.0</v>
      </c>
      <c r="M117" s="89" t="s">
        <v>39</v>
      </c>
      <c r="N117" s="89" t="s">
        <v>39</v>
      </c>
      <c r="O117" s="86">
        <v>0.0</v>
      </c>
      <c r="P117" s="86">
        <v>0.0</v>
      </c>
      <c r="Q117" s="86">
        <v>0.0</v>
      </c>
      <c r="R117" s="86">
        <v>0.0</v>
      </c>
      <c r="S117" s="86">
        <v>0.0</v>
      </c>
      <c r="T117" s="86">
        <v>0.0</v>
      </c>
      <c r="U117" s="86">
        <v>0.0</v>
      </c>
      <c r="V117" s="86">
        <v>0.0</v>
      </c>
      <c r="W117" s="86">
        <v>0.0</v>
      </c>
      <c r="X117" s="86">
        <v>0.0</v>
      </c>
      <c r="Y117" s="86">
        <v>0.0</v>
      </c>
      <c r="Z117" s="86">
        <v>5.0</v>
      </c>
      <c r="AA117" s="86">
        <v>2.0</v>
      </c>
      <c r="AB117" s="86">
        <v>10.0</v>
      </c>
      <c r="AC117" s="86">
        <v>1.0</v>
      </c>
      <c r="AD117" s="86">
        <v>1.0</v>
      </c>
      <c r="AE117" s="86">
        <v>0.0</v>
      </c>
      <c r="AF117" s="86">
        <v>0.0</v>
      </c>
      <c r="AG117" s="86">
        <v>0.0</v>
      </c>
      <c r="AH117" s="86">
        <v>0.0</v>
      </c>
      <c r="AI117" s="86">
        <v>0.0</v>
      </c>
      <c r="AJ117" s="79"/>
    </row>
    <row r="118">
      <c r="A118" s="86">
        <v>13896.1</v>
      </c>
      <c r="B118" s="109">
        <v>44447.0</v>
      </c>
      <c r="C118" s="109">
        <v>44489.0</v>
      </c>
      <c r="D118" s="89" t="s">
        <v>213</v>
      </c>
      <c r="E118" s="89" t="s">
        <v>36</v>
      </c>
      <c r="F118" s="89" t="s">
        <v>216</v>
      </c>
      <c r="G118" s="89" t="s">
        <v>86</v>
      </c>
      <c r="H118" s="86">
        <v>27591.0</v>
      </c>
      <c r="I118" s="110"/>
      <c r="J118" s="86">
        <v>0.0</v>
      </c>
      <c r="K118" s="86">
        <v>1.0</v>
      </c>
      <c r="L118" s="86">
        <v>0.0</v>
      </c>
      <c r="M118" s="89" t="s">
        <v>39</v>
      </c>
      <c r="N118" s="89" t="s">
        <v>39</v>
      </c>
      <c r="O118" s="86">
        <v>0.0</v>
      </c>
      <c r="P118" s="86">
        <v>12.0</v>
      </c>
      <c r="Q118" s="86">
        <v>9.0</v>
      </c>
      <c r="R118" s="86">
        <v>10.0</v>
      </c>
      <c r="S118" s="86">
        <v>1.0</v>
      </c>
      <c r="T118" s="86">
        <v>1.0</v>
      </c>
      <c r="U118" s="86">
        <v>0.0</v>
      </c>
      <c r="V118" s="86">
        <v>0.0</v>
      </c>
      <c r="W118" s="86">
        <v>0.0</v>
      </c>
      <c r="X118" s="86">
        <v>0.0</v>
      </c>
      <c r="Y118" s="86">
        <v>0.0</v>
      </c>
      <c r="Z118" s="86">
        <v>0.0</v>
      </c>
      <c r="AA118" s="86">
        <v>0.0</v>
      </c>
      <c r="AB118" s="86">
        <v>0.0</v>
      </c>
      <c r="AC118" s="86">
        <v>0.0</v>
      </c>
      <c r="AD118" s="86">
        <v>0.0</v>
      </c>
      <c r="AE118" s="86">
        <v>0.0</v>
      </c>
      <c r="AF118" s="86">
        <v>0.0</v>
      </c>
      <c r="AG118" s="86">
        <v>0.0</v>
      </c>
      <c r="AH118" s="86">
        <v>0.0</v>
      </c>
      <c r="AI118" s="86">
        <v>0.0</v>
      </c>
      <c r="AJ118" s="79"/>
    </row>
    <row r="119">
      <c r="A119" s="86">
        <v>13896.2</v>
      </c>
      <c r="B119" s="109">
        <v>44447.0</v>
      </c>
      <c r="C119" s="109">
        <v>44489.0</v>
      </c>
      <c r="D119" s="89" t="s">
        <v>213</v>
      </c>
      <c r="E119" s="89" t="s">
        <v>36</v>
      </c>
      <c r="I119" s="110"/>
      <c r="J119" s="86">
        <v>0.0</v>
      </c>
      <c r="K119" s="86">
        <v>0.0</v>
      </c>
      <c r="L119" s="86">
        <v>1.0</v>
      </c>
      <c r="M119" s="89" t="s">
        <v>39</v>
      </c>
      <c r="N119" s="89" t="s">
        <v>39</v>
      </c>
      <c r="O119" s="86">
        <v>0.0</v>
      </c>
      <c r="P119" s="86">
        <v>0.0</v>
      </c>
      <c r="Q119" s="86">
        <v>0.0</v>
      </c>
      <c r="R119" s="86">
        <v>0.0</v>
      </c>
      <c r="S119" s="86">
        <v>0.0</v>
      </c>
      <c r="T119" s="86">
        <v>0.0</v>
      </c>
      <c r="U119" s="86">
        <v>13.0</v>
      </c>
      <c r="V119" s="86">
        <v>7.0</v>
      </c>
      <c r="W119" s="86">
        <v>10.0</v>
      </c>
      <c r="X119" s="86">
        <v>1.0</v>
      </c>
      <c r="Y119" s="86">
        <v>1.0</v>
      </c>
      <c r="Z119" s="86">
        <v>0.0</v>
      </c>
      <c r="AA119" s="86">
        <v>0.0</v>
      </c>
      <c r="AB119" s="86">
        <v>0.0</v>
      </c>
      <c r="AC119" s="86">
        <v>0.0</v>
      </c>
      <c r="AD119" s="86">
        <v>0.0</v>
      </c>
      <c r="AE119" s="86">
        <v>0.0</v>
      </c>
      <c r="AF119" s="86">
        <v>0.0</v>
      </c>
      <c r="AG119" s="86">
        <v>0.0</v>
      </c>
      <c r="AH119" s="86">
        <v>0.0</v>
      </c>
      <c r="AI119" s="86">
        <v>0.0</v>
      </c>
      <c r="AJ119" s="79"/>
    </row>
    <row r="120">
      <c r="A120" s="86">
        <v>13896.3</v>
      </c>
      <c r="B120" s="109">
        <v>44447.0</v>
      </c>
      <c r="C120" s="109">
        <v>44489.0</v>
      </c>
      <c r="D120" s="89" t="s">
        <v>213</v>
      </c>
      <c r="E120" s="89" t="s">
        <v>36</v>
      </c>
      <c r="I120" s="110"/>
      <c r="J120" s="86">
        <v>1.0</v>
      </c>
      <c r="K120" s="86">
        <v>0.0</v>
      </c>
      <c r="L120" s="86">
        <v>0.0</v>
      </c>
      <c r="M120" s="89" t="s">
        <v>39</v>
      </c>
      <c r="N120" s="89" t="s">
        <v>39</v>
      </c>
      <c r="O120" s="86">
        <v>0.0</v>
      </c>
      <c r="P120" s="86">
        <v>0.0</v>
      </c>
      <c r="Q120" s="86">
        <v>0.0</v>
      </c>
      <c r="R120" s="86">
        <v>0.0</v>
      </c>
      <c r="S120" s="86">
        <v>0.0</v>
      </c>
      <c r="T120" s="86">
        <v>0.0</v>
      </c>
      <c r="U120" s="86">
        <v>0.0</v>
      </c>
      <c r="V120" s="86">
        <v>0.0</v>
      </c>
      <c r="W120" s="86">
        <v>0.0</v>
      </c>
      <c r="X120" s="86">
        <v>0.0</v>
      </c>
      <c r="Y120" s="86">
        <v>0.0</v>
      </c>
      <c r="Z120" s="86">
        <v>7.0</v>
      </c>
      <c r="AA120" s="86">
        <v>5.0</v>
      </c>
      <c r="AB120" s="86">
        <v>10.0</v>
      </c>
      <c r="AC120" s="86">
        <v>2.0</v>
      </c>
      <c r="AD120" s="86">
        <v>1.0</v>
      </c>
      <c r="AE120" s="86">
        <v>0.0</v>
      </c>
      <c r="AF120" s="86">
        <v>0.0</v>
      </c>
      <c r="AG120" s="86">
        <v>0.0</v>
      </c>
      <c r="AH120" s="86">
        <v>0.0</v>
      </c>
      <c r="AI120" s="86">
        <v>0.0</v>
      </c>
      <c r="AJ120" s="79"/>
    </row>
    <row r="121">
      <c r="A121" s="86">
        <v>13896.4</v>
      </c>
      <c r="B121" s="109">
        <v>44447.0</v>
      </c>
      <c r="C121" s="109">
        <v>44489.0</v>
      </c>
      <c r="D121" s="89" t="s">
        <v>213</v>
      </c>
      <c r="E121" s="89" t="s">
        <v>36</v>
      </c>
      <c r="I121" s="110"/>
      <c r="J121" s="86">
        <v>1.0</v>
      </c>
      <c r="K121" s="86">
        <v>0.0</v>
      </c>
      <c r="L121" s="86">
        <v>0.0</v>
      </c>
      <c r="M121" s="89" t="s">
        <v>39</v>
      </c>
      <c r="N121" s="89" t="s">
        <v>39</v>
      </c>
      <c r="O121" s="86">
        <v>0.0</v>
      </c>
      <c r="P121" s="86">
        <v>0.0</v>
      </c>
      <c r="Q121" s="86">
        <v>0.0</v>
      </c>
      <c r="R121" s="86">
        <v>0.0</v>
      </c>
      <c r="S121" s="86">
        <v>0.0</v>
      </c>
      <c r="T121" s="86">
        <v>0.0</v>
      </c>
      <c r="U121" s="86">
        <v>0.0</v>
      </c>
      <c r="V121" s="86">
        <v>0.0</v>
      </c>
      <c r="W121" s="86">
        <v>0.0</v>
      </c>
      <c r="X121" s="86">
        <v>0.0</v>
      </c>
      <c r="Y121" s="86">
        <v>0.0</v>
      </c>
      <c r="Z121" s="86">
        <v>0.0</v>
      </c>
      <c r="AA121" s="86">
        <v>0.0</v>
      </c>
      <c r="AB121" s="86">
        <v>0.0</v>
      </c>
      <c r="AC121" s="86">
        <v>0.0</v>
      </c>
      <c r="AD121" s="86">
        <v>0.0</v>
      </c>
      <c r="AE121" s="86">
        <v>0.0</v>
      </c>
      <c r="AF121" s="86">
        <v>0.0</v>
      </c>
      <c r="AG121" s="86">
        <v>0.0</v>
      </c>
      <c r="AH121" s="86">
        <v>0.0</v>
      </c>
      <c r="AI121" s="86">
        <v>1.0</v>
      </c>
      <c r="AJ121" s="79"/>
    </row>
    <row r="122">
      <c r="A122" s="86">
        <v>13897.1</v>
      </c>
      <c r="B122" s="109">
        <v>44447.0</v>
      </c>
      <c r="C122" s="109">
        <v>44488.0</v>
      </c>
      <c r="D122" s="89" t="s">
        <v>57</v>
      </c>
      <c r="E122" s="89" t="s">
        <v>58</v>
      </c>
      <c r="F122" s="89" t="s">
        <v>311</v>
      </c>
      <c r="G122" s="90" t="s">
        <v>38</v>
      </c>
      <c r="H122" s="111">
        <v>27616.0</v>
      </c>
      <c r="I122" s="91"/>
      <c r="J122" s="86">
        <v>0.0</v>
      </c>
      <c r="K122" s="86">
        <v>1.0</v>
      </c>
      <c r="L122" s="86">
        <v>0.0</v>
      </c>
      <c r="M122" s="89" t="s">
        <v>39</v>
      </c>
      <c r="N122" s="89" t="s">
        <v>39</v>
      </c>
      <c r="O122" s="86">
        <v>1.0</v>
      </c>
      <c r="P122" s="86">
        <v>0.0</v>
      </c>
      <c r="Q122" s="86">
        <v>0.0</v>
      </c>
      <c r="R122" s="86">
        <v>0.0</v>
      </c>
      <c r="S122" s="86">
        <v>0.0</v>
      </c>
      <c r="T122" s="86">
        <v>0.0</v>
      </c>
      <c r="U122" s="86">
        <v>10.0</v>
      </c>
      <c r="V122" s="86">
        <v>5.0</v>
      </c>
      <c r="W122" s="86">
        <v>10.0</v>
      </c>
      <c r="X122" s="86">
        <v>1.0</v>
      </c>
      <c r="Y122" s="86">
        <v>1.0</v>
      </c>
      <c r="Z122" s="86">
        <v>0.0</v>
      </c>
      <c r="AA122" s="86">
        <v>0.0</v>
      </c>
      <c r="AB122" s="86">
        <v>0.0</v>
      </c>
      <c r="AC122" s="86">
        <v>0.0</v>
      </c>
      <c r="AD122" s="86">
        <v>0.0</v>
      </c>
      <c r="AE122" s="86">
        <v>0.0</v>
      </c>
      <c r="AF122" s="86">
        <v>0.0</v>
      </c>
      <c r="AG122" s="86">
        <v>0.0</v>
      </c>
      <c r="AH122" s="86">
        <v>0.0</v>
      </c>
      <c r="AI122" s="86">
        <v>0.0</v>
      </c>
      <c r="AJ122" s="79"/>
    </row>
    <row r="123">
      <c r="A123" s="86">
        <v>13897.2</v>
      </c>
      <c r="B123" s="109">
        <v>44447.0</v>
      </c>
      <c r="C123" s="109">
        <v>44488.0</v>
      </c>
      <c r="D123" s="89" t="s">
        <v>57</v>
      </c>
      <c r="E123" s="89" t="s">
        <v>58</v>
      </c>
      <c r="F123" s="89" t="s">
        <v>98</v>
      </c>
      <c r="G123" s="90" t="s">
        <v>38</v>
      </c>
      <c r="H123" s="111">
        <v>27616.0</v>
      </c>
      <c r="I123" s="91"/>
      <c r="J123" s="86">
        <v>0.0</v>
      </c>
      <c r="K123" s="86">
        <v>1.0</v>
      </c>
      <c r="L123" s="86">
        <v>0.0</v>
      </c>
      <c r="M123" s="89" t="s">
        <v>39</v>
      </c>
      <c r="N123" s="89" t="s">
        <v>39</v>
      </c>
      <c r="O123" s="86">
        <v>1.0</v>
      </c>
      <c r="P123" s="86">
        <v>0.0</v>
      </c>
      <c r="Q123" s="86">
        <v>0.0</v>
      </c>
      <c r="R123" s="86">
        <v>0.0</v>
      </c>
      <c r="S123" s="86">
        <v>0.0</v>
      </c>
      <c r="T123" s="86">
        <v>0.0</v>
      </c>
      <c r="U123" s="86">
        <v>10.0</v>
      </c>
      <c r="V123" s="86">
        <v>5.0</v>
      </c>
      <c r="W123" s="86">
        <v>10.0</v>
      </c>
      <c r="X123" s="86">
        <v>1.0</v>
      </c>
      <c r="Y123" s="86">
        <v>1.0</v>
      </c>
      <c r="Z123" s="86">
        <v>0.0</v>
      </c>
      <c r="AA123" s="86">
        <v>0.0</v>
      </c>
      <c r="AB123" s="86">
        <v>0.0</v>
      </c>
      <c r="AC123" s="86">
        <v>0.0</v>
      </c>
      <c r="AD123" s="86">
        <v>0.0</v>
      </c>
      <c r="AE123" s="86">
        <v>0.0</v>
      </c>
      <c r="AF123" s="86">
        <v>0.0</v>
      </c>
      <c r="AG123" s="86">
        <v>0.0</v>
      </c>
      <c r="AH123" s="86">
        <v>0.0</v>
      </c>
      <c r="AI123" s="86">
        <v>0.0</v>
      </c>
      <c r="AJ123" s="79"/>
    </row>
    <row r="124">
      <c r="A124" s="86">
        <v>13897.3</v>
      </c>
      <c r="B124" s="109">
        <v>44447.0</v>
      </c>
      <c r="C124" s="109">
        <v>44488.0</v>
      </c>
      <c r="D124" s="89" t="s">
        <v>57</v>
      </c>
      <c r="E124" s="89" t="s">
        <v>58</v>
      </c>
      <c r="G124" s="110"/>
      <c r="H124" s="110"/>
      <c r="I124" s="110"/>
      <c r="J124" s="86">
        <v>1.0</v>
      </c>
      <c r="K124" s="86">
        <v>0.0</v>
      </c>
      <c r="L124" s="86">
        <v>0.0</v>
      </c>
      <c r="M124" s="89" t="s">
        <v>39</v>
      </c>
      <c r="N124" s="89" t="s">
        <v>39</v>
      </c>
      <c r="O124" s="86">
        <v>0.0</v>
      </c>
      <c r="P124" s="86">
        <v>0.0</v>
      </c>
      <c r="Q124" s="86">
        <v>0.0</v>
      </c>
      <c r="R124" s="86">
        <v>0.0</v>
      </c>
      <c r="S124" s="86">
        <v>0.0</v>
      </c>
      <c r="T124" s="86">
        <v>0.0</v>
      </c>
      <c r="U124" s="86">
        <v>0.0</v>
      </c>
      <c r="V124" s="86">
        <v>0.0</v>
      </c>
      <c r="W124" s="86">
        <v>0.0</v>
      </c>
      <c r="X124" s="86">
        <v>0.0</v>
      </c>
      <c r="Y124" s="86">
        <v>0.0</v>
      </c>
      <c r="Z124" s="86">
        <v>5.0</v>
      </c>
      <c r="AA124" s="86">
        <v>3.0</v>
      </c>
      <c r="AB124" s="86">
        <v>10.0</v>
      </c>
      <c r="AC124" s="86">
        <v>1.0</v>
      </c>
      <c r="AD124" s="86">
        <v>1.0</v>
      </c>
      <c r="AE124" s="86">
        <v>0.0</v>
      </c>
      <c r="AF124" s="86">
        <v>0.0</v>
      </c>
      <c r="AG124" s="86">
        <v>0.0</v>
      </c>
      <c r="AH124" s="86">
        <v>0.0</v>
      </c>
      <c r="AI124" s="86">
        <v>0.0</v>
      </c>
      <c r="AJ124" s="79"/>
    </row>
    <row r="125">
      <c r="A125" s="86">
        <v>13898.1</v>
      </c>
      <c r="B125" s="109">
        <v>44447.0</v>
      </c>
      <c r="C125" s="109">
        <v>44489.0</v>
      </c>
      <c r="D125" s="89" t="s">
        <v>215</v>
      </c>
      <c r="E125" s="89" t="s">
        <v>36</v>
      </c>
      <c r="F125" s="89" t="s">
        <v>308</v>
      </c>
      <c r="G125" s="89" t="s">
        <v>43</v>
      </c>
      <c r="H125" s="86">
        <v>27545.0</v>
      </c>
      <c r="I125" s="110"/>
      <c r="J125" s="86">
        <v>0.0</v>
      </c>
      <c r="K125" s="86">
        <v>1.0</v>
      </c>
      <c r="L125" s="86">
        <v>0.0</v>
      </c>
      <c r="M125" s="89" t="s">
        <v>39</v>
      </c>
      <c r="N125" s="89" t="s">
        <v>39</v>
      </c>
      <c r="O125" s="86">
        <v>3.0</v>
      </c>
      <c r="P125" s="86">
        <v>0.0</v>
      </c>
      <c r="Q125" s="86">
        <v>0.0</v>
      </c>
      <c r="R125" s="86">
        <v>0.0</v>
      </c>
      <c r="S125" s="86">
        <v>0.0</v>
      </c>
      <c r="T125" s="86">
        <v>0.0</v>
      </c>
      <c r="U125" s="86">
        <v>11.0</v>
      </c>
      <c r="V125" s="86">
        <v>5.0</v>
      </c>
      <c r="W125" s="86">
        <v>10.0</v>
      </c>
      <c r="X125" s="86">
        <v>2.0</v>
      </c>
      <c r="Y125" s="86">
        <v>1.0</v>
      </c>
      <c r="Z125" s="86">
        <v>0.0</v>
      </c>
      <c r="AA125" s="86">
        <v>0.0</v>
      </c>
      <c r="AB125" s="86">
        <v>0.0</v>
      </c>
      <c r="AC125" s="86">
        <v>0.0</v>
      </c>
      <c r="AD125" s="86">
        <v>0.0</v>
      </c>
      <c r="AE125" s="86">
        <v>0.0</v>
      </c>
      <c r="AF125" s="86">
        <v>0.0</v>
      </c>
      <c r="AG125" s="86">
        <v>0.0</v>
      </c>
      <c r="AH125" s="86">
        <v>0.0</v>
      </c>
      <c r="AI125" s="86">
        <v>0.0</v>
      </c>
      <c r="AJ125" s="79"/>
    </row>
    <row r="126">
      <c r="A126" s="86">
        <v>13898.2</v>
      </c>
      <c r="B126" s="109">
        <v>44447.0</v>
      </c>
      <c r="C126" s="109">
        <v>44489.0</v>
      </c>
      <c r="D126" s="89" t="s">
        <v>215</v>
      </c>
      <c r="E126" s="89" t="s">
        <v>36</v>
      </c>
      <c r="F126" s="89" t="s">
        <v>40</v>
      </c>
      <c r="G126" s="110"/>
      <c r="H126" s="110"/>
      <c r="I126" s="110"/>
      <c r="J126" s="86">
        <v>0.0</v>
      </c>
      <c r="K126" s="86">
        <v>1.0</v>
      </c>
      <c r="L126" s="86">
        <v>0.0</v>
      </c>
      <c r="M126" s="89" t="s">
        <v>39</v>
      </c>
      <c r="N126" s="89" t="s">
        <v>39</v>
      </c>
      <c r="O126" s="86">
        <v>3.0</v>
      </c>
      <c r="P126" s="86">
        <v>0.0</v>
      </c>
      <c r="Q126" s="86">
        <v>0.0</v>
      </c>
      <c r="R126" s="86">
        <v>0.0</v>
      </c>
      <c r="S126" s="86">
        <v>0.0</v>
      </c>
      <c r="T126" s="86">
        <v>0.0</v>
      </c>
      <c r="U126" s="86">
        <v>0.0</v>
      </c>
      <c r="V126" s="86">
        <v>0.0</v>
      </c>
      <c r="W126" s="86">
        <v>0.0</v>
      </c>
      <c r="X126" s="86">
        <v>0.0</v>
      </c>
      <c r="Y126" s="86">
        <v>0.0</v>
      </c>
      <c r="Z126" s="86">
        <v>11.0</v>
      </c>
      <c r="AA126" s="86">
        <v>6.0</v>
      </c>
      <c r="AB126" s="86">
        <v>12.0</v>
      </c>
      <c r="AC126" s="86">
        <v>2.0</v>
      </c>
      <c r="AD126" s="86">
        <v>1.0</v>
      </c>
      <c r="AE126" s="86">
        <v>0.0</v>
      </c>
      <c r="AF126" s="86">
        <v>0.0</v>
      </c>
      <c r="AG126" s="86">
        <v>0.0</v>
      </c>
      <c r="AH126" s="86">
        <v>0.0</v>
      </c>
      <c r="AI126" s="86">
        <v>0.0</v>
      </c>
      <c r="AJ126" s="79"/>
    </row>
    <row r="127">
      <c r="A127" s="86">
        <v>13898.3</v>
      </c>
      <c r="B127" s="109">
        <v>44447.0</v>
      </c>
      <c r="C127" s="109">
        <v>44489.0</v>
      </c>
      <c r="D127" s="89" t="s">
        <v>215</v>
      </c>
      <c r="E127" s="89" t="s">
        <v>36</v>
      </c>
      <c r="F127" s="89" t="s">
        <v>40</v>
      </c>
      <c r="G127" s="110"/>
      <c r="H127" s="110"/>
      <c r="I127" s="110"/>
      <c r="J127" s="86">
        <v>0.0</v>
      </c>
      <c r="K127" s="86">
        <v>1.0</v>
      </c>
      <c r="L127" s="86">
        <v>0.0</v>
      </c>
      <c r="M127" s="89" t="s">
        <v>39</v>
      </c>
      <c r="N127" s="89" t="s">
        <v>39</v>
      </c>
      <c r="O127" s="86">
        <v>0.0</v>
      </c>
      <c r="P127" s="86">
        <v>0.0</v>
      </c>
      <c r="Q127" s="86">
        <v>0.0</v>
      </c>
      <c r="R127" s="86">
        <v>0.0</v>
      </c>
      <c r="S127" s="86">
        <v>0.0</v>
      </c>
      <c r="T127" s="86">
        <v>0.0</v>
      </c>
      <c r="U127" s="86">
        <v>0.0</v>
      </c>
      <c r="V127" s="86">
        <v>0.0</v>
      </c>
      <c r="W127" s="86">
        <v>0.0</v>
      </c>
      <c r="X127" s="86">
        <v>0.0</v>
      </c>
      <c r="Y127" s="86">
        <v>0.0</v>
      </c>
      <c r="Z127" s="86">
        <v>11.0</v>
      </c>
      <c r="AA127" s="86">
        <v>5.0</v>
      </c>
      <c r="AB127" s="86">
        <v>12.0</v>
      </c>
      <c r="AC127" s="86">
        <v>2.0</v>
      </c>
      <c r="AD127" s="86">
        <v>1.0</v>
      </c>
      <c r="AE127" s="86">
        <v>0.0</v>
      </c>
      <c r="AF127" s="86">
        <v>0.0</v>
      </c>
      <c r="AG127" s="86">
        <v>0.0</v>
      </c>
      <c r="AH127" s="86">
        <v>0.0</v>
      </c>
      <c r="AI127" s="86">
        <v>0.0</v>
      </c>
      <c r="AJ127" s="79"/>
    </row>
    <row r="128">
      <c r="A128" s="86">
        <v>13898.4</v>
      </c>
      <c r="B128" s="109">
        <v>44447.0</v>
      </c>
      <c r="C128" s="109">
        <v>44489.0</v>
      </c>
      <c r="D128" s="89" t="s">
        <v>215</v>
      </c>
      <c r="E128" s="89" t="s">
        <v>36</v>
      </c>
      <c r="I128" s="110"/>
      <c r="J128" s="86">
        <v>1.0</v>
      </c>
      <c r="K128" s="86">
        <v>0.0</v>
      </c>
      <c r="L128" s="86">
        <v>0.0</v>
      </c>
      <c r="M128" s="89" t="s">
        <v>39</v>
      </c>
      <c r="N128" s="89" t="s">
        <v>39</v>
      </c>
      <c r="O128" s="86">
        <v>3.0</v>
      </c>
      <c r="P128" s="86">
        <v>0.0</v>
      </c>
      <c r="Q128" s="86">
        <v>0.0</v>
      </c>
      <c r="R128" s="86">
        <v>0.0</v>
      </c>
      <c r="S128" s="86">
        <v>0.0</v>
      </c>
      <c r="T128" s="86">
        <v>0.0</v>
      </c>
      <c r="U128" s="86">
        <v>0.0</v>
      </c>
      <c r="V128" s="86">
        <v>0.0</v>
      </c>
      <c r="W128" s="86">
        <v>0.0</v>
      </c>
      <c r="X128" s="86">
        <v>0.0</v>
      </c>
      <c r="Y128" s="86">
        <v>0.0</v>
      </c>
      <c r="Z128" s="86">
        <v>4.0</v>
      </c>
      <c r="AA128" s="86">
        <v>3.0</v>
      </c>
      <c r="AB128" s="86">
        <v>9.0</v>
      </c>
      <c r="AC128" s="86">
        <v>2.0</v>
      </c>
      <c r="AD128" s="86">
        <v>0.0</v>
      </c>
      <c r="AE128" s="86">
        <v>0.0</v>
      </c>
      <c r="AF128" s="86">
        <v>0.0</v>
      </c>
      <c r="AG128" s="86">
        <v>0.0</v>
      </c>
      <c r="AH128" s="86">
        <v>0.0</v>
      </c>
      <c r="AI128" s="86">
        <v>0.0</v>
      </c>
      <c r="AJ128" s="79"/>
    </row>
    <row r="129">
      <c r="A129" s="86">
        <v>13898.5</v>
      </c>
      <c r="B129" s="109">
        <v>44447.0</v>
      </c>
      <c r="C129" s="109">
        <v>44489.0</v>
      </c>
      <c r="D129" s="89" t="s">
        <v>215</v>
      </c>
      <c r="E129" s="89" t="s">
        <v>36</v>
      </c>
      <c r="I129" s="110"/>
      <c r="J129" s="86">
        <v>1.0</v>
      </c>
      <c r="K129" s="86">
        <v>0.0</v>
      </c>
      <c r="L129" s="86">
        <v>0.0</v>
      </c>
      <c r="M129" s="89" t="s">
        <v>39</v>
      </c>
      <c r="N129" s="89" t="s">
        <v>39</v>
      </c>
      <c r="O129" s="86">
        <v>3.0</v>
      </c>
      <c r="P129" s="86">
        <v>0.0</v>
      </c>
      <c r="Q129" s="86">
        <v>0.0</v>
      </c>
      <c r="R129" s="86">
        <v>0.0</v>
      </c>
      <c r="S129" s="86">
        <v>0.0</v>
      </c>
      <c r="T129" s="86">
        <v>0.0</v>
      </c>
      <c r="U129" s="86">
        <v>0.0</v>
      </c>
      <c r="V129" s="86">
        <v>0.0</v>
      </c>
      <c r="W129" s="86">
        <v>0.0</v>
      </c>
      <c r="X129" s="86">
        <v>0.0</v>
      </c>
      <c r="Y129" s="86">
        <v>0.0</v>
      </c>
      <c r="Z129" s="86">
        <v>0.0</v>
      </c>
      <c r="AA129" s="86">
        <v>0.0</v>
      </c>
      <c r="AB129" s="86">
        <v>0.0</v>
      </c>
      <c r="AC129" s="86">
        <v>0.0</v>
      </c>
      <c r="AD129" s="86">
        <v>0.0</v>
      </c>
      <c r="AE129" s="86">
        <v>5.0</v>
      </c>
      <c r="AF129" s="86">
        <v>4.0</v>
      </c>
      <c r="AG129" s="86">
        <v>10.0</v>
      </c>
      <c r="AH129" s="86">
        <v>2.0</v>
      </c>
      <c r="AI129" s="86">
        <v>0.0</v>
      </c>
      <c r="AJ129" s="79"/>
    </row>
    <row r="130">
      <c r="A130" s="86">
        <v>13899.1</v>
      </c>
      <c r="B130" s="109">
        <v>44447.0</v>
      </c>
      <c r="C130" s="109">
        <v>44454.0</v>
      </c>
      <c r="D130" s="89" t="s">
        <v>285</v>
      </c>
      <c r="E130" s="89" t="s">
        <v>36</v>
      </c>
      <c r="F130" s="89" t="s">
        <v>380</v>
      </c>
      <c r="G130" s="89" t="s">
        <v>62</v>
      </c>
      <c r="H130" s="86">
        <v>27526.0</v>
      </c>
      <c r="I130" s="110"/>
      <c r="J130" s="86">
        <v>0.0</v>
      </c>
      <c r="K130" s="86">
        <v>1.0</v>
      </c>
      <c r="L130" s="86">
        <v>0.0</v>
      </c>
      <c r="M130" s="89" t="s">
        <v>39</v>
      </c>
      <c r="N130" s="89" t="s">
        <v>39</v>
      </c>
      <c r="O130" s="86">
        <v>4.0</v>
      </c>
      <c r="P130" s="86">
        <v>0.0</v>
      </c>
      <c r="Q130" s="86">
        <v>0.0</v>
      </c>
      <c r="R130" s="86">
        <v>0.0</v>
      </c>
      <c r="S130" s="86">
        <v>0.0</v>
      </c>
      <c r="T130" s="86">
        <v>0.0</v>
      </c>
      <c r="U130" s="86">
        <v>0.0</v>
      </c>
      <c r="V130" s="86">
        <v>0.0</v>
      </c>
      <c r="W130" s="86">
        <v>0.0</v>
      </c>
      <c r="X130" s="86">
        <v>0.0</v>
      </c>
      <c r="Y130" s="86">
        <v>0.0</v>
      </c>
      <c r="Z130" s="86">
        <v>11.0</v>
      </c>
      <c r="AA130" s="86">
        <v>6.0</v>
      </c>
      <c r="AB130" s="86">
        <v>13.0</v>
      </c>
      <c r="AC130" s="86">
        <v>1.0</v>
      </c>
      <c r="AD130" s="86">
        <v>1.0</v>
      </c>
      <c r="AE130" s="86">
        <v>0.0</v>
      </c>
      <c r="AF130" s="86">
        <v>0.0</v>
      </c>
      <c r="AG130" s="86">
        <v>0.0</v>
      </c>
      <c r="AH130" s="86">
        <v>0.0</v>
      </c>
      <c r="AI130" s="86">
        <v>0.0</v>
      </c>
      <c r="AJ130" s="79"/>
    </row>
    <row r="131">
      <c r="A131" s="86">
        <v>13900.1</v>
      </c>
      <c r="B131" s="109">
        <v>44447.0</v>
      </c>
      <c r="C131" s="109">
        <v>44484.0</v>
      </c>
      <c r="D131" s="89" t="s">
        <v>285</v>
      </c>
      <c r="E131" s="89" t="s">
        <v>36</v>
      </c>
      <c r="F131" s="89" t="s">
        <v>286</v>
      </c>
      <c r="G131" s="89" t="s">
        <v>54</v>
      </c>
      <c r="H131" s="86">
        <v>27540.0</v>
      </c>
      <c r="I131" s="110"/>
      <c r="J131" s="86">
        <v>0.0</v>
      </c>
      <c r="K131" s="86">
        <v>1.0</v>
      </c>
      <c r="L131" s="86">
        <v>0.0</v>
      </c>
      <c r="M131" s="89" t="s">
        <v>39</v>
      </c>
      <c r="N131" s="89" t="s">
        <v>39</v>
      </c>
      <c r="O131" s="86">
        <v>0.0</v>
      </c>
      <c r="P131" s="86">
        <v>0.0</v>
      </c>
      <c r="Q131" s="86">
        <v>0.0</v>
      </c>
      <c r="R131" s="86">
        <v>0.0</v>
      </c>
      <c r="S131" s="86">
        <v>0.0</v>
      </c>
      <c r="T131" s="86">
        <v>0.0</v>
      </c>
      <c r="U131" s="86">
        <v>12.0</v>
      </c>
      <c r="V131" s="86">
        <v>7.0</v>
      </c>
      <c r="W131" s="86">
        <v>10.0</v>
      </c>
      <c r="X131" s="86">
        <v>1.0</v>
      </c>
      <c r="Y131" s="86">
        <v>1.0</v>
      </c>
      <c r="Z131" s="86">
        <v>0.0</v>
      </c>
      <c r="AA131" s="86">
        <v>0.0</v>
      </c>
      <c r="AB131" s="86">
        <v>0.0</v>
      </c>
      <c r="AC131" s="86">
        <v>0.0</v>
      </c>
      <c r="AD131" s="86">
        <v>0.0</v>
      </c>
      <c r="AE131" s="86">
        <v>0.0</v>
      </c>
      <c r="AF131" s="86">
        <v>0.0</v>
      </c>
      <c r="AG131" s="86">
        <v>0.0</v>
      </c>
      <c r="AH131" s="86">
        <v>0.0</v>
      </c>
      <c r="AI131" s="86">
        <v>0.0</v>
      </c>
      <c r="AJ131" s="79"/>
    </row>
    <row r="132">
      <c r="A132" s="86">
        <v>13901.1</v>
      </c>
      <c r="B132" s="109">
        <v>44447.0</v>
      </c>
      <c r="C132" s="109">
        <v>44489.0</v>
      </c>
      <c r="D132" s="89" t="s">
        <v>285</v>
      </c>
      <c r="E132" s="89" t="s">
        <v>36</v>
      </c>
      <c r="I132" s="110"/>
      <c r="J132" s="86">
        <v>0.0</v>
      </c>
      <c r="K132" s="86">
        <v>0.0</v>
      </c>
      <c r="L132" s="86">
        <v>1.0</v>
      </c>
      <c r="M132" s="89" t="s">
        <v>39</v>
      </c>
      <c r="N132" s="89" t="s">
        <v>39</v>
      </c>
      <c r="O132" s="86">
        <v>4.0</v>
      </c>
      <c r="P132" s="86">
        <v>12.0</v>
      </c>
      <c r="Q132" s="86">
        <v>7.0</v>
      </c>
      <c r="R132" s="86">
        <v>12.0</v>
      </c>
      <c r="S132" s="86">
        <v>2.0</v>
      </c>
      <c r="T132" s="86">
        <v>1.0</v>
      </c>
      <c r="U132" s="86">
        <v>0.0</v>
      </c>
      <c r="V132" s="86">
        <v>0.0</v>
      </c>
      <c r="W132" s="86">
        <v>0.0</v>
      </c>
      <c r="X132" s="86">
        <v>0.0</v>
      </c>
      <c r="Y132" s="86">
        <v>0.0</v>
      </c>
      <c r="Z132" s="86">
        <v>0.0</v>
      </c>
      <c r="AA132" s="86">
        <v>0.0</v>
      </c>
      <c r="AB132" s="86">
        <v>0.0</v>
      </c>
      <c r="AC132" s="86">
        <v>0.0</v>
      </c>
      <c r="AD132" s="86">
        <v>0.0</v>
      </c>
      <c r="AE132" s="86">
        <v>0.0</v>
      </c>
      <c r="AF132" s="86">
        <v>0.0</v>
      </c>
      <c r="AG132" s="86">
        <v>0.0</v>
      </c>
      <c r="AH132" s="86">
        <v>0.0</v>
      </c>
      <c r="AI132" s="86">
        <v>0.0</v>
      </c>
      <c r="AJ132" s="79"/>
    </row>
    <row r="133">
      <c r="A133" s="86">
        <v>13901.2</v>
      </c>
      <c r="B133" s="109">
        <v>44447.0</v>
      </c>
      <c r="C133" s="109">
        <v>44489.0</v>
      </c>
      <c r="D133" s="89" t="s">
        <v>285</v>
      </c>
      <c r="E133" s="89" t="s">
        <v>36</v>
      </c>
      <c r="I133" s="110"/>
      <c r="J133" s="86">
        <v>0.0</v>
      </c>
      <c r="K133" s="86">
        <v>0.0</v>
      </c>
      <c r="L133" s="86">
        <v>1.0</v>
      </c>
      <c r="M133" s="89" t="s">
        <v>39</v>
      </c>
      <c r="N133" s="89" t="s">
        <v>39</v>
      </c>
      <c r="O133" s="86">
        <v>4.0</v>
      </c>
      <c r="P133" s="86">
        <v>12.0</v>
      </c>
      <c r="Q133" s="86">
        <v>7.0</v>
      </c>
      <c r="R133" s="86">
        <v>12.0</v>
      </c>
      <c r="S133" s="86">
        <v>2.0</v>
      </c>
      <c r="T133" s="86">
        <v>1.0</v>
      </c>
      <c r="U133" s="86">
        <v>0.0</v>
      </c>
      <c r="V133" s="86">
        <v>0.0</v>
      </c>
      <c r="W133" s="86">
        <v>0.0</v>
      </c>
      <c r="X133" s="86">
        <v>0.0</v>
      </c>
      <c r="Y133" s="86">
        <v>0.0</v>
      </c>
      <c r="Z133" s="86">
        <v>0.0</v>
      </c>
      <c r="AA133" s="86">
        <v>0.0</v>
      </c>
      <c r="AB133" s="86">
        <v>0.0</v>
      </c>
      <c r="AC133" s="86">
        <v>0.0</v>
      </c>
      <c r="AD133" s="86">
        <v>0.0</v>
      </c>
      <c r="AE133" s="86">
        <v>0.0</v>
      </c>
      <c r="AF133" s="86">
        <v>0.0</v>
      </c>
      <c r="AG133" s="86">
        <v>0.0</v>
      </c>
      <c r="AH133" s="86">
        <v>0.0</v>
      </c>
      <c r="AI133" s="86">
        <v>0.0</v>
      </c>
      <c r="AJ133" s="79"/>
    </row>
    <row r="134">
      <c r="A134" s="86">
        <v>13901.3</v>
      </c>
      <c r="B134" s="109">
        <v>44447.0</v>
      </c>
      <c r="C134" s="109">
        <v>44489.0</v>
      </c>
      <c r="D134" s="89" t="s">
        <v>285</v>
      </c>
      <c r="E134" s="89" t="s">
        <v>36</v>
      </c>
      <c r="I134" s="110"/>
      <c r="J134" s="86">
        <v>0.0</v>
      </c>
      <c r="K134" s="86">
        <v>0.0</v>
      </c>
      <c r="L134" s="86">
        <v>1.0</v>
      </c>
      <c r="M134" s="89" t="s">
        <v>39</v>
      </c>
      <c r="N134" s="89" t="s">
        <v>39</v>
      </c>
      <c r="O134" s="86">
        <v>2.0</v>
      </c>
      <c r="P134" s="86">
        <v>12.0</v>
      </c>
      <c r="Q134" s="86">
        <v>7.0</v>
      </c>
      <c r="R134" s="86">
        <v>10.0</v>
      </c>
      <c r="S134" s="86">
        <v>2.0</v>
      </c>
      <c r="T134" s="86">
        <v>1.0</v>
      </c>
      <c r="U134" s="86">
        <v>0.0</v>
      </c>
      <c r="V134" s="86">
        <v>0.0</v>
      </c>
      <c r="W134" s="86">
        <v>0.0</v>
      </c>
      <c r="X134" s="86">
        <v>0.0</v>
      </c>
      <c r="Y134" s="86">
        <v>0.0</v>
      </c>
      <c r="Z134" s="86">
        <v>0.0</v>
      </c>
      <c r="AA134" s="86">
        <v>0.0</v>
      </c>
      <c r="AB134" s="86">
        <v>0.0</v>
      </c>
      <c r="AC134" s="86">
        <v>0.0</v>
      </c>
      <c r="AD134" s="86">
        <v>0.0</v>
      </c>
      <c r="AE134" s="86">
        <v>0.0</v>
      </c>
      <c r="AF134" s="86">
        <v>0.0</v>
      </c>
      <c r="AG134" s="86">
        <v>0.0</v>
      </c>
      <c r="AH134" s="86">
        <v>0.0</v>
      </c>
      <c r="AI134" s="86">
        <v>0.0</v>
      </c>
      <c r="AJ134" s="79"/>
    </row>
    <row r="135">
      <c r="A135" s="86">
        <v>13902.1</v>
      </c>
      <c r="B135" s="109">
        <v>44447.0</v>
      </c>
      <c r="C135" s="109">
        <v>44487.0</v>
      </c>
      <c r="D135" s="89" t="s">
        <v>285</v>
      </c>
      <c r="E135" s="90" t="s">
        <v>36</v>
      </c>
      <c r="F135" s="89" t="s">
        <v>380</v>
      </c>
      <c r="G135" s="89" t="s">
        <v>62</v>
      </c>
      <c r="H135" s="86">
        <v>27526.0</v>
      </c>
      <c r="I135" s="91"/>
      <c r="J135" s="86">
        <v>0.0</v>
      </c>
      <c r="K135" s="86">
        <v>1.0</v>
      </c>
      <c r="L135" s="86">
        <v>0.0</v>
      </c>
      <c r="M135" s="89" t="s">
        <v>39</v>
      </c>
      <c r="N135" s="89" t="s">
        <v>39</v>
      </c>
      <c r="O135" s="86">
        <v>3.0</v>
      </c>
      <c r="P135" s="86">
        <v>0.0</v>
      </c>
      <c r="Q135" s="86">
        <v>0.0</v>
      </c>
      <c r="R135" s="86">
        <v>0.0</v>
      </c>
      <c r="S135" s="86">
        <v>0.0</v>
      </c>
      <c r="T135" s="86">
        <v>0.0</v>
      </c>
      <c r="U135" s="86">
        <v>11.0</v>
      </c>
      <c r="V135" s="86">
        <v>5.0</v>
      </c>
      <c r="W135" s="86">
        <v>5.0</v>
      </c>
      <c r="X135" s="86">
        <v>0.0</v>
      </c>
      <c r="Y135" s="86">
        <v>1.0</v>
      </c>
      <c r="Z135" s="86">
        <v>0.0</v>
      </c>
      <c r="AA135" s="86">
        <v>0.0</v>
      </c>
      <c r="AB135" s="86">
        <v>0.0</v>
      </c>
      <c r="AC135" s="86">
        <v>0.0</v>
      </c>
      <c r="AD135" s="86">
        <v>0.0</v>
      </c>
      <c r="AE135" s="86">
        <v>0.0</v>
      </c>
      <c r="AF135" s="86">
        <v>0.0</v>
      </c>
      <c r="AG135" s="86">
        <v>5.0</v>
      </c>
      <c r="AH135" s="86">
        <v>1.0</v>
      </c>
      <c r="AI135" s="86">
        <v>0.0</v>
      </c>
      <c r="AJ135" s="79"/>
    </row>
    <row r="136">
      <c r="A136" s="86">
        <v>13903.1</v>
      </c>
      <c r="B136" s="109">
        <v>44447.0</v>
      </c>
      <c r="C136" s="109">
        <v>44487.0</v>
      </c>
      <c r="D136" s="89" t="s">
        <v>353</v>
      </c>
      <c r="E136" s="89" t="s">
        <v>36</v>
      </c>
      <c r="I136" s="110"/>
      <c r="J136" s="86">
        <v>0.0</v>
      </c>
      <c r="K136" s="86">
        <v>0.0</v>
      </c>
      <c r="L136" s="86">
        <v>1.0</v>
      </c>
      <c r="M136" s="89" t="s">
        <v>49</v>
      </c>
      <c r="N136" s="89" t="s">
        <v>49</v>
      </c>
      <c r="O136" s="86">
        <v>1.0</v>
      </c>
      <c r="P136" s="86">
        <v>13.0</v>
      </c>
      <c r="Q136" s="86">
        <v>9.0</v>
      </c>
      <c r="R136" s="86">
        <v>5.0</v>
      </c>
      <c r="S136" s="86">
        <v>1.0</v>
      </c>
      <c r="T136" s="86">
        <v>1.0</v>
      </c>
      <c r="U136" s="86">
        <v>0.0</v>
      </c>
      <c r="V136" s="86">
        <v>0.0</v>
      </c>
      <c r="W136" s="86">
        <v>0.0</v>
      </c>
      <c r="X136" s="86">
        <v>0.0</v>
      </c>
      <c r="Y136" s="86">
        <v>0.0</v>
      </c>
      <c r="Z136" s="86">
        <v>0.0</v>
      </c>
      <c r="AA136" s="86">
        <v>0.0</v>
      </c>
      <c r="AB136" s="86">
        <v>0.0</v>
      </c>
      <c r="AC136" s="86">
        <v>0.0</v>
      </c>
      <c r="AD136" s="86">
        <v>0.0</v>
      </c>
      <c r="AE136" s="86">
        <v>0.0</v>
      </c>
      <c r="AF136" s="86">
        <v>0.0</v>
      </c>
      <c r="AG136" s="86">
        <v>0.0</v>
      </c>
      <c r="AH136" s="86">
        <v>0.0</v>
      </c>
      <c r="AI136" s="86">
        <v>0.0</v>
      </c>
      <c r="AJ136" s="79"/>
    </row>
    <row r="137">
      <c r="A137" s="86">
        <v>13903.2</v>
      </c>
      <c r="B137" s="109">
        <v>44447.0</v>
      </c>
      <c r="C137" s="109">
        <v>44487.0</v>
      </c>
      <c r="D137" s="89" t="s">
        <v>353</v>
      </c>
      <c r="E137" s="89" t="s">
        <v>36</v>
      </c>
      <c r="F137" s="89" t="s">
        <v>92</v>
      </c>
      <c r="G137" s="89" t="s">
        <v>91</v>
      </c>
      <c r="H137" s="86">
        <v>27597.0</v>
      </c>
      <c r="I137" s="110"/>
      <c r="J137" s="86">
        <v>0.0</v>
      </c>
      <c r="K137" s="86">
        <v>1.0</v>
      </c>
      <c r="L137" s="86">
        <v>0.0</v>
      </c>
      <c r="M137" s="89" t="s">
        <v>49</v>
      </c>
      <c r="N137" s="89" t="s">
        <v>49</v>
      </c>
      <c r="O137" s="86">
        <v>4.0</v>
      </c>
      <c r="P137" s="86">
        <v>0.0</v>
      </c>
      <c r="Q137" s="86">
        <v>0.0</v>
      </c>
      <c r="R137" s="86">
        <v>0.0</v>
      </c>
      <c r="S137" s="86">
        <v>0.0</v>
      </c>
      <c r="T137" s="86">
        <v>0.0</v>
      </c>
      <c r="U137" s="86">
        <v>0.0</v>
      </c>
      <c r="V137" s="86">
        <v>0.0</v>
      </c>
      <c r="W137" s="86">
        <v>0.0</v>
      </c>
      <c r="X137" s="86">
        <v>0.0</v>
      </c>
      <c r="Y137" s="86">
        <v>0.0</v>
      </c>
      <c r="Z137" s="86">
        <v>12.0</v>
      </c>
      <c r="AA137" s="86">
        <v>6.0</v>
      </c>
      <c r="AB137" s="86">
        <v>10.0</v>
      </c>
      <c r="AC137" s="86">
        <v>1.0</v>
      </c>
      <c r="AD137" s="86">
        <v>1.0</v>
      </c>
      <c r="AE137" s="86">
        <v>0.0</v>
      </c>
      <c r="AF137" s="86">
        <v>0.0</v>
      </c>
      <c r="AG137" s="86">
        <v>0.0</v>
      </c>
      <c r="AH137" s="86">
        <v>0.0</v>
      </c>
      <c r="AI137" s="86">
        <v>0.0</v>
      </c>
      <c r="AJ137" s="79"/>
    </row>
    <row r="138">
      <c r="A138" s="86">
        <v>13903.3</v>
      </c>
      <c r="B138" s="109">
        <v>44447.0</v>
      </c>
      <c r="C138" s="109">
        <v>44487.0</v>
      </c>
      <c r="D138" s="89" t="s">
        <v>353</v>
      </c>
      <c r="E138" s="89" t="s">
        <v>36</v>
      </c>
      <c r="F138" s="89" t="s">
        <v>92</v>
      </c>
      <c r="G138" s="89" t="s">
        <v>91</v>
      </c>
      <c r="H138" s="86">
        <v>27597.0</v>
      </c>
      <c r="I138" s="110"/>
      <c r="J138" s="86">
        <v>0.0</v>
      </c>
      <c r="K138" s="86">
        <v>1.0</v>
      </c>
      <c r="L138" s="86">
        <v>0.0</v>
      </c>
      <c r="M138" s="89" t="s">
        <v>49</v>
      </c>
      <c r="N138" s="89" t="s">
        <v>49</v>
      </c>
      <c r="O138" s="86">
        <v>2.0</v>
      </c>
      <c r="P138" s="86">
        <v>0.0</v>
      </c>
      <c r="Q138" s="86">
        <v>0.0</v>
      </c>
      <c r="R138" s="86">
        <v>0.0</v>
      </c>
      <c r="S138" s="86">
        <v>0.0</v>
      </c>
      <c r="T138" s="86">
        <v>0.0</v>
      </c>
      <c r="U138" s="86">
        <v>12.0</v>
      </c>
      <c r="V138" s="86">
        <v>6.0</v>
      </c>
      <c r="W138" s="86">
        <v>10.0</v>
      </c>
      <c r="X138" s="86">
        <v>1.0</v>
      </c>
      <c r="Y138" s="86">
        <v>1.0</v>
      </c>
      <c r="Z138" s="86">
        <v>0.0</v>
      </c>
      <c r="AA138" s="86">
        <v>0.0</v>
      </c>
      <c r="AB138" s="86">
        <v>0.0</v>
      </c>
      <c r="AC138" s="86">
        <v>0.0</v>
      </c>
      <c r="AD138" s="86">
        <v>0.0</v>
      </c>
      <c r="AE138" s="86">
        <v>0.0</v>
      </c>
      <c r="AF138" s="86">
        <v>0.0</v>
      </c>
      <c r="AG138" s="86">
        <v>0.0</v>
      </c>
      <c r="AH138" s="86">
        <v>0.0</v>
      </c>
      <c r="AI138" s="86">
        <v>0.0</v>
      </c>
      <c r="AJ138" s="79"/>
    </row>
    <row r="139">
      <c r="A139" s="86">
        <v>13903.4</v>
      </c>
      <c r="B139" s="109">
        <v>44447.0</v>
      </c>
      <c r="C139" s="109">
        <v>44487.0</v>
      </c>
      <c r="D139" s="89" t="s">
        <v>353</v>
      </c>
      <c r="E139" s="89" t="s">
        <v>36</v>
      </c>
      <c r="F139" s="89" t="s">
        <v>179</v>
      </c>
      <c r="G139" s="90" t="s">
        <v>38</v>
      </c>
      <c r="H139" s="111">
        <v>27616.0</v>
      </c>
      <c r="I139" s="91"/>
      <c r="J139" s="86">
        <v>0.0</v>
      </c>
      <c r="K139" s="86">
        <v>1.0</v>
      </c>
      <c r="L139" s="86">
        <v>0.0</v>
      </c>
      <c r="M139" s="89" t="s">
        <v>49</v>
      </c>
      <c r="N139" s="89" t="s">
        <v>49</v>
      </c>
      <c r="O139" s="86">
        <v>4.0</v>
      </c>
      <c r="P139" s="86">
        <v>0.0</v>
      </c>
      <c r="Q139" s="86">
        <v>0.0</v>
      </c>
      <c r="R139" s="86">
        <v>0.0</v>
      </c>
      <c r="S139" s="86">
        <v>0.0</v>
      </c>
      <c r="T139" s="86">
        <v>0.0</v>
      </c>
      <c r="U139" s="86">
        <v>0.0</v>
      </c>
      <c r="V139" s="86">
        <v>0.0</v>
      </c>
      <c r="W139" s="86">
        <v>0.0</v>
      </c>
      <c r="X139" s="86">
        <v>0.0</v>
      </c>
      <c r="Y139" s="86">
        <v>0.0</v>
      </c>
      <c r="Z139" s="86">
        <v>11.0</v>
      </c>
      <c r="AA139" s="86">
        <v>5.0</v>
      </c>
      <c r="AB139" s="86">
        <v>11.0</v>
      </c>
      <c r="AC139" s="86">
        <v>1.0</v>
      </c>
      <c r="AD139" s="86">
        <v>1.0</v>
      </c>
      <c r="AE139" s="86">
        <v>0.0</v>
      </c>
      <c r="AF139" s="86">
        <v>0.0</v>
      </c>
      <c r="AG139" s="86">
        <v>0.0</v>
      </c>
      <c r="AH139" s="86">
        <v>0.0</v>
      </c>
      <c r="AI139" s="86">
        <v>0.0</v>
      </c>
      <c r="AJ139" s="79"/>
    </row>
    <row r="140">
      <c r="A140" s="86">
        <v>13903.5</v>
      </c>
      <c r="B140" s="109">
        <v>44447.0</v>
      </c>
      <c r="C140" s="109">
        <v>44487.0</v>
      </c>
      <c r="D140" s="89" t="s">
        <v>353</v>
      </c>
      <c r="E140" s="89" t="s">
        <v>36</v>
      </c>
      <c r="I140" s="110"/>
      <c r="J140" s="86">
        <v>1.0</v>
      </c>
      <c r="K140" s="86">
        <v>0.0</v>
      </c>
      <c r="L140" s="86">
        <v>0.0</v>
      </c>
      <c r="M140" s="89" t="s">
        <v>49</v>
      </c>
      <c r="N140" s="89" t="s">
        <v>49</v>
      </c>
      <c r="O140" s="86">
        <v>4.0</v>
      </c>
      <c r="P140" s="86">
        <v>0.0</v>
      </c>
      <c r="Q140" s="86">
        <v>0.0</v>
      </c>
      <c r="R140" s="86">
        <v>0.0</v>
      </c>
      <c r="S140" s="86">
        <v>0.0</v>
      </c>
      <c r="T140" s="86">
        <v>0.0</v>
      </c>
      <c r="U140" s="86">
        <v>0.0</v>
      </c>
      <c r="V140" s="86">
        <v>0.0</v>
      </c>
      <c r="W140" s="86">
        <v>0.0</v>
      </c>
      <c r="X140" s="86">
        <v>0.0</v>
      </c>
      <c r="Y140" s="86">
        <v>0.0</v>
      </c>
      <c r="Z140" s="86">
        <v>6.0</v>
      </c>
      <c r="AA140" s="86">
        <v>3.0</v>
      </c>
      <c r="AB140" s="86">
        <v>11.0</v>
      </c>
      <c r="AC140" s="86">
        <v>1.0</v>
      </c>
      <c r="AD140" s="86">
        <v>1.0</v>
      </c>
      <c r="AE140" s="86">
        <v>0.0</v>
      </c>
      <c r="AF140" s="86">
        <v>0.0</v>
      </c>
      <c r="AG140" s="86">
        <v>0.0</v>
      </c>
      <c r="AH140" s="86">
        <v>0.0</v>
      </c>
      <c r="AI140" s="86">
        <v>0.0</v>
      </c>
      <c r="AJ140" s="79"/>
    </row>
    <row r="141">
      <c r="A141" s="86">
        <v>13904.1</v>
      </c>
      <c r="B141" s="109">
        <v>44447.0</v>
      </c>
      <c r="C141" s="109">
        <v>44489.0</v>
      </c>
      <c r="D141" s="89" t="s">
        <v>215</v>
      </c>
      <c r="E141" s="89" t="s">
        <v>36</v>
      </c>
      <c r="F141" s="89" t="s">
        <v>308</v>
      </c>
      <c r="G141" s="89" t="s">
        <v>43</v>
      </c>
      <c r="H141" s="86">
        <v>27545.0</v>
      </c>
      <c r="I141" s="110"/>
      <c r="J141" s="86">
        <v>0.0</v>
      </c>
      <c r="K141" s="86">
        <v>1.0</v>
      </c>
      <c r="L141" s="86">
        <v>0.0</v>
      </c>
      <c r="M141" s="89" t="s">
        <v>39</v>
      </c>
      <c r="N141" s="89" t="s">
        <v>39</v>
      </c>
      <c r="O141" s="86">
        <v>3.0</v>
      </c>
      <c r="P141" s="86">
        <v>11.0</v>
      </c>
      <c r="Q141" s="86">
        <v>5.0</v>
      </c>
      <c r="R141" s="86">
        <v>10.0</v>
      </c>
      <c r="S141" s="86">
        <v>2.0</v>
      </c>
      <c r="T141" s="86">
        <v>1.0</v>
      </c>
      <c r="U141" s="86">
        <v>0.0</v>
      </c>
      <c r="V141" s="86">
        <v>0.0</v>
      </c>
      <c r="W141" s="86">
        <v>0.0</v>
      </c>
      <c r="X141" s="86">
        <v>0.0</v>
      </c>
      <c r="Y141" s="86">
        <v>0.0</v>
      </c>
      <c r="Z141" s="86">
        <v>0.0</v>
      </c>
      <c r="AA141" s="86">
        <v>0.0</v>
      </c>
      <c r="AB141" s="86">
        <v>0.0</v>
      </c>
      <c r="AC141" s="86">
        <v>0.0</v>
      </c>
      <c r="AD141" s="86">
        <v>0.0</v>
      </c>
      <c r="AE141" s="86">
        <v>0.0</v>
      </c>
      <c r="AF141" s="86">
        <v>0.0</v>
      </c>
      <c r="AG141" s="86">
        <v>0.0</v>
      </c>
      <c r="AH141" s="86">
        <v>0.0</v>
      </c>
      <c r="AI141" s="86">
        <v>0.0</v>
      </c>
      <c r="AJ141" s="79"/>
    </row>
    <row r="142">
      <c r="A142" s="86">
        <v>13904.2</v>
      </c>
      <c r="B142" s="109">
        <v>44447.0</v>
      </c>
      <c r="C142" s="109">
        <v>44489.0</v>
      </c>
      <c r="D142" s="89" t="s">
        <v>215</v>
      </c>
      <c r="E142" s="89" t="s">
        <v>36</v>
      </c>
      <c r="F142" s="89" t="s">
        <v>308</v>
      </c>
      <c r="G142" s="89" t="s">
        <v>43</v>
      </c>
      <c r="H142" s="86">
        <v>27545.0</v>
      </c>
      <c r="I142" s="110"/>
      <c r="J142" s="86">
        <v>0.0</v>
      </c>
      <c r="K142" s="86">
        <v>1.0</v>
      </c>
      <c r="L142" s="86">
        <v>0.0</v>
      </c>
      <c r="M142" s="89" t="s">
        <v>39</v>
      </c>
      <c r="N142" s="89" t="s">
        <v>39</v>
      </c>
      <c r="O142" s="86">
        <v>3.0</v>
      </c>
      <c r="P142" s="86">
        <v>11.0</v>
      </c>
      <c r="Q142" s="86">
        <v>5.0</v>
      </c>
      <c r="R142" s="86">
        <v>5.0</v>
      </c>
      <c r="S142" s="86">
        <v>0.0</v>
      </c>
      <c r="T142" s="86">
        <v>1.0</v>
      </c>
      <c r="U142" s="86">
        <v>0.0</v>
      </c>
      <c r="V142" s="86">
        <v>0.0</v>
      </c>
      <c r="W142" s="86">
        <v>0.0</v>
      </c>
      <c r="X142" s="86">
        <v>0.0</v>
      </c>
      <c r="Y142" s="86">
        <v>0.0</v>
      </c>
      <c r="Z142" s="86">
        <v>0.0</v>
      </c>
      <c r="AA142" s="86">
        <v>0.0</v>
      </c>
      <c r="AB142" s="86">
        <v>7.0</v>
      </c>
      <c r="AC142" s="86">
        <v>1.0</v>
      </c>
      <c r="AD142" s="86">
        <v>0.0</v>
      </c>
      <c r="AE142" s="86">
        <v>0.0</v>
      </c>
      <c r="AF142" s="86">
        <v>0.0</v>
      </c>
      <c r="AG142" s="86">
        <v>0.0</v>
      </c>
      <c r="AH142" s="86">
        <v>0.0</v>
      </c>
      <c r="AI142" s="86">
        <v>0.0</v>
      </c>
      <c r="AJ142" s="79"/>
    </row>
    <row r="143">
      <c r="A143" s="86">
        <v>13904.3</v>
      </c>
      <c r="B143" s="109">
        <v>44447.0</v>
      </c>
      <c r="C143" s="109">
        <v>44489.0</v>
      </c>
      <c r="D143" s="89" t="s">
        <v>215</v>
      </c>
      <c r="E143" s="89" t="s">
        <v>36</v>
      </c>
      <c r="I143" s="110"/>
      <c r="J143" s="86">
        <v>1.0</v>
      </c>
      <c r="K143" s="86">
        <v>0.0</v>
      </c>
      <c r="L143" s="86">
        <v>0.0</v>
      </c>
      <c r="M143" s="89" t="s">
        <v>39</v>
      </c>
      <c r="N143" s="89" t="s">
        <v>39</v>
      </c>
      <c r="O143" s="86">
        <v>3.0</v>
      </c>
      <c r="P143" s="86">
        <v>0.0</v>
      </c>
      <c r="Q143" s="86">
        <v>0.0</v>
      </c>
      <c r="R143" s="86">
        <v>0.0</v>
      </c>
      <c r="S143" s="86">
        <v>0.0</v>
      </c>
      <c r="T143" s="86">
        <v>0.0</v>
      </c>
      <c r="U143" s="86">
        <v>0.0</v>
      </c>
      <c r="V143" s="86">
        <v>0.0</v>
      </c>
      <c r="W143" s="86">
        <v>0.0</v>
      </c>
      <c r="X143" s="86">
        <v>0.0</v>
      </c>
      <c r="Y143" s="86">
        <v>0.0</v>
      </c>
      <c r="Z143" s="86">
        <v>4.0</v>
      </c>
      <c r="AA143" s="86">
        <v>3.0</v>
      </c>
      <c r="AB143" s="86">
        <v>12.0</v>
      </c>
      <c r="AC143" s="86">
        <v>1.0</v>
      </c>
      <c r="AD143" s="86">
        <v>1.0</v>
      </c>
      <c r="AE143" s="86">
        <v>0.0</v>
      </c>
      <c r="AF143" s="86">
        <v>0.0</v>
      </c>
      <c r="AG143" s="86">
        <v>0.0</v>
      </c>
      <c r="AH143" s="86">
        <v>0.0</v>
      </c>
      <c r="AI143" s="86">
        <v>0.0</v>
      </c>
      <c r="AJ143" s="79"/>
    </row>
    <row r="144">
      <c r="A144" s="86">
        <v>13905.1</v>
      </c>
      <c r="B144" s="109">
        <v>44448.0</v>
      </c>
      <c r="C144" s="109">
        <v>44481.0</v>
      </c>
      <c r="D144" s="89" t="s">
        <v>430</v>
      </c>
      <c r="E144" s="89" t="s">
        <v>36</v>
      </c>
      <c r="F144" s="89" t="s">
        <v>259</v>
      </c>
      <c r="G144" s="90" t="s">
        <v>38</v>
      </c>
      <c r="H144" s="111">
        <v>27607.0</v>
      </c>
      <c r="I144" s="91"/>
      <c r="J144" s="86">
        <v>0.0</v>
      </c>
      <c r="K144" s="86">
        <v>1.0</v>
      </c>
      <c r="L144" s="86">
        <v>0.0</v>
      </c>
      <c r="M144" s="89" t="s">
        <v>39</v>
      </c>
      <c r="N144" s="89" t="s">
        <v>39</v>
      </c>
      <c r="O144" s="86">
        <v>1.0</v>
      </c>
      <c r="P144" s="86">
        <v>0.0</v>
      </c>
      <c r="Q144" s="86">
        <v>0.0</v>
      </c>
      <c r="R144" s="86">
        <v>0.0</v>
      </c>
      <c r="S144" s="86">
        <v>0.0</v>
      </c>
      <c r="T144" s="86">
        <v>0.0</v>
      </c>
      <c r="U144" s="86">
        <v>12.0</v>
      </c>
      <c r="V144" s="86">
        <v>6.0</v>
      </c>
      <c r="W144" s="86">
        <v>5.0</v>
      </c>
      <c r="X144" s="86">
        <v>0.0</v>
      </c>
      <c r="Y144" s="86">
        <v>0.0</v>
      </c>
      <c r="Z144" s="86">
        <v>0.0</v>
      </c>
      <c r="AA144" s="86">
        <v>0.0</v>
      </c>
      <c r="AB144" s="86">
        <v>0.0</v>
      </c>
      <c r="AC144" s="86">
        <v>0.0</v>
      </c>
      <c r="AD144" s="86">
        <v>0.0</v>
      </c>
      <c r="AE144" s="86">
        <v>0.0</v>
      </c>
      <c r="AF144" s="86">
        <v>0.0</v>
      </c>
      <c r="AG144" s="86">
        <v>5.0</v>
      </c>
      <c r="AH144" s="86">
        <v>2.0</v>
      </c>
      <c r="AI144" s="86">
        <v>0.0</v>
      </c>
      <c r="AJ144" s="79"/>
    </row>
    <row r="145">
      <c r="A145" s="86">
        <v>13906.1</v>
      </c>
      <c r="B145" s="109">
        <v>44448.0</v>
      </c>
      <c r="C145" s="109">
        <v>44489.0</v>
      </c>
      <c r="D145" s="89" t="s">
        <v>150</v>
      </c>
      <c r="E145" s="89" t="s">
        <v>36</v>
      </c>
      <c r="F145" s="89" t="s">
        <v>151</v>
      </c>
      <c r="G145" s="90" t="s">
        <v>38</v>
      </c>
      <c r="H145" s="111">
        <v>27606.0</v>
      </c>
      <c r="I145" s="91"/>
      <c r="J145" s="86">
        <v>0.0</v>
      </c>
      <c r="K145" s="86">
        <v>1.0</v>
      </c>
      <c r="L145" s="86">
        <v>0.0</v>
      </c>
      <c r="M145" s="89" t="s">
        <v>39</v>
      </c>
      <c r="N145" s="89" t="s">
        <v>39</v>
      </c>
      <c r="O145" s="86">
        <v>3.0</v>
      </c>
      <c r="P145" s="86">
        <v>11.0</v>
      </c>
      <c r="Q145" s="86">
        <v>5.0</v>
      </c>
      <c r="R145" s="86">
        <v>5.0</v>
      </c>
      <c r="S145" s="86">
        <v>0.0</v>
      </c>
      <c r="T145" s="86">
        <v>1.0</v>
      </c>
      <c r="U145" s="86">
        <v>0.0</v>
      </c>
      <c r="V145" s="86">
        <v>0.0</v>
      </c>
      <c r="W145" s="86">
        <v>0.0</v>
      </c>
      <c r="X145" s="86">
        <v>0.0</v>
      </c>
      <c r="Y145" s="86">
        <v>0.0</v>
      </c>
      <c r="Z145" s="86">
        <v>0.0</v>
      </c>
      <c r="AA145" s="86">
        <v>0.0</v>
      </c>
      <c r="AB145" s="86">
        <v>5.0</v>
      </c>
      <c r="AC145" s="86">
        <v>1.0</v>
      </c>
      <c r="AD145" s="86">
        <v>0.0</v>
      </c>
      <c r="AE145" s="86">
        <v>0.0</v>
      </c>
      <c r="AF145" s="86">
        <v>0.0</v>
      </c>
      <c r="AG145" s="86">
        <v>0.0</v>
      </c>
      <c r="AH145" s="86">
        <v>0.0</v>
      </c>
      <c r="AI145" s="86">
        <v>0.0</v>
      </c>
      <c r="AJ145" s="79"/>
    </row>
    <row r="146">
      <c r="A146" s="86">
        <v>13906.2</v>
      </c>
      <c r="B146" s="109">
        <v>44448.0</v>
      </c>
      <c r="C146" s="109">
        <v>44489.0</v>
      </c>
      <c r="D146" s="89" t="s">
        <v>150</v>
      </c>
      <c r="E146" s="89" t="s">
        <v>36</v>
      </c>
      <c r="F146" s="89" t="s">
        <v>40</v>
      </c>
      <c r="G146" s="113"/>
      <c r="H146" s="113"/>
      <c r="I146" s="91"/>
      <c r="J146" s="86">
        <v>0.0</v>
      </c>
      <c r="K146" s="86">
        <v>1.0</v>
      </c>
      <c r="L146" s="86">
        <v>0.0</v>
      </c>
      <c r="M146" s="89" t="s">
        <v>39</v>
      </c>
      <c r="N146" s="89" t="s">
        <v>39</v>
      </c>
      <c r="O146" s="86">
        <v>3.0</v>
      </c>
      <c r="P146" s="86">
        <v>0.0</v>
      </c>
      <c r="Q146" s="86">
        <v>0.0</v>
      </c>
      <c r="R146" s="86">
        <v>0.0</v>
      </c>
      <c r="S146" s="86">
        <v>0.0</v>
      </c>
      <c r="T146" s="86">
        <v>0.0</v>
      </c>
      <c r="U146" s="86">
        <v>11.0</v>
      </c>
      <c r="V146" s="86">
        <v>5.0</v>
      </c>
      <c r="W146" s="86">
        <v>10.0</v>
      </c>
      <c r="X146" s="86">
        <v>1.0</v>
      </c>
      <c r="Y146" s="86">
        <v>1.0</v>
      </c>
      <c r="Z146" s="86">
        <v>0.0</v>
      </c>
      <c r="AA146" s="86">
        <v>0.0</v>
      </c>
      <c r="AB146" s="86">
        <v>0.0</v>
      </c>
      <c r="AC146" s="86">
        <v>0.0</v>
      </c>
      <c r="AD146" s="86">
        <v>0.0</v>
      </c>
      <c r="AE146" s="86">
        <v>0.0</v>
      </c>
      <c r="AF146" s="86">
        <v>0.0</v>
      </c>
      <c r="AG146" s="86">
        <v>0.0</v>
      </c>
      <c r="AH146" s="86">
        <v>0.0</v>
      </c>
      <c r="AI146" s="86">
        <v>0.0</v>
      </c>
      <c r="AJ146" s="79"/>
    </row>
    <row r="147">
      <c r="A147" s="86">
        <v>13906.3</v>
      </c>
      <c r="B147" s="109">
        <v>44448.0</v>
      </c>
      <c r="C147" s="109">
        <v>44489.0</v>
      </c>
      <c r="D147" s="89" t="s">
        <v>150</v>
      </c>
      <c r="E147" s="89" t="s">
        <v>36</v>
      </c>
      <c r="F147" s="89" t="s">
        <v>40</v>
      </c>
      <c r="G147" s="110"/>
      <c r="H147" s="110"/>
      <c r="I147" s="110"/>
      <c r="J147" s="86">
        <v>0.0</v>
      </c>
      <c r="K147" s="86">
        <v>1.0</v>
      </c>
      <c r="L147" s="86">
        <v>0.0</v>
      </c>
      <c r="M147" s="89" t="s">
        <v>39</v>
      </c>
      <c r="N147" s="89" t="s">
        <v>39</v>
      </c>
      <c r="O147" s="86">
        <v>3.0</v>
      </c>
      <c r="P147" s="86">
        <v>11.0</v>
      </c>
      <c r="Q147" s="86">
        <v>5.0</v>
      </c>
      <c r="R147" s="86">
        <v>0.0</v>
      </c>
      <c r="S147" s="86">
        <v>0.0</v>
      </c>
      <c r="T147" s="86">
        <v>1.0</v>
      </c>
      <c r="U147" s="86">
        <v>0.0</v>
      </c>
      <c r="V147" s="86">
        <v>0.0</v>
      </c>
      <c r="W147" s="86">
        <v>0.0</v>
      </c>
      <c r="X147" s="86">
        <v>0.0</v>
      </c>
      <c r="Y147" s="86">
        <v>0.0</v>
      </c>
      <c r="Z147" s="86">
        <v>0.0</v>
      </c>
      <c r="AA147" s="86">
        <v>0.0</v>
      </c>
      <c r="AB147" s="86">
        <v>0.0</v>
      </c>
      <c r="AC147" s="86">
        <v>0.0</v>
      </c>
      <c r="AD147" s="86">
        <v>0.0</v>
      </c>
      <c r="AE147" s="86">
        <v>0.0</v>
      </c>
      <c r="AF147" s="86">
        <v>0.0</v>
      </c>
      <c r="AG147" s="86">
        <v>0.0</v>
      </c>
      <c r="AH147" s="86">
        <v>0.0</v>
      </c>
      <c r="AI147" s="86">
        <v>0.0</v>
      </c>
      <c r="AJ147" s="79"/>
    </row>
    <row r="148">
      <c r="A148" s="86">
        <v>13907.1</v>
      </c>
      <c r="B148" s="109">
        <v>44448.0</v>
      </c>
      <c r="C148" s="109">
        <v>44488.0</v>
      </c>
      <c r="D148" s="89" t="s">
        <v>282</v>
      </c>
      <c r="E148" s="89" t="s">
        <v>36</v>
      </c>
      <c r="F148" s="89" t="s">
        <v>319</v>
      </c>
      <c r="G148" s="90" t="s">
        <v>38</v>
      </c>
      <c r="H148" s="111">
        <v>27614.0</v>
      </c>
      <c r="I148" s="91"/>
      <c r="J148" s="86">
        <v>0.0</v>
      </c>
      <c r="K148" s="86">
        <v>1.0</v>
      </c>
      <c r="L148" s="86">
        <v>0.0</v>
      </c>
      <c r="M148" s="89" t="s">
        <v>49</v>
      </c>
      <c r="N148" s="89" t="s">
        <v>39</v>
      </c>
      <c r="O148" s="86">
        <v>1.0</v>
      </c>
      <c r="P148" s="86">
        <v>0.0</v>
      </c>
      <c r="Q148" s="86">
        <v>0.0</v>
      </c>
      <c r="R148" s="86">
        <v>0.0</v>
      </c>
      <c r="S148" s="86">
        <v>0.0</v>
      </c>
      <c r="T148" s="86">
        <v>0.0</v>
      </c>
      <c r="U148" s="86">
        <v>10.0</v>
      </c>
      <c r="V148" s="86">
        <v>6.0</v>
      </c>
      <c r="W148" s="86">
        <v>10.0</v>
      </c>
      <c r="X148" s="86">
        <v>1.0</v>
      </c>
      <c r="Y148" s="86">
        <v>0.0</v>
      </c>
      <c r="Z148" s="86">
        <v>0.0</v>
      </c>
      <c r="AA148" s="86">
        <v>0.0</v>
      </c>
      <c r="AB148" s="86">
        <v>0.0</v>
      </c>
      <c r="AC148" s="86">
        <v>0.0</v>
      </c>
      <c r="AD148" s="86">
        <v>0.0</v>
      </c>
      <c r="AE148" s="86">
        <v>0.0</v>
      </c>
      <c r="AF148" s="86">
        <v>0.0</v>
      </c>
      <c r="AG148" s="86">
        <v>0.0</v>
      </c>
      <c r="AH148" s="86">
        <v>0.0</v>
      </c>
      <c r="AI148" s="86">
        <v>0.0</v>
      </c>
      <c r="AJ148" s="79"/>
    </row>
    <row r="149">
      <c r="A149" s="86">
        <v>13907.2</v>
      </c>
      <c r="B149" s="109">
        <v>44448.0</v>
      </c>
      <c r="C149" s="109">
        <v>44488.0</v>
      </c>
      <c r="D149" s="89" t="s">
        <v>282</v>
      </c>
      <c r="E149" s="89" t="s">
        <v>36</v>
      </c>
      <c r="I149" s="110"/>
      <c r="J149" s="86">
        <v>1.0</v>
      </c>
      <c r="K149" s="86">
        <v>0.0</v>
      </c>
      <c r="L149" s="86">
        <v>0.0</v>
      </c>
      <c r="M149" s="89" t="s">
        <v>49</v>
      </c>
      <c r="N149" s="89" t="s">
        <v>39</v>
      </c>
      <c r="O149" s="86">
        <v>0.0</v>
      </c>
      <c r="P149" s="86">
        <v>0.0</v>
      </c>
      <c r="Q149" s="86">
        <v>0.0</v>
      </c>
      <c r="R149" s="86">
        <v>0.0</v>
      </c>
      <c r="S149" s="86">
        <v>0.0</v>
      </c>
      <c r="T149" s="86">
        <v>0.0</v>
      </c>
      <c r="U149" s="86">
        <v>0.0</v>
      </c>
      <c r="V149" s="86">
        <v>0.0</v>
      </c>
      <c r="W149" s="86">
        <v>0.0</v>
      </c>
      <c r="X149" s="86">
        <v>0.0</v>
      </c>
      <c r="Y149" s="86">
        <v>0.0</v>
      </c>
      <c r="Z149" s="86">
        <v>7.0</v>
      </c>
      <c r="AA149" s="86">
        <v>3.0</v>
      </c>
      <c r="AB149" s="86">
        <v>10.0</v>
      </c>
      <c r="AC149" s="86">
        <v>1.0</v>
      </c>
      <c r="AD149" s="86">
        <v>1.0</v>
      </c>
      <c r="AE149" s="86">
        <v>0.0</v>
      </c>
      <c r="AF149" s="86">
        <v>0.0</v>
      </c>
      <c r="AG149" s="86">
        <v>0.0</v>
      </c>
      <c r="AH149" s="86">
        <v>0.0</v>
      </c>
      <c r="AI149" s="86">
        <v>0.0</v>
      </c>
      <c r="AJ149" s="79"/>
    </row>
    <row r="150">
      <c r="A150" s="86">
        <v>13908.1</v>
      </c>
      <c r="B150" s="109">
        <v>44448.0</v>
      </c>
      <c r="C150" s="109">
        <v>44491.0</v>
      </c>
      <c r="D150" s="89" t="s">
        <v>406</v>
      </c>
      <c r="E150" s="89" t="s">
        <v>36</v>
      </c>
      <c r="F150" s="89" t="s">
        <v>443</v>
      </c>
      <c r="G150" s="89" t="s">
        <v>54</v>
      </c>
      <c r="H150" s="86">
        <v>27540.0</v>
      </c>
      <c r="I150" s="110"/>
      <c r="J150" s="86">
        <v>0.0</v>
      </c>
      <c r="K150" s="86">
        <v>1.0</v>
      </c>
      <c r="L150" s="86">
        <v>0.0</v>
      </c>
      <c r="M150" s="89" t="s">
        <v>39</v>
      </c>
      <c r="N150" s="89" t="s">
        <v>39</v>
      </c>
      <c r="O150" s="86">
        <v>1.0</v>
      </c>
      <c r="P150" s="86">
        <v>0.0</v>
      </c>
      <c r="Q150" s="86">
        <v>0.0</v>
      </c>
      <c r="R150" s="86">
        <v>0.0</v>
      </c>
      <c r="S150" s="86">
        <v>0.0</v>
      </c>
      <c r="T150" s="86">
        <v>0.0</v>
      </c>
      <c r="U150" s="86">
        <v>0.0</v>
      </c>
      <c r="V150" s="86">
        <v>0.0</v>
      </c>
      <c r="W150" s="86">
        <v>0.0</v>
      </c>
      <c r="X150" s="86">
        <v>0.0</v>
      </c>
      <c r="Y150" s="86">
        <v>0.0</v>
      </c>
      <c r="Z150" s="86">
        <v>0.0</v>
      </c>
      <c r="AA150" s="86">
        <v>0.0</v>
      </c>
      <c r="AB150" s="86">
        <v>0.0</v>
      </c>
      <c r="AC150" s="86">
        <v>0.0</v>
      </c>
      <c r="AD150" s="86">
        <v>0.0</v>
      </c>
      <c r="AE150" s="86">
        <v>9.0</v>
      </c>
      <c r="AF150" s="86">
        <v>5.0</v>
      </c>
      <c r="AG150" s="86">
        <v>10.0</v>
      </c>
      <c r="AH150" s="86">
        <v>1.0</v>
      </c>
      <c r="AI150" s="86">
        <v>0.0</v>
      </c>
      <c r="AJ150" s="79"/>
    </row>
    <row r="151">
      <c r="A151" s="86">
        <v>13908.2</v>
      </c>
      <c r="B151" s="109">
        <v>44448.0</v>
      </c>
      <c r="C151" s="109">
        <v>44491.0</v>
      </c>
      <c r="D151" s="89" t="s">
        <v>406</v>
      </c>
      <c r="E151" s="89" t="s">
        <v>36</v>
      </c>
      <c r="F151" s="89" t="s">
        <v>443</v>
      </c>
      <c r="G151" s="90" t="s">
        <v>54</v>
      </c>
      <c r="H151" s="111">
        <v>27540.0</v>
      </c>
      <c r="I151" s="91"/>
      <c r="J151" s="86">
        <v>0.0</v>
      </c>
      <c r="K151" s="86">
        <v>1.0</v>
      </c>
      <c r="L151" s="86">
        <v>0.0</v>
      </c>
      <c r="M151" s="89" t="s">
        <v>39</v>
      </c>
      <c r="N151" s="89" t="s">
        <v>39</v>
      </c>
      <c r="O151" s="86">
        <v>1.0</v>
      </c>
      <c r="P151" s="86">
        <v>0.0</v>
      </c>
      <c r="Q151" s="86">
        <v>0.0</v>
      </c>
      <c r="R151" s="86">
        <v>0.0</v>
      </c>
      <c r="S151" s="86">
        <v>0.0</v>
      </c>
      <c r="T151" s="86">
        <v>0.0</v>
      </c>
      <c r="U151" s="86">
        <v>0.0</v>
      </c>
      <c r="V151" s="86">
        <v>0.0</v>
      </c>
      <c r="W151" s="86">
        <v>0.0</v>
      </c>
      <c r="X151" s="86">
        <v>0.0</v>
      </c>
      <c r="Y151" s="86">
        <v>0.0</v>
      </c>
      <c r="Z151" s="86">
        <v>0.0</v>
      </c>
      <c r="AA151" s="86">
        <v>0.0</v>
      </c>
      <c r="AB151" s="86">
        <v>0.0</v>
      </c>
      <c r="AC151" s="86">
        <v>0.0</v>
      </c>
      <c r="AD151" s="86">
        <v>0.0</v>
      </c>
      <c r="AE151" s="86">
        <v>9.0</v>
      </c>
      <c r="AF151" s="86">
        <v>5.0</v>
      </c>
      <c r="AG151" s="86">
        <v>5.0</v>
      </c>
      <c r="AH151" s="86">
        <v>1.0</v>
      </c>
      <c r="AI151" s="86">
        <v>0.0</v>
      </c>
      <c r="AJ151" s="79"/>
    </row>
    <row r="152">
      <c r="A152" s="86">
        <v>13908.3</v>
      </c>
      <c r="B152" s="109">
        <v>44448.0</v>
      </c>
      <c r="C152" s="112">
        <v>44491.0</v>
      </c>
      <c r="D152" s="89" t="s">
        <v>406</v>
      </c>
      <c r="E152" s="89" t="s">
        <v>36</v>
      </c>
      <c r="I152" s="110"/>
      <c r="J152" s="86">
        <v>0.0</v>
      </c>
      <c r="K152" s="86">
        <v>0.0</v>
      </c>
      <c r="L152" s="86">
        <v>1.0</v>
      </c>
      <c r="M152" s="89" t="s">
        <v>39</v>
      </c>
      <c r="N152" s="89" t="s">
        <v>39</v>
      </c>
      <c r="O152" s="86">
        <v>0.0</v>
      </c>
      <c r="P152" s="86">
        <v>7.0</v>
      </c>
      <c r="Q152" s="86">
        <v>5.0</v>
      </c>
      <c r="R152" s="86">
        <v>0.0</v>
      </c>
      <c r="S152" s="86">
        <v>0.0</v>
      </c>
      <c r="T152" s="86">
        <v>1.0</v>
      </c>
      <c r="U152" s="86">
        <v>0.0</v>
      </c>
      <c r="V152" s="86">
        <v>0.0</v>
      </c>
      <c r="W152" s="86">
        <v>0.0</v>
      </c>
      <c r="X152" s="86">
        <v>0.0</v>
      </c>
      <c r="Y152" s="86">
        <v>0.0</v>
      </c>
      <c r="Z152" s="86">
        <v>0.0</v>
      </c>
      <c r="AA152" s="86">
        <v>0.0</v>
      </c>
      <c r="AB152" s="86">
        <v>0.0</v>
      </c>
      <c r="AC152" s="86">
        <v>0.0</v>
      </c>
      <c r="AD152" s="86">
        <v>0.0</v>
      </c>
      <c r="AE152" s="86">
        <v>0.0</v>
      </c>
      <c r="AF152" s="86">
        <v>0.0</v>
      </c>
      <c r="AG152" s="86">
        <v>0.0</v>
      </c>
      <c r="AH152" s="86">
        <v>0.0</v>
      </c>
      <c r="AI152" s="86">
        <v>0.0</v>
      </c>
      <c r="AJ152" s="79"/>
    </row>
    <row r="153">
      <c r="A153" s="86">
        <v>13909.1</v>
      </c>
      <c r="B153" s="109">
        <v>44448.0</v>
      </c>
      <c r="C153" s="109">
        <v>44496.0</v>
      </c>
      <c r="D153" s="89" t="s">
        <v>178</v>
      </c>
      <c r="E153" s="89" t="s">
        <v>36</v>
      </c>
      <c r="F153" s="89" t="s">
        <v>179</v>
      </c>
      <c r="G153" s="90" t="s">
        <v>38</v>
      </c>
      <c r="H153" s="111">
        <v>27616.0</v>
      </c>
      <c r="I153" s="91"/>
      <c r="J153" s="86">
        <v>0.0</v>
      </c>
      <c r="K153" s="86">
        <v>1.0</v>
      </c>
      <c r="L153" s="86">
        <v>0.0</v>
      </c>
      <c r="M153" s="89" t="s">
        <v>49</v>
      </c>
      <c r="N153" s="89" t="s">
        <v>39</v>
      </c>
      <c r="O153" s="86">
        <v>3.0</v>
      </c>
      <c r="P153" s="86">
        <v>0.0</v>
      </c>
      <c r="Q153" s="86">
        <v>0.0</v>
      </c>
      <c r="R153" s="86">
        <v>0.0</v>
      </c>
      <c r="S153" s="86">
        <v>0.0</v>
      </c>
      <c r="T153" s="86">
        <v>0.0</v>
      </c>
      <c r="U153" s="86">
        <v>0.0</v>
      </c>
      <c r="V153" s="86">
        <v>0.0</v>
      </c>
      <c r="W153" s="86">
        <v>0.0</v>
      </c>
      <c r="X153" s="86">
        <v>0.0</v>
      </c>
      <c r="Y153" s="86">
        <v>0.0</v>
      </c>
      <c r="Z153" s="86">
        <v>0.0</v>
      </c>
      <c r="AA153" s="86">
        <v>0.0</v>
      </c>
      <c r="AB153" s="86">
        <v>0.0</v>
      </c>
      <c r="AC153" s="86">
        <v>0.0</v>
      </c>
      <c r="AD153" s="86">
        <v>0.0</v>
      </c>
      <c r="AE153" s="86">
        <v>12.0</v>
      </c>
      <c r="AF153" s="86">
        <v>5.0</v>
      </c>
      <c r="AG153" s="86">
        <v>5.0</v>
      </c>
      <c r="AH153" s="86">
        <v>1.0</v>
      </c>
      <c r="AI153" s="86">
        <v>1.0</v>
      </c>
      <c r="AJ153" s="79"/>
    </row>
    <row r="154">
      <c r="A154" s="86">
        <v>13909.2</v>
      </c>
      <c r="B154" s="109">
        <v>44448.0</v>
      </c>
      <c r="C154" s="109">
        <v>44491.0</v>
      </c>
      <c r="D154" s="89" t="s">
        <v>178</v>
      </c>
      <c r="E154" s="89" t="s">
        <v>36</v>
      </c>
      <c r="F154" s="89" t="s">
        <v>179</v>
      </c>
      <c r="G154" s="89" t="s">
        <v>38</v>
      </c>
      <c r="H154" s="86">
        <v>27616.0</v>
      </c>
      <c r="I154" s="110"/>
      <c r="J154" s="86">
        <v>0.0</v>
      </c>
      <c r="K154" s="86">
        <v>1.0</v>
      </c>
      <c r="L154" s="86">
        <v>0.0</v>
      </c>
      <c r="M154" s="89" t="s">
        <v>49</v>
      </c>
      <c r="N154" s="89" t="s">
        <v>39</v>
      </c>
      <c r="O154" s="86">
        <v>3.0</v>
      </c>
      <c r="P154" s="86">
        <v>0.0</v>
      </c>
      <c r="Q154" s="86">
        <v>0.0</v>
      </c>
      <c r="R154" s="86">
        <v>0.0</v>
      </c>
      <c r="S154" s="86">
        <v>0.0</v>
      </c>
      <c r="T154" s="86">
        <v>0.0</v>
      </c>
      <c r="U154" s="86">
        <v>0.0</v>
      </c>
      <c r="V154" s="86">
        <v>0.0</v>
      </c>
      <c r="W154" s="86">
        <v>0.0</v>
      </c>
      <c r="X154" s="86">
        <v>0.0</v>
      </c>
      <c r="Y154" s="86">
        <v>0.0</v>
      </c>
      <c r="Z154" s="86">
        <v>0.0</v>
      </c>
      <c r="AA154" s="86">
        <v>0.0</v>
      </c>
      <c r="AB154" s="86">
        <v>0.0</v>
      </c>
      <c r="AC154" s="86">
        <v>0.0</v>
      </c>
      <c r="AD154" s="86">
        <v>0.0</v>
      </c>
      <c r="AE154" s="86">
        <v>10.0</v>
      </c>
      <c r="AF154" s="86">
        <v>6.0</v>
      </c>
      <c r="AG154" s="86">
        <v>10.0</v>
      </c>
      <c r="AH154" s="86">
        <v>1.0</v>
      </c>
      <c r="AI154" s="86">
        <v>1.0</v>
      </c>
      <c r="AJ154" s="79"/>
    </row>
    <row r="155">
      <c r="A155" s="86">
        <v>13909.3</v>
      </c>
      <c r="B155" s="109">
        <v>44448.0</v>
      </c>
      <c r="C155" s="109">
        <v>44496.0</v>
      </c>
      <c r="D155" s="89" t="s">
        <v>178</v>
      </c>
      <c r="E155" s="89" t="s">
        <v>36</v>
      </c>
      <c r="F155" s="89" t="s">
        <v>183</v>
      </c>
      <c r="G155" s="89" t="s">
        <v>86</v>
      </c>
      <c r="H155" s="86">
        <v>27591.0</v>
      </c>
      <c r="I155" s="110"/>
      <c r="J155" s="86">
        <v>0.0</v>
      </c>
      <c r="K155" s="86">
        <v>1.0</v>
      </c>
      <c r="L155" s="86">
        <v>0.0</v>
      </c>
      <c r="M155" s="89" t="s">
        <v>49</v>
      </c>
      <c r="N155" s="89" t="s">
        <v>39</v>
      </c>
      <c r="O155" s="86">
        <v>3.0</v>
      </c>
      <c r="P155" s="86">
        <v>0.0</v>
      </c>
      <c r="Q155" s="86">
        <v>0.0</v>
      </c>
      <c r="R155" s="86">
        <v>0.0</v>
      </c>
      <c r="S155" s="86">
        <v>0.0</v>
      </c>
      <c r="T155" s="86">
        <v>0.0</v>
      </c>
      <c r="U155" s="86">
        <v>0.0</v>
      </c>
      <c r="V155" s="86">
        <v>0.0</v>
      </c>
      <c r="W155" s="86">
        <v>0.0</v>
      </c>
      <c r="X155" s="86">
        <v>0.0</v>
      </c>
      <c r="Y155" s="86">
        <v>0.0</v>
      </c>
      <c r="Z155" s="86">
        <v>0.0</v>
      </c>
      <c r="AA155" s="86">
        <v>0.0</v>
      </c>
      <c r="AB155" s="86">
        <v>0.0</v>
      </c>
      <c r="AC155" s="86">
        <v>0.0</v>
      </c>
      <c r="AD155" s="86">
        <v>0.0</v>
      </c>
      <c r="AE155" s="86">
        <v>11.0</v>
      </c>
      <c r="AF155" s="86">
        <v>6.0</v>
      </c>
      <c r="AG155" s="86">
        <v>10.0</v>
      </c>
      <c r="AH155" s="86">
        <v>1.0</v>
      </c>
      <c r="AI155" s="86">
        <v>1.0</v>
      </c>
      <c r="AJ155" s="79"/>
    </row>
    <row r="156">
      <c r="A156" s="86">
        <v>13909.4</v>
      </c>
      <c r="B156" s="109">
        <v>44448.0</v>
      </c>
      <c r="C156" s="109">
        <v>44491.0</v>
      </c>
      <c r="D156" s="89" t="s">
        <v>178</v>
      </c>
      <c r="E156" s="89" t="s">
        <v>36</v>
      </c>
      <c r="I156" s="110"/>
      <c r="J156" s="86">
        <v>1.0</v>
      </c>
      <c r="K156" s="86">
        <v>0.0</v>
      </c>
      <c r="L156" s="86">
        <v>0.0</v>
      </c>
      <c r="M156" s="89" t="s">
        <v>39</v>
      </c>
      <c r="N156" s="89" t="s">
        <v>39</v>
      </c>
      <c r="O156" s="86">
        <v>3.0</v>
      </c>
      <c r="P156" s="86">
        <v>0.0</v>
      </c>
      <c r="Q156" s="86">
        <v>0.0</v>
      </c>
      <c r="R156" s="86">
        <v>0.0</v>
      </c>
      <c r="S156" s="86">
        <v>0.0</v>
      </c>
      <c r="T156" s="86">
        <v>0.0</v>
      </c>
      <c r="U156" s="86">
        <v>0.0</v>
      </c>
      <c r="V156" s="86">
        <v>0.0</v>
      </c>
      <c r="W156" s="86">
        <v>0.0</v>
      </c>
      <c r="X156" s="86">
        <v>0.0</v>
      </c>
      <c r="Y156" s="86">
        <v>0.0</v>
      </c>
      <c r="Z156" s="86">
        <v>11.0</v>
      </c>
      <c r="AA156" s="86">
        <v>7.0</v>
      </c>
      <c r="AB156" s="86">
        <v>12.0</v>
      </c>
      <c r="AC156" s="86">
        <v>1.0</v>
      </c>
      <c r="AD156" s="86">
        <v>1.0</v>
      </c>
      <c r="AE156" s="86">
        <v>0.0</v>
      </c>
      <c r="AF156" s="86">
        <v>0.0</v>
      </c>
      <c r="AG156" s="86">
        <v>0.0</v>
      </c>
      <c r="AH156" s="86">
        <v>0.0</v>
      </c>
      <c r="AI156" s="86">
        <v>0.0</v>
      </c>
      <c r="AJ156" s="79"/>
    </row>
    <row r="157">
      <c r="A157" s="86">
        <v>13909.5</v>
      </c>
      <c r="B157" s="109">
        <v>44448.0</v>
      </c>
      <c r="C157" s="109">
        <v>44491.0</v>
      </c>
      <c r="D157" s="89" t="s">
        <v>178</v>
      </c>
      <c r="E157" s="89" t="s">
        <v>36</v>
      </c>
      <c r="I157" s="110"/>
      <c r="J157" s="86">
        <v>1.0</v>
      </c>
      <c r="K157" s="86">
        <v>0.0</v>
      </c>
      <c r="L157" s="86">
        <v>0.0</v>
      </c>
      <c r="M157" s="89" t="s">
        <v>39</v>
      </c>
      <c r="N157" s="89" t="s">
        <v>39</v>
      </c>
      <c r="O157" s="86">
        <v>3.0</v>
      </c>
      <c r="P157" s="86">
        <v>0.0</v>
      </c>
      <c r="Q157" s="86">
        <v>0.0</v>
      </c>
      <c r="R157" s="86">
        <v>0.0</v>
      </c>
      <c r="S157" s="86">
        <v>0.0</v>
      </c>
      <c r="T157" s="86">
        <v>0.0</v>
      </c>
      <c r="U157" s="86">
        <v>0.0</v>
      </c>
      <c r="V157" s="86">
        <v>0.0</v>
      </c>
      <c r="W157" s="86">
        <v>0.0</v>
      </c>
      <c r="X157" s="86">
        <v>0.0</v>
      </c>
      <c r="Y157" s="86">
        <v>0.0</v>
      </c>
      <c r="Z157" s="86">
        <v>7.0</v>
      </c>
      <c r="AA157" s="86">
        <v>5.0</v>
      </c>
      <c r="AB157" s="86">
        <v>11.0</v>
      </c>
      <c r="AC157" s="86">
        <v>1.0</v>
      </c>
      <c r="AD157" s="86">
        <v>1.0</v>
      </c>
      <c r="AE157" s="86">
        <v>0.0</v>
      </c>
      <c r="AF157" s="86">
        <v>0.0</v>
      </c>
      <c r="AG157" s="86">
        <v>0.0</v>
      </c>
      <c r="AH157" s="86">
        <v>0.0</v>
      </c>
      <c r="AI157" s="86">
        <v>0.0</v>
      </c>
      <c r="AJ157" s="79"/>
    </row>
    <row r="158">
      <c r="A158" s="86">
        <v>13909.6</v>
      </c>
      <c r="B158" s="109">
        <v>44448.0</v>
      </c>
      <c r="C158" s="109">
        <v>44496.0</v>
      </c>
      <c r="D158" s="89" t="s">
        <v>178</v>
      </c>
      <c r="E158" s="89" t="s">
        <v>36</v>
      </c>
      <c r="F158" s="89" t="s">
        <v>179</v>
      </c>
      <c r="G158" s="89" t="s">
        <v>38</v>
      </c>
      <c r="H158" s="86">
        <v>27616.0</v>
      </c>
      <c r="I158" s="110"/>
      <c r="J158" s="86">
        <v>0.0</v>
      </c>
      <c r="K158" s="86">
        <v>1.0</v>
      </c>
      <c r="L158" s="86">
        <v>0.0</v>
      </c>
      <c r="M158" s="89" t="s">
        <v>49</v>
      </c>
      <c r="N158" s="89" t="s">
        <v>39</v>
      </c>
      <c r="O158" s="86">
        <v>3.0</v>
      </c>
      <c r="P158" s="86">
        <v>0.0</v>
      </c>
      <c r="Q158" s="86">
        <v>0.0</v>
      </c>
      <c r="R158" s="86">
        <v>0.0</v>
      </c>
      <c r="S158" s="86">
        <v>0.0</v>
      </c>
      <c r="T158" s="86">
        <v>0.0</v>
      </c>
      <c r="U158" s="86">
        <v>0.0</v>
      </c>
      <c r="V158" s="86">
        <v>0.0</v>
      </c>
      <c r="W158" s="86">
        <v>0.0</v>
      </c>
      <c r="X158" s="86">
        <v>0.0</v>
      </c>
      <c r="Y158" s="86">
        <v>0.0</v>
      </c>
      <c r="Z158" s="86">
        <v>0.0</v>
      </c>
      <c r="AA158" s="86">
        <v>0.0</v>
      </c>
      <c r="AB158" s="86">
        <v>0.0</v>
      </c>
      <c r="AC158" s="86">
        <v>0.0</v>
      </c>
      <c r="AD158" s="86">
        <v>0.0</v>
      </c>
      <c r="AE158" s="86">
        <v>11.0</v>
      </c>
      <c r="AF158" s="86">
        <v>4.0</v>
      </c>
      <c r="AG158" s="86">
        <v>5.0</v>
      </c>
      <c r="AH158" s="86">
        <v>1.0</v>
      </c>
      <c r="AI158" s="86">
        <v>0.0</v>
      </c>
      <c r="AJ158" s="79"/>
    </row>
    <row r="159">
      <c r="A159" s="86">
        <v>13910.1</v>
      </c>
      <c r="B159" s="109">
        <v>44448.0</v>
      </c>
      <c r="C159" s="109">
        <v>44473.0</v>
      </c>
      <c r="D159" s="89" t="s">
        <v>337</v>
      </c>
      <c r="E159" s="89" t="s">
        <v>36</v>
      </c>
      <c r="F159" s="89" t="s">
        <v>40</v>
      </c>
      <c r="G159" s="113"/>
      <c r="H159" s="113"/>
      <c r="I159" s="91"/>
      <c r="J159" s="86">
        <v>0.0</v>
      </c>
      <c r="K159" s="86">
        <v>1.0</v>
      </c>
      <c r="L159" s="86">
        <v>0.0</v>
      </c>
      <c r="M159" s="89" t="s">
        <v>49</v>
      </c>
      <c r="N159" s="89" t="s">
        <v>39</v>
      </c>
      <c r="O159" s="86">
        <v>3.0</v>
      </c>
      <c r="P159" s="86">
        <v>10.0</v>
      </c>
      <c r="Q159" s="86">
        <v>5.0</v>
      </c>
      <c r="R159" s="86">
        <v>5.0</v>
      </c>
      <c r="S159" s="86">
        <v>0.0</v>
      </c>
      <c r="T159" s="86">
        <v>1.0</v>
      </c>
      <c r="U159" s="86">
        <v>0.0</v>
      </c>
      <c r="V159" s="86">
        <v>0.0</v>
      </c>
      <c r="W159" s="86">
        <v>0.0</v>
      </c>
      <c r="X159" s="86">
        <v>0.0</v>
      </c>
      <c r="Y159" s="86">
        <v>0.0</v>
      </c>
      <c r="Z159" s="86">
        <v>0.0</v>
      </c>
      <c r="AA159" s="86">
        <v>0.0</v>
      </c>
      <c r="AB159" s="86">
        <v>5.0</v>
      </c>
      <c r="AC159" s="86">
        <v>1.0</v>
      </c>
      <c r="AD159" s="86">
        <v>0.0</v>
      </c>
      <c r="AE159" s="86">
        <v>0.0</v>
      </c>
      <c r="AF159" s="86">
        <v>0.0</v>
      </c>
      <c r="AG159" s="86">
        <v>0.0</v>
      </c>
      <c r="AH159" s="86">
        <v>0.0</v>
      </c>
      <c r="AI159" s="86">
        <v>0.0</v>
      </c>
      <c r="AJ159" s="79"/>
    </row>
    <row r="160">
      <c r="A160" s="86">
        <v>13911.1</v>
      </c>
      <c r="B160" s="109">
        <v>44448.0</v>
      </c>
      <c r="C160" s="109">
        <v>44494.0</v>
      </c>
      <c r="D160" s="89" t="s">
        <v>121</v>
      </c>
      <c r="E160" s="89" t="s">
        <v>36</v>
      </c>
      <c r="I160" s="110"/>
      <c r="J160" s="86">
        <v>1.0</v>
      </c>
      <c r="K160" s="86">
        <v>0.0</v>
      </c>
      <c r="L160" s="86">
        <v>0.0</v>
      </c>
      <c r="M160" s="89" t="s">
        <v>49</v>
      </c>
      <c r="N160" s="89" t="s">
        <v>39</v>
      </c>
      <c r="O160" s="86">
        <v>3.0</v>
      </c>
      <c r="P160" s="86">
        <v>0.0</v>
      </c>
      <c r="Q160" s="86">
        <v>0.0</v>
      </c>
      <c r="R160" s="86">
        <v>0.0</v>
      </c>
      <c r="S160" s="86">
        <v>0.0</v>
      </c>
      <c r="T160" s="86">
        <v>0.0</v>
      </c>
      <c r="U160" s="86">
        <v>0.0</v>
      </c>
      <c r="V160" s="86">
        <v>0.0</v>
      </c>
      <c r="W160" s="86">
        <v>0.0</v>
      </c>
      <c r="X160" s="86">
        <v>0.0</v>
      </c>
      <c r="Y160" s="86">
        <v>0.0</v>
      </c>
      <c r="Z160" s="86">
        <v>5.0</v>
      </c>
      <c r="AA160" s="86">
        <v>3.0</v>
      </c>
      <c r="AB160" s="86">
        <v>10.0</v>
      </c>
      <c r="AC160" s="86">
        <v>1.0</v>
      </c>
      <c r="AD160" s="86">
        <v>0.0</v>
      </c>
      <c r="AE160" s="86">
        <v>0.0</v>
      </c>
      <c r="AF160" s="86">
        <v>0.0</v>
      </c>
      <c r="AG160" s="86">
        <v>0.0</v>
      </c>
      <c r="AH160" s="86">
        <v>0.0</v>
      </c>
      <c r="AI160" s="86">
        <v>0.0</v>
      </c>
      <c r="AJ160" s="79"/>
    </row>
    <row r="161">
      <c r="A161" s="86">
        <v>13911.2</v>
      </c>
      <c r="B161" s="109">
        <v>44448.0</v>
      </c>
      <c r="C161" s="109">
        <v>44494.0</v>
      </c>
      <c r="D161" s="89" t="s">
        <v>121</v>
      </c>
      <c r="E161" s="89" t="s">
        <v>36</v>
      </c>
      <c r="F161" s="89" t="s">
        <v>122</v>
      </c>
      <c r="G161" s="89" t="s">
        <v>38</v>
      </c>
      <c r="H161" s="86">
        <v>27610.0</v>
      </c>
      <c r="I161" s="110"/>
      <c r="J161" s="86">
        <v>0.0</v>
      </c>
      <c r="K161" s="86">
        <v>1.0</v>
      </c>
      <c r="L161" s="86">
        <v>0.0</v>
      </c>
      <c r="M161" s="89" t="s">
        <v>49</v>
      </c>
      <c r="N161" s="89" t="s">
        <v>39</v>
      </c>
      <c r="O161" s="86">
        <v>3.0</v>
      </c>
      <c r="P161" s="86">
        <v>10.0</v>
      </c>
      <c r="Q161" s="86">
        <v>5.0</v>
      </c>
      <c r="R161" s="86">
        <v>10.0</v>
      </c>
      <c r="S161" s="86">
        <v>1.0</v>
      </c>
      <c r="T161" s="86">
        <v>0.0</v>
      </c>
      <c r="U161" s="86">
        <v>0.0</v>
      </c>
      <c r="V161" s="86">
        <v>0.0</v>
      </c>
      <c r="W161" s="86">
        <v>0.0</v>
      </c>
      <c r="X161" s="86">
        <v>0.0</v>
      </c>
      <c r="Y161" s="86">
        <v>0.0</v>
      </c>
      <c r="Z161" s="86">
        <v>0.0</v>
      </c>
      <c r="AA161" s="86">
        <v>0.0</v>
      </c>
      <c r="AB161" s="86">
        <v>0.0</v>
      </c>
      <c r="AC161" s="86">
        <v>0.0</v>
      </c>
      <c r="AD161" s="86">
        <v>0.0</v>
      </c>
      <c r="AE161" s="86">
        <v>0.0</v>
      </c>
      <c r="AF161" s="86">
        <v>0.0</v>
      </c>
      <c r="AG161" s="86">
        <v>0.0</v>
      </c>
      <c r="AH161" s="86">
        <v>0.0</v>
      </c>
      <c r="AI161" s="86">
        <v>0.0</v>
      </c>
      <c r="AJ161" s="79"/>
    </row>
    <row r="162">
      <c r="A162" s="86">
        <v>13911.3</v>
      </c>
      <c r="B162" s="109">
        <v>44448.0</v>
      </c>
      <c r="C162" s="109">
        <v>44494.0</v>
      </c>
      <c r="D162" s="89" t="s">
        <v>121</v>
      </c>
      <c r="E162" s="89" t="s">
        <v>36</v>
      </c>
      <c r="F162" s="89" t="s">
        <v>124</v>
      </c>
      <c r="G162" s="90" t="s">
        <v>38</v>
      </c>
      <c r="H162" s="111">
        <v>27610.0</v>
      </c>
      <c r="I162" s="91"/>
      <c r="J162" s="86">
        <v>0.0</v>
      </c>
      <c r="K162" s="86">
        <v>1.0</v>
      </c>
      <c r="L162" s="86">
        <v>0.0</v>
      </c>
      <c r="M162" s="89" t="s">
        <v>49</v>
      </c>
      <c r="N162" s="89" t="s">
        <v>39</v>
      </c>
      <c r="O162" s="86">
        <v>3.0</v>
      </c>
      <c r="P162" s="86">
        <v>0.0</v>
      </c>
      <c r="Q162" s="86">
        <v>0.0</v>
      </c>
      <c r="R162" s="86">
        <v>0.0</v>
      </c>
      <c r="S162" s="86">
        <v>0.0</v>
      </c>
      <c r="T162" s="86">
        <v>0.0</v>
      </c>
      <c r="U162" s="86">
        <v>0.0</v>
      </c>
      <c r="V162" s="86">
        <v>5.0</v>
      </c>
      <c r="W162" s="86">
        <v>0.0</v>
      </c>
      <c r="X162" s="86">
        <v>0.0</v>
      </c>
      <c r="Y162" s="86">
        <v>0.0</v>
      </c>
      <c r="Z162" s="86">
        <v>0.0</v>
      </c>
      <c r="AA162" s="86">
        <v>0.0</v>
      </c>
      <c r="AB162" s="86">
        <v>0.0</v>
      </c>
      <c r="AC162" s="86">
        <v>0.0</v>
      </c>
      <c r="AD162" s="86">
        <v>0.0</v>
      </c>
      <c r="AE162" s="86">
        <v>11.0</v>
      </c>
      <c r="AF162" s="86">
        <v>0.0</v>
      </c>
      <c r="AG162" s="86">
        <v>5.0</v>
      </c>
      <c r="AH162" s="86">
        <v>1.0</v>
      </c>
      <c r="AI162" s="86">
        <v>1.0</v>
      </c>
      <c r="AJ162" s="79"/>
    </row>
    <row r="163">
      <c r="A163" s="86">
        <v>13912.1</v>
      </c>
      <c r="B163" s="109">
        <v>44448.0</v>
      </c>
      <c r="C163" s="109">
        <v>44496.0</v>
      </c>
      <c r="D163" s="89" t="s">
        <v>71</v>
      </c>
      <c r="E163" s="89" t="s">
        <v>72</v>
      </c>
      <c r="F163" s="89" t="s">
        <v>100</v>
      </c>
      <c r="G163" s="90" t="s">
        <v>74</v>
      </c>
      <c r="H163" s="111">
        <v>27587.0</v>
      </c>
      <c r="I163" s="91"/>
      <c r="J163" s="86">
        <v>0.0</v>
      </c>
      <c r="K163" s="86">
        <v>1.0</v>
      </c>
      <c r="L163" s="86">
        <v>0.0</v>
      </c>
      <c r="M163" s="89" t="s">
        <v>39</v>
      </c>
      <c r="N163" s="89" t="s">
        <v>39</v>
      </c>
      <c r="O163" s="86">
        <v>4.0</v>
      </c>
      <c r="P163" s="86">
        <v>0.0</v>
      </c>
      <c r="Q163" s="86">
        <v>0.0</v>
      </c>
      <c r="R163" s="86">
        <v>0.0</v>
      </c>
      <c r="S163" s="86">
        <v>0.0</v>
      </c>
      <c r="T163" s="86">
        <v>0.0</v>
      </c>
      <c r="U163" s="86">
        <v>0.0</v>
      </c>
      <c r="V163" s="86">
        <v>0.0</v>
      </c>
      <c r="W163" s="86">
        <v>0.0</v>
      </c>
      <c r="X163" s="86">
        <v>0.0</v>
      </c>
      <c r="Y163" s="86">
        <v>0.0</v>
      </c>
      <c r="Z163" s="86">
        <v>0.0</v>
      </c>
      <c r="AA163" s="86">
        <v>0.0</v>
      </c>
      <c r="AB163" s="86">
        <v>0.0</v>
      </c>
      <c r="AC163" s="86">
        <v>0.0</v>
      </c>
      <c r="AD163" s="86">
        <v>0.0</v>
      </c>
      <c r="AE163" s="86">
        <v>12.0</v>
      </c>
      <c r="AF163" s="86">
        <v>5.0</v>
      </c>
      <c r="AG163" s="86">
        <v>10.0</v>
      </c>
      <c r="AH163" s="86">
        <v>1.0</v>
      </c>
      <c r="AI163" s="86">
        <v>0.0</v>
      </c>
      <c r="AJ163" s="79"/>
    </row>
    <row r="164">
      <c r="A164" s="86">
        <v>13912.2</v>
      </c>
      <c r="B164" s="109">
        <v>44448.0</v>
      </c>
      <c r="C164" s="109">
        <v>44495.0</v>
      </c>
      <c r="D164" s="89" t="s">
        <v>71</v>
      </c>
      <c r="E164" s="89" t="s">
        <v>72</v>
      </c>
      <c r="F164" s="89" t="s">
        <v>73</v>
      </c>
      <c r="G164" s="90" t="s">
        <v>74</v>
      </c>
      <c r="H164" s="111">
        <v>27587.0</v>
      </c>
      <c r="I164" s="91"/>
      <c r="J164" s="86">
        <v>0.0</v>
      </c>
      <c r="K164" s="86">
        <v>1.0</v>
      </c>
      <c r="L164" s="86">
        <v>0.0</v>
      </c>
      <c r="M164" s="89" t="s">
        <v>39</v>
      </c>
      <c r="N164" s="89" t="s">
        <v>39</v>
      </c>
      <c r="O164" s="86">
        <v>7.0</v>
      </c>
      <c r="P164" s="86">
        <v>13.0</v>
      </c>
      <c r="Q164" s="86">
        <v>7.0</v>
      </c>
      <c r="R164" s="86">
        <v>10.0</v>
      </c>
      <c r="S164" s="86">
        <v>1.0</v>
      </c>
      <c r="T164" s="86">
        <v>1.0</v>
      </c>
      <c r="U164" s="86">
        <v>0.0</v>
      </c>
      <c r="V164" s="86">
        <v>0.0</v>
      </c>
      <c r="W164" s="86">
        <v>0.0</v>
      </c>
      <c r="X164" s="86">
        <v>0.0</v>
      </c>
      <c r="Y164" s="86">
        <v>0.0</v>
      </c>
      <c r="Z164" s="86">
        <v>0.0</v>
      </c>
      <c r="AA164" s="86">
        <v>0.0</v>
      </c>
      <c r="AB164" s="86">
        <v>0.0</v>
      </c>
      <c r="AC164" s="86">
        <v>0.0</v>
      </c>
      <c r="AD164" s="86">
        <v>0.0</v>
      </c>
      <c r="AE164" s="86">
        <v>0.0</v>
      </c>
      <c r="AF164" s="86">
        <v>0.0</v>
      </c>
      <c r="AG164" s="86">
        <v>0.0</v>
      </c>
      <c r="AH164" s="86">
        <v>0.0</v>
      </c>
      <c r="AI164" s="86">
        <v>0.0</v>
      </c>
      <c r="AJ164" s="79"/>
    </row>
    <row r="165">
      <c r="A165" s="86">
        <v>13912.3</v>
      </c>
      <c r="B165" s="109">
        <v>44448.0</v>
      </c>
      <c r="C165" s="109">
        <v>44495.0</v>
      </c>
      <c r="D165" s="89" t="s">
        <v>71</v>
      </c>
      <c r="E165" s="89" t="s">
        <v>72</v>
      </c>
      <c r="F165" s="89" t="s">
        <v>100</v>
      </c>
      <c r="G165" s="90" t="s">
        <v>74</v>
      </c>
      <c r="H165" s="111">
        <v>27587.0</v>
      </c>
      <c r="I165" s="91"/>
      <c r="J165" s="86">
        <v>0.0</v>
      </c>
      <c r="K165" s="86">
        <v>1.0</v>
      </c>
      <c r="L165" s="86">
        <v>0.0</v>
      </c>
      <c r="M165" s="89" t="s">
        <v>39</v>
      </c>
      <c r="N165" s="89" t="s">
        <v>39</v>
      </c>
      <c r="O165" s="86">
        <v>5.0</v>
      </c>
      <c r="P165" s="86">
        <v>0.0</v>
      </c>
      <c r="Q165" s="86">
        <v>0.0</v>
      </c>
      <c r="R165" s="86">
        <v>0.0</v>
      </c>
      <c r="S165" s="86">
        <v>0.0</v>
      </c>
      <c r="T165" s="86">
        <v>0.0</v>
      </c>
      <c r="U165" s="86">
        <v>0.0</v>
      </c>
      <c r="V165" s="86">
        <v>0.0</v>
      </c>
      <c r="W165" s="86">
        <v>0.0</v>
      </c>
      <c r="X165" s="86">
        <v>0.0</v>
      </c>
      <c r="Y165" s="86">
        <v>0.0</v>
      </c>
      <c r="Z165" s="86">
        <v>0.0</v>
      </c>
      <c r="AA165" s="86">
        <v>0.0</v>
      </c>
      <c r="AB165" s="86">
        <v>0.0</v>
      </c>
      <c r="AC165" s="86">
        <v>0.0</v>
      </c>
      <c r="AD165" s="86">
        <v>0.0</v>
      </c>
      <c r="AE165" s="86">
        <v>10.0</v>
      </c>
      <c r="AF165" s="86">
        <v>6.0</v>
      </c>
      <c r="AG165" s="86">
        <v>10.0</v>
      </c>
      <c r="AH165" s="86">
        <v>1.0</v>
      </c>
      <c r="AI165" s="86">
        <v>1.0</v>
      </c>
      <c r="AJ165" s="79"/>
    </row>
    <row r="166">
      <c r="A166" s="86">
        <v>13912.4</v>
      </c>
      <c r="B166" s="109">
        <v>44448.0</v>
      </c>
      <c r="C166" s="109">
        <v>44495.0</v>
      </c>
      <c r="D166" s="89" t="s">
        <v>71</v>
      </c>
      <c r="E166" s="89" t="s">
        <v>72</v>
      </c>
      <c r="F166" s="89" t="s">
        <v>100</v>
      </c>
      <c r="G166" s="89" t="s">
        <v>74</v>
      </c>
      <c r="H166" s="86">
        <v>27587.0</v>
      </c>
      <c r="I166" s="110"/>
      <c r="J166" s="86">
        <v>0.0</v>
      </c>
      <c r="K166" s="86">
        <v>1.0</v>
      </c>
      <c r="L166" s="86">
        <v>0.0</v>
      </c>
      <c r="M166" s="89" t="s">
        <v>39</v>
      </c>
      <c r="N166" s="89" t="s">
        <v>39</v>
      </c>
      <c r="O166" s="86">
        <v>8.0</v>
      </c>
      <c r="P166" s="86">
        <v>0.0</v>
      </c>
      <c r="Q166" s="86">
        <v>0.0</v>
      </c>
      <c r="R166" s="86">
        <v>0.0</v>
      </c>
      <c r="S166" s="86">
        <v>0.0</v>
      </c>
      <c r="T166" s="86">
        <v>0.0</v>
      </c>
      <c r="U166" s="86">
        <v>0.0</v>
      </c>
      <c r="V166" s="86">
        <v>0.0</v>
      </c>
      <c r="W166" s="86">
        <v>0.0</v>
      </c>
      <c r="X166" s="86">
        <v>0.0</v>
      </c>
      <c r="Y166" s="86">
        <v>0.0</v>
      </c>
      <c r="Z166" s="86">
        <v>12.0</v>
      </c>
      <c r="AA166" s="86">
        <v>6.0</v>
      </c>
      <c r="AB166" s="86">
        <v>12.0</v>
      </c>
      <c r="AC166" s="86">
        <v>1.0</v>
      </c>
      <c r="AD166" s="86">
        <v>0.0</v>
      </c>
      <c r="AE166" s="86">
        <v>0.0</v>
      </c>
      <c r="AF166" s="86">
        <v>0.0</v>
      </c>
      <c r="AG166" s="86">
        <v>0.0</v>
      </c>
      <c r="AH166" s="86">
        <v>0.0</v>
      </c>
      <c r="AI166" s="86">
        <v>0.0</v>
      </c>
      <c r="AJ166" s="79"/>
    </row>
    <row r="167">
      <c r="A167" s="86">
        <v>13912.5</v>
      </c>
      <c r="B167" s="109">
        <v>44448.0</v>
      </c>
      <c r="C167" s="109">
        <v>44495.0</v>
      </c>
      <c r="D167" s="89" t="s">
        <v>71</v>
      </c>
      <c r="E167" s="89" t="s">
        <v>72</v>
      </c>
      <c r="F167" s="89" t="s">
        <v>75</v>
      </c>
      <c r="G167" s="89" t="s">
        <v>74</v>
      </c>
      <c r="H167" s="86">
        <v>27587.0</v>
      </c>
      <c r="I167" s="110"/>
      <c r="J167" s="86">
        <v>0.0</v>
      </c>
      <c r="K167" s="86">
        <v>1.0</v>
      </c>
      <c r="L167" s="86">
        <v>0.0</v>
      </c>
      <c r="M167" s="89" t="s">
        <v>39</v>
      </c>
      <c r="N167" s="89" t="s">
        <v>39</v>
      </c>
      <c r="O167" s="86">
        <v>9.0</v>
      </c>
      <c r="P167" s="86">
        <v>15.0</v>
      </c>
      <c r="Q167" s="86">
        <v>7.0</v>
      </c>
      <c r="R167" s="86">
        <v>10.0</v>
      </c>
      <c r="S167" s="86">
        <v>1.0</v>
      </c>
      <c r="T167" s="86">
        <v>0.0</v>
      </c>
      <c r="U167" s="86">
        <v>0.0</v>
      </c>
      <c r="V167" s="86">
        <v>0.0</v>
      </c>
      <c r="W167" s="86">
        <v>0.0</v>
      </c>
      <c r="X167" s="86">
        <v>0.0</v>
      </c>
      <c r="Y167" s="86">
        <v>0.0</v>
      </c>
      <c r="Z167" s="86">
        <v>0.0</v>
      </c>
      <c r="AA167" s="86">
        <v>0.0</v>
      </c>
      <c r="AB167" s="86">
        <v>0.0</v>
      </c>
      <c r="AC167" s="86">
        <v>0.0</v>
      </c>
      <c r="AD167" s="86">
        <v>0.0</v>
      </c>
      <c r="AE167" s="86">
        <v>0.0</v>
      </c>
      <c r="AF167" s="86">
        <v>0.0</v>
      </c>
      <c r="AG167" s="86">
        <v>0.0</v>
      </c>
      <c r="AH167" s="86">
        <v>0.0</v>
      </c>
      <c r="AI167" s="86">
        <v>0.0</v>
      </c>
      <c r="AJ167" s="79"/>
    </row>
    <row r="168">
      <c r="A168" s="86">
        <v>13912.6</v>
      </c>
      <c r="B168" s="109">
        <v>44448.0</v>
      </c>
      <c r="C168" s="109">
        <v>44496.0</v>
      </c>
      <c r="D168" s="89" t="s">
        <v>71</v>
      </c>
      <c r="E168" s="89" t="s">
        <v>72</v>
      </c>
      <c r="F168" s="89" t="s">
        <v>100</v>
      </c>
      <c r="G168" s="89" t="s">
        <v>74</v>
      </c>
      <c r="H168" s="86">
        <v>27587.0</v>
      </c>
      <c r="I168" s="110"/>
      <c r="J168" s="86">
        <v>0.0</v>
      </c>
      <c r="K168" s="86">
        <v>1.0</v>
      </c>
      <c r="L168" s="86">
        <v>0.0</v>
      </c>
      <c r="M168" s="89" t="s">
        <v>39</v>
      </c>
      <c r="N168" s="89" t="s">
        <v>39</v>
      </c>
      <c r="O168" s="86">
        <v>2.0</v>
      </c>
      <c r="P168" s="86">
        <v>0.0</v>
      </c>
      <c r="Q168" s="86">
        <v>0.0</v>
      </c>
      <c r="R168" s="86">
        <v>0.0</v>
      </c>
      <c r="S168" s="86">
        <v>0.0</v>
      </c>
      <c r="T168" s="86">
        <v>0.0</v>
      </c>
      <c r="U168" s="86">
        <v>0.0</v>
      </c>
      <c r="V168" s="86">
        <v>0.0</v>
      </c>
      <c r="W168" s="86">
        <v>0.0</v>
      </c>
      <c r="X168" s="86">
        <v>0.0</v>
      </c>
      <c r="Y168" s="86">
        <v>0.0</v>
      </c>
      <c r="Z168" s="86">
        <v>8.0</v>
      </c>
      <c r="AA168" s="86">
        <v>5.0</v>
      </c>
      <c r="AB168" s="86">
        <v>12.0</v>
      </c>
      <c r="AC168" s="86">
        <v>1.0</v>
      </c>
      <c r="AD168" s="86">
        <v>1.0</v>
      </c>
      <c r="AE168" s="86">
        <v>0.0</v>
      </c>
      <c r="AF168" s="86">
        <v>0.0</v>
      </c>
      <c r="AG168" s="86">
        <v>0.0</v>
      </c>
      <c r="AH168" s="86">
        <v>0.0</v>
      </c>
      <c r="AI168" s="86">
        <v>0.0</v>
      </c>
      <c r="AJ168" s="79"/>
    </row>
    <row r="169">
      <c r="A169" s="86">
        <v>13913.1</v>
      </c>
      <c r="B169" s="109">
        <v>44448.0</v>
      </c>
      <c r="C169" s="109">
        <v>44491.0</v>
      </c>
      <c r="D169" s="89" t="s">
        <v>71</v>
      </c>
      <c r="E169" s="89" t="s">
        <v>72</v>
      </c>
      <c r="J169" s="86">
        <v>0.0</v>
      </c>
      <c r="K169" s="86">
        <v>0.0</v>
      </c>
      <c r="L169" s="86">
        <v>1.0</v>
      </c>
      <c r="M169" s="89" t="s">
        <v>39</v>
      </c>
      <c r="N169" s="89" t="s">
        <v>39</v>
      </c>
      <c r="O169" s="86">
        <v>1.0</v>
      </c>
      <c r="P169" s="86">
        <v>10.0</v>
      </c>
      <c r="Q169" s="86">
        <v>7.0</v>
      </c>
      <c r="R169" s="86">
        <v>10.0</v>
      </c>
      <c r="S169" s="86">
        <v>1.0</v>
      </c>
      <c r="T169" s="86">
        <v>0.0</v>
      </c>
      <c r="U169" s="86">
        <v>0.0</v>
      </c>
      <c r="V169" s="86">
        <v>0.0</v>
      </c>
      <c r="W169" s="86">
        <v>0.0</v>
      </c>
      <c r="X169" s="86">
        <v>0.0</v>
      </c>
      <c r="Y169" s="86">
        <v>0.0</v>
      </c>
      <c r="Z169" s="86">
        <v>0.0</v>
      </c>
      <c r="AA169" s="86">
        <v>0.0</v>
      </c>
      <c r="AB169" s="86">
        <v>0.0</v>
      </c>
      <c r="AC169" s="86">
        <v>0.0</v>
      </c>
      <c r="AD169" s="86">
        <v>0.0</v>
      </c>
      <c r="AE169" s="86">
        <v>0.0</v>
      </c>
      <c r="AF169" s="86">
        <v>0.0</v>
      </c>
      <c r="AG169" s="86">
        <v>0.0</v>
      </c>
      <c r="AH169" s="86">
        <v>0.0</v>
      </c>
      <c r="AI169" s="86">
        <v>0.0</v>
      </c>
      <c r="AJ169" s="79"/>
    </row>
    <row r="170">
      <c r="A170" s="86">
        <v>13913.2</v>
      </c>
      <c r="B170" s="109">
        <v>44448.0</v>
      </c>
      <c r="C170" s="109">
        <v>44491.0</v>
      </c>
      <c r="D170" s="89" t="s">
        <v>71</v>
      </c>
      <c r="E170" s="89" t="s">
        <v>72</v>
      </c>
      <c r="J170" s="86">
        <v>0.0</v>
      </c>
      <c r="K170" s="86">
        <v>0.0</v>
      </c>
      <c r="L170" s="86">
        <v>1.0</v>
      </c>
      <c r="M170" s="89" t="s">
        <v>39</v>
      </c>
      <c r="N170" s="89" t="s">
        <v>39</v>
      </c>
      <c r="O170" s="86">
        <v>1.0</v>
      </c>
      <c r="P170" s="86">
        <v>10.0</v>
      </c>
      <c r="Q170" s="86">
        <v>7.0</v>
      </c>
      <c r="R170" s="86">
        <v>10.0</v>
      </c>
      <c r="S170" s="86">
        <v>0.0</v>
      </c>
      <c r="T170" s="86">
        <v>0.0</v>
      </c>
      <c r="U170" s="86">
        <v>0.0</v>
      </c>
      <c r="V170" s="86">
        <v>0.0</v>
      </c>
      <c r="W170" s="86">
        <v>0.0</v>
      </c>
      <c r="X170" s="86">
        <v>0.0</v>
      </c>
      <c r="Y170" s="86">
        <v>0.0</v>
      </c>
      <c r="Z170" s="86">
        <v>0.0</v>
      </c>
      <c r="AA170" s="86">
        <v>0.0</v>
      </c>
      <c r="AB170" s="86">
        <v>0.0</v>
      </c>
      <c r="AC170" s="86">
        <v>0.0</v>
      </c>
      <c r="AD170" s="86">
        <v>0.0</v>
      </c>
      <c r="AE170" s="86">
        <v>0.0</v>
      </c>
      <c r="AF170" s="86">
        <v>0.0</v>
      </c>
      <c r="AG170" s="86">
        <v>0.0</v>
      </c>
      <c r="AH170" s="86">
        <v>0.0</v>
      </c>
      <c r="AI170" s="86">
        <v>0.0</v>
      </c>
      <c r="AJ170" s="79"/>
    </row>
    <row r="171">
      <c r="A171" s="86">
        <v>13913.3</v>
      </c>
      <c r="B171" s="109">
        <v>44448.0</v>
      </c>
      <c r="C171" s="109">
        <v>44491.0</v>
      </c>
      <c r="D171" s="89" t="s">
        <v>71</v>
      </c>
      <c r="E171" s="89" t="s">
        <v>72</v>
      </c>
      <c r="F171" s="89" t="s">
        <v>77</v>
      </c>
      <c r="G171" s="89" t="s">
        <v>38</v>
      </c>
      <c r="H171" s="86">
        <v>27614.0</v>
      </c>
      <c r="I171" s="110"/>
      <c r="J171" s="86">
        <v>0.0</v>
      </c>
      <c r="K171" s="86">
        <v>1.0</v>
      </c>
      <c r="L171" s="86">
        <v>0.0</v>
      </c>
      <c r="M171" s="89" t="s">
        <v>39</v>
      </c>
      <c r="N171" s="89" t="s">
        <v>39</v>
      </c>
      <c r="O171" s="86">
        <v>2.0</v>
      </c>
      <c r="P171" s="86">
        <v>0.0</v>
      </c>
      <c r="Q171" s="86">
        <v>0.0</v>
      </c>
      <c r="R171" s="86">
        <v>0.0</v>
      </c>
      <c r="S171" s="86">
        <v>0.0</v>
      </c>
      <c r="T171" s="86">
        <v>0.0</v>
      </c>
      <c r="U171" s="86">
        <v>12.0</v>
      </c>
      <c r="V171" s="86">
        <v>7.0</v>
      </c>
      <c r="W171" s="86">
        <v>10.0</v>
      </c>
      <c r="X171" s="86">
        <v>1.0</v>
      </c>
      <c r="Y171" s="86">
        <v>0.0</v>
      </c>
      <c r="Z171" s="86">
        <v>0.0</v>
      </c>
      <c r="AA171" s="86">
        <v>0.0</v>
      </c>
      <c r="AB171" s="86">
        <v>0.0</v>
      </c>
      <c r="AC171" s="86">
        <v>0.0</v>
      </c>
      <c r="AD171" s="86">
        <v>0.0</v>
      </c>
      <c r="AE171" s="86">
        <v>0.0</v>
      </c>
      <c r="AF171" s="86">
        <v>0.0</v>
      </c>
      <c r="AG171" s="86">
        <v>0.0</v>
      </c>
      <c r="AH171" s="86">
        <v>0.0</v>
      </c>
      <c r="AI171" s="86">
        <v>0.0</v>
      </c>
      <c r="AJ171" s="79"/>
    </row>
    <row r="172">
      <c r="A172" s="86">
        <v>13914.1</v>
      </c>
      <c r="B172" s="109">
        <v>44448.0</v>
      </c>
      <c r="C172" s="109">
        <v>44490.0</v>
      </c>
      <c r="D172" s="89" t="s">
        <v>71</v>
      </c>
      <c r="E172" s="89" t="s">
        <v>72</v>
      </c>
      <c r="J172" s="86">
        <v>0.0</v>
      </c>
      <c r="K172" s="86">
        <v>0.0</v>
      </c>
      <c r="L172" s="86">
        <v>1.0</v>
      </c>
      <c r="M172" s="89" t="s">
        <v>39</v>
      </c>
      <c r="N172" s="89" t="s">
        <v>39</v>
      </c>
      <c r="O172" s="86">
        <v>1.0</v>
      </c>
      <c r="P172" s="86">
        <v>12.0</v>
      </c>
      <c r="Q172" s="86">
        <v>14.0</v>
      </c>
      <c r="R172" s="86">
        <v>5.0</v>
      </c>
      <c r="S172" s="86">
        <v>2.0</v>
      </c>
      <c r="T172" s="86">
        <v>0.0</v>
      </c>
      <c r="U172" s="86">
        <v>0.0</v>
      </c>
      <c r="V172" s="86">
        <v>0.0</v>
      </c>
      <c r="W172" s="86">
        <v>0.0</v>
      </c>
      <c r="X172" s="86">
        <v>0.0</v>
      </c>
      <c r="Y172" s="86">
        <v>0.0</v>
      </c>
      <c r="Z172" s="86">
        <v>0.0</v>
      </c>
      <c r="AA172" s="86">
        <v>0.0</v>
      </c>
      <c r="AB172" s="86">
        <v>0.0</v>
      </c>
      <c r="AC172" s="86">
        <v>0.0</v>
      </c>
      <c r="AD172" s="86">
        <v>0.0</v>
      </c>
      <c r="AE172" s="86">
        <v>0.0</v>
      </c>
      <c r="AF172" s="86">
        <v>0.0</v>
      </c>
      <c r="AG172" s="86">
        <v>0.0</v>
      </c>
      <c r="AH172" s="86">
        <v>0.0</v>
      </c>
      <c r="AI172" s="86">
        <v>0.0</v>
      </c>
      <c r="AJ172" s="79"/>
    </row>
    <row r="173">
      <c r="A173" s="86">
        <v>13914.2</v>
      </c>
      <c r="B173" s="109">
        <v>44448.0</v>
      </c>
      <c r="C173" s="109">
        <v>44490.0</v>
      </c>
      <c r="D173" s="89" t="s">
        <v>71</v>
      </c>
      <c r="E173" s="89" t="s">
        <v>72</v>
      </c>
      <c r="J173" s="86">
        <v>0.0</v>
      </c>
      <c r="K173" s="86">
        <v>0.0</v>
      </c>
      <c r="L173" s="86">
        <v>1.0</v>
      </c>
      <c r="M173" s="89" t="s">
        <v>39</v>
      </c>
      <c r="N173" s="89" t="s">
        <v>39</v>
      </c>
      <c r="O173" s="86">
        <v>3.0</v>
      </c>
      <c r="P173" s="86">
        <v>11.0</v>
      </c>
      <c r="Q173" s="86">
        <v>7.0</v>
      </c>
      <c r="R173" s="86">
        <v>10.0</v>
      </c>
      <c r="S173" s="86">
        <v>2.0</v>
      </c>
      <c r="T173" s="86">
        <v>1.0</v>
      </c>
      <c r="U173" s="86">
        <v>0.0</v>
      </c>
      <c r="V173" s="86">
        <v>0.0</v>
      </c>
      <c r="W173" s="86">
        <v>0.0</v>
      </c>
      <c r="X173" s="86">
        <v>0.0</v>
      </c>
      <c r="Y173" s="86">
        <v>0.0</v>
      </c>
      <c r="Z173" s="86">
        <v>0.0</v>
      </c>
      <c r="AA173" s="86">
        <v>0.0</v>
      </c>
      <c r="AB173" s="86">
        <v>0.0</v>
      </c>
      <c r="AC173" s="86">
        <v>0.0</v>
      </c>
      <c r="AD173" s="86">
        <v>0.0</v>
      </c>
      <c r="AE173" s="86">
        <v>0.0</v>
      </c>
      <c r="AF173" s="86">
        <v>0.0</v>
      </c>
      <c r="AG173" s="86">
        <v>0.0</v>
      </c>
      <c r="AH173" s="86">
        <v>0.0</v>
      </c>
      <c r="AI173" s="86">
        <v>0.0</v>
      </c>
      <c r="AJ173" s="79"/>
    </row>
    <row r="174">
      <c r="A174" s="86">
        <v>13914.3</v>
      </c>
      <c r="B174" s="109">
        <v>44448.0</v>
      </c>
      <c r="C174" s="109">
        <v>44490.0</v>
      </c>
      <c r="D174" s="89" t="s">
        <v>71</v>
      </c>
      <c r="E174" s="89" t="s">
        <v>72</v>
      </c>
      <c r="F174" s="89" t="s">
        <v>77</v>
      </c>
      <c r="G174" s="89" t="s">
        <v>38</v>
      </c>
      <c r="H174" s="86">
        <v>27614.0</v>
      </c>
      <c r="I174" s="110"/>
      <c r="J174" s="86">
        <v>0.0</v>
      </c>
      <c r="K174" s="86">
        <v>1.0</v>
      </c>
      <c r="L174" s="86">
        <v>0.0</v>
      </c>
      <c r="M174" s="89" t="s">
        <v>39</v>
      </c>
      <c r="N174" s="89" t="s">
        <v>39</v>
      </c>
      <c r="O174" s="86">
        <v>5.0</v>
      </c>
      <c r="P174" s="86">
        <v>12.0</v>
      </c>
      <c r="Q174" s="86">
        <v>8.0</v>
      </c>
      <c r="R174" s="86">
        <v>10.0</v>
      </c>
      <c r="S174" s="86">
        <v>2.0</v>
      </c>
      <c r="T174" s="86">
        <v>1.0</v>
      </c>
      <c r="U174" s="86">
        <v>0.0</v>
      </c>
      <c r="V174" s="86">
        <v>0.0</v>
      </c>
      <c r="W174" s="86">
        <v>0.0</v>
      </c>
      <c r="X174" s="86">
        <v>0.0</v>
      </c>
      <c r="Y174" s="86">
        <v>0.0</v>
      </c>
      <c r="Z174" s="86">
        <v>0.0</v>
      </c>
      <c r="AA174" s="86">
        <v>0.0</v>
      </c>
      <c r="AB174" s="86">
        <v>0.0</v>
      </c>
      <c r="AC174" s="86">
        <v>0.0</v>
      </c>
      <c r="AD174" s="86">
        <v>0.0</v>
      </c>
      <c r="AE174" s="86">
        <v>0.0</v>
      </c>
      <c r="AF174" s="86">
        <v>0.0</v>
      </c>
      <c r="AG174" s="86">
        <v>0.0</v>
      </c>
      <c r="AH174" s="86">
        <v>0.0</v>
      </c>
      <c r="AI174" s="86">
        <v>0.0</v>
      </c>
      <c r="AJ174" s="79"/>
    </row>
    <row r="175">
      <c r="A175" s="86">
        <v>13914.4</v>
      </c>
      <c r="B175" s="109">
        <v>44448.0</v>
      </c>
      <c r="C175" s="109">
        <v>44490.0</v>
      </c>
      <c r="D175" s="89" t="s">
        <v>71</v>
      </c>
      <c r="E175" s="89" t="s">
        <v>72</v>
      </c>
      <c r="J175" s="86">
        <v>1.0</v>
      </c>
      <c r="K175" s="86">
        <v>0.0</v>
      </c>
      <c r="L175" s="86">
        <v>0.0</v>
      </c>
      <c r="M175" s="89" t="s">
        <v>39</v>
      </c>
      <c r="N175" s="89" t="s">
        <v>39</v>
      </c>
      <c r="O175" s="86">
        <v>0.0</v>
      </c>
      <c r="P175" s="86">
        <v>0.0</v>
      </c>
      <c r="Q175" s="86">
        <v>0.0</v>
      </c>
      <c r="R175" s="86">
        <v>0.0</v>
      </c>
      <c r="S175" s="86">
        <v>0.0</v>
      </c>
      <c r="T175" s="86">
        <v>0.0</v>
      </c>
      <c r="U175" s="86">
        <v>0.0</v>
      </c>
      <c r="V175" s="86">
        <v>0.0</v>
      </c>
      <c r="W175" s="86">
        <v>0.0</v>
      </c>
      <c r="X175" s="86">
        <v>0.0</v>
      </c>
      <c r="Y175" s="86">
        <v>0.0</v>
      </c>
      <c r="Z175" s="86">
        <v>7.0</v>
      </c>
      <c r="AA175" s="86">
        <v>4.0</v>
      </c>
      <c r="AB175" s="86">
        <v>10.0</v>
      </c>
      <c r="AC175" s="86">
        <v>1.0</v>
      </c>
      <c r="AD175" s="86">
        <v>1.0</v>
      </c>
      <c r="AE175" s="86">
        <v>0.0</v>
      </c>
      <c r="AF175" s="86">
        <v>0.0</v>
      </c>
      <c r="AG175" s="86">
        <v>0.0</v>
      </c>
      <c r="AH175" s="86">
        <v>0.0</v>
      </c>
      <c r="AI175" s="86">
        <v>0.0</v>
      </c>
      <c r="AJ175" s="79"/>
    </row>
    <row r="176">
      <c r="A176" s="86">
        <v>13915.1</v>
      </c>
      <c r="B176" s="109">
        <v>44448.0</v>
      </c>
      <c r="C176" s="109">
        <v>44466.0</v>
      </c>
      <c r="D176" s="89" t="s">
        <v>418</v>
      </c>
      <c r="E176" s="89" t="s">
        <v>36</v>
      </c>
      <c r="F176" s="89" t="s">
        <v>330</v>
      </c>
      <c r="G176" s="89" t="s">
        <v>107</v>
      </c>
      <c r="H176" s="86">
        <v>27560.0</v>
      </c>
      <c r="I176" s="110"/>
      <c r="J176" s="86">
        <v>0.0</v>
      </c>
      <c r="K176" s="86">
        <v>1.0</v>
      </c>
      <c r="L176" s="86">
        <v>0.0</v>
      </c>
      <c r="M176" s="89" t="s">
        <v>39</v>
      </c>
      <c r="N176" s="89" t="s">
        <v>39</v>
      </c>
      <c r="O176" s="86">
        <v>1.0</v>
      </c>
      <c r="P176" s="86">
        <v>11.0</v>
      </c>
      <c r="Q176" s="86">
        <v>5.0</v>
      </c>
      <c r="R176" s="86">
        <v>5.0</v>
      </c>
      <c r="S176" s="86">
        <v>0.0</v>
      </c>
      <c r="T176" s="86">
        <v>1.0</v>
      </c>
      <c r="U176" s="86">
        <v>0.0</v>
      </c>
      <c r="V176" s="86">
        <v>0.0</v>
      </c>
      <c r="W176" s="86">
        <v>0.0</v>
      </c>
      <c r="X176" s="86">
        <v>0.0</v>
      </c>
      <c r="Y176" s="86">
        <v>0.0</v>
      </c>
      <c r="Z176" s="86">
        <v>0.0</v>
      </c>
      <c r="AA176" s="86">
        <v>0.0</v>
      </c>
      <c r="AB176" s="86">
        <v>0.0</v>
      </c>
      <c r="AC176" s="86">
        <v>0.0</v>
      </c>
      <c r="AD176" s="86">
        <v>0.0</v>
      </c>
      <c r="AE176" s="86">
        <v>0.0</v>
      </c>
      <c r="AF176" s="86">
        <v>0.0</v>
      </c>
      <c r="AG176" s="86">
        <v>0.0</v>
      </c>
      <c r="AH176" s="86">
        <v>0.0</v>
      </c>
      <c r="AI176" s="86">
        <v>0.0</v>
      </c>
      <c r="AJ176" s="79"/>
    </row>
    <row r="177">
      <c r="A177" s="86">
        <v>13915.2</v>
      </c>
      <c r="B177" s="109">
        <v>44448.0</v>
      </c>
      <c r="C177" s="109">
        <v>44466.0</v>
      </c>
      <c r="D177" s="89" t="s">
        <v>418</v>
      </c>
      <c r="E177" s="89" t="s">
        <v>36</v>
      </c>
      <c r="I177" s="110"/>
      <c r="J177" s="86">
        <v>0.0</v>
      </c>
      <c r="K177" s="86">
        <v>0.0</v>
      </c>
      <c r="L177" s="86">
        <v>1.0</v>
      </c>
      <c r="M177" s="89" t="s">
        <v>39</v>
      </c>
      <c r="N177" s="89" t="s">
        <v>39</v>
      </c>
      <c r="O177" s="86">
        <v>1.0</v>
      </c>
      <c r="P177" s="86">
        <v>11.0</v>
      </c>
      <c r="Q177" s="86">
        <v>5.0</v>
      </c>
      <c r="R177" s="86">
        <v>5.0</v>
      </c>
      <c r="S177" s="86">
        <v>0.0</v>
      </c>
      <c r="T177" s="86">
        <v>1.0</v>
      </c>
      <c r="U177" s="86">
        <v>0.0</v>
      </c>
      <c r="V177" s="86">
        <v>0.0</v>
      </c>
      <c r="W177" s="86">
        <v>0.0</v>
      </c>
      <c r="X177" s="86">
        <v>0.0</v>
      </c>
      <c r="Y177" s="86">
        <v>0.0</v>
      </c>
      <c r="Z177" s="86">
        <v>0.0</v>
      </c>
      <c r="AA177" s="86">
        <v>0.0</v>
      </c>
      <c r="AB177" s="86">
        <v>0.0</v>
      </c>
      <c r="AC177" s="86">
        <v>0.0</v>
      </c>
      <c r="AD177" s="86">
        <v>0.0</v>
      </c>
      <c r="AE177" s="86">
        <v>0.0</v>
      </c>
      <c r="AF177" s="86">
        <v>0.0</v>
      </c>
      <c r="AG177" s="86">
        <v>0.0</v>
      </c>
      <c r="AH177" s="86">
        <v>0.0</v>
      </c>
      <c r="AI177" s="86">
        <v>0.0</v>
      </c>
      <c r="AJ177" s="79"/>
    </row>
    <row r="178">
      <c r="A178" s="86">
        <v>13915.3</v>
      </c>
      <c r="B178" s="109">
        <v>44448.0</v>
      </c>
      <c r="C178" s="109">
        <v>44466.0</v>
      </c>
      <c r="D178" s="89" t="s">
        <v>418</v>
      </c>
      <c r="E178" s="89" t="s">
        <v>36</v>
      </c>
      <c r="I178" s="110"/>
      <c r="J178" s="86">
        <v>0.0</v>
      </c>
      <c r="K178" s="86">
        <v>0.0</v>
      </c>
      <c r="L178" s="86">
        <v>1.0</v>
      </c>
      <c r="M178" s="89" t="s">
        <v>39</v>
      </c>
      <c r="N178" s="89" t="s">
        <v>39</v>
      </c>
      <c r="O178" s="86">
        <v>1.0</v>
      </c>
      <c r="P178" s="86">
        <v>11.0</v>
      </c>
      <c r="Q178" s="86">
        <v>5.0</v>
      </c>
      <c r="R178" s="86">
        <v>5.0</v>
      </c>
      <c r="S178" s="86">
        <v>0.0</v>
      </c>
      <c r="T178" s="86">
        <v>1.0</v>
      </c>
      <c r="U178" s="86">
        <v>0.0</v>
      </c>
      <c r="V178" s="86">
        <v>0.0</v>
      </c>
      <c r="W178" s="86">
        <v>0.0</v>
      </c>
      <c r="X178" s="86">
        <v>0.0</v>
      </c>
      <c r="Y178" s="86">
        <v>0.0</v>
      </c>
      <c r="Z178" s="86">
        <v>0.0</v>
      </c>
      <c r="AA178" s="86">
        <v>0.0</v>
      </c>
      <c r="AB178" s="86">
        <v>0.0</v>
      </c>
      <c r="AC178" s="86">
        <v>0.0</v>
      </c>
      <c r="AD178" s="86">
        <v>0.0</v>
      </c>
      <c r="AE178" s="86">
        <v>0.0</v>
      </c>
      <c r="AF178" s="86">
        <v>0.0</v>
      </c>
      <c r="AG178" s="86">
        <v>0.0</v>
      </c>
      <c r="AH178" s="86">
        <v>0.0</v>
      </c>
      <c r="AI178" s="86">
        <v>0.0</v>
      </c>
      <c r="AJ178" s="79"/>
    </row>
    <row r="179">
      <c r="A179" s="86">
        <v>13916.1</v>
      </c>
      <c r="B179" s="109">
        <v>44448.0</v>
      </c>
      <c r="C179" s="109">
        <v>44489.0</v>
      </c>
      <c r="D179" s="89" t="s">
        <v>215</v>
      </c>
      <c r="E179" s="89" t="s">
        <v>36</v>
      </c>
      <c r="F179" s="89" t="s">
        <v>308</v>
      </c>
      <c r="G179" s="89" t="s">
        <v>43</v>
      </c>
      <c r="H179" s="86">
        <v>27545.0</v>
      </c>
      <c r="I179" s="110"/>
      <c r="J179" s="86">
        <v>0.0</v>
      </c>
      <c r="K179" s="86">
        <v>1.0</v>
      </c>
      <c r="L179" s="86">
        <v>0.0</v>
      </c>
      <c r="M179" s="89" t="s">
        <v>39</v>
      </c>
      <c r="N179" s="89" t="s">
        <v>39</v>
      </c>
      <c r="O179" s="86">
        <v>4.0</v>
      </c>
      <c r="P179" s="86">
        <v>10.0</v>
      </c>
      <c r="Q179" s="86">
        <v>0.0</v>
      </c>
      <c r="R179" s="86">
        <v>5.0</v>
      </c>
      <c r="S179" s="86">
        <v>0.0</v>
      </c>
      <c r="T179" s="86">
        <v>1.0</v>
      </c>
      <c r="U179" s="86">
        <v>0.0</v>
      </c>
      <c r="V179" s="86">
        <v>0.0</v>
      </c>
      <c r="W179" s="86">
        <v>0.0</v>
      </c>
      <c r="X179" s="86">
        <v>0.0</v>
      </c>
      <c r="Y179" s="86">
        <v>0.0</v>
      </c>
      <c r="Z179" s="86">
        <v>0.0</v>
      </c>
      <c r="AA179" s="86">
        <v>0.0</v>
      </c>
      <c r="AB179" s="86">
        <v>0.0</v>
      </c>
      <c r="AC179" s="86">
        <v>2.0</v>
      </c>
      <c r="AD179" s="86">
        <v>0.0</v>
      </c>
      <c r="AE179" s="86">
        <v>0.0</v>
      </c>
      <c r="AF179" s="86">
        <v>0.0</v>
      </c>
      <c r="AG179" s="86">
        <v>0.0</v>
      </c>
      <c r="AH179" s="86">
        <v>0.0</v>
      </c>
      <c r="AI179" s="86">
        <v>0.0</v>
      </c>
      <c r="AJ179" s="79"/>
    </row>
    <row r="180">
      <c r="A180" s="86">
        <v>13916.2</v>
      </c>
      <c r="B180" s="109">
        <v>44448.0</v>
      </c>
      <c r="C180" s="109">
        <v>44489.0</v>
      </c>
      <c r="D180" s="89" t="s">
        <v>215</v>
      </c>
      <c r="E180" s="89" t="s">
        <v>36</v>
      </c>
      <c r="F180" s="89" t="s">
        <v>308</v>
      </c>
      <c r="G180" s="89" t="s">
        <v>43</v>
      </c>
      <c r="H180" s="86">
        <v>27545.0</v>
      </c>
      <c r="I180" s="110"/>
      <c r="J180" s="86">
        <v>0.0</v>
      </c>
      <c r="K180" s="86">
        <v>1.0</v>
      </c>
      <c r="L180" s="86">
        <v>0.0</v>
      </c>
      <c r="M180" s="89" t="s">
        <v>39</v>
      </c>
      <c r="N180" s="89" t="s">
        <v>39</v>
      </c>
      <c r="O180" s="86">
        <v>4.0</v>
      </c>
      <c r="P180" s="86">
        <v>0.0</v>
      </c>
      <c r="Q180" s="86">
        <v>0.0</v>
      </c>
      <c r="R180" s="86">
        <v>7.0</v>
      </c>
      <c r="S180" s="86">
        <v>0.0</v>
      </c>
      <c r="T180" s="86">
        <v>0.0</v>
      </c>
      <c r="U180" s="86">
        <v>0.0</v>
      </c>
      <c r="V180" s="86">
        <v>0.0</v>
      </c>
      <c r="W180" s="86">
        <v>0.0</v>
      </c>
      <c r="X180" s="86">
        <v>0.0</v>
      </c>
      <c r="Y180" s="86">
        <v>0.0</v>
      </c>
      <c r="Z180" s="86">
        <v>9.0</v>
      </c>
      <c r="AA180" s="86">
        <v>5.0</v>
      </c>
      <c r="AB180" s="86">
        <v>0.0</v>
      </c>
      <c r="AC180" s="86">
        <v>2.0</v>
      </c>
      <c r="AD180" s="86">
        <v>1.0</v>
      </c>
      <c r="AE180" s="86">
        <v>0.0</v>
      </c>
      <c r="AF180" s="86">
        <v>0.0</v>
      </c>
      <c r="AG180" s="86">
        <v>0.0</v>
      </c>
      <c r="AH180" s="86">
        <v>0.0</v>
      </c>
      <c r="AI180" s="86">
        <v>0.0</v>
      </c>
      <c r="AJ180" s="79"/>
    </row>
    <row r="181">
      <c r="A181" s="86">
        <v>13917.1</v>
      </c>
      <c r="B181" s="109">
        <v>44448.0</v>
      </c>
      <c r="C181" s="109">
        <v>44496.0</v>
      </c>
      <c r="D181" s="89" t="s">
        <v>215</v>
      </c>
      <c r="E181" s="89" t="s">
        <v>36</v>
      </c>
      <c r="F181" s="89" t="s">
        <v>308</v>
      </c>
      <c r="G181" s="89" t="s">
        <v>43</v>
      </c>
      <c r="H181" s="86">
        <v>27545.0</v>
      </c>
      <c r="I181" s="110"/>
      <c r="J181" s="86">
        <v>0.0</v>
      </c>
      <c r="K181" s="86">
        <v>1.0</v>
      </c>
      <c r="L181" s="86">
        <v>0.0</v>
      </c>
      <c r="M181" s="89" t="s">
        <v>39</v>
      </c>
      <c r="N181" s="89" t="s">
        <v>39</v>
      </c>
      <c r="O181" s="86">
        <v>2.0</v>
      </c>
      <c r="P181" s="86">
        <v>8.0</v>
      </c>
      <c r="Q181" s="86">
        <v>5.0</v>
      </c>
      <c r="R181" s="86">
        <v>7.0</v>
      </c>
      <c r="S181" s="86">
        <v>0.0</v>
      </c>
      <c r="T181" s="86">
        <v>1.0</v>
      </c>
      <c r="U181" s="86">
        <v>0.0</v>
      </c>
      <c r="V181" s="86">
        <v>0.0</v>
      </c>
      <c r="W181" s="86">
        <v>0.0</v>
      </c>
      <c r="X181" s="86">
        <v>0.0</v>
      </c>
      <c r="Y181" s="86">
        <v>0.0</v>
      </c>
      <c r="Z181" s="86">
        <v>0.0</v>
      </c>
      <c r="AA181" s="86">
        <v>0.0</v>
      </c>
      <c r="AB181" s="86">
        <v>5.0</v>
      </c>
      <c r="AC181" s="86">
        <v>1.0</v>
      </c>
      <c r="AD181" s="86">
        <v>0.0</v>
      </c>
      <c r="AE181" s="86">
        <v>0.0</v>
      </c>
      <c r="AF181" s="86">
        <v>0.0</v>
      </c>
      <c r="AG181" s="86">
        <v>0.0</v>
      </c>
      <c r="AH181" s="86">
        <v>0.0</v>
      </c>
      <c r="AI181" s="86">
        <v>0.0</v>
      </c>
      <c r="AJ181" s="79"/>
    </row>
    <row r="182">
      <c r="A182" s="86">
        <v>13917.2</v>
      </c>
      <c r="B182" s="109">
        <v>44448.0</v>
      </c>
      <c r="C182" s="109">
        <v>44496.0</v>
      </c>
      <c r="D182" s="89" t="s">
        <v>215</v>
      </c>
      <c r="E182" s="89" t="s">
        <v>36</v>
      </c>
      <c r="I182" s="110"/>
      <c r="J182" s="86">
        <v>0.0</v>
      </c>
      <c r="K182" s="86">
        <v>0.0</v>
      </c>
      <c r="L182" s="86">
        <v>1.0</v>
      </c>
      <c r="M182" s="89" t="s">
        <v>39</v>
      </c>
      <c r="N182" s="89" t="s">
        <v>39</v>
      </c>
      <c r="O182" s="86">
        <v>0.0</v>
      </c>
      <c r="P182" s="86">
        <v>8.0</v>
      </c>
      <c r="Q182" s="86">
        <v>5.0</v>
      </c>
      <c r="R182" s="86">
        <v>10.0</v>
      </c>
      <c r="S182" s="86">
        <v>1.0</v>
      </c>
      <c r="T182" s="86">
        <v>1.0</v>
      </c>
      <c r="U182" s="86">
        <v>0.0</v>
      </c>
      <c r="V182" s="86">
        <v>0.0</v>
      </c>
      <c r="W182" s="86">
        <v>0.0</v>
      </c>
      <c r="X182" s="86">
        <v>0.0</v>
      </c>
      <c r="Y182" s="86">
        <v>0.0</v>
      </c>
      <c r="Z182" s="86">
        <v>0.0</v>
      </c>
      <c r="AA182" s="86">
        <v>0.0</v>
      </c>
      <c r="AB182" s="86">
        <v>0.0</v>
      </c>
      <c r="AC182" s="86">
        <v>0.0</v>
      </c>
      <c r="AD182" s="86">
        <v>0.0</v>
      </c>
      <c r="AE182" s="86">
        <v>0.0</v>
      </c>
      <c r="AF182" s="86">
        <v>0.0</v>
      </c>
      <c r="AG182" s="86">
        <v>0.0</v>
      </c>
      <c r="AH182" s="86">
        <v>0.0</v>
      </c>
      <c r="AI182" s="86">
        <v>0.0</v>
      </c>
      <c r="AJ182" s="79"/>
    </row>
    <row r="183">
      <c r="A183" s="86">
        <v>13917.3</v>
      </c>
      <c r="B183" s="109">
        <v>44448.0</v>
      </c>
      <c r="C183" s="109">
        <v>44496.0</v>
      </c>
      <c r="D183" s="89" t="s">
        <v>215</v>
      </c>
      <c r="E183" s="89" t="s">
        <v>36</v>
      </c>
      <c r="F183" s="89" t="s">
        <v>308</v>
      </c>
      <c r="G183" s="89" t="s">
        <v>43</v>
      </c>
      <c r="H183" s="86">
        <v>27545.0</v>
      </c>
      <c r="I183" s="110"/>
      <c r="J183" s="86">
        <v>0.0</v>
      </c>
      <c r="K183" s="86">
        <v>1.0</v>
      </c>
      <c r="L183" s="86">
        <v>0.0</v>
      </c>
      <c r="M183" s="89" t="s">
        <v>39</v>
      </c>
      <c r="N183" s="89" t="s">
        <v>39</v>
      </c>
      <c r="O183" s="86">
        <v>0.0</v>
      </c>
      <c r="P183" s="86">
        <v>0.0</v>
      </c>
      <c r="Q183" s="86">
        <v>0.0</v>
      </c>
      <c r="R183" s="86">
        <v>0.0</v>
      </c>
      <c r="S183" s="86">
        <v>0.0</v>
      </c>
      <c r="T183" s="86">
        <v>0.0</v>
      </c>
      <c r="U183" s="86">
        <v>8.0</v>
      </c>
      <c r="V183" s="86">
        <v>5.0</v>
      </c>
      <c r="W183" s="86">
        <v>10.0</v>
      </c>
      <c r="X183" s="86">
        <v>1.0</v>
      </c>
      <c r="Y183" s="86">
        <v>1.0</v>
      </c>
      <c r="Z183" s="86">
        <v>0.0</v>
      </c>
      <c r="AA183" s="86">
        <v>0.0</v>
      </c>
      <c r="AB183" s="86">
        <v>0.0</v>
      </c>
      <c r="AC183" s="86">
        <v>0.0</v>
      </c>
      <c r="AD183" s="86">
        <v>0.0</v>
      </c>
      <c r="AE183" s="86">
        <v>0.0</v>
      </c>
      <c r="AF183" s="86">
        <v>0.0</v>
      </c>
      <c r="AG183" s="86">
        <v>0.0</v>
      </c>
      <c r="AH183" s="86">
        <v>0.0</v>
      </c>
      <c r="AI183" s="86">
        <v>0.0</v>
      </c>
      <c r="AJ183" s="79"/>
    </row>
    <row r="184">
      <c r="A184" s="86">
        <v>13917.4</v>
      </c>
      <c r="B184" s="109">
        <v>44448.0</v>
      </c>
      <c r="C184" s="109">
        <v>44496.0</v>
      </c>
      <c r="D184" s="89" t="s">
        <v>215</v>
      </c>
      <c r="E184" s="89" t="s">
        <v>36</v>
      </c>
      <c r="I184" s="110"/>
      <c r="J184" s="86">
        <v>0.0</v>
      </c>
      <c r="K184" s="86">
        <v>0.0</v>
      </c>
      <c r="L184" s="86">
        <v>1.0</v>
      </c>
      <c r="M184" s="89" t="s">
        <v>39</v>
      </c>
      <c r="N184" s="89" t="s">
        <v>39</v>
      </c>
      <c r="O184" s="86">
        <v>0.0</v>
      </c>
      <c r="P184" s="86">
        <v>0.0</v>
      </c>
      <c r="Q184" s="86">
        <v>0.0</v>
      </c>
      <c r="R184" s="86">
        <v>0.0</v>
      </c>
      <c r="S184" s="86">
        <v>0.0</v>
      </c>
      <c r="T184" s="86">
        <v>0.0</v>
      </c>
      <c r="U184" s="86">
        <v>8.0</v>
      </c>
      <c r="V184" s="86">
        <v>5.0</v>
      </c>
      <c r="W184" s="86">
        <v>5.0</v>
      </c>
      <c r="X184" s="86">
        <v>1.0</v>
      </c>
      <c r="Y184" s="86">
        <v>1.0</v>
      </c>
      <c r="Z184" s="86">
        <v>0.0</v>
      </c>
      <c r="AA184" s="86">
        <v>0.0</v>
      </c>
      <c r="AB184" s="86">
        <v>0.0</v>
      </c>
      <c r="AC184" s="86">
        <v>0.0</v>
      </c>
      <c r="AD184" s="86">
        <v>0.0</v>
      </c>
      <c r="AE184" s="86">
        <v>0.0</v>
      </c>
      <c r="AF184" s="86">
        <v>0.0</v>
      </c>
      <c r="AG184" s="86">
        <v>0.0</v>
      </c>
      <c r="AH184" s="86">
        <v>0.0</v>
      </c>
      <c r="AI184" s="86">
        <v>0.0</v>
      </c>
      <c r="AJ184" s="79"/>
    </row>
    <row r="185">
      <c r="A185" s="86">
        <v>13917.5</v>
      </c>
      <c r="B185" s="109">
        <v>44448.0</v>
      </c>
      <c r="C185" s="109">
        <v>44496.0</v>
      </c>
      <c r="D185" s="89" t="s">
        <v>215</v>
      </c>
      <c r="E185" s="89" t="s">
        <v>36</v>
      </c>
      <c r="I185" s="110"/>
      <c r="J185" s="86">
        <v>1.0</v>
      </c>
      <c r="K185" s="86">
        <v>0.0</v>
      </c>
      <c r="L185" s="86">
        <v>0.0</v>
      </c>
      <c r="M185" s="89" t="s">
        <v>39</v>
      </c>
      <c r="N185" s="89" t="s">
        <v>39</v>
      </c>
      <c r="O185" s="86">
        <v>0.0</v>
      </c>
      <c r="P185" s="86">
        <v>0.0</v>
      </c>
      <c r="Q185" s="86">
        <v>0.0</v>
      </c>
      <c r="R185" s="86">
        <v>0.0</v>
      </c>
      <c r="S185" s="86">
        <v>0.0</v>
      </c>
      <c r="T185" s="86">
        <v>0.0</v>
      </c>
      <c r="U185" s="86">
        <v>0.0</v>
      </c>
      <c r="V185" s="86">
        <v>0.0</v>
      </c>
      <c r="W185" s="86">
        <v>0.0</v>
      </c>
      <c r="X185" s="86">
        <v>0.0</v>
      </c>
      <c r="Y185" s="86">
        <v>0.0</v>
      </c>
      <c r="Z185" s="86">
        <v>0.0</v>
      </c>
      <c r="AA185" s="86">
        <v>0.0</v>
      </c>
      <c r="AB185" s="86">
        <v>0.0</v>
      </c>
      <c r="AC185" s="86">
        <v>0.0</v>
      </c>
      <c r="AD185" s="86">
        <v>0.0</v>
      </c>
      <c r="AE185" s="86">
        <v>6.0</v>
      </c>
      <c r="AF185" s="86">
        <v>2.0</v>
      </c>
      <c r="AG185" s="86">
        <v>5.0</v>
      </c>
      <c r="AH185" s="86">
        <v>1.0</v>
      </c>
      <c r="AI185" s="86">
        <v>0.0</v>
      </c>
      <c r="AJ185" s="79"/>
    </row>
    <row r="186">
      <c r="A186" s="86">
        <v>13917.6</v>
      </c>
      <c r="B186" s="109">
        <v>44448.0</v>
      </c>
      <c r="C186" s="109">
        <v>44496.0</v>
      </c>
      <c r="D186" s="89" t="s">
        <v>215</v>
      </c>
      <c r="E186" s="89" t="s">
        <v>36</v>
      </c>
      <c r="I186" s="110"/>
      <c r="J186" s="86">
        <v>1.0</v>
      </c>
      <c r="K186" s="86">
        <v>0.0</v>
      </c>
      <c r="L186" s="86">
        <v>0.0</v>
      </c>
      <c r="M186" s="89" t="s">
        <v>39</v>
      </c>
      <c r="N186" s="89" t="s">
        <v>39</v>
      </c>
      <c r="O186" s="86">
        <v>0.0</v>
      </c>
      <c r="P186" s="86">
        <v>0.0</v>
      </c>
      <c r="Q186" s="86">
        <v>0.0</v>
      </c>
      <c r="R186" s="86">
        <v>0.0</v>
      </c>
      <c r="S186" s="86">
        <v>0.0</v>
      </c>
      <c r="T186" s="86">
        <v>0.0</v>
      </c>
      <c r="U186" s="86">
        <v>0.0</v>
      </c>
      <c r="V186" s="86">
        <v>0.0</v>
      </c>
      <c r="W186" s="86">
        <v>0.0</v>
      </c>
      <c r="X186" s="86">
        <v>0.0</v>
      </c>
      <c r="Y186" s="86">
        <v>0.0</v>
      </c>
      <c r="Z186" s="86">
        <v>5.0</v>
      </c>
      <c r="AA186" s="86">
        <v>4.0</v>
      </c>
      <c r="AB186" s="86">
        <v>11.0</v>
      </c>
      <c r="AC186" s="86">
        <v>1.0</v>
      </c>
      <c r="AD186" s="86">
        <v>1.0</v>
      </c>
      <c r="AE186" s="86">
        <v>0.0</v>
      </c>
      <c r="AF186" s="86">
        <v>0.0</v>
      </c>
      <c r="AG186" s="86">
        <v>0.0</v>
      </c>
      <c r="AH186" s="86">
        <v>0.0</v>
      </c>
      <c r="AI186" s="86">
        <v>0.0</v>
      </c>
      <c r="AJ186" s="79"/>
    </row>
    <row r="187">
      <c r="A187" s="86">
        <v>13918.1</v>
      </c>
      <c r="B187" s="109">
        <v>44448.0</v>
      </c>
      <c r="C187" s="109">
        <v>44495.0</v>
      </c>
      <c r="D187" s="89" t="s">
        <v>215</v>
      </c>
      <c r="E187" s="89" t="s">
        <v>36</v>
      </c>
      <c r="F187" s="89" t="s">
        <v>308</v>
      </c>
      <c r="G187" s="89" t="s">
        <v>43</v>
      </c>
      <c r="H187" s="86">
        <v>27545.0</v>
      </c>
      <c r="I187" s="110"/>
      <c r="J187" s="86">
        <v>0.0</v>
      </c>
      <c r="K187" s="86">
        <v>1.0</v>
      </c>
      <c r="L187" s="86">
        <v>0.0</v>
      </c>
      <c r="M187" s="89" t="s">
        <v>39</v>
      </c>
      <c r="N187" s="89" t="s">
        <v>39</v>
      </c>
      <c r="O187" s="86">
        <v>0.0</v>
      </c>
      <c r="P187" s="86">
        <v>0.0</v>
      </c>
      <c r="Q187" s="86">
        <v>0.0</v>
      </c>
      <c r="R187" s="86">
        <v>0.0</v>
      </c>
      <c r="S187" s="86">
        <v>0.0</v>
      </c>
      <c r="T187" s="86">
        <v>0.0</v>
      </c>
      <c r="U187" s="86">
        <v>10.0</v>
      </c>
      <c r="V187" s="86">
        <v>5.0</v>
      </c>
      <c r="W187" s="86">
        <v>10.0</v>
      </c>
      <c r="X187" s="86">
        <v>1.0</v>
      </c>
      <c r="Y187" s="86">
        <v>1.0</v>
      </c>
      <c r="Z187" s="86">
        <v>0.0</v>
      </c>
      <c r="AA187" s="86">
        <v>0.0</v>
      </c>
      <c r="AB187" s="86">
        <v>0.0</v>
      </c>
      <c r="AC187" s="86">
        <v>0.0</v>
      </c>
      <c r="AD187" s="86">
        <v>0.0</v>
      </c>
      <c r="AE187" s="86">
        <v>0.0</v>
      </c>
      <c r="AF187" s="86">
        <v>0.0</v>
      </c>
      <c r="AG187" s="86">
        <v>0.0</v>
      </c>
      <c r="AH187" s="86">
        <v>0.0</v>
      </c>
      <c r="AI187" s="86">
        <v>0.0</v>
      </c>
      <c r="AJ187" s="79"/>
    </row>
    <row r="188">
      <c r="A188" s="86">
        <v>13918.2</v>
      </c>
      <c r="B188" s="109">
        <v>44448.0</v>
      </c>
      <c r="C188" s="109">
        <v>44495.0</v>
      </c>
      <c r="D188" s="89" t="s">
        <v>215</v>
      </c>
      <c r="E188" s="89" t="s">
        <v>36</v>
      </c>
      <c r="F188" s="89" t="s">
        <v>172</v>
      </c>
      <c r="G188" s="89" t="s">
        <v>43</v>
      </c>
      <c r="H188" s="86">
        <v>27545.0</v>
      </c>
      <c r="I188" s="110"/>
      <c r="J188" s="86">
        <v>0.0</v>
      </c>
      <c r="K188" s="86">
        <v>1.0</v>
      </c>
      <c r="L188" s="86">
        <v>0.0</v>
      </c>
      <c r="M188" s="89" t="s">
        <v>39</v>
      </c>
      <c r="N188" s="89" t="s">
        <v>39</v>
      </c>
      <c r="O188" s="86">
        <v>0.0</v>
      </c>
      <c r="P188" s="86">
        <v>0.0</v>
      </c>
      <c r="Q188" s="86">
        <v>0.0</v>
      </c>
      <c r="R188" s="86">
        <v>0.0</v>
      </c>
      <c r="S188" s="86">
        <v>0.0</v>
      </c>
      <c r="T188" s="86">
        <v>0.0</v>
      </c>
      <c r="U188" s="86">
        <v>0.0</v>
      </c>
      <c r="V188" s="86">
        <v>0.0</v>
      </c>
      <c r="W188" s="86">
        <v>0.0</v>
      </c>
      <c r="X188" s="86">
        <v>0.0</v>
      </c>
      <c r="Y188" s="86">
        <v>0.0</v>
      </c>
      <c r="Z188" s="86">
        <v>9.0</v>
      </c>
      <c r="AA188" s="86">
        <v>5.0</v>
      </c>
      <c r="AB188" s="86">
        <v>13.0</v>
      </c>
      <c r="AC188" s="86">
        <v>1.0</v>
      </c>
      <c r="AD188" s="86">
        <v>1.0</v>
      </c>
      <c r="AE188" s="86">
        <v>0.0</v>
      </c>
      <c r="AF188" s="86">
        <v>0.0</v>
      </c>
      <c r="AG188" s="86">
        <v>0.0</v>
      </c>
      <c r="AH188" s="86">
        <v>0.0</v>
      </c>
      <c r="AI188" s="86">
        <v>0.0</v>
      </c>
      <c r="AJ188" s="79"/>
    </row>
    <row r="189">
      <c r="A189" s="86">
        <v>13918.3</v>
      </c>
      <c r="B189" s="109">
        <v>44448.0</v>
      </c>
      <c r="C189" s="109">
        <v>44495.0</v>
      </c>
      <c r="D189" s="89" t="s">
        <v>215</v>
      </c>
      <c r="E189" s="89" t="s">
        <v>36</v>
      </c>
      <c r="F189" s="89" t="s">
        <v>172</v>
      </c>
      <c r="G189" s="89" t="s">
        <v>43</v>
      </c>
      <c r="H189" s="86">
        <v>27545.0</v>
      </c>
      <c r="I189" s="110"/>
      <c r="J189" s="86">
        <v>0.0</v>
      </c>
      <c r="K189" s="86">
        <v>1.0</v>
      </c>
      <c r="L189" s="86">
        <v>0.0</v>
      </c>
      <c r="M189" s="89" t="s">
        <v>39</v>
      </c>
      <c r="N189" s="89" t="s">
        <v>39</v>
      </c>
      <c r="O189" s="86">
        <v>0.0</v>
      </c>
      <c r="P189" s="86">
        <v>0.0</v>
      </c>
      <c r="Q189" s="86">
        <v>0.0</v>
      </c>
      <c r="R189" s="86">
        <v>0.0</v>
      </c>
      <c r="S189" s="86">
        <v>0.0</v>
      </c>
      <c r="T189" s="86">
        <v>0.0</v>
      </c>
      <c r="U189" s="86">
        <v>0.0</v>
      </c>
      <c r="V189" s="86">
        <v>0.0</v>
      </c>
      <c r="W189" s="86">
        <v>0.0</v>
      </c>
      <c r="X189" s="86">
        <v>0.0</v>
      </c>
      <c r="Y189" s="86">
        <v>0.0</v>
      </c>
      <c r="Z189" s="86">
        <v>10.0</v>
      </c>
      <c r="AA189" s="86">
        <v>5.0</v>
      </c>
      <c r="AB189" s="86">
        <v>10.0</v>
      </c>
      <c r="AC189" s="86">
        <v>1.0</v>
      </c>
      <c r="AD189" s="86">
        <v>1.0</v>
      </c>
      <c r="AE189" s="86">
        <v>0.0</v>
      </c>
      <c r="AF189" s="86">
        <v>0.0</v>
      </c>
      <c r="AG189" s="86">
        <v>0.0</v>
      </c>
      <c r="AH189" s="86">
        <v>0.0</v>
      </c>
      <c r="AI189" s="86">
        <v>0.0</v>
      </c>
      <c r="AJ189" s="79"/>
    </row>
    <row r="190">
      <c r="A190" s="86">
        <v>13918.4</v>
      </c>
      <c r="B190" s="109">
        <v>44448.0</v>
      </c>
      <c r="C190" s="109">
        <v>44495.0</v>
      </c>
      <c r="D190" s="89" t="s">
        <v>215</v>
      </c>
      <c r="E190" s="89" t="s">
        <v>36</v>
      </c>
      <c r="I190" s="110"/>
      <c r="J190" s="86">
        <v>1.0</v>
      </c>
      <c r="K190" s="86">
        <v>0.0</v>
      </c>
      <c r="L190" s="86">
        <v>0.0</v>
      </c>
      <c r="M190" s="89" t="s">
        <v>39</v>
      </c>
      <c r="N190" s="89" t="s">
        <v>39</v>
      </c>
      <c r="O190" s="86">
        <v>0.0</v>
      </c>
      <c r="P190" s="86">
        <v>0.0</v>
      </c>
      <c r="Q190" s="86">
        <v>0.0</v>
      </c>
      <c r="R190" s="86">
        <v>0.0</v>
      </c>
      <c r="S190" s="86">
        <v>0.0</v>
      </c>
      <c r="T190" s="86">
        <v>0.0</v>
      </c>
      <c r="U190" s="86">
        <v>0.0</v>
      </c>
      <c r="V190" s="86">
        <v>0.0</v>
      </c>
      <c r="W190" s="86">
        <v>0.0</v>
      </c>
      <c r="X190" s="86">
        <v>0.0</v>
      </c>
      <c r="Y190" s="86">
        <v>0.0</v>
      </c>
      <c r="Z190" s="86">
        <v>4.0</v>
      </c>
      <c r="AA190" s="86">
        <v>2.0</v>
      </c>
      <c r="AB190" s="86">
        <v>12.0</v>
      </c>
      <c r="AC190" s="86">
        <v>1.0</v>
      </c>
      <c r="AD190" s="86">
        <v>0.0</v>
      </c>
      <c r="AE190" s="86">
        <v>0.0</v>
      </c>
      <c r="AF190" s="86">
        <v>0.0</v>
      </c>
      <c r="AG190" s="86">
        <v>0.0</v>
      </c>
      <c r="AH190" s="86">
        <v>0.0</v>
      </c>
      <c r="AI190" s="86">
        <v>0.0</v>
      </c>
      <c r="AJ190" s="79"/>
    </row>
    <row r="191">
      <c r="A191" s="86">
        <v>13919.1</v>
      </c>
      <c r="B191" s="109">
        <v>44448.0</v>
      </c>
      <c r="C191" s="109">
        <v>44496.0</v>
      </c>
      <c r="D191" s="89" t="s">
        <v>215</v>
      </c>
      <c r="E191" s="89" t="s">
        <v>36</v>
      </c>
      <c r="F191" s="89" t="s">
        <v>308</v>
      </c>
      <c r="G191" s="89" t="s">
        <v>43</v>
      </c>
      <c r="H191" s="86">
        <v>27545.0</v>
      </c>
      <c r="I191" s="110"/>
      <c r="J191" s="86">
        <v>0.0</v>
      </c>
      <c r="K191" s="86">
        <v>1.0</v>
      </c>
      <c r="L191" s="86">
        <v>0.0</v>
      </c>
      <c r="M191" s="89" t="s">
        <v>39</v>
      </c>
      <c r="N191" s="89" t="s">
        <v>39</v>
      </c>
      <c r="O191" s="86">
        <v>3.0</v>
      </c>
      <c r="P191" s="86">
        <v>11.0</v>
      </c>
      <c r="Q191" s="86">
        <v>5.0</v>
      </c>
      <c r="R191" s="86">
        <v>5.0</v>
      </c>
      <c r="S191" s="86">
        <v>0.0</v>
      </c>
      <c r="T191" s="86">
        <v>1.0</v>
      </c>
      <c r="U191" s="86">
        <v>0.0</v>
      </c>
      <c r="V191" s="86">
        <v>0.0</v>
      </c>
      <c r="W191" s="86">
        <v>0.0</v>
      </c>
      <c r="X191" s="86">
        <v>0.0</v>
      </c>
      <c r="Y191" s="86">
        <v>0.0</v>
      </c>
      <c r="Z191" s="86">
        <v>0.0</v>
      </c>
      <c r="AA191" s="86">
        <v>0.0</v>
      </c>
      <c r="AB191" s="86">
        <v>0.0</v>
      </c>
      <c r="AC191" s="86">
        <v>1.0</v>
      </c>
      <c r="AD191" s="86">
        <v>0.0</v>
      </c>
      <c r="AE191" s="86">
        <v>0.0</v>
      </c>
      <c r="AF191" s="86">
        <v>0.0</v>
      </c>
      <c r="AG191" s="86">
        <v>0.0</v>
      </c>
      <c r="AH191" s="86">
        <v>0.0</v>
      </c>
      <c r="AI191" s="86">
        <v>0.0</v>
      </c>
      <c r="AJ191" s="79"/>
    </row>
    <row r="192">
      <c r="A192" s="86">
        <v>13919.2</v>
      </c>
      <c r="B192" s="109">
        <v>44448.0</v>
      </c>
      <c r="C192" s="109">
        <v>44496.0</v>
      </c>
      <c r="D192" s="89" t="s">
        <v>215</v>
      </c>
      <c r="E192" s="89" t="s">
        <v>36</v>
      </c>
      <c r="F192" s="89" t="s">
        <v>308</v>
      </c>
      <c r="G192" s="89" t="s">
        <v>43</v>
      </c>
      <c r="H192" s="86">
        <v>27545.0</v>
      </c>
      <c r="I192" s="110"/>
      <c r="J192" s="86">
        <v>0.0</v>
      </c>
      <c r="K192" s="86">
        <v>1.0</v>
      </c>
      <c r="L192" s="86">
        <v>0.0</v>
      </c>
      <c r="M192" s="89" t="s">
        <v>39</v>
      </c>
      <c r="N192" s="89" t="s">
        <v>39</v>
      </c>
      <c r="O192" s="86">
        <v>0.0</v>
      </c>
      <c r="P192" s="86">
        <v>11.0</v>
      </c>
      <c r="Q192" s="86">
        <v>5.0</v>
      </c>
      <c r="R192" s="86">
        <v>10.0</v>
      </c>
      <c r="S192" s="86">
        <v>1.0</v>
      </c>
      <c r="T192" s="86">
        <v>1.0</v>
      </c>
      <c r="U192" s="86">
        <v>0.0</v>
      </c>
      <c r="V192" s="86">
        <v>0.0</v>
      </c>
      <c r="W192" s="86">
        <v>0.0</v>
      </c>
      <c r="X192" s="86">
        <v>0.0</v>
      </c>
      <c r="Y192" s="86">
        <v>0.0</v>
      </c>
      <c r="Z192" s="86">
        <v>0.0</v>
      </c>
      <c r="AA192" s="86">
        <v>0.0</v>
      </c>
      <c r="AB192" s="86">
        <v>0.0</v>
      </c>
      <c r="AC192" s="86">
        <v>0.0</v>
      </c>
      <c r="AD192" s="86">
        <v>0.0</v>
      </c>
      <c r="AE192" s="86">
        <v>0.0</v>
      </c>
      <c r="AF192" s="86">
        <v>0.0</v>
      </c>
      <c r="AG192" s="86">
        <v>0.0</v>
      </c>
      <c r="AH192" s="86">
        <v>0.0</v>
      </c>
      <c r="AI192" s="86">
        <v>0.0</v>
      </c>
      <c r="AJ192" s="79"/>
    </row>
    <row r="193">
      <c r="A193" s="86">
        <v>13919.3</v>
      </c>
      <c r="B193" s="109">
        <v>44448.0</v>
      </c>
      <c r="C193" s="109">
        <v>44496.0</v>
      </c>
      <c r="D193" s="89" t="s">
        <v>215</v>
      </c>
      <c r="E193" s="89" t="s">
        <v>36</v>
      </c>
      <c r="F193" s="89" t="s">
        <v>308</v>
      </c>
      <c r="G193" s="89" t="s">
        <v>43</v>
      </c>
      <c r="H193" s="86">
        <v>27545.0</v>
      </c>
      <c r="I193" s="110"/>
      <c r="J193" s="86">
        <v>0.0</v>
      </c>
      <c r="K193" s="86">
        <v>1.0</v>
      </c>
      <c r="L193" s="86">
        <v>0.0</v>
      </c>
      <c r="M193" s="89" t="s">
        <v>39</v>
      </c>
      <c r="N193" s="89" t="s">
        <v>39</v>
      </c>
      <c r="O193" s="86">
        <v>3.0</v>
      </c>
      <c r="P193" s="86">
        <v>0.0</v>
      </c>
      <c r="Q193" s="86">
        <v>0.0</v>
      </c>
      <c r="R193" s="86">
        <v>5.0</v>
      </c>
      <c r="S193" s="86">
        <v>0.0</v>
      </c>
      <c r="T193" s="86">
        <v>0.0</v>
      </c>
      <c r="U193" s="86">
        <v>0.0</v>
      </c>
      <c r="V193" s="86">
        <v>0.0</v>
      </c>
      <c r="W193" s="86">
        <v>0.0</v>
      </c>
      <c r="X193" s="86">
        <v>0.0</v>
      </c>
      <c r="Y193" s="86">
        <v>0.0</v>
      </c>
      <c r="Z193" s="86">
        <v>11.0</v>
      </c>
      <c r="AA193" s="86">
        <v>5.0</v>
      </c>
      <c r="AB193" s="86">
        <v>0.0</v>
      </c>
      <c r="AC193" s="86">
        <v>1.0</v>
      </c>
      <c r="AD193" s="86">
        <v>1.0</v>
      </c>
      <c r="AE193" s="86">
        <v>0.0</v>
      </c>
      <c r="AF193" s="86">
        <v>0.0</v>
      </c>
      <c r="AG193" s="86">
        <v>0.0</v>
      </c>
      <c r="AH193" s="86">
        <v>0.0</v>
      </c>
      <c r="AI193" s="86">
        <v>0.0</v>
      </c>
      <c r="AJ193" s="79"/>
    </row>
    <row r="194">
      <c r="A194" s="86">
        <v>13919.4</v>
      </c>
      <c r="B194" s="109">
        <v>44448.0</v>
      </c>
      <c r="C194" s="109">
        <v>44496.0</v>
      </c>
      <c r="D194" s="89" t="s">
        <v>215</v>
      </c>
      <c r="E194" s="89" t="s">
        <v>36</v>
      </c>
      <c r="F194" s="89" t="s">
        <v>172</v>
      </c>
      <c r="G194" s="89" t="s">
        <v>43</v>
      </c>
      <c r="H194" s="86">
        <v>27545.0</v>
      </c>
      <c r="I194" s="110"/>
      <c r="J194" s="86">
        <v>0.0</v>
      </c>
      <c r="K194" s="86">
        <v>1.0</v>
      </c>
      <c r="L194" s="86">
        <v>0.0</v>
      </c>
      <c r="M194" s="89" t="s">
        <v>39</v>
      </c>
      <c r="N194" s="89" t="s">
        <v>39</v>
      </c>
      <c r="O194" s="86">
        <v>3.0</v>
      </c>
      <c r="P194" s="86">
        <v>0.0</v>
      </c>
      <c r="Q194" s="86">
        <v>0.0</v>
      </c>
      <c r="R194" s="86">
        <v>0.0</v>
      </c>
      <c r="S194" s="86">
        <v>0.0</v>
      </c>
      <c r="T194" s="86">
        <v>0.0</v>
      </c>
      <c r="U194" s="86">
        <v>0.0</v>
      </c>
      <c r="V194" s="86">
        <v>0.0</v>
      </c>
      <c r="W194" s="86">
        <v>0.0</v>
      </c>
      <c r="X194" s="86">
        <v>0.0</v>
      </c>
      <c r="Y194" s="86">
        <v>0.0</v>
      </c>
      <c r="Z194" s="86">
        <v>0.0</v>
      </c>
      <c r="AA194" s="86">
        <v>0.0</v>
      </c>
      <c r="AB194" s="86">
        <v>0.0</v>
      </c>
      <c r="AC194" s="86">
        <v>0.0</v>
      </c>
      <c r="AD194" s="86">
        <v>0.0</v>
      </c>
      <c r="AE194" s="86">
        <v>11.0</v>
      </c>
      <c r="AF194" s="86">
        <v>5.0</v>
      </c>
      <c r="AG194" s="86">
        <v>5.0</v>
      </c>
      <c r="AH194" s="86">
        <v>0.0</v>
      </c>
      <c r="AI194" s="86">
        <v>1.0</v>
      </c>
      <c r="AJ194" s="79"/>
    </row>
    <row r="195">
      <c r="A195" s="86">
        <v>13919.5</v>
      </c>
      <c r="B195" s="109">
        <v>44448.0</v>
      </c>
      <c r="C195" s="109">
        <v>44496.0</v>
      </c>
      <c r="D195" s="89" t="s">
        <v>215</v>
      </c>
      <c r="E195" s="89" t="s">
        <v>36</v>
      </c>
      <c r="I195" s="110"/>
      <c r="J195" s="86">
        <v>0.0</v>
      </c>
      <c r="K195" s="86">
        <v>0.0</v>
      </c>
      <c r="L195" s="86">
        <v>1.0</v>
      </c>
      <c r="M195" s="89" t="s">
        <v>39</v>
      </c>
      <c r="N195" s="89" t="s">
        <v>39</v>
      </c>
      <c r="O195" s="86">
        <v>3.0</v>
      </c>
      <c r="P195" s="86">
        <v>0.0</v>
      </c>
      <c r="Q195" s="86">
        <v>0.0</v>
      </c>
      <c r="R195" s="86">
        <v>0.0</v>
      </c>
      <c r="S195" s="86">
        <v>0.0</v>
      </c>
      <c r="T195" s="86">
        <v>0.0</v>
      </c>
      <c r="U195" s="86">
        <v>7.0</v>
      </c>
      <c r="V195" s="86">
        <v>4.0</v>
      </c>
      <c r="W195" s="86">
        <v>5.0</v>
      </c>
      <c r="X195" s="86">
        <v>1.0</v>
      </c>
      <c r="Y195" s="86">
        <v>1.0</v>
      </c>
      <c r="Z195" s="86">
        <v>0.0</v>
      </c>
      <c r="AA195" s="86">
        <v>0.0</v>
      </c>
      <c r="AB195" s="86">
        <v>0.0</v>
      </c>
      <c r="AC195" s="86">
        <v>0.0</v>
      </c>
      <c r="AD195" s="86">
        <v>0.0</v>
      </c>
      <c r="AE195" s="86">
        <v>0.0</v>
      </c>
      <c r="AF195" s="86">
        <v>0.0</v>
      </c>
      <c r="AG195" s="86">
        <v>0.0</v>
      </c>
      <c r="AH195" s="86">
        <v>0.0</v>
      </c>
      <c r="AI195" s="86">
        <v>0.0</v>
      </c>
      <c r="AJ195" s="79"/>
    </row>
    <row r="196">
      <c r="A196" s="86">
        <v>13919.6</v>
      </c>
      <c r="B196" s="109">
        <v>44448.0</v>
      </c>
      <c r="C196" s="109">
        <v>44496.0</v>
      </c>
      <c r="D196" s="89" t="s">
        <v>215</v>
      </c>
      <c r="E196" s="89" t="s">
        <v>36</v>
      </c>
      <c r="I196" s="110"/>
      <c r="J196" s="86">
        <v>0.0</v>
      </c>
      <c r="K196" s="86">
        <v>0.0</v>
      </c>
      <c r="L196" s="86">
        <v>1.0</v>
      </c>
      <c r="M196" s="89" t="s">
        <v>39</v>
      </c>
      <c r="N196" s="89" t="s">
        <v>39</v>
      </c>
      <c r="O196" s="86">
        <v>3.0</v>
      </c>
      <c r="P196" s="86">
        <v>7.0</v>
      </c>
      <c r="Q196" s="86">
        <v>4.0</v>
      </c>
      <c r="R196" s="86">
        <v>10.0</v>
      </c>
      <c r="S196" s="86">
        <v>0.0</v>
      </c>
      <c r="T196" s="86">
        <v>5.0</v>
      </c>
      <c r="U196" s="86">
        <v>0.0</v>
      </c>
      <c r="V196" s="86">
        <v>0.0</v>
      </c>
      <c r="W196" s="86">
        <v>0.0</v>
      </c>
      <c r="X196" s="86">
        <v>0.0</v>
      </c>
      <c r="Y196" s="86">
        <v>0.0</v>
      </c>
      <c r="Z196" s="86">
        <v>0.0</v>
      </c>
      <c r="AA196" s="86">
        <v>0.0</v>
      </c>
      <c r="AB196" s="86">
        <v>0.0</v>
      </c>
      <c r="AC196" s="86">
        <v>1.0</v>
      </c>
      <c r="AD196" s="86">
        <v>0.0</v>
      </c>
      <c r="AE196" s="86">
        <v>0.0</v>
      </c>
      <c r="AF196" s="86">
        <v>0.0</v>
      </c>
      <c r="AG196" s="86">
        <v>0.0</v>
      </c>
      <c r="AH196" s="86">
        <v>0.0</v>
      </c>
      <c r="AI196" s="86">
        <v>0.0</v>
      </c>
      <c r="AJ196" s="79"/>
    </row>
    <row r="197">
      <c r="A197" s="86">
        <v>13920.1</v>
      </c>
      <c r="B197" s="109">
        <v>44448.0</v>
      </c>
      <c r="C197" s="109">
        <v>44496.0</v>
      </c>
      <c r="D197" s="89" t="s">
        <v>215</v>
      </c>
      <c r="E197" s="89" t="s">
        <v>36</v>
      </c>
      <c r="F197" s="89" t="s">
        <v>308</v>
      </c>
      <c r="G197" s="90" t="s">
        <v>43</v>
      </c>
      <c r="H197" s="111">
        <v>27545.0</v>
      </c>
      <c r="I197" s="91"/>
      <c r="J197" s="86">
        <v>0.0</v>
      </c>
      <c r="K197" s="86">
        <v>1.0</v>
      </c>
      <c r="L197" s="86">
        <v>0.0</v>
      </c>
      <c r="M197" s="89" t="s">
        <v>39</v>
      </c>
      <c r="N197" s="89" t="s">
        <v>39</v>
      </c>
      <c r="O197" s="86">
        <v>0.0</v>
      </c>
      <c r="P197" s="86">
        <v>0.0</v>
      </c>
      <c r="Q197" s="86">
        <v>0.0</v>
      </c>
      <c r="R197" s="86">
        <v>0.0</v>
      </c>
      <c r="S197" s="86">
        <v>0.0</v>
      </c>
      <c r="T197" s="86">
        <v>0.0</v>
      </c>
      <c r="U197" s="86">
        <v>12.0</v>
      </c>
      <c r="V197" s="86">
        <v>6.0</v>
      </c>
      <c r="W197" s="86">
        <v>10.0</v>
      </c>
      <c r="X197" s="86">
        <v>1.0</v>
      </c>
      <c r="Y197" s="86">
        <v>1.0</v>
      </c>
      <c r="Z197" s="86">
        <v>0.0</v>
      </c>
      <c r="AA197" s="86">
        <v>0.0</v>
      </c>
      <c r="AB197" s="86">
        <v>0.0</v>
      </c>
      <c r="AC197" s="86">
        <v>0.0</v>
      </c>
      <c r="AD197" s="86">
        <v>0.0</v>
      </c>
      <c r="AE197" s="86">
        <v>0.0</v>
      </c>
      <c r="AF197" s="86">
        <v>0.0</v>
      </c>
      <c r="AG197" s="86">
        <v>0.0</v>
      </c>
      <c r="AH197" s="86">
        <v>0.0</v>
      </c>
      <c r="AI197" s="86">
        <v>0.0</v>
      </c>
      <c r="AJ197" s="79"/>
    </row>
    <row r="198">
      <c r="A198" s="86">
        <v>13920.2</v>
      </c>
      <c r="B198" s="109">
        <v>44448.0</v>
      </c>
      <c r="C198" s="109">
        <v>44496.0</v>
      </c>
      <c r="D198" s="89" t="s">
        <v>215</v>
      </c>
      <c r="E198" s="89" t="s">
        <v>36</v>
      </c>
      <c r="F198" s="89" t="s">
        <v>308</v>
      </c>
      <c r="G198" s="89" t="s">
        <v>43</v>
      </c>
      <c r="H198" s="86">
        <v>27545.0</v>
      </c>
      <c r="I198" s="110"/>
      <c r="J198" s="86">
        <v>0.0</v>
      </c>
      <c r="K198" s="86">
        <v>1.0</v>
      </c>
      <c r="L198" s="86">
        <v>0.0</v>
      </c>
      <c r="M198" s="89" t="s">
        <v>39</v>
      </c>
      <c r="N198" s="89" t="s">
        <v>39</v>
      </c>
      <c r="O198" s="86">
        <v>0.0</v>
      </c>
      <c r="P198" s="86">
        <v>0.0</v>
      </c>
      <c r="Q198" s="86">
        <v>0.0</v>
      </c>
      <c r="R198" s="86">
        <v>0.0</v>
      </c>
      <c r="S198" s="86">
        <v>0.0</v>
      </c>
      <c r="T198" s="86">
        <v>0.0</v>
      </c>
      <c r="U198" s="86">
        <v>0.0</v>
      </c>
      <c r="V198" s="86">
        <v>0.0</v>
      </c>
      <c r="W198" s="86">
        <v>0.0</v>
      </c>
      <c r="X198" s="86">
        <v>0.0</v>
      </c>
      <c r="Y198" s="86">
        <v>0.0</v>
      </c>
      <c r="Z198" s="86">
        <v>0.0</v>
      </c>
      <c r="AA198" s="86">
        <v>0.0</v>
      </c>
      <c r="AB198" s="86">
        <v>0.0</v>
      </c>
      <c r="AC198" s="86">
        <v>0.0</v>
      </c>
      <c r="AD198" s="86">
        <v>0.0</v>
      </c>
      <c r="AE198" s="86">
        <v>12.0</v>
      </c>
      <c r="AF198" s="86">
        <v>6.0</v>
      </c>
      <c r="AG198" s="86">
        <v>10.0</v>
      </c>
      <c r="AH198" s="86">
        <v>1.0</v>
      </c>
      <c r="AI198" s="86">
        <v>1.0</v>
      </c>
      <c r="AJ198" s="79"/>
    </row>
    <row r="199">
      <c r="A199" s="86">
        <v>13921.1</v>
      </c>
      <c r="B199" s="109">
        <v>44448.0</v>
      </c>
      <c r="C199" s="109">
        <v>44496.0</v>
      </c>
      <c r="D199" s="89" t="s">
        <v>215</v>
      </c>
      <c r="E199" s="89" t="s">
        <v>36</v>
      </c>
      <c r="F199" s="89" t="s">
        <v>308</v>
      </c>
      <c r="G199" s="89" t="s">
        <v>43</v>
      </c>
      <c r="H199" s="86">
        <v>27545.0</v>
      </c>
      <c r="I199" s="110"/>
      <c r="J199" s="86">
        <v>0.0</v>
      </c>
      <c r="K199" s="86">
        <v>1.0</v>
      </c>
      <c r="L199" s="86">
        <v>0.0</v>
      </c>
      <c r="M199" s="89" t="s">
        <v>39</v>
      </c>
      <c r="N199" s="89" t="s">
        <v>39</v>
      </c>
      <c r="O199" s="86">
        <v>0.0</v>
      </c>
      <c r="P199" s="86">
        <v>10.0</v>
      </c>
      <c r="Q199" s="86">
        <v>5.0</v>
      </c>
      <c r="R199" s="86">
        <v>10.0</v>
      </c>
      <c r="S199" s="86">
        <v>1.0</v>
      </c>
      <c r="T199" s="86">
        <v>1.0</v>
      </c>
      <c r="U199" s="86">
        <v>0.0</v>
      </c>
      <c r="V199" s="86">
        <v>0.0</v>
      </c>
      <c r="W199" s="86">
        <v>0.0</v>
      </c>
      <c r="X199" s="86">
        <v>0.0</v>
      </c>
      <c r="Y199" s="86">
        <v>0.0</v>
      </c>
      <c r="Z199" s="86">
        <v>0.0</v>
      </c>
      <c r="AA199" s="86">
        <v>0.0</v>
      </c>
      <c r="AB199" s="86">
        <v>0.0</v>
      </c>
      <c r="AC199" s="86">
        <v>0.0</v>
      </c>
      <c r="AD199" s="86">
        <v>0.0</v>
      </c>
      <c r="AE199" s="86">
        <v>0.0</v>
      </c>
      <c r="AF199" s="86">
        <v>0.0</v>
      </c>
      <c r="AG199" s="86">
        <v>0.0</v>
      </c>
      <c r="AH199" s="86">
        <v>0.0</v>
      </c>
      <c r="AI199" s="86">
        <v>0.0</v>
      </c>
      <c r="AJ199" s="79"/>
    </row>
    <row r="200">
      <c r="A200" s="86">
        <v>13921.2</v>
      </c>
      <c r="B200" s="109">
        <v>44448.0</v>
      </c>
      <c r="C200" s="109">
        <v>44496.0</v>
      </c>
      <c r="D200" s="89" t="s">
        <v>215</v>
      </c>
      <c r="E200" s="89" t="s">
        <v>36</v>
      </c>
      <c r="I200" s="110"/>
      <c r="J200" s="86">
        <v>1.0</v>
      </c>
      <c r="K200" s="86">
        <v>0.0</v>
      </c>
      <c r="L200" s="86">
        <v>0.0</v>
      </c>
      <c r="M200" s="89" t="s">
        <v>39</v>
      </c>
      <c r="N200" s="89" t="s">
        <v>39</v>
      </c>
      <c r="O200" s="86">
        <v>0.0</v>
      </c>
      <c r="P200" s="86">
        <v>0.0</v>
      </c>
      <c r="Q200" s="86">
        <v>0.0</v>
      </c>
      <c r="R200" s="86">
        <v>0.0</v>
      </c>
      <c r="S200" s="86">
        <v>0.0</v>
      </c>
      <c r="T200" s="86">
        <v>0.0</v>
      </c>
      <c r="U200" s="86">
        <v>0.0</v>
      </c>
      <c r="V200" s="86">
        <v>0.0</v>
      </c>
      <c r="W200" s="86">
        <v>0.0</v>
      </c>
      <c r="X200" s="86">
        <v>0.0</v>
      </c>
      <c r="Y200" s="86">
        <v>0.0</v>
      </c>
      <c r="Z200" s="86">
        <v>0.0</v>
      </c>
      <c r="AA200" s="86">
        <v>0.0</v>
      </c>
      <c r="AB200" s="86">
        <v>0.0</v>
      </c>
      <c r="AC200" s="86">
        <v>0.0</v>
      </c>
      <c r="AD200" s="86">
        <v>0.0</v>
      </c>
      <c r="AE200" s="86">
        <v>5.0</v>
      </c>
      <c r="AF200" s="86">
        <v>3.0</v>
      </c>
      <c r="AG200" s="86">
        <v>5.0</v>
      </c>
      <c r="AH200" s="86">
        <v>1.0</v>
      </c>
      <c r="AI200" s="86">
        <v>1.0</v>
      </c>
      <c r="AJ200" s="79"/>
    </row>
    <row r="201">
      <c r="A201" s="86">
        <v>13921.3</v>
      </c>
      <c r="B201" s="109">
        <v>44448.0</v>
      </c>
      <c r="C201" s="109">
        <v>44496.0</v>
      </c>
      <c r="D201" s="89" t="s">
        <v>215</v>
      </c>
      <c r="E201" s="89" t="s">
        <v>36</v>
      </c>
      <c r="I201" s="110"/>
      <c r="J201" s="86">
        <v>1.0</v>
      </c>
      <c r="K201" s="86">
        <v>0.0</v>
      </c>
      <c r="L201" s="86">
        <v>0.0</v>
      </c>
      <c r="M201" s="89" t="s">
        <v>39</v>
      </c>
      <c r="N201" s="89" t="s">
        <v>39</v>
      </c>
      <c r="O201" s="86">
        <v>0.0</v>
      </c>
      <c r="P201" s="86">
        <v>0.0</v>
      </c>
      <c r="Q201" s="86">
        <v>0.0</v>
      </c>
      <c r="R201" s="86">
        <v>0.0</v>
      </c>
      <c r="S201" s="86">
        <v>0.0</v>
      </c>
      <c r="T201" s="86">
        <v>0.0</v>
      </c>
      <c r="U201" s="86">
        <v>0.0</v>
      </c>
      <c r="V201" s="86">
        <v>0.0</v>
      </c>
      <c r="W201" s="86">
        <v>0.0</v>
      </c>
      <c r="X201" s="86">
        <v>0.0</v>
      </c>
      <c r="Y201" s="86">
        <v>0.0</v>
      </c>
      <c r="Z201" s="86">
        <v>4.0</v>
      </c>
      <c r="AA201" s="86">
        <v>3.0</v>
      </c>
      <c r="AB201" s="86">
        <v>5.0</v>
      </c>
      <c r="AC201" s="86">
        <v>1.0</v>
      </c>
      <c r="AD201" s="86">
        <v>1.0</v>
      </c>
      <c r="AE201" s="86">
        <v>0.0</v>
      </c>
      <c r="AF201" s="86">
        <v>0.0</v>
      </c>
      <c r="AG201" s="86">
        <v>0.0</v>
      </c>
      <c r="AH201" s="86">
        <v>0.0</v>
      </c>
      <c r="AI201" s="86">
        <v>0.0</v>
      </c>
      <c r="AJ201" s="79"/>
    </row>
    <row r="202">
      <c r="A202" s="86">
        <v>13922.1</v>
      </c>
      <c r="B202" s="109">
        <v>44448.0</v>
      </c>
      <c r="C202" s="109">
        <v>44488.0</v>
      </c>
      <c r="D202" s="89" t="s">
        <v>215</v>
      </c>
      <c r="E202" s="89" t="s">
        <v>36</v>
      </c>
      <c r="F202" s="89" t="s">
        <v>308</v>
      </c>
      <c r="G202" s="89" t="s">
        <v>43</v>
      </c>
      <c r="H202" s="86">
        <v>27545.0</v>
      </c>
      <c r="I202" s="110"/>
      <c r="J202" s="86">
        <v>0.0</v>
      </c>
      <c r="K202" s="86">
        <v>1.0</v>
      </c>
      <c r="L202" s="86">
        <v>0.0</v>
      </c>
      <c r="M202" s="89" t="s">
        <v>49</v>
      </c>
      <c r="N202" s="89" t="s">
        <v>39</v>
      </c>
      <c r="O202" s="86">
        <v>0.0</v>
      </c>
      <c r="P202" s="86">
        <v>0.0</v>
      </c>
      <c r="Q202" s="86">
        <v>0.0</v>
      </c>
      <c r="R202" s="86">
        <v>0.0</v>
      </c>
      <c r="S202" s="86">
        <v>0.0</v>
      </c>
      <c r="T202" s="86">
        <v>0.0</v>
      </c>
      <c r="U202" s="86">
        <v>5.0</v>
      </c>
      <c r="V202" s="86">
        <v>5.0</v>
      </c>
      <c r="W202" s="86">
        <v>10.0</v>
      </c>
      <c r="X202" s="86">
        <v>1.0</v>
      </c>
      <c r="Y202" s="86">
        <v>1.0</v>
      </c>
      <c r="Z202" s="86">
        <v>0.0</v>
      </c>
      <c r="AA202" s="86">
        <v>0.0</v>
      </c>
      <c r="AB202" s="86">
        <v>0.0</v>
      </c>
      <c r="AC202" s="86">
        <v>0.0</v>
      </c>
      <c r="AD202" s="86">
        <v>0.0</v>
      </c>
      <c r="AE202" s="86">
        <v>5.0</v>
      </c>
      <c r="AF202" s="86">
        <v>0.0</v>
      </c>
      <c r="AG202" s="86">
        <v>0.0</v>
      </c>
      <c r="AH202" s="86">
        <v>0.0</v>
      </c>
      <c r="AI202" s="86">
        <v>0.0</v>
      </c>
      <c r="AJ202" s="79"/>
    </row>
    <row r="203">
      <c r="A203" s="86">
        <v>13923.1</v>
      </c>
      <c r="B203" s="109">
        <v>44448.0</v>
      </c>
      <c r="C203" s="109">
        <v>44466.0</v>
      </c>
      <c r="D203" s="89" t="s">
        <v>125</v>
      </c>
      <c r="E203" s="89" t="s">
        <v>36</v>
      </c>
      <c r="F203" s="89" t="s">
        <v>263</v>
      </c>
      <c r="G203" s="89" t="s">
        <v>91</v>
      </c>
      <c r="H203" s="86">
        <v>27597.0</v>
      </c>
      <c r="I203" s="110"/>
      <c r="J203" s="86">
        <v>0.0</v>
      </c>
      <c r="K203" s="86">
        <v>0.0</v>
      </c>
      <c r="L203" s="86">
        <v>1.0</v>
      </c>
      <c r="M203" s="89" t="s">
        <v>39</v>
      </c>
      <c r="N203" s="89" t="s">
        <v>39</v>
      </c>
      <c r="O203" s="86">
        <v>0.0</v>
      </c>
      <c r="P203" s="86">
        <v>0.0</v>
      </c>
      <c r="Q203" s="86">
        <v>0.0</v>
      </c>
      <c r="R203" s="86">
        <v>0.0</v>
      </c>
      <c r="S203" s="86">
        <v>0.0</v>
      </c>
      <c r="T203" s="86">
        <v>0.0</v>
      </c>
      <c r="U203" s="86">
        <v>8.0</v>
      </c>
      <c r="V203" s="86">
        <v>6.0</v>
      </c>
      <c r="W203" s="86">
        <v>5.0</v>
      </c>
      <c r="X203" s="86">
        <v>1.0</v>
      </c>
      <c r="Y203" s="86">
        <v>0.0</v>
      </c>
      <c r="Z203" s="86">
        <v>0.0</v>
      </c>
      <c r="AA203" s="86">
        <v>0.0</v>
      </c>
      <c r="AB203" s="86">
        <v>0.0</v>
      </c>
      <c r="AC203" s="86">
        <v>0.0</v>
      </c>
      <c r="AD203" s="86">
        <v>0.0</v>
      </c>
      <c r="AE203" s="86">
        <v>0.0</v>
      </c>
      <c r="AF203" s="86">
        <v>0.0</v>
      </c>
      <c r="AG203" s="86">
        <v>0.0</v>
      </c>
      <c r="AH203" s="86">
        <v>0.0</v>
      </c>
      <c r="AI203" s="86">
        <v>0.0</v>
      </c>
      <c r="AJ203" s="79"/>
    </row>
    <row r="204">
      <c r="A204" s="86">
        <v>13923.2</v>
      </c>
      <c r="B204" s="109">
        <v>44448.0</v>
      </c>
      <c r="C204" s="109">
        <v>44466.0</v>
      </c>
      <c r="D204" s="89" t="s">
        <v>125</v>
      </c>
      <c r="E204" s="89" t="s">
        <v>36</v>
      </c>
      <c r="F204" s="89" t="s">
        <v>263</v>
      </c>
      <c r="G204" s="89" t="s">
        <v>91</v>
      </c>
      <c r="H204" s="86">
        <v>27597.0</v>
      </c>
      <c r="I204" s="110"/>
      <c r="J204" s="86">
        <v>0.0</v>
      </c>
      <c r="K204" s="86">
        <v>1.0</v>
      </c>
      <c r="L204" s="86">
        <v>0.0</v>
      </c>
      <c r="M204" s="89" t="s">
        <v>39</v>
      </c>
      <c r="N204" s="89" t="s">
        <v>39</v>
      </c>
      <c r="O204" s="86">
        <v>7.0</v>
      </c>
      <c r="P204" s="86">
        <v>10.0</v>
      </c>
      <c r="Q204" s="86">
        <v>8.0</v>
      </c>
      <c r="R204" s="86">
        <v>10.0</v>
      </c>
      <c r="S204" s="86">
        <v>2.0</v>
      </c>
      <c r="T204" s="86">
        <v>0.0</v>
      </c>
      <c r="U204" s="86">
        <v>0.0</v>
      </c>
      <c r="V204" s="86">
        <v>0.0</v>
      </c>
      <c r="W204" s="86">
        <v>0.0</v>
      </c>
      <c r="X204" s="86">
        <v>0.0</v>
      </c>
      <c r="Y204" s="86">
        <v>0.0</v>
      </c>
      <c r="Z204" s="86">
        <v>0.0</v>
      </c>
      <c r="AA204" s="86">
        <v>0.0</v>
      </c>
      <c r="AB204" s="86">
        <v>0.0</v>
      </c>
      <c r="AC204" s="86">
        <v>0.0</v>
      </c>
      <c r="AD204" s="86">
        <v>0.0</v>
      </c>
      <c r="AE204" s="86">
        <v>0.0</v>
      </c>
      <c r="AF204" s="86">
        <v>0.0</v>
      </c>
      <c r="AG204" s="86">
        <v>0.0</v>
      </c>
      <c r="AH204" s="86">
        <v>0.0</v>
      </c>
      <c r="AI204" s="86">
        <v>0.0</v>
      </c>
      <c r="AJ204" s="79"/>
    </row>
    <row r="205">
      <c r="A205" s="86">
        <v>13924.1</v>
      </c>
      <c r="B205" s="109">
        <v>44448.0</v>
      </c>
      <c r="C205" s="109">
        <v>44498.0</v>
      </c>
      <c r="D205" s="89" t="s">
        <v>215</v>
      </c>
      <c r="E205" s="89" t="s">
        <v>36</v>
      </c>
      <c r="I205" s="110"/>
      <c r="J205" s="86">
        <v>1.0</v>
      </c>
      <c r="K205" s="86">
        <v>0.0</v>
      </c>
      <c r="L205" s="86">
        <v>0.0</v>
      </c>
      <c r="M205" s="89" t="s">
        <v>39</v>
      </c>
      <c r="N205" s="89" t="s">
        <v>39</v>
      </c>
      <c r="O205" s="86">
        <v>0.0</v>
      </c>
      <c r="P205" s="86">
        <v>0.0</v>
      </c>
      <c r="Q205" s="86">
        <v>0.0</v>
      </c>
      <c r="R205" s="86">
        <v>0.0</v>
      </c>
      <c r="S205" s="86">
        <v>0.0</v>
      </c>
      <c r="T205" s="86">
        <v>0.0</v>
      </c>
      <c r="U205" s="86">
        <v>0.0</v>
      </c>
      <c r="V205" s="86">
        <v>0.0</v>
      </c>
      <c r="W205" s="86">
        <v>0.0</v>
      </c>
      <c r="X205" s="86">
        <v>0.0</v>
      </c>
      <c r="Y205" s="86">
        <v>0.0</v>
      </c>
      <c r="Z205" s="86">
        <v>0.0</v>
      </c>
      <c r="AA205" s="86">
        <v>0.0</v>
      </c>
      <c r="AB205" s="86">
        <v>0.0</v>
      </c>
      <c r="AC205" s="86">
        <v>0.0</v>
      </c>
      <c r="AD205" s="86">
        <v>0.0</v>
      </c>
      <c r="AE205" s="86">
        <v>7.0</v>
      </c>
      <c r="AF205" s="86">
        <v>3.0</v>
      </c>
      <c r="AG205" s="86">
        <v>6.0</v>
      </c>
      <c r="AH205" s="86">
        <v>1.0</v>
      </c>
      <c r="AI205" s="86">
        <v>1.0</v>
      </c>
      <c r="AJ205" s="79"/>
    </row>
    <row r="206">
      <c r="A206" s="86">
        <v>13924.2</v>
      </c>
      <c r="B206" s="109">
        <v>44448.0</v>
      </c>
      <c r="C206" s="109">
        <v>44498.0</v>
      </c>
      <c r="D206" s="89" t="s">
        <v>215</v>
      </c>
      <c r="E206" s="89" t="s">
        <v>36</v>
      </c>
      <c r="I206" s="110"/>
      <c r="J206" s="86">
        <v>1.0</v>
      </c>
      <c r="K206" s="86">
        <v>0.0</v>
      </c>
      <c r="L206" s="86">
        <v>0.0</v>
      </c>
      <c r="M206" s="89" t="s">
        <v>39</v>
      </c>
      <c r="N206" s="89" t="s">
        <v>39</v>
      </c>
      <c r="O206" s="86">
        <v>0.0</v>
      </c>
      <c r="P206" s="86">
        <v>0.0</v>
      </c>
      <c r="Q206" s="86">
        <v>0.0</v>
      </c>
      <c r="R206" s="86">
        <v>0.0</v>
      </c>
      <c r="S206" s="86">
        <v>0.0</v>
      </c>
      <c r="T206" s="86">
        <v>0.0</v>
      </c>
      <c r="U206" s="86">
        <v>0.0</v>
      </c>
      <c r="V206" s="86">
        <v>0.0</v>
      </c>
      <c r="W206" s="86">
        <v>0.0</v>
      </c>
      <c r="X206" s="86">
        <v>0.0</v>
      </c>
      <c r="Y206" s="86">
        <v>0.0</v>
      </c>
      <c r="Z206" s="86">
        <v>7.0</v>
      </c>
      <c r="AA206" s="86">
        <v>3.0</v>
      </c>
      <c r="AB206" s="86">
        <v>5.0</v>
      </c>
      <c r="AC206" s="86">
        <v>1.0</v>
      </c>
      <c r="AD206" s="86">
        <v>1.0</v>
      </c>
      <c r="AE206" s="86">
        <v>0.0</v>
      </c>
      <c r="AF206" s="86">
        <v>0.0</v>
      </c>
      <c r="AG206" s="86">
        <v>0.0</v>
      </c>
      <c r="AH206" s="86">
        <v>0.0</v>
      </c>
      <c r="AI206" s="86">
        <v>0.0</v>
      </c>
      <c r="AJ206" s="79"/>
    </row>
    <row r="207">
      <c r="A207" s="86">
        <v>13925.1</v>
      </c>
      <c r="B207" s="109">
        <v>44448.0</v>
      </c>
      <c r="C207" s="109">
        <v>44494.0</v>
      </c>
      <c r="D207" s="89" t="s">
        <v>215</v>
      </c>
      <c r="E207" s="89" t="s">
        <v>36</v>
      </c>
      <c r="F207" s="89" t="s">
        <v>40</v>
      </c>
      <c r="G207" s="110"/>
      <c r="H207" s="110"/>
      <c r="I207" s="110"/>
      <c r="J207" s="86">
        <v>0.0</v>
      </c>
      <c r="K207" s="86">
        <v>1.0</v>
      </c>
      <c r="L207" s="86">
        <v>0.0</v>
      </c>
      <c r="M207" s="89" t="s">
        <v>39</v>
      </c>
      <c r="N207" s="89" t="s">
        <v>39</v>
      </c>
      <c r="O207" s="86">
        <v>1.0</v>
      </c>
      <c r="P207" s="86">
        <v>0.0</v>
      </c>
      <c r="Q207" s="86">
        <v>0.0</v>
      </c>
      <c r="R207" s="86">
        <v>0.0</v>
      </c>
      <c r="S207" s="86">
        <v>0.0</v>
      </c>
      <c r="T207" s="86">
        <v>0.0</v>
      </c>
      <c r="U207" s="86">
        <v>11.0</v>
      </c>
      <c r="V207" s="86">
        <v>5.0</v>
      </c>
      <c r="W207" s="86">
        <v>10.0</v>
      </c>
      <c r="X207" s="86">
        <v>1.0</v>
      </c>
      <c r="Y207" s="86">
        <v>1.0</v>
      </c>
      <c r="Z207" s="86">
        <v>0.0</v>
      </c>
      <c r="AA207" s="86">
        <v>0.0</v>
      </c>
      <c r="AB207" s="86">
        <v>0.0</v>
      </c>
      <c r="AC207" s="86">
        <v>0.0</v>
      </c>
      <c r="AD207" s="86">
        <v>0.0</v>
      </c>
      <c r="AE207" s="86">
        <v>0.0</v>
      </c>
      <c r="AF207" s="86">
        <v>0.0</v>
      </c>
      <c r="AG207" s="86">
        <v>0.0</v>
      </c>
      <c r="AH207" s="86">
        <v>0.0</v>
      </c>
      <c r="AI207" s="86">
        <v>0.0</v>
      </c>
      <c r="AJ207" s="79"/>
    </row>
    <row r="208">
      <c r="A208" s="86">
        <v>13926.1</v>
      </c>
      <c r="B208" s="112">
        <v>44448.0</v>
      </c>
      <c r="C208" s="109">
        <v>44496.0</v>
      </c>
      <c r="D208" s="89" t="s">
        <v>215</v>
      </c>
      <c r="E208" s="89" t="s">
        <v>36</v>
      </c>
      <c r="F208" s="89" t="s">
        <v>308</v>
      </c>
      <c r="G208" s="89" t="s">
        <v>43</v>
      </c>
      <c r="H208" s="86">
        <v>27545.0</v>
      </c>
      <c r="I208" s="110"/>
      <c r="J208" s="86">
        <v>0.0</v>
      </c>
      <c r="K208" s="86">
        <v>1.0</v>
      </c>
      <c r="L208" s="86">
        <v>0.0</v>
      </c>
      <c r="M208" s="89" t="s">
        <v>39</v>
      </c>
      <c r="N208" s="89" t="s">
        <v>39</v>
      </c>
      <c r="O208" s="86">
        <v>3.0</v>
      </c>
      <c r="P208" s="86">
        <v>10.0</v>
      </c>
      <c r="Q208" s="86">
        <v>5.0</v>
      </c>
      <c r="R208" s="86">
        <v>10.0</v>
      </c>
      <c r="S208" s="86">
        <v>1.0</v>
      </c>
      <c r="T208" s="86">
        <v>1.0</v>
      </c>
      <c r="U208" s="86">
        <v>0.0</v>
      </c>
      <c r="V208" s="86">
        <v>0.0</v>
      </c>
      <c r="W208" s="86">
        <v>0.0</v>
      </c>
      <c r="X208" s="86">
        <v>0.0</v>
      </c>
      <c r="Y208" s="86">
        <v>0.0</v>
      </c>
      <c r="Z208" s="86">
        <v>0.0</v>
      </c>
      <c r="AA208" s="86">
        <v>0.0</v>
      </c>
      <c r="AB208" s="86">
        <v>0.0</v>
      </c>
      <c r="AC208" s="86">
        <v>0.0</v>
      </c>
      <c r="AD208" s="86">
        <v>0.0</v>
      </c>
      <c r="AE208" s="86">
        <v>0.0</v>
      </c>
      <c r="AF208" s="86">
        <v>0.0</v>
      </c>
      <c r="AG208" s="86">
        <v>0.0</v>
      </c>
      <c r="AH208" s="86">
        <v>0.0</v>
      </c>
      <c r="AI208" s="86">
        <v>0.0</v>
      </c>
      <c r="AJ208" s="79"/>
    </row>
    <row r="209">
      <c r="A209" s="86">
        <v>13926.2</v>
      </c>
      <c r="B209" s="112">
        <v>44448.0</v>
      </c>
      <c r="C209" s="109">
        <v>44496.0</v>
      </c>
      <c r="D209" s="89" t="s">
        <v>215</v>
      </c>
      <c r="E209" s="89" t="s">
        <v>36</v>
      </c>
      <c r="F209" s="89" t="s">
        <v>40</v>
      </c>
      <c r="G209" s="110"/>
      <c r="H209" s="110"/>
      <c r="I209" s="110"/>
      <c r="J209" s="86">
        <v>0.0</v>
      </c>
      <c r="K209" s="86">
        <v>1.0</v>
      </c>
      <c r="L209" s="86">
        <v>0.0</v>
      </c>
      <c r="M209" s="89" t="s">
        <v>39</v>
      </c>
      <c r="N209" s="89" t="s">
        <v>39</v>
      </c>
      <c r="O209" s="86">
        <v>3.0</v>
      </c>
      <c r="P209" s="86">
        <v>0.0</v>
      </c>
      <c r="Q209" s="86">
        <v>0.0</v>
      </c>
      <c r="R209" s="86">
        <v>5.0</v>
      </c>
      <c r="S209" s="86">
        <v>1.0</v>
      </c>
      <c r="T209" s="86">
        <v>0.0</v>
      </c>
      <c r="U209" s="86">
        <v>0.0</v>
      </c>
      <c r="V209" s="86">
        <v>0.0</v>
      </c>
      <c r="W209" s="86">
        <v>0.0</v>
      </c>
      <c r="X209" s="86">
        <v>0.0</v>
      </c>
      <c r="Y209" s="86">
        <v>0.0</v>
      </c>
      <c r="Z209" s="86">
        <v>11.0</v>
      </c>
      <c r="AA209" s="86">
        <v>5.0</v>
      </c>
      <c r="AB209" s="86">
        <v>7.0</v>
      </c>
      <c r="AC209" s="86">
        <v>0.0</v>
      </c>
      <c r="AD209" s="86">
        <v>1.0</v>
      </c>
      <c r="AE209" s="86">
        <v>0.0</v>
      </c>
      <c r="AF209" s="86">
        <v>0.0</v>
      </c>
      <c r="AG209" s="86">
        <v>0.0</v>
      </c>
      <c r="AH209" s="86">
        <v>0.0</v>
      </c>
      <c r="AI209" s="86">
        <v>0.0</v>
      </c>
      <c r="AJ209" s="79"/>
    </row>
    <row r="210">
      <c r="A210" s="86">
        <v>13926.3</v>
      </c>
      <c r="B210" s="109">
        <v>44448.0</v>
      </c>
      <c r="C210" s="109">
        <v>44496.0</v>
      </c>
      <c r="D210" s="89" t="s">
        <v>215</v>
      </c>
      <c r="E210" s="89" t="s">
        <v>36</v>
      </c>
      <c r="I210" s="110"/>
      <c r="J210" s="86">
        <v>0.0</v>
      </c>
      <c r="K210" s="86">
        <v>0.0</v>
      </c>
      <c r="L210" s="86">
        <v>1.0</v>
      </c>
      <c r="M210" s="89" t="s">
        <v>39</v>
      </c>
      <c r="N210" s="89" t="s">
        <v>39</v>
      </c>
      <c r="O210" s="86">
        <v>3.0</v>
      </c>
      <c r="P210" s="86">
        <v>0.0</v>
      </c>
      <c r="Q210" s="86">
        <v>0.0</v>
      </c>
      <c r="R210" s="86">
        <v>0.0</v>
      </c>
      <c r="S210" s="86">
        <v>0.0</v>
      </c>
      <c r="T210" s="86">
        <v>0.0</v>
      </c>
      <c r="U210" s="86">
        <v>7.0</v>
      </c>
      <c r="V210" s="86">
        <v>4.0</v>
      </c>
      <c r="W210" s="86">
        <v>10.0</v>
      </c>
      <c r="X210" s="86">
        <v>1.0</v>
      </c>
      <c r="Y210" s="86">
        <v>1.0</v>
      </c>
      <c r="Z210" s="86">
        <v>0.0</v>
      </c>
      <c r="AA210" s="86">
        <v>0.0</v>
      </c>
      <c r="AB210" s="86">
        <v>0.0</v>
      </c>
      <c r="AC210" s="86">
        <v>0.0</v>
      </c>
      <c r="AD210" s="86">
        <v>0.0</v>
      </c>
      <c r="AE210" s="86">
        <v>0.0</v>
      </c>
      <c r="AF210" s="86">
        <v>0.0</v>
      </c>
      <c r="AG210" s="86">
        <v>0.0</v>
      </c>
      <c r="AH210" s="86">
        <v>0.0</v>
      </c>
      <c r="AI210" s="86">
        <v>0.0</v>
      </c>
      <c r="AJ210" s="79"/>
    </row>
    <row r="211">
      <c r="A211" s="86">
        <v>13926.4</v>
      </c>
      <c r="B211" s="112">
        <v>44448.0</v>
      </c>
      <c r="C211" s="109">
        <v>44496.0</v>
      </c>
      <c r="D211" s="89" t="s">
        <v>215</v>
      </c>
      <c r="E211" s="89" t="s">
        <v>36</v>
      </c>
      <c r="I211" s="110"/>
      <c r="J211" s="86">
        <v>1.0</v>
      </c>
      <c r="K211" s="86">
        <v>0.0</v>
      </c>
      <c r="L211" s="86">
        <v>0.0</v>
      </c>
      <c r="M211" s="89" t="s">
        <v>39</v>
      </c>
      <c r="N211" s="89" t="s">
        <v>39</v>
      </c>
      <c r="O211" s="86">
        <v>3.0</v>
      </c>
      <c r="P211" s="86">
        <v>0.0</v>
      </c>
      <c r="Q211" s="86">
        <v>0.0</v>
      </c>
      <c r="R211" s="86">
        <v>0.0</v>
      </c>
      <c r="S211" s="86">
        <v>0.0</v>
      </c>
      <c r="T211" s="86">
        <v>0.0</v>
      </c>
      <c r="U211" s="86">
        <v>0.0</v>
      </c>
      <c r="V211" s="86">
        <v>0.0</v>
      </c>
      <c r="W211" s="86">
        <v>0.0</v>
      </c>
      <c r="X211" s="86">
        <v>0.0</v>
      </c>
      <c r="Y211" s="86">
        <v>0.0</v>
      </c>
      <c r="Z211" s="86">
        <v>5.0</v>
      </c>
      <c r="AA211" s="86">
        <v>4.0</v>
      </c>
      <c r="AB211" s="86">
        <v>12.0</v>
      </c>
      <c r="AC211" s="86">
        <v>1.0</v>
      </c>
      <c r="AD211" s="86">
        <v>0.0</v>
      </c>
      <c r="AE211" s="86">
        <v>0.0</v>
      </c>
      <c r="AF211" s="86">
        <v>0.0</v>
      </c>
      <c r="AG211" s="86">
        <v>0.0</v>
      </c>
      <c r="AH211" s="86">
        <v>0.0</v>
      </c>
      <c r="AI211" s="86">
        <v>0.0</v>
      </c>
      <c r="AJ211" s="79"/>
    </row>
    <row r="212">
      <c r="A212" s="86">
        <v>13926.5</v>
      </c>
      <c r="B212" s="112">
        <v>44448.0</v>
      </c>
      <c r="C212" s="109">
        <v>44496.0</v>
      </c>
      <c r="D212" s="89" t="s">
        <v>215</v>
      </c>
      <c r="E212" s="89" t="s">
        <v>36</v>
      </c>
      <c r="I212" s="110"/>
      <c r="J212" s="86">
        <v>1.0</v>
      </c>
      <c r="K212" s="86">
        <v>0.0</v>
      </c>
      <c r="L212" s="86">
        <v>0.0</v>
      </c>
      <c r="M212" s="89" t="s">
        <v>39</v>
      </c>
      <c r="N212" s="89" t="s">
        <v>39</v>
      </c>
      <c r="O212" s="86">
        <v>3.0</v>
      </c>
      <c r="P212" s="86">
        <v>0.0</v>
      </c>
      <c r="Q212" s="86">
        <v>0.0</v>
      </c>
      <c r="R212" s="86">
        <v>0.0</v>
      </c>
      <c r="S212" s="86">
        <v>0.0</v>
      </c>
      <c r="T212" s="86">
        <v>0.0</v>
      </c>
      <c r="U212" s="86">
        <v>0.0</v>
      </c>
      <c r="V212" s="86">
        <v>0.0</v>
      </c>
      <c r="W212" s="86">
        <v>0.0</v>
      </c>
      <c r="X212" s="86">
        <v>0.0</v>
      </c>
      <c r="Y212" s="86">
        <v>0.0</v>
      </c>
      <c r="Z212" s="86">
        <v>0.0</v>
      </c>
      <c r="AA212" s="86">
        <v>0.0</v>
      </c>
      <c r="AB212" s="86">
        <v>0.0</v>
      </c>
      <c r="AC212" s="86">
        <v>0.0</v>
      </c>
      <c r="AD212" s="86">
        <v>0.0</v>
      </c>
      <c r="AE212" s="86">
        <v>5.0</v>
      </c>
      <c r="AF212" s="86">
        <v>3.0</v>
      </c>
      <c r="AG212" s="86">
        <v>10.0</v>
      </c>
      <c r="AH212" s="86">
        <v>1.0</v>
      </c>
      <c r="AI212" s="86">
        <v>0.0</v>
      </c>
      <c r="AJ212" s="79"/>
    </row>
    <row r="213">
      <c r="A213" s="86">
        <v>13927.1</v>
      </c>
      <c r="B213" s="112">
        <v>44448.0</v>
      </c>
      <c r="C213" s="109">
        <v>44453.0</v>
      </c>
      <c r="D213" s="89" t="s">
        <v>423</v>
      </c>
      <c r="E213" s="89" t="s">
        <v>36</v>
      </c>
      <c r="F213" s="89" t="s">
        <v>424</v>
      </c>
      <c r="G213" s="89" t="s">
        <v>38</v>
      </c>
      <c r="H213" s="86">
        <v>27610.0</v>
      </c>
      <c r="I213" s="110"/>
      <c r="J213" s="86">
        <v>0.0</v>
      </c>
      <c r="K213" s="86">
        <v>1.0</v>
      </c>
      <c r="L213" s="86">
        <v>0.0</v>
      </c>
      <c r="M213" s="89" t="s">
        <v>39</v>
      </c>
      <c r="N213" s="89" t="s">
        <v>39</v>
      </c>
      <c r="O213" s="86">
        <v>3.0</v>
      </c>
      <c r="P213" s="86">
        <v>0.0</v>
      </c>
      <c r="Q213" s="86">
        <v>0.0</v>
      </c>
      <c r="R213" s="86">
        <v>0.0</v>
      </c>
      <c r="S213" s="86">
        <v>0.0</v>
      </c>
      <c r="T213" s="86">
        <v>0.0</v>
      </c>
      <c r="U213" s="86">
        <v>0.0</v>
      </c>
      <c r="V213" s="86">
        <v>0.0</v>
      </c>
      <c r="W213" s="86">
        <v>0.0</v>
      </c>
      <c r="X213" s="86">
        <v>0.0</v>
      </c>
      <c r="Y213" s="86">
        <v>0.0</v>
      </c>
      <c r="Z213" s="86">
        <v>0.0</v>
      </c>
      <c r="AA213" s="86">
        <v>0.0</v>
      </c>
      <c r="AB213" s="86">
        <v>2.0</v>
      </c>
      <c r="AC213" s="86">
        <v>0.0</v>
      </c>
      <c r="AD213" s="86">
        <v>1.0</v>
      </c>
      <c r="AE213" s="86">
        <v>0.0</v>
      </c>
      <c r="AF213" s="86">
        <v>0.0</v>
      </c>
      <c r="AG213" s="86">
        <v>0.0</v>
      </c>
      <c r="AH213" s="86">
        <v>0.0</v>
      </c>
      <c r="AI213" s="86">
        <v>0.0</v>
      </c>
      <c r="AJ213" s="79"/>
    </row>
    <row r="214">
      <c r="A214" s="86">
        <v>13927.2</v>
      </c>
      <c r="B214" s="112">
        <v>44448.0</v>
      </c>
      <c r="C214" s="109">
        <v>44453.0</v>
      </c>
      <c r="D214" s="89" t="s">
        <v>423</v>
      </c>
      <c r="E214" s="89" t="s">
        <v>36</v>
      </c>
      <c r="I214" s="110"/>
      <c r="J214" s="86">
        <v>0.0</v>
      </c>
      <c r="K214" s="86">
        <v>0.0</v>
      </c>
      <c r="L214" s="86">
        <v>1.0</v>
      </c>
      <c r="M214" s="89" t="s">
        <v>39</v>
      </c>
      <c r="N214" s="89" t="s">
        <v>39</v>
      </c>
      <c r="O214" s="86">
        <v>1.0</v>
      </c>
      <c r="P214" s="86">
        <v>13.0</v>
      </c>
      <c r="Q214" s="86">
        <v>8.0</v>
      </c>
      <c r="R214" s="86">
        <v>5.0</v>
      </c>
      <c r="S214" s="86">
        <v>0.0</v>
      </c>
      <c r="T214" s="86">
        <v>0.0</v>
      </c>
      <c r="U214" s="86">
        <v>0.0</v>
      </c>
      <c r="V214" s="86">
        <v>0.0</v>
      </c>
      <c r="W214" s="86">
        <v>0.0</v>
      </c>
      <c r="X214" s="86">
        <v>0.0</v>
      </c>
      <c r="Y214" s="86">
        <v>0.0</v>
      </c>
      <c r="Z214" s="86">
        <v>0.0</v>
      </c>
      <c r="AA214" s="86">
        <v>0.0</v>
      </c>
      <c r="AB214" s="86">
        <v>0.0</v>
      </c>
      <c r="AC214" s="86">
        <v>0.0</v>
      </c>
      <c r="AD214" s="86">
        <v>0.0</v>
      </c>
      <c r="AE214" s="86">
        <v>0.0</v>
      </c>
      <c r="AF214" s="86">
        <v>0.0</v>
      </c>
      <c r="AG214" s="86">
        <v>0.0</v>
      </c>
      <c r="AH214" s="86">
        <v>0.0</v>
      </c>
      <c r="AI214" s="86">
        <v>0.0</v>
      </c>
      <c r="AJ214" s="79"/>
    </row>
    <row r="215">
      <c r="A215" s="86">
        <v>13928.1</v>
      </c>
      <c r="B215" s="109">
        <v>44448.0</v>
      </c>
      <c r="C215" s="109">
        <v>44497.0</v>
      </c>
      <c r="D215" s="89" t="s">
        <v>312</v>
      </c>
      <c r="E215" s="89" t="s">
        <v>36</v>
      </c>
      <c r="F215" s="89" t="s">
        <v>198</v>
      </c>
      <c r="G215" s="90" t="s">
        <v>38</v>
      </c>
      <c r="H215" s="111">
        <v>27605.0</v>
      </c>
      <c r="I215" s="91"/>
      <c r="J215" s="86">
        <v>0.0</v>
      </c>
      <c r="K215" s="86">
        <v>1.0</v>
      </c>
      <c r="L215" s="86">
        <v>0.0</v>
      </c>
      <c r="M215" s="89" t="s">
        <v>49</v>
      </c>
      <c r="N215" s="89" t="s">
        <v>39</v>
      </c>
      <c r="O215" s="86">
        <v>2.0</v>
      </c>
      <c r="P215" s="86">
        <v>0.0</v>
      </c>
      <c r="Q215" s="86">
        <v>0.0</v>
      </c>
      <c r="R215" s="86">
        <v>0.0</v>
      </c>
      <c r="S215" s="86">
        <v>0.0</v>
      </c>
      <c r="T215" s="86">
        <v>0.0</v>
      </c>
      <c r="U215" s="86">
        <v>0.0</v>
      </c>
      <c r="V215" s="86">
        <v>0.0</v>
      </c>
      <c r="W215" s="86">
        <v>0.0</v>
      </c>
      <c r="X215" s="86">
        <v>0.0</v>
      </c>
      <c r="Y215" s="86">
        <v>0.0</v>
      </c>
      <c r="Z215" s="86">
        <v>9.0</v>
      </c>
      <c r="AA215" s="86">
        <v>5.0</v>
      </c>
      <c r="AB215" s="86">
        <v>10.0</v>
      </c>
      <c r="AC215" s="86">
        <v>1.0</v>
      </c>
      <c r="AD215" s="86">
        <v>0.0</v>
      </c>
      <c r="AE215" s="86">
        <v>0.0</v>
      </c>
      <c r="AF215" s="86">
        <v>0.0</v>
      </c>
      <c r="AG215" s="86">
        <v>0.0</v>
      </c>
      <c r="AH215" s="86">
        <v>0.0</v>
      </c>
      <c r="AI215" s="86">
        <v>0.0</v>
      </c>
      <c r="AJ215" s="79"/>
    </row>
    <row r="216">
      <c r="A216" s="86">
        <v>13928.2</v>
      </c>
      <c r="B216" s="109">
        <v>44448.0</v>
      </c>
      <c r="C216" s="109">
        <v>44497.0</v>
      </c>
      <c r="D216" s="89" t="s">
        <v>312</v>
      </c>
      <c r="E216" s="89" t="s">
        <v>36</v>
      </c>
      <c r="F216" s="89" t="s">
        <v>275</v>
      </c>
      <c r="G216" s="89" t="s">
        <v>38</v>
      </c>
      <c r="H216" s="86">
        <v>27609.0</v>
      </c>
      <c r="I216" s="110"/>
      <c r="J216" s="86">
        <v>0.0</v>
      </c>
      <c r="K216" s="86">
        <v>1.0</v>
      </c>
      <c r="L216" s="86">
        <v>0.0</v>
      </c>
      <c r="M216" s="89" t="s">
        <v>49</v>
      </c>
      <c r="N216" s="89" t="s">
        <v>39</v>
      </c>
      <c r="O216" s="86">
        <v>0.0</v>
      </c>
      <c r="P216" s="86">
        <v>0.0</v>
      </c>
      <c r="Q216" s="86">
        <v>0.0</v>
      </c>
      <c r="R216" s="86">
        <v>0.0</v>
      </c>
      <c r="S216" s="86">
        <v>0.0</v>
      </c>
      <c r="T216" s="86">
        <v>0.0</v>
      </c>
      <c r="U216" s="86">
        <v>9.0</v>
      </c>
      <c r="V216" s="86">
        <v>4.0</v>
      </c>
      <c r="W216" s="86">
        <v>10.0</v>
      </c>
      <c r="X216" s="86">
        <v>1.0</v>
      </c>
      <c r="Y216" s="86">
        <v>0.0</v>
      </c>
      <c r="Z216" s="86">
        <v>0.0</v>
      </c>
      <c r="AA216" s="86">
        <v>0.0</v>
      </c>
      <c r="AB216" s="86">
        <v>0.0</v>
      </c>
      <c r="AC216" s="86">
        <v>0.0</v>
      </c>
      <c r="AD216" s="86">
        <v>0.0</v>
      </c>
      <c r="AE216" s="86">
        <v>0.0</v>
      </c>
      <c r="AF216" s="86">
        <v>0.0</v>
      </c>
      <c r="AG216" s="86">
        <v>0.0</v>
      </c>
      <c r="AH216" s="86">
        <v>0.0</v>
      </c>
      <c r="AI216" s="86">
        <v>0.0</v>
      </c>
      <c r="AJ216" s="79"/>
    </row>
    <row r="217">
      <c r="A217" s="86">
        <v>13928.3</v>
      </c>
      <c r="B217" s="109">
        <v>44448.0</v>
      </c>
      <c r="C217" s="109">
        <v>44497.0</v>
      </c>
      <c r="D217" s="89" t="s">
        <v>312</v>
      </c>
      <c r="E217" s="89" t="s">
        <v>36</v>
      </c>
      <c r="F217" s="89" t="s">
        <v>275</v>
      </c>
      <c r="G217" s="89" t="s">
        <v>38</v>
      </c>
      <c r="H217" s="86">
        <v>27609.0</v>
      </c>
      <c r="I217" s="110"/>
      <c r="J217" s="86">
        <v>0.0</v>
      </c>
      <c r="K217" s="86">
        <v>1.0</v>
      </c>
      <c r="L217" s="86">
        <v>0.0</v>
      </c>
      <c r="M217" s="89" t="s">
        <v>49</v>
      </c>
      <c r="N217" s="89" t="s">
        <v>39</v>
      </c>
      <c r="O217" s="86">
        <v>0.0</v>
      </c>
      <c r="P217" s="86">
        <v>10.0</v>
      </c>
      <c r="Q217" s="86">
        <v>5.0</v>
      </c>
      <c r="R217" s="86">
        <v>12.0</v>
      </c>
      <c r="S217" s="86">
        <v>1.0</v>
      </c>
      <c r="T217" s="86">
        <v>0.0</v>
      </c>
      <c r="U217" s="86">
        <v>0.0</v>
      </c>
      <c r="V217" s="86">
        <v>0.0</v>
      </c>
      <c r="W217" s="86">
        <v>0.0</v>
      </c>
      <c r="X217" s="86">
        <v>0.0</v>
      </c>
      <c r="Y217" s="86">
        <v>0.0</v>
      </c>
      <c r="Z217" s="86">
        <v>0.0</v>
      </c>
      <c r="AA217" s="86">
        <v>0.0</v>
      </c>
      <c r="AB217" s="86">
        <v>0.0</v>
      </c>
      <c r="AC217" s="86">
        <v>0.0</v>
      </c>
      <c r="AD217" s="86">
        <v>0.0</v>
      </c>
      <c r="AE217" s="86">
        <v>0.0</v>
      </c>
      <c r="AF217" s="86">
        <v>0.0</v>
      </c>
      <c r="AG217" s="86">
        <v>0.0</v>
      </c>
      <c r="AH217" s="86">
        <v>0.0</v>
      </c>
      <c r="AI217" s="86">
        <v>0.0</v>
      </c>
      <c r="AJ217" s="79"/>
    </row>
    <row r="218">
      <c r="A218" s="86">
        <v>13928.4</v>
      </c>
      <c r="B218" s="112">
        <v>44448.0</v>
      </c>
      <c r="C218" s="109">
        <v>44497.0</v>
      </c>
      <c r="D218" s="89" t="s">
        <v>312</v>
      </c>
      <c r="E218" s="89" t="s">
        <v>36</v>
      </c>
      <c r="I218" s="110"/>
      <c r="J218" s="86">
        <v>0.0</v>
      </c>
      <c r="K218" s="86">
        <v>0.0</v>
      </c>
      <c r="L218" s="86">
        <v>1.0</v>
      </c>
      <c r="M218" s="89" t="s">
        <v>49</v>
      </c>
      <c r="N218" s="89" t="s">
        <v>39</v>
      </c>
      <c r="O218" s="86">
        <v>0.0</v>
      </c>
      <c r="P218" s="86">
        <v>0.0</v>
      </c>
      <c r="Q218" s="86">
        <v>0.0</v>
      </c>
      <c r="R218" s="86">
        <v>0.0</v>
      </c>
      <c r="S218" s="86">
        <v>0.0</v>
      </c>
      <c r="T218" s="86">
        <v>0.0</v>
      </c>
      <c r="U218" s="86">
        <v>10.0</v>
      </c>
      <c r="V218" s="86">
        <v>5.0</v>
      </c>
      <c r="W218" s="86">
        <v>0.0</v>
      </c>
      <c r="X218" s="86">
        <v>0.0</v>
      </c>
      <c r="Y218" s="86">
        <v>0.0</v>
      </c>
      <c r="Z218" s="86">
        <v>0.0</v>
      </c>
      <c r="AA218" s="86">
        <v>0.0</v>
      </c>
      <c r="AB218" s="86">
        <v>0.0</v>
      </c>
      <c r="AC218" s="86">
        <v>0.0</v>
      </c>
      <c r="AD218" s="86">
        <v>0.0</v>
      </c>
      <c r="AE218" s="86">
        <v>0.0</v>
      </c>
      <c r="AF218" s="86">
        <v>0.0</v>
      </c>
      <c r="AG218" s="86">
        <v>0.0</v>
      </c>
      <c r="AH218" s="86">
        <v>0.0</v>
      </c>
      <c r="AI218" s="86">
        <v>0.0</v>
      </c>
      <c r="AJ218" s="79"/>
    </row>
    <row r="219">
      <c r="A219" s="86">
        <v>13928.5</v>
      </c>
      <c r="B219" s="112">
        <v>44448.0</v>
      </c>
      <c r="C219" s="109">
        <v>44497.0</v>
      </c>
      <c r="D219" s="89" t="s">
        <v>312</v>
      </c>
      <c r="E219" s="89" t="s">
        <v>36</v>
      </c>
      <c r="I219" s="110"/>
      <c r="J219" s="86">
        <v>0.0</v>
      </c>
      <c r="K219" s="86">
        <v>0.0</v>
      </c>
      <c r="L219" s="86">
        <v>1.0</v>
      </c>
      <c r="M219" s="89" t="s">
        <v>49</v>
      </c>
      <c r="N219" s="89" t="s">
        <v>39</v>
      </c>
      <c r="O219" s="86">
        <v>0.0</v>
      </c>
      <c r="P219" s="86">
        <v>10.0</v>
      </c>
      <c r="Q219" s="86">
        <v>5.0</v>
      </c>
      <c r="R219" s="86">
        <v>0.0</v>
      </c>
      <c r="S219" s="86">
        <v>0.0</v>
      </c>
      <c r="T219" s="86">
        <v>0.0</v>
      </c>
      <c r="U219" s="86">
        <v>0.0</v>
      </c>
      <c r="V219" s="86">
        <v>0.0</v>
      </c>
      <c r="W219" s="86">
        <v>0.0</v>
      </c>
      <c r="X219" s="86">
        <v>0.0</v>
      </c>
      <c r="Y219" s="86">
        <v>0.0</v>
      </c>
      <c r="Z219" s="86">
        <v>0.0</v>
      </c>
      <c r="AA219" s="86">
        <v>0.0</v>
      </c>
      <c r="AB219" s="86">
        <v>0.0</v>
      </c>
      <c r="AC219" s="86">
        <v>0.0</v>
      </c>
      <c r="AD219" s="86">
        <v>0.0</v>
      </c>
      <c r="AE219" s="86">
        <v>0.0</v>
      </c>
      <c r="AF219" s="86">
        <v>0.0</v>
      </c>
      <c r="AG219" s="86">
        <v>0.0</v>
      </c>
      <c r="AH219" s="86">
        <v>0.0</v>
      </c>
      <c r="AI219" s="86">
        <v>0.0</v>
      </c>
      <c r="AJ219" s="79"/>
    </row>
    <row r="220">
      <c r="A220" s="86">
        <v>13929.1</v>
      </c>
      <c r="B220" s="112">
        <v>44449.0</v>
      </c>
      <c r="C220" s="109">
        <v>44497.0</v>
      </c>
      <c r="D220" s="89" t="s">
        <v>150</v>
      </c>
      <c r="E220" s="89" t="s">
        <v>36</v>
      </c>
      <c r="F220" s="89" t="s">
        <v>151</v>
      </c>
      <c r="G220" s="89" t="s">
        <v>38</v>
      </c>
      <c r="H220" s="86">
        <v>27606.0</v>
      </c>
      <c r="I220" s="110"/>
      <c r="J220" s="86">
        <v>0.0</v>
      </c>
      <c r="K220" s="86">
        <v>1.0</v>
      </c>
      <c r="L220" s="86">
        <v>0.0</v>
      </c>
      <c r="M220" s="89" t="s">
        <v>49</v>
      </c>
      <c r="N220" s="89" t="s">
        <v>39</v>
      </c>
      <c r="O220" s="86">
        <v>0.0</v>
      </c>
      <c r="P220" s="86">
        <v>0.0</v>
      </c>
      <c r="Q220" s="86">
        <v>0.0</v>
      </c>
      <c r="R220" s="86">
        <v>0.0</v>
      </c>
      <c r="S220" s="86">
        <v>0.0</v>
      </c>
      <c r="T220" s="86">
        <v>0.0</v>
      </c>
      <c r="U220" s="86">
        <v>0.0</v>
      </c>
      <c r="V220" s="86">
        <v>0.0</v>
      </c>
      <c r="W220" s="86">
        <v>0.0</v>
      </c>
      <c r="X220" s="86">
        <v>0.0</v>
      </c>
      <c r="Y220" s="86">
        <v>0.0</v>
      </c>
      <c r="Z220" s="86">
        <v>0.0</v>
      </c>
      <c r="AA220" s="86">
        <v>0.0</v>
      </c>
      <c r="AB220" s="86">
        <v>0.0</v>
      </c>
      <c r="AC220" s="86">
        <v>0.0</v>
      </c>
      <c r="AD220" s="86">
        <v>0.0</v>
      </c>
      <c r="AE220" s="86">
        <v>8.0</v>
      </c>
      <c r="AF220" s="86">
        <v>3.0</v>
      </c>
      <c r="AG220" s="86">
        <v>11.0</v>
      </c>
      <c r="AH220" s="86">
        <v>1.0</v>
      </c>
      <c r="AI220" s="86">
        <v>1.0</v>
      </c>
      <c r="AJ220" s="79"/>
    </row>
    <row r="221">
      <c r="A221" s="86">
        <v>13930.1</v>
      </c>
      <c r="B221" s="112">
        <v>44449.0</v>
      </c>
      <c r="C221" s="109">
        <v>44497.0</v>
      </c>
      <c r="D221" s="89" t="s">
        <v>336</v>
      </c>
      <c r="E221" s="89" t="s">
        <v>36</v>
      </c>
      <c r="F221" s="89" t="s">
        <v>124</v>
      </c>
      <c r="G221" s="89" t="s">
        <v>38</v>
      </c>
      <c r="H221" s="86">
        <v>27610.0</v>
      </c>
      <c r="I221" s="110"/>
      <c r="J221" s="86">
        <v>0.0</v>
      </c>
      <c r="K221" s="86">
        <v>1.0</v>
      </c>
      <c r="L221" s="86">
        <v>0.0</v>
      </c>
      <c r="M221" s="89" t="s">
        <v>39</v>
      </c>
      <c r="N221" s="89" t="s">
        <v>39</v>
      </c>
      <c r="O221" s="86">
        <v>0.0</v>
      </c>
      <c r="P221" s="86">
        <v>0.0</v>
      </c>
      <c r="Q221" s="86">
        <v>0.0</v>
      </c>
      <c r="R221" s="86">
        <v>0.0</v>
      </c>
      <c r="S221" s="86">
        <v>0.0</v>
      </c>
      <c r="T221" s="86">
        <v>0.0</v>
      </c>
      <c r="U221" s="86">
        <v>1.0</v>
      </c>
      <c r="V221" s="86">
        <v>6.0</v>
      </c>
      <c r="W221" s="86">
        <v>10.0</v>
      </c>
      <c r="X221" s="86">
        <v>1.0</v>
      </c>
      <c r="Y221" s="86">
        <v>1.0</v>
      </c>
      <c r="Z221" s="86">
        <v>0.0</v>
      </c>
      <c r="AA221" s="86">
        <v>0.0</v>
      </c>
      <c r="AB221" s="86">
        <v>0.0</v>
      </c>
      <c r="AC221" s="86">
        <v>0.0</v>
      </c>
      <c r="AD221" s="86">
        <v>0.0</v>
      </c>
      <c r="AE221" s="86">
        <v>11.0</v>
      </c>
      <c r="AF221" s="86">
        <v>0.0</v>
      </c>
      <c r="AG221" s="86">
        <v>0.0</v>
      </c>
      <c r="AH221" s="86">
        <v>0.0</v>
      </c>
      <c r="AI221" s="86">
        <v>0.0</v>
      </c>
      <c r="AJ221" s="79"/>
    </row>
    <row r="222">
      <c r="A222" s="86">
        <v>13931.1</v>
      </c>
      <c r="B222" s="112">
        <v>44449.0</v>
      </c>
      <c r="C222" s="109">
        <v>44495.0</v>
      </c>
      <c r="D222" s="89" t="s">
        <v>444</v>
      </c>
      <c r="E222" s="90" t="s">
        <v>36</v>
      </c>
      <c r="F222" s="89" t="s">
        <v>174</v>
      </c>
      <c r="G222" s="89" t="s">
        <v>38</v>
      </c>
      <c r="H222" s="86">
        <v>27606.0</v>
      </c>
      <c r="I222" s="91"/>
      <c r="J222" s="86">
        <v>0.0</v>
      </c>
      <c r="K222" s="86">
        <v>1.0</v>
      </c>
      <c r="L222" s="86">
        <v>0.0</v>
      </c>
      <c r="M222" s="89" t="s">
        <v>49</v>
      </c>
      <c r="N222" s="89" t="s">
        <v>39</v>
      </c>
      <c r="O222" s="86">
        <v>1.0</v>
      </c>
      <c r="P222" s="86">
        <v>0.0</v>
      </c>
      <c r="Q222" s="86">
        <v>0.0</v>
      </c>
      <c r="R222" s="86">
        <v>0.0</v>
      </c>
      <c r="S222" s="86">
        <v>0.0</v>
      </c>
      <c r="T222" s="86">
        <v>0.0</v>
      </c>
      <c r="U222" s="86">
        <v>12.0</v>
      </c>
      <c r="V222" s="86">
        <v>6.0</v>
      </c>
      <c r="W222" s="86">
        <v>10.0</v>
      </c>
      <c r="X222" s="86">
        <v>1.0</v>
      </c>
      <c r="Y222" s="86">
        <v>0.0</v>
      </c>
      <c r="Z222" s="86">
        <v>0.0</v>
      </c>
      <c r="AA222" s="86">
        <v>0.0</v>
      </c>
      <c r="AB222" s="86">
        <v>0.0</v>
      </c>
      <c r="AC222" s="86">
        <v>0.0</v>
      </c>
      <c r="AD222" s="86">
        <v>0.0</v>
      </c>
      <c r="AE222" s="86">
        <v>0.0</v>
      </c>
      <c r="AF222" s="86">
        <v>0.0</v>
      </c>
      <c r="AG222" s="86">
        <v>0.0</v>
      </c>
      <c r="AH222" s="86">
        <v>0.0</v>
      </c>
      <c r="AI222" s="86">
        <v>0.0</v>
      </c>
      <c r="AJ222" s="79"/>
    </row>
    <row r="223">
      <c r="A223" s="86">
        <v>13932.1</v>
      </c>
      <c r="B223" s="112">
        <v>44449.0</v>
      </c>
      <c r="C223" s="109">
        <v>44497.0</v>
      </c>
      <c r="D223" s="89" t="s">
        <v>445</v>
      </c>
      <c r="E223" s="89" t="s">
        <v>36</v>
      </c>
      <c r="F223" s="89" t="s">
        <v>90</v>
      </c>
      <c r="G223" s="89" t="s">
        <v>91</v>
      </c>
      <c r="H223" s="86">
        <v>27597.0</v>
      </c>
      <c r="I223" s="110"/>
      <c r="J223" s="86">
        <v>0.0</v>
      </c>
      <c r="K223" s="86">
        <v>1.0</v>
      </c>
      <c r="L223" s="86">
        <v>0.0</v>
      </c>
      <c r="M223" s="89" t="s">
        <v>39</v>
      </c>
      <c r="N223" s="89" t="s">
        <v>49</v>
      </c>
      <c r="O223" s="86">
        <v>0.0</v>
      </c>
      <c r="P223" s="86">
        <v>0.0</v>
      </c>
      <c r="Q223" s="86">
        <v>0.0</v>
      </c>
      <c r="R223" s="86">
        <v>0.0</v>
      </c>
      <c r="S223" s="86">
        <v>0.0</v>
      </c>
      <c r="T223" s="86">
        <v>0.0</v>
      </c>
      <c r="U223" s="86">
        <v>0.0</v>
      </c>
      <c r="V223" s="86">
        <v>5.0</v>
      </c>
      <c r="W223" s="86">
        <v>5.0</v>
      </c>
      <c r="X223" s="86">
        <v>1.0</v>
      </c>
      <c r="Y223" s="86">
        <v>0.0</v>
      </c>
      <c r="Z223" s="86">
        <v>0.0</v>
      </c>
      <c r="AA223" s="86">
        <v>0.0</v>
      </c>
      <c r="AB223" s="86">
        <v>0.0</v>
      </c>
      <c r="AC223" s="86">
        <v>0.0</v>
      </c>
      <c r="AD223" s="86">
        <v>0.0</v>
      </c>
      <c r="AE223" s="86">
        <v>11.0</v>
      </c>
      <c r="AF223" s="86">
        <v>0.0</v>
      </c>
      <c r="AG223" s="86">
        <v>0.0</v>
      </c>
      <c r="AH223" s="86">
        <v>0.0</v>
      </c>
      <c r="AI223" s="86">
        <v>0.0</v>
      </c>
      <c r="AJ223" s="79"/>
    </row>
    <row r="224">
      <c r="A224" s="86">
        <v>13933.1</v>
      </c>
      <c r="B224" s="112">
        <v>44449.0</v>
      </c>
      <c r="C224" s="109">
        <v>44495.0</v>
      </c>
      <c r="D224" s="89" t="s">
        <v>446</v>
      </c>
      <c r="E224" s="89" t="s">
        <v>36</v>
      </c>
      <c r="F224" s="89" t="s">
        <v>70</v>
      </c>
      <c r="G224" s="90" t="s">
        <v>38</v>
      </c>
      <c r="H224" s="111">
        <v>27615.0</v>
      </c>
      <c r="I224" s="91"/>
      <c r="J224" s="86">
        <v>0.0</v>
      </c>
      <c r="K224" s="86">
        <v>1.0</v>
      </c>
      <c r="L224" s="86">
        <v>0.0</v>
      </c>
      <c r="M224" s="89" t="s">
        <v>49</v>
      </c>
      <c r="N224" s="89" t="s">
        <v>39</v>
      </c>
      <c r="O224" s="86">
        <v>5.0</v>
      </c>
      <c r="P224" s="86">
        <v>0.0</v>
      </c>
      <c r="Q224" s="86">
        <v>0.0</v>
      </c>
      <c r="R224" s="86">
        <v>0.0</v>
      </c>
      <c r="S224" s="86">
        <v>0.0</v>
      </c>
      <c r="T224" s="86">
        <v>0.0</v>
      </c>
      <c r="U224" s="86">
        <v>0.0</v>
      </c>
      <c r="V224" s="86">
        <v>0.0</v>
      </c>
      <c r="W224" s="86">
        <v>0.0</v>
      </c>
      <c r="X224" s="86">
        <v>0.0</v>
      </c>
      <c r="Y224" s="86">
        <v>0.0</v>
      </c>
      <c r="Z224" s="86">
        <v>9.0</v>
      </c>
      <c r="AA224" s="86">
        <v>0.0</v>
      </c>
      <c r="AB224" s="86">
        <v>0.0</v>
      </c>
      <c r="AC224" s="86">
        <v>0.0</v>
      </c>
      <c r="AD224" s="86">
        <v>1.0</v>
      </c>
      <c r="AE224" s="86">
        <v>0.0</v>
      </c>
      <c r="AF224" s="86">
        <v>0.0</v>
      </c>
      <c r="AG224" s="86">
        <v>0.0</v>
      </c>
      <c r="AH224" s="86">
        <v>0.0</v>
      </c>
      <c r="AI224" s="86">
        <v>0.0</v>
      </c>
      <c r="AJ224" s="79"/>
    </row>
    <row r="225">
      <c r="A225" s="86">
        <v>13934.1</v>
      </c>
      <c r="B225" s="112">
        <v>44449.0</v>
      </c>
      <c r="C225" s="109">
        <v>44501.0</v>
      </c>
      <c r="D225" s="89" t="s">
        <v>447</v>
      </c>
      <c r="E225" s="89" t="s">
        <v>36</v>
      </c>
      <c r="F225" s="89" t="s">
        <v>64</v>
      </c>
      <c r="G225" s="89" t="s">
        <v>51</v>
      </c>
      <c r="H225" s="86">
        <v>27539.0</v>
      </c>
      <c r="I225" s="110"/>
      <c r="J225" s="86">
        <v>0.0</v>
      </c>
      <c r="K225" s="86">
        <v>1.0</v>
      </c>
      <c r="L225" s="86">
        <v>0.0</v>
      </c>
      <c r="M225" s="89" t="s">
        <v>39</v>
      </c>
      <c r="N225" s="89" t="s">
        <v>39</v>
      </c>
      <c r="O225" s="86">
        <v>0.0</v>
      </c>
      <c r="P225" s="86">
        <v>0.0</v>
      </c>
      <c r="Q225" s="86">
        <v>0.0</v>
      </c>
      <c r="R225" s="86">
        <v>0.0</v>
      </c>
      <c r="S225" s="86">
        <v>0.0</v>
      </c>
      <c r="T225" s="86">
        <v>0.0</v>
      </c>
      <c r="U225" s="86">
        <v>0.0</v>
      </c>
      <c r="V225" s="86">
        <v>0.0</v>
      </c>
      <c r="W225" s="86">
        <v>0.0</v>
      </c>
      <c r="X225" s="86">
        <v>0.0</v>
      </c>
      <c r="Y225" s="86">
        <v>0.0</v>
      </c>
      <c r="Z225" s="86">
        <v>0.0</v>
      </c>
      <c r="AA225" s="86">
        <v>0.0</v>
      </c>
      <c r="AB225" s="86">
        <v>0.0</v>
      </c>
      <c r="AC225" s="86">
        <v>0.0</v>
      </c>
      <c r="AD225" s="86">
        <v>0.0</v>
      </c>
      <c r="AE225" s="86">
        <v>10.0</v>
      </c>
      <c r="AF225" s="86">
        <v>5.0</v>
      </c>
      <c r="AG225" s="86">
        <v>10.0</v>
      </c>
      <c r="AH225" s="86">
        <v>1.0</v>
      </c>
      <c r="AI225" s="86">
        <v>0.0</v>
      </c>
      <c r="AJ225" s="79"/>
    </row>
    <row r="226">
      <c r="A226" s="86">
        <v>13934.2</v>
      </c>
      <c r="B226" s="112">
        <v>44449.0</v>
      </c>
      <c r="C226" s="109">
        <v>44505.0</v>
      </c>
      <c r="D226" s="89" t="s">
        <v>447</v>
      </c>
      <c r="E226" s="89" t="s">
        <v>36</v>
      </c>
      <c r="F226" s="89" t="s">
        <v>64</v>
      </c>
      <c r="G226" s="89" t="s">
        <v>51</v>
      </c>
      <c r="H226" s="86">
        <v>27539.0</v>
      </c>
      <c r="I226" s="110"/>
      <c r="J226" s="86">
        <v>0.0</v>
      </c>
      <c r="K226" s="86">
        <v>1.0</v>
      </c>
      <c r="L226" s="86">
        <v>0.0</v>
      </c>
      <c r="M226" s="89" t="s">
        <v>39</v>
      </c>
      <c r="N226" s="89" t="s">
        <v>39</v>
      </c>
      <c r="O226" s="86">
        <v>0.0</v>
      </c>
      <c r="P226" s="86">
        <v>0.0</v>
      </c>
      <c r="Q226" s="86">
        <v>0.0</v>
      </c>
      <c r="R226" s="86">
        <v>0.0</v>
      </c>
      <c r="S226" s="86">
        <v>0.0</v>
      </c>
      <c r="T226" s="86">
        <v>0.0</v>
      </c>
      <c r="U226" s="86">
        <v>0.0</v>
      </c>
      <c r="V226" s="86">
        <v>0.0</v>
      </c>
      <c r="W226" s="86">
        <v>5.0</v>
      </c>
      <c r="X226" s="86">
        <v>1.0</v>
      </c>
      <c r="Y226" s="86">
        <v>0.0</v>
      </c>
      <c r="Z226" s="86">
        <v>0.0</v>
      </c>
      <c r="AA226" s="86">
        <v>0.0</v>
      </c>
      <c r="AB226" s="86">
        <v>0.0</v>
      </c>
      <c r="AC226" s="86">
        <v>0.0</v>
      </c>
      <c r="AD226" s="86">
        <v>0.0</v>
      </c>
      <c r="AE226" s="86">
        <v>10.0</v>
      </c>
      <c r="AF226" s="86">
        <v>5.0</v>
      </c>
      <c r="AG226" s="86">
        <v>5.0</v>
      </c>
      <c r="AH226" s="86">
        <v>0.0</v>
      </c>
      <c r="AI226" s="86">
        <v>0.0</v>
      </c>
      <c r="AJ226" s="79"/>
    </row>
    <row r="227">
      <c r="A227" s="86">
        <v>13935.1</v>
      </c>
      <c r="B227" s="112">
        <v>44449.0</v>
      </c>
      <c r="C227" s="109">
        <v>44489.0</v>
      </c>
      <c r="D227" s="89" t="s">
        <v>448</v>
      </c>
      <c r="E227" s="89" t="s">
        <v>36</v>
      </c>
      <c r="F227" s="89" t="s">
        <v>192</v>
      </c>
      <c r="G227" s="89" t="s">
        <v>38</v>
      </c>
      <c r="H227" s="86">
        <v>27606.0</v>
      </c>
      <c r="I227" s="110"/>
      <c r="J227" s="86">
        <v>0.0</v>
      </c>
      <c r="K227" s="86">
        <v>1.0</v>
      </c>
      <c r="L227" s="86">
        <v>0.0</v>
      </c>
      <c r="M227" s="89" t="s">
        <v>49</v>
      </c>
      <c r="N227" s="89" t="s">
        <v>39</v>
      </c>
      <c r="O227" s="86">
        <v>1.0</v>
      </c>
      <c r="P227" s="86">
        <v>0.0</v>
      </c>
      <c r="Q227" s="86">
        <v>0.0</v>
      </c>
      <c r="R227" s="86">
        <v>0.0</v>
      </c>
      <c r="S227" s="86">
        <v>0.0</v>
      </c>
      <c r="T227" s="86">
        <v>0.0</v>
      </c>
      <c r="U227" s="86">
        <v>12.0</v>
      </c>
      <c r="V227" s="86">
        <v>6.0</v>
      </c>
      <c r="W227" s="86">
        <v>10.0</v>
      </c>
      <c r="X227" s="86">
        <v>0.0</v>
      </c>
      <c r="Y227" s="86">
        <v>0.0</v>
      </c>
      <c r="Z227" s="86">
        <v>0.0</v>
      </c>
      <c r="AA227" s="86">
        <v>0.0</v>
      </c>
      <c r="AB227" s="86">
        <v>0.0</v>
      </c>
      <c r="AC227" s="86">
        <v>0.0</v>
      </c>
      <c r="AD227" s="86">
        <v>0.0</v>
      </c>
      <c r="AE227" s="86">
        <v>0.0</v>
      </c>
      <c r="AF227" s="86">
        <v>0.0</v>
      </c>
      <c r="AG227" s="86">
        <v>0.0</v>
      </c>
      <c r="AH227" s="86">
        <v>0.0</v>
      </c>
      <c r="AI227" s="86">
        <v>0.0</v>
      </c>
      <c r="AJ227" s="79"/>
    </row>
    <row r="228">
      <c r="A228" s="86">
        <v>13935.2</v>
      </c>
      <c r="B228" s="112">
        <v>44449.0</v>
      </c>
      <c r="C228" s="109">
        <v>44489.0</v>
      </c>
      <c r="D228" s="89" t="s">
        <v>448</v>
      </c>
      <c r="E228" s="89" t="s">
        <v>36</v>
      </c>
      <c r="F228" s="89" t="s">
        <v>192</v>
      </c>
      <c r="G228" s="89" t="s">
        <v>38</v>
      </c>
      <c r="H228" s="86">
        <v>27606.0</v>
      </c>
      <c r="I228" s="110"/>
      <c r="J228" s="86">
        <v>0.0</v>
      </c>
      <c r="K228" s="86">
        <v>1.0</v>
      </c>
      <c r="L228" s="86">
        <v>0.0</v>
      </c>
      <c r="M228" s="89" t="s">
        <v>39</v>
      </c>
      <c r="N228" s="89" t="s">
        <v>39</v>
      </c>
      <c r="O228" s="86">
        <v>3.0</v>
      </c>
      <c r="P228" s="86">
        <v>11.0</v>
      </c>
      <c r="Q228" s="86">
        <v>7.0</v>
      </c>
      <c r="R228" s="86">
        <v>10.0</v>
      </c>
      <c r="S228" s="86">
        <v>0.0</v>
      </c>
      <c r="T228" s="86">
        <v>0.0</v>
      </c>
      <c r="U228" s="86">
        <v>0.0</v>
      </c>
      <c r="V228" s="86">
        <v>0.0</v>
      </c>
      <c r="W228" s="86">
        <v>0.0</v>
      </c>
      <c r="X228" s="86">
        <v>0.0</v>
      </c>
      <c r="Y228" s="86">
        <v>0.0</v>
      </c>
      <c r="Z228" s="86">
        <v>0.0</v>
      </c>
      <c r="AA228" s="86">
        <v>0.0</v>
      </c>
      <c r="AB228" s="86">
        <v>0.0</v>
      </c>
      <c r="AC228" s="86">
        <v>0.0</v>
      </c>
      <c r="AD228" s="86">
        <v>0.0</v>
      </c>
      <c r="AE228" s="86">
        <v>0.0</v>
      </c>
      <c r="AF228" s="86">
        <v>0.0</v>
      </c>
      <c r="AG228" s="86">
        <v>0.0</v>
      </c>
      <c r="AH228" s="86">
        <v>0.0</v>
      </c>
      <c r="AI228" s="86">
        <v>0.0</v>
      </c>
      <c r="AJ228" s="79"/>
    </row>
    <row r="229">
      <c r="A229" s="86">
        <v>13935.3</v>
      </c>
      <c r="B229" s="112">
        <v>44449.0</v>
      </c>
      <c r="C229" s="109">
        <v>44489.0</v>
      </c>
      <c r="D229" s="89" t="s">
        <v>448</v>
      </c>
      <c r="E229" s="89" t="s">
        <v>36</v>
      </c>
      <c r="I229" s="110"/>
      <c r="J229" s="86">
        <v>0.0</v>
      </c>
      <c r="K229" s="86">
        <v>0.0</v>
      </c>
      <c r="L229" s="86">
        <v>1.0</v>
      </c>
      <c r="M229" s="89" t="s">
        <v>39</v>
      </c>
      <c r="N229" s="89" t="s">
        <v>39</v>
      </c>
      <c r="O229" s="86">
        <v>1.0</v>
      </c>
      <c r="P229" s="86">
        <v>9.0</v>
      </c>
      <c r="Q229" s="86">
        <v>5.0</v>
      </c>
      <c r="R229" s="86">
        <v>10.0</v>
      </c>
      <c r="S229" s="86">
        <v>0.0</v>
      </c>
      <c r="T229" s="86">
        <v>0.0</v>
      </c>
      <c r="U229" s="86">
        <v>0.0</v>
      </c>
      <c r="V229" s="86">
        <v>0.0</v>
      </c>
      <c r="W229" s="86">
        <v>0.0</v>
      </c>
      <c r="X229" s="86">
        <v>0.0</v>
      </c>
      <c r="Y229" s="86">
        <v>0.0</v>
      </c>
      <c r="Z229" s="86">
        <v>0.0</v>
      </c>
      <c r="AA229" s="86">
        <v>0.0</v>
      </c>
      <c r="AB229" s="86">
        <v>0.0</v>
      </c>
      <c r="AC229" s="86">
        <v>0.0</v>
      </c>
      <c r="AD229" s="86">
        <v>0.0</v>
      </c>
      <c r="AE229" s="86">
        <v>0.0</v>
      </c>
      <c r="AF229" s="86">
        <v>0.0</v>
      </c>
      <c r="AG229" s="86">
        <v>0.0</v>
      </c>
      <c r="AH229" s="86">
        <v>0.0</v>
      </c>
      <c r="AI229" s="86">
        <v>0.0</v>
      </c>
      <c r="AJ229" s="79"/>
    </row>
    <row r="230">
      <c r="A230" s="86">
        <v>13936.1</v>
      </c>
      <c r="B230" s="112">
        <v>44449.0</v>
      </c>
      <c r="C230" s="109">
        <v>44501.0</v>
      </c>
      <c r="D230" s="89" t="s">
        <v>184</v>
      </c>
      <c r="E230" s="89" t="s">
        <v>36</v>
      </c>
      <c r="F230" s="89" t="s">
        <v>70</v>
      </c>
      <c r="G230" s="89" t="s">
        <v>38</v>
      </c>
      <c r="H230" s="86">
        <v>27615.0</v>
      </c>
      <c r="I230" s="110"/>
      <c r="J230" s="86">
        <v>0.0</v>
      </c>
      <c r="K230" s="86">
        <v>1.0</v>
      </c>
      <c r="L230" s="86">
        <v>0.0</v>
      </c>
      <c r="M230" s="89" t="s">
        <v>39</v>
      </c>
      <c r="N230" s="89" t="s">
        <v>39</v>
      </c>
      <c r="O230" s="86">
        <v>0.0</v>
      </c>
      <c r="P230" s="86">
        <v>0.0</v>
      </c>
      <c r="Q230" s="86">
        <v>0.0</v>
      </c>
      <c r="R230" s="86">
        <v>0.0</v>
      </c>
      <c r="S230" s="86">
        <v>0.0</v>
      </c>
      <c r="T230" s="86">
        <v>0.0</v>
      </c>
      <c r="U230" s="86">
        <v>0.0</v>
      </c>
      <c r="V230" s="86">
        <v>0.0</v>
      </c>
      <c r="W230" s="86">
        <v>0.0</v>
      </c>
      <c r="X230" s="86">
        <v>0.0</v>
      </c>
      <c r="Y230" s="86">
        <v>0.0</v>
      </c>
      <c r="Z230" s="86">
        <v>0.0</v>
      </c>
      <c r="AA230" s="86">
        <v>0.0</v>
      </c>
      <c r="AB230" s="86">
        <v>0.0</v>
      </c>
      <c r="AC230" s="86">
        <v>0.0</v>
      </c>
      <c r="AD230" s="86">
        <v>0.0</v>
      </c>
      <c r="AE230" s="86">
        <v>11.0</v>
      </c>
      <c r="AF230" s="86">
        <v>5.0</v>
      </c>
      <c r="AG230" s="86">
        <v>10.0</v>
      </c>
      <c r="AH230" s="86">
        <v>1.0</v>
      </c>
      <c r="AI230" s="86">
        <v>1.0</v>
      </c>
      <c r="AJ230" s="79"/>
    </row>
    <row r="231">
      <c r="A231" s="86">
        <v>13936.2</v>
      </c>
      <c r="B231" s="112">
        <v>44449.0</v>
      </c>
      <c r="C231" s="109">
        <v>44501.0</v>
      </c>
      <c r="D231" s="89" t="s">
        <v>184</v>
      </c>
      <c r="E231" s="89" t="s">
        <v>36</v>
      </c>
      <c r="F231" s="89" t="s">
        <v>70</v>
      </c>
      <c r="G231" s="89" t="s">
        <v>38</v>
      </c>
      <c r="H231" s="86">
        <v>27615.0</v>
      </c>
      <c r="I231" s="110"/>
      <c r="J231" s="86">
        <v>0.0</v>
      </c>
      <c r="K231" s="86">
        <v>1.0</v>
      </c>
      <c r="L231" s="86">
        <v>0.0</v>
      </c>
      <c r="M231" s="89" t="s">
        <v>39</v>
      </c>
      <c r="N231" s="89" t="s">
        <v>39</v>
      </c>
      <c r="O231" s="86">
        <v>0.0</v>
      </c>
      <c r="P231" s="86">
        <v>0.0</v>
      </c>
      <c r="Q231" s="86">
        <v>0.0</v>
      </c>
      <c r="R231" s="86">
        <v>0.0</v>
      </c>
      <c r="S231" s="86">
        <v>0.0</v>
      </c>
      <c r="T231" s="86">
        <v>0.0</v>
      </c>
      <c r="U231" s="86">
        <v>0.0</v>
      </c>
      <c r="V231" s="86">
        <v>0.0</v>
      </c>
      <c r="W231" s="86">
        <v>0.0</v>
      </c>
      <c r="X231" s="86">
        <v>0.0</v>
      </c>
      <c r="Y231" s="86">
        <v>0.0</v>
      </c>
      <c r="Z231" s="86">
        <v>0.0</v>
      </c>
      <c r="AA231" s="86">
        <v>0.0</v>
      </c>
      <c r="AB231" s="86">
        <v>0.0</v>
      </c>
      <c r="AC231" s="86">
        <v>0.0</v>
      </c>
      <c r="AD231" s="86">
        <v>0.0</v>
      </c>
      <c r="AE231" s="86">
        <v>6.0</v>
      </c>
      <c r="AF231" s="86">
        <v>10.0</v>
      </c>
      <c r="AG231" s="86">
        <v>10.0</v>
      </c>
      <c r="AH231" s="86">
        <v>1.0</v>
      </c>
      <c r="AI231" s="86">
        <v>1.0</v>
      </c>
      <c r="AJ231" s="79"/>
    </row>
    <row r="232">
      <c r="A232" s="86">
        <v>13936.3</v>
      </c>
      <c r="B232" s="112">
        <v>44449.0</v>
      </c>
      <c r="C232" s="109">
        <v>44501.0</v>
      </c>
      <c r="D232" s="89" t="s">
        <v>184</v>
      </c>
      <c r="E232" s="89" t="s">
        <v>36</v>
      </c>
      <c r="F232" s="89" t="s">
        <v>187</v>
      </c>
      <c r="G232" s="89" t="s">
        <v>38</v>
      </c>
      <c r="H232" s="86">
        <v>27616.0</v>
      </c>
      <c r="I232" s="91"/>
      <c r="J232" s="86">
        <v>0.0</v>
      </c>
      <c r="K232" s="86">
        <v>1.0</v>
      </c>
      <c r="L232" s="86">
        <v>0.0</v>
      </c>
      <c r="M232" s="89" t="s">
        <v>39</v>
      </c>
      <c r="N232" s="89" t="s">
        <v>39</v>
      </c>
      <c r="O232" s="86">
        <v>0.0</v>
      </c>
      <c r="P232" s="86">
        <v>0.0</v>
      </c>
      <c r="Q232" s="86">
        <v>0.0</v>
      </c>
      <c r="R232" s="86">
        <v>0.0</v>
      </c>
      <c r="S232" s="86">
        <v>0.0</v>
      </c>
      <c r="T232" s="86">
        <v>0.0</v>
      </c>
      <c r="U232" s="86">
        <v>0.0</v>
      </c>
      <c r="V232" s="86">
        <v>0.0</v>
      </c>
      <c r="W232" s="86">
        <v>0.0</v>
      </c>
      <c r="X232" s="86">
        <v>0.0</v>
      </c>
      <c r="Y232" s="86">
        <v>0.0</v>
      </c>
      <c r="Z232" s="86">
        <v>11.0</v>
      </c>
      <c r="AA232" s="86">
        <v>5.0</v>
      </c>
      <c r="AB232" s="86">
        <v>10.0</v>
      </c>
      <c r="AC232" s="86">
        <v>1.0</v>
      </c>
      <c r="AD232" s="86">
        <v>1.0</v>
      </c>
      <c r="AE232" s="86">
        <v>0.0</v>
      </c>
      <c r="AF232" s="86">
        <v>0.0</v>
      </c>
      <c r="AG232" s="86">
        <v>0.0</v>
      </c>
      <c r="AH232" s="86">
        <v>0.0</v>
      </c>
      <c r="AI232" s="86">
        <v>0.0</v>
      </c>
      <c r="AJ232" s="79"/>
    </row>
    <row r="233">
      <c r="A233" s="86">
        <v>13936.4</v>
      </c>
      <c r="B233" s="112">
        <v>44449.0</v>
      </c>
      <c r="C233" s="109">
        <v>44501.0</v>
      </c>
      <c r="D233" s="89" t="s">
        <v>184</v>
      </c>
      <c r="E233" s="89" t="s">
        <v>36</v>
      </c>
      <c r="F233" s="89" t="s">
        <v>83</v>
      </c>
      <c r="G233" s="89" t="s">
        <v>38</v>
      </c>
      <c r="H233" s="86">
        <v>27609.0</v>
      </c>
      <c r="I233" s="110"/>
      <c r="J233" s="86">
        <v>0.0</v>
      </c>
      <c r="K233" s="86">
        <v>1.0</v>
      </c>
      <c r="L233" s="86">
        <v>0.0</v>
      </c>
      <c r="M233" s="89" t="s">
        <v>39</v>
      </c>
      <c r="N233" s="89" t="s">
        <v>39</v>
      </c>
      <c r="O233" s="86">
        <v>0.0</v>
      </c>
      <c r="P233" s="86">
        <v>0.0</v>
      </c>
      <c r="Q233" s="86">
        <v>0.0</v>
      </c>
      <c r="R233" s="86">
        <v>0.0</v>
      </c>
      <c r="S233" s="86">
        <v>0.0</v>
      </c>
      <c r="T233" s="86">
        <v>0.0</v>
      </c>
      <c r="U233" s="86">
        <v>11.0</v>
      </c>
      <c r="V233" s="86">
        <v>5.0</v>
      </c>
      <c r="W233" s="86">
        <v>10.0</v>
      </c>
      <c r="X233" s="86">
        <v>1.0</v>
      </c>
      <c r="Y233" s="86">
        <v>1.0</v>
      </c>
      <c r="Z233" s="86">
        <v>0.0</v>
      </c>
      <c r="AA233" s="86">
        <v>0.0</v>
      </c>
      <c r="AB233" s="86">
        <v>0.0</v>
      </c>
      <c r="AC233" s="86">
        <v>0.0</v>
      </c>
      <c r="AD233" s="86">
        <v>0.0</v>
      </c>
      <c r="AE233" s="86">
        <v>0.0</v>
      </c>
      <c r="AF233" s="86">
        <v>0.0</v>
      </c>
      <c r="AG233" s="86">
        <v>0.0</v>
      </c>
      <c r="AH233" s="86">
        <v>0.0</v>
      </c>
      <c r="AI233" s="86">
        <v>0.0</v>
      </c>
      <c r="AJ233" s="79"/>
    </row>
    <row r="234">
      <c r="A234" s="86">
        <v>13936.5</v>
      </c>
      <c r="B234" s="112">
        <v>44449.0</v>
      </c>
      <c r="C234" s="109">
        <v>44501.0</v>
      </c>
      <c r="D234" s="89" t="s">
        <v>184</v>
      </c>
      <c r="E234" s="89" t="s">
        <v>36</v>
      </c>
      <c r="F234" s="89" t="s">
        <v>83</v>
      </c>
      <c r="G234" s="89" t="s">
        <v>38</v>
      </c>
      <c r="H234" s="86">
        <v>27609.0</v>
      </c>
      <c r="I234" s="110"/>
      <c r="J234" s="86">
        <v>0.0</v>
      </c>
      <c r="K234" s="86">
        <v>1.0</v>
      </c>
      <c r="L234" s="86">
        <v>0.0</v>
      </c>
      <c r="M234" s="89" t="s">
        <v>39</v>
      </c>
      <c r="N234" s="89" t="s">
        <v>39</v>
      </c>
      <c r="O234" s="86">
        <v>0.0</v>
      </c>
      <c r="P234" s="86">
        <v>0.0</v>
      </c>
      <c r="Q234" s="86">
        <v>0.0</v>
      </c>
      <c r="R234" s="86">
        <v>0.0</v>
      </c>
      <c r="S234" s="86">
        <v>0.0</v>
      </c>
      <c r="T234" s="86">
        <v>0.0</v>
      </c>
      <c r="U234" s="86">
        <v>11.0</v>
      </c>
      <c r="V234" s="86">
        <v>5.0</v>
      </c>
      <c r="W234" s="86">
        <v>10.0</v>
      </c>
      <c r="X234" s="86">
        <v>1.0</v>
      </c>
      <c r="Y234" s="86">
        <v>1.0</v>
      </c>
      <c r="Z234" s="86">
        <v>0.0</v>
      </c>
      <c r="AA234" s="86">
        <v>0.0</v>
      </c>
      <c r="AB234" s="86">
        <v>0.0</v>
      </c>
      <c r="AC234" s="86">
        <v>0.0</v>
      </c>
      <c r="AD234" s="86">
        <v>0.0</v>
      </c>
      <c r="AE234" s="86">
        <v>0.0</v>
      </c>
      <c r="AF234" s="86">
        <v>0.0</v>
      </c>
      <c r="AG234" s="86">
        <v>0.0</v>
      </c>
      <c r="AH234" s="86">
        <v>0.0</v>
      </c>
      <c r="AI234" s="86">
        <v>0.0</v>
      </c>
      <c r="AJ234" s="79"/>
    </row>
    <row r="235">
      <c r="A235" s="86">
        <v>13936.6</v>
      </c>
      <c r="B235" s="112">
        <v>44449.0</v>
      </c>
      <c r="C235" s="109">
        <v>44501.0</v>
      </c>
      <c r="D235" s="89" t="s">
        <v>184</v>
      </c>
      <c r="E235" s="89" t="s">
        <v>36</v>
      </c>
      <c r="I235" s="110"/>
      <c r="J235" s="86">
        <v>0.0</v>
      </c>
      <c r="K235" s="86">
        <v>0.0</v>
      </c>
      <c r="L235" s="86">
        <v>1.0</v>
      </c>
      <c r="M235" s="89" t="s">
        <v>39</v>
      </c>
      <c r="N235" s="89" t="s">
        <v>39</v>
      </c>
      <c r="O235" s="86">
        <v>0.0</v>
      </c>
      <c r="P235" s="86">
        <v>0.0</v>
      </c>
      <c r="Q235" s="86">
        <v>0.0</v>
      </c>
      <c r="R235" s="86">
        <v>0.0</v>
      </c>
      <c r="S235" s="86">
        <v>0.0</v>
      </c>
      <c r="T235" s="86">
        <v>0.0</v>
      </c>
      <c r="U235" s="86">
        <v>0.0</v>
      </c>
      <c r="V235" s="86">
        <v>0.0</v>
      </c>
      <c r="W235" s="86">
        <v>0.0</v>
      </c>
      <c r="X235" s="86">
        <v>0.0</v>
      </c>
      <c r="Y235" s="86">
        <v>0.0</v>
      </c>
      <c r="Z235" s="86">
        <v>0.0</v>
      </c>
      <c r="AA235" s="86">
        <v>0.0</v>
      </c>
      <c r="AB235" s="86">
        <v>0.0</v>
      </c>
      <c r="AC235" s="86">
        <v>0.0</v>
      </c>
      <c r="AD235" s="86">
        <v>0.0</v>
      </c>
      <c r="AE235" s="86">
        <v>0.0</v>
      </c>
      <c r="AF235" s="86">
        <v>0.0</v>
      </c>
      <c r="AG235" s="86">
        <v>0.0</v>
      </c>
      <c r="AH235" s="86">
        <v>0.0</v>
      </c>
      <c r="AI235" s="86">
        <v>0.0</v>
      </c>
      <c r="AJ235" s="79"/>
    </row>
    <row r="236">
      <c r="A236" s="86">
        <v>13937.1</v>
      </c>
      <c r="B236" s="112">
        <v>44449.0</v>
      </c>
      <c r="C236" s="109">
        <v>44496.0</v>
      </c>
      <c r="D236" s="89" t="s">
        <v>155</v>
      </c>
      <c r="E236" s="89" t="s">
        <v>36</v>
      </c>
      <c r="F236" s="89" t="s">
        <v>200</v>
      </c>
      <c r="G236" s="89" t="s">
        <v>38</v>
      </c>
      <c r="H236" s="86">
        <v>27608.0</v>
      </c>
      <c r="I236" s="110"/>
      <c r="J236" s="86">
        <v>0.0</v>
      </c>
      <c r="K236" s="86">
        <v>1.0</v>
      </c>
      <c r="L236" s="86">
        <v>0.0</v>
      </c>
      <c r="M236" s="89" t="s">
        <v>39</v>
      </c>
      <c r="N236" s="89" t="s">
        <v>39</v>
      </c>
      <c r="O236" s="86">
        <v>5.0</v>
      </c>
      <c r="P236" s="86">
        <v>11.0</v>
      </c>
      <c r="Q236" s="86">
        <v>6.0</v>
      </c>
      <c r="R236" s="86">
        <v>5.0</v>
      </c>
      <c r="S236" s="86">
        <v>0.0</v>
      </c>
      <c r="T236" s="86">
        <v>0.0</v>
      </c>
      <c r="U236" s="86">
        <v>0.0</v>
      </c>
      <c r="V236" s="86">
        <v>0.0</v>
      </c>
      <c r="W236" s="86">
        <v>0.0</v>
      </c>
      <c r="X236" s="86">
        <v>0.0</v>
      </c>
      <c r="Y236" s="86">
        <v>0.0</v>
      </c>
      <c r="Z236" s="86">
        <v>0.0</v>
      </c>
      <c r="AA236" s="86">
        <v>0.0</v>
      </c>
      <c r="AB236" s="86">
        <v>0.0</v>
      </c>
      <c r="AC236" s="86">
        <v>0.0</v>
      </c>
      <c r="AD236" s="86">
        <v>0.0</v>
      </c>
      <c r="AE236" s="86">
        <v>0.0</v>
      </c>
      <c r="AF236" s="86">
        <v>0.0</v>
      </c>
      <c r="AG236" s="86">
        <v>0.0</v>
      </c>
      <c r="AH236" s="86">
        <v>0.0</v>
      </c>
      <c r="AI236" s="86">
        <v>0.0</v>
      </c>
      <c r="AJ236" s="79"/>
    </row>
    <row r="237">
      <c r="A237" s="86">
        <v>13937.2</v>
      </c>
      <c r="B237" s="112">
        <v>44449.0</v>
      </c>
      <c r="C237" s="109">
        <v>44496.0</v>
      </c>
      <c r="D237" s="89" t="s">
        <v>155</v>
      </c>
      <c r="E237" s="89" t="s">
        <v>36</v>
      </c>
      <c r="I237" s="110"/>
      <c r="J237" s="86">
        <v>0.0</v>
      </c>
      <c r="K237" s="86">
        <v>0.0</v>
      </c>
      <c r="L237" s="86">
        <v>1.0</v>
      </c>
      <c r="M237" s="89" t="s">
        <v>39</v>
      </c>
      <c r="N237" s="89" t="s">
        <v>39</v>
      </c>
      <c r="O237" s="86">
        <v>2.0</v>
      </c>
      <c r="P237" s="86">
        <v>10.0</v>
      </c>
      <c r="Q237" s="86">
        <v>6.0</v>
      </c>
      <c r="R237" s="86">
        <v>5.0</v>
      </c>
      <c r="S237" s="86">
        <v>0.0</v>
      </c>
      <c r="T237" s="86">
        <v>0.0</v>
      </c>
      <c r="U237" s="86">
        <v>0.0</v>
      </c>
      <c r="V237" s="86">
        <v>0.0</v>
      </c>
      <c r="W237" s="86">
        <v>0.0</v>
      </c>
      <c r="X237" s="86">
        <v>0.0</v>
      </c>
      <c r="Y237" s="86">
        <v>0.0</v>
      </c>
      <c r="Z237" s="86">
        <v>0.0</v>
      </c>
      <c r="AA237" s="86">
        <v>0.0</v>
      </c>
      <c r="AB237" s="86">
        <v>0.0</v>
      </c>
      <c r="AC237" s="86">
        <v>0.0</v>
      </c>
      <c r="AD237" s="86">
        <v>0.0</v>
      </c>
      <c r="AE237" s="86">
        <v>0.0</v>
      </c>
      <c r="AF237" s="86">
        <v>0.0</v>
      </c>
      <c r="AG237" s="86">
        <v>0.0</v>
      </c>
      <c r="AH237" s="86">
        <v>0.0</v>
      </c>
      <c r="AI237" s="86">
        <v>0.0</v>
      </c>
      <c r="AJ237" s="79"/>
    </row>
    <row r="238">
      <c r="A238" s="86">
        <v>13937.3</v>
      </c>
      <c r="B238" s="112">
        <v>44449.0</v>
      </c>
      <c r="C238" s="109">
        <v>44496.0</v>
      </c>
      <c r="D238" s="89" t="s">
        <v>155</v>
      </c>
      <c r="E238" s="89" t="s">
        <v>36</v>
      </c>
      <c r="I238" s="110"/>
      <c r="J238" s="86">
        <v>0.0</v>
      </c>
      <c r="K238" s="86">
        <v>0.0</v>
      </c>
      <c r="L238" s="86">
        <v>1.0</v>
      </c>
      <c r="M238" s="89" t="s">
        <v>39</v>
      </c>
      <c r="N238" s="89" t="s">
        <v>39</v>
      </c>
      <c r="O238" s="86">
        <v>1.0</v>
      </c>
      <c r="P238" s="86">
        <v>9.0</v>
      </c>
      <c r="Q238" s="86">
        <v>7.0</v>
      </c>
      <c r="R238" s="86">
        <v>5.0</v>
      </c>
      <c r="S238" s="86">
        <v>0.0</v>
      </c>
      <c r="T238" s="86">
        <v>0.0</v>
      </c>
      <c r="U238" s="86">
        <v>0.0</v>
      </c>
      <c r="V238" s="86">
        <v>0.0</v>
      </c>
      <c r="W238" s="86">
        <v>0.0</v>
      </c>
      <c r="X238" s="86">
        <v>0.0</v>
      </c>
      <c r="Y238" s="86">
        <v>0.0</v>
      </c>
      <c r="Z238" s="86">
        <v>0.0</v>
      </c>
      <c r="AA238" s="86">
        <v>0.0</v>
      </c>
      <c r="AB238" s="86">
        <v>0.0</v>
      </c>
      <c r="AC238" s="86">
        <v>0.0</v>
      </c>
      <c r="AD238" s="86">
        <v>0.0</v>
      </c>
      <c r="AE238" s="86">
        <v>0.0</v>
      </c>
      <c r="AF238" s="86">
        <v>0.0</v>
      </c>
      <c r="AG238" s="86">
        <v>0.0</v>
      </c>
      <c r="AH238" s="86">
        <v>0.0</v>
      </c>
      <c r="AI238" s="86">
        <v>0.0</v>
      </c>
      <c r="AJ238" s="79"/>
    </row>
    <row r="239">
      <c r="A239" s="86">
        <v>13937.4</v>
      </c>
      <c r="B239" s="112">
        <v>44449.0</v>
      </c>
      <c r="C239" s="109">
        <v>44496.0</v>
      </c>
      <c r="D239" s="89" t="s">
        <v>155</v>
      </c>
      <c r="E239" s="89" t="s">
        <v>36</v>
      </c>
      <c r="I239" s="110"/>
      <c r="J239" s="86">
        <v>0.0</v>
      </c>
      <c r="K239" s="86">
        <v>0.0</v>
      </c>
      <c r="L239" s="86">
        <v>1.0</v>
      </c>
      <c r="M239" s="89" t="s">
        <v>39</v>
      </c>
      <c r="N239" s="89" t="s">
        <v>39</v>
      </c>
      <c r="O239" s="86">
        <v>2.0</v>
      </c>
      <c r="P239" s="86">
        <v>11.0</v>
      </c>
      <c r="Q239" s="86">
        <v>8.0</v>
      </c>
      <c r="R239" s="86">
        <v>0.0</v>
      </c>
      <c r="S239" s="86">
        <v>0.0</v>
      </c>
      <c r="T239" s="86">
        <v>0.0</v>
      </c>
      <c r="U239" s="86">
        <v>0.0</v>
      </c>
      <c r="V239" s="86">
        <v>0.0</v>
      </c>
      <c r="W239" s="86">
        <v>0.0</v>
      </c>
      <c r="X239" s="86">
        <v>0.0</v>
      </c>
      <c r="Y239" s="86">
        <v>0.0</v>
      </c>
      <c r="Z239" s="86">
        <v>0.0</v>
      </c>
      <c r="AA239" s="86">
        <v>0.0</v>
      </c>
      <c r="AB239" s="86">
        <v>0.0</v>
      </c>
      <c r="AC239" s="86">
        <v>0.0</v>
      </c>
      <c r="AD239" s="86">
        <v>0.0</v>
      </c>
      <c r="AE239" s="86">
        <v>0.0</v>
      </c>
      <c r="AF239" s="86">
        <v>0.0</v>
      </c>
      <c r="AG239" s="86">
        <v>0.0</v>
      </c>
      <c r="AH239" s="86">
        <v>0.0</v>
      </c>
      <c r="AI239" s="86">
        <v>0.0</v>
      </c>
      <c r="AJ239" s="79"/>
    </row>
    <row r="240">
      <c r="A240" s="86">
        <v>13938.1</v>
      </c>
      <c r="B240" s="112">
        <v>44449.0</v>
      </c>
      <c r="C240" s="109">
        <v>44498.0</v>
      </c>
      <c r="D240" s="89" t="s">
        <v>427</v>
      </c>
      <c r="E240" s="90" t="s">
        <v>36</v>
      </c>
      <c r="F240" s="90" t="s">
        <v>291</v>
      </c>
      <c r="G240" s="90" t="s">
        <v>109</v>
      </c>
      <c r="H240" s="111">
        <v>27529.0</v>
      </c>
      <c r="I240" s="91"/>
      <c r="J240" s="86">
        <v>0.0</v>
      </c>
      <c r="K240" s="86">
        <v>1.0</v>
      </c>
      <c r="L240" s="86">
        <v>0.0</v>
      </c>
      <c r="M240" s="89" t="s">
        <v>49</v>
      </c>
      <c r="N240" s="89" t="s">
        <v>39</v>
      </c>
      <c r="O240" s="86">
        <v>1.0</v>
      </c>
      <c r="P240" s="86">
        <v>10.0</v>
      </c>
      <c r="Q240" s="86">
        <v>5.0</v>
      </c>
      <c r="R240" s="86">
        <v>10.0</v>
      </c>
      <c r="S240" s="86">
        <v>1.0</v>
      </c>
      <c r="T240" s="86">
        <v>0.0</v>
      </c>
      <c r="U240" s="86">
        <v>0.0</v>
      </c>
      <c r="V240" s="86">
        <v>0.0</v>
      </c>
      <c r="W240" s="86">
        <v>0.0</v>
      </c>
      <c r="X240" s="86">
        <v>0.0</v>
      </c>
      <c r="Y240" s="86">
        <v>0.0</v>
      </c>
      <c r="Z240" s="86">
        <v>0.0</v>
      </c>
      <c r="AA240" s="86">
        <v>0.0</v>
      </c>
      <c r="AB240" s="86">
        <v>0.0</v>
      </c>
      <c r="AC240" s="86">
        <v>0.0</v>
      </c>
      <c r="AD240" s="86">
        <v>0.0</v>
      </c>
      <c r="AE240" s="86">
        <v>0.0</v>
      </c>
      <c r="AF240" s="86">
        <v>0.0</v>
      </c>
      <c r="AG240" s="86">
        <v>0.0</v>
      </c>
      <c r="AH240" s="86">
        <v>0.0</v>
      </c>
      <c r="AI240" s="86">
        <v>0.0</v>
      </c>
      <c r="AJ240" s="79"/>
    </row>
    <row r="241">
      <c r="A241" s="86">
        <v>13938.2</v>
      </c>
      <c r="B241" s="112">
        <v>44449.0</v>
      </c>
      <c r="C241" s="109">
        <v>44498.0</v>
      </c>
      <c r="D241" s="89" t="s">
        <v>427</v>
      </c>
      <c r="E241" s="89" t="s">
        <v>36</v>
      </c>
      <c r="F241" s="89" t="s">
        <v>291</v>
      </c>
      <c r="G241" s="89" t="s">
        <v>109</v>
      </c>
      <c r="H241" s="86">
        <v>27529.0</v>
      </c>
      <c r="I241" s="110"/>
      <c r="J241" s="86">
        <v>0.0</v>
      </c>
      <c r="K241" s="86">
        <v>1.0</v>
      </c>
      <c r="L241" s="86">
        <v>0.0</v>
      </c>
      <c r="M241" s="89" t="s">
        <v>49</v>
      </c>
      <c r="N241" s="89" t="s">
        <v>39</v>
      </c>
      <c r="O241" s="86">
        <v>1.0</v>
      </c>
      <c r="P241" s="86">
        <v>10.0</v>
      </c>
      <c r="Q241" s="86">
        <v>5.0</v>
      </c>
      <c r="R241" s="86">
        <v>10.0</v>
      </c>
      <c r="S241" s="86">
        <v>1.0</v>
      </c>
      <c r="T241" s="86">
        <v>0.0</v>
      </c>
      <c r="U241" s="86">
        <v>0.0</v>
      </c>
      <c r="V241" s="86">
        <v>0.0</v>
      </c>
      <c r="W241" s="86">
        <v>0.0</v>
      </c>
      <c r="X241" s="86">
        <v>0.0</v>
      </c>
      <c r="Y241" s="86">
        <v>0.0</v>
      </c>
      <c r="Z241" s="86">
        <v>0.0</v>
      </c>
      <c r="AA241" s="86">
        <v>0.0</v>
      </c>
      <c r="AB241" s="86">
        <v>0.0</v>
      </c>
      <c r="AC241" s="86">
        <v>0.0</v>
      </c>
      <c r="AD241" s="86">
        <v>0.0</v>
      </c>
      <c r="AE241" s="86">
        <v>0.0</v>
      </c>
      <c r="AF241" s="86">
        <v>0.0</v>
      </c>
      <c r="AG241" s="86">
        <v>0.0</v>
      </c>
      <c r="AH241" s="86">
        <v>0.0</v>
      </c>
      <c r="AI241" s="86">
        <v>0.0</v>
      </c>
      <c r="AJ241" s="79"/>
    </row>
    <row r="242">
      <c r="A242" s="86">
        <v>13938.3</v>
      </c>
      <c r="B242" s="112">
        <v>44449.0</v>
      </c>
      <c r="C242" s="109">
        <v>44498.0</v>
      </c>
      <c r="D242" s="89" t="s">
        <v>427</v>
      </c>
      <c r="E242" s="89" t="s">
        <v>36</v>
      </c>
      <c r="F242" s="89" t="s">
        <v>291</v>
      </c>
      <c r="G242" s="89" t="s">
        <v>109</v>
      </c>
      <c r="H242" s="86">
        <v>27529.0</v>
      </c>
      <c r="I242" s="110"/>
      <c r="J242" s="86">
        <v>0.0</v>
      </c>
      <c r="K242" s="86">
        <v>1.0</v>
      </c>
      <c r="L242" s="86">
        <v>0.0</v>
      </c>
      <c r="M242" s="89" t="s">
        <v>49</v>
      </c>
      <c r="N242" s="89" t="s">
        <v>39</v>
      </c>
      <c r="O242" s="86">
        <v>1.0</v>
      </c>
      <c r="P242" s="86">
        <v>10.0</v>
      </c>
      <c r="Q242" s="86">
        <v>5.0</v>
      </c>
      <c r="R242" s="86">
        <v>10.0</v>
      </c>
      <c r="S242" s="86">
        <v>1.0</v>
      </c>
      <c r="T242" s="86">
        <v>0.0</v>
      </c>
      <c r="U242" s="86">
        <v>0.0</v>
      </c>
      <c r="V242" s="86">
        <v>0.0</v>
      </c>
      <c r="W242" s="86">
        <v>0.0</v>
      </c>
      <c r="X242" s="86">
        <v>0.0</v>
      </c>
      <c r="Y242" s="86">
        <v>0.0</v>
      </c>
      <c r="Z242" s="86">
        <v>0.0</v>
      </c>
      <c r="AA242" s="86">
        <v>0.0</v>
      </c>
      <c r="AB242" s="86">
        <v>0.0</v>
      </c>
      <c r="AC242" s="86">
        <v>0.0</v>
      </c>
      <c r="AD242" s="86">
        <v>0.0</v>
      </c>
      <c r="AE242" s="86">
        <v>0.0</v>
      </c>
      <c r="AF242" s="86">
        <v>0.0</v>
      </c>
      <c r="AG242" s="86">
        <v>0.0</v>
      </c>
      <c r="AH242" s="86">
        <v>0.0</v>
      </c>
      <c r="AI242" s="86">
        <v>0.0</v>
      </c>
      <c r="AJ242" s="79"/>
    </row>
    <row r="243">
      <c r="A243" s="86">
        <v>13938.4</v>
      </c>
      <c r="B243" s="112">
        <v>44449.0</v>
      </c>
      <c r="C243" s="109">
        <v>44498.0</v>
      </c>
      <c r="D243" s="89" t="s">
        <v>427</v>
      </c>
      <c r="E243" s="89" t="s">
        <v>36</v>
      </c>
      <c r="F243" s="89" t="s">
        <v>291</v>
      </c>
      <c r="G243" s="89" t="s">
        <v>109</v>
      </c>
      <c r="H243" s="86">
        <v>27529.0</v>
      </c>
      <c r="I243" s="91"/>
      <c r="J243" s="86">
        <v>0.0</v>
      </c>
      <c r="K243" s="86">
        <v>1.0</v>
      </c>
      <c r="L243" s="86">
        <v>0.0</v>
      </c>
      <c r="M243" s="89" t="s">
        <v>49</v>
      </c>
      <c r="N243" s="89" t="s">
        <v>39</v>
      </c>
      <c r="O243" s="86">
        <v>1.0</v>
      </c>
      <c r="P243" s="86">
        <v>10.0</v>
      </c>
      <c r="Q243" s="86">
        <v>5.0</v>
      </c>
      <c r="R243" s="86">
        <v>10.0</v>
      </c>
      <c r="S243" s="86">
        <v>1.0</v>
      </c>
      <c r="T243" s="86">
        <v>0.0</v>
      </c>
      <c r="U243" s="86">
        <v>0.0</v>
      </c>
      <c r="V243" s="86">
        <v>0.0</v>
      </c>
      <c r="W243" s="86">
        <v>0.0</v>
      </c>
      <c r="X243" s="86">
        <v>0.0</v>
      </c>
      <c r="Y243" s="86">
        <v>0.0</v>
      </c>
      <c r="Z243" s="86">
        <v>0.0</v>
      </c>
      <c r="AA243" s="86">
        <v>0.0</v>
      </c>
      <c r="AB243" s="86">
        <v>0.0</v>
      </c>
      <c r="AC243" s="86">
        <v>0.0</v>
      </c>
      <c r="AD243" s="86">
        <v>0.0</v>
      </c>
      <c r="AE243" s="86">
        <v>0.0</v>
      </c>
      <c r="AF243" s="86">
        <v>0.0</v>
      </c>
      <c r="AG243" s="86">
        <v>0.0</v>
      </c>
      <c r="AH243" s="86">
        <v>0.0</v>
      </c>
      <c r="AI243" s="86">
        <v>0.0</v>
      </c>
      <c r="AJ243" s="79"/>
    </row>
    <row r="244">
      <c r="A244" s="86">
        <v>13939.1</v>
      </c>
      <c r="B244" s="112">
        <v>44449.0</v>
      </c>
      <c r="C244" s="109">
        <v>44497.0</v>
      </c>
      <c r="D244" s="89" t="s">
        <v>219</v>
      </c>
      <c r="E244" s="90" t="s">
        <v>36</v>
      </c>
      <c r="F244" s="89" t="s">
        <v>220</v>
      </c>
      <c r="G244" s="89" t="s">
        <v>38</v>
      </c>
      <c r="H244" s="86">
        <v>27607.0</v>
      </c>
      <c r="I244" s="91"/>
      <c r="J244" s="86">
        <v>0.0</v>
      </c>
      <c r="K244" s="86">
        <v>1.0</v>
      </c>
      <c r="L244" s="86">
        <v>0.0</v>
      </c>
      <c r="M244" s="89" t="s">
        <v>39</v>
      </c>
      <c r="N244" s="89" t="s">
        <v>39</v>
      </c>
      <c r="O244" s="86">
        <v>0.0</v>
      </c>
      <c r="P244" s="86">
        <v>0.0</v>
      </c>
      <c r="Q244" s="86">
        <v>0.0</v>
      </c>
      <c r="R244" s="86">
        <v>0.0</v>
      </c>
      <c r="S244" s="86">
        <v>0.0</v>
      </c>
      <c r="T244" s="86">
        <v>0.0</v>
      </c>
      <c r="U244" s="86">
        <v>12.0</v>
      </c>
      <c r="V244" s="86">
        <v>7.0</v>
      </c>
      <c r="W244" s="86">
        <v>10.0</v>
      </c>
      <c r="X244" s="86">
        <v>2.0</v>
      </c>
      <c r="Y244" s="86">
        <v>1.0</v>
      </c>
      <c r="Z244" s="86">
        <v>0.0</v>
      </c>
      <c r="AA244" s="86">
        <v>0.0</v>
      </c>
      <c r="AB244" s="86">
        <v>0.0</v>
      </c>
      <c r="AC244" s="86">
        <v>0.0</v>
      </c>
      <c r="AD244" s="86">
        <v>0.0</v>
      </c>
      <c r="AE244" s="86">
        <v>0.0</v>
      </c>
      <c r="AF244" s="86">
        <v>0.0</v>
      </c>
      <c r="AG244" s="86">
        <v>0.0</v>
      </c>
      <c r="AH244" s="86">
        <v>0.0</v>
      </c>
      <c r="AI244" s="86">
        <v>0.0</v>
      </c>
      <c r="AJ244" s="79"/>
    </row>
    <row r="245">
      <c r="A245" s="86">
        <v>13939.2</v>
      </c>
      <c r="B245" s="112">
        <v>44449.0</v>
      </c>
      <c r="C245" s="109">
        <v>44497.0</v>
      </c>
      <c r="D245" s="89" t="s">
        <v>219</v>
      </c>
      <c r="E245" s="89" t="s">
        <v>36</v>
      </c>
      <c r="F245" s="89" t="s">
        <v>220</v>
      </c>
      <c r="G245" s="89" t="s">
        <v>38</v>
      </c>
      <c r="H245" s="86">
        <v>27607.0</v>
      </c>
      <c r="I245" s="110"/>
      <c r="J245" s="86">
        <v>0.0</v>
      </c>
      <c r="K245" s="86">
        <v>1.0</v>
      </c>
      <c r="L245" s="86">
        <v>0.0</v>
      </c>
      <c r="M245" s="89" t="s">
        <v>39</v>
      </c>
      <c r="N245" s="89" t="s">
        <v>39</v>
      </c>
      <c r="O245" s="86">
        <v>0.0</v>
      </c>
      <c r="P245" s="86">
        <v>0.0</v>
      </c>
      <c r="Q245" s="86">
        <v>0.0</v>
      </c>
      <c r="R245" s="86">
        <v>0.0</v>
      </c>
      <c r="S245" s="86">
        <v>0.0</v>
      </c>
      <c r="T245" s="86">
        <v>0.0</v>
      </c>
      <c r="U245" s="86">
        <v>11.0</v>
      </c>
      <c r="V245" s="86">
        <v>6.0</v>
      </c>
      <c r="W245" s="86">
        <v>10.0</v>
      </c>
      <c r="X245" s="86">
        <v>2.0</v>
      </c>
      <c r="Y245" s="86">
        <v>1.0</v>
      </c>
      <c r="Z245" s="86">
        <v>0.0</v>
      </c>
      <c r="AA245" s="86">
        <v>0.0</v>
      </c>
      <c r="AB245" s="86">
        <v>0.0</v>
      </c>
      <c r="AC245" s="86">
        <v>0.0</v>
      </c>
      <c r="AD245" s="86">
        <v>0.0</v>
      </c>
      <c r="AE245" s="86">
        <v>0.0</v>
      </c>
      <c r="AF245" s="86">
        <v>0.0</v>
      </c>
      <c r="AG245" s="86">
        <v>0.0</v>
      </c>
      <c r="AH245" s="86">
        <v>0.0</v>
      </c>
      <c r="AI245" s="86">
        <v>0.0</v>
      </c>
      <c r="AJ245" s="79"/>
    </row>
    <row r="246">
      <c r="A246" s="86">
        <v>13939.3</v>
      </c>
      <c r="B246" s="112">
        <v>44449.0</v>
      </c>
      <c r="C246" s="109">
        <v>44497.0</v>
      </c>
      <c r="D246" s="89" t="s">
        <v>219</v>
      </c>
      <c r="E246" s="89" t="s">
        <v>36</v>
      </c>
      <c r="F246" s="89" t="s">
        <v>220</v>
      </c>
      <c r="G246" s="89" t="s">
        <v>38</v>
      </c>
      <c r="H246" s="86">
        <v>27607.0</v>
      </c>
      <c r="I246" s="110"/>
      <c r="J246" s="86">
        <v>0.0</v>
      </c>
      <c r="K246" s="86">
        <v>1.0</v>
      </c>
      <c r="L246" s="86">
        <v>0.0</v>
      </c>
      <c r="M246" s="89" t="s">
        <v>39</v>
      </c>
      <c r="N246" s="89" t="s">
        <v>39</v>
      </c>
      <c r="O246" s="86">
        <v>0.0</v>
      </c>
      <c r="P246" s="86">
        <v>0.0</v>
      </c>
      <c r="Q246" s="86">
        <v>0.0</v>
      </c>
      <c r="R246" s="86">
        <v>0.0</v>
      </c>
      <c r="S246" s="86">
        <v>0.0</v>
      </c>
      <c r="T246" s="86">
        <v>0.0</v>
      </c>
      <c r="U246" s="86">
        <v>11.0</v>
      </c>
      <c r="V246" s="86">
        <v>6.0</v>
      </c>
      <c r="W246" s="86">
        <v>10.0</v>
      </c>
      <c r="X246" s="86">
        <v>2.0</v>
      </c>
      <c r="Y246" s="86">
        <v>1.0</v>
      </c>
      <c r="Z246" s="86">
        <v>0.0</v>
      </c>
      <c r="AA246" s="86">
        <v>0.0</v>
      </c>
      <c r="AB246" s="86">
        <v>0.0</v>
      </c>
      <c r="AC246" s="86">
        <v>0.0</v>
      </c>
      <c r="AD246" s="86">
        <v>0.0</v>
      </c>
      <c r="AE246" s="86">
        <v>0.0</v>
      </c>
      <c r="AF246" s="86">
        <v>0.0</v>
      </c>
      <c r="AG246" s="86">
        <v>0.0</v>
      </c>
      <c r="AH246" s="86">
        <v>0.0</v>
      </c>
      <c r="AI246" s="86">
        <v>0.0</v>
      </c>
      <c r="AJ246" s="79"/>
    </row>
    <row r="247">
      <c r="A247" s="86">
        <v>13940.1</v>
      </c>
      <c r="B247" s="112">
        <v>44449.0</v>
      </c>
      <c r="C247" s="109">
        <v>44495.0</v>
      </c>
      <c r="D247" s="89" t="s">
        <v>155</v>
      </c>
      <c r="E247" s="89" t="s">
        <v>36</v>
      </c>
      <c r="F247" s="89" t="s">
        <v>200</v>
      </c>
      <c r="G247" s="89" t="s">
        <v>38</v>
      </c>
      <c r="H247" s="86">
        <v>27608.0</v>
      </c>
      <c r="I247" s="110"/>
      <c r="J247" s="86">
        <v>0.0</v>
      </c>
      <c r="K247" s="86">
        <v>1.0</v>
      </c>
      <c r="L247" s="86">
        <v>0.0</v>
      </c>
      <c r="M247" s="89" t="s">
        <v>39</v>
      </c>
      <c r="N247" s="89" t="s">
        <v>39</v>
      </c>
      <c r="O247" s="86">
        <v>5.0</v>
      </c>
      <c r="P247" s="86">
        <v>12.0</v>
      </c>
      <c r="Q247" s="86">
        <v>6.0</v>
      </c>
      <c r="R247" s="86">
        <v>5.0</v>
      </c>
      <c r="S247" s="86">
        <v>0.0</v>
      </c>
      <c r="T247" s="86">
        <v>0.0</v>
      </c>
      <c r="U247" s="86">
        <v>0.0</v>
      </c>
      <c r="V247" s="86">
        <v>0.0</v>
      </c>
      <c r="W247" s="86">
        <v>0.0</v>
      </c>
      <c r="X247" s="86">
        <v>0.0</v>
      </c>
      <c r="Y247" s="86">
        <v>0.0</v>
      </c>
      <c r="Z247" s="86">
        <v>0.0</v>
      </c>
      <c r="AA247" s="86">
        <v>0.0</v>
      </c>
      <c r="AB247" s="86">
        <v>0.0</v>
      </c>
      <c r="AC247" s="86">
        <v>0.0</v>
      </c>
      <c r="AD247" s="86">
        <v>0.0</v>
      </c>
      <c r="AE247" s="86">
        <v>0.0</v>
      </c>
      <c r="AF247" s="86">
        <v>0.0</v>
      </c>
      <c r="AG247" s="86">
        <v>0.0</v>
      </c>
      <c r="AH247" s="86">
        <v>0.0</v>
      </c>
      <c r="AI247" s="86">
        <v>0.0</v>
      </c>
      <c r="AJ247" s="79"/>
    </row>
    <row r="248">
      <c r="A248" s="86">
        <v>13940.2</v>
      </c>
      <c r="B248" s="112">
        <v>44449.0</v>
      </c>
      <c r="C248" s="109">
        <v>44495.0</v>
      </c>
      <c r="D248" s="89" t="s">
        <v>155</v>
      </c>
      <c r="E248" s="89" t="s">
        <v>36</v>
      </c>
      <c r="I248" s="110"/>
      <c r="J248" s="86">
        <v>0.0</v>
      </c>
      <c r="K248" s="86">
        <v>0.0</v>
      </c>
      <c r="L248" s="86">
        <v>1.0</v>
      </c>
      <c r="M248" s="89" t="s">
        <v>39</v>
      </c>
      <c r="N248" s="89" t="s">
        <v>39</v>
      </c>
      <c r="O248" s="86">
        <v>0.0</v>
      </c>
      <c r="P248" s="86">
        <v>0.0</v>
      </c>
      <c r="Q248" s="86">
        <v>0.0</v>
      </c>
      <c r="R248" s="86">
        <v>0.0</v>
      </c>
      <c r="S248" s="86">
        <v>0.0</v>
      </c>
      <c r="T248" s="86">
        <v>0.0</v>
      </c>
      <c r="U248" s="86">
        <v>11.0</v>
      </c>
      <c r="V248" s="86">
        <v>6.0</v>
      </c>
      <c r="W248" s="86">
        <v>5.0</v>
      </c>
      <c r="X248" s="86">
        <v>0.0</v>
      </c>
      <c r="Y248" s="86">
        <v>0.0</v>
      </c>
      <c r="Z248" s="86">
        <v>0.0</v>
      </c>
      <c r="AA248" s="86">
        <v>0.0</v>
      </c>
      <c r="AB248" s="86">
        <v>0.0</v>
      </c>
      <c r="AC248" s="86">
        <v>0.0</v>
      </c>
      <c r="AD248" s="86">
        <v>0.0</v>
      </c>
      <c r="AE248" s="86">
        <v>0.0</v>
      </c>
      <c r="AF248" s="86">
        <v>0.0</v>
      </c>
      <c r="AG248" s="86">
        <v>0.0</v>
      </c>
      <c r="AH248" s="86">
        <v>0.0</v>
      </c>
      <c r="AI248" s="86">
        <v>0.0</v>
      </c>
      <c r="AJ248" s="79"/>
    </row>
    <row r="249">
      <c r="A249" s="86">
        <v>13941.1</v>
      </c>
      <c r="B249" s="112">
        <v>44449.0</v>
      </c>
      <c r="C249" s="109">
        <v>44501.0</v>
      </c>
      <c r="D249" s="89" t="s">
        <v>111</v>
      </c>
      <c r="E249" s="89" t="s">
        <v>36</v>
      </c>
      <c r="F249" s="89" t="s">
        <v>112</v>
      </c>
      <c r="G249" s="89" t="s">
        <v>38</v>
      </c>
      <c r="H249" s="86">
        <v>27610.0</v>
      </c>
      <c r="I249" s="110"/>
      <c r="J249" s="86">
        <v>0.0</v>
      </c>
      <c r="K249" s="86">
        <v>1.0</v>
      </c>
      <c r="L249" s="86">
        <v>0.0</v>
      </c>
      <c r="M249" s="89" t="s">
        <v>49</v>
      </c>
      <c r="N249" s="89" t="s">
        <v>39</v>
      </c>
      <c r="O249" s="86">
        <v>0.0</v>
      </c>
      <c r="P249" s="86">
        <v>0.0</v>
      </c>
      <c r="Q249" s="86">
        <v>0.0</v>
      </c>
      <c r="R249" s="86">
        <v>0.0</v>
      </c>
      <c r="S249" s="86">
        <v>0.0</v>
      </c>
      <c r="T249" s="86">
        <v>0.0</v>
      </c>
      <c r="U249" s="86">
        <v>11.0</v>
      </c>
      <c r="V249" s="86">
        <v>5.0</v>
      </c>
      <c r="W249" s="86">
        <v>10.0</v>
      </c>
      <c r="X249" s="86">
        <v>1.0</v>
      </c>
      <c r="Y249" s="86">
        <v>0.0</v>
      </c>
      <c r="Z249" s="86">
        <v>0.0</v>
      </c>
      <c r="AA249" s="86">
        <v>0.0</v>
      </c>
      <c r="AB249" s="86">
        <v>0.0</v>
      </c>
      <c r="AC249" s="86">
        <v>0.0</v>
      </c>
      <c r="AD249" s="86">
        <v>0.0</v>
      </c>
      <c r="AE249" s="86">
        <v>0.0</v>
      </c>
      <c r="AF249" s="86">
        <v>0.0</v>
      </c>
      <c r="AG249" s="86">
        <v>0.0</v>
      </c>
      <c r="AH249" s="86">
        <v>0.0</v>
      </c>
      <c r="AI249" s="86">
        <v>0.0</v>
      </c>
      <c r="AJ249" s="79"/>
    </row>
    <row r="250">
      <c r="A250" s="86">
        <v>13941.2</v>
      </c>
      <c r="B250" s="112">
        <v>44449.0</v>
      </c>
      <c r="C250" s="109">
        <v>44501.0</v>
      </c>
      <c r="D250" s="89" t="s">
        <v>111</v>
      </c>
      <c r="E250" s="89" t="s">
        <v>36</v>
      </c>
      <c r="I250" s="110"/>
      <c r="J250" s="86">
        <v>0.0</v>
      </c>
      <c r="K250" s="86">
        <v>0.0</v>
      </c>
      <c r="L250" s="86">
        <v>1.0</v>
      </c>
      <c r="M250" s="89" t="s">
        <v>49</v>
      </c>
      <c r="N250" s="89" t="s">
        <v>39</v>
      </c>
      <c r="O250" s="86">
        <v>0.0</v>
      </c>
      <c r="P250" s="86">
        <v>11.0</v>
      </c>
      <c r="Q250" s="86">
        <v>7.0</v>
      </c>
      <c r="R250" s="86">
        <v>10.0</v>
      </c>
      <c r="S250" s="86">
        <v>1.0</v>
      </c>
      <c r="T250" s="86">
        <v>0.0</v>
      </c>
      <c r="U250" s="86">
        <v>0.0</v>
      </c>
      <c r="V250" s="86">
        <v>0.0</v>
      </c>
      <c r="W250" s="86">
        <v>0.0</v>
      </c>
      <c r="X250" s="86">
        <v>0.0</v>
      </c>
      <c r="Y250" s="86">
        <v>0.0</v>
      </c>
      <c r="Z250" s="86">
        <v>0.0</v>
      </c>
      <c r="AA250" s="86">
        <v>0.0</v>
      </c>
      <c r="AB250" s="86">
        <v>0.0</v>
      </c>
      <c r="AC250" s="86">
        <v>0.0</v>
      </c>
      <c r="AD250" s="86">
        <v>0.0</v>
      </c>
      <c r="AE250" s="86">
        <v>0.0</v>
      </c>
      <c r="AF250" s="86">
        <v>0.0</v>
      </c>
      <c r="AG250" s="86">
        <v>0.0</v>
      </c>
      <c r="AH250" s="86">
        <v>0.0</v>
      </c>
      <c r="AI250" s="86">
        <v>0.0</v>
      </c>
      <c r="AJ250" s="79"/>
    </row>
    <row r="251">
      <c r="A251" s="86">
        <v>13941.3</v>
      </c>
      <c r="B251" s="112">
        <v>44449.0</v>
      </c>
      <c r="C251" s="109">
        <v>44501.0</v>
      </c>
      <c r="D251" s="89" t="s">
        <v>111</v>
      </c>
      <c r="E251" s="89" t="s">
        <v>36</v>
      </c>
      <c r="I251" s="110"/>
      <c r="J251" s="86">
        <v>1.0</v>
      </c>
      <c r="K251" s="86">
        <v>0.0</v>
      </c>
      <c r="L251" s="86">
        <v>0.0</v>
      </c>
      <c r="M251" s="89" t="s">
        <v>49</v>
      </c>
      <c r="N251" s="89" t="s">
        <v>39</v>
      </c>
      <c r="O251" s="86">
        <v>2.0</v>
      </c>
      <c r="P251" s="86">
        <v>0.0</v>
      </c>
      <c r="Q251" s="86">
        <v>0.0</v>
      </c>
      <c r="R251" s="86">
        <v>0.0</v>
      </c>
      <c r="S251" s="86">
        <v>0.0</v>
      </c>
      <c r="T251" s="86">
        <v>0.0</v>
      </c>
      <c r="U251" s="86">
        <v>0.0</v>
      </c>
      <c r="V251" s="86">
        <v>0.0</v>
      </c>
      <c r="W251" s="86">
        <v>0.0</v>
      </c>
      <c r="X251" s="86">
        <v>0.0</v>
      </c>
      <c r="Y251" s="86">
        <v>0.0</v>
      </c>
      <c r="Z251" s="86">
        <v>6.0</v>
      </c>
      <c r="AA251" s="86">
        <v>4.0</v>
      </c>
      <c r="AB251" s="86">
        <v>12.0</v>
      </c>
      <c r="AC251" s="86">
        <v>1.0</v>
      </c>
      <c r="AD251" s="86">
        <v>0.0</v>
      </c>
      <c r="AE251" s="86">
        <v>0.0</v>
      </c>
      <c r="AF251" s="86">
        <v>0.0</v>
      </c>
      <c r="AG251" s="86">
        <v>0.0</v>
      </c>
      <c r="AH251" s="86">
        <v>0.0</v>
      </c>
      <c r="AI251" s="86">
        <v>0.0</v>
      </c>
      <c r="AJ251" s="79"/>
    </row>
    <row r="252">
      <c r="A252" s="86">
        <v>13942.1</v>
      </c>
      <c r="B252" s="112">
        <v>44449.0</v>
      </c>
      <c r="C252" s="109">
        <v>44495.0</v>
      </c>
      <c r="D252" s="89" t="s">
        <v>155</v>
      </c>
      <c r="E252" s="89" t="s">
        <v>36</v>
      </c>
      <c r="F252" s="89" t="s">
        <v>200</v>
      </c>
      <c r="G252" s="89" t="s">
        <v>38</v>
      </c>
      <c r="H252" s="86">
        <v>27608.0</v>
      </c>
      <c r="I252" s="110"/>
      <c r="J252" s="86">
        <v>0.0</v>
      </c>
      <c r="K252" s="86">
        <v>1.0</v>
      </c>
      <c r="L252" s="86">
        <v>0.0</v>
      </c>
      <c r="M252" s="89" t="s">
        <v>39</v>
      </c>
      <c r="N252" s="89" t="s">
        <v>39</v>
      </c>
      <c r="O252" s="86">
        <v>5.0</v>
      </c>
      <c r="P252" s="86">
        <v>12.0</v>
      </c>
      <c r="Q252" s="86">
        <v>0.0</v>
      </c>
      <c r="R252" s="86">
        <v>0.0</v>
      </c>
      <c r="S252" s="86">
        <v>0.0</v>
      </c>
      <c r="T252" s="86">
        <v>0.0</v>
      </c>
      <c r="U252" s="86">
        <v>0.0</v>
      </c>
      <c r="V252" s="86">
        <v>0.0</v>
      </c>
      <c r="W252" s="86">
        <v>0.0</v>
      </c>
      <c r="X252" s="86">
        <v>0.0</v>
      </c>
      <c r="Y252" s="86">
        <v>0.0</v>
      </c>
      <c r="Z252" s="86">
        <v>0.0</v>
      </c>
      <c r="AA252" s="86">
        <v>0.0</v>
      </c>
      <c r="AB252" s="86">
        <v>0.0</v>
      </c>
      <c r="AC252" s="86">
        <v>0.0</v>
      </c>
      <c r="AD252" s="86">
        <v>0.0</v>
      </c>
      <c r="AE252" s="86">
        <v>0.0</v>
      </c>
      <c r="AF252" s="86">
        <v>0.0</v>
      </c>
      <c r="AG252" s="86">
        <v>0.0</v>
      </c>
      <c r="AH252" s="86">
        <v>0.0</v>
      </c>
      <c r="AI252" s="86">
        <v>0.0</v>
      </c>
      <c r="AJ252" s="79"/>
    </row>
    <row r="253">
      <c r="A253" s="86">
        <v>13943.1</v>
      </c>
      <c r="B253" s="112">
        <v>44449.0</v>
      </c>
      <c r="C253" s="109">
        <v>44498.0</v>
      </c>
      <c r="D253" s="89" t="s">
        <v>449</v>
      </c>
      <c r="E253" s="89" t="s">
        <v>36</v>
      </c>
      <c r="F253" s="89" t="s">
        <v>187</v>
      </c>
      <c r="G253" s="89" t="s">
        <v>38</v>
      </c>
      <c r="H253" s="86">
        <v>27616.0</v>
      </c>
      <c r="I253" s="110"/>
      <c r="J253" s="86">
        <v>0.0</v>
      </c>
      <c r="K253" s="86">
        <v>1.0</v>
      </c>
      <c r="L253" s="86">
        <v>0.0</v>
      </c>
      <c r="M253" s="89" t="s">
        <v>49</v>
      </c>
      <c r="N253" s="89" t="s">
        <v>39</v>
      </c>
      <c r="O253" s="86">
        <v>0.0</v>
      </c>
      <c r="P253" s="86">
        <v>0.0</v>
      </c>
      <c r="Q253" s="86">
        <v>0.0</v>
      </c>
      <c r="R253" s="86">
        <v>0.0</v>
      </c>
      <c r="S253" s="86">
        <v>0.0</v>
      </c>
      <c r="T253" s="86">
        <v>0.0</v>
      </c>
      <c r="U253" s="86">
        <v>0.0</v>
      </c>
      <c r="V253" s="86">
        <v>0.0</v>
      </c>
      <c r="W253" s="86">
        <v>0.0</v>
      </c>
      <c r="X253" s="86">
        <v>0.0</v>
      </c>
      <c r="Y253" s="86">
        <v>0.0</v>
      </c>
      <c r="Z253" s="86">
        <v>0.0</v>
      </c>
      <c r="AA253" s="86">
        <v>0.0</v>
      </c>
      <c r="AB253" s="86">
        <v>0.0</v>
      </c>
      <c r="AC253" s="86">
        <v>0.0</v>
      </c>
      <c r="AD253" s="86">
        <v>0.0</v>
      </c>
      <c r="AE253" s="86">
        <v>12.0</v>
      </c>
      <c r="AF253" s="86">
        <v>5.0</v>
      </c>
      <c r="AG253" s="86">
        <v>10.0</v>
      </c>
      <c r="AH253" s="86">
        <v>1.0</v>
      </c>
      <c r="AI253" s="86">
        <v>0.0</v>
      </c>
      <c r="AJ253" s="79"/>
    </row>
    <row r="254">
      <c r="A254" s="86">
        <v>13944.1</v>
      </c>
      <c r="B254" s="112">
        <v>44450.0</v>
      </c>
      <c r="C254" s="109">
        <v>44497.0</v>
      </c>
      <c r="D254" s="89" t="s">
        <v>215</v>
      </c>
      <c r="E254" s="89" t="s">
        <v>36</v>
      </c>
      <c r="F254" s="89" t="s">
        <v>308</v>
      </c>
      <c r="G254" s="90" t="s">
        <v>43</v>
      </c>
      <c r="H254" s="111">
        <v>27545.0</v>
      </c>
      <c r="I254" s="91"/>
      <c r="J254" s="86">
        <v>0.0</v>
      </c>
      <c r="K254" s="86">
        <v>1.0</v>
      </c>
      <c r="L254" s="86">
        <v>0.0</v>
      </c>
      <c r="M254" s="89" t="s">
        <v>39</v>
      </c>
      <c r="N254" s="89" t="s">
        <v>39</v>
      </c>
      <c r="O254" s="86">
        <v>0.0</v>
      </c>
      <c r="P254" s="86">
        <v>0.0</v>
      </c>
      <c r="Q254" s="86">
        <v>0.0</v>
      </c>
      <c r="R254" s="86">
        <v>0.0</v>
      </c>
      <c r="S254" s="86">
        <v>0.0</v>
      </c>
      <c r="T254" s="86">
        <v>0.0</v>
      </c>
      <c r="U254" s="86">
        <v>13.0</v>
      </c>
      <c r="V254" s="86">
        <v>6.0</v>
      </c>
      <c r="W254" s="86">
        <v>10.0</v>
      </c>
      <c r="X254" s="86">
        <v>1.0</v>
      </c>
      <c r="Y254" s="86">
        <v>1.0</v>
      </c>
      <c r="Z254" s="86">
        <v>0.0</v>
      </c>
      <c r="AA254" s="86">
        <v>0.0</v>
      </c>
      <c r="AB254" s="86">
        <v>0.0</v>
      </c>
      <c r="AC254" s="86">
        <v>0.0</v>
      </c>
      <c r="AD254" s="86">
        <v>0.0</v>
      </c>
      <c r="AE254" s="86">
        <v>0.0</v>
      </c>
      <c r="AF254" s="86">
        <v>0.0</v>
      </c>
      <c r="AG254" s="86">
        <v>0.0</v>
      </c>
      <c r="AH254" s="86">
        <v>0.0</v>
      </c>
      <c r="AI254" s="86">
        <v>0.0</v>
      </c>
      <c r="AJ254" s="79"/>
    </row>
    <row r="255">
      <c r="A255" s="86">
        <v>13945.1</v>
      </c>
      <c r="B255" s="112">
        <v>44450.0</v>
      </c>
      <c r="C255" s="109">
        <v>44497.0</v>
      </c>
      <c r="D255" s="89" t="s">
        <v>215</v>
      </c>
      <c r="E255" s="89" t="s">
        <v>36</v>
      </c>
      <c r="F255" s="89" t="s">
        <v>308</v>
      </c>
      <c r="G255" s="89" t="s">
        <v>43</v>
      </c>
      <c r="H255" s="86">
        <v>27545.0</v>
      </c>
      <c r="I255" s="110"/>
      <c r="J255" s="86">
        <v>0.0</v>
      </c>
      <c r="K255" s="86">
        <v>1.0</v>
      </c>
      <c r="L255" s="86">
        <v>0.0</v>
      </c>
      <c r="M255" s="89" t="s">
        <v>39</v>
      </c>
      <c r="N255" s="89" t="s">
        <v>39</v>
      </c>
      <c r="O255" s="86">
        <v>0.0</v>
      </c>
      <c r="P255" s="86">
        <v>11.0</v>
      </c>
      <c r="Q255" s="86">
        <v>6.0</v>
      </c>
      <c r="R255" s="86">
        <v>12.0</v>
      </c>
      <c r="S255" s="86">
        <v>1.0</v>
      </c>
      <c r="T255" s="86">
        <v>1.0</v>
      </c>
      <c r="U255" s="86">
        <v>0.0</v>
      </c>
      <c r="V255" s="86">
        <v>0.0</v>
      </c>
      <c r="W255" s="86">
        <v>0.0</v>
      </c>
      <c r="X255" s="86">
        <v>0.0</v>
      </c>
      <c r="Y255" s="86">
        <v>0.0</v>
      </c>
      <c r="Z255" s="86">
        <v>0.0</v>
      </c>
      <c r="AA255" s="86">
        <v>0.0</v>
      </c>
      <c r="AB255" s="86">
        <v>0.0</v>
      </c>
      <c r="AC255" s="86">
        <v>0.0</v>
      </c>
      <c r="AD255" s="86">
        <v>0.0</v>
      </c>
      <c r="AE255" s="86">
        <v>0.0</v>
      </c>
      <c r="AF255" s="86">
        <v>0.0</v>
      </c>
      <c r="AG255" s="86">
        <v>0.0</v>
      </c>
      <c r="AH255" s="86">
        <v>0.0</v>
      </c>
      <c r="AI255" s="86">
        <v>0.0</v>
      </c>
      <c r="AJ255" s="79"/>
    </row>
    <row r="256">
      <c r="A256" s="86">
        <v>13945.2</v>
      </c>
      <c r="B256" s="112">
        <v>44450.0</v>
      </c>
      <c r="C256" s="109">
        <v>44497.0</v>
      </c>
      <c r="D256" s="89" t="s">
        <v>215</v>
      </c>
      <c r="E256" s="89" t="s">
        <v>36</v>
      </c>
      <c r="F256" s="89" t="s">
        <v>308</v>
      </c>
      <c r="G256" s="89" t="s">
        <v>43</v>
      </c>
      <c r="H256" s="86">
        <v>27545.0</v>
      </c>
      <c r="I256" s="110"/>
      <c r="J256" s="86">
        <v>0.0</v>
      </c>
      <c r="K256" s="86">
        <v>1.0</v>
      </c>
      <c r="L256" s="86">
        <v>0.0</v>
      </c>
      <c r="M256" s="89" t="s">
        <v>39</v>
      </c>
      <c r="N256" s="89" t="s">
        <v>39</v>
      </c>
      <c r="O256" s="86">
        <v>0.0</v>
      </c>
      <c r="P256" s="86">
        <v>0.0</v>
      </c>
      <c r="Q256" s="86">
        <v>0.0</v>
      </c>
      <c r="R256" s="86">
        <v>0.0</v>
      </c>
      <c r="S256" s="86">
        <v>0.0</v>
      </c>
      <c r="T256" s="86">
        <v>0.0</v>
      </c>
      <c r="U256" s="86">
        <v>10.0</v>
      </c>
      <c r="V256" s="86">
        <v>5.0</v>
      </c>
      <c r="W256" s="86">
        <v>10.0</v>
      </c>
      <c r="X256" s="86">
        <v>1.0</v>
      </c>
      <c r="Y256" s="86">
        <v>1.0</v>
      </c>
      <c r="Z256" s="86">
        <v>0.0</v>
      </c>
      <c r="AA256" s="86">
        <v>0.0</v>
      </c>
      <c r="AB256" s="86">
        <v>0.0</v>
      </c>
      <c r="AC256" s="86">
        <v>0.0</v>
      </c>
      <c r="AD256" s="86">
        <v>0.0</v>
      </c>
      <c r="AE256" s="86">
        <v>0.0</v>
      </c>
      <c r="AF256" s="86">
        <v>0.0</v>
      </c>
      <c r="AG256" s="86">
        <v>0.0</v>
      </c>
      <c r="AH256" s="86">
        <v>0.0</v>
      </c>
      <c r="AI256" s="86">
        <v>0.0</v>
      </c>
      <c r="AJ256" s="79"/>
    </row>
    <row r="257">
      <c r="A257" s="86">
        <v>13945.3</v>
      </c>
      <c r="B257" s="112">
        <v>44450.0</v>
      </c>
      <c r="C257" s="109">
        <v>44498.0</v>
      </c>
      <c r="D257" s="89" t="s">
        <v>215</v>
      </c>
      <c r="E257" s="89" t="s">
        <v>36</v>
      </c>
      <c r="I257" s="110"/>
      <c r="J257" s="86">
        <v>0.0</v>
      </c>
      <c r="K257" s="86">
        <v>0.0</v>
      </c>
      <c r="L257" s="86">
        <v>1.0</v>
      </c>
      <c r="M257" s="89" t="s">
        <v>39</v>
      </c>
      <c r="N257" s="89" t="s">
        <v>39</v>
      </c>
      <c r="O257" s="86">
        <v>0.0</v>
      </c>
      <c r="P257" s="86">
        <v>0.0</v>
      </c>
      <c r="Q257" s="86">
        <v>0.0</v>
      </c>
      <c r="R257" s="86">
        <v>0.0</v>
      </c>
      <c r="S257" s="86">
        <v>0.0</v>
      </c>
      <c r="T257" s="86">
        <v>0.0</v>
      </c>
      <c r="U257" s="86">
        <v>10.0</v>
      </c>
      <c r="V257" s="86">
        <v>6.0</v>
      </c>
      <c r="W257" s="86">
        <v>10.0</v>
      </c>
      <c r="X257" s="86">
        <v>1.0</v>
      </c>
      <c r="Y257" s="86">
        <v>1.0</v>
      </c>
      <c r="Z257" s="86">
        <v>0.0</v>
      </c>
      <c r="AA257" s="86">
        <v>0.0</v>
      </c>
      <c r="AB257" s="86">
        <v>0.0</v>
      </c>
      <c r="AC257" s="86">
        <v>0.0</v>
      </c>
      <c r="AD257" s="86">
        <v>0.0</v>
      </c>
      <c r="AE257" s="86">
        <v>0.0</v>
      </c>
      <c r="AF257" s="86">
        <v>0.0</v>
      </c>
      <c r="AG257" s="86">
        <v>0.0</v>
      </c>
      <c r="AH257" s="86">
        <v>0.0</v>
      </c>
      <c r="AI257" s="86">
        <v>0.0</v>
      </c>
      <c r="AJ257" s="79"/>
    </row>
    <row r="258">
      <c r="A258" s="86">
        <v>13946.1</v>
      </c>
      <c r="B258" s="112">
        <v>44450.0</v>
      </c>
      <c r="C258" s="109">
        <v>44498.0</v>
      </c>
      <c r="D258" s="89" t="s">
        <v>215</v>
      </c>
      <c r="E258" s="90" t="s">
        <v>36</v>
      </c>
      <c r="F258" s="89" t="s">
        <v>308</v>
      </c>
      <c r="G258" s="89" t="s">
        <v>43</v>
      </c>
      <c r="H258" s="86">
        <v>27545.0</v>
      </c>
      <c r="I258" s="91"/>
      <c r="J258" s="86">
        <v>0.0</v>
      </c>
      <c r="K258" s="86">
        <v>1.0</v>
      </c>
      <c r="L258" s="86">
        <v>0.0</v>
      </c>
      <c r="M258" s="89" t="s">
        <v>49</v>
      </c>
      <c r="N258" s="89" t="s">
        <v>39</v>
      </c>
      <c r="O258" s="86">
        <v>0.0</v>
      </c>
      <c r="P258" s="86">
        <v>12.0</v>
      </c>
      <c r="Q258" s="86">
        <v>5.0</v>
      </c>
      <c r="R258" s="86">
        <v>10.0</v>
      </c>
      <c r="S258" s="86">
        <v>1.0</v>
      </c>
      <c r="T258" s="86">
        <v>1.0</v>
      </c>
      <c r="U258" s="86">
        <v>0.0</v>
      </c>
      <c r="V258" s="86">
        <v>0.0</v>
      </c>
      <c r="W258" s="86">
        <v>0.0</v>
      </c>
      <c r="X258" s="86">
        <v>0.0</v>
      </c>
      <c r="Y258" s="86">
        <v>0.0</v>
      </c>
      <c r="Z258" s="86">
        <v>0.0</v>
      </c>
      <c r="AA258" s="86">
        <v>0.0</v>
      </c>
      <c r="AB258" s="86">
        <v>0.0</v>
      </c>
      <c r="AC258" s="86">
        <v>0.0</v>
      </c>
      <c r="AD258" s="86">
        <v>0.0</v>
      </c>
      <c r="AE258" s="86">
        <v>0.0</v>
      </c>
      <c r="AF258" s="86">
        <v>0.0</v>
      </c>
      <c r="AG258" s="86">
        <v>0.0</v>
      </c>
      <c r="AH258" s="86">
        <v>0.0</v>
      </c>
      <c r="AI258" s="86">
        <v>0.0</v>
      </c>
      <c r="AJ258" s="79"/>
    </row>
    <row r="259">
      <c r="A259" s="86">
        <v>13946.2</v>
      </c>
      <c r="B259" s="112">
        <v>44450.0</v>
      </c>
      <c r="C259" s="109">
        <v>44501.0</v>
      </c>
      <c r="D259" s="89" t="s">
        <v>215</v>
      </c>
      <c r="E259" s="89" t="s">
        <v>36</v>
      </c>
      <c r="F259" s="89" t="s">
        <v>308</v>
      </c>
      <c r="G259" s="90" t="s">
        <v>43</v>
      </c>
      <c r="H259" s="111">
        <v>27545.0</v>
      </c>
      <c r="I259" s="91"/>
      <c r="J259" s="86">
        <v>0.0</v>
      </c>
      <c r="K259" s="86">
        <v>1.0</v>
      </c>
      <c r="L259" s="86">
        <v>0.0</v>
      </c>
      <c r="M259" s="89" t="s">
        <v>49</v>
      </c>
      <c r="N259" s="89" t="s">
        <v>39</v>
      </c>
      <c r="O259" s="86">
        <v>0.0</v>
      </c>
      <c r="P259" s="86">
        <v>11.0</v>
      </c>
      <c r="Q259" s="86">
        <v>6.0</v>
      </c>
      <c r="R259" s="86">
        <v>10.0</v>
      </c>
      <c r="S259" s="86">
        <v>1.0</v>
      </c>
      <c r="T259" s="86">
        <v>1.0</v>
      </c>
      <c r="U259" s="86">
        <v>0.0</v>
      </c>
      <c r="V259" s="86">
        <v>0.0</v>
      </c>
      <c r="W259" s="86">
        <v>0.0</v>
      </c>
      <c r="X259" s="86">
        <v>0.0</v>
      </c>
      <c r="Y259" s="86">
        <v>0.0</v>
      </c>
      <c r="Z259" s="86">
        <v>0.0</v>
      </c>
      <c r="AA259" s="86">
        <v>0.0</v>
      </c>
      <c r="AB259" s="86">
        <v>0.0</v>
      </c>
      <c r="AC259" s="86">
        <v>0.0</v>
      </c>
      <c r="AD259" s="86">
        <v>0.0</v>
      </c>
      <c r="AE259" s="86">
        <v>0.0</v>
      </c>
      <c r="AF259" s="86">
        <v>0.0</v>
      </c>
      <c r="AG259" s="86">
        <v>0.0</v>
      </c>
      <c r="AH259" s="86">
        <v>0.0</v>
      </c>
      <c r="AI259" s="86">
        <v>0.0</v>
      </c>
      <c r="AJ259" s="79"/>
    </row>
    <row r="260">
      <c r="A260" s="86">
        <v>13946.3</v>
      </c>
      <c r="B260" s="112">
        <v>44450.0</v>
      </c>
      <c r="C260" s="109">
        <v>44501.0</v>
      </c>
      <c r="D260" s="89" t="s">
        <v>215</v>
      </c>
      <c r="E260" s="89" t="s">
        <v>36</v>
      </c>
      <c r="F260" s="89" t="s">
        <v>308</v>
      </c>
      <c r="G260" s="89" t="s">
        <v>43</v>
      </c>
      <c r="H260" s="86">
        <v>27545.0</v>
      </c>
      <c r="I260" s="110"/>
      <c r="J260" s="86">
        <v>0.0</v>
      </c>
      <c r="K260" s="86">
        <v>1.0</v>
      </c>
      <c r="L260" s="86">
        <v>0.0</v>
      </c>
      <c r="M260" s="89" t="s">
        <v>49</v>
      </c>
      <c r="N260" s="89" t="s">
        <v>39</v>
      </c>
      <c r="O260" s="86">
        <v>0.0</v>
      </c>
      <c r="P260" s="86">
        <v>0.0</v>
      </c>
      <c r="Q260" s="86">
        <v>0.0</v>
      </c>
      <c r="R260" s="86">
        <v>0.0</v>
      </c>
      <c r="S260" s="86">
        <v>0.0</v>
      </c>
      <c r="T260" s="86">
        <v>0.0</v>
      </c>
      <c r="U260" s="86">
        <v>6.0</v>
      </c>
      <c r="V260" s="86">
        <v>3.0</v>
      </c>
      <c r="W260" s="86">
        <v>10.0</v>
      </c>
      <c r="X260" s="86">
        <v>1.0</v>
      </c>
      <c r="Y260" s="86">
        <v>0.0</v>
      </c>
      <c r="Z260" s="86">
        <v>0.0</v>
      </c>
      <c r="AA260" s="86">
        <v>0.0</v>
      </c>
      <c r="AB260" s="86">
        <v>0.0</v>
      </c>
      <c r="AC260" s="86">
        <v>0.0</v>
      </c>
      <c r="AD260" s="86">
        <v>0.0</v>
      </c>
      <c r="AE260" s="86">
        <v>0.0</v>
      </c>
      <c r="AF260" s="86">
        <v>0.0</v>
      </c>
      <c r="AG260" s="86">
        <v>0.0</v>
      </c>
      <c r="AH260" s="86">
        <v>0.0</v>
      </c>
      <c r="AI260" s="86">
        <v>0.0</v>
      </c>
      <c r="AJ260" s="79"/>
    </row>
    <row r="261">
      <c r="A261" s="86">
        <v>13947.1</v>
      </c>
      <c r="B261" s="112">
        <v>44452.0</v>
      </c>
      <c r="C261" s="109">
        <v>44498.0</v>
      </c>
      <c r="D261" s="89" t="s">
        <v>188</v>
      </c>
      <c r="E261" s="89" t="s">
        <v>160</v>
      </c>
      <c r="F261" s="89" t="s">
        <v>139</v>
      </c>
      <c r="G261" s="89" t="s">
        <v>38</v>
      </c>
      <c r="H261" s="86">
        <v>27609.0</v>
      </c>
      <c r="I261" s="110"/>
      <c r="J261" s="86">
        <v>0.0</v>
      </c>
      <c r="K261" s="86">
        <v>1.0</v>
      </c>
      <c r="L261" s="86">
        <v>0.0</v>
      </c>
      <c r="M261" s="89" t="s">
        <v>49</v>
      </c>
      <c r="N261" s="89" t="s">
        <v>39</v>
      </c>
      <c r="O261" s="86">
        <v>0.0</v>
      </c>
      <c r="P261" s="86">
        <v>0.0</v>
      </c>
      <c r="Q261" s="86">
        <v>0.0</v>
      </c>
      <c r="R261" s="86">
        <v>0.0</v>
      </c>
      <c r="S261" s="86">
        <v>0.0</v>
      </c>
      <c r="T261" s="86">
        <v>0.0</v>
      </c>
      <c r="U261" s="86">
        <v>0.0</v>
      </c>
      <c r="V261" s="86">
        <v>0.0</v>
      </c>
      <c r="W261" s="86">
        <v>0.0</v>
      </c>
      <c r="X261" s="86">
        <v>0.0</v>
      </c>
      <c r="Y261" s="86">
        <v>0.0</v>
      </c>
      <c r="Z261" s="86">
        <v>11.0</v>
      </c>
      <c r="AA261" s="86">
        <v>6.0</v>
      </c>
      <c r="AB261" s="86">
        <v>11.0</v>
      </c>
      <c r="AC261" s="86">
        <v>1.0</v>
      </c>
      <c r="AD261" s="86">
        <v>0.0</v>
      </c>
      <c r="AE261" s="86">
        <v>0.0</v>
      </c>
      <c r="AF261" s="86">
        <v>0.0</v>
      </c>
      <c r="AG261" s="86">
        <v>0.0</v>
      </c>
      <c r="AH261" s="86">
        <v>0.0</v>
      </c>
      <c r="AI261" s="86">
        <v>0.0</v>
      </c>
      <c r="AJ261" s="79"/>
    </row>
    <row r="262">
      <c r="A262" s="86">
        <v>13947.2</v>
      </c>
      <c r="B262" s="112">
        <v>44452.0</v>
      </c>
      <c r="C262" s="109">
        <v>44498.0</v>
      </c>
      <c r="D262" s="89" t="s">
        <v>188</v>
      </c>
      <c r="E262" s="89" t="s">
        <v>160</v>
      </c>
      <c r="F262" s="110"/>
      <c r="G262" s="110"/>
      <c r="H262" s="110"/>
      <c r="I262" s="110"/>
      <c r="J262" s="86">
        <v>0.0</v>
      </c>
      <c r="K262" s="86">
        <v>0.0</v>
      </c>
      <c r="L262" s="86">
        <v>1.0</v>
      </c>
      <c r="M262" s="89" t="s">
        <v>49</v>
      </c>
      <c r="N262" s="89" t="s">
        <v>39</v>
      </c>
      <c r="O262" s="86">
        <v>1.0</v>
      </c>
      <c r="P262" s="86">
        <v>11.0</v>
      </c>
      <c r="Q262" s="86">
        <v>6.0</v>
      </c>
      <c r="R262" s="86">
        <v>2.0</v>
      </c>
      <c r="S262" s="86">
        <v>0.0</v>
      </c>
      <c r="T262" s="86">
        <v>0.0</v>
      </c>
      <c r="U262" s="86">
        <v>0.0</v>
      </c>
      <c r="V262" s="86">
        <v>0.0</v>
      </c>
      <c r="W262" s="86">
        <v>0.0</v>
      </c>
      <c r="X262" s="86">
        <v>0.0</v>
      </c>
      <c r="Y262" s="86">
        <v>0.0</v>
      </c>
      <c r="Z262" s="86">
        <v>0.0</v>
      </c>
      <c r="AA262" s="86">
        <v>0.0</v>
      </c>
      <c r="AB262" s="86">
        <v>10.0</v>
      </c>
      <c r="AC262" s="86">
        <v>1.0</v>
      </c>
      <c r="AD262" s="86">
        <v>0.0</v>
      </c>
      <c r="AE262" s="86">
        <v>0.0</v>
      </c>
      <c r="AF262" s="86">
        <v>0.0</v>
      </c>
      <c r="AG262" s="86">
        <v>0.0</v>
      </c>
      <c r="AH262" s="86">
        <v>0.0</v>
      </c>
      <c r="AI262" s="86">
        <v>0.0</v>
      </c>
      <c r="AJ262" s="79"/>
    </row>
    <row r="263">
      <c r="A263" s="86">
        <v>13948.1</v>
      </c>
      <c r="B263" s="112">
        <v>44452.0</v>
      </c>
      <c r="C263" s="109">
        <v>44501.0</v>
      </c>
      <c r="D263" s="89" t="s">
        <v>184</v>
      </c>
      <c r="E263" s="89" t="s">
        <v>36</v>
      </c>
      <c r="F263" s="89" t="s">
        <v>182</v>
      </c>
      <c r="G263" s="89" t="s">
        <v>38</v>
      </c>
      <c r="H263" s="86">
        <v>27609.0</v>
      </c>
      <c r="I263" s="110"/>
      <c r="J263" s="86">
        <v>0.0</v>
      </c>
      <c r="K263" s="86">
        <v>1.0</v>
      </c>
      <c r="L263" s="86">
        <v>0.0</v>
      </c>
      <c r="M263" s="89" t="s">
        <v>39</v>
      </c>
      <c r="N263" s="89" t="s">
        <v>39</v>
      </c>
      <c r="O263" s="86">
        <v>0.0</v>
      </c>
      <c r="P263" s="86">
        <v>0.0</v>
      </c>
      <c r="Q263" s="86">
        <v>0.0</v>
      </c>
      <c r="R263" s="86">
        <v>5.0</v>
      </c>
      <c r="S263" s="86">
        <v>1.0</v>
      </c>
      <c r="T263" s="86">
        <v>0.0</v>
      </c>
      <c r="U263" s="86">
        <v>0.0</v>
      </c>
      <c r="V263" s="86">
        <v>0.0</v>
      </c>
      <c r="W263" s="86">
        <v>0.0</v>
      </c>
      <c r="X263" s="86">
        <v>0.0</v>
      </c>
      <c r="Y263" s="86">
        <v>0.0</v>
      </c>
      <c r="Z263" s="86">
        <v>11.0</v>
      </c>
      <c r="AA263" s="86">
        <v>5.0</v>
      </c>
      <c r="AB263" s="86">
        <v>5.0</v>
      </c>
      <c r="AC263" s="86">
        <v>0.0</v>
      </c>
      <c r="AD263" s="86">
        <v>1.0</v>
      </c>
      <c r="AE263" s="86">
        <v>0.0</v>
      </c>
      <c r="AF263" s="86">
        <v>0.0</v>
      </c>
      <c r="AG263" s="86">
        <v>0.0</v>
      </c>
      <c r="AH263" s="86">
        <v>0.0</v>
      </c>
      <c r="AI263" s="86">
        <v>0.0</v>
      </c>
      <c r="AJ263" s="79"/>
    </row>
    <row r="264">
      <c r="A264" s="86">
        <v>13948.2</v>
      </c>
      <c r="B264" s="112">
        <v>44452.0</v>
      </c>
      <c r="C264" s="109">
        <v>44501.0</v>
      </c>
      <c r="D264" s="89" t="s">
        <v>184</v>
      </c>
      <c r="E264" s="90" t="s">
        <v>36</v>
      </c>
      <c r="F264" s="89" t="s">
        <v>102</v>
      </c>
      <c r="G264" s="90" t="s">
        <v>38</v>
      </c>
      <c r="H264" s="111">
        <v>27615.0</v>
      </c>
      <c r="I264" s="91"/>
      <c r="J264" s="86">
        <v>0.0</v>
      </c>
      <c r="K264" s="86">
        <v>1.0</v>
      </c>
      <c r="L264" s="86">
        <v>0.0</v>
      </c>
      <c r="M264" s="89" t="s">
        <v>39</v>
      </c>
      <c r="N264" s="89" t="s">
        <v>39</v>
      </c>
      <c r="O264" s="86">
        <v>0.0</v>
      </c>
      <c r="P264" s="86">
        <v>0.0</v>
      </c>
      <c r="Q264" s="86">
        <v>0.0</v>
      </c>
      <c r="R264" s="86">
        <v>0.0</v>
      </c>
      <c r="S264" s="86">
        <v>0.0</v>
      </c>
      <c r="T264" s="86">
        <v>0.0</v>
      </c>
      <c r="U264" s="86">
        <v>0.0</v>
      </c>
      <c r="V264" s="86">
        <v>0.0</v>
      </c>
      <c r="W264" s="86">
        <v>0.0</v>
      </c>
      <c r="X264" s="86">
        <v>0.0</v>
      </c>
      <c r="Y264" s="86">
        <v>0.0</v>
      </c>
      <c r="Z264" s="86">
        <v>11.0</v>
      </c>
      <c r="AA264" s="86">
        <v>5.0</v>
      </c>
      <c r="AB264" s="86">
        <v>6.0</v>
      </c>
      <c r="AC264" s="86">
        <v>1.0</v>
      </c>
      <c r="AD264" s="86">
        <v>1.0</v>
      </c>
      <c r="AE264" s="86">
        <v>0.0</v>
      </c>
      <c r="AF264" s="86">
        <v>0.0</v>
      </c>
      <c r="AG264" s="86">
        <v>0.0</v>
      </c>
      <c r="AH264" s="86">
        <v>0.0</v>
      </c>
      <c r="AI264" s="86">
        <v>0.0</v>
      </c>
      <c r="AJ264" s="79"/>
    </row>
    <row r="265">
      <c r="A265" s="86">
        <v>13948.3</v>
      </c>
      <c r="B265" s="112">
        <v>44452.0</v>
      </c>
      <c r="C265" s="109">
        <v>44501.0</v>
      </c>
      <c r="D265" s="89" t="s">
        <v>184</v>
      </c>
      <c r="E265" s="89" t="s">
        <v>36</v>
      </c>
      <c r="F265" s="89" t="s">
        <v>254</v>
      </c>
      <c r="G265" s="89" t="s">
        <v>38</v>
      </c>
      <c r="H265" s="86">
        <v>27615.0</v>
      </c>
      <c r="I265" s="110"/>
      <c r="J265" s="86">
        <v>0.0</v>
      </c>
      <c r="K265" s="86">
        <v>1.0</v>
      </c>
      <c r="L265" s="86">
        <v>0.0</v>
      </c>
      <c r="M265" s="89" t="s">
        <v>39</v>
      </c>
      <c r="N265" s="89" t="s">
        <v>39</v>
      </c>
      <c r="O265" s="86">
        <v>0.0</v>
      </c>
      <c r="P265" s="86">
        <v>0.0</v>
      </c>
      <c r="Q265" s="86">
        <v>0.0</v>
      </c>
      <c r="R265" s="86">
        <v>5.0</v>
      </c>
      <c r="S265" s="86">
        <v>1.0</v>
      </c>
      <c r="T265" s="86">
        <v>0.0</v>
      </c>
      <c r="U265" s="86">
        <v>0.0</v>
      </c>
      <c r="V265" s="86">
        <v>0.0</v>
      </c>
      <c r="W265" s="86">
        <v>0.0</v>
      </c>
      <c r="X265" s="86">
        <v>0.0</v>
      </c>
      <c r="Y265" s="86">
        <v>0.0</v>
      </c>
      <c r="Z265" s="86">
        <v>11.0</v>
      </c>
      <c r="AA265" s="86">
        <v>5.0</v>
      </c>
      <c r="AB265" s="86">
        <v>5.0</v>
      </c>
      <c r="AC265" s="86">
        <v>0.0</v>
      </c>
      <c r="AD265" s="86">
        <v>1.0</v>
      </c>
      <c r="AE265" s="86">
        <v>0.0</v>
      </c>
      <c r="AF265" s="86">
        <v>0.0</v>
      </c>
      <c r="AG265" s="86">
        <v>0.0</v>
      </c>
      <c r="AH265" s="86">
        <v>0.0</v>
      </c>
      <c r="AI265" s="86">
        <v>0.0</v>
      </c>
      <c r="AJ265" s="79"/>
    </row>
    <row r="266">
      <c r="A266" s="86">
        <v>13949.1</v>
      </c>
      <c r="B266" s="112">
        <v>44452.0</v>
      </c>
      <c r="C266" s="109">
        <v>44501.0</v>
      </c>
      <c r="D266" s="89" t="s">
        <v>215</v>
      </c>
      <c r="E266" s="89" t="s">
        <v>36</v>
      </c>
      <c r="F266" s="89" t="s">
        <v>308</v>
      </c>
      <c r="G266" s="89" t="s">
        <v>43</v>
      </c>
      <c r="H266" s="86">
        <v>27545.0</v>
      </c>
      <c r="I266" s="110"/>
      <c r="J266" s="86">
        <v>0.0</v>
      </c>
      <c r="K266" s="86">
        <v>1.0</v>
      </c>
      <c r="L266" s="86">
        <v>0.0</v>
      </c>
      <c r="M266" s="89" t="s">
        <v>39</v>
      </c>
      <c r="N266" s="89" t="s">
        <v>39</v>
      </c>
      <c r="O266" s="86">
        <v>0.0</v>
      </c>
      <c r="P266" s="86">
        <v>11.0</v>
      </c>
      <c r="Q266" s="86">
        <v>5.0</v>
      </c>
      <c r="R266" s="86">
        <v>10.0</v>
      </c>
      <c r="S266" s="86">
        <v>1.0</v>
      </c>
      <c r="T266" s="86">
        <v>1.0</v>
      </c>
      <c r="U266" s="86">
        <v>0.0</v>
      </c>
      <c r="V266" s="86">
        <v>0.0</v>
      </c>
      <c r="W266" s="86">
        <v>0.0</v>
      </c>
      <c r="X266" s="86">
        <v>0.0</v>
      </c>
      <c r="Y266" s="86">
        <v>0.0</v>
      </c>
      <c r="Z266" s="86">
        <v>0.0</v>
      </c>
      <c r="AA266" s="86">
        <v>0.0</v>
      </c>
      <c r="AB266" s="86">
        <v>0.0</v>
      </c>
      <c r="AC266" s="86">
        <v>0.0</v>
      </c>
      <c r="AD266" s="86">
        <v>0.0</v>
      </c>
      <c r="AE266" s="86">
        <v>0.0</v>
      </c>
      <c r="AF266" s="86">
        <v>0.0</v>
      </c>
      <c r="AG266" s="86">
        <v>0.0</v>
      </c>
      <c r="AH266" s="86">
        <v>0.0</v>
      </c>
      <c r="AI266" s="86">
        <v>0.0</v>
      </c>
      <c r="AJ266" s="79"/>
    </row>
    <row r="267">
      <c r="A267" s="86">
        <v>13949.2</v>
      </c>
      <c r="B267" s="112">
        <v>44452.0</v>
      </c>
      <c r="C267" s="109">
        <v>44501.0</v>
      </c>
      <c r="D267" s="89" t="s">
        <v>215</v>
      </c>
      <c r="E267" s="89" t="s">
        <v>36</v>
      </c>
      <c r="I267" s="110"/>
      <c r="J267" s="86">
        <v>0.0</v>
      </c>
      <c r="K267" s="86">
        <v>0.0</v>
      </c>
      <c r="L267" s="86">
        <v>1.0</v>
      </c>
      <c r="M267" s="89" t="s">
        <v>39</v>
      </c>
      <c r="N267" s="89" t="s">
        <v>39</v>
      </c>
      <c r="O267" s="86">
        <v>0.0</v>
      </c>
      <c r="P267" s="86">
        <v>11.0</v>
      </c>
      <c r="Q267" s="86">
        <v>5.0</v>
      </c>
      <c r="R267" s="86">
        <v>10.0</v>
      </c>
      <c r="S267" s="86">
        <v>1.0</v>
      </c>
      <c r="T267" s="86">
        <v>1.0</v>
      </c>
      <c r="U267" s="86">
        <v>0.0</v>
      </c>
      <c r="V267" s="86">
        <v>0.0</v>
      </c>
      <c r="W267" s="86">
        <v>0.0</v>
      </c>
      <c r="X267" s="86">
        <v>0.0</v>
      </c>
      <c r="Y267" s="86">
        <v>0.0</v>
      </c>
      <c r="Z267" s="86">
        <v>0.0</v>
      </c>
      <c r="AA267" s="86">
        <v>0.0</v>
      </c>
      <c r="AB267" s="86">
        <v>0.0</v>
      </c>
      <c r="AC267" s="86">
        <v>0.0</v>
      </c>
      <c r="AD267" s="86">
        <v>0.0</v>
      </c>
      <c r="AE267" s="86">
        <v>0.0</v>
      </c>
      <c r="AF267" s="86">
        <v>0.0</v>
      </c>
      <c r="AG267" s="86">
        <v>0.0</v>
      </c>
      <c r="AH267" s="86">
        <v>0.0</v>
      </c>
      <c r="AI267" s="86">
        <v>0.0</v>
      </c>
      <c r="AJ267" s="79"/>
    </row>
    <row r="268">
      <c r="A268" s="86">
        <v>13949.3</v>
      </c>
      <c r="B268" s="112">
        <v>44452.0</v>
      </c>
      <c r="C268" s="115">
        <v>44501.0</v>
      </c>
      <c r="D268" s="89" t="s">
        <v>215</v>
      </c>
      <c r="E268" s="89" t="s">
        <v>36</v>
      </c>
      <c r="I268" s="110"/>
      <c r="J268" s="86">
        <v>0.0</v>
      </c>
      <c r="K268" s="86">
        <v>0.0</v>
      </c>
      <c r="L268" s="86">
        <v>1.0</v>
      </c>
      <c r="M268" s="89" t="s">
        <v>39</v>
      </c>
      <c r="N268" s="89" t="s">
        <v>39</v>
      </c>
      <c r="O268" s="86">
        <v>0.0</v>
      </c>
      <c r="P268" s="86">
        <v>0.0</v>
      </c>
      <c r="Q268" s="86">
        <v>0.0</v>
      </c>
      <c r="R268" s="86">
        <v>0.0</v>
      </c>
      <c r="S268" s="86">
        <v>0.0</v>
      </c>
      <c r="T268" s="86">
        <v>0.0</v>
      </c>
      <c r="U268" s="86">
        <v>6.0</v>
      </c>
      <c r="V268" s="86">
        <v>5.0</v>
      </c>
      <c r="W268" s="86">
        <v>0.0</v>
      </c>
      <c r="X268" s="86">
        <v>0.0</v>
      </c>
      <c r="Y268" s="86">
        <v>1.0</v>
      </c>
      <c r="Z268" s="86">
        <v>0.0</v>
      </c>
      <c r="AA268" s="86">
        <v>0.0</v>
      </c>
      <c r="AB268" s="86">
        <v>0.0</v>
      </c>
      <c r="AC268" s="86">
        <v>0.0</v>
      </c>
      <c r="AD268" s="86">
        <v>0.0</v>
      </c>
      <c r="AE268" s="86">
        <v>0.0</v>
      </c>
      <c r="AF268" s="86">
        <v>0.0</v>
      </c>
      <c r="AG268" s="86">
        <v>0.0</v>
      </c>
      <c r="AH268" s="86">
        <v>0.0</v>
      </c>
      <c r="AI268" s="86">
        <v>0.0</v>
      </c>
      <c r="AJ268" s="79"/>
    </row>
    <row r="269">
      <c r="A269" s="86">
        <v>13950.1</v>
      </c>
      <c r="B269" s="112">
        <v>44452.0</v>
      </c>
      <c r="C269" s="109">
        <v>44501.0</v>
      </c>
      <c r="D269" s="89" t="s">
        <v>232</v>
      </c>
      <c r="E269" s="89" t="s">
        <v>36</v>
      </c>
      <c r="F269" s="89" t="s">
        <v>290</v>
      </c>
      <c r="G269" s="90" t="s">
        <v>107</v>
      </c>
      <c r="H269" s="111">
        <v>27513.0</v>
      </c>
      <c r="I269" s="91"/>
      <c r="J269" s="86">
        <v>0.0</v>
      </c>
      <c r="K269" s="86">
        <v>1.0</v>
      </c>
      <c r="L269" s="86">
        <v>0.0</v>
      </c>
      <c r="M269" s="89" t="s">
        <v>39</v>
      </c>
      <c r="N269" s="89" t="s">
        <v>39</v>
      </c>
      <c r="O269" s="86">
        <v>0.0</v>
      </c>
      <c r="P269" s="86">
        <v>0.0</v>
      </c>
      <c r="Q269" s="86">
        <v>0.0</v>
      </c>
      <c r="R269" s="86">
        <v>0.0</v>
      </c>
      <c r="S269" s="86">
        <v>0.0</v>
      </c>
      <c r="T269" s="86">
        <v>0.0</v>
      </c>
      <c r="U269" s="86">
        <v>12.0</v>
      </c>
      <c r="V269" s="86">
        <v>6.0</v>
      </c>
      <c r="W269" s="86">
        <v>5.0</v>
      </c>
      <c r="X269" s="86">
        <v>0.0</v>
      </c>
      <c r="Y269" s="86">
        <v>1.0</v>
      </c>
      <c r="Z269" s="86">
        <v>0.0</v>
      </c>
      <c r="AA269" s="86">
        <v>0.0</v>
      </c>
      <c r="AB269" s="86">
        <v>0.0</v>
      </c>
      <c r="AC269" s="86">
        <v>0.0</v>
      </c>
      <c r="AD269" s="86">
        <v>0.0</v>
      </c>
      <c r="AE269" s="86">
        <v>0.0</v>
      </c>
      <c r="AF269" s="86">
        <v>0.0</v>
      </c>
      <c r="AG269" s="86">
        <v>0.0</v>
      </c>
      <c r="AH269" s="86">
        <v>0.0</v>
      </c>
      <c r="AI269" s="86">
        <v>0.0</v>
      </c>
      <c r="AJ269" s="79"/>
    </row>
    <row r="270">
      <c r="A270" s="86">
        <v>13951.1</v>
      </c>
      <c r="B270" s="112">
        <v>44452.0</v>
      </c>
      <c r="C270" s="89" t="s">
        <v>171</v>
      </c>
      <c r="D270" s="89" t="s">
        <v>450</v>
      </c>
      <c r="E270" s="89" t="s">
        <v>36</v>
      </c>
      <c r="F270" s="89" t="s">
        <v>266</v>
      </c>
      <c r="G270" s="89" t="s">
        <v>38</v>
      </c>
      <c r="H270" s="86">
        <v>27604.0</v>
      </c>
      <c r="I270" s="110"/>
      <c r="J270" s="86">
        <v>0.0</v>
      </c>
      <c r="K270" s="86">
        <v>1.0</v>
      </c>
      <c r="L270" s="86">
        <v>0.0</v>
      </c>
      <c r="M270" s="89" t="s">
        <v>39</v>
      </c>
      <c r="N270" s="89" t="s">
        <v>39</v>
      </c>
      <c r="O270" s="86">
        <v>0.0</v>
      </c>
      <c r="P270" s="86">
        <v>0.0</v>
      </c>
      <c r="Q270" s="86">
        <v>0.0</v>
      </c>
      <c r="R270" s="86">
        <v>0.0</v>
      </c>
      <c r="S270" s="86">
        <v>0.0</v>
      </c>
      <c r="T270" s="86">
        <v>0.0</v>
      </c>
      <c r="U270" s="86">
        <v>0.0</v>
      </c>
      <c r="V270" s="86">
        <v>0.0</v>
      </c>
      <c r="W270" s="86">
        <v>0.0</v>
      </c>
      <c r="X270" s="86">
        <v>0.0</v>
      </c>
      <c r="Y270" s="86">
        <v>0.0</v>
      </c>
      <c r="Z270" s="86">
        <v>0.0</v>
      </c>
      <c r="AA270" s="86">
        <v>0.0</v>
      </c>
      <c r="AB270" s="86">
        <v>0.0</v>
      </c>
      <c r="AC270" s="86">
        <v>0.0</v>
      </c>
      <c r="AD270" s="86">
        <v>0.0</v>
      </c>
      <c r="AE270" s="86">
        <v>0.0</v>
      </c>
      <c r="AF270" s="86">
        <v>0.0</v>
      </c>
      <c r="AG270" s="86">
        <v>0.0</v>
      </c>
      <c r="AH270" s="86">
        <v>0.0</v>
      </c>
      <c r="AI270" s="86">
        <v>0.0</v>
      </c>
      <c r="AJ270" s="79"/>
    </row>
    <row r="271">
      <c r="A271" s="86">
        <v>13952.1</v>
      </c>
      <c r="B271" s="112">
        <v>44452.0</v>
      </c>
      <c r="C271" s="109">
        <v>44502.0</v>
      </c>
      <c r="D271" s="89" t="s">
        <v>213</v>
      </c>
      <c r="E271" s="89" t="s">
        <v>36</v>
      </c>
      <c r="F271" s="89" t="s">
        <v>216</v>
      </c>
      <c r="G271" s="89" t="s">
        <v>86</v>
      </c>
      <c r="H271" s="86">
        <v>27591.0</v>
      </c>
      <c r="I271" s="110"/>
      <c r="J271" s="86">
        <v>0.0</v>
      </c>
      <c r="K271" s="86">
        <v>1.0</v>
      </c>
      <c r="L271" s="86">
        <v>0.0</v>
      </c>
      <c r="M271" s="89" t="s">
        <v>39</v>
      </c>
      <c r="N271" s="89" t="s">
        <v>39</v>
      </c>
      <c r="O271" s="86">
        <v>0.0</v>
      </c>
      <c r="P271" s="86">
        <v>11.0</v>
      </c>
      <c r="Q271" s="86">
        <v>5.0</v>
      </c>
      <c r="R271" s="86">
        <v>10.0</v>
      </c>
      <c r="S271" s="86">
        <v>1.0</v>
      </c>
      <c r="T271" s="86">
        <v>1.0</v>
      </c>
      <c r="U271" s="86">
        <v>0.0</v>
      </c>
      <c r="V271" s="86">
        <v>0.0</v>
      </c>
      <c r="W271" s="86">
        <v>0.0</v>
      </c>
      <c r="X271" s="86">
        <v>0.0</v>
      </c>
      <c r="Y271" s="86">
        <v>0.0</v>
      </c>
      <c r="Z271" s="86">
        <v>0.0</v>
      </c>
      <c r="AA271" s="86">
        <v>0.0</v>
      </c>
      <c r="AB271" s="86">
        <v>0.0</v>
      </c>
      <c r="AC271" s="86">
        <v>0.0</v>
      </c>
      <c r="AD271" s="86">
        <v>0.0</v>
      </c>
      <c r="AE271" s="86">
        <v>0.0</v>
      </c>
      <c r="AF271" s="86">
        <v>0.0</v>
      </c>
      <c r="AG271" s="86">
        <v>0.0</v>
      </c>
      <c r="AH271" s="86">
        <v>0.0</v>
      </c>
      <c r="AI271" s="86">
        <v>0.0</v>
      </c>
      <c r="AJ271" s="79"/>
    </row>
    <row r="272">
      <c r="A272" s="86">
        <v>13952.2</v>
      </c>
      <c r="B272" s="112">
        <v>44452.0</v>
      </c>
      <c r="C272" s="109">
        <v>44502.0</v>
      </c>
      <c r="D272" s="89" t="s">
        <v>213</v>
      </c>
      <c r="E272" s="89" t="s">
        <v>36</v>
      </c>
      <c r="I272" s="110"/>
      <c r="J272" s="86">
        <v>0.0</v>
      </c>
      <c r="K272" s="86">
        <v>0.0</v>
      </c>
      <c r="L272" s="86">
        <v>1.0</v>
      </c>
      <c r="M272" s="89" t="s">
        <v>39</v>
      </c>
      <c r="N272" s="89" t="s">
        <v>39</v>
      </c>
      <c r="O272" s="86">
        <v>2.0</v>
      </c>
      <c r="P272" s="86">
        <v>11.0</v>
      </c>
      <c r="Q272" s="86">
        <v>5.0</v>
      </c>
      <c r="R272" s="86">
        <v>15.0</v>
      </c>
      <c r="S272" s="86">
        <v>1.0</v>
      </c>
      <c r="T272" s="86">
        <v>1.0</v>
      </c>
      <c r="U272" s="86">
        <v>0.0</v>
      </c>
      <c r="V272" s="86">
        <v>0.0</v>
      </c>
      <c r="W272" s="86">
        <v>0.0</v>
      </c>
      <c r="X272" s="86">
        <v>0.0</v>
      </c>
      <c r="Y272" s="86">
        <v>0.0</v>
      </c>
      <c r="Z272" s="86">
        <v>0.0</v>
      </c>
      <c r="AA272" s="86">
        <v>0.0</v>
      </c>
      <c r="AB272" s="86">
        <v>0.0</v>
      </c>
      <c r="AC272" s="86">
        <v>0.0</v>
      </c>
      <c r="AD272" s="86">
        <v>0.0</v>
      </c>
      <c r="AE272" s="86">
        <v>0.0</v>
      </c>
      <c r="AF272" s="86">
        <v>0.0</v>
      </c>
      <c r="AG272" s="86">
        <v>0.0</v>
      </c>
      <c r="AH272" s="86">
        <v>0.0</v>
      </c>
      <c r="AI272" s="86">
        <v>0.0</v>
      </c>
      <c r="AJ272" s="79"/>
    </row>
    <row r="273">
      <c r="A273" s="86">
        <v>13953.1</v>
      </c>
      <c r="B273" s="112">
        <v>44452.0</v>
      </c>
      <c r="C273" s="109">
        <v>44453.0</v>
      </c>
      <c r="D273" s="89" t="s">
        <v>377</v>
      </c>
      <c r="E273" s="89" t="s">
        <v>36</v>
      </c>
      <c r="F273" s="89" t="s">
        <v>378</v>
      </c>
      <c r="G273" s="89" t="s">
        <v>51</v>
      </c>
      <c r="H273" s="86">
        <v>27523.0</v>
      </c>
      <c r="I273" s="110"/>
      <c r="J273" s="86">
        <v>0.0</v>
      </c>
      <c r="K273" s="86">
        <v>1.0</v>
      </c>
      <c r="L273" s="86">
        <v>0.0</v>
      </c>
      <c r="M273" s="89" t="s">
        <v>39</v>
      </c>
      <c r="N273" s="89" t="s">
        <v>39</v>
      </c>
      <c r="O273" s="86">
        <v>4.0</v>
      </c>
      <c r="P273" s="86">
        <v>0.0</v>
      </c>
      <c r="Q273" s="86">
        <v>0.0</v>
      </c>
      <c r="R273" s="86">
        <v>0.0</v>
      </c>
      <c r="S273" s="86">
        <v>0.0</v>
      </c>
      <c r="T273" s="86">
        <v>0.0</v>
      </c>
      <c r="U273" s="86">
        <v>12.0</v>
      </c>
      <c r="V273" s="86">
        <v>6.0</v>
      </c>
      <c r="W273" s="86">
        <v>10.0</v>
      </c>
      <c r="X273" s="86">
        <v>1.0</v>
      </c>
      <c r="Y273" s="86">
        <v>1.0</v>
      </c>
      <c r="Z273" s="86">
        <v>0.0</v>
      </c>
      <c r="AA273" s="86">
        <v>0.0</v>
      </c>
      <c r="AB273" s="86">
        <v>0.0</v>
      </c>
      <c r="AC273" s="86">
        <v>0.0</v>
      </c>
      <c r="AD273" s="86">
        <v>0.0</v>
      </c>
      <c r="AE273" s="86">
        <v>0.0</v>
      </c>
      <c r="AF273" s="86">
        <v>0.0</v>
      </c>
      <c r="AG273" s="86">
        <v>0.0</v>
      </c>
      <c r="AH273" s="86">
        <v>0.0</v>
      </c>
      <c r="AI273" s="86">
        <v>0.0</v>
      </c>
      <c r="AJ273" s="79"/>
    </row>
    <row r="274">
      <c r="A274" s="86">
        <v>13953.2</v>
      </c>
      <c r="B274" s="112">
        <v>44452.0</v>
      </c>
      <c r="C274" s="109">
        <v>44453.0</v>
      </c>
      <c r="D274" s="89" t="s">
        <v>377</v>
      </c>
      <c r="E274" s="89" t="s">
        <v>36</v>
      </c>
      <c r="F274" s="89" t="s">
        <v>225</v>
      </c>
      <c r="G274" s="89" t="s">
        <v>51</v>
      </c>
      <c r="H274" s="86">
        <v>27523.0</v>
      </c>
      <c r="I274" s="110"/>
      <c r="J274" s="86">
        <v>0.0</v>
      </c>
      <c r="K274" s="86">
        <v>1.0</v>
      </c>
      <c r="L274" s="86">
        <v>0.0</v>
      </c>
      <c r="M274" s="89" t="s">
        <v>39</v>
      </c>
      <c r="N274" s="89" t="s">
        <v>39</v>
      </c>
      <c r="O274" s="86">
        <v>4.0</v>
      </c>
      <c r="P274" s="86">
        <v>0.0</v>
      </c>
      <c r="Q274" s="86">
        <v>0.0</v>
      </c>
      <c r="R274" s="86">
        <v>0.0</v>
      </c>
      <c r="S274" s="86">
        <v>0.0</v>
      </c>
      <c r="T274" s="86">
        <v>0.0</v>
      </c>
      <c r="U274" s="86">
        <v>12.0</v>
      </c>
      <c r="V274" s="86">
        <v>6.0</v>
      </c>
      <c r="W274" s="86">
        <v>10.0</v>
      </c>
      <c r="X274" s="86">
        <v>1.0</v>
      </c>
      <c r="Y274" s="86">
        <v>1.0</v>
      </c>
      <c r="Z274" s="86">
        <v>0.0</v>
      </c>
      <c r="AA274" s="86">
        <v>0.0</v>
      </c>
      <c r="AB274" s="86">
        <v>0.0</v>
      </c>
      <c r="AC274" s="86">
        <v>0.0</v>
      </c>
      <c r="AD274" s="86">
        <v>0.0</v>
      </c>
      <c r="AE274" s="86">
        <v>0.0</v>
      </c>
      <c r="AF274" s="86">
        <v>0.0</v>
      </c>
      <c r="AG274" s="86">
        <v>0.0</v>
      </c>
      <c r="AH274" s="86">
        <v>0.0</v>
      </c>
      <c r="AI274" s="86">
        <v>0.0</v>
      </c>
      <c r="AJ274" s="79"/>
    </row>
    <row r="275">
      <c r="A275" s="86">
        <v>13953.3</v>
      </c>
      <c r="B275" s="112">
        <v>44452.0</v>
      </c>
      <c r="C275" s="109">
        <v>44453.0</v>
      </c>
      <c r="D275" s="89" t="s">
        <v>377</v>
      </c>
      <c r="E275" s="89" t="s">
        <v>36</v>
      </c>
      <c r="F275" s="89" t="s">
        <v>225</v>
      </c>
      <c r="G275" s="90" t="s">
        <v>51</v>
      </c>
      <c r="H275" s="111">
        <v>27523.0</v>
      </c>
      <c r="I275" s="91"/>
      <c r="J275" s="86">
        <v>0.0</v>
      </c>
      <c r="K275" s="86">
        <v>1.0</v>
      </c>
      <c r="L275" s="86">
        <v>0.0</v>
      </c>
      <c r="M275" s="89" t="s">
        <v>39</v>
      </c>
      <c r="N275" s="89" t="s">
        <v>39</v>
      </c>
      <c r="O275" s="86">
        <v>4.0</v>
      </c>
      <c r="P275" s="86">
        <v>0.0</v>
      </c>
      <c r="Q275" s="86">
        <v>0.0</v>
      </c>
      <c r="R275" s="86">
        <v>0.0</v>
      </c>
      <c r="S275" s="86">
        <v>0.0</v>
      </c>
      <c r="T275" s="86">
        <v>0.0</v>
      </c>
      <c r="U275" s="86">
        <v>11.0</v>
      </c>
      <c r="V275" s="86">
        <v>7.0</v>
      </c>
      <c r="W275" s="86">
        <v>10.0</v>
      </c>
      <c r="X275" s="86">
        <v>1.0</v>
      </c>
      <c r="Y275" s="86">
        <v>1.0</v>
      </c>
      <c r="Z275" s="86">
        <v>0.0</v>
      </c>
      <c r="AA275" s="86">
        <v>0.0</v>
      </c>
      <c r="AB275" s="86">
        <v>0.0</v>
      </c>
      <c r="AC275" s="86">
        <v>0.0</v>
      </c>
      <c r="AD275" s="86">
        <v>0.0</v>
      </c>
      <c r="AE275" s="86">
        <v>0.0</v>
      </c>
      <c r="AF275" s="86">
        <v>0.0</v>
      </c>
      <c r="AG275" s="86">
        <v>0.0</v>
      </c>
      <c r="AH275" s="86">
        <v>0.0</v>
      </c>
      <c r="AI275" s="86">
        <v>0.0</v>
      </c>
      <c r="AJ275" s="79"/>
    </row>
    <row r="276">
      <c r="A276" s="86">
        <v>13954.1</v>
      </c>
      <c r="B276" s="112">
        <v>44452.0</v>
      </c>
      <c r="C276" s="109">
        <v>44502.0</v>
      </c>
      <c r="D276" s="89" t="s">
        <v>215</v>
      </c>
      <c r="E276" s="89" t="s">
        <v>36</v>
      </c>
      <c r="F276" s="89" t="s">
        <v>308</v>
      </c>
      <c r="G276" s="90" t="s">
        <v>43</v>
      </c>
      <c r="H276" s="111">
        <v>27545.0</v>
      </c>
      <c r="I276" s="91"/>
      <c r="J276" s="86">
        <v>0.0</v>
      </c>
      <c r="K276" s="86">
        <v>1.0</v>
      </c>
      <c r="L276" s="86">
        <v>0.0</v>
      </c>
      <c r="M276" s="89" t="s">
        <v>39</v>
      </c>
      <c r="N276" s="89" t="s">
        <v>39</v>
      </c>
      <c r="O276" s="86">
        <v>0.0</v>
      </c>
      <c r="P276" s="86">
        <v>13.0</v>
      </c>
      <c r="Q276" s="86">
        <v>6.0</v>
      </c>
      <c r="R276" s="86">
        <v>10.0</v>
      </c>
      <c r="S276" s="86">
        <v>2.0</v>
      </c>
      <c r="T276" s="86">
        <v>1.0</v>
      </c>
      <c r="U276" s="86">
        <v>0.0</v>
      </c>
      <c r="V276" s="86">
        <v>0.0</v>
      </c>
      <c r="W276" s="86">
        <v>0.0</v>
      </c>
      <c r="X276" s="86">
        <v>0.0</v>
      </c>
      <c r="Y276" s="86">
        <v>0.0</v>
      </c>
      <c r="Z276" s="86">
        <v>0.0</v>
      </c>
      <c r="AA276" s="86">
        <v>0.0</v>
      </c>
      <c r="AB276" s="86">
        <v>0.0</v>
      </c>
      <c r="AC276" s="86">
        <v>0.0</v>
      </c>
      <c r="AD276" s="86">
        <v>0.0</v>
      </c>
      <c r="AE276" s="86">
        <v>0.0</v>
      </c>
      <c r="AF276" s="86">
        <v>0.0</v>
      </c>
      <c r="AG276" s="86">
        <v>0.0</v>
      </c>
      <c r="AH276" s="86">
        <v>0.0</v>
      </c>
      <c r="AI276" s="86">
        <v>0.0</v>
      </c>
      <c r="AJ276" s="79"/>
    </row>
    <row r="277">
      <c r="A277" s="86">
        <v>13954.2</v>
      </c>
      <c r="B277" s="112">
        <v>44452.0</v>
      </c>
      <c r="C277" s="109">
        <v>44505.0</v>
      </c>
      <c r="D277" s="89" t="s">
        <v>215</v>
      </c>
      <c r="E277" s="89" t="s">
        <v>36</v>
      </c>
      <c r="F277" s="89" t="s">
        <v>308</v>
      </c>
      <c r="G277" s="90" t="s">
        <v>43</v>
      </c>
      <c r="H277" s="111">
        <v>27545.0</v>
      </c>
      <c r="I277" s="91"/>
      <c r="J277" s="86">
        <v>0.0</v>
      </c>
      <c r="K277" s="86">
        <v>1.0</v>
      </c>
      <c r="L277" s="86">
        <v>0.0</v>
      </c>
      <c r="M277" s="89" t="s">
        <v>39</v>
      </c>
      <c r="N277" s="89" t="s">
        <v>39</v>
      </c>
      <c r="O277" s="86">
        <v>0.0</v>
      </c>
      <c r="P277" s="86">
        <v>0.0</v>
      </c>
      <c r="Q277" s="86">
        <v>0.0</v>
      </c>
      <c r="R277" s="86">
        <v>0.0</v>
      </c>
      <c r="S277" s="86">
        <v>0.0</v>
      </c>
      <c r="T277" s="86">
        <v>0.0</v>
      </c>
      <c r="U277" s="86">
        <v>13.0</v>
      </c>
      <c r="V277" s="86">
        <v>0.0</v>
      </c>
      <c r="W277" s="86">
        <v>0.0</v>
      </c>
      <c r="X277" s="86">
        <v>0.0</v>
      </c>
      <c r="Y277" s="86">
        <v>1.0</v>
      </c>
      <c r="Z277" s="86">
        <v>0.0</v>
      </c>
      <c r="AA277" s="86">
        <v>0.0</v>
      </c>
      <c r="AB277" s="86">
        <v>0.0</v>
      </c>
      <c r="AC277" s="86">
        <v>0.0</v>
      </c>
      <c r="AD277" s="86">
        <v>0.0</v>
      </c>
      <c r="AE277" s="86">
        <v>0.0</v>
      </c>
      <c r="AF277" s="86">
        <v>5.0</v>
      </c>
      <c r="AG277" s="86">
        <v>10.0</v>
      </c>
      <c r="AH277" s="86">
        <v>1.0</v>
      </c>
      <c r="AI277" s="86">
        <v>0.0</v>
      </c>
      <c r="AJ277" s="79"/>
    </row>
    <row r="278">
      <c r="A278" s="86">
        <v>13955.1</v>
      </c>
      <c r="B278" s="112">
        <v>44452.0</v>
      </c>
      <c r="C278" s="109">
        <v>44502.0</v>
      </c>
      <c r="D278" s="89" t="s">
        <v>111</v>
      </c>
      <c r="E278" s="89" t="s">
        <v>36</v>
      </c>
      <c r="F278" s="89" t="s">
        <v>112</v>
      </c>
      <c r="G278" s="89" t="s">
        <v>38</v>
      </c>
      <c r="H278" s="86">
        <v>27610.0</v>
      </c>
      <c r="I278" s="110"/>
      <c r="J278" s="86">
        <v>0.0</v>
      </c>
      <c r="K278" s="86">
        <v>1.0</v>
      </c>
      <c r="L278" s="86">
        <v>0.0</v>
      </c>
      <c r="M278" s="89" t="s">
        <v>49</v>
      </c>
      <c r="N278" s="89" t="s">
        <v>39</v>
      </c>
      <c r="O278" s="86">
        <v>0.0</v>
      </c>
      <c r="P278" s="86">
        <v>12.0</v>
      </c>
      <c r="Q278" s="86">
        <v>5.0</v>
      </c>
      <c r="R278" s="86">
        <v>10.0</v>
      </c>
      <c r="S278" s="86">
        <v>1.0</v>
      </c>
      <c r="T278" s="86">
        <v>0.0</v>
      </c>
      <c r="U278" s="86">
        <v>0.0</v>
      </c>
      <c r="V278" s="86">
        <v>0.0</v>
      </c>
      <c r="W278" s="86">
        <v>0.0</v>
      </c>
      <c r="X278" s="86">
        <v>0.0</v>
      </c>
      <c r="Y278" s="86">
        <v>0.0</v>
      </c>
      <c r="Z278" s="86">
        <v>0.0</v>
      </c>
      <c r="AA278" s="86">
        <v>0.0</v>
      </c>
      <c r="AB278" s="86">
        <v>0.0</v>
      </c>
      <c r="AC278" s="86">
        <v>0.0</v>
      </c>
      <c r="AD278" s="86">
        <v>0.0</v>
      </c>
      <c r="AE278" s="86">
        <v>0.0</v>
      </c>
      <c r="AF278" s="86">
        <v>0.0</v>
      </c>
      <c r="AG278" s="86">
        <v>0.0</v>
      </c>
      <c r="AH278" s="86">
        <v>0.0</v>
      </c>
      <c r="AI278" s="86">
        <v>0.0</v>
      </c>
      <c r="AJ278" s="79"/>
    </row>
    <row r="279">
      <c r="A279" s="86">
        <v>13955.2</v>
      </c>
      <c r="B279" s="112">
        <v>44452.0</v>
      </c>
      <c r="C279" s="109">
        <v>44502.0</v>
      </c>
      <c r="D279" s="89" t="s">
        <v>111</v>
      </c>
      <c r="E279" s="89" t="s">
        <v>36</v>
      </c>
      <c r="F279" s="89" t="s">
        <v>40</v>
      </c>
      <c r="G279" s="110"/>
      <c r="H279" s="110"/>
      <c r="I279" s="110"/>
      <c r="J279" s="86">
        <v>0.0</v>
      </c>
      <c r="K279" s="86">
        <v>1.0</v>
      </c>
      <c r="L279" s="86">
        <v>0.0</v>
      </c>
      <c r="M279" s="89" t="s">
        <v>49</v>
      </c>
      <c r="N279" s="89" t="s">
        <v>39</v>
      </c>
      <c r="O279" s="86">
        <v>1.0</v>
      </c>
      <c r="P279" s="86">
        <v>0.0</v>
      </c>
      <c r="Q279" s="86">
        <v>0.0</v>
      </c>
      <c r="R279" s="86">
        <v>0.0</v>
      </c>
      <c r="S279" s="86">
        <v>0.0</v>
      </c>
      <c r="T279" s="86">
        <v>0.0</v>
      </c>
      <c r="U279" s="86">
        <v>0.0</v>
      </c>
      <c r="V279" s="86">
        <v>0.0</v>
      </c>
      <c r="W279" s="86">
        <v>0.0</v>
      </c>
      <c r="X279" s="86">
        <v>0.0</v>
      </c>
      <c r="Y279" s="86">
        <v>0.0</v>
      </c>
      <c r="Z279" s="86">
        <v>12.0</v>
      </c>
      <c r="AA279" s="86">
        <v>5.0</v>
      </c>
      <c r="AB279" s="86">
        <v>11.0</v>
      </c>
      <c r="AC279" s="86">
        <v>1.0</v>
      </c>
      <c r="AD279" s="86">
        <v>0.0</v>
      </c>
      <c r="AE279" s="86">
        <v>0.0</v>
      </c>
      <c r="AF279" s="86">
        <v>0.0</v>
      </c>
      <c r="AG279" s="86">
        <v>0.0</v>
      </c>
      <c r="AH279" s="86">
        <v>0.0</v>
      </c>
      <c r="AI279" s="86">
        <v>0.0</v>
      </c>
      <c r="AJ279" s="79"/>
    </row>
    <row r="280">
      <c r="A280" s="86">
        <v>13955.3</v>
      </c>
      <c r="B280" s="112">
        <v>44452.0</v>
      </c>
      <c r="C280" s="109">
        <v>44502.0</v>
      </c>
      <c r="D280" s="89" t="s">
        <v>111</v>
      </c>
      <c r="E280" s="89" t="s">
        <v>36</v>
      </c>
      <c r="I280" s="110"/>
      <c r="J280" s="86">
        <v>1.0</v>
      </c>
      <c r="K280" s="86">
        <v>0.0</v>
      </c>
      <c r="L280" s="86">
        <v>0.0</v>
      </c>
      <c r="M280" s="89" t="s">
        <v>49</v>
      </c>
      <c r="N280" s="89" t="s">
        <v>39</v>
      </c>
      <c r="O280" s="86">
        <v>0.0</v>
      </c>
      <c r="P280" s="86">
        <v>0.0</v>
      </c>
      <c r="Q280" s="86">
        <v>0.0</v>
      </c>
      <c r="R280" s="86">
        <v>0.0</v>
      </c>
      <c r="S280" s="86">
        <v>0.0</v>
      </c>
      <c r="T280" s="86">
        <v>0.0</v>
      </c>
      <c r="U280" s="86">
        <v>0.0</v>
      </c>
      <c r="V280" s="86">
        <v>0.0</v>
      </c>
      <c r="W280" s="86">
        <v>0.0</v>
      </c>
      <c r="X280" s="86">
        <v>0.0</v>
      </c>
      <c r="Y280" s="86">
        <v>0.0</v>
      </c>
      <c r="Z280" s="86">
        <v>5.0</v>
      </c>
      <c r="AA280" s="86">
        <v>2.0</v>
      </c>
      <c r="AB280" s="86">
        <v>11.0</v>
      </c>
      <c r="AC280" s="86">
        <v>1.0</v>
      </c>
      <c r="AD280" s="86">
        <v>0.0</v>
      </c>
      <c r="AE280" s="86">
        <v>0.0</v>
      </c>
      <c r="AF280" s="86">
        <v>0.0</v>
      </c>
      <c r="AG280" s="86">
        <v>0.0</v>
      </c>
      <c r="AH280" s="86">
        <v>0.0</v>
      </c>
      <c r="AI280" s="86">
        <v>0.0</v>
      </c>
      <c r="AJ280" s="79"/>
    </row>
    <row r="281">
      <c r="A281" s="86">
        <v>13956.1</v>
      </c>
      <c r="B281" s="112">
        <v>44452.0</v>
      </c>
      <c r="C281" s="109">
        <v>44502.0</v>
      </c>
      <c r="D281" s="89" t="s">
        <v>194</v>
      </c>
      <c r="E281" s="89" t="s">
        <v>36</v>
      </c>
      <c r="I281" s="110"/>
      <c r="J281" s="86">
        <v>0.0</v>
      </c>
      <c r="K281" s="86">
        <v>0.0</v>
      </c>
      <c r="L281" s="86">
        <v>1.0</v>
      </c>
      <c r="M281" s="89" t="s">
        <v>39</v>
      </c>
      <c r="N281" s="89" t="s">
        <v>39</v>
      </c>
      <c r="O281" s="86">
        <v>1.0</v>
      </c>
      <c r="P281" s="86">
        <v>12.0</v>
      </c>
      <c r="Q281" s="86">
        <v>6.0</v>
      </c>
      <c r="R281" s="86">
        <v>15.0</v>
      </c>
      <c r="S281" s="86">
        <v>2.0</v>
      </c>
      <c r="T281" s="86">
        <v>1.0</v>
      </c>
      <c r="U281" s="86">
        <v>0.0</v>
      </c>
      <c r="V281" s="86">
        <v>0.0</v>
      </c>
      <c r="W281" s="86">
        <v>0.0</v>
      </c>
      <c r="X281" s="86">
        <v>0.0</v>
      </c>
      <c r="Y281" s="86">
        <v>0.0</v>
      </c>
      <c r="Z281" s="86">
        <v>0.0</v>
      </c>
      <c r="AA281" s="86">
        <v>0.0</v>
      </c>
      <c r="AB281" s="86">
        <v>0.0</v>
      </c>
      <c r="AC281" s="86">
        <v>0.0</v>
      </c>
      <c r="AD281" s="86">
        <v>0.0</v>
      </c>
      <c r="AE281" s="86">
        <v>0.0</v>
      </c>
      <c r="AF281" s="86">
        <v>0.0</v>
      </c>
      <c r="AG281" s="86">
        <v>0.0</v>
      </c>
      <c r="AH281" s="86">
        <v>0.0</v>
      </c>
      <c r="AI281" s="86">
        <v>0.0</v>
      </c>
      <c r="AJ281" s="79"/>
    </row>
    <row r="282">
      <c r="A282" s="86">
        <v>13956.2</v>
      </c>
      <c r="B282" s="112">
        <v>44452.0</v>
      </c>
      <c r="C282" s="109">
        <v>44502.0</v>
      </c>
      <c r="D282" s="89" t="s">
        <v>194</v>
      </c>
      <c r="E282" s="89" t="s">
        <v>36</v>
      </c>
      <c r="F282" s="89" t="s">
        <v>191</v>
      </c>
      <c r="G282" s="89" t="s">
        <v>107</v>
      </c>
      <c r="H282" s="86">
        <v>27511.0</v>
      </c>
      <c r="I282" s="110"/>
      <c r="J282" s="86">
        <v>0.0</v>
      </c>
      <c r="K282" s="86">
        <v>1.0</v>
      </c>
      <c r="L282" s="86">
        <v>0.0</v>
      </c>
      <c r="M282" s="89" t="s">
        <v>39</v>
      </c>
      <c r="N282" s="89" t="s">
        <v>39</v>
      </c>
      <c r="O282" s="86">
        <v>0.0</v>
      </c>
      <c r="P282" s="86">
        <v>0.0</v>
      </c>
      <c r="Q282" s="86">
        <v>0.0</v>
      </c>
      <c r="R282" s="86">
        <v>0.0</v>
      </c>
      <c r="S282" s="86">
        <v>0.0</v>
      </c>
      <c r="T282" s="86">
        <v>0.0</v>
      </c>
      <c r="U282" s="86">
        <v>12.0</v>
      </c>
      <c r="V282" s="86">
        <v>6.0</v>
      </c>
      <c r="W282" s="86">
        <v>10.0</v>
      </c>
      <c r="X282" s="86">
        <v>2.0</v>
      </c>
      <c r="Y282" s="86">
        <v>1.0</v>
      </c>
      <c r="Z282" s="86">
        <v>0.0</v>
      </c>
      <c r="AA282" s="86">
        <v>0.0</v>
      </c>
      <c r="AB282" s="86">
        <v>0.0</v>
      </c>
      <c r="AC282" s="86">
        <v>0.0</v>
      </c>
      <c r="AD282" s="86">
        <v>0.0</v>
      </c>
      <c r="AE282" s="86">
        <v>0.0</v>
      </c>
      <c r="AF282" s="86">
        <v>0.0</v>
      </c>
      <c r="AG282" s="86">
        <v>0.0</v>
      </c>
      <c r="AH282" s="86">
        <v>0.0</v>
      </c>
      <c r="AI282" s="86">
        <v>0.0</v>
      </c>
      <c r="AJ282" s="79"/>
    </row>
    <row r="283">
      <c r="A283" s="86">
        <v>13957.1</v>
      </c>
      <c r="B283" s="112">
        <v>44452.0</v>
      </c>
      <c r="C283" s="109">
        <v>44502.0</v>
      </c>
      <c r="D283" s="89" t="s">
        <v>194</v>
      </c>
      <c r="E283" s="89" t="s">
        <v>36</v>
      </c>
      <c r="F283" s="89" t="s">
        <v>191</v>
      </c>
      <c r="G283" s="89" t="s">
        <v>107</v>
      </c>
      <c r="H283" s="86">
        <v>27511.0</v>
      </c>
      <c r="I283" s="110"/>
      <c r="J283" s="86">
        <v>0.0</v>
      </c>
      <c r="K283" s="86">
        <v>1.0</v>
      </c>
      <c r="L283" s="86">
        <v>0.0</v>
      </c>
      <c r="M283" s="89" t="s">
        <v>39</v>
      </c>
      <c r="N283" s="89" t="s">
        <v>39</v>
      </c>
      <c r="O283" s="86">
        <v>0.0</v>
      </c>
      <c r="P283" s="86">
        <v>0.0</v>
      </c>
      <c r="Q283" s="86">
        <v>0.0</v>
      </c>
      <c r="R283" s="86">
        <v>0.0</v>
      </c>
      <c r="S283" s="86">
        <v>0.0</v>
      </c>
      <c r="T283" s="86">
        <v>0.0</v>
      </c>
      <c r="U283" s="86">
        <v>11.0</v>
      </c>
      <c r="V283" s="86">
        <v>6.0</v>
      </c>
      <c r="W283" s="86">
        <v>10.0</v>
      </c>
      <c r="X283" s="86">
        <v>1.0</v>
      </c>
      <c r="Y283" s="86">
        <v>1.0</v>
      </c>
      <c r="Z283" s="86">
        <v>0.0</v>
      </c>
      <c r="AA283" s="86">
        <v>0.0</v>
      </c>
      <c r="AB283" s="86">
        <v>0.0</v>
      </c>
      <c r="AC283" s="86">
        <v>0.0</v>
      </c>
      <c r="AD283" s="86">
        <v>0.0</v>
      </c>
      <c r="AE283" s="86">
        <v>0.0</v>
      </c>
      <c r="AF283" s="86">
        <v>0.0</v>
      </c>
      <c r="AG283" s="86">
        <v>0.0</v>
      </c>
      <c r="AH283" s="86">
        <v>0.0</v>
      </c>
      <c r="AI283" s="86">
        <v>0.0</v>
      </c>
      <c r="AJ283" s="79"/>
    </row>
    <row r="284">
      <c r="A284" s="86">
        <v>13957.2</v>
      </c>
      <c r="B284" s="112">
        <v>44452.0</v>
      </c>
      <c r="C284" s="109">
        <v>44502.0</v>
      </c>
      <c r="D284" s="89" t="s">
        <v>194</v>
      </c>
      <c r="E284" s="89" t="s">
        <v>36</v>
      </c>
      <c r="I284" s="110"/>
      <c r="J284" s="86">
        <v>0.0</v>
      </c>
      <c r="K284" s="86">
        <v>0.0</v>
      </c>
      <c r="L284" s="86">
        <v>1.0</v>
      </c>
      <c r="M284" s="89" t="s">
        <v>39</v>
      </c>
      <c r="N284" s="89" t="s">
        <v>39</v>
      </c>
      <c r="O284" s="86">
        <v>0.0</v>
      </c>
      <c r="P284" s="86">
        <v>0.0</v>
      </c>
      <c r="Q284" s="86">
        <v>0.0</v>
      </c>
      <c r="R284" s="86">
        <v>0.0</v>
      </c>
      <c r="S284" s="86">
        <v>0.0</v>
      </c>
      <c r="T284" s="86">
        <v>0.0</v>
      </c>
      <c r="U284" s="86">
        <v>14.0</v>
      </c>
      <c r="V284" s="86">
        <v>7.0</v>
      </c>
      <c r="W284" s="86">
        <v>5.0</v>
      </c>
      <c r="X284" s="86">
        <v>1.0</v>
      </c>
      <c r="Y284" s="86">
        <v>1.0</v>
      </c>
      <c r="Z284" s="86">
        <v>0.0</v>
      </c>
      <c r="AA284" s="86">
        <v>0.0</v>
      </c>
      <c r="AB284" s="86">
        <v>0.0</v>
      </c>
      <c r="AC284" s="86">
        <v>0.0</v>
      </c>
      <c r="AD284" s="86">
        <v>0.0</v>
      </c>
      <c r="AE284" s="86">
        <v>0.0</v>
      </c>
      <c r="AF284" s="86">
        <v>0.0</v>
      </c>
      <c r="AG284" s="86">
        <v>0.0</v>
      </c>
      <c r="AH284" s="86">
        <v>0.0</v>
      </c>
      <c r="AI284" s="86">
        <v>0.0</v>
      </c>
      <c r="AJ284" s="79"/>
    </row>
    <row r="285">
      <c r="A285" s="86">
        <v>13957.3</v>
      </c>
      <c r="B285" s="112">
        <v>44452.0</v>
      </c>
      <c r="C285" s="109">
        <v>44502.0</v>
      </c>
      <c r="D285" s="89" t="s">
        <v>194</v>
      </c>
      <c r="E285" s="89" t="s">
        <v>36</v>
      </c>
      <c r="I285" s="110"/>
      <c r="J285" s="86">
        <v>1.0</v>
      </c>
      <c r="K285" s="86">
        <v>0.0</v>
      </c>
      <c r="L285" s="86">
        <v>0.0</v>
      </c>
      <c r="M285" s="89" t="s">
        <v>39</v>
      </c>
      <c r="N285" s="89" t="s">
        <v>39</v>
      </c>
      <c r="O285" s="86">
        <v>3.0</v>
      </c>
      <c r="P285" s="86">
        <v>0.0</v>
      </c>
      <c r="Q285" s="86">
        <v>0.0</v>
      </c>
      <c r="R285" s="86">
        <v>0.0</v>
      </c>
      <c r="S285" s="86">
        <v>0.0</v>
      </c>
      <c r="T285" s="86">
        <v>0.0</v>
      </c>
      <c r="U285" s="86">
        <v>0.0</v>
      </c>
      <c r="V285" s="86">
        <v>0.0</v>
      </c>
      <c r="W285" s="86">
        <v>0.0</v>
      </c>
      <c r="X285" s="86">
        <v>0.0</v>
      </c>
      <c r="Y285" s="86">
        <v>0.0</v>
      </c>
      <c r="Z285" s="86">
        <v>11.0</v>
      </c>
      <c r="AA285" s="86">
        <v>5.0</v>
      </c>
      <c r="AB285" s="86">
        <v>12.0</v>
      </c>
      <c r="AC285" s="86">
        <v>2.0</v>
      </c>
      <c r="AD285" s="86">
        <v>1.0</v>
      </c>
      <c r="AE285" s="86">
        <v>0.0</v>
      </c>
      <c r="AF285" s="86">
        <v>0.0</v>
      </c>
      <c r="AG285" s="86">
        <v>0.0</v>
      </c>
      <c r="AH285" s="86">
        <v>0.0</v>
      </c>
      <c r="AI285" s="86">
        <v>0.0</v>
      </c>
      <c r="AJ285" s="79"/>
    </row>
    <row r="286">
      <c r="A286" s="86">
        <v>13957.4</v>
      </c>
      <c r="B286" s="112">
        <v>44452.0</v>
      </c>
      <c r="C286" s="109">
        <v>44502.0</v>
      </c>
      <c r="D286" s="89" t="s">
        <v>194</v>
      </c>
      <c r="E286" s="89" t="s">
        <v>36</v>
      </c>
      <c r="I286" s="110"/>
      <c r="J286" s="86">
        <v>1.0</v>
      </c>
      <c r="K286" s="86">
        <v>0.0</v>
      </c>
      <c r="L286" s="86">
        <v>0.0</v>
      </c>
      <c r="M286" s="89" t="s">
        <v>39</v>
      </c>
      <c r="N286" s="89" t="s">
        <v>39</v>
      </c>
      <c r="O286" s="86">
        <v>0.0</v>
      </c>
      <c r="P286" s="86">
        <v>0.0</v>
      </c>
      <c r="Q286" s="86">
        <v>0.0</v>
      </c>
      <c r="R286" s="86">
        <v>0.0</v>
      </c>
      <c r="S286" s="86">
        <v>0.0</v>
      </c>
      <c r="T286" s="86">
        <v>0.0</v>
      </c>
      <c r="U286" s="86">
        <v>0.0</v>
      </c>
      <c r="V286" s="86">
        <v>0.0</v>
      </c>
      <c r="W286" s="86">
        <v>0.0</v>
      </c>
      <c r="X286" s="86">
        <v>0.0</v>
      </c>
      <c r="Y286" s="86">
        <v>0.0</v>
      </c>
      <c r="Z286" s="86">
        <v>0.0</v>
      </c>
      <c r="AA286" s="86">
        <v>0.0</v>
      </c>
      <c r="AB286" s="86">
        <v>0.0</v>
      </c>
      <c r="AC286" s="86">
        <v>0.0</v>
      </c>
      <c r="AD286" s="86">
        <v>0.0</v>
      </c>
      <c r="AE286" s="86">
        <v>9.0</v>
      </c>
      <c r="AF286" s="86">
        <v>5.0</v>
      </c>
      <c r="AG286" s="86">
        <v>5.0</v>
      </c>
      <c r="AH286" s="86">
        <v>2.0</v>
      </c>
      <c r="AI286" s="86">
        <v>1.0</v>
      </c>
      <c r="AJ286" s="79"/>
    </row>
    <row r="287">
      <c r="A287" s="86">
        <v>13958.1</v>
      </c>
      <c r="B287" s="112">
        <v>44452.0</v>
      </c>
      <c r="C287" s="109">
        <v>44501.0</v>
      </c>
      <c r="D287" s="89" t="s">
        <v>194</v>
      </c>
      <c r="E287" s="89" t="s">
        <v>36</v>
      </c>
      <c r="F287" s="89" t="s">
        <v>191</v>
      </c>
      <c r="G287" s="89" t="s">
        <v>107</v>
      </c>
      <c r="H287" s="86">
        <v>27511.0</v>
      </c>
      <c r="I287" s="110"/>
      <c r="J287" s="86">
        <v>0.0</v>
      </c>
      <c r="K287" s="86">
        <v>1.0</v>
      </c>
      <c r="L287" s="86">
        <v>0.0</v>
      </c>
      <c r="M287" s="89" t="s">
        <v>39</v>
      </c>
      <c r="N287" s="89" t="s">
        <v>39</v>
      </c>
      <c r="O287" s="86">
        <v>3.0</v>
      </c>
      <c r="P287" s="86">
        <v>11.0</v>
      </c>
      <c r="Q287" s="86">
        <v>5.0</v>
      </c>
      <c r="R287" s="86">
        <v>10.0</v>
      </c>
      <c r="S287" s="86">
        <v>1.0</v>
      </c>
      <c r="T287" s="86">
        <v>1.0</v>
      </c>
      <c r="U287" s="86">
        <v>0.0</v>
      </c>
      <c r="V287" s="86">
        <v>0.0</v>
      </c>
      <c r="W287" s="86">
        <v>0.0</v>
      </c>
      <c r="X287" s="86">
        <v>0.0</v>
      </c>
      <c r="Y287" s="86">
        <v>0.0</v>
      </c>
      <c r="Z287" s="86">
        <v>0.0</v>
      </c>
      <c r="AA287" s="86">
        <v>0.0</v>
      </c>
      <c r="AB287" s="86">
        <v>0.0</v>
      </c>
      <c r="AC287" s="86">
        <v>0.0</v>
      </c>
      <c r="AD287" s="86">
        <v>0.0</v>
      </c>
      <c r="AE287" s="86">
        <v>0.0</v>
      </c>
      <c r="AF287" s="86">
        <v>0.0</v>
      </c>
      <c r="AG287" s="86">
        <v>0.0</v>
      </c>
      <c r="AH287" s="86">
        <v>0.0</v>
      </c>
      <c r="AI287" s="86">
        <v>0.0</v>
      </c>
      <c r="AJ287" s="79"/>
    </row>
    <row r="288">
      <c r="A288" s="86">
        <v>13959.1</v>
      </c>
      <c r="B288" s="112">
        <v>44452.0</v>
      </c>
      <c r="C288" s="109">
        <v>44453.0</v>
      </c>
      <c r="D288" s="89" t="s">
        <v>348</v>
      </c>
      <c r="E288" s="89" t="s">
        <v>46</v>
      </c>
      <c r="F288" s="89" t="s">
        <v>40</v>
      </c>
      <c r="G288" s="110"/>
      <c r="H288" s="110"/>
      <c r="I288" s="110"/>
      <c r="J288" s="86">
        <v>0.0</v>
      </c>
      <c r="K288" s="86">
        <v>1.0</v>
      </c>
      <c r="L288" s="86">
        <v>0.0</v>
      </c>
      <c r="M288" s="89" t="s">
        <v>39</v>
      </c>
      <c r="N288" s="89" t="s">
        <v>39</v>
      </c>
      <c r="O288" s="86">
        <v>3.0</v>
      </c>
      <c r="P288" s="86">
        <v>0.0</v>
      </c>
      <c r="Q288" s="86">
        <v>0.0</v>
      </c>
      <c r="R288" s="86">
        <v>0.0</v>
      </c>
      <c r="S288" s="86">
        <v>0.0</v>
      </c>
      <c r="T288" s="86">
        <v>0.0</v>
      </c>
      <c r="U288" s="86">
        <v>13.0</v>
      </c>
      <c r="V288" s="86">
        <v>8.0</v>
      </c>
      <c r="W288" s="86">
        <v>10.0</v>
      </c>
      <c r="X288" s="86">
        <v>1.0</v>
      </c>
      <c r="Y288" s="86">
        <v>1.0</v>
      </c>
      <c r="Z288" s="86">
        <v>0.0</v>
      </c>
      <c r="AA288" s="86">
        <v>0.0</v>
      </c>
      <c r="AB288" s="86">
        <v>0.0</v>
      </c>
      <c r="AC288" s="86">
        <v>0.0</v>
      </c>
      <c r="AD288" s="86">
        <v>0.0</v>
      </c>
      <c r="AE288" s="86">
        <v>0.0</v>
      </c>
      <c r="AF288" s="86">
        <v>0.0</v>
      </c>
      <c r="AG288" s="86">
        <v>0.0</v>
      </c>
      <c r="AH288" s="86">
        <v>0.0</v>
      </c>
      <c r="AI288" s="86">
        <v>0.0</v>
      </c>
      <c r="AJ288" s="79"/>
    </row>
    <row r="289">
      <c r="A289" s="86">
        <v>13960.1</v>
      </c>
      <c r="B289" s="112">
        <v>44452.0</v>
      </c>
      <c r="C289" s="109">
        <v>44473.0</v>
      </c>
      <c r="D289" s="89" t="s">
        <v>262</v>
      </c>
      <c r="E289" s="89" t="s">
        <v>36</v>
      </c>
      <c r="F289" s="89" t="s">
        <v>270</v>
      </c>
      <c r="G289" s="89" t="s">
        <v>48</v>
      </c>
      <c r="H289" s="86">
        <v>27571.0</v>
      </c>
      <c r="I289" s="110"/>
      <c r="J289" s="86">
        <v>0.0</v>
      </c>
      <c r="K289" s="86">
        <v>1.0</v>
      </c>
      <c r="L289" s="86">
        <v>0.0</v>
      </c>
      <c r="M289" s="89" t="s">
        <v>39</v>
      </c>
      <c r="N289" s="89" t="s">
        <v>39</v>
      </c>
      <c r="O289" s="86">
        <v>3.0</v>
      </c>
      <c r="P289" s="86">
        <v>0.0</v>
      </c>
      <c r="Q289" s="86">
        <v>0.0</v>
      </c>
      <c r="R289" s="86">
        <v>0.0</v>
      </c>
      <c r="S289" s="86">
        <v>0.0</v>
      </c>
      <c r="T289" s="86">
        <v>0.0</v>
      </c>
      <c r="U289" s="86">
        <v>11.0</v>
      </c>
      <c r="V289" s="86">
        <v>5.0</v>
      </c>
      <c r="W289" s="86">
        <v>15.0</v>
      </c>
      <c r="X289" s="86">
        <v>1.0</v>
      </c>
      <c r="Y289" s="86">
        <v>0.0</v>
      </c>
      <c r="Z289" s="86">
        <v>0.0</v>
      </c>
      <c r="AA289" s="86">
        <v>0.0</v>
      </c>
      <c r="AB289" s="86">
        <v>0.0</v>
      </c>
      <c r="AC289" s="86">
        <v>0.0</v>
      </c>
      <c r="AD289" s="86">
        <v>0.0</v>
      </c>
      <c r="AE289" s="86">
        <v>0.0</v>
      </c>
      <c r="AF289" s="86">
        <v>0.0</v>
      </c>
      <c r="AG289" s="86">
        <v>0.0</v>
      </c>
      <c r="AH289" s="86">
        <v>0.0</v>
      </c>
      <c r="AI289" s="86">
        <v>0.0</v>
      </c>
      <c r="AJ289" s="79"/>
    </row>
    <row r="290">
      <c r="A290" s="86">
        <v>13961.1</v>
      </c>
      <c r="B290" s="112">
        <v>44452.0</v>
      </c>
      <c r="C290" s="109">
        <v>44503.0</v>
      </c>
      <c r="D290" s="89" t="s">
        <v>194</v>
      </c>
      <c r="E290" s="89" t="s">
        <v>36</v>
      </c>
      <c r="I290" s="110"/>
      <c r="J290" s="86">
        <v>1.0</v>
      </c>
      <c r="K290" s="86">
        <v>0.0</v>
      </c>
      <c r="L290" s="86">
        <v>0.0</v>
      </c>
      <c r="M290" s="89" t="s">
        <v>39</v>
      </c>
      <c r="N290" s="89" t="s">
        <v>39</v>
      </c>
      <c r="O290" s="86">
        <v>0.0</v>
      </c>
      <c r="P290" s="86">
        <v>0.0</v>
      </c>
      <c r="Q290" s="86">
        <v>0.0</v>
      </c>
      <c r="R290" s="86">
        <v>0.0</v>
      </c>
      <c r="S290" s="86">
        <v>0.0</v>
      </c>
      <c r="T290" s="86">
        <v>0.0</v>
      </c>
      <c r="U290" s="86">
        <v>0.0</v>
      </c>
      <c r="V290" s="86">
        <v>0.0</v>
      </c>
      <c r="W290" s="86">
        <v>0.0</v>
      </c>
      <c r="X290" s="86">
        <v>0.0</v>
      </c>
      <c r="Y290" s="86">
        <v>0.0</v>
      </c>
      <c r="Z290" s="86">
        <v>8.0</v>
      </c>
      <c r="AA290" s="86">
        <v>5.0</v>
      </c>
      <c r="AB290" s="86">
        <v>10.0</v>
      </c>
      <c r="AC290" s="86">
        <v>1.0</v>
      </c>
      <c r="AD290" s="86">
        <v>1.0</v>
      </c>
      <c r="AE290" s="86">
        <v>0.0</v>
      </c>
      <c r="AF290" s="86">
        <v>0.0</v>
      </c>
      <c r="AG290" s="86">
        <v>0.0</v>
      </c>
      <c r="AH290" s="86">
        <v>0.0</v>
      </c>
      <c r="AI290" s="86">
        <v>0.0</v>
      </c>
      <c r="AJ290" s="79"/>
    </row>
    <row r="291">
      <c r="A291" s="86">
        <v>13961.2</v>
      </c>
      <c r="B291" s="112">
        <v>44452.0</v>
      </c>
      <c r="C291" s="109">
        <v>44503.0</v>
      </c>
      <c r="D291" s="89" t="s">
        <v>194</v>
      </c>
      <c r="E291" s="89" t="s">
        <v>36</v>
      </c>
      <c r="F291" s="89" t="s">
        <v>253</v>
      </c>
      <c r="G291" s="89" t="s">
        <v>107</v>
      </c>
      <c r="H291" s="86">
        <v>27511.0</v>
      </c>
      <c r="I291" s="110"/>
      <c r="J291" s="86">
        <v>0.0</v>
      </c>
      <c r="K291" s="86">
        <v>1.0</v>
      </c>
      <c r="L291" s="86">
        <v>0.0</v>
      </c>
      <c r="M291" s="89" t="s">
        <v>39</v>
      </c>
      <c r="N291" s="89" t="s">
        <v>39</v>
      </c>
      <c r="O291" s="86">
        <v>0.0</v>
      </c>
      <c r="P291" s="86">
        <v>0.0</v>
      </c>
      <c r="Q291" s="86">
        <v>0.0</v>
      </c>
      <c r="R291" s="86">
        <v>0.0</v>
      </c>
      <c r="S291" s="86">
        <v>0.0</v>
      </c>
      <c r="T291" s="86">
        <v>0.0</v>
      </c>
      <c r="U291" s="86">
        <v>8.0</v>
      </c>
      <c r="V291" s="86">
        <v>5.0</v>
      </c>
      <c r="W291" s="86">
        <v>5.0</v>
      </c>
      <c r="X291" s="86">
        <v>0.0</v>
      </c>
      <c r="Y291" s="86">
        <v>1.0</v>
      </c>
      <c r="Z291" s="86">
        <v>0.0</v>
      </c>
      <c r="AA291" s="86">
        <v>0.0</v>
      </c>
      <c r="AB291" s="86">
        <v>0.0</v>
      </c>
      <c r="AC291" s="86">
        <v>0.0</v>
      </c>
      <c r="AD291" s="86">
        <v>0.0</v>
      </c>
      <c r="AE291" s="86">
        <v>0.0</v>
      </c>
      <c r="AF291" s="86">
        <v>0.0</v>
      </c>
      <c r="AG291" s="86">
        <v>5.0</v>
      </c>
      <c r="AH291" s="86">
        <v>1.0</v>
      </c>
      <c r="AI291" s="86">
        <v>0.0</v>
      </c>
      <c r="AJ291" s="79"/>
    </row>
    <row r="292">
      <c r="A292" s="86">
        <v>13961.3</v>
      </c>
      <c r="B292" s="112">
        <v>44452.0</v>
      </c>
      <c r="C292" s="109">
        <v>44503.0</v>
      </c>
      <c r="D292" s="89" t="s">
        <v>194</v>
      </c>
      <c r="E292" s="89" t="s">
        <v>36</v>
      </c>
      <c r="F292" s="89" t="s">
        <v>191</v>
      </c>
      <c r="G292" s="89" t="s">
        <v>107</v>
      </c>
      <c r="H292" s="86">
        <v>27511.0</v>
      </c>
      <c r="I292" s="110"/>
      <c r="J292" s="86">
        <v>0.0</v>
      </c>
      <c r="K292" s="86">
        <v>1.0</v>
      </c>
      <c r="L292" s="86">
        <v>0.0</v>
      </c>
      <c r="M292" s="89" t="s">
        <v>39</v>
      </c>
      <c r="N292" s="89" t="s">
        <v>39</v>
      </c>
      <c r="O292" s="86">
        <v>0.0</v>
      </c>
      <c r="P292" s="86">
        <v>0.0</v>
      </c>
      <c r="Q292" s="86">
        <v>0.0</v>
      </c>
      <c r="R292" s="86">
        <v>0.0</v>
      </c>
      <c r="S292" s="86">
        <v>0.0</v>
      </c>
      <c r="T292" s="86">
        <v>0.0</v>
      </c>
      <c r="U292" s="86">
        <v>9.0</v>
      </c>
      <c r="V292" s="86">
        <v>5.0</v>
      </c>
      <c r="W292" s="86">
        <v>10.0</v>
      </c>
      <c r="X292" s="86">
        <v>1.0</v>
      </c>
      <c r="Y292" s="86">
        <v>1.0</v>
      </c>
      <c r="Z292" s="86">
        <v>0.0</v>
      </c>
      <c r="AA292" s="86">
        <v>0.0</v>
      </c>
      <c r="AB292" s="86">
        <v>0.0</v>
      </c>
      <c r="AC292" s="86">
        <v>0.0</v>
      </c>
      <c r="AD292" s="86">
        <v>0.0</v>
      </c>
      <c r="AE292" s="86">
        <v>0.0</v>
      </c>
      <c r="AF292" s="86">
        <v>0.0</v>
      </c>
      <c r="AG292" s="86">
        <v>0.0</v>
      </c>
      <c r="AH292" s="86">
        <v>0.0</v>
      </c>
      <c r="AI292" s="86">
        <v>0.0</v>
      </c>
      <c r="AJ292" s="79"/>
    </row>
    <row r="293">
      <c r="A293" s="86">
        <v>13961.4</v>
      </c>
      <c r="B293" s="112">
        <v>44452.0</v>
      </c>
      <c r="C293" s="109">
        <v>44503.0</v>
      </c>
      <c r="D293" s="89" t="s">
        <v>194</v>
      </c>
      <c r="E293" s="89" t="s">
        <v>36</v>
      </c>
      <c r="I293" s="110"/>
      <c r="J293" s="86">
        <v>0.0</v>
      </c>
      <c r="K293" s="86">
        <v>0.0</v>
      </c>
      <c r="L293" s="86">
        <v>1.0</v>
      </c>
      <c r="M293" s="89" t="s">
        <v>39</v>
      </c>
      <c r="N293" s="89" t="s">
        <v>39</v>
      </c>
      <c r="O293" s="86">
        <v>0.0</v>
      </c>
      <c r="P293" s="86">
        <v>8.0</v>
      </c>
      <c r="Q293" s="86">
        <v>5.0</v>
      </c>
      <c r="R293" s="86">
        <v>10.0</v>
      </c>
      <c r="S293" s="86">
        <v>1.0</v>
      </c>
      <c r="T293" s="86">
        <v>1.0</v>
      </c>
      <c r="U293" s="86">
        <v>0.0</v>
      </c>
      <c r="V293" s="86">
        <v>0.0</v>
      </c>
      <c r="W293" s="86">
        <v>0.0</v>
      </c>
      <c r="X293" s="86">
        <v>0.0</v>
      </c>
      <c r="Y293" s="86">
        <v>0.0</v>
      </c>
      <c r="Z293" s="86">
        <v>0.0</v>
      </c>
      <c r="AA293" s="86">
        <v>0.0</v>
      </c>
      <c r="AB293" s="86">
        <v>0.0</v>
      </c>
      <c r="AC293" s="86">
        <v>0.0</v>
      </c>
      <c r="AD293" s="86">
        <v>0.0</v>
      </c>
      <c r="AE293" s="86">
        <v>0.0</v>
      </c>
      <c r="AF293" s="86">
        <v>0.0</v>
      </c>
      <c r="AG293" s="86">
        <v>0.0</v>
      </c>
      <c r="AH293" s="86">
        <v>0.0</v>
      </c>
      <c r="AI293" s="86">
        <v>0.0</v>
      </c>
      <c r="AJ293" s="79"/>
    </row>
    <row r="294">
      <c r="A294" s="86">
        <v>13961.5</v>
      </c>
      <c r="B294" s="112">
        <v>44452.0</v>
      </c>
      <c r="C294" s="109">
        <v>44503.0</v>
      </c>
      <c r="D294" s="89" t="s">
        <v>194</v>
      </c>
      <c r="E294" s="89" t="s">
        <v>36</v>
      </c>
      <c r="I294" s="110"/>
      <c r="J294" s="86">
        <v>0.0</v>
      </c>
      <c r="K294" s="86">
        <v>0.0</v>
      </c>
      <c r="L294" s="86">
        <v>1.0</v>
      </c>
      <c r="M294" s="89" t="s">
        <v>39</v>
      </c>
      <c r="N294" s="89" t="s">
        <v>39</v>
      </c>
      <c r="O294" s="86">
        <v>1.0</v>
      </c>
      <c r="P294" s="86">
        <v>8.0</v>
      </c>
      <c r="Q294" s="86">
        <v>5.0</v>
      </c>
      <c r="R294" s="86">
        <v>5.0</v>
      </c>
      <c r="S294" s="86">
        <v>0.0</v>
      </c>
      <c r="T294" s="86">
        <v>0.0</v>
      </c>
      <c r="U294" s="86">
        <v>0.0</v>
      </c>
      <c r="V294" s="86">
        <v>0.0</v>
      </c>
      <c r="W294" s="86">
        <v>0.0</v>
      </c>
      <c r="X294" s="86">
        <v>0.0</v>
      </c>
      <c r="Y294" s="86">
        <v>0.0</v>
      </c>
      <c r="Z294" s="86">
        <v>0.0</v>
      </c>
      <c r="AA294" s="86">
        <v>0.0</v>
      </c>
      <c r="AB294" s="86">
        <v>0.0</v>
      </c>
      <c r="AC294" s="86">
        <v>0.0</v>
      </c>
      <c r="AD294" s="86">
        <v>0.0</v>
      </c>
      <c r="AE294" s="86">
        <v>0.0</v>
      </c>
      <c r="AF294" s="86">
        <v>0.0</v>
      </c>
      <c r="AG294" s="86">
        <v>0.0</v>
      </c>
      <c r="AH294" s="86">
        <v>0.0</v>
      </c>
      <c r="AI294" s="86">
        <v>0.0</v>
      </c>
      <c r="AJ294" s="79"/>
    </row>
    <row r="295">
      <c r="A295" s="86">
        <v>13962.1</v>
      </c>
      <c r="B295" s="112">
        <v>44452.0</v>
      </c>
      <c r="C295" s="109">
        <v>44502.0</v>
      </c>
      <c r="D295" s="89" t="s">
        <v>323</v>
      </c>
      <c r="E295" s="89" t="s">
        <v>36</v>
      </c>
      <c r="F295" s="89" t="s">
        <v>85</v>
      </c>
      <c r="G295" s="89" t="s">
        <v>86</v>
      </c>
      <c r="H295" s="86">
        <v>27591.0</v>
      </c>
      <c r="I295" s="110"/>
      <c r="J295" s="86">
        <v>0.0</v>
      </c>
      <c r="K295" s="86">
        <v>1.0</v>
      </c>
      <c r="L295" s="86">
        <v>0.0</v>
      </c>
      <c r="M295" s="89" t="s">
        <v>39</v>
      </c>
      <c r="N295" s="89" t="s">
        <v>39</v>
      </c>
      <c r="O295" s="86">
        <v>3.0</v>
      </c>
      <c r="P295" s="86">
        <v>0.0</v>
      </c>
      <c r="Q295" s="86">
        <v>0.0</v>
      </c>
      <c r="R295" s="86">
        <v>0.0</v>
      </c>
      <c r="S295" s="86">
        <v>0.0</v>
      </c>
      <c r="T295" s="86">
        <v>0.0</v>
      </c>
      <c r="U295" s="86">
        <v>10.0</v>
      </c>
      <c r="V295" s="86">
        <v>6.0</v>
      </c>
      <c r="W295" s="86">
        <v>10.0</v>
      </c>
      <c r="X295" s="86">
        <v>2.0</v>
      </c>
      <c r="Y295" s="86">
        <v>1.0</v>
      </c>
      <c r="Z295" s="86">
        <v>0.0</v>
      </c>
      <c r="AA295" s="86">
        <v>0.0</v>
      </c>
      <c r="AB295" s="86">
        <v>0.0</v>
      </c>
      <c r="AC295" s="86">
        <v>0.0</v>
      </c>
      <c r="AD295" s="86">
        <v>0.0</v>
      </c>
      <c r="AE295" s="86">
        <v>0.0</v>
      </c>
      <c r="AF295" s="86">
        <v>0.0</v>
      </c>
      <c r="AG295" s="86">
        <v>0.0</v>
      </c>
      <c r="AH295" s="86">
        <v>0.0</v>
      </c>
      <c r="AI295" s="86">
        <v>0.0</v>
      </c>
      <c r="AJ295" s="79"/>
    </row>
    <row r="296">
      <c r="A296" s="86">
        <v>13962.2</v>
      </c>
      <c r="B296" s="112">
        <v>44452.0</v>
      </c>
      <c r="C296" s="109">
        <v>44502.0</v>
      </c>
      <c r="D296" s="89" t="s">
        <v>323</v>
      </c>
      <c r="E296" s="89" t="s">
        <v>36</v>
      </c>
      <c r="F296" s="89" t="s">
        <v>179</v>
      </c>
      <c r="G296" s="89" t="s">
        <v>38</v>
      </c>
      <c r="H296" s="86">
        <v>27616.0</v>
      </c>
      <c r="I296" s="110"/>
      <c r="J296" s="86">
        <v>0.0</v>
      </c>
      <c r="K296" s="86">
        <v>1.0</v>
      </c>
      <c r="L296" s="86">
        <v>0.0</v>
      </c>
      <c r="M296" s="89" t="s">
        <v>39</v>
      </c>
      <c r="N296" s="89" t="s">
        <v>39</v>
      </c>
      <c r="O296" s="86">
        <v>6.0</v>
      </c>
      <c r="P296" s="86">
        <v>0.0</v>
      </c>
      <c r="Q296" s="86">
        <v>0.0</v>
      </c>
      <c r="R296" s="86">
        <v>0.0</v>
      </c>
      <c r="S296" s="86">
        <v>0.0</v>
      </c>
      <c r="T296" s="86">
        <v>0.0</v>
      </c>
      <c r="U296" s="86">
        <v>0.0</v>
      </c>
      <c r="V296" s="86">
        <v>0.0</v>
      </c>
      <c r="W296" s="86">
        <v>0.0</v>
      </c>
      <c r="X296" s="86">
        <v>0.0</v>
      </c>
      <c r="Y296" s="86">
        <v>0.0</v>
      </c>
      <c r="Z296" s="86">
        <v>13.0</v>
      </c>
      <c r="AA296" s="86">
        <v>7.0</v>
      </c>
      <c r="AB296" s="86">
        <v>11.0</v>
      </c>
      <c r="AC296" s="86">
        <v>2.0</v>
      </c>
      <c r="AD296" s="86">
        <v>1.0</v>
      </c>
      <c r="AE296" s="86">
        <v>0.0</v>
      </c>
      <c r="AF296" s="86">
        <v>0.0</v>
      </c>
      <c r="AG296" s="86">
        <v>0.0</v>
      </c>
      <c r="AH296" s="86">
        <v>0.0</v>
      </c>
      <c r="AI296" s="86">
        <v>0.0</v>
      </c>
      <c r="AJ296" s="79"/>
    </row>
    <row r="297">
      <c r="A297" s="86">
        <v>13963.1</v>
      </c>
      <c r="B297" s="112">
        <v>44452.0</v>
      </c>
      <c r="C297" s="109">
        <v>44503.0</v>
      </c>
      <c r="D297" s="89" t="s">
        <v>82</v>
      </c>
      <c r="E297" s="89" t="s">
        <v>36</v>
      </c>
      <c r="F297" s="89" t="s">
        <v>265</v>
      </c>
      <c r="G297" s="89" t="s">
        <v>38</v>
      </c>
      <c r="H297" s="86">
        <v>27608.0</v>
      </c>
      <c r="I297" s="110"/>
      <c r="J297" s="86">
        <v>0.0</v>
      </c>
      <c r="K297" s="86">
        <v>1.0</v>
      </c>
      <c r="L297" s="86">
        <v>0.0</v>
      </c>
      <c r="M297" s="89" t="s">
        <v>39</v>
      </c>
      <c r="N297" s="89" t="s">
        <v>39</v>
      </c>
      <c r="O297" s="86">
        <v>3.0</v>
      </c>
      <c r="P297" s="86">
        <v>9.0</v>
      </c>
      <c r="Q297" s="86">
        <v>5.0</v>
      </c>
      <c r="R297" s="86">
        <v>10.0</v>
      </c>
      <c r="S297" s="86">
        <v>1.0</v>
      </c>
      <c r="T297" s="86">
        <v>1.0</v>
      </c>
      <c r="U297" s="86">
        <v>0.0</v>
      </c>
      <c r="V297" s="86">
        <v>0.0</v>
      </c>
      <c r="W297" s="86">
        <v>0.0</v>
      </c>
      <c r="X297" s="86">
        <v>0.0</v>
      </c>
      <c r="Y297" s="86">
        <v>0.0</v>
      </c>
      <c r="Z297" s="86">
        <v>0.0</v>
      </c>
      <c r="AA297" s="86">
        <v>0.0</v>
      </c>
      <c r="AB297" s="86">
        <v>0.0</v>
      </c>
      <c r="AC297" s="86">
        <v>0.0</v>
      </c>
      <c r="AD297" s="86">
        <v>0.0</v>
      </c>
      <c r="AE297" s="86">
        <v>0.0</v>
      </c>
      <c r="AF297" s="86">
        <v>0.0</v>
      </c>
      <c r="AG297" s="86">
        <v>0.0</v>
      </c>
      <c r="AH297" s="86">
        <v>0.0</v>
      </c>
      <c r="AI297" s="86">
        <v>0.0</v>
      </c>
      <c r="AJ297" s="79"/>
    </row>
    <row r="298">
      <c r="A298" s="86">
        <v>13963.2</v>
      </c>
      <c r="B298" s="112">
        <v>44452.0</v>
      </c>
      <c r="C298" s="109">
        <v>44503.0</v>
      </c>
      <c r="D298" s="89" t="s">
        <v>82</v>
      </c>
      <c r="E298" s="89" t="s">
        <v>36</v>
      </c>
      <c r="F298" s="89" t="s">
        <v>265</v>
      </c>
      <c r="G298" s="89" t="s">
        <v>38</v>
      </c>
      <c r="H298" s="86">
        <v>27608.0</v>
      </c>
      <c r="I298" s="110"/>
      <c r="J298" s="86">
        <v>0.0</v>
      </c>
      <c r="K298" s="86">
        <v>1.0</v>
      </c>
      <c r="L298" s="86">
        <v>0.0</v>
      </c>
      <c r="M298" s="89" t="s">
        <v>39</v>
      </c>
      <c r="N298" s="89" t="s">
        <v>39</v>
      </c>
      <c r="O298" s="86">
        <v>3.0</v>
      </c>
      <c r="P298" s="86">
        <v>0.0</v>
      </c>
      <c r="Q298" s="86">
        <v>0.0</v>
      </c>
      <c r="R298" s="86">
        <v>0.0</v>
      </c>
      <c r="S298" s="86">
        <v>0.0</v>
      </c>
      <c r="T298" s="86">
        <v>0.0</v>
      </c>
      <c r="U298" s="86">
        <v>8.0</v>
      </c>
      <c r="V298" s="86">
        <v>5.0</v>
      </c>
      <c r="W298" s="86">
        <v>10.0</v>
      </c>
      <c r="X298" s="86">
        <v>1.0</v>
      </c>
      <c r="Y298" s="86">
        <v>1.0</v>
      </c>
      <c r="Z298" s="86">
        <v>0.0</v>
      </c>
      <c r="AA298" s="86">
        <v>0.0</v>
      </c>
      <c r="AB298" s="86">
        <v>0.0</v>
      </c>
      <c r="AC298" s="86">
        <v>0.0</v>
      </c>
      <c r="AD298" s="86">
        <v>0.0</v>
      </c>
      <c r="AE298" s="86">
        <v>0.0</v>
      </c>
      <c r="AF298" s="86">
        <v>0.0</v>
      </c>
      <c r="AG298" s="86">
        <v>0.0</v>
      </c>
      <c r="AH298" s="86">
        <v>0.0</v>
      </c>
      <c r="AI298" s="86">
        <v>0.0</v>
      </c>
      <c r="AJ298" s="79"/>
    </row>
    <row r="299">
      <c r="A299" s="86">
        <v>13963.3</v>
      </c>
      <c r="B299" s="112">
        <v>44452.0</v>
      </c>
      <c r="C299" s="109">
        <v>44503.0</v>
      </c>
      <c r="D299" s="89" t="s">
        <v>82</v>
      </c>
      <c r="E299" s="89" t="s">
        <v>36</v>
      </c>
      <c r="F299" s="89" t="s">
        <v>265</v>
      </c>
      <c r="G299" s="89" t="s">
        <v>38</v>
      </c>
      <c r="H299" s="86">
        <v>27608.0</v>
      </c>
      <c r="I299" s="110"/>
      <c r="J299" s="86">
        <v>0.0</v>
      </c>
      <c r="K299" s="86">
        <v>1.0</v>
      </c>
      <c r="L299" s="86">
        <v>0.0</v>
      </c>
      <c r="M299" s="89" t="s">
        <v>39</v>
      </c>
      <c r="N299" s="89" t="s">
        <v>39</v>
      </c>
      <c r="O299" s="86">
        <v>0.0</v>
      </c>
      <c r="P299" s="86">
        <v>8.0</v>
      </c>
      <c r="Q299" s="86">
        <v>5.0</v>
      </c>
      <c r="R299" s="86">
        <v>10.0</v>
      </c>
      <c r="S299" s="86">
        <v>1.0</v>
      </c>
      <c r="T299" s="86">
        <v>1.0</v>
      </c>
      <c r="U299" s="86">
        <v>0.0</v>
      </c>
      <c r="V299" s="86">
        <v>0.0</v>
      </c>
      <c r="W299" s="86">
        <v>0.0</v>
      </c>
      <c r="X299" s="86">
        <v>0.0</v>
      </c>
      <c r="Y299" s="86">
        <v>0.0</v>
      </c>
      <c r="Z299" s="86">
        <v>0.0</v>
      </c>
      <c r="AA299" s="86">
        <v>0.0</v>
      </c>
      <c r="AB299" s="86">
        <v>0.0</v>
      </c>
      <c r="AC299" s="86">
        <v>0.0</v>
      </c>
      <c r="AD299" s="86">
        <v>0.0</v>
      </c>
      <c r="AE299" s="86">
        <v>0.0</v>
      </c>
      <c r="AF299" s="86">
        <v>0.0</v>
      </c>
      <c r="AG299" s="86">
        <v>0.0</v>
      </c>
      <c r="AH299" s="86">
        <v>0.0</v>
      </c>
      <c r="AI299" s="86">
        <v>0.0</v>
      </c>
      <c r="AJ299" s="79"/>
    </row>
    <row r="300">
      <c r="A300" s="86">
        <v>13964.1</v>
      </c>
      <c r="B300" s="112">
        <v>44452.0</v>
      </c>
      <c r="C300" s="109">
        <v>44503.0</v>
      </c>
      <c r="D300" s="89" t="s">
        <v>348</v>
      </c>
      <c r="E300" s="89" t="s">
        <v>46</v>
      </c>
      <c r="F300" s="89" t="s">
        <v>73</v>
      </c>
      <c r="G300" s="89" t="s">
        <v>74</v>
      </c>
      <c r="H300" s="86">
        <v>27587.0</v>
      </c>
      <c r="I300" s="110"/>
      <c r="J300" s="86">
        <v>0.0</v>
      </c>
      <c r="K300" s="86">
        <v>1.0</v>
      </c>
      <c r="L300" s="86">
        <v>0.0</v>
      </c>
      <c r="M300" s="89" t="s">
        <v>49</v>
      </c>
      <c r="N300" s="89" t="s">
        <v>39</v>
      </c>
      <c r="O300" s="86">
        <v>0.0</v>
      </c>
      <c r="P300" s="86">
        <v>0.0</v>
      </c>
      <c r="Q300" s="86">
        <v>0.0</v>
      </c>
      <c r="R300" s="86">
        <v>0.0</v>
      </c>
      <c r="S300" s="86">
        <v>0.0</v>
      </c>
      <c r="T300" s="86">
        <v>0.0</v>
      </c>
      <c r="U300" s="86">
        <v>12.0</v>
      </c>
      <c r="V300" s="86">
        <v>5.0</v>
      </c>
      <c r="W300" s="86">
        <v>10.0</v>
      </c>
      <c r="X300" s="86">
        <v>1.0</v>
      </c>
      <c r="Y300" s="86">
        <v>0.0</v>
      </c>
      <c r="Z300" s="86">
        <v>0.0</v>
      </c>
      <c r="AA300" s="86">
        <v>0.0</v>
      </c>
      <c r="AB300" s="86">
        <v>0.0</v>
      </c>
      <c r="AC300" s="86">
        <v>0.0</v>
      </c>
      <c r="AD300" s="86">
        <v>0.0</v>
      </c>
      <c r="AE300" s="86">
        <v>0.0</v>
      </c>
      <c r="AF300" s="86">
        <v>0.0</v>
      </c>
      <c r="AG300" s="86">
        <v>0.0</v>
      </c>
      <c r="AH300" s="86">
        <v>0.0</v>
      </c>
      <c r="AI300" s="86">
        <v>0.0</v>
      </c>
      <c r="AJ300" s="79"/>
    </row>
    <row r="301">
      <c r="A301" s="86">
        <v>13964.2</v>
      </c>
      <c r="B301" s="112">
        <v>44452.0</v>
      </c>
      <c r="C301" s="109">
        <v>44503.0</v>
      </c>
      <c r="D301" s="89" t="s">
        <v>348</v>
      </c>
      <c r="E301" s="89" t="s">
        <v>46</v>
      </c>
      <c r="F301" s="89" t="s">
        <v>236</v>
      </c>
      <c r="G301" s="89" t="s">
        <v>38</v>
      </c>
      <c r="H301" s="86">
        <v>27601.0</v>
      </c>
      <c r="I301" s="110"/>
      <c r="J301" s="86">
        <v>0.0</v>
      </c>
      <c r="K301" s="86">
        <v>1.0</v>
      </c>
      <c r="L301" s="86">
        <v>0.0</v>
      </c>
      <c r="M301" s="89" t="s">
        <v>49</v>
      </c>
      <c r="N301" s="89" t="s">
        <v>39</v>
      </c>
      <c r="O301" s="86">
        <v>0.0</v>
      </c>
      <c r="P301" s="86">
        <v>0.0</v>
      </c>
      <c r="Q301" s="86">
        <v>0.0</v>
      </c>
      <c r="R301" s="86">
        <v>0.0</v>
      </c>
      <c r="S301" s="86">
        <v>0.0</v>
      </c>
      <c r="T301" s="86">
        <v>0.0</v>
      </c>
      <c r="U301" s="86">
        <v>12.0</v>
      </c>
      <c r="V301" s="86">
        <v>6.0</v>
      </c>
      <c r="W301" s="86">
        <v>10.0</v>
      </c>
      <c r="X301" s="86">
        <v>1.0</v>
      </c>
      <c r="Y301" s="86">
        <v>0.0</v>
      </c>
      <c r="Z301" s="86">
        <v>0.0</v>
      </c>
      <c r="AA301" s="86">
        <v>0.0</v>
      </c>
      <c r="AB301" s="86">
        <v>0.0</v>
      </c>
      <c r="AC301" s="86">
        <v>0.0</v>
      </c>
      <c r="AD301" s="86">
        <v>0.0</v>
      </c>
      <c r="AE301" s="86">
        <v>0.0</v>
      </c>
      <c r="AF301" s="86">
        <v>0.0</v>
      </c>
      <c r="AG301" s="86">
        <v>0.0</v>
      </c>
      <c r="AH301" s="86">
        <v>0.0</v>
      </c>
      <c r="AI301" s="86">
        <v>0.0</v>
      </c>
      <c r="AJ301" s="79"/>
    </row>
    <row r="302">
      <c r="A302" s="86">
        <v>13965.1</v>
      </c>
      <c r="B302" s="112">
        <v>44453.0</v>
      </c>
      <c r="C302" s="109">
        <v>44503.0</v>
      </c>
      <c r="D302" s="89" t="s">
        <v>41</v>
      </c>
      <c r="E302" s="89" t="s">
        <v>36</v>
      </c>
      <c r="F302" s="89" t="s">
        <v>42</v>
      </c>
      <c r="G302" s="89" t="s">
        <v>43</v>
      </c>
      <c r="H302" s="86">
        <v>27545.0</v>
      </c>
      <c r="I302" s="110"/>
      <c r="J302" s="86">
        <v>0.0</v>
      </c>
      <c r="K302" s="86">
        <v>1.0</v>
      </c>
      <c r="L302" s="86">
        <v>0.0</v>
      </c>
      <c r="M302" s="89" t="s">
        <v>39</v>
      </c>
      <c r="N302" s="89" t="s">
        <v>39</v>
      </c>
      <c r="O302" s="86">
        <v>0.0</v>
      </c>
      <c r="P302" s="86">
        <v>10.0</v>
      </c>
      <c r="Q302" s="86">
        <v>6.0</v>
      </c>
      <c r="R302" s="86">
        <v>10.0</v>
      </c>
      <c r="S302" s="86">
        <v>1.0</v>
      </c>
      <c r="T302" s="86">
        <v>0.0</v>
      </c>
      <c r="U302" s="86">
        <v>0.0</v>
      </c>
      <c r="V302" s="86">
        <v>0.0</v>
      </c>
      <c r="W302" s="86">
        <v>0.0</v>
      </c>
      <c r="X302" s="86">
        <v>0.0</v>
      </c>
      <c r="Y302" s="86">
        <v>0.0</v>
      </c>
      <c r="Z302" s="86">
        <v>0.0</v>
      </c>
      <c r="AA302" s="86">
        <v>0.0</v>
      </c>
      <c r="AB302" s="86">
        <v>0.0</v>
      </c>
      <c r="AC302" s="86">
        <v>0.0</v>
      </c>
      <c r="AD302" s="86">
        <v>0.0</v>
      </c>
      <c r="AE302" s="86">
        <v>0.0</v>
      </c>
      <c r="AF302" s="86">
        <v>0.0</v>
      </c>
      <c r="AG302" s="86">
        <v>0.0</v>
      </c>
      <c r="AH302" s="86">
        <v>0.0</v>
      </c>
      <c r="AI302" s="86">
        <v>0.0</v>
      </c>
      <c r="AJ302" s="79"/>
    </row>
    <row r="303">
      <c r="A303" s="86">
        <v>13965.2</v>
      </c>
      <c r="B303" s="112">
        <v>44453.0</v>
      </c>
      <c r="C303" s="109">
        <v>44503.0</v>
      </c>
      <c r="D303" s="89" t="s">
        <v>41</v>
      </c>
      <c r="E303" s="89" t="s">
        <v>36</v>
      </c>
      <c r="I303" s="110"/>
      <c r="J303" s="86">
        <v>0.0</v>
      </c>
      <c r="K303" s="86">
        <v>0.0</v>
      </c>
      <c r="L303" s="86">
        <v>1.0</v>
      </c>
      <c r="M303" s="89" t="s">
        <v>39</v>
      </c>
      <c r="N303" s="89" t="s">
        <v>39</v>
      </c>
      <c r="O303" s="86">
        <v>0.0</v>
      </c>
      <c r="P303" s="86">
        <v>0.0</v>
      </c>
      <c r="Q303" s="86">
        <v>0.0</v>
      </c>
      <c r="R303" s="86">
        <v>0.0</v>
      </c>
      <c r="S303" s="86">
        <v>0.0</v>
      </c>
      <c r="T303" s="86">
        <v>0.0</v>
      </c>
      <c r="U303" s="86">
        <v>10.0</v>
      </c>
      <c r="V303" s="86">
        <v>6.0</v>
      </c>
      <c r="W303" s="86">
        <v>10.0</v>
      </c>
      <c r="X303" s="86">
        <v>1.0</v>
      </c>
      <c r="Y303" s="86">
        <v>0.0</v>
      </c>
      <c r="Z303" s="86">
        <v>0.0</v>
      </c>
      <c r="AA303" s="86">
        <v>0.0</v>
      </c>
      <c r="AB303" s="86">
        <v>0.0</v>
      </c>
      <c r="AC303" s="86">
        <v>0.0</v>
      </c>
      <c r="AD303" s="86">
        <v>0.0</v>
      </c>
      <c r="AE303" s="86">
        <v>0.0</v>
      </c>
      <c r="AF303" s="86">
        <v>0.0</v>
      </c>
      <c r="AG303" s="86">
        <v>0.0</v>
      </c>
      <c r="AH303" s="86">
        <v>0.0</v>
      </c>
      <c r="AI303" s="86">
        <v>0.0</v>
      </c>
      <c r="AJ303" s="79"/>
    </row>
    <row r="304">
      <c r="A304" s="86">
        <v>13966.1</v>
      </c>
      <c r="B304" s="112">
        <v>44453.0</v>
      </c>
      <c r="C304" s="109">
        <v>44502.0</v>
      </c>
      <c r="D304" s="89" t="s">
        <v>181</v>
      </c>
      <c r="E304" s="89" t="s">
        <v>36</v>
      </c>
      <c r="F304" s="89" t="s">
        <v>182</v>
      </c>
      <c r="G304" s="89" t="s">
        <v>38</v>
      </c>
      <c r="H304" s="86">
        <v>27609.0</v>
      </c>
      <c r="I304" s="110"/>
      <c r="J304" s="86">
        <v>0.0</v>
      </c>
      <c r="K304" s="86">
        <v>1.0</v>
      </c>
      <c r="L304" s="86">
        <v>0.0</v>
      </c>
      <c r="M304" s="89" t="s">
        <v>49</v>
      </c>
      <c r="N304" s="89" t="s">
        <v>39</v>
      </c>
      <c r="O304" s="86">
        <v>1.0</v>
      </c>
      <c r="P304" s="86">
        <v>0.0</v>
      </c>
      <c r="Q304" s="86">
        <v>0.0</v>
      </c>
      <c r="R304" s="86">
        <v>0.0</v>
      </c>
      <c r="S304" s="86">
        <v>0.0</v>
      </c>
      <c r="T304" s="86">
        <v>0.0</v>
      </c>
      <c r="U304" s="86">
        <v>0.0</v>
      </c>
      <c r="V304" s="86">
        <v>0.0</v>
      </c>
      <c r="W304" s="86">
        <v>0.0</v>
      </c>
      <c r="X304" s="86">
        <v>0.0</v>
      </c>
      <c r="Y304" s="86">
        <v>0.0</v>
      </c>
      <c r="Z304" s="86">
        <v>9.0</v>
      </c>
      <c r="AA304" s="86">
        <v>4.0</v>
      </c>
      <c r="AB304" s="86">
        <v>10.0</v>
      </c>
      <c r="AC304" s="86">
        <v>1.0</v>
      </c>
      <c r="AD304" s="86">
        <v>1.0</v>
      </c>
      <c r="AE304" s="86">
        <v>0.0</v>
      </c>
      <c r="AF304" s="86">
        <v>0.0</v>
      </c>
      <c r="AG304" s="86">
        <v>0.0</v>
      </c>
      <c r="AH304" s="86">
        <v>0.0</v>
      </c>
      <c r="AI304" s="86">
        <v>0.0</v>
      </c>
      <c r="AJ304" s="79"/>
    </row>
    <row r="305">
      <c r="A305" s="86">
        <v>13967.1</v>
      </c>
      <c r="B305" s="112">
        <v>44453.0</v>
      </c>
      <c r="C305" s="115">
        <v>44503.0</v>
      </c>
      <c r="D305" s="89" t="s">
        <v>178</v>
      </c>
      <c r="E305" s="90" t="s">
        <v>36</v>
      </c>
      <c r="F305" s="89" t="s">
        <v>179</v>
      </c>
      <c r="G305" s="89" t="s">
        <v>38</v>
      </c>
      <c r="H305" s="86">
        <v>27616.0</v>
      </c>
      <c r="I305" s="91"/>
      <c r="J305" s="86">
        <v>0.0</v>
      </c>
      <c r="K305" s="86">
        <v>1.0</v>
      </c>
      <c r="L305" s="86">
        <v>0.0</v>
      </c>
      <c r="M305" s="89" t="s">
        <v>49</v>
      </c>
      <c r="N305" s="89" t="s">
        <v>39</v>
      </c>
      <c r="O305" s="86">
        <v>0.0</v>
      </c>
      <c r="P305" s="86">
        <v>0.0</v>
      </c>
      <c r="Q305" s="86">
        <v>0.0</v>
      </c>
      <c r="R305" s="86">
        <v>0.0</v>
      </c>
      <c r="S305" s="86">
        <v>0.0</v>
      </c>
      <c r="T305" s="86">
        <v>0.0</v>
      </c>
      <c r="U305" s="86">
        <v>0.0</v>
      </c>
      <c r="V305" s="86">
        <v>0.0</v>
      </c>
      <c r="W305" s="86">
        <v>0.0</v>
      </c>
      <c r="X305" s="86">
        <v>0.0</v>
      </c>
      <c r="Y305" s="86">
        <v>0.0</v>
      </c>
      <c r="Z305" s="86">
        <v>0.0</v>
      </c>
      <c r="AA305" s="86">
        <v>0.0</v>
      </c>
      <c r="AB305" s="86">
        <v>0.0</v>
      </c>
      <c r="AC305" s="86">
        <v>0.0</v>
      </c>
      <c r="AD305" s="86">
        <v>0.0</v>
      </c>
      <c r="AE305" s="86">
        <v>10.0</v>
      </c>
      <c r="AF305" s="86">
        <v>3.0</v>
      </c>
      <c r="AG305" s="86">
        <v>10.0</v>
      </c>
      <c r="AH305" s="86">
        <v>1.0</v>
      </c>
      <c r="AI305" s="86">
        <v>1.0</v>
      </c>
      <c r="AJ305" s="79"/>
    </row>
    <row r="306">
      <c r="A306" s="86">
        <v>13967.2</v>
      </c>
      <c r="B306" s="112">
        <v>44453.0</v>
      </c>
      <c r="C306" s="109">
        <v>44503.0</v>
      </c>
      <c r="D306" s="89" t="s">
        <v>178</v>
      </c>
      <c r="E306" s="89" t="s">
        <v>36</v>
      </c>
      <c r="I306" s="110"/>
      <c r="J306" s="86">
        <v>1.0</v>
      </c>
      <c r="K306" s="86">
        <v>0.0</v>
      </c>
      <c r="L306" s="86">
        <v>0.0</v>
      </c>
      <c r="M306" s="89" t="s">
        <v>49</v>
      </c>
      <c r="N306" s="89" t="s">
        <v>39</v>
      </c>
      <c r="O306" s="86">
        <v>1.0</v>
      </c>
      <c r="P306" s="86">
        <v>0.0</v>
      </c>
      <c r="Q306" s="86">
        <v>0.0</v>
      </c>
      <c r="R306" s="86">
        <v>0.0</v>
      </c>
      <c r="S306" s="86">
        <v>0.0</v>
      </c>
      <c r="T306" s="86">
        <v>0.0</v>
      </c>
      <c r="U306" s="86">
        <v>0.0</v>
      </c>
      <c r="V306" s="86">
        <v>0.0</v>
      </c>
      <c r="W306" s="86">
        <v>0.0</v>
      </c>
      <c r="X306" s="86">
        <v>0.0</v>
      </c>
      <c r="Y306" s="86">
        <v>0.0</v>
      </c>
      <c r="Z306" s="86">
        <v>5.0</v>
      </c>
      <c r="AA306" s="86">
        <v>3.0</v>
      </c>
      <c r="AB306" s="86">
        <v>12.0</v>
      </c>
      <c r="AC306" s="86">
        <v>1.0</v>
      </c>
      <c r="AD306" s="86">
        <v>1.0</v>
      </c>
      <c r="AE306" s="86">
        <v>0.0</v>
      </c>
      <c r="AF306" s="86">
        <v>0.0</v>
      </c>
      <c r="AG306" s="86">
        <v>0.0</v>
      </c>
      <c r="AH306" s="86">
        <v>0.0</v>
      </c>
      <c r="AI306" s="86">
        <v>0.0</v>
      </c>
      <c r="AJ306" s="79"/>
    </row>
    <row r="307">
      <c r="A307" s="86">
        <v>13968.1</v>
      </c>
      <c r="B307" s="112">
        <v>44453.0</v>
      </c>
      <c r="C307" s="89" t="s">
        <v>171</v>
      </c>
      <c r="D307" s="89" t="s">
        <v>451</v>
      </c>
      <c r="E307" s="89" t="s">
        <v>36</v>
      </c>
      <c r="F307" s="89" t="s">
        <v>40</v>
      </c>
      <c r="G307" s="110"/>
      <c r="H307" s="110"/>
      <c r="I307" s="110"/>
      <c r="J307" s="86">
        <v>0.0</v>
      </c>
      <c r="K307" s="86">
        <v>1.0</v>
      </c>
      <c r="L307" s="86">
        <v>0.0</v>
      </c>
      <c r="M307" s="89" t="s">
        <v>39</v>
      </c>
      <c r="N307" s="89" t="s">
        <v>39</v>
      </c>
      <c r="O307" s="86">
        <v>0.0</v>
      </c>
      <c r="P307" s="86">
        <v>0.0</v>
      </c>
      <c r="Q307" s="86">
        <v>0.0</v>
      </c>
      <c r="R307" s="86">
        <v>0.0</v>
      </c>
      <c r="S307" s="86">
        <v>0.0</v>
      </c>
      <c r="T307" s="86">
        <v>0.0</v>
      </c>
      <c r="U307" s="86">
        <v>0.0</v>
      </c>
      <c r="V307" s="86">
        <v>0.0</v>
      </c>
      <c r="W307" s="86">
        <v>0.0</v>
      </c>
      <c r="X307" s="86">
        <v>0.0</v>
      </c>
      <c r="Y307" s="86">
        <v>0.0</v>
      </c>
      <c r="Z307" s="86">
        <v>0.0</v>
      </c>
      <c r="AA307" s="86">
        <v>0.0</v>
      </c>
      <c r="AB307" s="86">
        <v>0.0</v>
      </c>
      <c r="AC307" s="86">
        <v>0.0</v>
      </c>
      <c r="AD307" s="86">
        <v>0.0</v>
      </c>
      <c r="AE307" s="86">
        <v>0.0</v>
      </c>
      <c r="AF307" s="86">
        <v>0.0</v>
      </c>
      <c r="AG307" s="86">
        <v>0.0</v>
      </c>
      <c r="AH307" s="86">
        <v>0.0</v>
      </c>
      <c r="AI307" s="86">
        <v>0.0</v>
      </c>
      <c r="AJ307" s="79"/>
    </row>
    <row r="308">
      <c r="A308" s="86">
        <v>13969.1</v>
      </c>
      <c r="B308" s="112">
        <v>44453.0</v>
      </c>
      <c r="C308" s="109">
        <v>44503.0</v>
      </c>
      <c r="D308" s="89" t="s">
        <v>60</v>
      </c>
      <c r="E308" s="89" t="s">
        <v>36</v>
      </c>
      <c r="F308" s="89" t="s">
        <v>50</v>
      </c>
      <c r="G308" s="89" t="s">
        <v>51</v>
      </c>
      <c r="H308" s="86">
        <v>27539.0</v>
      </c>
      <c r="I308" s="110"/>
      <c r="J308" s="86">
        <v>0.0</v>
      </c>
      <c r="K308" s="86">
        <v>1.0</v>
      </c>
      <c r="L308" s="86">
        <v>0.0</v>
      </c>
      <c r="M308" s="89" t="s">
        <v>39</v>
      </c>
      <c r="N308" s="89" t="s">
        <v>39</v>
      </c>
      <c r="O308" s="86">
        <v>0.0</v>
      </c>
      <c r="P308" s="86">
        <v>0.0</v>
      </c>
      <c r="Q308" s="86">
        <v>0.0</v>
      </c>
      <c r="R308" s="86">
        <v>0.0</v>
      </c>
      <c r="S308" s="86">
        <v>0.0</v>
      </c>
      <c r="T308" s="86">
        <v>0.0</v>
      </c>
      <c r="U308" s="86">
        <v>11.0</v>
      </c>
      <c r="V308" s="86">
        <v>5.0</v>
      </c>
      <c r="W308" s="86">
        <v>10.0</v>
      </c>
      <c r="X308" s="86">
        <v>1.0</v>
      </c>
      <c r="Y308" s="86">
        <v>0.0</v>
      </c>
      <c r="Z308" s="86">
        <v>0.0</v>
      </c>
      <c r="AA308" s="86">
        <v>0.0</v>
      </c>
      <c r="AB308" s="86">
        <v>0.0</v>
      </c>
      <c r="AC308" s="86">
        <v>0.0</v>
      </c>
      <c r="AD308" s="86">
        <v>0.0</v>
      </c>
      <c r="AE308" s="86">
        <v>0.0</v>
      </c>
      <c r="AF308" s="86">
        <v>0.0</v>
      </c>
      <c r="AG308" s="86">
        <v>0.0</v>
      </c>
      <c r="AH308" s="86">
        <v>0.0</v>
      </c>
      <c r="AI308" s="86">
        <v>0.0</v>
      </c>
      <c r="AJ308" s="79"/>
    </row>
    <row r="309">
      <c r="A309" s="86">
        <v>13969.2</v>
      </c>
      <c r="B309" s="112">
        <v>44453.0</v>
      </c>
      <c r="C309" s="109">
        <v>44503.0</v>
      </c>
      <c r="D309" s="89" t="s">
        <v>60</v>
      </c>
      <c r="E309" s="89" t="s">
        <v>36</v>
      </c>
      <c r="F309" s="89" t="s">
        <v>65</v>
      </c>
      <c r="G309" s="89" t="s">
        <v>51</v>
      </c>
      <c r="H309" s="86">
        <v>27539.0</v>
      </c>
      <c r="I309" s="110"/>
      <c r="J309" s="86">
        <v>0.0</v>
      </c>
      <c r="K309" s="86">
        <v>1.0</v>
      </c>
      <c r="L309" s="86">
        <v>0.0</v>
      </c>
      <c r="M309" s="89" t="s">
        <v>39</v>
      </c>
      <c r="N309" s="89" t="s">
        <v>39</v>
      </c>
      <c r="O309" s="86">
        <v>0.0</v>
      </c>
      <c r="P309" s="86">
        <v>10.0</v>
      </c>
      <c r="Q309" s="86">
        <v>5.0</v>
      </c>
      <c r="R309" s="86">
        <v>5.0</v>
      </c>
      <c r="S309" s="86">
        <v>0.0</v>
      </c>
      <c r="T309" s="86">
        <v>0.0</v>
      </c>
      <c r="U309" s="86">
        <v>0.0</v>
      </c>
      <c r="V309" s="86">
        <v>0.0</v>
      </c>
      <c r="W309" s="86">
        <v>0.0</v>
      </c>
      <c r="X309" s="86">
        <v>0.0</v>
      </c>
      <c r="Y309" s="86">
        <v>0.0</v>
      </c>
      <c r="Z309" s="86">
        <v>0.0</v>
      </c>
      <c r="AA309" s="86">
        <v>0.0</v>
      </c>
      <c r="AB309" s="86">
        <v>5.0</v>
      </c>
      <c r="AC309" s="86">
        <v>1.0</v>
      </c>
      <c r="AD309" s="86">
        <v>0.0</v>
      </c>
      <c r="AE309" s="86">
        <v>0.0</v>
      </c>
      <c r="AF309" s="86">
        <v>0.0</v>
      </c>
      <c r="AG309" s="86">
        <v>0.0</v>
      </c>
      <c r="AH309" s="86">
        <v>0.0</v>
      </c>
      <c r="AI309" s="86">
        <v>0.0</v>
      </c>
      <c r="AJ309" s="79"/>
    </row>
    <row r="310">
      <c r="A310" s="86">
        <v>13969.3</v>
      </c>
      <c r="B310" s="112">
        <v>44453.0</v>
      </c>
      <c r="C310" s="109">
        <v>44503.0</v>
      </c>
      <c r="D310" s="89" t="s">
        <v>60</v>
      </c>
      <c r="E310" s="89" t="s">
        <v>36</v>
      </c>
      <c r="I310" s="110"/>
      <c r="J310" s="86">
        <v>1.0</v>
      </c>
      <c r="K310" s="86">
        <v>0.0</v>
      </c>
      <c r="L310" s="86">
        <v>0.0</v>
      </c>
      <c r="M310" s="89" t="s">
        <v>39</v>
      </c>
      <c r="N310" s="89" t="s">
        <v>39</v>
      </c>
      <c r="O310" s="86">
        <v>0.0</v>
      </c>
      <c r="P310" s="86">
        <v>0.0</v>
      </c>
      <c r="Q310" s="86">
        <v>0.0</v>
      </c>
      <c r="R310" s="86">
        <v>0.0</v>
      </c>
      <c r="S310" s="86">
        <v>0.0</v>
      </c>
      <c r="T310" s="86">
        <v>0.0</v>
      </c>
      <c r="U310" s="86">
        <v>0.0</v>
      </c>
      <c r="V310" s="86">
        <v>0.0</v>
      </c>
      <c r="W310" s="86">
        <v>0.0</v>
      </c>
      <c r="X310" s="86">
        <v>0.0</v>
      </c>
      <c r="Y310" s="86">
        <v>0.0</v>
      </c>
      <c r="Z310" s="86">
        <v>0.0</v>
      </c>
      <c r="AA310" s="86">
        <v>0.0</v>
      </c>
      <c r="AB310" s="86">
        <v>0.0</v>
      </c>
      <c r="AC310" s="86">
        <v>0.0</v>
      </c>
      <c r="AD310" s="86">
        <v>0.0</v>
      </c>
      <c r="AE310" s="86">
        <v>11.0</v>
      </c>
      <c r="AF310" s="86">
        <v>5.0</v>
      </c>
      <c r="AG310" s="86">
        <v>10.0</v>
      </c>
      <c r="AH310" s="86">
        <v>1.0</v>
      </c>
      <c r="AI310" s="86">
        <v>0.0</v>
      </c>
      <c r="AJ310" s="79"/>
    </row>
    <row r="311">
      <c r="A311" s="86">
        <v>13969.4</v>
      </c>
      <c r="B311" s="112">
        <v>44453.0</v>
      </c>
      <c r="C311" s="109">
        <v>44503.0</v>
      </c>
      <c r="D311" s="89" t="s">
        <v>60</v>
      </c>
      <c r="E311" s="89" t="s">
        <v>36</v>
      </c>
      <c r="I311" s="110"/>
      <c r="J311" s="86">
        <v>1.0</v>
      </c>
      <c r="K311" s="86">
        <v>0.0</v>
      </c>
      <c r="L311" s="86">
        <v>0.0</v>
      </c>
      <c r="M311" s="89" t="s">
        <v>39</v>
      </c>
      <c r="N311" s="89" t="s">
        <v>49</v>
      </c>
      <c r="O311" s="86">
        <v>0.0</v>
      </c>
      <c r="P311" s="86">
        <v>0.0</v>
      </c>
      <c r="Q311" s="86">
        <v>0.0</v>
      </c>
      <c r="R311" s="86">
        <v>0.0</v>
      </c>
      <c r="S311" s="86">
        <v>0.0</v>
      </c>
      <c r="T311" s="86">
        <v>0.0</v>
      </c>
      <c r="U311" s="86">
        <v>0.0</v>
      </c>
      <c r="V311" s="86">
        <v>0.0</v>
      </c>
      <c r="W311" s="86">
        <v>0.0</v>
      </c>
      <c r="X311" s="86">
        <v>0.0</v>
      </c>
      <c r="Y311" s="86">
        <v>0.0</v>
      </c>
      <c r="Z311" s="86">
        <v>0.0</v>
      </c>
      <c r="AA311" s="86">
        <v>0.0</v>
      </c>
      <c r="AB311" s="86">
        <v>0.0</v>
      </c>
      <c r="AC311" s="86">
        <v>0.0</v>
      </c>
      <c r="AD311" s="86">
        <v>0.0</v>
      </c>
      <c r="AE311" s="86">
        <v>5.0</v>
      </c>
      <c r="AF311" s="86">
        <v>3.0</v>
      </c>
      <c r="AG311" s="86">
        <v>5.0</v>
      </c>
      <c r="AH311" s="86">
        <v>0.0</v>
      </c>
      <c r="AI311" s="86">
        <v>1.0</v>
      </c>
      <c r="AJ311" s="79"/>
    </row>
    <row r="312">
      <c r="A312" s="86">
        <v>13969.5</v>
      </c>
      <c r="B312" s="112">
        <v>44453.0</v>
      </c>
      <c r="C312" s="109">
        <v>44503.0</v>
      </c>
      <c r="D312" s="89" t="s">
        <v>60</v>
      </c>
      <c r="E312" s="89" t="s">
        <v>36</v>
      </c>
      <c r="I312" s="110"/>
      <c r="J312" s="86">
        <v>1.0</v>
      </c>
      <c r="K312" s="86">
        <v>0.0</v>
      </c>
      <c r="L312" s="86">
        <v>0.0</v>
      </c>
      <c r="M312" s="89" t="s">
        <v>39</v>
      </c>
      <c r="N312" s="89" t="s">
        <v>39</v>
      </c>
      <c r="O312" s="86">
        <v>0.0</v>
      </c>
      <c r="P312" s="86">
        <v>0.0</v>
      </c>
      <c r="Q312" s="86">
        <v>0.0</v>
      </c>
      <c r="R312" s="86">
        <v>0.0</v>
      </c>
      <c r="S312" s="86">
        <v>0.0</v>
      </c>
      <c r="T312" s="86">
        <v>0.0</v>
      </c>
      <c r="U312" s="86">
        <v>0.0</v>
      </c>
      <c r="V312" s="86">
        <v>0.0</v>
      </c>
      <c r="W312" s="86">
        <v>0.0</v>
      </c>
      <c r="X312" s="86">
        <v>0.0</v>
      </c>
      <c r="Y312" s="86">
        <v>0.0</v>
      </c>
      <c r="Z312" s="86">
        <v>6.0</v>
      </c>
      <c r="AA312" s="86">
        <v>0.0</v>
      </c>
      <c r="AB312" s="86">
        <v>0.0</v>
      </c>
      <c r="AC312" s="86">
        <v>0.0</v>
      </c>
      <c r="AD312" s="86">
        <v>1.0</v>
      </c>
      <c r="AE312" s="86">
        <v>0.0</v>
      </c>
      <c r="AF312" s="86">
        <v>0.0</v>
      </c>
      <c r="AG312" s="86">
        <v>0.0</v>
      </c>
      <c r="AH312" s="86">
        <v>0.0</v>
      </c>
      <c r="AI312" s="86">
        <v>0.0</v>
      </c>
      <c r="AJ312" s="79"/>
    </row>
    <row r="313">
      <c r="A313" s="86">
        <v>13970.1</v>
      </c>
      <c r="B313" s="112">
        <v>44453.0</v>
      </c>
      <c r="C313" s="109">
        <v>44503.0</v>
      </c>
      <c r="D313" s="89" t="s">
        <v>232</v>
      </c>
      <c r="E313" s="89" t="s">
        <v>36</v>
      </c>
      <c r="F313" s="89" t="s">
        <v>376</v>
      </c>
      <c r="G313" s="89" t="s">
        <v>107</v>
      </c>
      <c r="H313" s="86">
        <v>27519.0</v>
      </c>
      <c r="I313" s="110"/>
      <c r="J313" s="86">
        <v>0.0</v>
      </c>
      <c r="K313" s="86">
        <v>1.0</v>
      </c>
      <c r="L313" s="86">
        <v>0.0</v>
      </c>
      <c r="M313" s="89" t="s">
        <v>49</v>
      </c>
      <c r="N313" s="89" t="s">
        <v>39</v>
      </c>
      <c r="O313" s="86">
        <v>0.0</v>
      </c>
      <c r="P313" s="86">
        <v>0.0</v>
      </c>
      <c r="Q313" s="86">
        <v>0.0</v>
      </c>
      <c r="R313" s="86">
        <v>0.0</v>
      </c>
      <c r="S313" s="86">
        <v>0.0</v>
      </c>
      <c r="T313" s="86">
        <v>0.0</v>
      </c>
      <c r="U313" s="86">
        <v>0.0</v>
      </c>
      <c r="V313" s="86">
        <v>0.0</v>
      </c>
      <c r="W313" s="86">
        <v>0.0</v>
      </c>
      <c r="X313" s="86">
        <v>0.0</v>
      </c>
      <c r="Y313" s="86">
        <v>0.0</v>
      </c>
      <c r="Z313" s="86">
        <v>0.0</v>
      </c>
      <c r="AA313" s="86">
        <v>0.0</v>
      </c>
      <c r="AB313" s="86">
        <v>0.0</v>
      </c>
      <c r="AC313" s="86">
        <v>0.0</v>
      </c>
      <c r="AD313" s="86">
        <v>0.0</v>
      </c>
      <c r="AE313" s="86">
        <v>11.0</v>
      </c>
      <c r="AF313" s="86">
        <v>5.0</v>
      </c>
      <c r="AG313" s="86">
        <v>10.0</v>
      </c>
      <c r="AH313" s="86">
        <v>1.0</v>
      </c>
      <c r="AI313" s="86">
        <v>0.0</v>
      </c>
      <c r="AJ313" s="79"/>
    </row>
    <row r="314">
      <c r="A314" s="86">
        <v>13970.2</v>
      </c>
      <c r="B314" s="112">
        <v>44453.0</v>
      </c>
      <c r="C314" s="109">
        <v>44503.0</v>
      </c>
      <c r="D314" s="89" t="s">
        <v>232</v>
      </c>
      <c r="E314" s="89" t="s">
        <v>36</v>
      </c>
      <c r="F314" s="89" t="s">
        <v>290</v>
      </c>
      <c r="G314" s="89" t="s">
        <v>107</v>
      </c>
      <c r="H314" s="86">
        <v>27513.0</v>
      </c>
      <c r="I314" s="110"/>
      <c r="J314" s="86">
        <v>0.0</v>
      </c>
      <c r="K314" s="86">
        <v>1.0</v>
      </c>
      <c r="L314" s="86">
        <v>0.0</v>
      </c>
      <c r="M314" s="89" t="s">
        <v>49</v>
      </c>
      <c r="N314" s="89" t="s">
        <v>39</v>
      </c>
      <c r="O314" s="86">
        <v>0.0</v>
      </c>
      <c r="P314" s="86">
        <v>0.0</v>
      </c>
      <c r="Q314" s="86">
        <v>0.0</v>
      </c>
      <c r="R314" s="86">
        <v>0.0</v>
      </c>
      <c r="S314" s="86">
        <v>0.0</v>
      </c>
      <c r="T314" s="86">
        <v>0.0</v>
      </c>
      <c r="U314" s="86">
        <v>11.0</v>
      </c>
      <c r="V314" s="86">
        <v>5.0</v>
      </c>
      <c r="W314" s="86">
        <v>10.0</v>
      </c>
      <c r="X314" s="86">
        <v>1.0</v>
      </c>
      <c r="Y314" s="86">
        <v>0.0</v>
      </c>
      <c r="Z314" s="86">
        <v>0.0</v>
      </c>
      <c r="AA314" s="86">
        <v>0.0</v>
      </c>
      <c r="AB314" s="86">
        <v>0.0</v>
      </c>
      <c r="AC314" s="86">
        <v>0.0</v>
      </c>
      <c r="AD314" s="86">
        <v>0.0</v>
      </c>
      <c r="AE314" s="86">
        <v>0.0</v>
      </c>
      <c r="AF314" s="86">
        <v>0.0</v>
      </c>
      <c r="AG314" s="86">
        <v>0.0</v>
      </c>
      <c r="AH314" s="86">
        <v>0.0</v>
      </c>
      <c r="AI314" s="86">
        <v>0.0</v>
      </c>
      <c r="AJ314" s="79"/>
    </row>
    <row r="315">
      <c r="A315" s="86">
        <v>13970.3</v>
      </c>
      <c r="B315" s="112">
        <v>44453.0</v>
      </c>
      <c r="C315" s="109">
        <v>44503.0</v>
      </c>
      <c r="D315" s="89" t="s">
        <v>232</v>
      </c>
      <c r="E315" s="89" t="s">
        <v>36</v>
      </c>
      <c r="F315" s="89" t="s">
        <v>376</v>
      </c>
      <c r="G315" s="89" t="s">
        <v>107</v>
      </c>
      <c r="H315" s="86">
        <v>27519.0</v>
      </c>
      <c r="I315" s="110"/>
      <c r="J315" s="86">
        <v>0.0</v>
      </c>
      <c r="K315" s="86">
        <v>1.0</v>
      </c>
      <c r="L315" s="86">
        <v>0.0</v>
      </c>
      <c r="M315" s="89" t="s">
        <v>49</v>
      </c>
      <c r="N315" s="89" t="s">
        <v>39</v>
      </c>
      <c r="O315" s="86">
        <v>0.0</v>
      </c>
      <c r="P315" s="86">
        <v>0.0</v>
      </c>
      <c r="Q315" s="86">
        <v>0.0</v>
      </c>
      <c r="R315" s="86">
        <v>0.0</v>
      </c>
      <c r="S315" s="86">
        <v>0.0</v>
      </c>
      <c r="T315" s="86">
        <v>0.0</v>
      </c>
      <c r="U315" s="86">
        <v>0.0</v>
      </c>
      <c r="V315" s="86">
        <v>0.0</v>
      </c>
      <c r="W315" s="86">
        <v>0.0</v>
      </c>
      <c r="X315" s="86">
        <v>0.0</v>
      </c>
      <c r="Y315" s="86">
        <v>0.0</v>
      </c>
      <c r="Z315" s="86">
        <v>10.0</v>
      </c>
      <c r="AA315" s="86">
        <v>6.0</v>
      </c>
      <c r="AB315" s="86">
        <v>10.0</v>
      </c>
      <c r="AC315" s="86">
        <v>1.0</v>
      </c>
      <c r="AD315" s="86">
        <v>0.0</v>
      </c>
      <c r="AE315" s="86">
        <v>0.0</v>
      </c>
      <c r="AF315" s="86">
        <v>0.0</v>
      </c>
      <c r="AG315" s="86">
        <v>0.0</v>
      </c>
      <c r="AH315" s="86">
        <v>0.0</v>
      </c>
      <c r="AI315" s="86">
        <v>0.0</v>
      </c>
      <c r="AJ315" s="79"/>
    </row>
    <row r="316">
      <c r="A316" s="86">
        <v>13971.1</v>
      </c>
      <c r="B316" s="112">
        <v>44453.0</v>
      </c>
      <c r="C316" s="109">
        <v>44505.0</v>
      </c>
      <c r="D316" s="89" t="s">
        <v>41</v>
      </c>
      <c r="E316" s="89" t="s">
        <v>36</v>
      </c>
      <c r="F316" s="89" t="s">
        <v>42</v>
      </c>
      <c r="G316" s="89" t="s">
        <v>43</v>
      </c>
      <c r="H316" s="86">
        <v>27545.0</v>
      </c>
      <c r="I316" s="110"/>
      <c r="J316" s="86">
        <v>0.0</v>
      </c>
      <c r="K316" s="86">
        <v>1.0</v>
      </c>
      <c r="L316" s="86">
        <v>0.0</v>
      </c>
      <c r="M316" s="89" t="s">
        <v>49</v>
      </c>
      <c r="N316" s="89" t="s">
        <v>39</v>
      </c>
      <c r="O316" s="86">
        <v>0.0</v>
      </c>
      <c r="P316" s="86">
        <v>12.0</v>
      </c>
      <c r="Q316" s="86">
        <v>6.0</v>
      </c>
      <c r="R316" s="86">
        <v>10.0</v>
      </c>
      <c r="S316" s="86">
        <v>2.0</v>
      </c>
      <c r="T316" s="86">
        <v>1.0</v>
      </c>
      <c r="U316" s="86">
        <v>0.0</v>
      </c>
      <c r="V316" s="86">
        <v>0.0</v>
      </c>
      <c r="W316" s="86">
        <v>0.0</v>
      </c>
      <c r="X316" s="86">
        <v>0.0</v>
      </c>
      <c r="Y316" s="86">
        <v>0.0</v>
      </c>
      <c r="Z316" s="86">
        <v>0.0</v>
      </c>
      <c r="AA316" s="86">
        <v>0.0</v>
      </c>
      <c r="AB316" s="86">
        <v>0.0</v>
      </c>
      <c r="AC316" s="86">
        <v>0.0</v>
      </c>
      <c r="AD316" s="86">
        <v>0.0</v>
      </c>
      <c r="AE316" s="86">
        <v>0.0</v>
      </c>
      <c r="AF316" s="86">
        <v>0.0</v>
      </c>
      <c r="AG316" s="86">
        <v>0.0</v>
      </c>
      <c r="AH316" s="86">
        <v>0.0</v>
      </c>
      <c r="AI316" s="86">
        <v>0.0</v>
      </c>
      <c r="AJ316" s="79"/>
    </row>
    <row r="317">
      <c r="A317" s="86">
        <v>13971.2</v>
      </c>
      <c r="B317" s="112">
        <v>44453.0</v>
      </c>
      <c r="C317" s="109">
        <v>44505.0</v>
      </c>
      <c r="D317" s="89" t="s">
        <v>41</v>
      </c>
      <c r="E317" s="89" t="s">
        <v>36</v>
      </c>
      <c r="I317" s="110"/>
      <c r="J317" s="86">
        <v>0.0</v>
      </c>
      <c r="K317" s="86">
        <v>0.0</v>
      </c>
      <c r="L317" s="86">
        <v>1.0</v>
      </c>
      <c r="M317" s="89" t="s">
        <v>49</v>
      </c>
      <c r="N317" s="89" t="s">
        <v>39</v>
      </c>
      <c r="O317" s="86">
        <v>0.0</v>
      </c>
      <c r="P317" s="86">
        <v>15.0</v>
      </c>
      <c r="Q317" s="86">
        <v>12.0</v>
      </c>
      <c r="R317" s="86">
        <v>5.0</v>
      </c>
      <c r="S317" s="86">
        <v>0.0</v>
      </c>
      <c r="T317" s="86">
        <v>0.0</v>
      </c>
      <c r="U317" s="86">
        <v>0.0</v>
      </c>
      <c r="V317" s="86">
        <v>0.0</v>
      </c>
      <c r="W317" s="86">
        <v>0.0</v>
      </c>
      <c r="X317" s="86">
        <v>0.0</v>
      </c>
      <c r="Y317" s="86">
        <v>0.0</v>
      </c>
      <c r="Z317" s="86">
        <v>0.0</v>
      </c>
      <c r="AA317" s="86">
        <v>0.0</v>
      </c>
      <c r="AB317" s="86">
        <v>0.0</v>
      </c>
      <c r="AC317" s="86">
        <v>0.0</v>
      </c>
      <c r="AD317" s="86">
        <v>0.0</v>
      </c>
      <c r="AE317" s="86">
        <v>0.0</v>
      </c>
      <c r="AF317" s="86">
        <v>0.0</v>
      </c>
      <c r="AG317" s="86">
        <v>0.0</v>
      </c>
      <c r="AH317" s="86">
        <v>0.0</v>
      </c>
      <c r="AI317" s="86">
        <v>0.0</v>
      </c>
      <c r="AJ317" s="79"/>
    </row>
    <row r="318">
      <c r="A318" s="86">
        <v>13971.3</v>
      </c>
      <c r="B318" s="112">
        <v>44453.0</v>
      </c>
      <c r="C318" s="109">
        <v>44505.0</v>
      </c>
      <c r="D318" s="89" t="s">
        <v>41</v>
      </c>
      <c r="E318" s="89" t="s">
        <v>36</v>
      </c>
      <c r="I318" s="110"/>
      <c r="J318" s="86">
        <v>1.0</v>
      </c>
      <c r="K318" s="86">
        <v>0.0</v>
      </c>
      <c r="L318" s="86">
        <v>0.0</v>
      </c>
      <c r="M318" s="89" t="s">
        <v>49</v>
      </c>
      <c r="N318" s="89" t="s">
        <v>39</v>
      </c>
      <c r="O318" s="86">
        <v>0.0</v>
      </c>
      <c r="P318" s="86">
        <v>0.0</v>
      </c>
      <c r="Q318" s="86">
        <v>0.0</v>
      </c>
      <c r="R318" s="86">
        <v>0.0</v>
      </c>
      <c r="S318" s="86">
        <v>0.0</v>
      </c>
      <c r="T318" s="86">
        <v>0.0</v>
      </c>
      <c r="U318" s="86">
        <v>0.0</v>
      </c>
      <c r="V318" s="86">
        <v>0.0</v>
      </c>
      <c r="W318" s="86">
        <v>0.0</v>
      </c>
      <c r="X318" s="86">
        <v>0.0</v>
      </c>
      <c r="Y318" s="86">
        <v>0.0</v>
      </c>
      <c r="Z318" s="86">
        <v>10.0</v>
      </c>
      <c r="AA318" s="86">
        <v>7.0</v>
      </c>
      <c r="AB318" s="86">
        <v>10.0</v>
      </c>
      <c r="AC318" s="86">
        <v>2.0</v>
      </c>
      <c r="AD318" s="86">
        <v>0.0</v>
      </c>
      <c r="AE318" s="86">
        <v>0.0</v>
      </c>
      <c r="AF318" s="86">
        <v>0.0</v>
      </c>
      <c r="AG318" s="86">
        <v>0.0</v>
      </c>
      <c r="AH318" s="86">
        <v>0.0</v>
      </c>
      <c r="AI318" s="86">
        <v>0.0</v>
      </c>
      <c r="AJ318" s="79"/>
    </row>
    <row r="319">
      <c r="A319" s="86">
        <v>13971.4</v>
      </c>
      <c r="B319" s="112">
        <v>44453.0</v>
      </c>
      <c r="C319" s="109">
        <v>44505.0</v>
      </c>
      <c r="D319" s="89" t="s">
        <v>41</v>
      </c>
      <c r="E319" s="89" t="s">
        <v>36</v>
      </c>
      <c r="I319" s="110"/>
      <c r="J319" s="86">
        <v>1.0</v>
      </c>
      <c r="K319" s="86">
        <v>0.0</v>
      </c>
      <c r="L319" s="86">
        <v>0.0</v>
      </c>
      <c r="M319" s="89" t="s">
        <v>49</v>
      </c>
      <c r="N319" s="89" t="s">
        <v>39</v>
      </c>
      <c r="O319" s="86">
        <v>0.0</v>
      </c>
      <c r="P319" s="86">
        <v>0.0</v>
      </c>
      <c r="Q319" s="86">
        <v>0.0</v>
      </c>
      <c r="R319" s="86">
        <v>0.0</v>
      </c>
      <c r="S319" s="86">
        <v>0.0</v>
      </c>
      <c r="T319" s="86">
        <v>0.0</v>
      </c>
      <c r="U319" s="86">
        <v>0.0</v>
      </c>
      <c r="V319" s="86">
        <v>0.0</v>
      </c>
      <c r="W319" s="86">
        <v>0.0</v>
      </c>
      <c r="X319" s="86">
        <v>0.0</v>
      </c>
      <c r="Y319" s="86">
        <v>0.0</v>
      </c>
      <c r="Z319" s="86">
        <v>0.0</v>
      </c>
      <c r="AA319" s="86">
        <v>0.0</v>
      </c>
      <c r="AB319" s="86">
        <v>0.0</v>
      </c>
      <c r="AC319" s="86">
        <v>0.0</v>
      </c>
      <c r="AD319" s="86">
        <v>0.0</v>
      </c>
      <c r="AE319" s="86">
        <v>7.0</v>
      </c>
      <c r="AF319" s="86">
        <v>6.0</v>
      </c>
      <c r="AG319" s="86">
        <v>10.0</v>
      </c>
      <c r="AH319" s="86">
        <v>1.0</v>
      </c>
      <c r="AI319" s="86">
        <v>0.0</v>
      </c>
      <c r="AJ319" s="79"/>
    </row>
    <row r="320">
      <c r="A320" s="86">
        <v>13972.1</v>
      </c>
      <c r="B320" s="112">
        <v>44453.0</v>
      </c>
      <c r="C320" s="109">
        <v>44502.0</v>
      </c>
      <c r="D320" s="89" t="s">
        <v>430</v>
      </c>
      <c r="E320" s="89" t="s">
        <v>36</v>
      </c>
      <c r="F320" s="89" t="s">
        <v>209</v>
      </c>
      <c r="G320" s="89" t="s">
        <v>38</v>
      </c>
      <c r="H320" s="86">
        <v>27609.0</v>
      </c>
      <c r="I320" s="110"/>
      <c r="J320" s="86">
        <v>0.0</v>
      </c>
      <c r="K320" s="86">
        <v>1.0</v>
      </c>
      <c r="L320" s="86">
        <v>0.0</v>
      </c>
      <c r="M320" s="89" t="s">
        <v>49</v>
      </c>
      <c r="N320" s="89" t="s">
        <v>39</v>
      </c>
      <c r="O320" s="86">
        <v>1.0</v>
      </c>
      <c r="P320" s="86">
        <v>0.0</v>
      </c>
      <c r="Q320" s="86">
        <v>0.0</v>
      </c>
      <c r="R320" s="86">
        <v>0.0</v>
      </c>
      <c r="S320" s="86">
        <v>0.0</v>
      </c>
      <c r="T320" s="86">
        <v>0.0</v>
      </c>
      <c r="U320" s="86">
        <v>12.0</v>
      </c>
      <c r="V320" s="86">
        <v>5.0</v>
      </c>
      <c r="W320" s="86">
        <v>10.0</v>
      </c>
      <c r="X320" s="86">
        <v>1.0</v>
      </c>
      <c r="Y320" s="86">
        <v>0.0</v>
      </c>
      <c r="Z320" s="86">
        <v>0.0</v>
      </c>
      <c r="AA320" s="86">
        <v>0.0</v>
      </c>
      <c r="AB320" s="86">
        <v>0.0</v>
      </c>
      <c r="AC320" s="86">
        <v>0.0</v>
      </c>
      <c r="AD320" s="86">
        <v>0.0</v>
      </c>
      <c r="AE320" s="86">
        <v>0.0</v>
      </c>
      <c r="AF320" s="86">
        <v>0.0</v>
      </c>
      <c r="AG320" s="86">
        <v>0.0</v>
      </c>
      <c r="AH320" s="86">
        <v>0.0</v>
      </c>
      <c r="AI320" s="86">
        <v>0.0</v>
      </c>
      <c r="AJ320" s="79"/>
    </row>
    <row r="321">
      <c r="A321" s="86">
        <v>13973.1</v>
      </c>
      <c r="B321" s="112">
        <v>44453.0</v>
      </c>
      <c r="C321" s="109">
        <v>44505.0</v>
      </c>
      <c r="D321" s="89" t="s">
        <v>264</v>
      </c>
      <c r="E321" s="89" t="s">
        <v>36</v>
      </c>
      <c r="F321" s="89" t="s">
        <v>311</v>
      </c>
      <c r="G321" s="90" t="s">
        <v>38</v>
      </c>
      <c r="H321" s="111">
        <v>27616.0</v>
      </c>
      <c r="I321" s="91"/>
      <c r="J321" s="86">
        <v>0.0</v>
      </c>
      <c r="K321" s="86">
        <v>1.0</v>
      </c>
      <c r="L321" s="86">
        <v>0.0</v>
      </c>
      <c r="M321" s="89" t="s">
        <v>39</v>
      </c>
      <c r="N321" s="89" t="s">
        <v>39</v>
      </c>
      <c r="O321" s="86">
        <v>0.0</v>
      </c>
      <c r="P321" s="86">
        <v>12.0</v>
      </c>
      <c r="Q321" s="86">
        <v>6.0</v>
      </c>
      <c r="R321" s="86">
        <v>10.0</v>
      </c>
      <c r="S321" s="86">
        <v>2.0</v>
      </c>
      <c r="T321" s="86">
        <v>0.0</v>
      </c>
      <c r="U321" s="86">
        <v>0.0</v>
      </c>
      <c r="V321" s="86">
        <v>0.0</v>
      </c>
      <c r="W321" s="86">
        <v>0.0</v>
      </c>
      <c r="X321" s="86">
        <v>0.0</v>
      </c>
      <c r="Y321" s="86">
        <v>0.0</v>
      </c>
      <c r="Z321" s="86">
        <v>0.0</v>
      </c>
      <c r="AA321" s="86">
        <v>0.0</v>
      </c>
      <c r="AB321" s="86">
        <v>0.0</v>
      </c>
      <c r="AC321" s="86">
        <v>0.0</v>
      </c>
      <c r="AD321" s="86">
        <v>0.0</v>
      </c>
      <c r="AE321" s="86">
        <v>0.0</v>
      </c>
      <c r="AF321" s="86">
        <v>0.0</v>
      </c>
      <c r="AG321" s="86">
        <v>0.0</v>
      </c>
      <c r="AH321" s="86">
        <v>0.0</v>
      </c>
      <c r="AI321" s="86">
        <v>0.0</v>
      </c>
      <c r="AJ321" s="79"/>
    </row>
    <row r="322">
      <c r="A322" s="86">
        <v>13973.2</v>
      </c>
      <c r="B322" s="112">
        <v>44453.0</v>
      </c>
      <c r="C322" s="109">
        <v>44505.0</v>
      </c>
      <c r="D322" s="89" t="s">
        <v>264</v>
      </c>
      <c r="E322" s="89" t="s">
        <v>36</v>
      </c>
      <c r="I322" s="110"/>
      <c r="J322" s="86">
        <v>0.0</v>
      </c>
      <c r="K322" s="86">
        <v>0.0</v>
      </c>
      <c r="L322" s="86">
        <v>1.0</v>
      </c>
      <c r="M322" s="89" t="s">
        <v>39</v>
      </c>
      <c r="N322" s="89" t="s">
        <v>39</v>
      </c>
      <c r="O322" s="86">
        <v>0.0</v>
      </c>
      <c r="P322" s="86">
        <v>2.0</v>
      </c>
      <c r="Q322" s="86">
        <v>6.0</v>
      </c>
      <c r="R322" s="86">
        <v>10.0</v>
      </c>
      <c r="S322" s="86">
        <v>1.0</v>
      </c>
      <c r="T322" s="86">
        <v>0.0</v>
      </c>
      <c r="U322" s="86">
        <v>0.0</v>
      </c>
      <c r="V322" s="86">
        <v>0.0</v>
      </c>
      <c r="W322" s="86">
        <v>0.0</v>
      </c>
      <c r="X322" s="86">
        <v>0.0</v>
      </c>
      <c r="Y322" s="86">
        <v>0.0</v>
      </c>
      <c r="Z322" s="86">
        <v>0.0</v>
      </c>
      <c r="AA322" s="86">
        <v>0.0</v>
      </c>
      <c r="AB322" s="86">
        <v>0.0</v>
      </c>
      <c r="AC322" s="86">
        <v>0.0</v>
      </c>
      <c r="AD322" s="86">
        <v>0.0</v>
      </c>
      <c r="AE322" s="86">
        <v>0.0</v>
      </c>
      <c r="AF322" s="86">
        <v>0.0</v>
      </c>
      <c r="AG322" s="86">
        <v>0.0</v>
      </c>
      <c r="AH322" s="86">
        <v>0.0</v>
      </c>
      <c r="AI322" s="86">
        <v>0.0</v>
      </c>
      <c r="AJ322" s="79"/>
    </row>
    <row r="323">
      <c r="A323" s="86">
        <v>13973.3</v>
      </c>
      <c r="B323" s="112">
        <v>44453.0</v>
      </c>
      <c r="C323" s="109">
        <v>44507.0</v>
      </c>
      <c r="D323" s="89" t="s">
        <v>264</v>
      </c>
      <c r="E323" s="89" t="s">
        <v>36</v>
      </c>
      <c r="F323" s="89" t="s">
        <v>98</v>
      </c>
      <c r="G323" s="89" t="s">
        <v>38</v>
      </c>
      <c r="H323" s="86">
        <v>27616.0</v>
      </c>
      <c r="I323" s="110"/>
      <c r="J323" s="86">
        <v>0.0</v>
      </c>
      <c r="K323" s="86">
        <v>1.0</v>
      </c>
      <c r="L323" s="86">
        <v>0.0</v>
      </c>
      <c r="M323" s="89" t="s">
        <v>39</v>
      </c>
      <c r="N323" s="89" t="s">
        <v>39</v>
      </c>
      <c r="O323" s="86">
        <v>0.0</v>
      </c>
      <c r="P323" s="86">
        <v>0.0</v>
      </c>
      <c r="Q323" s="86">
        <v>0.0</v>
      </c>
      <c r="R323" s="86">
        <v>0.0</v>
      </c>
      <c r="S323" s="86">
        <v>0.0</v>
      </c>
      <c r="T323" s="86">
        <v>0.0</v>
      </c>
      <c r="U323" s="86">
        <v>0.0</v>
      </c>
      <c r="V323" s="86">
        <v>0.0</v>
      </c>
      <c r="W323" s="86">
        <v>0.0</v>
      </c>
      <c r="X323" s="86">
        <v>0.0</v>
      </c>
      <c r="Y323" s="86">
        <v>0.0</v>
      </c>
      <c r="Z323" s="86">
        <v>0.0</v>
      </c>
      <c r="AA323" s="86">
        <v>0.0</v>
      </c>
      <c r="AB323" s="86">
        <v>0.0</v>
      </c>
      <c r="AC323" s="86">
        <v>0.0</v>
      </c>
      <c r="AD323" s="86">
        <v>0.0</v>
      </c>
      <c r="AE323" s="86">
        <v>10.0</v>
      </c>
      <c r="AF323" s="86">
        <v>5.0</v>
      </c>
      <c r="AG323" s="86">
        <v>10.0</v>
      </c>
      <c r="AH323" s="86">
        <v>1.0</v>
      </c>
      <c r="AI323" s="86">
        <v>0.0</v>
      </c>
      <c r="AJ323" s="79"/>
    </row>
    <row r="324">
      <c r="A324" s="86">
        <v>13973.4</v>
      </c>
      <c r="B324" s="112">
        <v>44453.0</v>
      </c>
      <c r="C324" s="109">
        <v>44505.0</v>
      </c>
      <c r="D324" s="89" t="s">
        <v>264</v>
      </c>
      <c r="E324" s="89" t="s">
        <v>36</v>
      </c>
      <c r="I324" s="110"/>
      <c r="J324" s="86">
        <v>0.0</v>
      </c>
      <c r="K324" s="86">
        <v>0.0</v>
      </c>
      <c r="L324" s="86">
        <v>1.0</v>
      </c>
      <c r="M324" s="89" t="s">
        <v>39</v>
      </c>
      <c r="N324" s="89" t="s">
        <v>39</v>
      </c>
      <c r="O324" s="86">
        <v>0.0</v>
      </c>
      <c r="P324" s="86">
        <v>12.0</v>
      </c>
      <c r="Q324" s="86">
        <v>6.0</v>
      </c>
      <c r="R324" s="86">
        <v>10.0</v>
      </c>
      <c r="S324" s="86">
        <v>1.0</v>
      </c>
      <c r="T324" s="86">
        <v>0.0</v>
      </c>
      <c r="U324" s="86">
        <v>0.0</v>
      </c>
      <c r="V324" s="86">
        <v>0.0</v>
      </c>
      <c r="W324" s="86">
        <v>0.0</v>
      </c>
      <c r="X324" s="86">
        <v>0.0</v>
      </c>
      <c r="Y324" s="86">
        <v>0.0</v>
      </c>
      <c r="Z324" s="86">
        <v>0.0</v>
      </c>
      <c r="AA324" s="86">
        <v>0.0</v>
      </c>
      <c r="AB324" s="86">
        <v>0.0</v>
      </c>
      <c r="AC324" s="86">
        <v>0.0</v>
      </c>
      <c r="AD324" s="86">
        <v>0.0</v>
      </c>
      <c r="AE324" s="86">
        <v>0.0</v>
      </c>
      <c r="AF324" s="86">
        <v>0.0</v>
      </c>
      <c r="AG324" s="86">
        <v>0.0</v>
      </c>
      <c r="AH324" s="86">
        <v>0.0</v>
      </c>
      <c r="AI324" s="86">
        <v>0.0</v>
      </c>
      <c r="AJ324" s="79"/>
    </row>
    <row r="325">
      <c r="A325" s="86">
        <v>13973.5</v>
      </c>
      <c r="B325" s="112">
        <v>44453.0</v>
      </c>
      <c r="C325" s="115">
        <v>44505.0</v>
      </c>
      <c r="D325" s="89" t="s">
        <v>264</v>
      </c>
      <c r="E325" s="89" t="s">
        <v>36</v>
      </c>
      <c r="I325" s="110"/>
      <c r="J325" s="86">
        <v>1.0</v>
      </c>
      <c r="K325" s="86">
        <v>0.0</v>
      </c>
      <c r="L325" s="86">
        <v>0.0</v>
      </c>
      <c r="M325" s="89" t="s">
        <v>39</v>
      </c>
      <c r="N325" s="89" t="s">
        <v>39</v>
      </c>
      <c r="O325" s="86">
        <v>0.0</v>
      </c>
      <c r="P325" s="86">
        <v>0.0</v>
      </c>
      <c r="Q325" s="86">
        <v>0.0</v>
      </c>
      <c r="R325" s="86">
        <v>0.0</v>
      </c>
      <c r="S325" s="86">
        <v>0.0</v>
      </c>
      <c r="T325" s="86">
        <v>0.0</v>
      </c>
      <c r="U325" s="86">
        <v>0.0</v>
      </c>
      <c r="V325" s="86">
        <v>0.0</v>
      </c>
      <c r="W325" s="86">
        <v>0.0</v>
      </c>
      <c r="X325" s="86">
        <v>0.0</v>
      </c>
      <c r="Y325" s="86">
        <v>0.0</v>
      </c>
      <c r="Z325" s="86">
        <v>5.0</v>
      </c>
      <c r="AA325" s="86">
        <v>3.0</v>
      </c>
      <c r="AB325" s="86">
        <v>5.0</v>
      </c>
      <c r="AC325" s="86">
        <v>0.0</v>
      </c>
      <c r="AD325" s="86">
        <v>0.0</v>
      </c>
      <c r="AE325" s="86">
        <v>0.0</v>
      </c>
      <c r="AF325" s="86">
        <v>0.0</v>
      </c>
      <c r="AG325" s="86">
        <v>0.0</v>
      </c>
      <c r="AH325" s="86">
        <v>0.0</v>
      </c>
      <c r="AI325" s="86">
        <v>0.0</v>
      </c>
      <c r="AJ325" s="79"/>
    </row>
    <row r="326">
      <c r="A326" s="86">
        <v>13974.1</v>
      </c>
      <c r="B326" s="112">
        <v>44453.0</v>
      </c>
      <c r="C326" s="109">
        <v>44502.0</v>
      </c>
      <c r="D326" s="89" t="s">
        <v>55</v>
      </c>
      <c r="E326" s="90" t="s">
        <v>36</v>
      </c>
      <c r="F326" s="89" t="s">
        <v>56</v>
      </c>
      <c r="G326" s="89" t="s">
        <v>38</v>
      </c>
      <c r="H326" s="86">
        <v>27603.0</v>
      </c>
      <c r="I326" s="91"/>
      <c r="J326" s="86">
        <v>0.0</v>
      </c>
      <c r="K326" s="86">
        <v>1.0</v>
      </c>
      <c r="L326" s="86">
        <v>0.0</v>
      </c>
      <c r="M326" s="89" t="s">
        <v>39</v>
      </c>
      <c r="N326" s="89" t="s">
        <v>39</v>
      </c>
      <c r="O326" s="86">
        <v>2.0</v>
      </c>
      <c r="P326" s="86">
        <v>12.0</v>
      </c>
      <c r="Q326" s="86">
        <v>10.0</v>
      </c>
      <c r="R326" s="86">
        <v>5.0</v>
      </c>
      <c r="S326" s="86">
        <v>0.0</v>
      </c>
      <c r="T326" s="86">
        <v>0.0</v>
      </c>
      <c r="U326" s="86">
        <v>0.0</v>
      </c>
      <c r="V326" s="86">
        <v>0.0</v>
      </c>
      <c r="W326" s="86">
        <v>0.0</v>
      </c>
      <c r="X326" s="86">
        <v>0.0</v>
      </c>
      <c r="Y326" s="86">
        <v>0.0</v>
      </c>
      <c r="Z326" s="86">
        <v>0.0</v>
      </c>
      <c r="AA326" s="86">
        <v>0.0</v>
      </c>
      <c r="AB326" s="86">
        <v>0.0</v>
      </c>
      <c r="AC326" s="86">
        <v>0.0</v>
      </c>
      <c r="AD326" s="86">
        <v>0.0</v>
      </c>
      <c r="AE326" s="86">
        <v>0.0</v>
      </c>
      <c r="AF326" s="86">
        <v>0.0</v>
      </c>
      <c r="AG326" s="86">
        <v>0.0</v>
      </c>
      <c r="AH326" s="86">
        <v>0.0</v>
      </c>
      <c r="AI326" s="86">
        <v>0.0</v>
      </c>
      <c r="AJ326" s="79"/>
    </row>
    <row r="327">
      <c r="A327" s="86">
        <v>13975.1</v>
      </c>
      <c r="B327" s="112">
        <v>44453.0</v>
      </c>
      <c r="C327" s="89" t="s">
        <v>171</v>
      </c>
      <c r="D327" s="89" t="s">
        <v>426</v>
      </c>
      <c r="E327" s="89" t="s">
        <v>36</v>
      </c>
      <c r="I327" s="110"/>
      <c r="J327" s="86">
        <v>1.0</v>
      </c>
      <c r="K327" s="86">
        <v>0.0</v>
      </c>
      <c r="L327" s="86">
        <v>0.0</v>
      </c>
      <c r="M327" s="89" t="s">
        <v>39</v>
      </c>
      <c r="N327" s="89" t="s">
        <v>39</v>
      </c>
      <c r="O327" s="86">
        <v>0.0</v>
      </c>
      <c r="P327" s="86">
        <v>0.0</v>
      </c>
      <c r="Q327" s="86">
        <v>0.0</v>
      </c>
      <c r="R327" s="86">
        <v>0.0</v>
      </c>
      <c r="S327" s="86">
        <v>0.0</v>
      </c>
      <c r="T327" s="86">
        <v>0.0</v>
      </c>
      <c r="U327" s="86">
        <v>0.0</v>
      </c>
      <c r="V327" s="86">
        <v>0.0</v>
      </c>
      <c r="W327" s="86">
        <v>0.0</v>
      </c>
      <c r="X327" s="86">
        <v>0.0</v>
      </c>
      <c r="Y327" s="86">
        <v>0.0</v>
      </c>
      <c r="Z327" s="86">
        <v>0.0</v>
      </c>
      <c r="AA327" s="86">
        <v>0.0</v>
      </c>
      <c r="AB327" s="86">
        <v>0.0</v>
      </c>
      <c r="AC327" s="86">
        <v>0.0</v>
      </c>
      <c r="AD327" s="86">
        <v>0.0</v>
      </c>
      <c r="AE327" s="86">
        <v>0.0</v>
      </c>
      <c r="AF327" s="86">
        <v>0.0</v>
      </c>
      <c r="AG327" s="86">
        <v>0.0</v>
      </c>
      <c r="AH327" s="86">
        <v>0.0</v>
      </c>
      <c r="AI327" s="86">
        <v>0.0</v>
      </c>
      <c r="AJ327" s="79"/>
    </row>
    <row r="328">
      <c r="A328" s="86">
        <v>13976.1</v>
      </c>
      <c r="B328" s="112">
        <v>44453.0</v>
      </c>
      <c r="C328" s="109">
        <v>44503.0</v>
      </c>
      <c r="D328" s="89" t="s">
        <v>426</v>
      </c>
      <c r="E328" s="89" t="s">
        <v>36</v>
      </c>
      <c r="F328" s="89" t="s">
        <v>419</v>
      </c>
      <c r="G328" s="89" t="s">
        <v>38</v>
      </c>
      <c r="H328" s="86">
        <v>27614.0</v>
      </c>
      <c r="I328" s="110"/>
      <c r="J328" s="86">
        <v>0.0</v>
      </c>
      <c r="K328" s="86">
        <v>1.0</v>
      </c>
      <c r="L328" s="86">
        <v>0.0</v>
      </c>
      <c r="M328" s="89" t="s">
        <v>39</v>
      </c>
      <c r="N328" s="89" t="s">
        <v>39</v>
      </c>
      <c r="O328" s="86">
        <v>6.0</v>
      </c>
      <c r="P328" s="86">
        <v>13.0</v>
      </c>
      <c r="Q328" s="86">
        <v>8.0</v>
      </c>
      <c r="R328" s="86">
        <v>10.0</v>
      </c>
      <c r="S328" s="86">
        <v>2.0</v>
      </c>
      <c r="T328" s="86">
        <v>1.0</v>
      </c>
      <c r="U328" s="86">
        <v>0.0</v>
      </c>
      <c r="V328" s="86">
        <v>0.0</v>
      </c>
      <c r="W328" s="86">
        <v>0.0</v>
      </c>
      <c r="X328" s="86">
        <v>0.0</v>
      </c>
      <c r="Y328" s="86">
        <v>0.0</v>
      </c>
      <c r="Z328" s="86">
        <v>0.0</v>
      </c>
      <c r="AA328" s="86">
        <v>0.0</v>
      </c>
      <c r="AB328" s="86">
        <v>0.0</v>
      </c>
      <c r="AC328" s="86">
        <v>0.0</v>
      </c>
      <c r="AD328" s="86">
        <v>0.0</v>
      </c>
      <c r="AE328" s="86">
        <v>0.0</v>
      </c>
      <c r="AF328" s="86">
        <v>0.0</v>
      </c>
      <c r="AG328" s="86">
        <v>0.0</v>
      </c>
      <c r="AH328" s="86">
        <v>0.0</v>
      </c>
      <c r="AI328" s="86">
        <v>0.0</v>
      </c>
      <c r="AJ328" s="79"/>
    </row>
    <row r="329">
      <c r="A329" s="86">
        <v>13976.2</v>
      </c>
      <c r="B329" s="112">
        <v>44453.0</v>
      </c>
      <c r="C329" s="109">
        <v>44503.0</v>
      </c>
      <c r="D329" s="89" t="s">
        <v>426</v>
      </c>
      <c r="E329" s="89" t="s">
        <v>36</v>
      </c>
      <c r="I329" s="110"/>
      <c r="J329" s="86">
        <v>1.0</v>
      </c>
      <c r="K329" s="86">
        <v>0.0</v>
      </c>
      <c r="L329" s="86">
        <v>0.0</v>
      </c>
      <c r="M329" s="89" t="s">
        <v>39</v>
      </c>
      <c r="N329" s="89" t="s">
        <v>39</v>
      </c>
      <c r="O329" s="86">
        <v>1.0</v>
      </c>
      <c r="P329" s="86">
        <v>0.0</v>
      </c>
      <c r="Q329" s="86">
        <v>0.0</v>
      </c>
      <c r="R329" s="86">
        <v>0.0</v>
      </c>
      <c r="S329" s="86">
        <v>0.0</v>
      </c>
      <c r="T329" s="86">
        <v>0.0</v>
      </c>
      <c r="U329" s="86">
        <v>0.0</v>
      </c>
      <c r="V329" s="86">
        <v>0.0</v>
      </c>
      <c r="W329" s="86">
        <v>0.0</v>
      </c>
      <c r="X329" s="86">
        <v>0.0</v>
      </c>
      <c r="Y329" s="86">
        <v>0.0</v>
      </c>
      <c r="Z329" s="86">
        <v>5.0</v>
      </c>
      <c r="AA329" s="86">
        <v>3.0</v>
      </c>
      <c r="AB329" s="86">
        <v>10.0</v>
      </c>
      <c r="AC329" s="86">
        <v>1.0</v>
      </c>
      <c r="AD329" s="86">
        <v>0.0</v>
      </c>
      <c r="AE329" s="86">
        <v>0.0</v>
      </c>
      <c r="AF329" s="86">
        <v>0.0</v>
      </c>
      <c r="AG329" s="86">
        <v>0.0</v>
      </c>
      <c r="AH329" s="86">
        <v>0.0</v>
      </c>
      <c r="AI329" s="86">
        <v>0.0</v>
      </c>
      <c r="AJ329" s="79"/>
    </row>
    <row r="330">
      <c r="A330" s="86">
        <v>13977.1</v>
      </c>
      <c r="B330" s="112">
        <v>44453.0</v>
      </c>
      <c r="C330" s="109">
        <v>44505.0</v>
      </c>
      <c r="D330" s="89" t="s">
        <v>155</v>
      </c>
      <c r="E330" s="89" t="s">
        <v>36</v>
      </c>
      <c r="F330" s="89" t="s">
        <v>156</v>
      </c>
      <c r="G330" s="90" t="s">
        <v>38</v>
      </c>
      <c r="H330" s="111">
        <v>27605.0</v>
      </c>
      <c r="I330" s="91"/>
      <c r="J330" s="86">
        <v>0.0</v>
      </c>
      <c r="K330" s="86">
        <v>1.0</v>
      </c>
      <c r="L330" s="86">
        <v>0.0</v>
      </c>
      <c r="M330" s="89" t="s">
        <v>39</v>
      </c>
      <c r="N330" s="89" t="s">
        <v>39</v>
      </c>
      <c r="O330" s="86">
        <v>0.0</v>
      </c>
      <c r="P330" s="86">
        <v>0.0</v>
      </c>
      <c r="Q330" s="86">
        <v>0.0</v>
      </c>
      <c r="R330" s="86">
        <v>0.0</v>
      </c>
      <c r="S330" s="86">
        <v>0.0</v>
      </c>
      <c r="T330" s="86">
        <v>0.0</v>
      </c>
      <c r="U330" s="86">
        <v>5.0</v>
      </c>
      <c r="V330" s="86">
        <v>5.0</v>
      </c>
      <c r="W330" s="86">
        <v>10.0</v>
      </c>
      <c r="X330" s="86">
        <v>1.0</v>
      </c>
      <c r="Y330" s="86">
        <v>1.0</v>
      </c>
      <c r="Z330" s="86">
        <v>0.0</v>
      </c>
      <c r="AA330" s="86">
        <v>0.0</v>
      </c>
      <c r="AB330" s="86">
        <v>0.0</v>
      </c>
      <c r="AC330" s="86">
        <v>0.0</v>
      </c>
      <c r="AD330" s="86">
        <v>0.0</v>
      </c>
      <c r="AE330" s="86">
        <v>0.0</v>
      </c>
      <c r="AF330" s="86">
        <v>0.0</v>
      </c>
      <c r="AG330" s="86">
        <v>0.0</v>
      </c>
      <c r="AH330" s="86">
        <v>0.0</v>
      </c>
      <c r="AI330" s="86">
        <v>0.0</v>
      </c>
      <c r="AJ330" s="79"/>
    </row>
    <row r="331">
      <c r="A331" s="86">
        <v>13977.2</v>
      </c>
      <c r="B331" s="112">
        <v>44453.0</v>
      </c>
      <c r="C331" s="109">
        <v>44505.0</v>
      </c>
      <c r="D331" s="89" t="s">
        <v>155</v>
      </c>
      <c r="E331" s="89" t="s">
        <v>36</v>
      </c>
      <c r="I331" s="110"/>
      <c r="J331" s="86">
        <v>0.0</v>
      </c>
      <c r="K331" s="86">
        <v>0.0</v>
      </c>
      <c r="L331" s="86">
        <v>1.0</v>
      </c>
      <c r="M331" s="89" t="s">
        <v>39</v>
      </c>
      <c r="N331" s="89" t="s">
        <v>39</v>
      </c>
      <c r="O331" s="86">
        <v>0.0</v>
      </c>
      <c r="P331" s="86">
        <v>0.0</v>
      </c>
      <c r="Q331" s="86">
        <v>0.0</v>
      </c>
      <c r="R331" s="86">
        <v>0.0</v>
      </c>
      <c r="S331" s="86">
        <v>0.0</v>
      </c>
      <c r="T331" s="86">
        <v>0.0</v>
      </c>
      <c r="U331" s="86">
        <v>11.0</v>
      </c>
      <c r="V331" s="86">
        <v>5.0</v>
      </c>
      <c r="W331" s="86">
        <v>10.0</v>
      </c>
      <c r="X331" s="86">
        <v>1.0</v>
      </c>
      <c r="Y331" s="86">
        <v>1.0</v>
      </c>
      <c r="Z331" s="86">
        <v>0.0</v>
      </c>
      <c r="AA331" s="86">
        <v>0.0</v>
      </c>
      <c r="AB331" s="86">
        <v>0.0</v>
      </c>
      <c r="AC331" s="86">
        <v>0.0</v>
      </c>
      <c r="AD331" s="86">
        <v>0.0</v>
      </c>
      <c r="AE331" s="86">
        <v>0.0</v>
      </c>
      <c r="AF331" s="86">
        <v>0.0</v>
      </c>
      <c r="AG331" s="86">
        <v>0.0</v>
      </c>
      <c r="AH331" s="86">
        <v>0.0</v>
      </c>
      <c r="AI331" s="86">
        <v>0.0</v>
      </c>
      <c r="AJ331" s="79"/>
    </row>
    <row r="332">
      <c r="A332" s="86">
        <v>13978.1</v>
      </c>
      <c r="B332" s="112">
        <v>44453.0</v>
      </c>
      <c r="C332" s="109">
        <v>44496.0</v>
      </c>
      <c r="D332" s="89" t="s">
        <v>396</v>
      </c>
      <c r="E332" s="89" t="s">
        <v>397</v>
      </c>
      <c r="F332" s="110"/>
      <c r="G332" s="110"/>
      <c r="H332" s="110"/>
      <c r="I332" s="110"/>
      <c r="J332" s="86">
        <v>0.0</v>
      </c>
      <c r="K332" s="86">
        <v>0.0</v>
      </c>
      <c r="L332" s="86">
        <v>1.0</v>
      </c>
      <c r="M332" s="89" t="s">
        <v>39</v>
      </c>
      <c r="N332" s="89" t="s">
        <v>39</v>
      </c>
      <c r="O332" s="86">
        <v>0.0</v>
      </c>
      <c r="P332" s="86">
        <v>11.0</v>
      </c>
      <c r="Q332" s="86">
        <v>6.0</v>
      </c>
      <c r="R332" s="86">
        <v>5.0</v>
      </c>
      <c r="S332" s="86">
        <v>0.0</v>
      </c>
      <c r="T332" s="86">
        <v>1.0</v>
      </c>
      <c r="U332" s="86">
        <v>0.0</v>
      </c>
      <c r="V332" s="86">
        <v>0.0</v>
      </c>
      <c r="W332" s="86">
        <v>0.0</v>
      </c>
      <c r="X332" s="86">
        <v>0.0</v>
      </c>
      <c r="Y332" s="86">
        <v>0.0</v>
      </c>
      <c r="Z332" s="86">
        <v>0.0</v>
      </c>
      <c r="AA332" s="86">
        <v>0.0</v>
      </c>
      <c r="AB332" s="86">
        <v>0.0</v>
      </c>
      <c r="AC332" s="86">
        <v>0.0</v>
      </c>
      <c r="AD332" s="86">
        <v>0.0</v>
      </c>
      <c r="AE332" s="86">
        <v>0.0</v>
      </c>
      <c r="AF332" s="86">
        <v>0.0</v>
      </c>
      <c r="AG332" s="86">
        <v>0.0</v>
      </c>
      <c r="AH332" s="86">
        <v>0.0</v>
      </c>
      <c r="AI332" s="86">
        <v>0.0</v>
      </c>
      <c r="AJ332" s="79"/>
    </row>
    <row r="333">
      <c r="A333" s="86">
        <v>13978.2</v>
      </c>
      <c r="B333" s="112">
        <v>44453.0</v>
      </c>
      <c r="C333" s="109">
        <v>44496.0</v>
      </c>
      <c r="D333" s="89" t="s">
        <v>396</v>
      </c>
      <c r="E333" s="89" t="s">
        <v>397</v>
      </c>
      <c r="F333" s="110"/>
      <c r="G333" s="110"/>
      <c r="H333" s="110"/>
      <c r="I333" s="110"/>
      <c r="J333" s="86">
        <v>1.0</v>
      </c>
      <c r="K333" s="86">
        <v>0.0</v>
      </c>
      <c r="L333" s="86">
        <v>0.0</v>
      </c>
      <c r="M333" s="89" t="s">
        <v>39</v>
      </c>
      <c r="N333" s="89" t="s">
        <v>39</v>
      </c>
      <c r="O333" s="86">
        <v>1.0</v>
      </c>
      <c r="P333" s="86">
        <v>0.0</v>
      </c>
      <c r="Q333" s="86">
        <v>0.0</v>
      </c>
      <c r="R333" s="86">
        <v>0.0</v>
      </c>
      <c r="S333" s="86">
        <v>0.0</v>
      </c>
      <c r="T333" s="86">
        <v>0.0</v>
      </c>
      <c r="U333" s="86">
        <v>0.0</v>
      </c>
      <c r="V333" s="86">
        <v>0.0</v>
      </c>
      <c r="W333" s="86">
        <v>0.0</v>
      </c>
      <c r="X333" s="86">
        <v>0.0</v>
      </c>
      <c r="Y333" s="86">
        <v>0.0</v>
      </c>
      <c r="Z333" s="86">
        <v>6.0</v>
      </c>
      <c r="AA333" s="86">
        <v>4.0</v>
      </c>
      <c r="AB333" s="86">
        <v>10.0</v>
      </c>
      <c r="AC333" s="86">
        <v>1.0</v>
      </c>
      <c r="AD333" s="86">
        <v>0.0</v>
      </c>
      <c r="AE333" s="86">
        <v>0.0</v>
      </c>
      <c r="AF333" s="86">
        <v>0.0</v>
      </c>
      <c r="AG333" s="86">
        <v>0.0</v>
      </c>
      <c r="AH333" s="86">
        <v>0.0</v>
      </c>
      <c r="AI333" s="86">
        <v>0.0</v>
      </c>
      <c r="AJ333" s="79"/>
    </row>
    <row r="334">
      <c r="A334" s="86">
        <v>13979.1</v>
      </c>
      <c r="B334" s="112">
        <v>44453.0</v>
      </c>
      <c r="C334" s="109">
        <v>44496.0</v>
      </c>
      <c r="D334" s="89" t="s">
        <v>396</v>
      </c>
      <c r="E334" s="89" t="s">
        <v>397</v>
      </c>
      <c r="F334" s="110"/>
      <c r="G334" s="110"/>
      <c r="H334" s="110"/>
      <c r="I334" s="110"/>
      <c r="J334" s="86">
        <v>0.0</v>
      </c>
      <c r="K334" s="86">
        <v>0.0</v>
      </c>
      <c r="L334" s="86">
        <v>1.0</v>
      </c>
      <c r="M334" s="89" t="s">
        <v>39</v>
      </c>
      <c r="N334" s="89" t="s">
        <v>39</v>
      </c>
      <c r="O334" s="86">
        <v>1.0</v>
      </c>
      <c r="P334" s="86">
        <v>10.0</v>
      </c>
      <c r="Q334" s="86">
        <v>6.0</v>
      </c>
      <c r="R334" s="86">
        <v>5.0</v>
      </c>
      <c r="S334" s="86">
        <v>1.0</v>
      </c>
      <c r="T334" s="86">
        <v>1.0</v>
      </c>
      <c r="U334" s="86">
        <v>0.0</v>
      </c>
      <c r="V334" s="86">
        <v>0.0</v>
      </c>
      <c r="W334" s="86">
        <v>0.0</v>
      </c>
      <c r="X334" s="86">
        <v>0.0</v>
      </c>
      <c r="Y334" s="86">
        <v>0.0</v>
      </c>
      <c r="Z334" s="86">
        <v>0.0</v>
      </c>
      <c r="AA334" s="86">
        <v>0.0</v>
      </c>
      <c r="AB334" s="86">
        <v>0.0</v>
      </c>
      <c r="AC334" s="86">
        <v>0.0</v>
      </c>
      <c r="AD334" s="86">
        <v>0.0</v>
      </c>
      <c r="AE334" s="86">
        <v>0.0</v>
      </c>
      <c r="AF334" s="86">
        <v>0.0</v>
      </c>
      <c r="AG334" s="86">
        <v>0.0</v>
      </c>
      <c r="AH334" s="86">
        <v>0.0</v>
      </c>
      <c r="AI334" s="86">
        <v>0.0</v>
      </c>
      <c r="AJ334" s="79"/>
    </row>
    <row r="335">
      <c r="A335" s="86">
        <v>13979.2</v>
      </c>
      <c r="B335" s="112">
        <v>44453.0</v>
      </c>
      <c r="C335" s="109">
        <v>44496.0</v>
      </c>
      <c r="D335" s="89" t="s">
        <v>396</v>
      </c>
      <c r="E335" s="89" t="s">
        <v>397</v>
      </c>
      <c r="F335" s="110"/>
      <c r="G335" s="113"/>
      <c r="H335" s="113"/>
      <c r="I335" s="91"/>
      <c r="J335" s="86">
        <v>1.0</v>
      </c>
      <c r="K335" s="86">
        <v>0.0</v>
      </c>
      <c r="L335" s="86">
        <v>0.0</v>
      </c>
      <c r="M335" s="89" t="s">
        <v>39</v>
      </c>
      <c r="N335" s="89" t="s">
        <v>39</v>
      </c>
      <c r="O335" s="86">
        <v>0.0</v>
      </c>
      <c r="P335" s="86">
        <v>0.0</v>
      </c>
      <c r="Q335" s="86">
        <v>0.0</v>
      </c>
      <c r="R335" s="86">
        <v>0.0</v>
      </c>
      <c r="S335" s="86">
        <v>0.0</v>
      </c>
      <c r="T335" s="86">
        <v>0.0</v>
      </c>
      <c r="U335" s="86">
        <v>0.0</v>
      </c>
      <c r="V335" s="86">
        <v>0.0</v>
      </c>
      <c r="W335" s="86">
        <v>0.0</v>
      </c>
      <c r="X335" s="86">
        <v>0.0</v>
      </c>
      <c r="Y335" s="86">
        <v>0.0</v>
      </c>
      <c r="Z335" s="86">
        <v>5.0</v>
      </c>
      <c r="AA335" s="86">
        <v>0.0</v>
      </c>
      <c r="AB335" s="86">
        <v>0.0</v>
      </c>
      <c r="AC335" s="86">
        <v>0.0</v>
      </c>
      <c r="AD335" s="86">
        <v>1.0</v>
      </c>
      <c r="AE335" s="86">
        <v>0.0</v>
      </c>
      <c r="AF335" s="86">
        <v>0.0</v>
      </c>
      <c r="AG335" s="86">
        <v>0.0</v>
      </c>
      <c r="AH335" s="86">
        <v>0.0</v>
      </c>
      <c r="AI335" s="86">
        <v>0.0</v>
      </c>
      <c r="AJ335" s="79"/>
    </row>
    <row r="336">
      <c r="A336" s="86">
        <v>13980.1</v>
      </c>
      <c r="B336" s="112">
        <v>44453.0</v>
      </c>
      <c r="C336" s="109">
        <v>44454.0</v>
      </c>
      <c r="D336" s="89" t="s">
        <v>227</v>
      </c>
      <c r="E336" s="90" t="s">
        <v>36</v>
      </c>
      <c r="F336" s="89" t="s">
        <v>118</v>
      </c>
      <c r="G336" s="89" t="s">
        <v>38</v>
      </c>
      <c r="H336" s="86">
        <v>27601.0</v>
      </c>
      <c r="I336" s="91"/>
      <c r="J336" s="86">
        <v>0.0</v>
      </c>
      <c r="K336" s="86">
        <v>1.0</v>
      </c>
      <c r="L336" s="86">
        <v>0.0</v>
      </c>
      <c r="M336" s="89" t="s">
        <v>39</v>
      </c>
      <c r="N336" s="89" t="s">
        <v>49</v>
      </c>
      <c r="O336" s="86">
        <v>3.0</v>
      </c>
      <c r="P336" s="86">
        <v>0.0</v>
      </c>
      <c r="Q336" s="86">
        <v>0.0</v>
      </c>
      <c r="R336" s="86">
        <v>0.0</v>
      </c>
      <c r="S336" s="86">
        <v>0.0</v>
      </c>
      <c r="T336" s="86">
        <v>0.0</v>
      </c>
      <c r="U336" s="86">
        <v>13.0</v>
      </c>
      <c r="V336" s="86">
        <v>7.0</v>
      </c>
      <c r="W336" s="86">
        <v>5.0</v>
      </c>
      <c r="X336" s="86">
        <v>0.0</v>
      </c>
      <c r="Y336" s="86">
        <v>0.0</v>
      </c>
      <c r="Z336" s="86">
        <v>0.0</v>
      </c>
      <c r="AA336" s="86">
        <v>0.0</v>
      </c>
      <c r="AB336" s="86">
        <v>0.0</v>
      </c>
      <c r="AC336" s="86">
        <v>0.0</v>
      </c>
      <c r="AD336" s="86">
        <v>0.0</v>
      </c>
      <c r="AE336" s="86">
        <v>0.0</v>
      </c>
      <c r="AF336" s="86">
        <v>0.0</v>
      </c>
      <c r="AG336" s="86">
        <v>10.0</v>
      </c>
      <c r="AH336" s="86">
        <v>1.0</v>
      </c>
      <c r="AI336" s="86">
        <v>0.0</v>
      </c>
      <c r="AJ336" s="79"/>
    </row>
    <row r="337">
      <c r="A337" s="86">
        <v>13981.1</v>
      </c>
      <c r="B337" s="112">
        <v>44453.0</v>
      </c>
      <c r="C337" s="109">
        <v>44506.0</v>
      </c>
      <c r="D337" s="89" t="s">
        <v>452</v>
      </c>
      <c r="E337" s="89" t="s">
        <v>46</v>
      </c>
      <c r="I337" s="110"/>
      <c r="J337" s="86">
        <v>1.0</v>
      </c>
      <c r="K337" s="86">
        <v>0.0</v>
      </c>
      <c r="L337" s="86">
        <v>0.0</v>
      </c>
      <c r="M337" s="89" t="s">
        <v>39</v>
      </c>
      <c r="N337" s="89" t="s">
        <v>39</v>
      </c>
      <c r="O337" s="86">
        <v>0.0</v>
      </c>
      <c r="P337" s="86">
        <v>0.0</v>
      </c>
      <c r="Q337" s="86">
        <v>0.0</v>
      </c>
      <c r="R337" s="86">
        <v>0.0</v>
      </c>
      <c r="S337" s="86">
        <v>0.0</v>
      </c>
      <c r="T337" s="86">
        <v>0.0</v>
      </c>
      <c r="U337" s="86">
        <v>0.0</v>
      </c>
      <c r="V337" s="86">
        <v>0.0</v>
      </c>
      <c r="W337" s="86">
        <v>0.0</v>
      </c>
      <c r="X337" s="86">
        <v>0.0</v>
      </c>
      <c r="Y337" s="86">
        <v>0.0</v>
      </c>
      <c r="Z337" s="86">
        <v>0.0</v>
      </c>
      <c r="AA337" s="86">
        <v>0.0</v>
      </c>
      <c r="AB337" s="86">
        <v>0.0</v>
      </c>
      <c r="AC337" s="86">
        <v>0.0</v>
      </c>
      <c r="AD337" s="86">
        <v>0.0</v>
      </c>
      <c r="AE337" s="86">
        <v>7.0</v>
      </c>
      <c r="AF337" s="86">
        <v>4.0</v>
      </c>
      <c r="AG337" s="86">
        <v>10.0</v>
      </c>
      <c r="AH337" s="86">
        <v>1.0</v>
      </c>
      <c r="AI337" s="86">
        <v>0.0</v>
      </c>
      <c r="AJ337" s="79"/>
    </row>
    <row r="338">
      <c r="A338" s="86">
        <v>13981.2</v>
      </c>
      <c r="B338" s="112">
        <v>44453.0</v>
      </c>
      <c r="C338" s="109">
        <v>44506.0</v>
      </c>
      <c r="D338" s="89" t="s">
        <v>452</v>
      </c>
      <c r="E338" s="89" t="s">
        <v>46</v>
      </c>
      <c r="I338" s="110"/>
      <c r="J338" s="86">
        <v>0.0</v>
      </c>
      <c r="K338" s="86">
        <v>0.0</v>
      </c>
      <c r="L338" s="86">
        <v>1.0</v>
      </c>
      <c r="M338" s="89" t="s">
        <v>39</v>
      </c>
      <c r="N338" s="89" t="s">
        <v>39</v>
      </c>
      <c r="O338" s="86">
        <v>0.0</v>
      </c>
      <c r="P338" s="86">
        <v>13.0</v>
      </c>
      <c r="Q338" s="86">
        <v>7.0</v>
      </c>
      <c r="R338" s="86">
        <v>5.0</v>
      </c>
      <c r="S338" s="86">
        <v>1.0</v>
      </c>
      <c r="T338" s="86">
        <v>0.0</v>
      </c>
      <c r="U338" s="86">
        <v>0.0</v>
      </c>
      <c r="V338" s="86">
        <v>0.0</v>
      </c>
      <c r="W338" s="86">
        <v>0.0</v>
      </c>
      <c r="X338" s="86">
        <v>0.0</v>
      </c>
      <c r="Y338" s="86">
        <v>0.0</v>
      </c>
      <c r="Z338" s="86">
        <v>0.0</v>
      </c>
      <c r="AA338" s="86">
        <v>0.0</v>
      </c>
      <c r="AB338" s="86">
        <v>0.0</v>
      </c>
      <c r="AC338" s="86">
        <v>0.0</v>
      </c>
      <c r="AD338" s="86">
        <v>0.0</v>
      </c>
      <c r="AE338" s="86">
        <v>0.0</v>
      </c>
      <c r="AF338" s="86">
        <v>0.0</v>
      </c>
      <c r="AG338" s="86">
        <v>0.0</v>
      </c>
      <c r="AH338" s="86">
        <v>0.0</v>
      </c>
      <c r="AI338" s="86">
        <v>0.0</v>
      </c>
      <c r="AJ338" s="79"/>
    </row>
    <row r="339">
      <c r="A339" s="86">
        <v>13981.3</v>
      </c>
      <c r="B339" s="112">
        <v>44453.0</v>
      </c>
      <c r="C339" s="109">
        <v>44506.0</v>
      </c>
      <c r="D339" s="89" t="s">
        <v>452</v>
      </c>
      <c r="E339" s="89" t="s">
        <v>46</v>
      </c>
      <c r="F339" s="89" t="s">
        <v>202</v>
      </c>
      <c r="G339" s="89" t="s">
        <v>38</v>
      </c>
      <c r="H339" s="86">
        <v>27612.0</v>
      </c>
      <c r="I339" s="110"/>
      <c r="J339" s="86">
        <v>0.0</v>
      </c>
      <c r="K339" s="86">
        <v>1.0</v>
      </c>
      <c r="L339" s="86">
        <v>0.0</v>
      </c>
      <c r="M339" s="89" t="s">
        <v>39</v>
      </c>
      <c r="N339" s="89" t="s">
        <v>39</v>
      </c>
      <c r="O339" s="86">
        <v>0.0</v>
      </c>
      <c r="P339" s="86">
        <v>0.0</v>
      </c>
      <c r="Q339" s="86">
        <v>0.0</v>
      </c>
      <c r="R339" s="86">
        <v>0.0</v>
      </c>
      <c r="S339" s="86">
        <v>0.0</v>
      </c>
      <c r="T339" s="86">
        <v>0.0</v>
      </c>
      <c r="U339" s="86">
        <v>12.0</v>
      </c>
      <c r="V339" s="86">
        <v>6.0</v>
      </c>
      <c r="W339" s="86">
        <v>10.0</v>
      </c>
      <c r="X339" s="86">
        <v>1.0</v>
      </c>
      <c r="Y339" s="86">
        <v>0.0</v>
      </c>
      <c r="Z339" s="86">
        <v>0.0</v>
      </c>
      <c r="AA339" s="86">
        <v>0.0</v>
      </c>
      <c r="AB339" s="86">
        <v>0.0</v>
      </c>
      <c r="AC339" s="86">
        <v>0.0</v>
      </c>
      <c r="AD339" s="86">
        <v>0.0</v>
      </c>
      <c r="AE339" s="86">
        <v>0.0</v>
      </c>
      <c r="AF339" s="86">
        <v>0.0</v>
      </c>
      <c r="AG339" s="86">
        <v>0.0</v>
      </c>
      <c r="AH339" s="86">
        <v>0.0</v>
      </c>
      <c r="AI339" s="86">
        <v>0.0</v>
      </c>
      <c r="AJ339" s="79"/>
    </row>
    <row r="340">
      <c r="A340" s="86">
        <v>13981.4</v>
      </c>
      <c r="B340" s="112">
        <v>44453.0</v>
      </c>
      <c r="C340" s="109">
        <v>44506.0</v>
      </c>
      <c r="D340" s="89" t="s">
        <v>452</v>
      </c>
      <c r="E340" s="89" t="s">
        <v>46</v>
      </c>
      <c r="F340" s="89" t="s">
        <v>202</v>
      </c>
      <c r="G340" s="89" t="s">
        <v>38</v>
      </c>
      <c r="H340" s="86">
        <v>27612.0</v>
      </c>
      <c r="I340" s="110"/>
      <c r="J340" s="86">
        <v>0.0</v>
      </c>
      <c r="K340" s="86">
        <v>1.0</v>
      </c>
      <c r="L340" s="86">
        <v>0.0</v>
      </c>
      <c r="M340" s="89" t="s">
        <v>39</v>
      </c>
      <c r="N340" s="89" t="s">
        <v>39</v>
      </c>
      <c r="O340" s="86">
        <v>0.0</v>
      </c>
      <c r="P340" s="86">
        <v>12.0</v>
      </c>
      <c r="Q340" s="86">
        <v>7.0</v>
      </c>
      <c r="R340" s="86">
        <v>5.0</v>
      </c>
      <c r="S340" s="86">
        <v>0.0</v>
      </c>
      <c r="T340" s="86">
        <v>0.0</v>
      </c>
      <c r="U340" s="86">
        <v>0.0</v>
      </c>
      <c r="V340" s="86">
        <v>0.0</v>
      </c>
      <c r="W340" s="86">
        <v>0.0</v>
      </c>
      <c r="X340" s="86">
        <v>0.0</v>
      </c>
      <c r="Y340" s="86">
        <v>0.0</v>
      </c>
      <c r="Z340" s="86">
        <v>0.0</v>
      </c>
      <c r="AA340" s="86">
        <v>0.0</v>
      </c>
      <c r="AB340" s="86">
        <v>5.0</v>
      </c>
      <c r="AC340" s="86">
        <v>1.0</v>
      </c>
      <c r="AD340" s="86">
        <v>0.0</v>
      </c>
      <c r="AE340" s="86">
        <v>0.0</v>
      </c>
      <c r="AF340" s="86">
        <v>0.0</v>
      </c>
      <c r="AG340" s="86">
        <v>0.0</v>
      </c>
      <c r="AH340" s="86">
        <v>0.0</v>
      </c>
      <c r="AI340" s="86">
        <v>0.0</v>
      </c>
      <c r="AJ340" s="79"/>
    </row>
    <row r="341">
      <c r="A341" s="86">
        <v>13981.5</v>
      </c>
      <c r="B341" s="112">
        <v>44453.0</v>
      </c>
      <c r="C341" s="109">
        <v>44506.0</v>
      </c>
      <c r="D341" s="89" t="s">
        <v>452</v>
      </c>
      <c r="E341" s="89" t="s">
        <v>46</v>
      </c>
      <c r="F341" s="89" t="s">
        <v>202</v>
      </c>
      <c r="G341" s="90" t="s">
        <v>38</v>
      </c>
      <c r="H341" s="111">
        <v>27612.0</v>
      </c>
      <c r="I341" s="91"/>
      <c r="J341" s="86">
        <v>0.0</v>
      </c>
      <c r="K341" s="86">
        <v>1.0</v>
      </c>
      <c r="L341" s="86">
        <v>0.0</v>
      </c>
      <c r="M341" s="89" t="s">
        <v>39</v>
      </c>
      <c r="N341" s="89" t="s">
        <v>39</v>
      </c>
      <c r="O341" s="86">
        <v>0.0</v>
      </c>
      <c r="P341" s="86">
        <v>12.0</v>
      </c>
      <c r="Q341" s="86">
        <v>7.0</v>
      </c>
      <c r="R341" s="86">
        <v>5.0</v>
      </c>
      <c r="S341" s="86">
        <v>0.0</v>
      </c>
      <c r="T341" s="86">
        <v>0.0</v>
      </c>
      <c r="U341" s="86">
        <v>0.0</v>
      </c>
      <c r="V341" s="86">
        <v>0.0</v>
      </c>
      <c r="W341" s="86">
        <v>0.0</v>
      </c>
      <c r="X341" s="86">
        <v>0.0</v>
      </c>
      <c r="Y341" s="86">
        <v>0.0</v>
      </c>
      <c r="Z341" s="86">
        <v>0.0</v>
      </c>
      <c r="AA341" s="86">
        <v>0.0</v>
      </c>
      <c r="AB341" s="86">
        <v>5.0</v>
      </c>
      <c r="AC341" s="86">
        <v>1.0</v>
      </c>
      <c r="AD341" s="86">
        <v>0.0</v>
      </c>
      <c r="AE341" s="86">
        <v>0.0</v>
      </c>
      <c r="AF341" s="86">
        <v>0.0</v>
      </c>
      <c r="AG341" s="86">
        <v>0.0</v>
      </c>
      <c r="AH341" s="86">
        <v>0.0</v>
      </c>
      <c r="AI341" s="86">
        <v>0.0</v>
      </c>
      <c r="AJ341" s="79"/>
    </row>
    <row r="342">
      <c r="A342" s="86">
        <v>13981.6</v>
      </c>
      <c r="B342" s="112">
        <v>44453.0</v>
      </c>
      <c r="C342" s="109">
        <v>44506.0</v>
      </c>
      <c r="D342" s="89" t="s">
        <v>452</v>
      </c>
      <c r="E342" s="89" t="s">
        <v>46</v>
      </c>
      <c r="I342" s="91"/>
      <c r="J342" s="86">
        <v>1.0</v>
      </c>
      <c r="K342" s="86">
        <v>0.0</v>
      </c>
      <c r="L342" s="86">
        <v>0.0</v>
      </c>
      <c r="M342" s="89" t="s">
        <v>39</v>
      </c>
      <c r="N342" s="89" t="s">
        <v>39</v>
      </c>
      <c r="O342" s="86">
        <v>0.0</v>
      </c>
      <c r="P342" s="86">
        <v>0.0</v>
      </c>
      <c r="Q342" s="86">
        <v>0.0</v>
      </c>
      <c r="R342" s="86">
        <v>0.0</v>
      </c>
      <c r="S342" s="86">
        <v>0.0</v>
      </c>
      <c r="T342" s="86">
        <v>0.0</v>
      </c>
      <c r="U342" s="86">
        <v>0.0</v>
      </c>
      <c r="V342" s="86">
        <v>0.0</v>
      </c>
      <c r="W342" s="86">
        <v>0.0</v>
      </c>
      <c r="X342" s="86">
        <v>0.0</v>
      </c>
      <c r="Y342" s="86">
        <v>0.0</v>
      </c>
      <c r="Z342" s="86">
        <v>13.0</v>
      </c>
      <c r="AA342" s="86">
        <v>9.0</v>
      </c>
      <c r="AB342" s="86">
        <v>13.0</v>
      </c>
      <c r="AC342" s="86">
        <v>2.0</v>
      </c>
      <c r="AD342" s="86">
        <v>1.0</v>
      </c>
      <c r="AE342" s="86">
        <v>0.0</v>
      </c>
      <c r="AF342" s="86">
        <v>0.0</v>
      </c>
      <c r="AG342" s="86">
        <v>0.0</v>
      </c>
      <c r="AH342" s="86">
        <v>0.0</v>
      </c>
      <c r="AI342" s="86">
        <v>0.0</v>
      </c>
      <c r="AJ342" s="79"/>
    </row>
    <row r="343">
      <c r="A343" s="86">
        <v>13982.1</v>
      </c>
      <c r="B343" s="112">
        <v>44454.0</v>
      </c>
      <c r="C343" s="109">
        <v>44454.0</v>
      </c>
      <c r="D343" s="89" t="s">
        <v>364</v>
      </c>
      <c r="E343" s="89" t="s">
        <v>160</v>
      </c>
      <c r="F343" s="89" t="s">
        <v>308</v>
      </c>
      <c r="G343" s="89" t="s">
        <v>43</v>
      </c>
      <c r="H343" s="86">
        <v>27545.0</v>
      </c>
      <c r="I343" s="110"/>
      <c r="J343" s="86">
        <v>0.0</v>
      </c>
      <c r="K343" s="86">
        <v>1.0</v>
      </c>
      <c r="L343" s="86">
        <v>0.0</v>
      </c>
      <c r="M343" s="89" t="s">
        <v>39</v>
      </c>
      <c r="N343" s="89" t="s">
        <v>39</v>
      </c>
      <c r="O343" s="86">
        <v>4.0</v>
      </c>
      <c r="P343" s="86">
        <v>13.0</v>
      </c>
      <c r="Q343" s="86">
        <v>8.0</v>
      </c>
      <c r="R343" s="86">
        <v>10.0</v>
      </c>
      <c r="S343" s="86">
        <v>1.0</v>
      </c>
      <c r="T343" s="86">
        <v>1.0</v>
      </c>
      <c r="U343" s="86">
        <v>0.0</v>
      </c>
      <c r="V343" s="86">
        <v>0.0</v>
      </c>
      <c r="W343" s="86">
        <v>0.0</v>
      </c>
      <c r="X343" s="86">
        <v>0.0</v>
      </c>
      <c r="Y343" s="86">
        <v>0.0</v>
      </c>
      <c r="Z343" s="86">
        <v>0.0</v>
      </c>
      <c r="AA343" s="86">
        <v>0.0</v>
      </c>
      <c r="AB343" s="86">
        <v>0.0</v>
      </c>
      <c r="AC343" s="86">
        <v>0.0</v>
      </c>
      <c r="AD343" s="86">
        <v>0.0</v>
      </c>
      <c r="AE343" s="86">
        <v>0.0</v>
      </c>
      <c r="AF343" s="86">
        <v>0.0</v>
      </c>
      <c r="AG343" s="86">
        <v>0.0</v>
      </c>
      <c r="AH343" s="86">
        <v>0.0</v>
      </c>
      <c r="AI343" s="86">
        <v>0.0</v>
      </c>
      <c r="AJ343" s="79"/>
    </row>
    <row r="344">
      <c r="A344" s="86">
        <v>13982.2</v>
      </c>
      <c r="B344" s="112">
        <v>44454.0</v>
      </c>
      <c r="C344" s="109">
        <v>44454.0</v>
      </c>
      <c r="D344" s="89" t="s">
        <v>364</v>
      </c>
      <c r="E344" s="89" t="s">
        <v>160</v>
      </c>
      <c r="F344" s="89" t="s">
        <v>40</v>
      </c>
      <c r="G344" s="110"/>
      <c r="H344" s="110"/>
      <c r="I344" s="110"/>
      <c r="J344" s="86">
        <v>0.0</v>
      </c>
      <c r="K344" s="86">
        <v>1.0</v>
      </c>
      <c r="L344" s="86">
        <v>0.0</v>
      </c>
      <c r="M344" s="89" t="s">
        <v>39</v>
      </c>
      <c r="N344" s="89" t="s">
        <v>39</v>
      </c>
      <c r="O344" s="86">
        <v>6.0</v>
      </c>
      <c r="P344" s="86">
        <v>12.0</v>
      </c>
      <c r="Q344" s="86">
        <v>11.0</v>
      </c>
      <c r="R344" s="86">
        <v>5.0</v>
      </c>
      <c r="S344" s="86">
        <v>2.0</v>
      </c>
      <c r="T344" s="86">
        <v>0.0</v>
      </c>
      <c r="U344" s="86">
        <v>0.0</v>
      </c>
      <c r="V344" s="86">
        <v>0.0</v>
      </c>
      <c r="W344" s="86">
        <v>0.0</v>
      </c>
      <c r="X344" s="86">
        <v>0.0</v>
      </c>
      <c r="Y344" s="86">
        <v>0.0</v>
      </c>
      <c r="Z344" s="86">
        <v>0.0</v>
      </c>
      <c r="AA344" s="86">
        <v>0.0</v>
      </c>
      <c r="AB344" s="86">
        <v>0.0</v>
      </c>
      <c r="AC344" s="86">
        <v>0.0</v>
      </c>
      <c r="AD344" s="86">
        <v>0.0</v>
      </c>
      <c r="AE344" s="86">
        <v>0.0</v>
      </c>
      <c r="AF344" s="86">
        <v>0.0</v>
      </c>
      <c r="AG344" s="86">
        <v>0.0</v>
      </c>
      <c r="AH344" s="86">
        <v>0.0</v>
      </c>
      <c r="AI344" s="86">
        <v>0.0</v>
      </c>
      <c r="AJ344" s="79"/>
    </row>
    <row r="345">
      <c r="A345" s="86">
        <v>13983.1</v>
      </c>
      <c r="B345" s="112">
        <v>44454.0</v>
      </c>
      <c r="C345" s="109">
        <v>44466.0</v>
      </c>
      <c r="D345" s="89" t="s">
        <v>450</v>
      </c>
      <c r="E345" s="89" t="s">
        <v>36</v>
      </c>
      <c r="F345" s="89" t="s">
        <v>266</v>
      </c>
      <c r="G345" s="89" t="s">
        <v>38</v>
      </c>
      <c r="H345" s="86">
        <v>27604.0</v>
      </c>
      <c r="I345" s="91"/>
      <c r="J345" s="86">
        <v>0.0</v>
      </c>
      <c r="K345" s="86">
        <v>1.0</v>
      </c>
      <c r="L345" s="86">
        <v>0.0</v>
      </c>
      <c r="M345" s="89" t="s">
        <v>39</v>
      </c>
      <c r="N345" s="89" t="s">
        <v>39</v>
      </c>
      <c r="O345" s="86">
        <v>2.0</v>
      </c>
      <c r="P345" s="86">
        <v>0.0</v>
      </c>
      <c r="Q345" s="86">
        <v>0.0</v>
      </c>
      <c r="R345" s="86">
        <v>0.0</v>
      </c>
      <c r="S345" s="86">
        <v>0.0</v>
      </c>
      <c r="T345" s="86">
        <v>0.0</v>
      </c>
      <c r="U345" s="86">
        <v>11.0</v>
      </c>
      <c r="V345" s="86">
        <v>5.0</v>
      </c>
      <c r="W345" s="86">
        <v>10.0</v>
      </c>
      <c r="X345" s="86">
        <v>1.0</v>
      </c>
      <c r="Y345" s="86">
        <v>0.0</v>
      </c>
      <c r="Z345" s="86">
        <v>0.0</v>
      </c>
      <c r="AA345" s="86">
        <v>0.0</v>
      </c>
      <c r="AB345" s="86">
        <v>0.0</v>
      </c>
      <c r="AC345" s="86">
        <v>0.0</v>
      </c>
      <c r="AD345" s="86">
        <v>0.0</v>
      </c>
      <c r="AE345" s="86">
        <v>0.0</v>
      </c>
      <c r="AF345" s="86">
        <v>0.0</v>
      </c>
      <c r="AG345" s="86">
        <v>0.0</v>
      </c>
      <c r="AH345" s="86">
        <v>0.0</v>
      </c>
      <c r="AI345" s="86">
        <v>0.0</v>
      </c>
      <c r="AJ345" s="79"/>
    </row>
    <row r="346">
      <c r="A346" s="86">
        <v>13984.1</v>
      </c>
      <c r="B346" s="112">
        <v>44454.0</v>
      </c>
      <c r="C346" s="109">
        <v>44508.0</v>
      </c>
      <c r="D346" s="89" t="s">
        <v>150</v>
      </c>
      <c r="E346" s="89" t="s">
        <v>36</v>
      </c>
      <c r="F346" s="89" t="s">
        <v>151</v>
      </c>
      <c r="G346" s="89" t="s">
        <v>38</v>
      </c>
      <c r="H346" s="86">
        <v>27606.0</v>
      </c>
      <c r="I346" s="110"/>
      <c r="J346" s="86">
        <v>0.0</v>
      </c>
      <c r="K346" s="86">
        <v>1.0</v>
      </c>
      <c r="L346" s="86">
        <v>0.0</v>
      </c>
      <c r="M346" s="89" t="s">
        <v>39</v>
      </c>
      <c r="N346" s="89" t="s">
        <v>39</v>
      </c>
      <c r="O346" s="86">
        <v>0.0</v>
      </c>
      <c r="P346" s="86">
        <v>0.0</v>
      </c>
      <c r="Q346" s="86">
        <v>0.0</v>
      </c>
      <c r="R346" s="86">
        <v>0.0</v>
      </c>
      <c r="S346" s="86">
        <v>0.0</v>
      </c>
      <c r="T346" s="86">
        <v>0.0</v>
      </c>
      <c r="U346" s="86">
        <v>11.0</v>
      </c>
      <c r="V346" s="86">
        <v>5.0</v>
      </c>
      <c r="W346" s="86">
        <v>5.0</v>
      </c>
      <c r="X346" s="86">
        <v>0.0</v>
      </c>
      <c r="Y346" s="86">
        <v>1.0</v>
      </c>
      <c r="Z346" s="86">
        <v>0.0</v>
      </c>
      <c r="AA346" s="86">
        <v>0.0</v>
      </c>
      <c r="AB346" s="86">
        <v>0.0</v>
      </c>
      <c r="AC346" s="86">
        <v>0.0</v>
      </c>
      <c r="AD346" s="86">
        <v>0.0</v>
      </c>
      <c r="AE346" s="86">
        <v>0.0</v>
      </c>
      <c r="AF346" s="86">
        <v>0.0</v>
      </c>
      <c r="AG346" s="86">
        <v>5.0</v>
      </c>
      <c r="AH346" s="86">
        <v>1.0</v>
      </c>
      <c r="AI346" s="86">
        <v>0.0</v>
      </c>
      <c r="AJ346" s="79"/>
    </row>
    <row r="347">
      <c r="A347" s="86">
        <v>13984.2</v>
      </c>
      <c r="B347" s="112">
        <v>44454.0</v>
      </c>
      <c r="C347" s="109">
        <v>44508.0</v>
      </c>
      <c r="D347" s="89" t="s">
        <v>150</v>
      </c>
      <c r="E347" s="89" t="s">
        <v>36</v>
      </c>
      <c r="F347" s="89" t="s">
        <v>40</v>
      </c>
      <c r="G347" s="113"/>
      <c r="H347" s="113"/>
      <c r="I347" s="91"/>
      <c r="J347" s="86">
        <v>0.0</v>
      </c>
      <c r="K347" s="86">
        <v>1.0</v>
      </c>
      <c r="L347" s="86">
        <v>0.0</v>
      </c>
      <c r="M347" s="89" t="s">
        <v>39</v>
      </c>
      <c r="N347" s="89" t="s">
        <v>39</v>
      </c>
      <c r="O347" s="86">
        <v>0.0</v>
      </c>
      <c r="P347" s="86">
        <v>12.0</v>
      </c>
      <c r="Q347" s="86">
        <v>6.0</v>
      </c>
      <c r="R347" s="86">
        <v>10.0</v>
      </c>
      <c r="S347" s="86">
        <v>1.0</v>
      </c>
      <c r="T347" s="86">
        <v>1.0</v>
      </c>
      <c r="U347" s="86">
        <v>0.0</v>
      </c>
      <c r="V347" s="86">
        <v>0.0</v>
      </c>
      <c r="W347" s="86">
        <v>0.0</v>
      </c>
      <c r="X347" s="86">
        <v>0.0</v>
      </c>
      <c r="Y347" s="86">
        <v>0.0</v>
      </c>
      <c r="Z347" s="86">
        <v>0.0</v>
      </c>
      <c r="AA347" s="86">
        <v>0.0</v>
      </c>
      <c r="AB347" s="86">
        <v>0.0</v>
      </c>
      <c r="AC347" s="86">
        <v>0.0</v>
      </c>
      <c r="AD347" s="86">
        <v>0.0</v>
      </c>
      <c r="AE347" s="86">
        <v>0.0</v>
      </c>
      <c r="AF347" s="86">
        <v>0.0</v>
      </c>
      <c r="AG347" s="86">
        <v>0.0</v>
      </c>
      <c r="AH347" s="86">
        <v>0.0</v>
      </c>
      <c r="AI347" s="86">
        <v>0.0</v>
      </c>
      <c r="AJ347" s="79"/>
    </row>
    <row r="348">
      <c r="A348" s="86">
        <v>13985.1</v>
      </c>
      <c r="B348" s="112">
        <v>44454.0</v>
      </c>
      <c r="C348" s="109">
        <v>44508.0</v>
      </c>
      <c r="D348" s="89" t="s">
        <v>150</v>
      </c>
      <c r="E348" s="89" t="s">
        <v>36</v>
      </c>
      <c r="F348" s="89" t="s">
        <v>151</v>
      </c>
      <c r="G348" s="89" t="s">
        <v>38</v>
      </c>
      <c r="H348" s="86">
        <v>27606.0</v>
      </c>
      <c r="I348" s="110"/>
      <c r="J348" s="86">
        <v>0.0</v>
      </c>
      <c r="K348" s="86">
        <v>1.0</v>
      </c>
      <c r="L348" s="86">
        <v>0.0</v>
      </c>
      <c r="M348" s="89" t="s">
        <v>39</v>
      </c>
      <c r="N348" s="89" t="s">
        <v>39</v>
      </c>
      <c r="O348" s="86">
        <v>0.0</v>
      </c>
      <c r="P348" s="86">
        <v>11.0</v>
      </c>
      <c r="Q348" s="86">
        <v>5.0</v>
      </c>
      <c r="R348" s="86">
        <v>10.0</v>
      </c>
      <c r="S348" s="86">
        <v>1.0</v>
      </c>
      <c r="T348" s="86">
        <v>0.0</v>
      </c>
      <c r="U348" s="86">
        <v>0.0</v>
      </c>
      <c r="V348" s="86">
        <v>0.0</v>
      </c>
      <c r="W348" s="86">
        <v>0.0</v>
      </c>
      <c r="X348" s="86">
        <v>0.0</v>
      </c>
      <c r="Y348" s="86">
        <v>0.0</v>
      </c>
      <c r="Z348" s="86">
        <v>0.0</v>
      </c>
      <c r="AA348" s="86">
        <v>0.0</v>
      </c>
      <c r="AB348" s="86">
        <v>0.0</v>
      </c>
      <c r="AC348" s="86">
        <v>0.0</v>
      </c>
      <c r="AD348" s="86">
        <v>0.0</v>
      </c>
      <c r="AE348" s="86">
        <v>0.0</v>
      </c>
      <c r="AF348" s="86">
        <v>0.0</v>
      </c>
      <c r="AG348" s="86">
        <v>0.0</v>
      </c>
      <c r="AH348" s="86">
        <v>0.0</v>
      </c>
      <c r="AI348" s="86">
        <v>0.0</v>
      </c>
      <c r="AJ348" s="79"/>
    </row>
    <row r="349">
      <c r="A349" s="86">
        <v>13985.2</v>
      </c>
      <c r="B349" s="112">
        <v>44454.0</v>
      </c>
      <c r="C349" s="109">
        <v>44508.0</v>
      </c>
      <c r="D349" s="89" t="s">
        <v>150</v>
      </c>
      <c r="E349" s="89" t="s">
        <v>36</v>
      </c>
      <c r="F349" s="89" t="s">
        <v>355</v>
      </c>
      <c r="G349" s="89" t="s">
        <v>51</v>
      </c>
      <c r="H349" s="86">
        <v>27539.0</v>
      </c>
      <c r="I349" s="110"/>
      <c r="J349" s="86">
        <v>0.0</v>
      </c>
      <c r="K349" s="86">
        <v>1.0</v>
      </c>
      <c r="L349" s="86">
        <v>0.0</v>
      </c>
      <c r="M349" s="89" t="s">
        <v>39</v>
      </c>
      <c r="N349" s="89" t="s">
        <v>39</v>
      </c>
      <c r="O349" s="86">
        <v>0.0</v>
      </c>
      <c r="P349" s="86">
        <v>0.0</v>
      </c>
      <c r="Q349" s="86">
        <v>0.0</v>
      </c>
      <c r="R349" s="86">
        <v>0.0</v>
      </c>
      <c r="S349" s="86">
        <v>0.0</v>
      </c>
      <c r="T349" s="86">
        <v>0.0</v>
      </c>
      <c r="U349" s="86">
        <v>0.0</v>
      </c>
      <c r="V349" s="86">
        <v>0.0</v>
      </c>
      <c r="W349" s="86">
        <v>0.0</v>
      </c>
      <c r="X349" s="86">
        <v>0.0</v>
      </c>
      <c r="Y349" s="86">
        <v>0.0</v>
      </c>
      <c r="Z349" s="86">
        <v>0.0</v>
      </c>
      <c r="AA349" s="86">
        <v>0.0</v>
      </c>
      <c r="AB349" s="86">
        <v>0.0</v>
      </c>
      <c r="AC349" s="86">
        <v>0.0</v>
      </c>
      <c r="AD349" s="86">
        <v>0.0</v>
      </c>
      <c r="AE349" s="86">
        <v>11.0</v>
      </c>
      <c r="AF349" s="86">
        <v>5.0</v>
      </c>
      <c r="AG349" s="86">
        <v>10.0</v>
      </c>
      <c r="AH349" s="86">
        <v>1.0</v>
      </c>
      <c r="AI349" s="86">
        <v>1.0</v>
      </c>
      <c r="AJ349" s="79"/>
    </row>
    <row r="350">
      <c r="A350" s="86">
        <v>13985.3</v>
      </c>
      <c r="B350" s="112">
        <v>44454.0</v>
      </c>
      <c r="C350" s="109">
        <v>44508.0</v>
      </c>
      <c r="D350" s="89" t="s">
        <v>150</v>
      </c>
      <c r="E350" s="89" t="s">
        <v>36</v>
      </c>
      <c r="F350" s="89" t="s">
        <v>67</v>
      </c>
      <c r="G350" s="89" t="s">
        <v>38</v>
      </c>
      <c r="H350" s="86">
        <v>27610.0</v>
      </c>
      <c r="I350" s="110"/>
      <c r="J350" s="86">
        <v>0.0</v>
      </c>
      <c r="K350" s="86">
        <v>1.0</v>
      </c>
      <c r="L350" s="86">
        <v>0.0</v>
      </c>
      <c r="M350" s="89" t="s">
        <v>39</v>
      </c>
      <c r="N350" s="89" t="s">
        <v>39</v>
      </c>
      <c r="O350" s="86">
        <v>0.0</v>
      </c>
      <c r="P350" s="86">
        <v>11.0</v>
      </c>
      <c r="Q350" s="86">
        <v>5.0</v>
      </c>
      <c r="R350" s="86">
        <v>10.0</v>
      </c>
      <c r="S350" s="86">
        <v>1.0</v>
      </c>
      <c r="T350" s="86">
        <v>1.0</v>
      </c>
      <c r="U350" s="86">
        <v>0.0</v>
      </c>
      <c r="V350" s="86">
        <v>0.0</v>
      </c>
      <c r="W350" s="86">
        <v>0.0</v>
      </c>
      <c r="X350" s="86">
        <v>0.0</v>
      </c>
      <c r="Y350" s="86">
        <v>0.0</v>
      </c>
      <c r="Z350" s="86">
        <v>0.0</v>
      </c>
      <c r="AA350" s="86">
        <v>0.0</v>
      </c>
      <c r="AB350" s="86">
        <v>0.0</v>
      </c>
      <c r="AC350" s="86">
        <v>0.0</v>
      </c>
      <c r="AD350" s="86">
        <v>0.0</v>
      </c>
      <c r="AE350" s="86">
        <v>0.0</v>
      </c>
      <c r="AF350" s="86">
        <v>0.0</v>
      </c>
      <c r="AG350" s="86">
        <v>0.0</v>
      </c>
      <c r="AH350" s="86">
        <v>0.0</v>
      </c>
      <c r="AI350" s="86">
        <v>0.0</v>
      </c>
      <c r="AJ350" s="79"/>
    </row>
    <row r="351">
      <c r="A351" s="86">
        <v>13986.1</v>
      </c>
      <c r="B351" s="112">
        <v>44454.0</v>
      </c>
      <c r="C351" s="109">
        <v>44505.0</v>
      </c>
      <c r="D351" s="89" t="s">
        <v>184</v>
      </c>
      <c r="E351" s="89" t="s">
        <v>36</v>
      </c>
      <c r="F351" s="89" t="s">
        <v>83</v>
      </c>
      <c r="G351" s="89" t="s">
        <v>38</v>
      </c>
      <c r="H351" s="86">
        <v>27609.0</v>
      </c>
      <c r="I351" s="110"/>
      <c r="J351" s="86">
        <v>0.0</v>
      </c>
      <c r="K351" s="86">
        <v>1.0</v>
      </c>
      <c r="L351" s="86">
        <v>0.0</v>
      </c>
      <c r="M351" s="89" t="s">
        <v>49</v>
      </c>
      <c r="N351" s="89" t="s">
        <v>39</v>
      </c>
      <c r="O351" s="86">
        <v>0.0</v>
      </c>
      <c r="P351" s="86">
        <v>12.0</v>
      </c>
      <c r="Q351" s="86">
        <v>7.0</v>
      </c>
      <c r="R351" s="86">
        <v>10.0</v>
      </c>
      <c r="S351" s="86">
        <v>1.0</v>
      </c>
      <c r="T351" s="86">
        <v>1.0</v>
      </c>
      <c r="U351" s="86">
        <v>0.0</v>
      </c>
      <c r="V351" s="86">
        <v>0.0</v>
      </c>
      <c r="W351" s="86">
        <v>0.0</v>
      </c>
      <c r="X351" s="86">
        <v>0.0</v>
      </c>
      <c r="Y351" s="86">
        <v>0.0</v>
      </c>
      <c r="Z351" s="86">
        <v>0.0</v>
      </c>
      <c r="AA351" s="86">
        <v>0.0</v>
      </c>
      <c r="AB351" s="86">
        <v>0.0</v>
      </c>
      <c r="AC351" s="86">
        <v>0.0</v>
      </c>
      <c r="AD351" s="86">
        <v>0.0</v>
      </c>
      <c r="AE351" s="86">
        <v>0.0</v>
      </c>
      <c r="AF351" s="86">
        <v>0.0</v>
      </c>
      <c r="AG351" s="86">
        <v>0.0</v>
      </c>
      <c r="AH351" s="86">
        <v>0.0</v>
      </c>
      <c r="AI351" s="86">
        <v>0.0</v>
      </c>
      <c r="AJ351" s="79"/>
    </row>
    <row r="352">
      <c r="A352" s="86">
        <v>13986.2</v>
      </c>
      <c r="B352" s="112">
        <v>44454.0</v>
      </c>
      <c r="C352" s="109">
        <v>44505.0</v>
      </c>
      <c r="D352" s="89" t="s">
        <v>184</v>
      </c>
      <c r="E352" s="89" t="s">
        <v>36</v>
      </c>
      <c r="I352" s="110"/>
      <c r="J352" s="86">
        <v>1.0</v>
      </c>
      <c r="K352" s="86">
        <v>0.0</v>
      </c>
      <c r="L352" s="86">
        <v>0.0</v>
      </c>
      <c r="M352" s="89" t="s">
        <v>49</v>
      </c>
      <c r="N352" s="89" t="s">
        <v>39</v>
      </c>
      <c r="O352" s="86">
        <v>0.0</v>
      </c>
      <c r="P352" s="86">
        <v>0.0</v>
      </c>
      <c r="Q352" s="86">
        <v>0.0</v>
      </c>
      <c r="R352" s="86">
        <v>0.0</v>
      </c>
      <c r="S352" s="86">
        <v>0.0</v>
      </c>
      <c r="T352" s="86">
        <v>0.0</v>
      </c>
      <c r="U352" s="86">
        <v>0.0</v>
      </c>
      <c r="V352" s="86">
        <v>0.0</v>
      </c>
      <c r="W352" s="86">
        <v>0.0</v>
      </c>
      <c r="X352" s="86">
        <v>0.0</v>
      </c>
      <c r="Y352" s="86">
        <v>0.0</v>
      </c>
      <c r="Z352" s="86">
        <v>8.0</v>
      </c>
      <c r="AA352" s="86">
        <v>4.0</v>
      </c>
      <c r="AB352" s="86">
        <v>10.0</v>
      </c>
      <c r="AC352" s="86">
        <v>1.0</v>
      </c>
      <c r="AD352" s="86">
        <v>1.0</v>
      </c>
      <c r="AE352" s="86">
        <v>0.0</v>
      </c>
      <c r="AF352" s="86">
        <v>0.0</v>
      </c>
      <c r="AG352" s="86">
        <v>0.0</v>
      </c>
      <c r="AH352" s="86">
        <v>0.0</v>
      </c>
      <c r="AI352" s="86">
        <v>0.0</v>
      </c>
      <c r="AJ352" s="79"/>
    </row>
    <row r="353">
      <c r="A353" s="86">
        <v>13987.1</v>
      </c>
      <c r="B353" s="112">
        <v>44454.0</v>
      </c>
      <c r="C353" s="109">
        <v>44512.0</v>
      </c>
      <c r="D353" s="89" t="s">
        <v>321</v>
      </c>
      <c r="E353" s="89" t="s">
        <v>46</v>
      </c>
      <c r="F353" s="89" t="s">
        <v>105</v>
      </c>
      <c r="G353" s="89" t="s">
        <v>51</v>
      </c>
      <c r="H353" s="86">
        <v>27502.0</v>
      </c>
      <c r="I353" s="110"/>
      <c r="J353" s="86">
        <v>0.0</v>
      </c>
      <c r="K353" s="86">
        <v>1.0</v>
      </c>
      <c r="L353" s="86">
        <v>0.0</v>
      </c>
      <c r="M353" s="89" t="s">
        <v>39</v>
      </c>
      <c r="N353" s="89" t="s">
        <v>39</v>
      </c>
      <c r="O353" s="86">
        <v>1.0</v>
      </c>
      <c r="P353" s="86">
        <v>0.0</v>
      </c>
      <c r="Q353" s="86">
        <v>0.0</v>
      </c>
      <c r="R353" s="86">
        <v>0.0</v>
      </c>
      <c r="S353" s="86">
        <v>0.0</v>
      </c>
      <c r="T353" s="86">
        <v>0.0</v>
      </c>
      <c r="U353" s="86">
        <v>0.0</v>
      </c>
      <c r="V353" s="86">
        <v>0.0</v>
      </c>
      <c r="W353" s="86">
        <v>0.0</v>
      </c>
      <c r="X353" s="86">
        <v>0.0</v>
      </c>
      <c r="Y353" s="86">
        <v>0.0</v>
      </c>
      <c r="Z353" s="86">
        <v>9.0</v>
      </c>
      <c r="AA353" s="86">
        <v>6.0</v>
      </c>
      <c r="AB353" s="86">
        <v>12.0</v>
      </c>
      <c r="AC353" s="86">
        <v>1.0</v>
      </c>
      <c r="AD353" s="86">
        <v>0.0</v>
      </c>
      <c r="AE353" s="86">
        <v>0.0</v>
      </c>
      <c r="AF353" s="86">
        <v>0.0</v>
      </c>
      <c r="AG353" s="86">
        <v>0.0</v>
      </c>
      <c r="AH353" s="86">
        <v>0.0</v>
      </c>
      <c r="AI353" s="86">
        <v>0.0</v>
      </c>
      <c r="AJ353" s="79"/>
    </row>
    <row r="354">
      <c r="A354" s="86">
        <v>13987.2</v>
      </c>
      <c r="B354" s="112">
        <v>44454.0</v>
      </c>
      <c r="C354" s="109">
        <v>44512.0</v>
      </c>
      <c r="D354" s="89" t="s">
        <v>321</v>
      </c>
      <c r="E354" s="89" t="s">
        <v>46</v>
      </c>
      <c r="I354" s="110"/>
      <c r="J354" s="86">
        <v>1.0</v>
      </c>
      <c r="K354" s="86">
        <v>0.0</v>
      </c>
      <c r="L354" s="86">
        <v>0.0</v>
      </c>
      <c r="M354" s="89" t="s">
        <v>39</v>
      </c>
      <c r="N354" s="89" t="s">
        <v>39</v>
      </c>
      <c r="O354" s="86">
        <v>0.0</v>
      </c>
      <c r="P354" s="86">
        <v>0.0</v>
      </c>
      <c r="Q354" s="86">
        <v>0.0</v>
      </c>
      <c r="R354" s="86">
        <v>0.0</v>
      </c>
      <c r="S354" s="86">
        <v>0.0</v>
      </c>
      <c r="T354" s="86">
        <v>0.0</v>
      </c>
      <c r="U354" s="86">
        <v>0.0</v>
      </c>
      <c r="V354" s="86">
        <v>0.0</v>
      </c>
      <c r="W354" s="86">
        <v>0.0</v>
      </c>
      <c r="X354" s="86">
        <v>0.0</v>
      </c>
      <c r="Y354" s="86">
        <v>0.0</v>
      </c>
      <c r="Z354" s="86">
        <v>4.0</v>
      </c>
      <c r="AA354" s="86">
        <v>3.0</v>
      </c>
      <c r="AB354" s="86">
        <v>10.0</v>
      </c>
      <c r="AC354" s="86">
        <v>0.0</v>
      </c>
      <c r="AD354" s="86">
        <v>0.0</v>
      </c>
      <c r="AE354" s="86">
        <v>0.0</v>
      </c>
      <c r="AF354" s="86">
        <v>0.0</v>
      </c>
      <c r="AG354" s="86">
        <v>0.0</v>
      </c>
      <c r="AH354" s="86">
        <v>0.0</v>
      </c>
      <c r="AI354" s="86">
        <v>0.0</v>
      </c>
      <c r="AJ354" s="79"/>
    </row>
    <row r="355">
      <c r="A355" s="86">
        <v>13987.3</v>
      </c>
      <c r="B355" s="112">
        <v>44454.0</v>
      </c>
      <c r="C355" s="109">
        <v>44512.0</v>
      </c>
      <c r="D355" s="89" t="s">
        <v>321</v>
      </c>
      <c r="E355" s="89" t="s">
        <v>46</v>
      </c>
      <c r="I355" s="110"/>
      <c r="J355" s="86">
        <v>1.0</v>
      </c>
      <c r="K355" s="86">
        <v>0.0</v>
      </c>
      <c r="L355" s="86">
        <v>0.0</v>
      </c>
      <c r="M355" s="89" t="s">
        <v>39</v>
      </c>
      <c r="N355" s="89" t="s">
        <v>39</v>
      </c>
      <c r="O355" s="86">
        <v>0.0</v>
      </c>
      <c r="P355" s="86">
        <v>0.0</v>
      </c>
      <c r="Q355" s="86">
        <v>0.0</v>
      </c>
      <c r="R355" s="86">
        <v>0.0</v>
      </c>
      <c r="S355" s="86">
        <v>0.0</v>
      </c>
      <c r="T355" s="86">
        <v>0.0</v>
      </c>
      <c r="U355" s="86">
        <v>0.0</v>
      </c>
      <c r="V355" s="86">
        <v>0.0</v>
      </c>
      <c r="W355" s="86">
        <v>0.0</v>
      </c>
      <c r="X355" s="86">
        <v>0.0</v>
      </c>
      <c r="Y355" s="86">
        <v>0.0</v>
      </c>
      <c r="Z355" s="86">
        <v>0.0</v>
      </c>
      <c r="AA355" s="86">
        <v>0.0</v>
      </c>
      <c r="AB355" s="86">
        <v>0.0</v>
      </c>
      <c r="AC355" s="86">
        <v>0.0</v>
      </c>
      <c r="AD355" s="86">
        <v>0.0</v>
      </c>
      <c r="AE355" s="86">
        <v>6.0</v>
      </c>
      <c r="AF355" s="86">
        <v>3.0</v>
      </c>
      <c r="AG355" s="86">
        <v>10.0</v>
      </c>
      <c r="AH355" s="86">
        <v>1.0</v>
      </c>
      <c r="AI355" s="86">
        <v>0.0</v>
      </c>
      <c r="AJ355" s="79"/>
    </row>
    <row r="356">
      <c r="A356" s="86">
        <v>13988.1</v>
      </c>
      <c r="B356" s="112">
        <v>44454.0</v>
      </c>
      <c r="C356" s="109">
        <v>44508.0</v>
      </c>
      <c r="D356" s="89" t="s">
        <v>396</v>
      </c>
      <c r="E356" s="89" t="s">
        <v>397</v>
      </c>
      <c r="F356" s="110"/>
      <c r="G356" s="110"/>
      <c r="H356" s="110"/>
      <c r="I356" s="110"/>
      <c r="J356" s="86">
        <v>1.0</v>
      </c>
      <c r="K356" s="86">
        <v>0.0</v>
      </c>
      <c r="L356" s="86">
        <v>0.0</v>
      </c>
      <c r="M356" s="89" t="s">
        <v>39</v>
      </c>
      <c r="N356" s="89" t="s">
        <v>39</v>
      </c>
      <c r="O356" s="86">
        <v>0.0</v>
      </c>
      <c r="P356" s="86">
        <v>0.0</v>
      </c>
      <c r="Q356" s="86">
        <v>0.0</v>
      </c>
      <c r="R356" s="86">
        <v>0.0</v>
      </c>
      <c r="S356" s="86">
        <v>0.0</v>
      </c>
      <c r="T356" s="86">
        <v>0.0</v>
      </c>
      <c r="U356" s="86">
        <v>0.0</v>
      </c>
      <c r="V356" s="86">
        <v>0.0</v>
      </c>
      <c r="W356" s="86">
        <v>0.0</v>
      </c>
      <c r="X356" s="86">
        <v>0.0</v>
      </c>
      <c r="Y356" s="86">
        <v>0.0</v>
      </c>
      <c r="Z356" s="86">
        <v>4.0</v>
      </c>
      <c r="AA356" s="86">
        <v>1.0</v>
      </c>
      <c r="AB356" s="86">
        <v>0.0</v>
      </c>
      <c r="AC356" s="86">
        <v>0.0</v>
      </c>
      <c r="AD356" s="86">
        <v>1.0</v>
      </c>
      <c r="AE356" s="86">
        <v>0.0</v>
      </c>
      <c r="AF356" s="86">
        <v>0.0</v>
      </c>
      <c r="AG356" s="86">
        <v>0.0</v>
      </c>
      <c r="AH356" s="86">
        <v>0.0</v>
      </c>
      <c r="AI356" s="86">
        <v>0.0</v>
      </c>
      <c r="AJ356" s="69"/>
    </row>
    <row r="357">
      <c r="A357" s="86">
        <v>13988.2</v>
      </c>
      <c r="B357" s="112">
        <v>44454.0</v>
      </c>
      <c r="C357" s="112">
        <v>44508.0</v>
      </c>
      <c r="D357" s="89" t="s">
        <v>396</v>
      </c>
      <c r="E357" s="89" t="s">
        <v>397</v>
      </c>
      <c r="F357" s="89" t="s">
        <v>278</v>
      </c>
      <c r="G357" s="89" t="s">
        <v>38</v>
      </c>
      <c r="H357" s="86">
        <v>27610.0</v>
      </c>
      <c r="I357" s="110"/>
      <c r="J357" s="86">
        <v>0.0</v>
      </c>
      <c r="K357" s="86">
        <v>1.0</v>
      </c>
      <c r="L357" s="86">
        <v>0.0</v>
      </c>
      <c r="M357" s="89" t="s">
        <v>39</v>
      </c>
      <c r="N357" s="89" t="s">
        <v>39</v>
      </c>
      <c r="O357" s="86">
        <v>3.0</v>
      </c>
      <c r="P357" s="86">
        <v>0.0</v>
      </c>
      <c r="Q357" s="86">
        <v>0.0</v>
      </c>
      <c r="R357" s="86">
        <v>0.0</v>
      </c>
      <c r="S357" s="86">
        <v>0.0</v>
      </c>
      <c r="T357" s="86">
        <v>0.0</v>
      </c>
      <c r="U357" s="86">
        <v>12.0</v>
      </c>
      <c r="V357" s="86">
        <v>6.0</v>
      </c>
      <c r="W357" s="86">
        <v>10.0</v>
      </c>
      <c r="X357" s="86">
        <v>1.0</v>
      </c>
      <c r="Y357" s="86">
        <v>1.0</v>
      </c>
      <c r="Z357" s="86">
        <v>0.0</v>
      </c>
      <c r="AA357" s="86">
        <v>0.0</v>
      </c>
      <c r="AB357" s="86">
        <v>0.0</v>
      </c>
      <c r="AC357" s="86">
        <v>0.0</v>
      </c>
      <c r="AD357" s="86">
        <v>0.0</v>
      </c>
      <c r="AE357" s="86">
        <v>0.0</v>
      </c>
      <c r="AF357" s="86">
        <v>0.0</v>
      </c>
      <c r="AG357" s="86">
        <v>0.0</v>
      </c>
      <c r="AH357" s="86">
        <v>0.0</v>
      </c>
      <c r="AI357" s="86">
        <v>0.0</v>
      </c>
      <c r="AJ357" s="69"/>
    </row>
    <row r="358">
      <c r="A358" s="86">
        <v>13988.3</v>
      </c>
      <c r="B358" s="112">
        <v>44454.0</v>
      </c>
      <c r="C358" s="109">
        <v>44508.0</v>
      </c>
      <c r="D358" s="89" t="s">
        <v>396</v>
      </c>
      <c r="E358" s="89" t="s">
        <v>397</v>
      </c>
      <c r="F358" s="110"/>
      <c r="G358" s="113"/>
      <c r="H358" s="113"/>
      <c r="I358" s="91"/>
      <c r="J358" s="86">
        <v>0.0</v>
      </c>
      <c r="K358" s="86">
        <v>0.0</v>
      </c>
      <c r="L358" s="86">
        <v>1.0</v>
      </c>
      <c r="M358" s="89" t="s">
        <v>39</v>
      </c>
      <c r="N358" s="89" t="s">
        <v>39</v>
      </c>
      <c r="O358" s="86">
        <v>3.0</v>
      </c>
      <c r="P358" s="86">
        <v>0.0</v>
      </c>
      <c r="Q358" s="86">
        <v>0.0</v>
      </c>
      <c r="R358" s="86">
        <v>0.0</v>
      </c>
      <c r="S358" s="86">
        <v>0.0</v>
      </c>
      <c r="T358" s="86">
        <v>0.0</v>
      </c>
      <c r="U358" s="86">
        <v>12.0</v>
      </c>
      <c r="V358" s="86">
        <v>6.0</v>
      </c>
      <c r="W358" s="86">
        <v>10.0</v>
      </c>
      <c r="X358" s="86">
        <v>1.0</v>
      </c>
      <c r="Y358" s="86">
        <v>1.0</v>
      </c>
      <c r="Z358" s="86">
        <v>0.0</v>
      </c>
      <c r="AA358" s="86">
        <v>0.0</v>
      </c>
      <c r="AB358" s="86">
        <v>0.0</v>
      </c>
      <c r="AC358" s="86">
        <v>0.0</v>
      </c>
      <c r="AD358" s="86">
        <v>0.0</v>
      </c>
      <c r="AE358" s="86">
        <v>0.0</v>
      </c>
      <c r="AF358" s="86">
        <v>0.0</v>
      </c>
      <c r="AG358" s="86">
        <v>0.0</v>
      </c>
      <c r="AH358" s="86">
        <v>0.0</v>
      </c>
      <c r="AI358" s="86">
        <v>0.0</v>
      </c>
      <c r="AJ358" s="69"/>
    </row>
    <row r="359">
      <c r="A359" s="86">
        <v>13988.4</v>
      </c>
      <c r="B359" s="112">
        <v>44454.0</v>
      </c>
      <c r="C359" s="109">
        <v>44508.0</v>
      </c>
      <c r="D359" s="89" t="s">
        <v>396</v>
      </c>
      <c r="E359" s="89" t="s">
        <v>397</v>
      </c>
      <c r="F359" s="110"/>
      <c r="G359" s="110"/>
      <c r="H359" s="110"/>
      <c r="I359" s="110"/>
      <c r="J359" s="86">
        <v>0.0</v>
      </c>
      <c r="K359" s="86">
        <v>0.0</v>
      </c>
      <c r="L359" s="86">
        <v>1.0</v>
      </c>
      <c r="M359" s="89" t="s">
        <v>39</v>
      </c>
      <c r="N359" s="89" t="s">
        <v>39</v>
      </c>
      <c r="O359" s="86">
        <v>1.0</v>
      </c>
      <c r="P359" s="86">
        <v>11.0</v>
      </c>
      <c r="Q359" s="86">
        <v>12.0</v>
      </c>
      <c r="R359" s="86">
        <v>5.0</v>
      </c>
      <c r="S359" s="86">
        <v>5.0</v>
      </c>
      <c r="T359" s="86">
        <v>1.0</v>
      </c>
      <c r="U359" s="86">
        <v>0.0</v>
      </c>
      <c r="V359" s="86">
        <v>0.0</v>
      </c>
      <c r="W359" s="86">
        <v>0.0</v>
      </c>
      <c r="X359" s="86">
        <v>0.0</v>
      </c>
      <c r="Y359" s="86">
        <v>0.0</v>
      </c>
      <c r="Z359" s="86">
        <v>0.0</v>
      </c>
      <c r="AA359" s="86">
        <v>0.0</v>
      </c>
      <c r="AB359" s="86">
        <v>0.0</v>
      </c>
      <c r="AC359" s="86">
        <v>0.0</v>
      </c>
      <c r="AD359" s="86">
        <v>0.0</v>
      </c>
      <c r="AE359" s="86">
        <v>0.0</v>
      </c>
      <c r="AF359" s="86">
        <v>0.0</v>
      </c>
      <c r="AG359" s="86">
        <v>0.0</v>
      </c>
      <c r="AH359" s="86">
        <v>0.0</v>
      </c>
      <c r="AI359" s="86">
        <v>0.0</v>
      </c>
      <c r="AJ359" s="69"/>
    </row>
    <row r="360">
      <c r="A360" s="86">
        <v>13989.1</v>
      </c>
      <c r="B360" s="112">
        <v>44454.0</v>
      </c>
      <c r="C360" s="109">
        <v>44508.0</v>
      </c>
      <c r="D360" s="89" t="s">
        <v>215</v>
      </c>
      <c r="E360" s="89" t="s">
        <v>36</v>
      </c>
      <c r="F360" s="89" t="s">
        <v>308</v>
      </c>
      <c r="G360" s="89" t="s">
        <v>43</v>
      </c>
      <c r="H360" s="86">
        <v>27545.0</v>
      </c>
      <c r="I360" s="110"/>
      <c r="J360" s="86">
        <v>0.0</v>
      </c>
      <c r="K360" s="86">
        <v>1.0</v>
      </c>
      <c r="L360" s="86">
        <v>0.0</v>
      </c>
      <c r="M360" s="89" t="s">
        <v>39</v>
      </c>
      <c r="N360" s="89" t="s">
        <v>39</v>
      </c>
      <c r="O360" s="86">
        <v>0.0</v>
      </c>
      <c r="P360" s="86">
        <v>12.0</v>
      </c>
      <c r="Q360" s="86">
        <v>6.0</v>
      </c>
      <c r="R360" s="86">
        <v>7.0</v>
      </c>
      <c r="S360" s="86">
        <v>0.0</v>
      </c>
      <c r="T360" s="86">
        <v>1.0</v>
      </c>
      <c r="U360" s="86">
        <v>0.0</v>
      </c>
      <c r="V360" s="86">
        <v>0.0</v>
      </c>
      <c r="W360" s="86">
        <v>0.0</v>
      </c>
      <c r="X360" s="86">
        <v>0.0</v>
      </c>
      <c r="Y360" s="86">
        <v>0.0</v>
      </c>
      <c r="Z360" s="86">
        <v>0.0</v>
      </c>
      <c r="AA360" s="86">
        <v>0.0</v>
      </c>
      <c r="AB360" s="86">
        <v>5.0</v>
      </c>
      <c r="AC360" s="86">
        <v>2.0</v>
      </c>
      <c r="AD360" s="86">
        <v>0.0</v>
      </c>
      <c r="AE360" s="86">
        <v>0.0</v>
      </c>
      <c r="AF360" s="86">
        <v>0.0</v>
      </c>
      <c r="AG360" s="86">
        <v>0.0</v>
      </c>
      <c r="AH360" s="86">
        <v>0.0</v>
      </c>
      <c r="AI360" s="86">
        <v>0.0</v>
      </c>
      <c r="AJ360" s="69"/>
    </row>
    <row r="361">
      <c r="A361" s="86">
        <v>13989.2</v>
      </c>
      <c r="B361" s="112">
        <v>44454.0</v>
      </c>
      <c r="C361" s="109">
        <v>44508.0</v>
      </c>
      <c r="D361" s="89" t="s">
        <v>215</v>
      </c>
      <c r="E361" s="89" t="s">
        <v>36</v>
      </c>
      <c r="F361" s="89" t="s">
        <v>308</v>
      </c>
      <c r="G361" s="89" t="s">
        <v>43</v>
      </c>
      <c r="H361" s="86">
        <v>27545.0</v>
      </c>
      <c r="I361" s="110"/>
      <c r="J361" s="86">
        <v>0.0</v>
      </c>
      <c r="K361" s="86">
        <v>1.0</v>
      </c>
      <c r="L361" s="86">
        <v>0.0</v>
      </c>
      <c r="M361" s="89" t="s">
        <v>39</v>
      </c>
      <c r="N361" s="89" t="s">
        <v>39</v>
      </c>
      <c r="O361" s="86">
        <v>0.0</v>
      </c>
      <c r="P361" s="86">
        <v>12.0</v>
      </c>
      <c r="Q361" s="86">
        <v>6.0</v>
      </c>
      <c r="R361" s="86">
        <v>10.0</v>
      </c>
      <c r="S361" s="86">
        <v>2.0</v>
      </c>
      <c r="T361" s="86">
        <v>1.0</v>
      </c>
      <c r="U361" s="86">
        <v>0.0</v>
      </c>
      <c r="V361" s="86">
        <v>0.0</v>
      </c>
      <c r="W361" s="86">
        <v>0.0</v>
      </c>
      <c r="X361" s="86">
        <v>0.0</v>
      </c>
      <c r="Y361" s="86">
        <v>0.0</v>
      </c>
      <c r="Z361" s="86">
        <v>0.0</v>
      </c>
      <c r="AA361" s="86">
        <v>0.0</v>
      </c>
      <c r="AB361" s="86">
        <v>0.0</v>
      </c>
      <c r="AC361" s="86">
        <v>0.0</v>
      </c>
      <c r="AD361" s="86">
        <v>0.0</v>
      </c>
      <c r="AE361" s="86">
        <v>0.0</v>
      </c>
      <c r="AF361" s="86">
        <v>0.0</v>
      </c>
      <c r="AG361" s="86">
        <v>0.0</v>
      </c>
      <c r="AH361" s="86">
        <v>0.0</v>
      </c>
      <c r="AI361" s="86">
        <v>0.0</v>
      </c>
      <c r="AJ361" s="69"/>
    </row>
    <row r="362">
      <c r="A362" s="86">
        <v>13989.3</v>
      </c>
      <c r="B362" s="112">
        <v>44454.0</v>
      </c>
      <c r="C362" s="109">
        <v>44508.0</v>
      </c>
      <c r="D362" s="89" t="s">
        <v>215</v>
      </c>
      <c r="E362" s="89" t="s">
        <v>36</v>
      </c>
      <c r="I362" s="110"/>
      <c r="J362" s="86">
        <v>0.0</v>
      </c>
      <c r="K362" s="86">
        <v>0.0</v>
      </c>
      <c r="L362" s="86">
        <v>1.0</v>
      </c>
      <c r="M362" s="89" t="s">
        <v>39</v>
      </c>
      <c r="N362" s="89" t="s">
        <v>39</v>
      </c>
      <c r="O362" s="86">
        <v>0.0</v>
      </c>
      <c r="P362" s="86">
        <v>0.0</v>
      </c>
      <c r="Q362" s="86">
        <v>0.0</v>
      </c>
      <c r="R362" s="86">
        <v>0.0</v>
      </c>
      <c r="S362" s="86">
        <v>0.0</v>
      </c>
      <c r="T362" s="86">
        <v>0.0</v>
      </c>
      <c r="U362" s="86">
        <v>7.0</v>
      </c>
      <c r="V362" s="86">
        <v>5.0</v>
      </c>
      <c r="W362" s="86">
        <v>10.0</v>
      </c>
      <c r="X362" s="86">
        <v>1.0</v>
      </c>
      <c r="Y362" s="86">
        <v>1.0</v>
      </c>
      <c r="Z362" s="86">
        <v>0.0</v>
      </c>
      <c r="AA362" s="86">
        <v>0.0</v>
      </c>
      <c r="AB362" s="86">
        <v>0.0</v>
      </c>
      <c r="AC362" s="86">
        <v>0.0</v>
      </c>
      <c r="AD362" s="86">
        <v>0.0</v>
      </c>
      <c r="AE362" s="86">
        <v>0.0</v>
      </c>
      <c r="AF362" s="86">
        <v>0.0</v>
      </c>
      <c r="AG362" s="86">
        <v>0.0</v>
      </c>
      <c r="AH362" s="86">
        <v>0.0</v>
      </c>
      <c r="AI362" s="86">
        <v>0.0</v>
      </c>
      <c r="AJ362" s="69"/>
    </row>
    <row r="363">
      <c r="A363" s="86">
        <v>13989.4</v>
      </c>
      <c r="B363" s="112">
        <v>44454.0</v>
      </c>
      <c r="C363" s="109">
        <v>44508.0</v>
      </c>
      <c r="D363" s="89" t="s">
        <v>215</v>
      </c>
      <c r="E363" s="89" t="s">
        <v>36</v>
      </c>
      <c r="I363" s="110"/>
      <c r="J363" s="86">
        <v>0.0</v>
      </c>
      <c r="K363" s="86">
        <v>0.0</v>
      </c>
      <c r="L363" s="86">
        <v>1.0</v>
      </c>
      <c r="M363" s="89" t="s">
        <v>39</v>
      </c>
      <c r="N363" s="89" t="s">
        <v>39</v>
      </c>
      <c r="O363" s="86">
        <v>0.0</v>
      </c>
      <c r="P363" s="86">
        <v>0.0</v>
      </c>
      <c r="Q363" s="86">
        <v>0.0</v>
      </c>
      <c r="R363" s="86">
        <v>0.0</v>
      </c>
      <c r="S363" s="86">
        <v>0.0</v>
      </c>
      <c r="T363" s="86">
        <v>0.0</v>
      </c>
      <c r="U363" s="86">
        <v>11.0</v>
      </c>
      <c r="V363" s="86">
        <v>6.0</v>
      </c>
      <c r="W363" s="86">
        <v>10.0</v>
      </c>
      <c r="X363" s="86">
        <v>1.0</v>
      </c>
      <c r="Y363" s="86">
        <v>1.0</v>
      </c>
      <c r="Z363" s="86">
        <v>0.0</v>
      </c>
      <c r="AA363" s="86">
        <v>0.0</v>
      </c>
      <c r="AB363" s="86">
        <v>0.0</v>
      </c>
      <c r="AC363" s="86">
        <v>0.0</v>
      </c>
      <c r="AD363" s="86">
        <v>0.0</v>
      </c>
      <c r="AE363" s="86">
        <v>0.0</v>
      </c>
      <c r="AF363" s="86">
        <v>0.0</v>
      </c>
      <c r="AG363" s="86">
        <v>0.0</v>
      </c>
      <c r="AH363" s="86">
        <v>0.0</v>
      </c>
      <c r="AI363" s="86">
        <v>0.0</v>
      </c>
      <c r="AJ363" s="69"/>
    </row>
    <row r="364">
      <c r="A364" s="86">
        <v>13989.5</v>
      </c>
      <c r="B364" s="112">
        <v>44454.0</v>
      </c>
      <c r="C364" s="109">
        <v>44508.0</v>
      </c>
      <c r="D364" s="89" t="s">
        <v>215</v>
      </c>
      <c r="E364" s="89" t="s">
        <v>36</v>
      </c>
      <c r="I364" s="110"/>
      <c r="J364" s="86">
        <v>1.0</v>
      </c>
      <c r="K364" s="86">
        <v>0.0</v>
      </c>
      <c r="L364" s="86">
        <v>0.0</v>
      </c>
      <c r="M364" s="89" t="s">
        <v>39</v>
      </c>
      <c r="N364" s="89" t="s">
        <v>39</v>
      </c>
      <c r="O364" s="86">
        <v>0.0</v>
      </c>
      <c r="P364" s="86">
        <v>0.0</v>
      </c>
      <c r="Q364" s="86">
        <v>0.0</v>
      </c>
      <c r="R364" s="86">
        <v>0.0</v>
      </c>
      <c r="S364" s="86">
        <v>0.0</v>
      </c>
      <c r="T364" s="86">
        <v>0.0</v>
      </c>
      <c r="U364" s="86">
        <v>0.0</v>
      </c>
      <c r="V364" s="86">
        <v>0.0</v>
      </c>
      <c r="W364" s="86">
        <v>0.0</v>
      </c>
      <c r="X364" s="86">
        <v>0.0</v>
      </c>
      <c r="Y364" s="86">
        <v>0.0</v>
      </c>
      <c r="Z364" s="86">
        <v>7.0</v>
      </c>
      <c r="AA364" s="86">
        <v>4.0</v>
      </c>
      <c r="AB364" s="86">
        <v>12.0</v>
      </c>
      <c r="AC364" s="86">
        <v>2.0</v>
      </c>
      <c r="AD364" s="86">
        <v>0.0</v>
      </c>
      <c r="AE364" s="86">
        <v>0.0</v>
      </c>
      <c r="AF364" s="86">
        <v>0.0</v>
      </c>
      <c r="AG364" s="86">
        <v>0.0</v>
      </c>
      <c r="AH364" s="86">
        <v>0.0</v>
      </c>
      <c r="AI364" s="86">
        <v>0.0</v>
      </c>
      <c r="AJ364" s="69"/>
    </row>
    <row r="365">
      <c r="A365" s="86">
        <v>13990.1</v>
      </c>
      <c r="B365" s="112">
        <v>44454.0</v>
      </c>
      <c r="C365" s="109">
        <v>44508.0</v>
      </c>
      <c r="D365" s="89" t="s">
        <v>41</v>
      </c>
      <c r="E365" s="89" t="s">
        <v>36</v>
      </c>
      <c r="F365" s="89" t="s">
        <v>42</v>
      </c>
      <c r="G365" s="89" t="s">
        <v>43</v>
      </c>
      <c r="H365" s="86">
        <v>27545.0</v>
      </c>
      <c r="I365" s="110"/>
      <c r="J365" s="86">
        <v>0.0</v>
      </c>
      <c r="K365" s="86">
        <v>1.0</v>
      </c>
      <c r="L365" s="86">
        <v>0.0</v>
      </c>
      <c r="M365" s="89" t="s">
        <v>49</v>
      </c>
      <c r="N365" s="89" t="s">
        <v>49</v>
      </c>
      <c r="O365" s="86">
        <v>0.0</v>
      </c>
      <c r="P365" s="86">
        <v>0.0</v>
      </c>
      <c r="Q365" s="86">
        <v>0.0</v>
      </c>
      <c r="R365" s="86">
        <v>0.0</v>
      </c>
      <c r="S365" s="86">
        <v>0.0</v>
      </c>
      <c r="T365" s="86">
        <v>0.0</v>
      </c>
      <c r="U365" s="86">
        <v>11.0</v>
      </c>
      <c r="V365" s="86">
        <v>5.0</v>
      </c>
      <c r="W365" s="86">
        <v>10.0</v>
      </c>
      <c r="X365" s="86">
        <v>1.0</v>
      </c>
      <c r="Y365" s="86">
        <v>0.0</v>
      </c>
      <c r="Z365" s="86">
        <v>0.0</v>
      </c>
      <c r="AA365" s="86">
        <v>0.0</v>
      </c>
      <c r="AB365" s="86">
        <v>0.0</v>
      </c>
      <c r="AC365" s="86">
        <v>0.0</v>
      </c>
      <c r="AD365" s="86">
        <v>0.0</v>
      </c>
      <c r="AE365" s="86">
        <v>0.0</v>
      </c>
      <c r="AF365" s="86">
        <v>0.0</v>
      </c>
      <c r="AG365" s="86">
        <v>0.0</v>
      </c>
      <c r="AH365" s="86">
        <v>0.0</v>
      </c>
      <c r="AI365" s="86">
        <v>0.0</v>
      </c>
      <c r="AJ365" s="69"/>
    </row>
    <row r="366">
      <c r="A366" s="86">
        <v>13990.2</v>
      </c>
      <c r="B366" s="112">
        <v>44454.0</v>
      </c>
      <c r="C366" s="109">
        <v>44508.0</v>
      </c>
      <c r="D366" s="89" t="s">
        <v>41</v>
      </c>
      <c r="E366" s="89" t="s">
        <v>36</v>
      </c>
      <c r="F366" s="89" t="s">
        <v>270</v>
      </c>
      <c r="G366" s="89" t="s">
        <v>48</v>
      </c>
      <c r="H366" s="86">
        <v>27571.0</v>
      </c>
      <c r="I366" s="110"/>
      <c r="J366" s="86">
        <v>0.0</v>
      </c>
      <c r="K366" s="86">
        <v>1.0</v>
      </c>
      <c r="L366" s="86">
        <v>0.0</v>
      </c>
      <c r="M366" s="89" t="s">
        <v>49</v>
      </c>
      <c r="N366" s="89" t="s">
        <v>49</v>
      </c>
      <c r="O366" s="86">
        <v>0.0</v>
      </c>
      <c r="P366" s="86">
        <v>0.0</v>
      </c>
      <c r="Q366" s="86">
        <v>0.0</v>
      </c>
      <c r="R366" s="86">
        <v>0.0</v>
      </c>
      <c r="S366" s="86">
        <v>0.0</v>
      </c>
      <c r="T366" s="86">
        <v>0.0</v>
      </c>
      <c r="U366" s="86">
        <v>11.0</v>
      </c>
      <c r="V366" s="86">
        <v>5.0</v>
      </c>
      <c r="W366" s="86">
        <v>10.0</v>
      </c>
      <c r="X366" s="86">
        <v>1.0</v>
      </c>
      <c r="Y366" s="86">
        <v>0.0</v>
      </c>
      <c r="Z366" s="86">
        <v>0.0</v>
      </c>
      <c r="AA366" s="86">
        <v>0.0</v>
      </c>
      <c r="AB366" s="86">
        <v>0.0</v>
      </c>
      <c r="AC366" s="86">
        <v>0.0</v>
      </c>
      <c r="AD366" s="86">
        <v>0.0</v>
      </c>
      <c r="AE366" s="86">
        <v>0.0</v>
      </c>
      <c r="AF366" s="86">
        <v>0.0</v>
      </c>
      <c r="AG366" s="86">
        <v>0.0</v>
      </c>
      <c r="AH366" s="86">
        <v>0.0</v>
      </c>
      <c r="AI366" s="86">
        <v>0.0</v>
      </c>
      <c r="AJ366" s="69"/>
    </row>
    <row r="367">
      <c r="A367" s="86">
        <v>13991.1</v>
      </c>
      <c r="B367" s="112">
        <v>44455.0</v>
      </c>
      <c r="C367" s="109">
        <v>44508.0</v>
      </c>
      <c r="D367" s="89" t="s">
        <v>57</v>
      </c>
      <c r="E367" s="89" t="s">
        <v>58</v>
      </c>
      <c r="F367" s="89" t="s">
        <v>83</v>
      </c>
      <c r="G367" s="89" t="s">
        <v>38</v>
      </c>
      <c r="H367" s="86">
        <v>27609.0</v>
      </c>
      <c r="I367" s="110"/>
      <c r="J367" s="86">
        <v>0.0</v>
      </c>
      <c r="K367" s="86">
        <v>1.0</v>
      </c>
      <c r="L367" s="86">
        <v>0.0</v>
      </c>
      <c r="M367" s="89" t="s">
        <v>39</v>
      </c>
      <c r="N367" s="89" t="s">
        <v>39</v>
      </c>
      <c r="O367" s="86">
        <v>0.0</v>
      </c>
      <c r="P367" s="86">
        <v>0.0</v>
      </c>
      <c r="Q367" s="86">
        <v>0.0</v>
      </c>
      <c r="R367" s="86">
        <v>0.0</v>
      </c>
      <c r="S367" s="86">
        <v>0.0</v>
      </c>
      <c r="T367" s="86">
        <v>0.0</v>
      </c>
      <c r="U367" s="86">
        <v>11.0</v>
      </c>
      <c r="V367" s="86">
        <v>5.0</v>
      </c>
      <c r="W367" s="86">
        <v>0.0</v>
      </c>
      <c r="X367" s="86">
        <v>0.0</v>
      </c>
      <c r="Y367" s="86">
        <v>0.0</v>
      </c>
      <c r="Z367" s="86">
        <v>0.0</v>
      </c>
      <c r="AA367" s="86">
        <v>0.0</v>
      </c>
      <c r="AB367" s="86">
        <v>0.0</v>
      </c>
      <c r="AC367" s="86">
        <v>0.0</v>
      </c>
      <c r="AD367" s="86">
        <v>0.0</v>
      </c>
      <c r="AE367" s="86">
        <v>0.0</v>
      </c>
      <c r="AF367" s="86">
        <v>0.0</v>
      </c>
      <c r="AG367" s="86">
        <v>0.0</v>
      </c>
      <c r="AH367" s="86">
        <v>0.0</v>
      </c>
      <c r="AI367" s="86">
        <v>0.0</v>
      </c>
      <c r="AJ367" s="69"/>
    </row>
    <row r="368">
      <c r="A368" s="86">
        <v>13991.2</v>
      </c>
      <c r="B368" s="112">
        <v>44455.0</v>
      </c>
      <c r="C368" s="109">
        <v>44508.0</v>
      </c>
      <c r="D368" s="89" t="s">
        <v>57</v>
      </c>
      <c r="E368" s="89" t="s">
        <v>58</v>
      </c>
      <c r="G368" s="110"/>
      <c r="H368" s="110"/>
      <c r="I368" s="91"/>
      <c r="J368" s="86">
        <v>1.0</v>
      </c>
      <c r="K368" s="86">
        <v>0.0</v>
      </c>
      <c r="L368" s="86">
        <v>0.0</v>
      </c>
      <c r="M368" s="89" t="s">
        <v>39</v>
      </c>
      <c r="N368" s="89" t="s">
        <v>39</v>
      </c>
      <c r="O368" s="86">
        <v>0.0</v>
      </c>
      <c r="P368" s="86">
        <v>0.0</v>
      </c>
      <c r="Q368" s="86">
        <v>0.0</v>
      </c>
      <c r="R368" s="86">
        <v>0.0</v>
      </c>
      <c r="S368" s="86">
        <v>0.0</v>
      </c>
      <c r="T368" s="86">
        <v>0.0</v>
      </c>
      <c r="U368" s="86">
        <v>0.0</v>
      </c>
      <c r="V368" s="86">
        <v>0.0</v>
      </c>
      <c r="W368" s="86">
        <v>0.0</v>
      </c>
      <c r="X368" s="86">
        <v>0.0</v>
      </c>
      <c r="Y368" s="86">
        <v>0.0</v>
      </c>
      <c r="Z368" s="86">
        <v>6.0</v>
      </c>
      <c r="AA368" s="86">
        <v>3.0</v>
      </c>
      <c r="AB368" s="86">
        <v>1.0</v>
      </c>
      <c r="AC368" s="86">
        <v>0.0</v>
      </c>
      <c r="AD368" s="86">
        <v>0.0</v>
      </c>
      <c r="AE368" s="86">
        <v>0.0</v>
      </c>
      <c r="AF368" s="86">
        <v>0.0</v>
      </c>
      <c r="AG368" s="86">
        <v>0.0</v>
      </c>
      <c r="AH368" s="86">
        <v>0.0</v>
      </c>
      <c r="AI368" s="86">
        <v>0.0</v>
      </c>
      <c r="AJ368" s="69"/>
    </row>
    <row r="369">
      <c r="A369" s="86">
        <v>13992.1</v>
      </c>
      <c r="B369" s="112">
        <v>44455.0</v>
      </c>
      <c r="C369" s="109">
        <v>44509.0</v>
      </c>
      <c r="D369" s="89" t="s">
        <v>57</v>
      </c>
      <c r="E369" s="89" t="s">
        <v>58</v>
      </c>
      <c r="F369" s="89" t="s">
        <v>59</v>
      </c>
      <c r="G369" s="89" t="s">
        <v>38</v>
      </c>
      <c r="H369" s="86">
        <v>27610.0</v>
      </c>
      <c r="I369" s="110"/>
      <c r="J369" s="86">
        <v>0.0</v>
      </c>
      <c r="K369" s="86">
        <v>1.0</v>
      </c>
      <c r="L369" s="86">
        <v>0.0</v>
      </c>
      <c r="M369" s="89" t="s">
        <v>39</v>
      </c>
      <c r="N369" s="89" t="s">
        <v>39</v>
      </c>
      <c r="O369" s="86">
        <v>0.0</v>
      </c>
      <c r="P369" s="86">
        <v>0.0</v>
      </c>
      <c r="Q369" s="86">
        <v>0.0</v>
      </c>
      <c r="R369" s="86">
        <v>0.0</v>
      </c>
      <c r="S369" s="86">
        <v>0.0</v>
      </c>
      <c r="T369" s="86">
        <v>0.0</v>
      </c>
      <c r="U369" s="86">
        <v>0.0</v>
      </c>
      <c r="V369" s="86">
        <v>0.0</v>
      </c>
      <c r="W369" s="86">
        <v>0.0</v>
      </c>
      <c r="X369" s="86">
        <v>0.0</v>
      </c>
      <c r="Y369" s="86">
        <v>0.0</v>
      </c>
      <c r="Z369" s="86">
        <v>6.0</v>
      </c>
      <c r="AA369" s="86">
        <v>5.0</v>
      </c>
      <c r="AB369" s="86">
        <v>11.0</v>
      </c>
      <c r="AC369" s="86">
        <v>1.0</v>
      </c>
      <c r="AD369" s="86">
        <v>0.0</v>
      </c>
      <c r="AE369" s="86">
        <v>0.0</v>
      </c>
      <c r="AF369" s="86">
        <v>0.0</v>
      </c>
      <c r="AG369" s="86">
        <v>0.0</v>
      </c>
      <c r="AH369" s="86">
        <v>0.0</v>
      </c>
      <c r="AI369" s="86">
        <v>0.0</v>
      </c>
      <c r="AJ369" s="69"/>
    </row>
    <row r="370">
      <c r="A370" s="86">
        <v>13993.1</v>
      </c>
      <c r="B370" s="112">
        <v>44455.0</v>
      </c>
      <c r="C370" s="109">
        <v>44476.0</v>
      </c>
      <c r="D370" s="89" t="s">
        <v>119</v>
      </c>
      <c r="E370" s="89" t="s">
        <v>36</v>
      </c>
      <c r="F370" s="89" t="s">
        <v>120</v>
      </c>
      <c r="G370" s="89" t="s">
        <v>38</v>
      </c>
      <c r="H370" s="86">
        <v>27616.0</v>
      </c>
      <c r="I370" s="110"/>
      <c r="J370" s="86">
        <v>0.0</v>
      </c>
      <c r="K370" s="86">
        <v>1.0</v>
      </c>
      <c r="L370" s="86">
        <v>0.0</v>
      </c>
      <c r="M370" s="89" t="s">
        <v>39</v>
      </c>
      <c r="N370" s="89" t="s">
        <v>39</v>
      </c>
      <c r="O370" s="86">
        <v>1.0</v>
      </c>
      <c r="P370" s="86">
        <v>0.0</v>
      </c>
      <c r="Q370" s="86">
        <v>0.0</v>
      </c>
      <c r="R370" s="86">
        <v>0.0</v>
      </c>
      <c r="S370" s="86">
        <v>0.0</v>
      </c>
      <c r="T370" s="86">
        <v>0.0</v>
      </c>
      <c r="U370" s="86">
        <v>0.0</v>
      </c>
      <c r="V370" s="86">
        <v>0.0</v>
      </c>
      <c r="W370" s="86">
        <v>0.0</v>
      </c>
      <c r="X370" s="86">
        <v>0.0</v>
      </c>
      <c r="Y370" s="86">
        <v>0.0</v>
      </c>
      <c r="Z370" s="86">
        <v>11.0</v>
      </c>
      <c r="AA370" s="86">
        <v>6.0</v>
      </c>
      <c r="AB370" s="86">
        <v>10.0</v>
      </c>
      <c r="AC370" s="86">
        <v>1.0</v>
      </c>
      <c r="AD370" s="86">
        <v>1.0</v>
      </c>
      <c r="AE370" s="86">
        <v>0.0</v>
      </c>
      <c r="AF370" s="86">
        <v>0.0</v>
      </c>
      <c r="AG370" s="86">
        <v>0.0</v>
      </c>
      <c r="AH370" s="86">
        <v>0.0</v>
      </c>
      <c r="AI370" s="86">
        <v>0.0</v>
      </c>
      <c r="AJ370" s="69"/>
    </row>
    <row r="371">
      <c r="A371" s="86">
        <v>13993.2</v>
      </c>
      <c r="B371" s="112">
        <v>44455.0</v>
      </c>
      <c r="C371" s="109">
        <v>44476.0</v>
      </c>
      <c r="D371" s="89" t="s">
        <v>119</v>
      </c>
      <c r="E371" s="89" t="s">
        <v>36</v>
      </c>
      <c r="F371" s="89" t="s">
        <v>120</v>
      </c>
      <c r="G371" s="89" t="s">
        <v>38</v>
      </c>
      <c r="H371" s="86">
        <v>27616.0</v>
      </c>
      <c r="I371" s="110"/>
      <c r="J371" s="86">
        <v>0.0</v>
      </c>
      <c r="K371" s="86">
        <v>1.0</v>
      </c>
      <c r="L371" s="86">
        <v>0.0</v>
      </c>
      <c r="M371" s="89" t="s">
        <v>39</v>
      </c>
      <c r="N371" s="89" t="s">
        <v>39</v>
      </c>
      <c r="O371" s="86">
        <v>0.0</v>
      </c>
      <c r="P371" s="86">
        <v>0.0</v>
      </c>
      <c r="Q371" s="86">
        <v>0.0</v>
      </c>
      <c r="R371" s="86">
        <v>0.0</v>
      </c>
      <c r="S371" s="86">
        <v>0.0</v>
      </c>
      <c r="T371" s="86">
        <v>0.0</v>
      </c>
      <c r="U371" s="86">
        <v>11.0</v>
      </c>
      <c r="V371" s="86">
        <v>6.0</v>
      </c>
      <c r="W371" s="86">
        <v>10.0</v>
      </c>
      <c r="X371" s="86">
        <v>1.0</v>
      </c>
      <c r="Y371" s="86">
        <v>1.0</v>
      </c>
      <c r="Z371" s="86">
        <v>0.0</v>
      </c>
      <c r="AA371" s="86">
        <v>0.0</v>
      </c>
      <c r="AB371" s="86">
        <v>0.0</v>
      </c>
      <c r="AC371" s="86">
        <v>0.0</v>
      </c>
      <c r="AD371" s="86">
        <v>0.0</v>
      </c>
      <c r="AE371" s="86">
        <v>0.0</v>
      </c>
      <c r="AF371" s="86">
        <v>0.0</v>
      </c>
      <c r="AG371" s="86">
        <v>0.0</v>
      </c>
      <c r="AH371" s="86">
        <v>0.0</v>
      </c>
      <c r="AI371" s="86">
        <v>0.0</v>
      </c>
      <c r="AJ371" s="69"/>
    </row>
    <row r="372">
      <c r="A372" s="86">
        <v>13993.3</v>
      </c>
      <c r="B372" s="112">
        <v>44455.0</v>
      </c>
      <c r="C372" s="109">
        <v>44476.0</v>
      </c>
      <c r="D372" s="89" t="s">
        <v>119</v>
      </c>
      <c r="E372" s="89" t="s">
        <v>36</v>
      </c>
      <c r="F372" s="89" t="s">
        <v>436</v>
      </c>
      <c r="G372" s="89" t="s">
        <v>38</v>
      </c>
      <c r="H372" s="86">
        <v>27614.0</v>
      </c>
      <c r="I372" s="110"/>
      <c r="J372" s="86">
        <v>0.0</v>
      </c>
      <c r="K372" s="86">
        <v>1.0</v>
      </c>
      <c r="L372" s="86">
        <v>0.0</v>
      </c>
      <c r="M372" s="89" t="s">
        <v>39</v>
      </c>
      <c r="N372" s="89" t="s">
        <v>39</v>
      </c>
      <c r="O372" s="86">
        <v>0.0</v>
      </c>
      <c r="P372" s="86">
        <v>0.0</v>
      </c>
      <c r="Q372" s="86">
        <v>0.0</v>
      </c>
      <c r="R372" s="86">
        <v>0.0</v>
      </c>
      <c r="S372" s="86">
        <v>0.0</v>
      </c>
      <c r="T372" s="86">
        <v>0.0</v>
      </c>
      <c r="U372" s="86">
        <v>0.0</v>
      </c>
      <c r="V372" s="86">
        <v>0.0</v>
      </c>
      <c r="W372" s="86">
        <v>0.0</v>
      </c>
      <c r="X372" s="86">
        <v>0.0</v>
      </c>
      <c r="Y372" s="86">
        <v>0.0</v>
      </c>
      <c r="Z372" s="86">
        <v>0.0</v>
      </c>
      <c r="AA372" s="86">
        <v>0.0</v>
      </c>
      <c r="AB372" s="86">
        <v>0.0</v>
      </c>
      <c r="AC372" s="86">
        <v>0.0</v>
      </c>
      <c r="AD372" s="86">
        <v>0.0</v>
      </c>
      <c r="AE372" s="86">
        <v>9.0</v>
      </c>
      <c r="AF372" s="86">
        <v>5.0</v>
      </c>
      <c r="AG372" s="86">
        <v>10.0</v>
      </c>
      <c r="AH372" s="86">
        <v>1.0</v>
      </c>
      <c r="AI372" s="86">
        <v>1.0</v>
      </c>
      <c r="AJ372" s="69"/>
    </row>
    <row r="373">
      <c r="A373" s="86">
        <v>13993.4</v>
      </c>
      <c r="B373" s="112">
        <v>44455.0</v>
      </c>
      <c r="C373" s="109">
        <v>44481.0</v>
      </c>
      <c r="D373" s="89" t="s">
        <v>119</v>
      </c>
      <c r="E373" s="89" t="s">
        <v>36</v>
      </c>
      <c r="F373" s="89" t="s">
        <v>120</v>
      </c>
      <c r="G373" s="89" t="s">
        <v>38</v>
      </c>
      <c r="H373" s="86">
        <v>27616.0</v>
      </c>
      <c r="I373" s="110"/>
      <c r="J373" s="86">
        <v>0.0</v>
      </c>
      <c r="K373" s="86">
        <v>1.0</v>
      </c>
      <c r="L373" s="86">
        <v>0.0</v>
      </c>
      <c r="M373" s="89" t="s">
        <v>39</v>
      </c>
      <c r="N373" s="89" t="s">
        <v>39</v>
      </c>
      <c r="O373" s="86">
        <v>1.0</v>
      </c>
      <c r="P373" s="86">
        <v>0.0</v>
      </c>
      <c r="Q373" s="86">
        <v>0.0</v>
      </c>
      <c r="R373" s="86">
        <v>0.0</v>
      </c>
      <c r="S373" s="86">
        <v>0.0</v>
      </c>
      <c r="T373" s="86">
        <v>0.0</v>
      </c>
      <c r="U373" s="86">
        <v>0.0</v>
      </c>
      <c r="V373" s="86">
        <v>0.0</v>
      </c>
      <c r="W373" s="86">
        <v>0.0</v>
      </c>
      <c r="X373" s="86">
        <v>0.0</v>
      </c>
      <c r="Y373" s="86">
        <v>0.0</v>
      </c>
      <c r="Z373" s="86">
        <v>0.0</v>
      </c>
      <c r="AA373" s="86">
        <v>0.0</v>
      </c>
      <c r="AB373" s="86">
        <v>0.0</v>
      </c>
      <c r="AC373" s="86">
        <v>0.0</v>
      </c>
      <c r="AD373" s="86">
        <v>0.0</v>
      </c>
      <c r="AE373" s="86">
        <v>12.0</v>
      </c>
      <c r="AF373" s="86">
        <v>6.0</v>
      </c>
      <c r="AG373" s="86">
        <v>10.0</v>
      </c>
      <c r="AH373" s="86">
        <v>1.0</v>
      </c>
      <c r="AI373" s="86">
        <v>1.0</v>
      </c>
      <c r="AJ373" s="69"/>
    </row>
    <row r="374">
      <c r="A374" s="86">
        <v>13993.5</v>
      </c>
      <c r="B374" s="112">
        <v>44455.0</v>
      </c>
      <c r="C374" s="109">
        <v>44476.0</v>
      </c>
      <c r="D374" s="89" t="s">
        <v>119</v>
      </c>
      <c r="E374" s="89" t="s">
        <v>36</v>
      </c>
      <c r="I374" s="110"/>
      <c r="J374" s="86">
        <v>1.0</v>
      </c>
      <c r="K374" s="86">
        <v>0.0</v>
      </c>
      <c r="L374" s="86">
        <v>0.0</v>
      </c>
      <c r="M374" s="89" t="s">
        <v>39</v>
      </c>
      <c r="N374" s="89" t="s">
        <v>39</v>
      </c>
      <c r="O374" s="86">
        <v>0.0</v>
      </c>
      <c r="P374" s="86">
        <v>0.0</v>
      </c>
      <c r="Q374" s="86">
        <v>0.0</v>
      </c>
      <c r="R374" s="86">
        <v>0.0</v>
      </c>
      <c r="S374" s="86">
        <v>0.0</v>
      </c>
      <c r="T374" s="86">
        <v>0.0</v>
      </c>
      <c r="U374" s="86">
        <v>0.0</v>
      </c>
      <c r="V374" s="86">
        <v>0.0</v>
      </c>
      <c r="W374" s="86">
        <v>0.0</v>
      </c>
      <c r="X374" s="86">
        <v>0.0</v>
      </c>
      <c r="Y374" s="86">
        <v>0.0</v>
      </c>
      <c r="Z374" s="86">
        <v>6.0</v>
      </c>
      <c r="AA374" s="86">
        <v>4.0</v>
      </c>
      <c r="AB374" s="86">
        <v>11.0</v>
      </c>
      <c r="AC374" s="86">
        <v>1.0</v>
      </c>
      <c r="AD374" s="86">
        <v>0.0</v>
      </c>
      <c r="AE374" s="86">
        <v>0.0</v>
      </c>
      <c r="AF374" s="86">
        <v>0.0</v>
      </c>
      <c r="AG374" s="86">
        <v>0.0</v>
      </c>
      <c r="AH374" s="86">
        <v>0.0</v>
      </c>
      <c r="AI374" s="86">
        <v>0.0</v>
      </c>
      <c r="AJ374" s="69"/>
    </row>
    <row r="375">
      <c r="A375" s="86">
        <v>13993.6</v>
      </c>
      <c r="B375" s="112">
        <v>44455.0</v>
      </c>
      <c r="C375" s="109">
        <v>44476.0</v>
      </c>
      <c r="D375" s="89" t="s">
        <v>119</v>
      </c>
      <c r="E375" s="89" t="s">
        <v>36</v>
      </c>
      <c r="I375" s="110"/>
      <c r="J375" s="86">
        <v>1.0</v>
      </c>
      <c r="K375" s="86">
        <v>0.0</v>
      </c>
      <c r="L375" s="86">
        <v>0.0</v>
      </c>
      <c r="M375" s="89" t="s">
        <v>39</v>
      </c>
      <c r="N375" s="89" t="s">
        <v>39</v>
      </c>
      <c r="O375" s="86">
        <v>0.0</v>
      </c>
      <c r="P375" s="86">
        <v>0.0</v>
      </c>
      <c r="Q375" s="86">
        <v>0.0</v>
      </c>
      <c r="R375" s="86">
        <v>0.0</v>
      </c>
      <c r="S375" s="86">
        <v>0.0</v>
      </c>
      <c r="T375" s="86">
        <v>0.0</v>
      </c>
      <c r="U375" s="86">
        <v>0.0</v>
      </c>
      <c r="V375" s="86">
        <v>0.0</v>
      </c>
      <c r="W375" s="86">
        <v>0.0</v>
      </c>
      <c r="X375" s="86">
        <v>0.0</v>
      </c>
      <c r="Y375" s="86">
        <v>0.0</v>
      </c>
      <c r="Z375" s="86">
        <v>0.0</v>
      </c>
      <c r="AA375" s="86">
        <v>0.0</v>
      </c>
      <c r="AB375" s="86">
        <v>0.0</v>
      </c>
      <c r="AC375" s="86">
        <v>0.0</v>
      </c>
      <c r="AD375" s="86">
        <v>0.0</v>
      </c>
      <c r="AE375" s="86">
        <v>6.0</v>
      </c>
      <c r="AF375" s="86">
        <v>3.0</v>
      </c>
      <c r="AG375" s="86">
        <v>10.0</v>
      </c>
      <c r="AH375" s="86">
        <v>1.0</v>
      </c>
      <c r="AI375" s="86">
        <v>1.0</v>
      </c>
      <c r="AJ375" s="69"/>
    </row>
    <row r="376">
      <c r="A376" s="86">
        <v>13994.1</v>
      </c>
      <c r="B376" s="112">
        <v>44455.0</v>
      </c>
      <c r="C376" s="109">
        <v>44508.0</v>
      </c>
      <c r="D376" s="89" t="s">
        <v>373</v>
      </c>
      <c r="E376" s="89" t="s">
        <v>36</v>
      </c>
      <c r="I376" s="110"/>
      <c r="J376" s="86">
        <v>0.0</v>
      </c>
      <c r="K376" s="86">
        <v>0.0</v>
      </c>
      <c r="L376" s="86">
        <v>1.0</v>
      </c>
      <c r="M376" s="89" t="s">
        <v>39</v>
      </c>
      <c r="N376" s="89" t="s">
        <v>39</v>
      </c>
      <c r="O376" s="86">
        <v>0.0</v>
      </c>
      <c r="P376" s="86">
        <v>6.0</v>
      </c>
      <c r="Q376" s="86">
        <v>4.0</v>
      </c>
      <c r="R376" s="86">
        <v>0.0</v>
      </c>
      <c r="S376" s="86">
        <v>0.0</v>
      </c>
      <c r="T376" s="86">
        <v>0.0</v>
      </c>
      <c r="U376" s="86">
        <v>0.0</v>
      </c>
      <c r="V376" s="86">
        <v>0.0</v>
      </c>
      <c r="W376" s="86">
        <v>0.0</v>
      </c>
      <c r="X376" s="86">
        <v>0.0</v>
      </c>
      <c r="Y376" s="86">
        <v>0.0</v>
      </c>
      <c r="Z376" s="86">
        <v>0.0</v>
      </c>
      <c r="AA376" s="86">
        <v>0.0</v>
      </c>
      <c r="AB376" s="86">
        <v>0.0</v>
      </c>
      <c r="AC376" s="86">
        <v>0.0</v>
      </c>
      <c r="AD376" s="86">
        <v>0.0</v>
      </c>
      <c r="AE376" s="86">
        <v>0.0</v>
      </c>
      <c r="AF376" s="86">
        <v>0.0</v>
      </c>
      <c r="AG376" s="86">
        <v>0.0</v>
      </c>
      <c r="AH376" s="86">
        <v>0.0</v>
      </c>
      <c r="AI376" s="86">
        <v>0.0</v>
      </c>
      <c r="AJ376" s="69"/>
    </row>
    <row r="377">
      <c r="A377" s="86">
        <v>13994.2</v>
      </c>
      <c r="B377" s="112">
        <v>44455.0</v>
      </c>
      <c r="C377" s="109">
        <v>44508.0</v>
      </c>
      <c r="D377" s="89" t="s">
        <v>373</v>
      </c>
      <c r="E377" s="90" t="s">
        <v>36</v>
      </c>
      <c r="F377" s="89" t="s">
        <v>123</v>
      </c>
      <c r="G377" s="89" t="s">
        <v>109</v>
      </c>
      <c r="H377" s="86">
        <v>27529.0</v>
      </c>
      <c r="I377" s="91"/>
      <c r="J377" s="86">
        <v>0.0</v>
      </c>
      <c r="K377" s="86">
        <v>1.0</v>
      </c>
      <c r="L377" s="86">
        <v>0.0</v>
      </c>
      <c r="M377" s="89" t="s">
        <v>39</v>
      </c>
      <c r="N377" s="89" t="s">
        <v>39</v>
      </c>
      <c r="O377" s="86">
        <v>0.0</v>
      </c>
      <c r="P377" s="86">
        <v>0.0</v>
      </c>
      <c r="Q377" s="86">
        <v>0.0</v>
      </c>
      <c r="R377" s="86">
        <v>0.0</v>
      </c>
      <c r="S377" s="86">
        <v>0.0</v>
      </c>
      <c r="T377" s="86">
        <v>0.0</v>
      </c>
      <c r="U377" s="86">
        <v>0.0</v>
      </c>
      <c r="V377" s="86">
        <v>0.0</v>
      </c>
      <c r="W377" s="86">
        <v>0.0</v>
      </c>
      <c r="X377" s="86">
        <v>0.0</v>
      </c>
      <c r="Y377" s="86">
        <v>0.0</v>
      </c>
      <c r="Z377" s="86">
        <v>0.0</v>
      </c>
      <c r="AA377" s="86">
        <v>0.0</v>
      </c>
      <c r="AB377" s="86">
        <v>0.0</v>
      </c>
      <c r="AC377" s="86">
        <v>0.0</v>
      </c>
      <c r="AD377" s="86">
        <v>0.0</v>
      </c>
      <c r="AE377" s="86">
        <v>10.0</v>
      </c>
      <c r="AF377" s="86">
        <v>5.0</v>
      </c>
      <c r="AG377" s="86">
        <v>10.0</v>
      </c>
      <c r="AH377" s="86">
        <v>1.0</v>
      </c>
      <c r="AI377" s="86">
        <v>0.0</v>
      </c>
      <c r="AJ377" s="69"/>
    </row>
    <row r="378">
      <c r="A378" s="86">
        <v>13994.3</v>
      </c>
      <c r="B378" s="112">
        <v>44455.0</v>
      </c>
      <c r="C378" s="109">
        <v>44508.0</v>
      </c>
      <c r="D378" s="89" t="s">
        <v>373</v>
      </c>
      <c r="E378" s="90" t="s">
        <v>36</v>
      </c>
      <c r="F378" s="89" t="s">
        <v>212</v>
      </c>
      <c r="G378" s="89" t="s">
        <v>38</v>
      </c>
      <c r="H378" s="86">
        <v>27606.0</v>
      </c>
      <c r="I378" s="91"/>
      <c r="J378" s="86">
        <v>0.0</v>
      </c>
      <c r="K378" s="86">
        <v>1.0</v>
      </c>
      <c r="L378" s="86">
        <v>0.0</v>
      </c>
      <c r="M378" s="89" t="s">
        <v>39</v>
      </c>
      <c r="N378" s="89" t="s">
        <v>39</v>
      </c>
      <c r="O378" s="86">
        <v>0.0</v>
      </c>
      <c r="P378" s="86">
        <v>0.0</v>
      </c>
      <c r="Q378" s="86">
        <v>0.0</v>
      </c>
      <c r="R378" s="86">
        <v>0.0</v>
      </c>
      <c r="S378" s="86">
        <v>0.0</v>
      </c>
      <c r="T378" s="86">
        <v>0.0</v>
      </c>
      <c r="U378" s="86">
        <v>0.0</v>
      </c>
      <c r="V378" s="86">
        <v>0.0</v>
      </c>
      <c r="W378" s="86">
        <v>0.0</v>
      </c>
      <c r="X378" s="86">
        <v>0.0</v>
      </c>
      <c r="Y378" s="86">
        <v>0.0</v>
      </c>
      <c r="Z378" s="86">
        <v>0.0</v>
      </c>
      <c r="AA378" s="86">
        <v>0.0</v>
      </c>
      <c r="AB378" s="86">
        <v>0.0</v>
      </c>
      <c r="AC378" s="86">
        <v>0.0</v>
      </c>
      <c r="AD378" s="86">
        <v>0.0</v>
      </c>
      <c r="AE378" s="86">
        <v>10.0</v>
      </c>
      <c r="AF378" s="86">
        <v>5.0</v>
      </c>
      <c r="AG378" s="86">
        <v>10.0</v>
      </c>
      <c r="AH378" s="86">
        <v>1.0</v>
      </c>
      <c r="AI378" s="86">
        <v>0.0</v>
      </c>
      <c r="AJ378" s="69"/>
    </row>
    <row r="379">
      <c r="A379" s="86">
        <v>13994.4</v>
      </c>
      <c r="B379" s="112">
        <v>44455.0</v>
      </c>
      <c r="C379" s="109">
        <v>44508.0</v>
      </c>
      <c r="D379" s="89" t="s">
        <v>373</v>
      </c>
      <c r="E379" s="89" t="s">
        <v>36</v>
      </c>
      <c r="F379" s="89" t="s">
        <v>214</v>
      </c>
      <c r="G379" s="89" t="s">
        <v>109</v>
      </c>
      <c r="H379" s="86">
        <v>27529.0</v>
      </c>
      <c r="I379" s="110"/>
      <c r="J379" s="86">
        <v>0.0</v>
      </c>
      <c r="K379" s="86">
        <v>1.0</v>
      </c>
      <c r="L379" s="86">
        <v>0.0</v>
      </c>
      <c r="M379" s="89" t="s">
        <v>39</v>
      </c>
      <c r="N379" s="89" t="s">
        <v>39</v>
      </c>
      <c r="O379" s="86">
        <v>0.0</v>
      </c>
      <c r="P379" s="86">
        <v>0.0</v>
      </c>
      <c r="Q379" s="86">
        <v>0.0</v>
      </c>
      <c r="R379" s="86">
        <v>0.0</v>
      </c>
      <c r="S379" s="86">
        <v>0.0</v>
      </c>
      <c r="T379" s="86">
        <v>0.0</v>
      </c>
      <c r="U379" s="86">
        <v>0.0</v>
      </c>
      <c r="V379" s="86">
        <v>0.0</v>
      </c>
      <c r="W379" s="86">
        <v>0.0</v>
      </c>
      <c r="X379" s="86">
        <v>0.0</v>
      </c>
      <c r="Y379" s="86">
        <v>0.0</v>
      </c>
      <c r="Z379" s="86">
        <v>10.0</v>
      </c>
      <c r="AA379" s="86">
        <v>5.0</v>
      </c>
      <c r="AB379" s="86">
        <v>10.0</v>
      </c>
      <c r="AC379" s="86">
        <v>1.0</v>
      </c>
      <c r="AD379" s="86">
        <v>0.0</v>
      </c>
      <c r="AE379" s="86">
        <v>0.0</v>
      </c>
      <c r="AF379" s="86">
        <v>0.0</v>
      </c>
      <c r="AG379" s="86">
        <v>0.0</v>
      </c>
      <c r="AH379" s="86">
        <v>0.0</v>
      </c>
      <c r="AI379" s="86">
        <v>0.0</v>
      </c>
      <c r="AJ379" s="69"/>
    </row>
    <row r="380">
      <c r="A380" s="86">
        <v>13994.5</v>
      </c>
      <c r="B380" s="112">
        <v>44455.0</v>
      </c>
      <c r="C380" s="109">
        <v>44508.0</v>
      </c>
      <c r="D380" s="89" t="s">
        <v>373</v>
      </c>
      <c r="E380" s="89" t="s">
        <v>36</v>
      </c>
      <c r="F380" s="89" t="s">
        <v>214</v>
      </c>
      <c r="G380" s="89" t="s">
        <v>109</v>
      </c>
      <c r="H380" s="86">
        <v>27529.0</v>
      </c>
      <c r="I380" s="110"/>
      <c r="J380" s="86">
        <v>0.0</v>
      </c>
      <c r="K380" s="86">
        <v>1.0</v>
      </c>
      <c r="L380" s="86">
        <v>0.0</v>
      </c>
      <c r="M380" s="89" t="s">
        <v>39</v>
      </c>
      <c r="N380" s="89" t="s">
        <v>39</v>
      </c>
      <c r="O380" s="86">
        <v>0.0</v>
      </c>
      <c r="P380" s="86">
        <v>0.0</v>
      </c>
      <c r="Q380" s="86">
        <v>0.0</v>
      </c>
      <c r="R380" s="86">
        <v>0.0</v>
      </c>
      <c r="S380" s="86">
        <v>0.0</v>
      </c>
      <c r="T380" s="86">
        <v>0.0</v>
      </c>
      <c r="U380" s="86">
        <v>0.0</v>
      </c>
      <c r="V380" s="86">
        <v>0.0</v>
      </c>
      <c r="W380" s="86">
        <v>0.0</v>
      </c>
      <c r="X380" s="86">
        <v>0.0</v>
      </c>
      <c r="Y380" s="86">
        <v>0.0</v>
      </c>
      <c r="Z380" s="86">
        <v>10.0</v>
      </c>
      <c r="AA380" s="86">
        <v>5.0</v>
      </c>
      <c r="AB380" s="86">
        <v>10.0</v>
      </c>
      <c r="AC380" s="86">
        <v>1.0</v>
      </c>
      <c r="AD380" s="86">
        <v>0.0</v>
      </c>
      <c r="AE380" s="86">
        <v>0.0</v>
      </c>
      <c r="AF380" s="86">
        <v>0.0</v>
      </c>
      <c r="AG380" s="86">
        <v>0.0</v>
      </c>
      <c r="AH380" s="86">
        <v>0.0</v>
      </c>
      <c r="AI380" s="86">
        <v>0.0</v>
      </c>
      <c r="AJ380" s="69"/>
    </row>
    <row r="381">
      <c r="A381" s="86">
        <v>13994.6</v>
      </c>
      <c r="B381" s="112">
        <v>44455.0</v>
      </c>
      <c r="C381" s="109">
        <v>44508.0</v>
      </c>
      <c r="D381" s="89" t="s">
        <v>373</v>
      </c>
      <c r="E381" s="89" t="s">
        <v>36</v>
      </c>
      <c r="I381" s="110"/>
      <c r="J381" s="86">
        <v>0.0</v>
      </c>
      <c r="K381" s="86">
        <v>0.0</v>
      </c>
      <c r="L381" s="86">
        <v>1.0</v>
      </c>
      <c r="M381" s="89" t="s">
        <v>39</v>
      </c>
      <c r="N381" s="89" t="s">
        <v>39</v>
      </c>
      <c r="O381" s="86">
        <v>0.0</v>
      </c>
      <c r="P381" s="86">
        <v>5.0</v>
      </c>
      <c r="Q381" s="86">
        <v>5.0</v>
      </c>
      <c r="R381" s="86">
        <v>10.0</v>
      </c>
      <c r="S381" s="86">
        <v>1.0</v>
      </c>
      <c r="T381" s="86">
        <v>0.0</v>
      </c>
      <c r="U381" s="86">
        <v>0.0</v>
      </c>
      <c r="V381" s="86">
        <v>0.0</v>
      </c>
      <c r="W381" s="86">
        <v>0.0</v>
      </c>
      <c r="X381" s="86">
        <v>0.0</v>
      </c>
      <c r="Y381" s="86">
        <v>0.0</v>
      </c>
      <c r="Z381" s="86">
        <v>0.0</v>
      </c>
      <c r="AA381" s="86">
        <v>0.0</v>
      </c>
      <c r="AB381" s="86">
        <v>0.0</v>
      </c>
      <c r="AC381" s="86">
        <v>0.0</v>
      </c>
      <c r="AD381" s="86">
        <v>0.0</v>
      </c>
      <c r="AE381" s="86">
        <v>0.0</v>
      </c>
      <c r="AF381" s="86">
        <v>0.0</v>
      </c>
      <c r="AG381" s="86">
        <v>0.0</v>
      </c>
      <c r="AH381" s="86">
        <v>0.0</v>
      </c>
      <c r="AI381" s="86">
        <v>0.0</v>
      </c>
      <c r="AJ381" s="69"/>
    </row>
    <row r="382">
      <c r="A382" s="86">
        <v>13995.1</v>
      </c>
      <c r="B382" s="112">
        <v>44455.0</v>
      </c>
      <c r="C382" s="109">
        <v>44509.0</v>
      </c>
      <c r="D382" s="89" t="s">
        <v>373</v>
      </c>
      <c r="E382" s="89" t="s">
        <v>36</v>
      </c>
      <c r="F382" s="89" t="s">
        <v>198</v>
      </c>
      <c r="G382" s="89" t="s">
        <v>38</v>
      </c>
      <c r="H382" s="86">
        <v>27605.0</v>
      </c>
      <c r="I382" s="110"/>
      <c r="J382" s="86">
        <v>0.0</v>
      </c>
      <c r="K382" s="86">
        <v>1.0</v>
      </c>
      <c r="L382" s="86">
        <v>0.0</v>
      </c>
      <c r="M382" s="89" t="s">
        <v>39</v>
      </c>
      <c r="N382" s="89" t="s">
        <v>39</v>
      </c>
      <c r="O382" s="86">
        <v>2.0</v>
      </c>
      <c r="P382" s="86">
        <v>0.0</v>
      </c>
      <c r="Q382" s="86">
        <v>0.0</v>
      </c>
      <c r="R382" s="86">
        <v>0.0</v>
      </c>
      <c r="S382" s="86">
        <v>0.0</v>
      </c>
      <c r="T382" s="86">
        <v>0.0</v>
      </c>
      <c r="U382" s="86">
        <v>0.0</v>
      </c>
      <c r="V382" s="86">
        <v>0.0</v>
      </c>
      <c r="W382" s="86">
        <v>0.0</v>
      </c>
      <c r="X382" s="86">
        <v>0.0</v>
      </c>
      <c r="Y382" s="86">
        <v>0.0</v>
      </c>
      <c r="Z382" s="86">
        <v>10.0</v>
      </c>
      <c r="AA382" s="86">
        <v>6.0</v>
      </c>
      <c r="AB382" s="86">
        <v>10.0</v>
      </c>
      <c r="AC382" s="86">
        <v>1.0</v>
      </c>
      <c r="AD382" s="86">
        <v>0.0</v>
      </c>
      <c r="AE382" s="86">
        <v>0.0</v>
      </c>
      <c r="AF382" s="86">
        <v>0.0</v>
      </c>
      <c r="AG382" s="86">
        <v>0.0</v>
      </c>
      <c r="AH382" s="86">
        <v>0.0</v>
      </c>
      <c r="AI382" s="86">
        <v>0.0</v>
      </c>
      <c r="AJ382" s="69"/>
    </row>
    <row r="383">
      <c r="A383" s="86">
        <v>13995.2</v>
      </c>
      <c r="B383" s="112">
        <v>44455.0</v>
      </c>
      <c r="C383" s="109">
        <v>44509.0</v>
      </c>
      <c r="D383" s="89" t="s">
        <v>373</v>
      </c>
      <c r="E383" s="89" t="s">
        <v>36</v>
      </c>
      <c r="F383" s="89" t="s">
        <v>198</v>
      </c>
      <c r="G383" s="89" t="s">
        <v>38</v>
      </c>
      <c r="H383" s="86">
        <v>27605.0</v>
      </c>
      <c r="I383" s="110"/>
      <c r="J383" s="86">
        <v>0.0</v>
      </c>
      <c r="K383" s="86">
        <v>1.0</v>
      </c>
      <c r="L383" s="86">
        <v>0.0</v>
      </c>
      <c r="M383" s="89" t="s">
        <v>39</v>
      </c>
      <c r="N383" s="89" t="s">
        <v>39</v>
      </c>
      <c r="O383" s="86">
        <v>2.0</v>
      </c>
      <c r="P383" s="86">
        <v>0.0</v>
      </c>
      <c r="Q383" s="86">
        <v>0.0</v>
      </c>
      <c r="R383" s="86">
        <v>0.0</v>
      </c>
      <c r="S383" s="86">
        <v>0.0</v>
      </c>
      <c r="T383" s="86">
        <v>0.0</v>
      </c>
      <c r="U383" s="86">
        <v>0.0</v>
      </c>
      <c r="V383" s="86">
        <v>0.0</v>
      </c>
      <c r="W383" s="86">
        <v>0.0</v>
      </c>
      <c r="X383" s="86">
        <v>0.0</v>
      </c>
      <c r="Y383" s="86">
        <v>0.0</v>
      </c>
      <c r="Z383" s="86">
        <v>10.0</v>
      </c>
      <c r="AA383" s="86">
        <v>6.0</v>
      </c>
      <c r="AB383" s="86">
        <v>10.0</v>
      </c>
      <c r="AC383" s="86">
        <v>1.0</v>
      </c>
      <c r="AD383" s="86">
        <v>0.0</v>
      </c>
      <c r="AE383" s="86">
        <v>0.0</v>
      </c>
      <c r="AF383" s="86">
        <v>0.0</v>
      </c>
      <c r="AG383" s="86">
        <v>0.0</v>
      </c>
      <c r="AH383" s="86">
        <v>0.0</v>
      </c>
      <c r="AI383" s="86">
        <v>0.0</v>
      </c>
      <c r="AJ383" s="116"/>
    </row>
    <row r="384">
      <c r="A384" s="86">
        <v>13995.3</v>
      </c>
      <c r="B384" s="112">
        <v>44455.0</v>
      </c>
      <c r="C384" s="109">
        <v>44510.0</v>
      </c>
      <c r="D384" s="89" t="s">
        <v>373</v>
      </c>
      <c r="E384" s="89" t="s">
        <v>36</v>
      </c>
      <c r="F384" s="89" t="s">
        <v>259</v>
      </c>
      <c r="G384" s="90" t="s">
        <v>38</v>
      </c>
      <c r="H384" s="111">
        <v>27607.0</v>
      </c>
      <c r="I384" s="91"/>
      <c r="J384" s="86">
        <v>0.0</v>
      </c>
      <c r="K384" s="86">
        <v>1.0</v>
      </c>
      <c r="L384" s="86">
        <v>0.0</v>
      </c>
      <c r="M384" s="89" t="s">
        <v>39</v>
      </c>
      <c r="N384" s="89" t="s">
        <v>39</v>
      </c>
      <c r="O384" s="86">
        <v>0.0</v>
      </c>
      <c r="P384" s="86">
        <v>0.0</v>
      </c>
      <c r="Q384" s="86">
        <v>0.0</v>
      </c>
      <c r="R384" s="86">
        <v>0.0</v>
      </c>
      <c r="S384" s="86">
        <v>0.0</v>
      </c>
      <c r="T384" s="86">
        <v>0.0</v>
      </c>
      <c r="U384" s="86">
        <v>0.0</v>
      </c>
      <c r="V384" s="86">
        <v>2.0</v>
      </c>
      <c r="W384" s="86">
        <v>5.0</v>
      </c>
      <c r="X384" s="86">
        <v>0.0</v>
      </c>
      <c r="Y384" s="86">
        <v>0.0</v>
      </c>
      <c r="Z384" s="86">
        <v>0.0</v>
      </c>
      <c r="AA384" s="86">
        <v>0.0</v>
      </c>
      <c r="AB384" s="86">
        <v>0.0</v>
      </c>
      <c r="AC384" s="86">
        <v>0.0</v>
      </c>
      <c r="AD384" s="86">
        <v>0.0</v>
      </c>
      <c r="AE384" s="86">
        <v>10.0</v>
      </c>
      <c r="AF384" s="86">
        <v>3.0</v>
      </c>
      <c r="AG384" s="86">
        <v>5.0</v>
      </c>
      <c r="AH384" s="86">
        <v>1.0</v>
      </c>
      <c r="AI384" s="86">
        <v>0.0</v>
      </c>
      <c r="AJ384" s="116"/>
    </row>
    <row r="385">
      <c r="A385" s="86">
        <v>13995.4</v>
      </c>
      <c r="B385" s="112">
        <v>44455.0</v>
      </c>
      <c r="C385" s="109">
        <v>44510.0</v>
      </c>
      <c r="D385" s="89" t="s">
        <v>373</v>
      </c>
      <c r="E385" s="89" t="s">
        <v>36</v>
      </c>
      <c r="F385" s="89" t="s">
        <v>59</v>
      </c>
      <c r="G385" s="90" t="s">
        <v>38</v>
      </c>
      <c r="H385" s="111">
        <v>27610.0</v>
      </c>
      <c r="I385" s="91"/>
      <c r="J385" s="86">
        <v>0.0</v>
      </c>
      <c r="K385" s="86">
        <v>1.0</v>
      </c>
      <c r="L385" s="86">
        <v>0.0</v>
      </c>
      <c r="M385" s="89" t="s">
        <v>39</v>
      </c>
      <c r="N385" s="89" t="s">
        <v>39</v>
      </c>
      <c r="O385" s="86">
        <v>0.0</v>
      </c>
      <c r="P385" s="86">
        <v>0.0</v>
      </c>
      <c r="Q385" s="86">
        <v>0.0</v>
      </c>
      <c r="R385" s="86">
        <v>0.0</v>
      </c>
      <c r="S385" s="86">
        <v>0.0</v>
      </c>
      <c r="T385" s="86">
        <v>0.0</v>
      </c>
      <c r="U385" s="86">
        <v>10.0</v>
      </c>
      <c r="V385" s="86">
        <v>5.0</v>
      </c>
      <c r="W385" s="86">
        <v>10.0</v>
      </c>
      <c r="X385" s="86">
        <v>1.0</v>
      </c>
      <c r="Y385" s="86">
        <v>0.0</v>
      </c>
      <c r="Z385" s="86">
        <v>0.0</v>
      </c>
      <c r="AA385" s="86">
        <v>0.0</v>
      </c>
      <c r="AB385" s="86">
        <v>0.0</v>
      </c>
      <c r="AC385" s="86">
        <v>0.0</v>
      </c>
      <c r="AD385" s="86">
        <v>0.0</v>
      </c>
      <c r="AE385" s="86">
        <v>0.0</v>
      </c>
      <c r="AF385" s="86">
        <v>0.0</v>
      </c>
      <c r="AG385" s="86">
        <v>0.0</v>
      </c>
      <c r="AH385" s="86">
        <v>0.0</v>
      </c>
      <c r="AI385" s="86">
        <v>0.0</v>
      </c>
      <c r="AJ385" s="116"/>
    </row>
    <row r="386">
      <c r="A386" s="86">
        <v>13995.5</v>
      </c>
      <c r="B386" s="112">
        <v>44455.0</v>
      </c>
      <c r="C386" s="109">
        <v>44510.0</v>
      </c>
      <c r="D386" s="89" t="s">
        <v>373</v>
      </c>
      <c r="E386" s="89" t="s">
        <v>36</v>
      </c>
      <c r="F386" s="89" t="s">
        <v>303</v>
      </c>
      <c r="G386" s="89" t="s">
        <v>109</v>
      </c>
      <c r="H386" s="89" t="s">
        <v>304</v>
      </c>
      <c r="I386" s="110"/>
      <c r="J386" s="86">
        <v>0.0</v>
      </c>
      <c r="K386" s="86">
        <v>1.0</v>
      </c>
      <c r="L386" s="86">
        <v>0.0</v>
      </c>
      <c r="M386" s="89" t="s">
        <v>39</v>
      </c>
      <c r="N386" s="89" t="s">
        <v>39</v>
      </c>
      <c r="O386" s="86">
        <v>0.0</v>
      </c>
      <c r="P386" s="86">
        <v>0.0</v>
      </c>
      <c r="Q386" s="86">
        <v>0.0</v>
      </c>
      <c r="R386" s="86">
        <v>0.0</v>
      </c>
      <c r="S386" s="86">
        <v>0.0</v>
      </c>
      <c r="T386" s="86">
        <v>0.0</v>
      </c>
      <c r="U386" s="86">
        <v>10.0</v>
      </c>
      <c r="V386" s="86">
        <v>5.0</v>
      </c>
      <c r="W386" s="86">
        <v>10.0</v>
      </c>
      <c r="X386" s="86">
        <v>1.0</v>
      </c>
      <c r="Y386" s="86">
        <v>0.0</v>
      </c>
      <c r="Z386" s="86">
        <v>0.0</v>
      </c>
      <c r="AA386" s="86">
        <v>0.0</v>
      </c>
      <c r="AB386" s="86">
        <v>0.0</v>
      </c>
      <c r="AC386" s="86">
        <v>0.0</v>
      </c>
      <c r="AD386" s="86">
        <v>0.0</v>
      </c>
      <c r="AE386" s="86">
        <v>0.0</v>
      </c>
      <c r="AF386" s="86">
        <v>0.0</v>
      </c>
      <c r="AG386" s="86">
        <v>0.0</v>
      </c>
      <c r="AH386" s="86">
        <v>0.0</v>
      </c>
      <c r="AI386" s="86">
        <v>0.0</v>
      </c>
      <c r="AJ386" s="116"/>
    </row>
    <row r="387">
      <c r="A387" s="86">
        <v>13996.1</v>
      </c>
      <c r="B387" s="112">
        <v>44455.0</v>
      </c>
      <c r="C387" s="109">
        <v>44509.0</v>
      </c>
      <c r="D387" s="89" t="s">
        <v>373</v>
      </c>
      <c r="E387" s="89" t="s">
        <v>36</v>
      </c>
      <c r="F387" s="89" t="s">
        <v>259</v>
      </c>
      <c r="G387" s="89" t="s">
        <v>38</v>
      </c>
      <c r="H387" s="86">
        <v>27607.0</v>
      </c>
      <c r="I387" s="110"/>
      <c r="J387" s="86">
        <v>0.0</v>
      </c>
      <c r="K387" s="86">
        <v>1.0</v>
      </c>
      <c r="L387" s="86">
        <v>0.0</v>
      </c>
      <c r="M387" s="89" t="s">
        <v>39</v>
      </c>
      <c r="N387" s="89" t="s">
        <v>39</v>
      </c>
      <c r="O387" s="86">
        <v>2.0</v>
      </c>
      <c r="P387" s="86">
        <v>0.0</v>
      </c>
      <c r="Q387" s="86">
        <v>0.0</v>
      </c>
      <c r="R387" s="86">
        <v>0.0</v>
      </c>
      <c r="S387" s="86">
        <v>0.0</v>
      </c>
      <c r="T387" s="86">
        <v>0.0</v>
      </c>
      <c r="U387" s="86">
        <v>0.0</v>
      </c>
      <c r="V387" s="86">
        <v>0.0</v>
      </c>
      <c r="W387" s="86">
        <v>0.0</v>
      </c>
      <c r="X387" s="86">
        <v>0.0</v>
      </c>
      <c r="Y387" s="86">
        <v>0.0</v>
      </c>
      <c r="Z387" s="86">
        <v>12.0</v>
      </c>
      <c r="AA387" s="86">
        <v>6.0</v>
      </c>
      <c r="AB387" s="86">
        <v>10.0</v>
      </c>
      <c r="AC387" s="86">
        <v>2.0</v>
      </c>
      <c r="AD387" s="86">
        <v>0.0</v>
      </c>
      <c r="AE387" s="86">
        <v>0.0</v>
      </c>
      <c r="AF387" s="86">
        <v>0.0</v>
      </c>
      <c r="AG387" s="86">
        <v>0.0</v>
      </c>
      <c r="AH387" s="86">
        <v>0.0</v>
      </c>
      <c r="AI387" s="86">
        <v>0.0</v>
      </c>
      <c r="AJ387" s="116"/>
    </row>
    <row r="388">
      <c r="A388" s="86">
        <v>13996.2</v>
      </c>
      <c r="B388" s="112">
        <v>44455.0</v>
      </c>
      <c r="C388" s="109">
        <v>44509.0</v>
      </c>
      <c r="D388" s="89" t="s">
        <v>373</v>
      </c>
      <c r="E388" s="89" t="s">
        <v>36</v>
      </c>
      <c r="I388" s="110"/>
      <c r="J388" s="86">
        <v>0.0</v>
      </c>
      <c r="K388" s="86">
        <v>0.0</v>
      </c>
      <c r="L388" s="86">
        <v>1.0</v>
      </c>
      <c r="M388" s="89" t="s">
        <v>39</v>
      </c>
      <c r="N388" s="89" t="s">
        <v>39</v>
      </c>
      <c r="O388" s="86">
        <v>0.0</v>
      </c>
      <c r="P388" s="86">
        <v>0.0</v>
      </c>
      <c r="Q388" s="86">
        <v>0.0</v>
      </c>
      <c r="R388" s="86">
        <v>0.0</v>
      </c>
      <c r="S388" s="86">
        <v>0.0</v>
      </c>
      <c r="T388" s="86">
        <v>0.0</v>
      </c>
      <c r="U388" s="86">
        <v>12.0</v>
      </c>
      <c r="V388" s="86">
        <v>7.0</v>
      </c>
      <c r="W388" s="86">
        <v>5.0</v>
      </c>
      <c r="X388" s="86">
        <v>2.0</v>
      </c>
      <c r="Y388" s="86">
        <v>0.0</v>
      </c>
      <c r="Z388" s="86">
        <v>0.0</v>
      </c>
      <c r="AA388" s="86">
        <v>0.0</v>
      </c>
      <c r="AB388" s="86">
        <v>0.0</v>
      </c>
      <c r="AC388" s="86">
        <v>0.0</v>
      </c>
      <c r="AD388" s="86">
        <v>0.0</v>
      </c>
      <c r="AE388" s="86">
        <v>0.0</v>
      </c>
      <c r="AF388" s="86">
        <v>0.0</v>
      </c>
      <c r="AG388" s="86">
        <v>0.0</v>
      </c>
      <c r="AH388" s="86">
        <v>0.0</v>
      </c>
      <c r="AI388" s="86">
        <v>0.0</v>
      </c>
      <c r="AJ388" s="116"/>
    </row>
    <row r="389">
      <c r="A389" s="86">
        <v>13997.1</v>
      </c>
      <c r="B389" s="112">
        <v>44455.0</v>
      </c>
      <c r="C389" s="109">
        <v>44509.0</v>
      </c>
      <c r="D389" s="89" t="s">
        <v>373</v>
      </c>
      <c r="E389" s="89" t="s">
        <v>36</v>
      </c>
      <c r="I389" s="110"/>
      <c r="J389" s="86">
        <v>1.0</v>
      </c>
      <c r="K389" s="86">
        <v>0.0</v>
      </c>
      <c r="L389" s="86">
        <v>0.0</v>
      </c>
      <c r="M389" s="89" t="s">
        <v>39</v>
      </c>
      <c r="N389" s="89" t="s">
        <v>39</v>
      </c>
      <c r="O389" s="86">
        <v>1.0</v>
      </c>
      <c r="P389" s="86">
        <v>0.0</v>
      </c>
      <c r="Q389" s="86">
        <v>0.0</v>
      </c>
      <c r="R389" s="86">
        <v>0.0</v>
      </c>
      <c r="S389" s="86">
        <v>0.0</v>
      </c>
      <c r="T389" s="86">
        <v>0.0</v>
      </c>
      <c r="U389" s="86">
        <v>0.0</v>
      </c>
      <c r="V389" s="86">
        <v>0.0</v>
      </c>
      <c r="W389" s="86">
        <v>0.0</v>
      </c>
      <c r="X389" s="86">
        <v>0.0</v>
      </c>
      <c r="Y389" s="86">
        <v>0.0</v>
      </c>
      <c r="Z389" s="86">
        <v>6.0</v>
      </c>
      <c r="AA389" s="86">
        <v>6.0</v>
      </c>
      <c r="AB389" s="86">
        <v>10.0</v>
      </c>
      <c r="AC389" s="86">
        <v>1.0</v>
      </c>
      <c r="AD389" s="86">
        <v>0.0</v>
      </c>
      <c r="AE389" s="86">
        <v>0.0</v>
      </c>
      <c r="AF389" s="86">
        <v>0.0</v>
      </c>
      <c r="AG389" s="86">
        <v>0.0</v>
      </c>
      <c r="AH389" s="86">
        <v>0.0</v>
      </c>
      <c r="AI389" s="86">
        <v>0.0</v>
      </c>
      <c r="AJ389" s="116"/>
    </row>
    <row r="390">
      <c r="A390" s="86">
        <v>13998.1</v>
      </c>
      <c r="B390" s="112">
        <v>44455.0</v>
      </c>
      <c r="C390" s="109">
        <v>44509.0</v>
      </c>
      <c r="D390" s="89" t="s">
        <v>215</v>
      </c>
      <c r="E390" s="89" t="s">
        <v>36</v>
      </c>
      <c r="F390" s="89" t="s">
        <v>308</v>
      </c>
      <c r="G390" s="90" t="s">
        <v>43</v>
      </c>
      <c r="H390" s="111">
        <v>27545.0</v>
      </c>
      <c r="I390" s="91"/>
      <c r="J390" s="86">
        <v>0.0</v>
      </c>
      <c r="K390" s="86">
        <v>1.0</v>
      </c>
      <c r="L390" s="86">
        <v>0.0</v>
      </c>
      <c r="M390" s="89" t="s">
        <v>39</v>
      </c>
      <c r="N390" s="89" t="s">
        <v>39</v>
      </c>
      <c r="O390" s="86">
        <v>1.0</v>
      </c>
      <c r="P390" s="86">
        <v>11.0</v>
      </c>
      <c r="Q390" s="86">
        <v>7.0</v>
      </c>
      <c r="R390" s="86">
        <v>10.0</v>
      </c>
      <c r="S390" s="86">
        <v>1.0</v>
      </c>
      <c r="T390" s="86">
        <v>1.0</v>
      </c>
      <c r="U390" s="86">
        <v>0.0</v>
      </c>
      <c r="V390" s="86">
        <v>0.0</v>
      </c>
      <c r="W390" s="86">
        <v>0.0</v>
      </c>
      <c r="X390" s="86">
        <v>0.0</v>
      </c>
      <c r="Y390" s="86">
        <v>0.0</v>
      </c>
      <c r="Z390" s="86">
        <v>0.0</v>
      </c>
      <c r="AA390" s="86">
        <v>0.0</v>
      </c>
      <c r="AB390" s="86">
        <v>0.0</v>
      </c>
      <c r="AC390" s="86">
        <v>0.0</v>
      </c>
      <c r="AD390" s="86">
        <v>0.0</v>
      </c>
      <c r="AE390" s="86">
        <v>0.0</v>
      </c>
      <c r="AF390" s="86">
        <v>0.0</v>
      </c>
      <c r="AG390" s="86">
        <v>0.0</v>
      </c>
      <c r="AH390" s="86">
        <v>0.0</v>
      </c>
      <c r="AI390" s="86">
        <v>0.0</v>
      </c>
      <c r="AJ390" s="116"/>
    </row>
    <row r="391">
      <c r="A391" s="86">
        <v>13998.2</v>
      </c>
      <c r="B391" s="112">
        <v>44455.0</v>
      </c>
      <c r="C391" s="112">
        <v>44509.0</v>
      </c>
      <c r="D391" s="89" t="s">
        <v>215</v>
      </c>
      <c r="E391" s="89" t="s">
        <v>36</v>
      </c>
      <c r="F391" s="89" t="s">
        <v>308</v>
      </c>
      <c r="G391" s="89" t="s">
        <v>43</v>
      </c>
      <c r="H391" s="86">
        <v>27545.0</v>
      </c>
      <c r="I391" s="110"/>
      <c r="J391" s="86">
        <v>0.0</v>
      </c>
      <c r="K391" s="86">
        <v>1.0</v>
      </c>
      <c r="L391" s="86">
        <v>0.0</v>
      </c>
      <c r="M391" s="89" t="s">
        <v>39</v>
      </c>
      <c r="N391" s="89" t="s">
        <v>39</v>
      </c>
      <c r="O391" s="86">
        <v>1.0</v>
      </c>
      <c r="P391" s="86">
        <v>0.0</v>
      </c>
      <c r="Q391" s="86">
        <v>0.0</v>
      </c>
      <c r="R391" s="86">
        <v>0.0</v>
      </c>
      <c r="S391" s="86">
        <v>0.0</v>
      </c>
      <c r="T391" s="86">
        <v>0.0</v>
      </c>
      <c r="U391" s="86">
        <v>12.0</v>
      </c>
      <c r="V391" s="86">
        <v>5.0</v>
      </c>
      <c r="W391" s="86">
        <v>10.0</v>
      </c>
      <c r="X391" s="86">
        <v>1.0</v>
      </c>
      <c r="Y391" s="86">
        <v>1.0</v>
      </c>
      <c r="Z391" s="86">
        <v>0.0</v>
      </c>
      <c r="AA391" s="86">
        <v>0.0</v>
      </c>
      <c r="AB391" s="86">
        <v>0.0</v>
      </c>
      <c r="AC391" s="86">
        <v>0.0</v>
      </c>
      <c r="AD391" s="86">
        <v>0.0</v>
      </c>
      <c r="AE391" s="86">
        <v>0.0</v>
      </c>
      <c r="AF391" s="86">
        <v>0.0</v>
      </c>
      <c r="AG391" s="86">
        <v>0.0</v>
      </c>
      <c r="AH391" s="86">
        <v>0.0</v>
      </c>
      <c r="AI391" s="86">
        <v>0.0</v>
      </c>
      <c r="AJ391" s="116"/>
    </row>
    <row r="392">
      <c r="A392" s="86">
        <v>13998.3</v>
      </c>
      <c r="B392" s="112">
        <v>44455.0</v>
      </c>
      <c r="C392" s="112">
        <v>44509.0</v>
      </c>
      <c r="D392" s="89" t="s">
        <v>215</v>
      </c>
      <c r="E392" s="89" t="s">
        <v>36</v>
      </c>
      <c r="F392" s="89" t="s">
        <v>308</v>
      </c>
      <c r="G392" s="89" t="s">
        <v>43</v>
      </c>
      <c r="H392" s="86">
        <v>27545.0</v>
      </c>
      <c r="I392" s="110"/>
      <c r="J392" s="86">
        <v>0.0</v>
      </c>
      <c r="K392" s="86">
        <v>1.0</v>
      </c>
      <c r="L392" s="86">
        <v>0.0</v>
      </c>
      <c r="M392" s="89" t="s">
        <v>39</v>
      </c>
      <c r="N392" s="89" t="s">
        <v>39</v>
      </c>
      <c r="O392" s="86">
        <v>0.0</v>
      </c>
      <c r="P392" s="86">
        <v>0.0</v>
      </c>
      <c r="Q392" s="86">
        <v>0.0</v>
      </c>
      <c r="R392" s="86">
        <v>0.0</v>
      </c>
      <c r="S392" s="86">
        <v>0.0</v>
      </c>
      <c r="T392" s="86">
        <v>0.0</v>
      </c>
      <c r="U392" s="86">
        <v>11.0</v>
      </c>
      <c r="V392" s="86">
        <v>6.0</v>
      </c>
      <c r="W392" s="86">
        <v>10.0</v>
      </c>
      <c r="X392" s="86">
        <v>1.0</v>
      </c>
      <c r="Y392" s="86">
        <v>1.0</v>
      </c>
      <c r="Z392" s="86">
        <v>0.0</v>
      </c>
      <c r="AA392" s="86">
        <v>0.0</v>
      </c>
      <c r="AB392" s="86">
        <v>0.0</v>
      </c>
      <c r="AC392" s="86">
        <v>0.0</v>
      </c>
      <c r="AD392" s="86">
        <v>0.0</v>
      </c>
      <c r="AE392" s="86">
        <v>0.0</v>
      </c>
      <c r="AF392" s="86">
        <v>0.0</v>
      </c>
      <c r="AG392" s="86">
        <v>0.0</v>
      </c>
      <c r="AH392" s="86">
        <v>0.0</v>
      </c>
      <c r="AI392" s="86">
        <v>0.0</v>
      </c>
      <c r="AJ392" s="116"/>
    </row>
    <row r="393">
      <c r="A393" s="86">
        <v>13999.1</v>
      </c>
      <c r="B393" s="112">
        <v>44455.0</v>
      </c>
      <c r="C393" s="112">
        <v>44509.0</v>
      </c>
      <c r="D393" s="89" t="s">
        <v>321</v>
      </c>
      <c r="E393" s="89" t="s">
        <v>46</v>
      </c>
      <c r="F393" s="89" t="s">
        <v>56</v>
      </c>
      <c r="G393" s="89" t="s">
        <v>38</v>
      </c>
      <c r="H393" s="86">
        <v>27603.0</v>
      </c>
      <c r="I393" s="110"/>
      <c r="J393" s="86">
        <v>0.0</v>
      </c>
      <c r="K393" s="86">
        <v>1.0</v>
      </c>
      <c r="L393" s="86">
        <v>0.0</v>
      </c>
      <c r="M393" s="89" t="s">
        <v>49</v>
      </c>
      <c r="N393" s="89" t="s">
        <v>39</v>
      </c>
      <c r="O393" s="86">
        <v>1.0</v>
      </c>
      <c r="P393" s="86">
        <v>10.0</v>
      </c>
      <c r="Q393" s="86">
        <v>6.0</v>
      </c>
      <c r="R393" s="86">
        <v>10.0</v>
      </c>
      <c r="S393" s="86">
        <v>1.0</v>
      </c>
      <c r="T393" s="86">
        <v>1.0</v>
      </c>
      <c r="U393" s="86">
        <v>0.0</v>
      </c>
      <c r="V393" s="86">
        <v>0.0</v>
      </c>
      <c r="W393" s="86">
        <v>0.0</v>
      </c>
      <c r="X393" s="86">
        <v>0.0</v>
      </c>
      <c r="Y393" s="86">
        <v>0.0</v>
      </c>
      <c r="Z393" s="86">
        <v>0.0</v>
      </c>
      <c r="AA393" s="86">
        <v>0.0</v>
      </c>
      <c r="AB393" s="86">
        <v>0.0</v>
      </c>
      <c r="AC393" s="86">
        <v>0.0</v>
      </c>
      <c r="AD393" s="86">
        <v>0.0</v>
      </c>
      <c r="AE393" s="86">
        <v>0.0</v>
      </c>
      <c r="AF393" s="86">
        <v>0.0</v>
      </c>
      <c r="AG393" s="86">
        <v>0.0</v>
      </c>
      <c r="AH393" s="86">
        <v>0.0</v>
      </c>
      <c r="AI393" s="86">
        <v>0.0</v>
      </c>
      <c r="AJ393" s="116"/>
    </row>
    <row r="394">
      <c r="A394" s="86">
        <v>13999.2</v>
      </c>
      <c r="B394" s="112">
        <v>44455.0</v>
      </c>
      <c r="C394" s="112">
        <v>44509.0</v>
      </c>
      <c r="D394" s="89" t="s">
        <v>321</v>
      </c>
      <c r="E394" s="89" t="s">
        <v>46</v>
      </c>
      <c r="I394" s="110"/>
      <c r="J394" s="86">
        <v>1.0</v>
      </c>
      <c r="K394" s="86">
        <v>0.0</v>
      </c>
      <c r="L394" s="86">
        <v>0.0</v>
      </c>
      <c r="M394" s="89" t="s">
        <v>49</v>
      </c>
      <c r="N394" s="89" t="s">
        <v>39</v>
      </c>
      <c r="O394" s="86">
        <v>2.0</v>
      </c>
      <c r="P394" s="86">
        <v>0.0</v>
      </c>
      <c r="Q394" s="86">
        <v>0.0</v>
      </c>
      <c r="R394" s="86">
        <v>0.0</v>
      </c>
      <c r="S394" s="86">
        <v>0.0</v>
      </c>
      <c r="T394" s="86">
        <v>0.0</v>
      </c>
      <c r="U394" s="86">
        <v>0.0</v>
      </c>
      <c r="V394" s="86">
        <v>0.0</v>
      </c>
      <c r="W394" s="86">
        <v>0.0</v>
      </c>
      <c r="X394" s="86">
        <v>0.0</v>
      </c>
      <c r="Y394" s="86">
        <v>0.0</v>
      </c>
      <c r="Z394" s="86">
        <v>7.0</v>
      </c>
      <c r="AA394" s="86">
        <v>6.0</v>
      </c>
      <c r="AB394" s="86">
        <v>11.0</v>
      </c>
      <c r="AC394" s="86">
        <v>1.0</v>
      </c>
      <c r="AD394" s="86">
        <v>1.0</v>
      </c>
      <c r="AE394" s="86">
        <v>0.0</v>
      </c>
      <c r="AF394" s="86">
        <v>0.0</v>
      </c>
      <c r="AG394" s="86">
        <v>0.0</v>
      </c>
      <c r="AH394" s="86">
        <v>0.0</v>
      </c>
      <c r="AI394" s="86">
        <v>0.0</v>
      </c>
      <c r="AJ394" s="116"/>
    </row>
    <row r="395">
      <c r="A395" s="86">
        <v>14000.1</v>
      </c>
      <c r="B395" s="112">
        <v>44455.0</v>
      </c>
      <c r="C395" s="112">
        <v>44510.0</v>
      </c>
      <c r="D395" s="89" t="s">
        <v>215</v>
      </c>
      <c r="E395" s="89" t="s">
        <v>36</v>
      </c>
      <c r="F395" s="89" t="s">
        <v>308</v>
      </c>
      <c r="G395" s="89" t="s">
        <v>43</v>
      </c>
      <c r="H395" s="86">
        <v>27545.0</v>
      </c>
      <c r="I395" s="110"/>
      <c r="J395" s="86">
        <v>0.0</v>
      </c>
      <c r="K395" s="86">
        <v>1.0</v>
      </c>
      <c r="L395" s="86">
        <v>0.0</v>
      </c>
      <c r="M395" s="89" t="s">
        <v>39</v>
      </c>
      <c r="N395" s="89" t="s">
        <v>39</v>
      </c>
      <c r="O395" s="86">
        <v>1.0</v>
      </c>
      <c r="P395" s="86">
        <v>12.0</v>
      </c>
      <c r="Q395" s="86">
        <v>5.0</v>
      </c>
      <c r="R395" s="86">
        <v>11.0</v>
      </c>
      <c r="S395" s="86">
        <v>2.0</v>
      </c>
      <c r="T395" s="86">
        <v>1.0</v>
      </c>
      <c r="U395" s="86">
        <v>0.0</v>
      </c>
      <c r="V395" s="86">
        <v>0.0</v>
      </c>
      <c r="W395" s="86">
        <v>0.0</v>
      </c>
      <c r="X395" s="86">
        <v>0.0</v>
      </c>
      <c r="Y395" s="86">
        <v>0.0</v>
      </c>
      <c r="Z395" s="86">
        <v>0.0</v>
      </c>
      <c r="AA395" s="86">
        <v>0.0</v>
      </c>
      <c r="AB395" s="86">
        <v>0.0</v>
      </c>
      <c r="AC395" s="86">
        <v>0.0</v>
      </c>
      <c r="AD395" s="86">
        <v>0.0</v>
      </c>
      <c r="AE395" s="86">
        <v>0.0</v>
      </c>
      <c r="AF395" s="86">
        <v>0.0</v>
      </c>
      <c r="AG395" s="86">
        <v>0.0</v>
      </c>
      <c r="AH395" s="86">
        <v>0.0</v>
      </c>
      <c r="AI395" s="86">
        <v>0.0</v>
      </c>
      <c r="AJ395" s="116"/>
    </row>
    <row r="396">
      <c r="A396" s="86">
        <v>14000.2</v>
      </c>
      <c r="B396" s="112">
        <v>44455.0</v>
      </c>
      <c r="C396" s="112">
        <v>44510.0</v>
      </c>
      <c r="D396" s="89" t="s">
        <v>215</v>
      </c>
      <c r="E396" s="89" t="s">
        <v>36</v>
      </c>
      <c r="F396" s="89" t="s">
        <v>308</v>
      </c>
      <c r="G396" s="89" t="s">
        <v>43</v>
      </c>
      <c r="H396" s="86">
        <v>27545.0</v>
      </c>
      <c r="I396" s="110"/>
      <c r="J396" s="86">
        <v>0.0</v>
      </c>
      <c r="K396" s="86">
        <v>1.0</v>
      </c>
      <c r="L396" s="86">
        <v>0.0</v>
      </c>
      <c r="M396" s="89" t="s">
        <v>39</v>
      </c>
      <c r="N396" s="89" t="s">
        <v>39</v>
      </c>
      <c r="O396" s="86">
        <v>0.0</v>
      </c>
      <c r="P396" s="86">
        <v>0.0</v>
      </c>
      <c r="Q396" s="86">
        <v>0.0</v>
      </c>
      <c r="R396" s="86">
        <v>0.0</v>
      </c>
      <c r="S396" s="86">
        <v>0.0</v>
      </c>
      <c r="T396" s="86">
        <v>0.0</v>
      </c>
      <c r="U396" s="86">
        <v>13.0</v>
      </c>
      <c r="V396" s="86">
        <v>6.0</v>
      </c>
      <c r="W396" s="86">
        <v>10.0</v>
      </c>
      <c r="X396" s="86">
        <v>2.0</v>
      </c>
      <c r="Y396" s="86">
        <v>1.0</v>
      </c>
      <c r="Z396" s="86">
        <v>0.0</v>
      </c>
      <c r="AA396" s="86">
        <v>0.0</v>
      </c>
      <c r="AB396" s="86">
        <v>0.0</v>
      </c>
      <c r="AC396" s="86">
        <v>0.0</v>
      </c>
      <c r="AD396" s="86">
        <v>0.0</v>
      </c>
      <c r="AE396" s="86">
        <v>0.0</v>
      </c>
      <c r="AF396" s="86">
        <v>0.0</v>
      </c>
      <c r="AG396" s="86">
        <v>0.0</v>
      </c>
      <c r="AH396" s="86">
        <v>0.0</v>
      </c>
      <c r="AI396" s="86">
        <v>0.0</v>
      </c>
      <c r="AJ396" s="116"/>
    </row>
    <row r="397">
      <c r="A397" s="86">
        <v>14000.3</v>
      </c>
      <c r="B397" s="112">
        <v>44455.0</v>
      </c>
      <c r="C397" s="112">
        <v>44510.0</v>
      </c>
      <c r="D397" s="89" t="s">
        <v>215</v>
      </c>
      <c r="E397" s="89" t="s">
        <v>36</v>
      </c>
      <c r="F397" s="89" t="s">
        <v>308</v>
      </c>
      <c r="G397" s="89" t="s">
        <v>43</v>
      </c>
      <c r="H397" s="86">
        <v>27545.0</v>
      </c>
      <c r="I397" s="110"/>
      <c r="J397" s="86">
        <v>0.0</v>
      </c>
      <c r="K397" s="86">
        <v>1.0</v>
      </c>
      <c r="L397" s="86">
        <v>0.0</v>
      </c>
      <c r="M397" s="89" t="s">
        <v>39</v>
      </c>
      <c r="N397" s="89" t="s">
        <v>39</v>
      </c>
      <c r="O397" s="86">
        <v>0.0</v>
      </c>
      <c r="P397" s="86">
        <v>12.0</v>
      </c>
      <c r="Q397" s="86">
        <v>7.0</v>
      </c>
      <c r="R397" s="86">
        <v>10.0</v>
      </c>
      <c r="S397" s="86">
        <v>2.0</v>
      </c>
      <c r="T397" s="86">
        <v>1.0</v>
      </c>
      <c r="U397" s="86">
        <v>0.0</v>
      </c>
      <c r="V397" s="86">
        <v>0.0</v>
      </c>
      <c r="W397" s="86">
        <v>0.0</v>
      </c>
      <c r="X397" s="86">
        <v>0.0</v>
      </c>
      <c r="Y397" s="86">
        <v>0.0</v>
      </c>
      <c r="Z397" s="86">
        <v>0.0</v>
      </c>
      <c r="AA397" s="86">
        <v>0.0</v>
      </c>
      <c r="AB397" s="86">
        <v>0.0</v>
      </c>
      <c r="AC397" s="86">
        <v>0.0</v>
      </c>
      <c r="AD397" s="86">
        <v>0.0</v>
      </c>
      <c r="AE397" s="86">
        <v>0.0</v>
      </c>
      <c r="AF397" s="86">
        <v>0.0</v>
      </c>
      <c r="AG397" s="86">
        <v>0.0</v>
      </c>
      <c r="AH397" s="86">
        <v>0.0</v>
      </c>
      <c r="AI397" s="86">
        <v>0.0</v>
      </c>
      <c r="AJ397" s="116"/>
    </row>
    <row r="398">
      <c r="A398" s="86">
        <v>14000.4</v>
      </c>
      <c r="B398" s="112">
        <v>44455.0</v>
      </c>
      <c r="C398" s="112">
        <v>44510.0</v>
      </c>
      <c r="D398" s="89" t="s">
        <v>215</v>
      </c>
      <c r="E398" s="89" t="s">
        <v>36</v>
      </c>
      <c r="F398" s="89" t="s">
        <v>308</v>
      </c>
      <c r="G398" s="90" t="s">
        <v>43</v>
      </c>
      <c r="H398" s="111">
        <v>27545.0</v>
      </c>
      <c r="I398" s="91"/>
      <c r="J398" s="86">
        <v>0.0</v>
      </c>
      <c r="K398" s="86">
        <v>1.0</v>
      </c>
      <c r="L398" s="86">
        <v>0.0</v>
      </c>
      <c r="M398" s="89" t="s">
        <v>39</v>
      </c>
      <c r="N398" s="89" t="s">
        <v>39</v>
      </c>
      <c r="O398" s="86">
        <v>0.0</v>
      </c>
      <c r="P398" s="86">
        <v>0.0</v>
      </c>
      <c r="Q398" s="86">
        <v>0.0</v>
      </c>
      <c r="R398" s="86">
        <v>0.0</v>
      </c>
      <c r="S398" s="86">
        <v>0.0</v>
      </c>
      <c r="T398" s="86">
        <v>0.0</v>
      </c>
      <c r="U398" s="86">
        <v>13.0</v>
      </c>
      <c r="V398" s="86">
        <v>6.0</v>
      </c>
      <c r="W398" s="86">
        <v>10.0</v>
      </c>
      <c r="X398" s="86">
        <v>2.0</v>
      </c>
      <c r="Y398" s="86">
        <v>1.0</v>
      </c>
      <c r="Z398" s="86">
        <v>0.0</v>
      </c>
      <c r="AA398" s="86">
        <v>0.0</v>
      </c>
      <c r="AB398" s="86">
        <v>0.0</v>
      </c>
      <c r="AC398" s="86">
        <v>0.0</v>
      </c>
      <c r="AD398" s="86">
        <v>0.0</v>
      </c>
      <c r="AE398" s="86">
        <v>0.0</v>
      </c>
      <c r="AF398" s="86">
        <v>0.0</v>
      </c>
      <c r="AG398" s="86">
        <v>0.0</v>
      </c>
      <c r="AH398" s="86">
        <v>0.0</v>
      </c>
      <c r="AI398" s="86">
        <v>0.0</v>
      </c>
      <c r="AJ398" s="116"/>
    </row>
    <row r="399">
      <c r="A399" s="86">
        <v>14001.1</v>
      </c>
      <c r="B399" s="112">
        <v>44455.0</v>
      </c>
      <c r="C399" s="112">
        <v>44510.0</v>
      </c>
      <c r="D399" s="89" t="s">
        <v>451</v>
      </c>
      <c r="E399" s="90" t="s">
        <v>36</v>
      </c>
      <c r="F399" s="89" t="s">
        <v>40</v>
      </c>
      <c r="G399" s="110"/>
      <c r="H399" s="110"/>
      <c r="I399" s="91"/>
      <c r="J399" s="86">
        <v>0.0</v>
      </c>
      <c r="K399" s="86">
        <v>1.0</v>
      </c>
      <c r="L399" s="86">
        <v>0.0</v>
      </c>
      <c r="M399" s="89" t="s">
        <v>49</v>
      </c>
      <c r="N399" s="89" t="s">
        <v>39</v>
      </c>
      <c r="O399" s="86">
        <v>2.0</v>
      </c>
      <c r="P399" s="86">
        <v>0.0</v>
      </c>
      <c r="Q399" s="86">
        <v>0.0</v>
      </c>
      <c r="R399" s="86">
        <v>0.0</v>
      </c>
      <c r="S399" s="86">
        <v>0.0</v>
      </c>
      <c r="T399" s="86">
        <v>0.0</v>
      </c>
      <c r="U399" s="86">
        <v>0.0</v>
      </c>
      <c r="V399" s="86">
        <v>0.0</v>
      </c>
      <c r="W399" s="86">
        <v>0.0</v>
      </c>
      <c r="X399" s="86">
        <v>0.0</v>
      </c>
      <c r="Y399" s="86">
        <v>0.0</v>
      </c>
      <c r="Z399" s="86">
        <v>8.0</v>
      </c>
      <c r="AA399" s="86">
        <v>4.0</v>
      </c>
      <c r="AB399" s="86">
        <v>5.0</v>
      </c>
      <c r="AC399" s="86">
        <v>1.0</v>
      </c>
      <c r="AD399" s="86">
        <v>0.0</v>
      </c>
      <c r="AE399" s="86">
        <v>0.0</v>
      </c>
      <c r="AF399" s="86">
        <v>0.0</v>
      </c>
      <c r="AG399" s="86">
        <v>0.0</v>
      </c>
      <c r="AH399" s="86">
        <v>0.0</v>
      </c>
      <c r="AI399" s="86">
        <v>0.0</v>
      </c>
      <c r="AJ399" s="116"/>
    </row>
    <row r="400">
      <c r="A400" s="86">
        <v>14002.1</v>
      </c>
      <c r="B400" s="112">
        <v>44455.0</v>
      </c>
      <c r="C400" s="112">
        <v>44510.0</v>
      </c>
      <c r="D400" s="89" t="s">
        <v>451</v>
      </c>
      <c r="E400" s="89" t="s">
        <v>36</v>
      </c>
      <c r="F400" s="89" t="s">
        <v>128</v>
      </c>
      <c r="G400" s="89" t="s">
        <v>109</v>
      </c>
      <c r="H400" s="86">
        <v>27529.0</v>
      </c>
      <c r="I400" s="110"/>
      <c r="J400" s="86">
        <v>0.0</v>
      </c>
      <c r="K400" s="86">
        <v>1.0</v>
      </c>
      <c r="L400" s="86">
        <v>0.0</v>
      </c>
      <c r="M400" s="89" t="s">
        <v>39</v>
      </c>
      <c r="N400" s="89" t="s">
        <v>39</v>
      </c>
      <c r="O400" s="86">
        <v>0.0</v>
      </c>
      <c r="P400" s="86">
        <v>0.0</v>
      </c>
      <c r="Q400" s="86">
        <v>0.0</v>
      </c>
      <c r="R400" s="86">
        <v>0.0</v>
      </c>
      <c r="S400" s="86">
        <v>0.0</v>
      </c>
      <c r="T400" s="86">
        <v>0.0</v>
      </c>
      <c r="U400" s="86">
        <v>0.0</v>
      </c>
      <c r="V400" s="86">
        <v>0.0</v>
      </c>
      <c r="W400" s="86">
        <v>0.0</v>
      </c>
      <c r="X400" s="86">
        <v>0.0</v>
      </c>
      <c r="Y400" s="86">
        <v>0.0</v>
      </c>
      <c r="Z400" s="86">
        <v>5.0</v>
      </c>
      <c r="AA400" s="86">
        <v>4.0</v>
      </c>
      <c r="AB400" s="86">
        <v>5.0</v>
      </c>
      <c r="AC400" s="86">
        <v>1.0</v>
      </c>
      <c r="AD400" s="86">
        <v>0.0</v>
      </c>
      <c r="AE400" s="86">
        <v>0.0</v>
      </c>
      <c r="AF400" s="86">
        <v>0.0</v>
      </c>
      <c r="AG400" s="86">
        <v>0.0</v>
      </c>
      <c r="AH400" s="86">
        <v>0.0</v>
      </c>
      <c r="AI400" s="86">
        <v>0.0</v>
      </c>
      <c r="AJ400" s="116"/>
    </row>
    <row r="401">
      <c r="A401" s="86">
        <v>14003.1</v>
      </c>
      <c r="B401" s="112">
        <v>44455.0</v>
      </c>
      <c r="C401" s="112">
        <v>44510.0</v>
      </c>
      <c r="D401" s="89" t="s">
        <v>451</v>
      </c>
      <c r="E401" s="89" t="s">
        <v>36</v>
      </c>
      <c r="F401" s="89" t="s">
        <v>129</v>
      </c>
      <c r="G401" s="89" t="s">
        <v>109</v>
      </c>
      <c r="H401" s="86">
        <v>27529.0</v>
      </c>
      <c r="I401" s="110"/>
      <c r="J401" s="86">
        <v>0.0</v>
      </c>
      <c r="K401" s="86">
        <v>1.0</v>
      </c>
      <c r="L401" s="86">
        <v>0.0</v>
      </c>
      <c r="M401" s="89" t="s">
        <v>39</v>
      </c>
      <c r="N401" s="89" t="s">
        <v>39</v>
      </c>
      <c r="O401" s="86">
        <v>0.0</v>
      </c>
      <c r="P401" s="86">
        <v>0.0</v>
      </c>
      <c r="Q401" s="86">
        <v>0.0</v>
      </c>
      <c r="R401" s="86">
        <v>0.0</v>
      </c>
      <c r="S401" s="86">
        <v>0.0</v>
      </c>
      <c r="T401" s="86">
        <v>0.0</v>
      </c>
      <c r="U401" s="86">
        <v>0.0</v>
      </c>
      <c r="V401" s="86">
        <v>0.0</v>
      </c>
      <c r="W401" s="86">
        <v>0.0</v>
      </c>
      <c r="X401" s="86">
        <v>0.0</v>
      </c>
      <c r="Y401" s="86">
        <v>0.0</v>
      </c>
      <c r="Z401" s="86">
        <v>9.0</v>
      </c>
      <c r="AA401" s="86">
        <v>5.0</v>
      </c>
      <c r="AB401" s="86">
        <v>5.0</v>
      </c>
      <c r="AC401" s="86">
        <v>1.0</v>
      </c>
      <c r="AD401" s="86">
        <v>0.0</v>
      </c>
      <c r="AE401" s="86">
        <v>0.0</v>
      </c>
      <c r="AF401" s="86">
        <v>0.0</v>
      </c>
      <c r="AG401" s="86">
        <v>0.0</v>
      </c>
      <c r="AH401" s="86">
        <v>0.0</v>
      </c>
      <c r="AI401" s="86">
        <v>0.0</v>
      </c>
      <c r="AJ401" s="116"/>
    </row>
    <row r="402">
      <c r="A402" s="86">
        <v>14004.1</v>
      </c>
      <c r="B402" s="112">
        <v>44455.0</v>
      </c>
      <c r="C402" s="112">
        <v>44456.0</v>
      </c>
      <c r="D402" s="89" t="s">
        <v>125</v>
      </c>
      <c r="E402" s="89" t="s">
        <v>36</v>
      </c>
      <c r="F402" s="89" t="s">
        <v>263</v>
      </c>
      <c r="G402" s="89" t="s">
        <v>91</v>
      </c>
      <c r="H402" s="86">
        <v>27597.0</v>
      </c>
      <c r="I402" s="110"/>
      <c r="J402" s="86">
        <v>0.0</v>
      </c>
      <c r="K402" s="86">
        <v>1.0</v>
      </c>
      <c r="L402" s="86">
        <v>0.0</v>
      </c>
      <c r="M402" s="89" t="s">
        <v>49</v>
      </c>
      <c r="N402" s="89" t="s">
        <v>39</v>
      </c>
      <c r="O402" s="86">
        <v>3.0</v>
      </c>
      <c r="P402" s="86">
        <v>0.0</v>
      </c>
      <c r="Q402" s="86">
        <v>0.0</v>
      </c>
      <c r="R402" s="86">
        <v>0.0</v>
      </c>
      <c r="S402" s="86">
        <v>0.0</v>
      </c>
      <c r="T402" s="86">
        <v>0.0</v>
      </c>
      <c r="U402" s="86">
        <v>12.0</v>
      </c>
      <c r="V402" s="86">
        <v>8.0</v>
      </c>
      <c r="W402" s="86">
        <v>10.0</v>
      </c>
      <c r="X402" s="86">
        <v>1.0</v>
      </c>
      <c r="Y402" s="86">
        <v>1.0</v>
      </c>
      <c r="Z402" s="86">
        <v>0.0</v>
      </c>
      <c r="AA402" s="86">
        <v>0.0</v>
      </c>
      <c r="AB402" s="86">
        <v>0.0</v>
      </c>
      <c r="AC402" s="86">
        <v>0.0</v>
      </c>
      <c r="AD402" s="86">
        <v>0.0</v>
      </c>
      <c r="AE402" s="86">
        <v>0.0</v>
      </c>
      <c r="AF402" s="86">
        <v>0.0</v>
      </c>
      <c r="AG402" s="86">
        <v>0.0</v>
      </c>
      <c r="AH402" s="86">
        <v>0.0</v>
      </c>
      <c r="AI402" s="86">
        <v>0.0</v>
      </c>
      <c r="AJ402" s="116"/>
    </row>
    <row r="403">
      <c r="A403" s="86">
        <v>14005.1</v>
      </c>
      <c r="B403" s="112">
        <v>44455.0</v>
      </c>
      <c r="C403" s="112">
        <v>44510.0</v>
      </c>
      <c r="D403" s="89" t="s">
        <v>125</v>
      </c>
      <c r="E403" s="89" t="s">
        <v>36</v>
      </c>
      <c r="F403" s="89" t="s">
        <v>263</v>
      </c>
      <c r="G403" s="89" t="s">
        <v>91</v>
      </c>
      <c r="H403" s="86">
        <v>27597.0</v>
      </c>
      <c r="I403" s="110"/>
      <c r="J403" s="86">
        <v>0.0</v>
      </c>
      <c r="K403" s="86">
        <v>1.0</v>
      </c>
      <c r="L403" s="86">
        <v>0.0</v>
      </c>
      <c r="M403" s="89" t="s">
        <v>39</v>
      </c>
      <c r="N403" s="89" t="s">
        <v>39</v>
      </c>
      <c r="O403" s="86">
        <v>0.0</v>
      </c>
      <c r="P403" s="86">
        <v>0.0</v>
      </c>
      <c r="Q403" s="86">
        <v>0.0</v>
      </c>
      <c r="R403" s="86">
        <v>0.0</v>
      </c>
      <c r="S403" s="86">
        <v>0.0</v>
      </c>
      <c r="T403" s="86">
        <v>0.0</v>
      </c>
      <c r="U403" s="86">
        <v>11.0</v>
      </c>
      <c r="V403" s="86">
        <v>5.0</v>
      </c>
      <c r="W403" s="86">
        <v>10.0</v>
      </c>
      <c r="X403" s="86">
        <v>1.0</v>
      </c>
      <c r="Y403" s="86">
        <v>0.0</v>
      </c>
      <c r="Z403" s="86">
        <v>0.0</v>
      </c>
      <c r="AA403" s="86">
        <v>0.0</v>
      </c>
      <c r="AB403" s="86">
        <v>0.0</v>
      </c>
      <c r="AC403" s="86">
        <v>0.0</v>
      </c>
      <c r="AD403" s="86">
        <v>0.0</v>
      </c>
      <c r="AE403" s="86">
        <v>0.0</v>
      </c>
      <c r="AF403" s="86">
        <v>0.0</v>
      </c>
      <c r="AG403" s="86">
        <v>0.0</v>
      </c>
      <c r="AH403" s="86">
        <v>0.0</v>
      </c>
      <c r="AI403" s="86">
        <v>0.0</v>
      </c>
      <c r="AJ403" s="116"/>
    </row>
    <row r="404">
      <c r="A404" s="86">
        <v>14005.2</v>
      </c>
      <c r="B404" s="112">
        <v>44455.0</v>
      </c>
      <c r="C404" s="112">
        <v>44515.0</v>
      </c>
      <c r="D404" s="89" t="s">
        <v>125</v>
      </c>
      <c r="E404" s="89" t="s">
        <v>36</v>
      </c>
      <c r="F404" s="89" t="s">
        <v>179</v>
      </c>
      <c r="G404" s="89" t="s">
        <v>38</v>
      </c>
      <c r="H404" s="86">
        <v>27616.0</v>
      </c>
      <c r="I404" s="110"/>
      <c r="J404" s="86">
        <v>0.0</v>
      </c>
      <c r="K404" s="86">
        <v>1.0</v>
      </c>
      <c r="L404" s="86">
        <v>0.0</v>
      </c>
      <c r="M404" s="89" t="s">
        <v>39</v>
      </c>
      <c r="N404" s="89" t="s">
        <v>39</v>
      </c>
      <c r="O404" s="86">
        <v>1.0</v>
      </c>
      <c r="P404" s="86">
        <v>0.0</v>
      </c>
      <c r="Q404" s="86">
        <v>0.0</v>
      </c>
      <c r="R404" s="86">
        <v>0.0</v>
      </c>
      <c r="S404" s="86">
        <v>0.0</v>
      </c>
      <c r="T404" s="86">
        <v>0.0</v>
      </c>
      <c r="U404" s="86">
        <v>0.0</v>
      </c>
      <c r="V404" s="86">
        <v>0.0</v>
      </c>
      <c r="W404" s="86">
        <v>0.0</v>
      </c>
      <c r="X404" s="86">
        <v>0.0</v>
      </c>
      <c r="Y404" s="86">
        <v>0.0</v>
      </c>
      <c r="Z404" s="86">
        <v>7.0</v>
      </c>
      <c r="AA404" s="86">
        <v>5.0</v>
      </c>
      <c r="AB404" s="86">
        <v>10.0</v>
      </c>
      <c r="AC404" s="86">
        <v>1.0</v>
      </c>
      <c r="AD404" s="86">
        <v>1.0</v>
      </c>
      <c r="AE404" s="86">
        <v>0.0</v>
      </c>
      <c r="AF404" s="86">
        <v>0.0</v>
      </c>
      <c r="AG404" s="86">
        <v>0.0</v>
      </c>
      <c r="AH404" s="86">
        <v>0.0</v>
      </c>
      <c r="AI404" s="86">
        <v>0.0</v>
      </c>
      <c r="AJ404" s="116"/>
    </row>
    <row r="405">
      <c r="A405" s="86">
        <v>14005.3</v>
      </c>
      <c r="B405" s="112">
        <v>44455.0</v>
      </c>
      <c r="C405" s="112">
        <v>44511.0</v>
      </c>
      <c r="D405" s="89" t="s">
        <v>125</v>
      </c>
      <c r="E405" s="89" t="s">
        <v>36</v>
      </c>
      <c r="F405" s="89" t="s">
        <v>179</v>
      </c>
      <c r="G405" s="89" t="s">
        <v>38</v>
      </c>
      <c r="H405" s="86">
        <v>27616.0</v>
      </c>
      <c r="I405" s="110"/>
      <c r="J405" s="86">
        <v>0.0</v>
      </c>
      <c r="K405" s="86">
        <v>1.0</v>
      </c>
      <c r="L405" s="86">
        <v>0.0</v>
      </c>
      <c r="M405" s="89" t="s">
        <v>39</v>
      </c>
      <c r="N405" s="89" t="s">
        <v>39</v>
      </c>
      <c r="O405" s="86">
        <v>0.0</v>
      </c>
      <c r="P405" s="86">
        <v>0.0</v>
      </c>
      <c r="Q405" s="86">
        <v>0.0</v>
      </c>
      <c r="R405" s="86">
        <v>0.0</v>
      </c>
      <c r="S405" s="86">
        <v>0.0</v>
      </c>
      <c r="T405" s="86">
        <v>0.0</v>
      </c>
      <c r="U405" s="86">
        <v>0.0</v>
      </c>
      <c r="V405" s="86">
        <v>0.0</v>
      </c>
      <c r="W405" s="86">
        <v>0.0</v>
      </c>
      <c r="X405" s="86">
        <v>0.0</v>
      </c>
      <c r="Y405" s="86">
        <v>0.0</v>
      </c>
      <c r="Z405" s="86">
        <v>0.0</v>
      </c>
      <c r="AA405" s="86">
        <v>0.0</v>
      </c>
      <c r="AB405" s="86">
        <v>0.0</v>
      </c>
      <c r="AC405" s="86">
        <v>0.0</v>
      </c>
      <c r="AD405" s="86">
        <v>0.0</v>
      </c>
      <c r="AE405" s="86">
        <v>10.0</v>
      </c>
      <c r="AF405" s="86">
        <v>5.0</v>
      </c>
      <c r="AG405" s="86">
        <v>10.0</v>
      </c>
      <c r="AH405" s="86">
        <v>1.0</v>
      </c>
      <c r="AI405" s="86">
        <v>1.0</v>
      </c>
      <c r="AJ405" s="116"/>
    </row>
    <row r="406">
      <c r="A406" s="86">
        <v>14005.4</v>
      </c>
      <c r="B406" s="112">
        <v>44455.0</v>
      </c>
      <c r="C406" s="112">
        <v>44511.0</v>
      </c>
      <c r="D406" s="89" t="s">
        <v>125</v>
      </c>
      <c r="E406" s="89" t="s">
        <v>36</v>
      </c>
      <c r="I406" s="110"/>
      <c r="J406" s="86">
        <v>1.0</v>
      </c>
      <c r="K406" s="86">
        <v>0.0</v>
      </c>
      <c r="L406" s="86">
        <v>0.0</v>
      </c>
      <c r="M406" s="89" t="s">
        <v>39</v>
      </c>
      <c r="N406" s="89" t="s">
        <v>39</v>
      </c>
      <c r="O406" s="86">
        <v>0.0</v>
      </c>
      <c r="P406" s="86">
        <v>0.0</v>
      </c>
      <c r="Q406" s="86">
        <v>0.0</v>
      </c>
      <c r="R406" s="86">
        <v>0.0</v>
      </c>
      <c r="S406" s="86">
        <v>0.0</v>
      </c>
      <c r="T406" s="86">
        <v>0.0</v>
      </c>
      <c r="U406" s="86">
        <v>0.0</v>
      </c>
      <c r="V406" s="86">
        <v>0.0</v>
      </c>
      <c r="W406" s="86">
        <v>0.0</v>
      </c>
      <c r="X406" s="86">
        <v>0.0</v>
      </c>
      <c r="Y406" s="86">
        <v>0.0</v>
      </c>
      <c r="Z406" s="86">
        <v>5.0</v>
      </c>
      <c r="AA406" s="86">
        <v>3.0</v>
      </c>
      <c r="AB406" s="86">
        <v>10.0</v>
      </c>
      <c r="AC406" s="86">
        <v>1.0</v>
      </c>
      <c r="AD406" s="86">
        <v>1.0</v>
      </c>
      <c r="AE406" s="86">
        <v>0.0</v>
      </c>
      <c r="AF406" s="86">
        <v>0.0</v>
      </c>
      <c r="AG406" s="86">
        <v>0.0</v>
      </c>
      <c r="AH406" s="86">
        <v>0.0</v>
      </c>
      <c r="AI406" s="86">
        <v>0.0</v>
      </c>
      <c r="AJ406" s="116"/>
    </row>
    <row r="407">
      <c r="A407" s="86">
        <v>14006.1</v>
      </c>
      <c r="B407" s="112">
        <v>44455.0</v>
      </c>
      <c r="C407" s="112">
        <v>44456.0</v>
      </c>
      <c r="D407" s="89" t="s">
        <v>417</v>
      </c>
      <c r="E407" s="89" t="s">
        <v>36</v>
      </c>
      <c r="I407" s="110"/>
      <c r="J407" s="86">
        <v>0.0</v>
      </c>
      <c r="K407" s="86">
        <v>0.0</v>
      </c>
      <c r="L407" s="86">
        <v>1.0</v>
      </c>
      <c r="M407" s="89" t="s">
        <v>39</v>
      </c>
      <c r="N407" s="89" t="s">
        <v>39</v>
      </c>
      <c r="O407" s="86">
        <v>1.0</v>
      </c>
      <c r="P407" s="86">
        <v>12.0</v>
      </c>
      <c r="Q407" s="86">
        <v>7.0</v>
      </c>
      <c r="R407" s="86">
        <v>10.0</v>
      </c>
      <c r="S407" s="86">
        <v>0.0</v>
      </c>
      <c r="T407" s="86">
        <v>1.0</v>
      </c>
      <c r="U407" s="86">
        <v>0.0</v>
      </c>
      <c r="V407" s="86">
        <v>0.0</v>
      </c>
      <c r="W407" s="86">
        <v>0.0</v>
      </c>
      <c r="X407" s="86">
        <v>0.0</v>
      </c>
      <c r="Y407" s="86">
        <v>0.0</v>
      </c>
      <c r="Z407" s="86">
        <v>0.0</v>
      </c>
      <c r="AA407" s="86">
        <v>0.0</v>
      </c>
      <c r="AB407" s="86">
        <v>0.0</v>
      </c>
      <c r="AC407" s="86">
        <v>0.0</v>
      </c>
      <c r="AD407" s="86">
        <v>0.0</v>
      </c>
      <c r="AE407" s="86">
        <v>0.0</v>
      </c>
      <c r="AF407" s="86">
        <v>0.0</v>
      </c>
      <c r="AG407" s="86">
        <v>0.0</v>
      </c>
      <c r="AH407" s="86">
        <v>0.0</v>
      </c>
      <c r="AI407" s="86">
        <v>0.0</v>
      </c>
      <c r="AJ407" s="116"/>
    </row>
    <row r="408">
      <c r="A408" s="86">
        <v>14007.1</v>
      </c>
      <c r="B408" s="112">
        <v>44456.0</v>
      </c>
      <c r="C408" s="112">
        <v>44500.0</v>
      </c>
      <c r="D408" s="89" t="s">
        <v>188</v>
      </c>
      <c r="E408" s="89" t="s">
        <v>160</v>
      </c>
      <c r="F408" s="89" t="s">
        <v>189</v>
      </c>
      <c r="G408" s="89" t="s">
        <v>107</v>
      </c>
      <c r="H408" s="86">
        <v>27519.0</v>
      </c>
      <c r="I408" s="110"/>
      <c r="J408" s="86">
        <v>0.0</v>
      </c>
      <c r="K408" s="86">
        <v>1.0</v>
      </c>
      <c r="L408" s="86">
        <v>0.0</v>
      </c>
      <c r="M408" s="89" t="s">
        <v>39</v>
      </c>
      <c r="N408" s="89" t="s">
        <v>39</v>
      </c>
      <c r="O408" s="86">
        <v>0.0</v>
      </c>
      <c r="P408" s="86">
        <v>0.0</v>
      </c>
      <c r="Q408" s="86">
        <v>0.0</v>
      </c>
      <c r="R408" s="86">
        <v>0.0</v>
      </c>
      <c r="S408" s="86">
        <v>0.0</v>
      </c>
      <c r="T408" s="86">
        <v>0.0</v>
      </c>
      <c r="U408" s="86">
        <v>10.0</v>
      </c>
      <c r="V408" s="86">
        <v>6.0</v>
      </c>
      <c r="W408" s="86">
        <v>5.0</v>
      </c>
      <c r="X408" s="86">
        <v>0.0</v>
      </c>
      <c r="Y408" s="86">
        <v>1.0</v>
      </c>
      <c r="Z408" s="86">
        <v>0.0</v>
      </c>
      <c r="AA408" s="86">
        <v>0.0</v>
      </c>
      <c r="AB408" s="86">
        <v>0.0</v>
      </c>
      <c r="AC408" s="86">
        <v>0.0</v>
      </c>
      <c r="AD408" s="86">
        <v>0.0</v>
      </c>
      <c r="AE408" s="86">
        <v>0.0</v>
      </c>
      <c r="AF408" s="86">
        <v>0.0</v>
      </c>
      <c r="AG408" s="86">
        <v>0.0</v>
      </c>
      <c r="AH408" s="86">
        <v>0.0</v>
      </c>
      <c r="AI408" s="86">
        <v>0.0</v>
      </c>
      <c r="AJ408" s="116"/>
    </row>
    <row r="409">
      <c r="A409" s="86">
        <v>14007.2</v>
      </c>
      <c r="B409" s="112">
        <v>44456.0</v>
      </c>
      <c r="C409" s="112">
        <v>44498.0</v>
      </c>
      <c r="D409" s="89" t="s">
        <v>188</v>
      </c>
      <c r="E409" s="89" t="s">
        <v>160</v>
      </c>
      <c r="F409" s="110"/>
      <c r="G409" s="113"/>
      <c r="H409" s="113"/>
      <c r="I409" s="91"/>
      <c r="J409" s="86">
        <v>0.0</v>
      </c>
      <c r="K409" s="86">
        <v>0.0</v>
      </c>
      <c r="L409" s="86">
        <v>1.0</v>
      </c>
      <c r="M409" s="89" t="s">
        <v>39</v>
      </c>
      <c r="N409" s="89" t="s">
        <v>39</v>
      </c>
      <c r="O409" s="86">
        <v>0.0</v>
      </c>
      <c r="P409" s="86">
        <v>0.0</v>
      </c>
      <c r="Q409" s="86">
        <v>0.0</v>
      </c>
      <c r="R409" s="86">
        <v>0.0</v>
      </c>
      <c r="S409" s="86">
        <v>0.0</v>
      </c>
      <c r="T409" s="86">
        <v>0.0</v>
      </c>
      <c r="U409" s="86">
        <v>11.0</v>
      </c>
      <c r="V409" s="86">
        <v>6.0</v>
      </c>
      <c r="W409" s="86">
        <v>5.0</v>
      </c>
      <c r="X409" s="86">
        <v>1.0</v>
      </c>
      <c r="Y409" s="86">
        <v>1.0</v>
      </c>
      <c r="Z409" s="86">
        <v>0.0</v>
      </c>
      <c r="AA409" s="86">
        <v>0.0</v>
      </c>
      <c r="AB409" s="86">
        <v>0.0</v>
      </c>
      <c r="AC409" s="86">
        <v>0.0</v>
      </c>
      <c r="AD409" s="86">
        <v>0.0</v>
      </c>
      <c r="AE409" s="86">
        <v>0.0</v>
      </c>
      <c r="AF409" s="86">
        <v>0.0</v>
      </c>
      <c r="AG409" s="86">
        <v>0.0</v>
      </c>
      <c r="AH409" s="86">
        <v>0.0</v>
      </c>
      <c r="AI409" s="86">
        <v>0.0</v>
      </c>
      <c r="AJ409" s="116"/>
    </row>
    <row r="410">
      <c r="A410" s="86">
        <v>14007.3</v>
      </c>
      <c r="B410" s="112">
        <v>44456.0</v>
      </c>
      <c r="C410" s="112">
        <v>44498.0</v>
      </c>
      <c r="D410" s="89" t="s">
        <v>188</v>
      </c>
      <c r="E410" s="89" t="s">
        <v>160</v>
      </c>
      <c r="F410" s="110"/>
      <c r="G410" s="110"/>
      <c r="H410" s="110"/>
      <c r="I410" s="110"/>
      <c r="J410" s="86">
        <v>1.0</v>
      </c>
      <c r="K410" s="86">
        <v>0.0</v>
      </c>
      <c r="L410" s="86">
        <v>0.0</v>
      </c>
      <c r="M410" s="89" t="s">
        <v>39</v>
      </c>
      <c r="N410" s="89" t="s">
        <v>39</v>
      </c>
      <c r="O410" s="86">
        <v>0.0</v>
      </c>
      <c r="P410" s="86">
        <v>0.0</v>
      </c>
      <c r="Q410" s="86">
        <v>0.0</v>
      </c>
      <c r="R410" s="86">
        <v>0.0</v>
      </c>
      <c r="S410" s="86">
        <v>0.0</v>
      </c>
      <c r="T410" s="86">
        <v>0.0</v>
      </c>
      <c r="U410" s="86">
        <v>0.0</v>
      </c>
      <c r="V410" s="86">
        <v>0.0</v>
      </c>
      <c r="W410" s="86">
        <v>0.0</v>
      </c>
      <c r="X410" s="86">
        <v>0.0</v>
      </c>
      <c r="Y410" s="86">
        <v>0.0</v>
      </c>
      <c r="Z410" s="86">
        <v>8.0</v>
      </c>
      <c r="AA410" s="86">
        <v>5.0</v>
      </c>
      <c r="AB410" s="86">
        <v>12.0</v>
      </c>
      <c r="AC410" s="86">
        <v>1.0</v>
      </c>
      <c r="AD410" s="86">
        <v>0.0</v>
      </c>
      <c r="AE410" s="86">
        <v>0.0</v>
      </c>
      <c r="AF410" s="86">
        <v>0.0</v>
      </c>
      <c r="AG410" s="86">
        <v>0.0</v>
      </c>
      <c r="AH410" s="86">
        <v>0.0</v>
      </c>
      <c r="AI410" s="86">
        <v>0.0</v>
      </c>
      <c r="AJ410" s="116"/>
    </row>
    <row r="411">
      <c r="A411" s="86">
        <v>14008.1</v>
      </c>
      <c r="B411" s="112">
        <v>44456.0</v>
      </c>
      <c r="C411" s="112">
        <v>44510.0</v>
      </c>
      <c r="D411" s="89" t="s">
        <v>297</v>
      </c>
      <c r="E411" s="89" t="s">
        <v>36</v>
      </c>
      <c r="F411" s="89" t="s">
        <v>300</v>
      </c>
      <c r="G411" s="89" t="s">
        <v>43</v>
      </c>
      <c r="H411" s="86">
        <v>27545.0</v>
      </c>
      <c r="I411" s="110"/>
      <c r="J411" s="86">
        <v>0.0</v>
      </c>
      <c r="K411" s="86">
        <v>1.0</v>
      </c>
      <c r="L411" s="86">
        <v>0.0</v>
      </c>
      <c r="M411" s="89" t="s">
        <v>49</v>
      </c>
      <c r="N411" s="89" t="s">
        <v>39</v>
      </c>
      <c r="O411" s="86">
        <v>0.0</v>
      </c>
      <c r="P411" s="86">
        <v>0.0</v>
      </c>
      <c r="Q411" s="86">
        <v>0.0</v>
      </c>
      <c r="R411" s="86">
        <v>0.0</v>
      </c>
      <c r="S411" s="86">
        <v>0.0</v>
      </c>
      <c r="T411" s="86">
        <v>0.0</v>
      </c>
      <c r="U411" s="86">
        <v>0.0</v>
      </c>
      <c r="V411" s="86">
        <v>0.0</v>
      </c>
      <c r="W411" s="86">
        <v>0.0</v>
      </c>
      <c r="X411" s="86">
        <v>0.0</v>
      </c>
      <c r="Y411" s="86">
        <v>0.0</v>
      </c>
      <c r="Z411" s="86">
        <v>11.0</v>
      </c>
      <c r="AA411" s="86">
        <v>6.0</v>
      </c>
      <c r="AB411" s="86">
        <v>10.0</v>
      </c>
      <c r="AC411" s="86">
        <v>1.0</v>
      </c>
      <c r="AD411" s="86">
        <v>1.0</v>
      </c>
      <c r="AE411" s="86">
        <v>0.0</v>
      </c>
      <c r="AF411" s="86">
        <v>0.0</v>
      </c>
      <c r="AG411" s="86">
        <v>0.0</v>
      </c>
      <c r="AH411" s="86">
        <v>0.0</v>
      </c>
      <c r="AI411" s="86">
        <v>0.0</v>
      </c>
      <c r="AJ411" s="116"/>
    </row>
    <row r="412">
      <c r="A412" s="86">
        <v>14008.2</v>
      </c>
      <c r="B412" s="112">
        <v>44456.0</v>
      </c>
      <c r="C412" s="112">
        <v>44510.0</v>
      </c>
      <c r="D412" s="89" t="s">
        <v>297</v>
      </c>
      <c r="E412" s="89" t="s">
        <v>36</v>
      </c>
      <c r="F412" s="89" t="s">
        <v>300</v>
      </c>
      <c r="G412" s="89" t="s">
        <v>43</v>
      </c>
      <c r="H412" s="86">
        <v>27545.0</v>
      </c>
      <c r="I412" s="110"/>
      <c r="J412" s="86">
        <v>0.0</v>
      </c>
      <c r="K412" s="86">
        <v>1.0</v>
      </c>
      <c r="L412" s="86">
        <v>0.0</v>
      </c>
      <c r="M412" s="89" t="s">
        <v>49</v>
      </c>
      <c r="N412" s="89" t="s">
        <v>39</v>
      </c>
      <c r="O412" s="86">
        <v>0.0</v>
      </c>
      <c r="P412" s="86">
        <v>0.0</v>
      </c>
      <c r="Q412" s="86">
        <v>0.0</v>
      </c>
      <c r="R412" s="86">
        <v>0.0</v>
      </c>
      <c r="S412" s="86">
        <v>0.0</v>
      </c>
      <c r="T412" s="86">
        <v>0.0</v>
      </c>
      <c r="U412" s="86">
        <v>10.0</v>
      </c>
      <c r="V412" s="86">
        <v>6.0</v>
      </c>
      <c r="W412" s="86">
        <v>10.0</v>
      </c>
      <c r="X412" s="86">
        <v>1.0</v>
      </c>
      <c r="Y412" s="86">
        <v>1.0</v>
      </c>
      <c r="Z412" s="86">
        <v>0.0</v>
      </c>
      <c r="AA412" s="86">
        <v>0.0</v>
      </c>
      <c r="AB412" s="86">
        <v>0.0</v>
      </c>
      <c r="AC412" s="86">
        <v>0.0</v>
      </c>
      <c r="AD412" s="86">
        <v>0.0</v>
      </c>
      <c r="AE412" s="86">
        <v>0.0</v>
      </c>
      <c r="AF412" s="86">
        <v>0.0</v>
      </c>
      <c r="AG412" s="86">
        <v>0.0</v>
      </c>
      <c r="AH412" s="86">
        <v>0.0</v>
      </c>
      <c r="AI412" s="86">
        <v>0.0</v>
      </c>
      <c r="AJ412" s="116"/>
    </row>
    <row r="413">
      <c r="A413" s="86">
        <v>14008.3</v>
      </c>
      <c r="B413" s="112">
        <v>44456.0</v>
      </c>
      <c r="C413" s="112">
        <v>44510.0</v>
      </c>
      <c r="D413" s="89" t="s">
        <v>297</v>
      </c>
      <c r="E413" s="89" t="s">
        <v>36</v>
      </c>
      <c r="F413" s="89" t="s">
        <v>300</v>
      </c>
      <c r="G413" s="89" t="s">
        <v>43</v>
      </c>
      <c r="H413" s="86">
        <v>27545.0</v>
      </c>
      <c r="I413" s="110"/>
      <c r="J413" s="86">
        <v>0.0</v>
      </c>
      <c r="K413" s="86">
        <v>1.0</v>
      </c>
      <c r="L413" s="86">
        <v>0.0</v>
      </c>
      <c r="M413" s="89" t="s">
        <v>49</v>
      </c>
      <c r="N413" s="89" t="s">
        <v>39</v>
      </c>
      <c r="O413" s="86">
        <v>0.0</v>
      </c>
      <c r="P413" s="86">
        <v>11.0</v>
      </c>
      <c r="Q413" s="86">
        <v>6.0</v>
      </c>
      <c r="R413" s="86">
        <v>5.0</v>
      </c>
      <c r="S413" s="86">
        <v>1.0</v>
      </c>
      <c r="T413" s="86">
        <v>1.0</v>
      </c>
      <c r="U413" s="86">
        <v>0.0</v>
      </c>
      <c r="V413" s="86">
        <v>0.0</v>
      </c>
      <c r="W413" s="86">
        <v>0.0</v>
      </c>
      <c r="X413" s="86">
        <v>0.0</v>
      </c>
      <c r="Y413" s="86">
        <v>0.0</v>
      </c>
      <c r="Z413" s="86">
        <v>0.0</v>
      </c>
      <c r="AA413" s="86">
        <v>0.0</v>
      </c>
      <c r="AB413" s="86">
        <v>0.0</v>
      </c>
      <c r="AC413" s="86">
        <v>0.0</v>
      </c>
      <c r="AD413" s="86">
        <v>0.0</v>
      </c>
      <c r="AE413" s="86">
        <v>0.0</v>
      </c>
      <c r="AF413" s="86">
        <v>0.0</v>
      </c>
      <c r="AG413" s="86">
        <v>0.0</v>
      </c>
      <c r="AH413" s="86">
        <v>0.0</v>
      </c>
      <c r="AI413" s="86">
        <v>0.0</v>
      </c>
      <c r="AJ413" s="116"/>
    </row>
    <row r="414">
      <c r="A414" s="86">
        <v>14009.1</v>
      </c>
      <c r="B414" s="112">
        <v>44456.0</v>
      </c>
      <c r="C414" s="112">
        <v>44510.0</v>
      </c>
      <c r="D414" s="89" t="s">
        <v>297</v>
      </c>
      <c r="E414" s="89" t="s">
        <v>36</v>
      </c>
      <c r="F414" s="89" t="s">
        <v>300</v>
      </c>
      <c r="G414" s="90" t="s">
        <v>43</v>
      </c>
      <c r="H414" s="111">
        <v>27545.0</v>
      </c>
      <c r="I414" s="91"/>
      <c r="J414" s="86">
        <v>0.0</v>
      </c>
      <c r="K414" s="86">
        <v>1.0</v>
      </c>
      <c r="L414" s="86">
        <v>0.0</v>
      </c>
      <c r="M414" s="89" t="s">
        <v>39</v>
      </c>
      <c r="N414" s="89" t="s">
        <v>39</v>
      </c>
      <c r="O414" s="86">
        <v>0.0</v>
      </c>
      <c r="P414" s="86">
        <v>12.0</v>
      </c>
      <c r="Q414" s="86">
        <v>6.0</v>
      </c>
      <c r="R414" s="86">
        <v>10.0</v>
      </c>
      <c r="S414" s="86">
        <v>1.0</v>
      </c>
      <c r="T414" s="86">
        <v>1.0</v>
      </c>
      <c r="U414" s="86">
        <v>0.0</v>
      </c>
      <c r="V414" s="86">
        <v>0.0</v>
      </c>
      <c r="W414" s="86">
        <v>0.0</v>
      </c>
      <c r="X414" s="86">
        <v>0.0</v>
      </c>
      <c r="Y414" s="86">
        <v>0.0</v>
      </c>
      <c r="Z414" s="86">
        <v>0.0</v>
      </c>
      <c r="AA414" s="86">
        <v>0.0</v>
      </c>
      <c r="AB414" s="86">
        <v>0.0</v>
      </c>
      <c r="AC414" s="86">
        <v>0.0</v>
      </c>
      <c r="AD414" s="86">
        <v>0.0</v>
      </c>
      <c r="AE414" s="86">
        <v>0.0</v>
      </c>
      <c r="AF414" s="86">
        <v>0.0</v>
      </c>
      <c r="AG414" s="86">
        <v>0.0</v>
      </c>
      <c r="AH414" s="86">
        <v>0.0</v>
      </c>
      <c r="AI414" s="86">
        <v>0.0</v>
      </c>
      <c r="AJ414" s="116"/>
    </row>
    <row r="415">
      <c r="A415" s="86">
        <v>14009.2</v>
      </c>
      <c r="B415" s="112">
        <v>44456.0</v>
      </c>
      <c r="C415" s="112">
        <v>44510.0</v>
      </c>
      <c r="D415" s="89" t="s">
        <v>297</v>
      </c>
      <c r="E415" s="89" t="s">
        <v>36</v>
      </c>
      <c r="F415" s="89" t="s">
        <v>300</v>
      </c>
      <c r="G415" s="89" t="s">
        <v>43</v>
      </c>
      <c r="H415" s="86">
        <v>27545.0</v>
      </c>
      <c r="I415" s="110"/>
      <c r="J415" s="86">
        <v>0.0</v>
      </c>
      <c r="K415" s="86">
        <v>1.0</v>
      </c>
      <c r="L415" s="86">
        <v>0.0</v>
      </c>
      <c r="M415" s="89" t="s">
        <v>49</v>
      </c>
      <c r="N415" s="89" t="s">
        <v>39</v>
      </c>
      <c r="O415" s="86">
        <v>0.0</v>
      </c>
      <c r="P415" s="86">
        <v>8.0</v>
      </c>
      <c r="Q415" s="86">
        <v>6.0</v>
      </c>
      <c r="R415" s="86">
        <v>5.0</v>
      </c>
      <c r="S415" s="86">
        <v>1.0</v>
      </c>
      <c r="T415" s="86">
        <v>1.0</v>
      </c>
      <c r="U415" s="86">
        <v>0.0</v>
      </c>
      <c r="V415" s="86">
        <v>0.0</v>
      </c>
      <c r="W415" s="86">
        <v>0.0</v>
      </c>
      <c r="X415" s="86">
        <v>0.0</v>
      </c>
      <c r="Y415" s="86">
        <v>0.0</v>
      </c>
      <c r="Z415" s="86">
        <v>0.0</v>
      </c>
      <c r="AA415" s="86">
        <v>0.0</v>
      </c>
      <c r="AB415" s="86">
        <v>0.0</v>
      </c>
      <c r="AC415" s="86">
        <v>0.0</v>
      </c>
      <c r="AD415" s="86">
        <v>0.0</v>
      </c>
      <c r="AE415" s="86">
        <v>0.0</v>
      </c>
      <c r="AF415" s="86">
        <v>0.0</v>
      </c>
      <c r="AG415" s="86">
        <v>0.0</v>
      </c>
      <c r="AH415" s="86">
        <v>0.0</v>
      </c>
      <c r="AI415" s="86">
        <v>0.0</v>
      </c>
      <c r="AJ415" s="116"/>
    </row>
    <row r="416">
      <c r="A416" s="86">
        <v>14010.1</v>
      </c>
      <c r="B416" s="112">
        <v>44456.0</v>
      </c>
      <c r="C416" s="112">
        <v>44510.0</v>
      </c>
      <c r="D416" s="89" t="s">
        <v>213</v>
      </c>
      <c r="E416" s="89" t="s">
        <v>36</v>
      </c>
      <c r="F416" s="89" t="s">
        <v>207</v>
      </c>
      <c r="G416" s="89" t="s">
        <v>38</v>
      </c>
      <c r="H416" s="86">
        <v>27616.0</v>
      </c>
      <c r="I416" s="110"/>
      <c r="J416" s="86">
        <v>0.0</v>
      </c>
      <c r="K416" s="86">
        <v>1.0</v>
      </c>
      <c r="L416" s="86">
        <v>0.0</v>
      </c>
      <c r="M416" s="89" t="s">
        <v>39</v>
      </c>
      <c r="N416" s="89" t="s">
        <v>39</v>
      </c>
      <c r="O416" s="86">
        <v>0.0</v>
      </c>
      <c r="P416" s="86">
        <v>12.0</v>
      </c>
      <c r="Q416" s="86">
        <v>7.0</v>
      </c>
      <c r="R416" s="86">
        <v>12.0</v>
      </c>
      <c r="S416" s="86">
        <v>1.0</v>
      </c>
      <c r="T416" s="86">
        <v>1.0</v>
      </c>
      <c r="U416" s="86">
        <v>0.0</v>
      </c>
      <c r="V416" s="86">
        <v>0.0</v>
      </c>
      <c r="W416" s="86">
        <v>0.0</v>
      </c>
      <c r="X416" s="86">
        <v>0.0</v>
      </c>
      <c r="Y416" s="86">
        <v>0.0</v>
      </c>
      <c r="Z416" s="86">
        <v>0.0</v>
      </c>
      <c r="AA416" s="86">
        <v>0.0</v>
      </c>
      <c r="AB416" s="86">
        <v>0.0</v>
      </c>
      <c r="AC416" s="86">
        <v>0.0</v>
      </c>
      <c r="AD416" s="86">
        <v>0.0</v>
      </c>
      <c r="AE416" s="86">
        <v>0.0</v>
      </c>
      <c r="AF416" s="86">
        <v>0.0</v>
      </c>
      <c r="AG416" s="86">
        <v>0.0</v>
      </c>
      <c r="AH416" s="86">
        <v>0.0</v>
      </c>
      <c r="AI416" s="86">
        <v>0.0</v>
      </c>
      <c r="AJ416" s="116"/>
    </row>
    <row r="417">
      <c r="A417" s="86">
        <v>14010.2</v>
      </c>
      <c r="B417" s="112">
        <v>44456.0</v>
      </c>
      <c r="C417" s="112">
        <v>44510.0</v>
      </c>
      <c r="D417" s="89" t="s">
        <v>213</v>
      </c>
      <c r="E417" s="89" t="s">
        <v>36</v>
      </c>
      <c r="I417" s="110"/>
      <c r="J417" s="86">
        <v>0.0</v>
      </c>
      <c r="K417" s="86">
        <v>0.0</v>
      </c>
      <c r="L417" s="86">
        <v>1.0</v>
      </c>
      <c r="M417" s="89" t="s">
        <v>39</v>
      </c>
      <c r="N417" s="89" t="s">
        <v>39</v>
      </c>
      <c r="O417" s="86">
        <v>0.0</v>
      </c>
      <c r="P417" s="86">
        <v>9.0</v>
      </c>
      <c r="Q417" s="86">
        <v>6.0</v>
      </c>
      <c r="R417" s="86">
        <v>5.0</v>
      </c>
      <c r="S417" s="86">
        <v>1.0</v>
      </c>
      <c r="T417" s="86">
        <v>1.0</v>
      </c>
      <c r="U417" s="86">
        <v>0.0</v>
      </c>
      <c r="V417" s="86">
        <v>0.0</v>
      </c>
      <c r="W417" s="86">
        <v>0.0</v>
      </c>
      <c r="X417" s="86">
        <v>0.0</v>
      </c>
      <c r="Y417" s="86">
        <v>0.0</v>
      </c>
      <c r="Z417" s="86">
        <v>0.0</v>
      </c>
      <c r="AA417" s="86">
        <v>0.0</v>
      </c>
      <c r="AB417" s="86">
        <v>0.0</v>
      </c>
      <c r="AC417" s="86">
        <v>0.0</v>
      </c>
      <c r="AD417" s="86">
        <v>0.0</v>
      </c>
      <c r="AE417" s="86">
        <v>0.0</v>
      </c>
      <c r="AF417" s="86">
        <v>0.0</v>
      </c>
      <c r="AG417" s="86">
        <v>0.0</v>
      </c>
      <c r="AH417" s="86">
        <v>0.0</v>
      </c>
      <c r="AI417" s="86">
        <v>0.0</v>
      </c>
      <c r="AJ417" s="116"/>
    </row>
    <row r="418">
      <c r="A418" s="86">
        <v>14010.3</v>
      </c>
      <c r="B418" s="112">
        <v>44456.0</v>
      </c>
      <c r="C418" s="112">
        <v>44511.0</v>
      </c>
      <c r="D418" s="89" t="s">
        <v>213</v>
      </c>
      <c r="E418" s="89" t="s">
        <v>36</v>
      </c>
      <c r="I418" s="110"/>
      <c r="J418" s="86">
        <v>1.0</v>
      </c>
      <c r="K418" s="86">
        <v>0.0</v>
      </c>
      <c r="L418" s="86">
        <v>0.0</v>
      </c>
      <c r="M418" s="89" t="s">
        <v>39</v>
      </c>
      <c r="N418" s="89" t="s">
        <v>39</v>
      </c>
      <c r="O418" s="86">
        <v>0.0</v>
      </c>
      <c r="P418" s="86">
        <v>0.0</v>
      </c>
      <c r="Q418" s="86">
        <v>0.0</v>
      </c>
      <c r="R418" s="86">
        <v>0.0</v>
      </c>
      <c r="S418" s="86">
        <v>0.0</v>
      </c>
      <c r="T418" s="86">
        <v>0.0</v>
      </c>
      <c r="U418" s="86">
        <v>0.0</v>
      </c>
      <c r="V418" s="86">
        <v>0.0</v>
      </c>
      <c r="W418" s="86">
        <v>0.0</v>
      </c>
      <c r="X418" s="86">
        <v>0.0</v>
      </c>
      <c r="Y418" s="86">
        <v>0.0</v>
      </c>
      <c r="Z418" s="86">
        <v>7.0</v>
      </c>
      <c r="AA418" s="86">
        <v>4.0</v>
      </c>
      <c r="AB418" s="86">
        <v>5.0</v>
      </c>
      <c r="AC418" s="86">
        <v>1.0</v>
      </c>
      <c r="AD418" s="86">
        <v>0.0</v>
      </c>
      <c r="AE418" s="86">
        <v>0.0</v>
      </c>
      <c r="AF418" s="86">
        <v>0.0</v>
      </c>
      <c r="AG418" s="86">
        <v>0.0</v>
      </c>
      <c r="AH418" s="86">
        <v>0.0</v>
      </c>
      <c r="AI418" s="86">
        <v>0.0</v>
      </c>
      <c r="AJ418" s="116"/>
    </row>
    <row r="419">
      <c r="A419" s="86">
        <v>14011.1</v>
      </c>
      <c r="B419" s="112">
        <v>44456.0</v>
      </c>
      <c r="C419" s="112">
        <v>44510.0</v>
      </c>
      <c r="D419" s="89" t="s">
        <v>297</v>
      </c>
      <c r="E419" s="90" t="s">
        <v>36</v>
      </c>
      <c r="F419" s="89" t="s">
        <v>300</v>
      </c>
      <c r="G419" s="89" t="s">
        <v>43</v>
      </c>
      <c r="H419" s="86">
        <v>27545.0</v>
      </c>
      <c r="I419" s="91"/>
      <c r="J419" s="86">
        <v>0.0</v>
      </c>
      <c r="K419" s="86">
        <v>1.0</v>
      </c>
      <c r="L419" s="86">
        <v>0.0</v>
      </c>
      <c r="M419" s="89" t="s">
        <v>39</v>
      </c>
      <c r="N419" s="89" t="s">
        <v>39</v>
      </c>
      <c r="O419" s="86">
        <v>1.0</v>
      </c>
      <c r="P419" s="86">
        <v>9.0</v>
      </c>
      <c r="Q419" s="86">
        <v>4.0</v>
      </c>
      <c r="R419" s="86">
        <v>0.0</v>
      </c>
      <c r="S419" s="86">
        <v>1.0</v>
      </c>
      <c r="T419" s="86">
        <v>1.0</v>
      </c>
      <c r="U419" s="86">
        <v>0.0</v>
      </c>
      <c r="V419" s="86">
        <v>0.0</v>
      </c>
      <c r="W419" s="86">
        <v>0.0</v>
      </c>
      <c r="X419" s="86">
        <v>0.0</v>
      </c>
      <c r="Y419" s="86">
        <v>0.0</v>
      </c>
      <c r="Z419" s="86">
        <v>0.0</v>
      </c>
      <c r="AA419" s="86">
        <v>0.0</v>
      </c>
      <c r="AB419" s="86">
        <v>0.0</v>
      </c>
      <c r="AC419" s="86">
        <v>0.0</v>
      </c>
      <c r="AD419" s="86">
        <v>0.0</v>
      </c>
      <c r="AE419" s="86">
        <v>0.0</v>
      </c>
      <c r="AF419" s="86">
        <v>0.0</v>
      </c>
      <c r="AG419" s="86">
        <v>0.0</v>
      </c>
      <c r="AH419" s="86">
        <v>0.0</v>
      </c>
      <c r="AI419" s="86">
        <v>0.0</v>
      </c>
      <c r="AJ419" s="116"/>
    </row>
    <row r="420">
      <c r="A420" s="86">
        <v>14011.2</v>
      </c>
      <c r="B420" s="112">
        <v>44456.0</v>
      </c>
      <c r="C420" s="112">
        <v>44510.0</v>
      </c>
      <c r="D420" s="89" t="s">
        <v>297</v>
      </c>
      <c r="E420" s="90" t="s">
        <v>36</v>
      </c>
      <c r="F420" s="89" t="s">
        <v>300</v>
      </c>
      <c r="G420" s="89" t="s">
        <v>43</v>
      </c>
      <c r="H420" s="86">
        <v>27545.0</v>
      </c>
      <c r="I420" s="91"/>
      <c r="J420" s="86">
        <v>0.0</v>
      </c>
      <c r="K420" s="86">
        <v>1.0</v>
      </c>
      <c r="L420" s="86">
        <v>0.0</v>
      </c>
      <c r="M420" s="89" t="s">
        <v>39</v>
      </c>
      <c r="N420" s="89" t="s">
        <v>39</v>
      </c>
      <c r="O420" s="86">
        <v>1.0</v>
      </c>
      <c r="P420" s="86">
        <v>7.0</v>
      </c>
      <c r="Q420" s="86">
        <v>4.0</v>
      </c>
      <c r="R420" s="86">
        <v>0.0</v>
      </c>
      <c r="S420" s="86">
        <v>1.0</v>
      </c>
      <c r="T420" s="86">
        <v>1.0</v>
      </c>
      <c r="U420" s="86">
        <v>0.0</v>
      </c>
      <c r="V420" s="86">
        <v>0.0</v>
      </c>
      <c r="W420" s="86">
        <v>0.0</v>
      </c>
      <c r="X420" s="86">
        <v>0.0</v>
      </c>
      <c r="Y420" s="86">
        <v>0.0</v>
      </c>
      <c r="Z420" s="86">
        <v>0.0</v>
      </c>
      <c r="AA420" s="86">
        <v>0.0</v>
      </c>
      <c r="AB420" s="86">
        <v>0.0</v>
      </c>
      <c r="AC420" s="86">
        <v>0.0</v>
      </c>
      <c r="AD420" s="86">
        <v>0.0</v>
      </c>
      <c r="AE420" s="86">
        <v>0.0</v>
      </c>
      <c r="AF420" s="86">
        <v>0.0</v>
      </c>
      <c r="AG420" s="86">
        <v>0.0</v>
      </c>
      <c r="AH420" s="86">
        <v>0.0</v>
      </c>
      <c r="AI420" s="86">
        <v>0.0</v>
      </c>
      <c r="AJ420" s="116"/>
    </row>
    <row r="421">
      <c r="A421" s="86">
        <v>14012.1</v>
      </c>
      <c r="B421" s="112">
        <v>44456.0</v>
      </c>
      <c r="C421" s="112">
        <v>44510.0</v>
      </c>
      <c r="D421" s="89" t="s">
        <v>297</v>
      </c>
      <c r="E421" s="89" t="s">
        <v>36</v>
      </c>
      <c r="F421" s="89" t="s">
        <v>300</v>
      </c>
      <c r="G421" s="90" t="s">
        <v>43</v>
      </c>
      <c r="H421" s="111">
        <v>27545.0</v>
      </c>
      <c r="I421" s="91"/>
      <c r="J421" s="86">
        <v>0.0</v>
      </c>
      <c r="K421" s="86">
        <v>1.0</v>
      </c>
      <c r="L421" s="86">
        <v>0.0</v>
      </c>
      <c r="M421" s="89" t="s">
        <v>39</v>
      </c>
      <c r="N421" s="89" t="s">
        <v>39</v>
      </c>
      <c r="O421" s="86">
        <v>0.0</v>
      </c>
      <c r="P421" s="86">
        <v>12.0</v>
      </c>
      <c r="Q421" s="86">
        <v>7.0</v>
      </c>
      <c r="R421" s="86">
        <v>10.0</v>
      </c>
      <c r="S421" s="86">
        <v>1.0</v>
      </c>
      <c r="T421" s="86">
        <v>1.0</v>
      </c>
      <c r="U421" s="86">
        <v>0.0</v>
      </c>
      <c r="V421" s="86">
        <v>0.0</v>
      </c>
      <c r="W421" s="86">
        <v>0.0</v>
      </c>
      <c r="X421" s="86">
        <v>0.0</v>
      </c>
      <c r="Y421" s="86">
        <v>0.0</v>
      </c>
      <c r="Z421" s="86">
        <v>0.0</v>
      </c>
      <c r="AA421" s="86">
        <v>0.0</v>
      </c>
      <c r="AB421" s="86">
        <v>0.0</v>
      </c>
      <c r="AC421" s="86">
        <v>0.0</v>
      </c>
      <c r="AD421" s="86">
        <v>0.0</v>
      </c>
      <c r="AE421" s="86">
        <v>0.0</v>
      </c>
      <c r="AF421" s="86">
        <v>0.0</v>
      </c>
      <c r="AG421" s="86">
        <v>0.0</v>
      </c>
      <c r="AH421" s="86">
        <v>0.0</v>
      </c>
      <c r="AI421" s="86">
        <v>0.0</v>
      </c>
      <c r="AJ421" s="116"/>
    </row>
    <row r="422">
      <c r="A422" s="86">
        <v>14012.2</v>
      </c>
      <c r="B422" s="112">
        <v>44456.0</v>
      </c>
      <c r="C422" s="112">
        <v>44510.0</v>
      </c>
      <c r="D422" s="89" t="s">
        <v>297</v>
      </c>
      <c r="E422" s="89" t="s">
        <v>36</v>
      </c>
      <c r="F422" s="89" t="s">
        <v>300</v>
      </c>
      <c r="G422" s="90" t="s">
        <v>43</v>
      </c>
      <c r="H422" s="111">
        <v>27545.0</v>
      </c>
      <c r="I422" s="91"/>
      <c r="J422" s="86">
        <v>0.0</v>
      </c>
      <c r="K422" s="86">
        <v>1.0</v>
      </c>
      <c r="L422" s="86">
        <v>0.0</v>
      </c>
      <c r="M422" s="89" t="s">
        <v>39</v>
      </c>
      <c r="N422" s="89" t="s">
        <v>39</v>
      </c>
      <c r="O422" s="86">
        <v>0.0</v>
      </c>
      <c r="P422" s="86">
        <v>0.0</v>
      </c>
      <c r="Q422" s="86">
        <v>0.0</v>
      </c>
      <c r="R422" s="86">
        <v>0.0</v>
      </c>
      <c r="S422" s="86">
        <v>0.0</v>
      </c>
      <c r="T422" s="86">
        <v>0.0</v>
      </c>
      <c r="U422" s="86">
        <v>0.0</v>
      </c>
      <c r="V422" s="86">
        <v>0.0</v>
      </c>
      <c r="W422" s="86">
        <v>0.0</v>
      </c>
      <c r="X422" s="86">
        <v>0.0</v>
      </c>
      <c r="Y422" s="86">
        <v>0.0</v>
      </c>
      <c r="Z422" s="86">
        <v>0.0</v>
      </c>
      <c r="AA422" s="86">
        <v>0.0</v>
      </c>
      <c r="AB422" s="86">
        <v>0.0</v>
      </c>
      <c r="AC422" s="86">
        <v>0.0</v>
      </c>
      <c r="AD422" s="86">
        <v>0.0</v>
      </c>
      <c r="AE422" s="86">
        <v>9.0</v>
      </c>
      <c r="AF422" s="86">
        <v>6.0</v>
      </c>
      <c r="AG422" s="86">
        <v>10.0</v>
      </c>
      <c r="AH422" s="86">
        <v>1.0</v>
      </c>
      <c r="AI422" s="86">
        <v>1.0</v>
      </c>
      <c r="AJ422" s="116"/>
    </row>
    <row r="423">
      <c r="A423" s="86">
        <v>14012.3</v>
      </c>
      <c r="B423" s="112">
        <v>44456.0</v>
      </c>
      <c r="C423" s="112">
        <v>44510.0</v>
      </c>
      <c r="D423" s="89" t="s">
        <v>297</v>
      </c>
      <c r="E423" s="89" t="s">
        <v>36</v>
      </c>
      <c r="F423" s="89" t="s">
        <v>300</v>
      </c>
      <c r="G423" s="89" t="s">
        <v>43</v>
      </c>
      <c r="H423" s="86">
        <v>27545.0</v>
      </c>
      <c r="I423" s="91"/>
      <c r="J423" s="86">
        <v>0.0</v>
      </c>
      <c r="K423" s="86">
        <v>1.0</v>
      </c>
      <c r="L423" s="86">
        <v>0.0</v>
      </c>
      <c r="M423" s="89" t="s">
        <v>39</v>
      </c>
      <c r="N423" s="89" t="s">
        <v>39</v>
      </c>
      <c r="O423" s="86">
        <v>0.0</v>
      </c>
      <c r="P423" s="86">
        <v>0.0</v>
      </c>
      <c r="Q423" s="86">
        <v>0.0</v>
      </c>
      <c r="R423" s="86">
        <v>0.0</v>
      </c>
      <c r="S423" s="86">
        <v>0.0</v>
      </c>
      <c r="T423" s="86">
        <v>0.0</v>
      </c>
      <c r="U423" s="86">
        <v>11.0</v>
      </c>
      <c r="V423" s="86">
        <v>6.0</v>
      </c>
      <c r="W423" s="86">
        <v>10.0</v>
      </c>
      <c r="X423" s="86">
        <v>1.0</v>
      </c>
      <c r="Y423" s="86">
        <v>1.0</v>
      </c>
      <c r="Z423" s="86">
        <v>0.0</v>
      </c>
      <c r="AA423" s="86">
        <v>0.0</v>
      </c>
      <c r="AB423" s="86">
        <v>0.0</v>
      </c>
      <c r="AC423" s="86">
        <v>0.0</v>
      </c>
      <c r="AD423" s="86">
        <v>0.0</v>
      </c>
      <c r="AE423" s="86">
        <v>0.0</v>
      </c>
      <c r="AF423" s="86">
        <v>0.0</v>
      </c>
      <c r="AG423" s="86">
        <v>0.0</v>
      </c>
      <c r="AH423" s="86">
        <v>0.0</v>
      </c>
      <c r="AI423" s="86">
        <v>0.0</v>
      </c>
      <c r="AJ423" s="116"/>
    </row>
    <row r="424">
      <c r="A424" s="86">
        <v>14012.4</v>
      </c>
      <c r="B424" s="112">
        <v>44456.0</v>
      </c>
      <c r="C424" s="112">
        <v>44510.0</v>
      </c>
      <c r="D424" s="89" t="s">
        <v>297</v>
      </c>
      <c r="E424" s="89" t="s">
        <v>36</v>
      </c>
      <c r="F424" s="89" t="s">
        <v>300</v>
      </c>
      <c r="G424" s="89" t="s">
        <v>43</v>
      </c>
      <c r="H424" s="86">
        <v>27545.0</v>
      </c>
      <c r="I424" s="110"/>
      <c r="J424" s="86">
        <v>0.0</v>
      </c>
      <c r="K424" s="86">
        <v>1.0</v>
      </c>
      <c r="L424" s="86">
        <v>0.0</v>
      </c>
      <c r="M424" s="89" t="s">
        <v>39</v>
      </c>
      <c r="N424" s="89" t="s">
        <v>39</v>
      </c>
      <c r="O424" s="86">
        <v>3.0</v>
      </c>
      <c r="P424" s="86">
        <v>12.0</v>
      </c>
      <c r="Q424" s="86">
        <v>8.0</v>
      </c>
      <c r="R424" s="86">
        <v>0.0</v>
      </c>
      <c r="S424" s="86">
        <v>1.0</v>
      </c>
      <c r="T424" s="86">
        <v>1.0</v>
      </c>
      <c r="U424" s="86">
        <v>0.0</v>
      </c>
      <c r="V424" s="86">
        <v>0.0</v>
      </c>
      <c r="W424" s="86">
        <v>0.0</v>
      </c>
      <c r="X424" s="86">
        <v>0.0</v>
      </c>
      <c r="Y424" s="86">
        <v>0.0</v>
      </c>
      <c r="Z424" s="86">
        <v>0.0</v>
      </c>
      <c r="AA424" s="86">
        <v>0.0</v>
      </c>
      <c r="AB424" s="86">
        <v>0.0</v>
      </c>
      <c r="AC424" s="86">
        <v>0.0</v>
      </c>
      <c r="AD424" s="86">
        <v>0.0</v>
      </c>
      <c r="AE424" s="86">
        <v>0.0</v>
      </c>
      <c r="AF424" s="86">
        <v>0.0</v>
      </c>
      <c r="AG424" s="86">
        <v>0.0</v>
      </c>
      <c r="AH424" s="86">
        <v>0.0</v>
      </c>
      <c r="AI424" s="86">
        <v>0.0</v>
      </c>
      <c r="AJ424" s="116"/>
    </row>
    <row r="425">
      <c r="A425" s="86">
        <v>14013.1</v>
      </c>
      <c r="B425" s="112">
        <v>44456.0</v>
      </c>
      <c r="C425" s="112">
        <v>44466.0</v>
      </c>
      <c r="D425" s="89" t="s">
        <v>301</v>
      </c>
      <c r="E425" s="89" t="s">
        <v>36</v>
      </c>
      <c r="F425" s="89" t="s">
        <v>203</v>
      </c>
      <c r="G425" s="89" t="s">
        <v>38</v>
      </c>
      <c r="H425" s="86">
        <v>27613.0</v>
      </c>
      <c r="I425" s="110"/>
      <c r="J425" s="86">
        <v>0.0</v>
      </c>
      <c r="K425" s="86">
        <v>1.0</v>
      </c>
      <c r="L425" s="86">
        <v>0.0</v>
      </c>
      <c r="M425" s="89" t="s">
        <v>39</v>
      </c>
      <c r="N425" s="89" t="s">
        <v>39</v>
      </c>
      <c r="O425" s="86">
        <v>3.0</v>
      </c>
      <c r="P425" s="86">
        <v>0.0</v>
      </c>
      <c r="Q425" s="86">
        <v>0.0</v>
      </c>
      <c r="R425" s="86">
        <v>0.0</v>
      </c>
      <c r="S425" s="86">
        <v>0.0</v>
      </c>
      <c r="T425" s="86">
        <v>0.0</v>
      </c>
      <c r="U425" s="86">
        <v>0.0</v>
      </c>
      <c r="V425" s="86">
        <v>0.0</v>
      </c>
      <c r="W425" s="86">
        <v>0.0</v>
      </c>
      <c r="X425" s="86">
        <v>0.0</v>
      </c>
      <c r="Y425" s="86">
        <v>0.0</v>
      </c>
      <c r="Z425" s="86">
        <v>11.0</v>
      </c>
      <c r="AA425" s="86">
        <v>5.0</v>
      </c>
      <c r="AB425" s="86">
        <v>12.0</v>
      </c>
      <c r="AC425" s="86">
        <v>1.0</v>
      </c>
      <c r="AD425" s="86">
        <v>0.0</v>
      </c>
      <c r="AE425" s="86">
        <v>0.0</v>
      </c>
      <c r="AF425" s="86">
        <v>0.0</v>
      </c>
      <c r="AG425" s="86">
        <v>0.0</v>
      </c>
      <c r="AH425" s="86">
        <v>0.0</v>
      </c>
      <c r="AI425" s="86">
        <v>0.0</v>
      </c>
      <c r="AJ425" s="116"/>
    </row>
    <row r="426">
      <c r="A426" s="86">
        <v>14013.2</v>
      </c>
      <c r="B426" s="112">
        <v>44456.0</v>
      </c>
      <c r="C426" s="112">
        <v>44466.0</v>
      </c>
      <c r="D426" s="89" t="s">
        <v>301</v>
      </c>
      <c r="E426" s="89" t="s">
        <v>36</v>
      </c>
      <c r="I426" s="110"/>
      <c r="J426" s="86">
        <v>0.0</v>
      </c>
      <c r="K426" s="86">
        <v>0.0</v>
      </c>
      <c r="L426" s="86">
        <v>1.0</v>
      </c>
      <c r="M426" s="89" t="s">
        <v>39</v>
      </c>
      <c r="N426" s="89" t="s">
        <v>39</v>
      </c>
      <c r="O426" s="86">
        <v>2.0</v>
      </c>
      <c r="P426" s="86">
        <v>0.0</v>
      </c>
      <c r="Q426" s="86">
        <v>0.0</v>
      </c>
      <c r="R426" s="86">
        <v>0.0</v>
      </c>
      <c r="S426" s="86">
        <v>0.0</v>
      </c>
      <c r="T426" s="86">
        <v>0.0</v>
      </c>
      <c r="U426" s="86">
        <v>11.0</v>
      </c>
      <c r="V426" s="86">
        <v>6.0</v>
      </c>
      <c r="W426" s="86">
        <v>10.0</v>
      </c>
      <c r="X426" s="86">
        <v>1.0</v>
      </c>
      <c r="Y426" s="86">
        <v>0.0</v>
      </c>
      <c r="Z426" s="86">
        <v>0.0</v>
      </c>
      <c r="AA426" s="86">
        <v>0.0</v>
      </c>
      <c r="AB426" s="86">
        <v>0.0</v>
      </c>
      <c r="AC426" s="86">
        <v>0.0</v>
      </c>
      <c r="AD426" s="86">
        <v>0.0</v>
      </c>
      <c r="AE426" s="86">
        <v>0.0</v>
      </c>
      <c r="AF426" s="86">
        <v>0.0</v>
      </c>
      <c r="AG426" s="86">
        <v>0.0</v>
      </c>
      <c r="AH426" s="86">
        <v>0.0</v>
      </c>
      <c r="AI426" s="86">
        <v>0.0</v>
      </c>
      <c r="AJ426" s="116"/>
    </row>
    <row r="427">
      <c r="A427" s="86">
        <v>14014.1</v>
      </c>
      <c r="B427" s="112">
        <v>44456.0</v>
      </c>
      <c r="C427" s="112">
        <v>44461.0</v>
      </c>
      <c r="D427" s="89" t="s">
        <v>441</v>
      </c>
      <c r="E427" s="89" t="s">
        <v>36</v>
      </c>
      <c r="I427" s="110"/>
      <c r="J427" s="86">
        <v>0.0</v>
      </c>
      <c r="K427" s="86">
        <v>0.0</v>
      </c>
      <c r="L427" s="86">
        <v>1.0</v>
      </c>
      <c r="M427" s="89" t="s">
        <v>49</v>
      </c>
      <c r="N427" s="89" t="s">
        <v>39</v>
      </c>
      <c r="O427" s="86">
        <v>1.0</v>
      </c>
      <c r="P427" s="86">
        <v>0.0</v>
      </c>
      <c r="Q427" s="86">
        <v>0.0</v>
      </c>
      <c r="R427" s="86">
        <v>0.0</v>
      </c>
      <c r="S427" s="86">
        <v>0.0</v>
      </c>
      <c r="T427" s="86">
        <v>0.0</v>
      </c>
      <c r="U427" s="86">
        <v>10.0</v>
      </c>
      <c r="V427" s="86">
        <v>6.0</v>
      </c>
      <c r="W427" s="86">
        <v>5.0</v>
      </c>
      <c r="X427" s="86">
        <v>0.0</v>
      </c>
      <c r="Y427" s="86">
        <v>0.0</v>
      </c>
      <c r="Z427" s="86">
        <v>0.0</v>
      </c>
      <c r="AA427" s="86">
        <v>0.0</v>
      </c>
      <c r="AB427" s="86">
        <v>0.0</v>
      </c>
      <c r="AC427" s="86">
        <v>0.0</v>
      </c>
      <c r="AD427" s="86">
        <v>0.0</v>
      </c>
      <c r="AE427" s="86">
        <v>0.0</v>
      </c>
      <c r="AF427" s="86">
        <v>0.0</v>
      </c>
      <c r="AG427" s="86">
        <v>0.0</v>
      </c>
      <c r="AH427" s="86">
        <v>0.0</v>
      </c>
      <c r="AI427" s="86">
        <v>0.0</v>
      </c>
      <c r="AJ427" s="116"/>
    </row>
    <row r="428">
      <c r="A428" s="86">
        <v>14015.1</v>
      </c>
      <c r="B428" s="112">
        <v>44456.0</v>
      </c>
      <c r="C428" s="112">
        <v>44510.0</v>
      </c>
      <c r="D428" s="89" t="s">
        <v>35</v>
      </c>
      <c r="E428" s="89" t="s">
        <v>36</v>
      </c>
      <c r="F428" s="89" t="s">
        <v>434</v>
      </c>
      <c r="G428" s="89" t="s">
        <v>51</v>
      </c>
      <c r="H428" s="86">
        <v>27523.0</v>
      </c>
      <c r="I428" s="91"/>
      <c r="J428" s="86">
        <v>0.0</v>
      </c>
      <c r="K428" s="86">
        <v>1.0</v>
      </c>
      <c r="L428" s="86">
        <v>0.0</v>
      </c>
      <c r="M428" s="89" t="s">
        <v>39</v>
      </c>
      <c r="N428" s="89" t="s">
        <v>39</v>
      </c>
      <c r="O428" s="86">
        <v>1.0</v>
      </c>
      <c r="P428" s="86">
        <v>8.0</v>
      </c>
      <c r="Q428" s="86">
        <v>5.0</v>
      </c>
      <c r="R428" s="86">
        <v>10.0</v>
      </c>
      <c r="S428" s="86">
        <v>0.0</v>
      </c>
      <c r="T428" s="86">
        <v>0.0</v>
      </c>
      <c r="U428" s="86">
        <v>0.0</v>
      </c>
      <c r="V428" s="86">
        <v>0.0</v>
      </c>
      <c r="W428" s="86">
        <v>0.0</v>
      </c>
      <c r="X428" s="86">
        <v>0.0</v>
      </c>
      <c r="Y428" s="86">
        <v>0.0</v>
      </c>
      <c r="Z428" s="86">
        <v>0.0</v>
      </c>
      <c r="AA428" s="86">
        <v>0.0</v>
      </c>
      <c r="AB428" s="86">
        <v>0.0</v>
      </c>
      <c r="AC428" s="86">
        <v>0.0</v>
      </c>
      <c r="AD428" s="86">
        <v>0.0</v>
      </c>
      <c r="AE428" s="86">
        <v>0.0</v>
      </c>
      <c r="AF428" s="86">
        <v>0.0</v>
      </c>
      <c r="AG428" s="86">
        <v>0.0</v>
      </c>
      <c r="AH428" s="86">
        <v>0.0</v>
      </c>
      <c r="AI428" s="86">
        <v>0.0</v>
      </c>
      <c r="AJ428" s="116"/>
    </row>
    <row r="429">
      <c r="A429" s="86">
        <v>14015.2</v>
      </c>
      <c r="B429" s="112">
        <v>44456.0</v>
      </c>
      <c r="C429" s="112">
        <v>44510.0</v>
      </c>
      <c r="D429" s="89" t="s">
        <v>35</v>
      </c>
      <c r="E429" s="89" t="s">
        <v>36</v>
      </c>
      <c r="F429" s="89" t="s">
        <v>40</v>
      </c>
      <c r="G429" s="113"/>
      <c r="H429" s="113"/>
      <c r="I429" s="91"/>
      <c r="J429" s="86">
        <v>0.0</v>
      </c>
      <c r="K429" s="86">
        <v>1.0</v>
      </c>
      <c r="L429" s="86">
        <v>0.0</v>
      </c>
      <c r="M429" s="89" t="s">
        <v>39</v>
      </c>
      <c r="N429" s="89" t="s">
        <v>39</v>
      </c>
      <c r="O429" s="86">
        <v>0.0</v>
      </c>
      <c r="P429" s="86">
        <v>9.0</v>
      </c>
      <c r="Q429" s="86">
        <v>5.0</v>
      </c>
      <c r="R429" s="86">
        <v>10.0</v>
      </c>
      <c r="S429" s="86">
        <v>1.0</v>
      </c>
      <c r="T429" s="86">
        <v>0.0</v>
      </c>
      <c r="U429" s="86">
        <v>0.0</v>
      </c>
      <c r="V429" s="86">
        <v>0.0</v>
      </c>
      <c r="W429" s="86">
        <v>0.0</v>
      </c>
      <c r="X429" s="86">
        <v>0.0</v>
      </c>
      <c r="Y429" s="86">
        <v>0.0</v>
      </c>
      <c r="Z429" s="86">
        <v>0.0</v>
      </c>
      <c r="AA429" s="86">
        <v>0.0</v>
      </c>
      <c r="AB429" s="86">
        <v>0.0</v>
      </c>
      <c r="AC429" s="86">
        <v>0.0</v>
      </c>
      <c r="AD429" s="86">
        <v>0.0</v>
      </c>
      <c r="AE429" s="86">
        <v>0.0</v>
      </c>
      <c r="AF429" s="86">
        <v>0.0</v>
      </c>
      <c r="AG429" s="86">
        <v>0.0</v>
      </c>
      <c r="AH429" s="86">
        <v>0.0</v>
      </c>
      <c r="AI429" s="86">
        <v>0.0</v>
      </c>
      <c r="AJ429" s="116"/>
    </row>
    <row r="430">
      <c r="A430" s="86">
        <v>14016.1</v>
      </c>
      <c r="B430" s="112">
        <v>44456.0</v>
      </c>
      <c r="C430" s="112">
        <v>44510.0</v>
      </c>
      <c r="D430" s="89" t="s">
        <v>297</v>
      </c>
      <c r="E430" s="89" t="s">
        <v>36</v>
      </c>
      <c r="F430" s="89" t="s">
        <v>300</v>
      </c>
      <c r="G430" s="90" t="s">
        <v>43</v>
      </c>
      <c r="H430" s="111">
        <v>27545.0</v>
      </c>
      <c r="I430" s="91"/>
      <c r="J430" s="86">
        <v>0.0</v>
      </c>
      <c r="K430" s="86">
        <v>1.0</v>
      </c>
      <c r="L430" s="86">
        <v>0.0</v>
      </c>
      <c r="M430" s="89" t="s">
        <v>39</v>
      </c>
      <c r="N430" s="89" t="s">
        <v>39</v>
      </c>
      <c r="O430" s="86">
        <v>0.0</v>
      </c>
      <c r="P430" s="86">
        <v>0.0</v>
      </c>
      <c r="Q430" s="86">
        <v>0.0</v>
      </c>
      <c r="R430" s="86">
        <v>0.0</v>
      </c>
      <c r="S430" s="86">
        <v>0.0</v>
      </c>
      <c r="T430" s="86">
        <v>0.0</v>
      </c>
      <c r="U430" s="86">
        <v>0.0</v>
      </c>
      <c r="V430" s="86">
        <v>0.0</v>
      </c>
      <c r="W430" s="86">
        <v>0.0</v>
      </c>
      <c r="X430" s="86">
        <v>0.0</v>
      </c>
      <c r="Y430" s="86">
        <v>0.0</v>
      </c>
      <c r="Z430" s="86">
        <v>11.0</v>
      </c>
      <c r="AA430" s="86">
        <v>5.0</v>
      </c>
      <c r="AB430" s="86">
        <v>12.0</v>
      </c>
      <c r="AC430" s="86">
        <v>2.0</v>
      </c>
      <c r="AD430" s="86">
        <v>1.0</v>
      </c>
      <c r="AE430" s="86">
        <v>0.0</v>
      </c>
      <c r="AF430" s="86">
        <v>0.0</v>
      </c>
      <c r="AG430" s="86">
        <v>0.0</v>
      </c>
      <c r="AH430" s="86">
        <v>0.0</v>
      </c>
      <c r="AI430" s="86">
        <v>0.0</v>
      </c>
      <c r="AJ430" s="116"/>
    </row>
    <row r="431">
      <c r="A431" s="86">
        <v>14017.1</v>
      </c>
      <c r="B431" s="112">
        <v>44456.0</v>
      </c>
      <c r="C431" s="112">
        <v>44510.0</v>
      </c>
      <c r="D431" s="89" t="s">
        <v>297</v>
      </c>
      <c r="E431" s="90" t="s">
        <v>36</v>
      </c>
      <c r="F431" s="89" t="s">
        <v>300</v>
      </c>
      <c r="G431" s="90" t="s">
        <v>43</v>
      </c>
      <c r="H431" s="111">
        <v>27545.0</v>
      </c>
      <c r="I431" s="91"/>
      <c r="J431" s="86">
        <v>0.0</v>
      </c>
      <c r="K431" s="86">
        <v>1.0</v>
      </c>
      <c r="L431" s="86">
        <v>0.0</v>
      </c>
      <c r="M431" s="89" t="s">
        <v>39</v>
      </c>
      <c r="N431" s="89" t="s">
        <v>39</v>
      </c>
      <c r="O431" s="86">
        <v>0.0</v>
      </c>
      <c r="P431" s="86">
        <v>0.0</v>
      </c>
      <c r="Q431" s="86">
        <v>0.0</v>
      </c>
      <c r="R431" s="86">
        <v>0.0</v>
      </c>
      <c r="S431" s="86">
        <v>0.0</v>
      </c>
      <c r="T431" s="86">
        <v>0.0</v>
      </c>
      <c r="U431" s="86">
        <v>11.0</v>
      </c>
      <c r="V431" s="86">
        <v>5.0</v>
      </c>
      <c r="W431" s="86">
        <v>10.0</v>
      </c>
      <c r="X431" s="86">
        <v>1.0</v>
      </c>
      <c r="Y431" s="86">
        <v>1.0</v>
      </c>
      <c r="Z431" s="86">
        <v>0.0</v>
      </c>
      <c r="AA431" s="86">
        <v>0.0</v>
      </c>
      <c r="AB431" s="86">
        <v>0.0</v>
      </c>
      <c r="AC431" s="86">
        <v>0.0</v>
      </c>
      <c r="AD431" s="86">
        <v>0.0</v>
      </c>
      <c r="AE431" s="86">
        <v>0.0</v>
      </c>
      <c r="AF431" s="86">
        <v>0.0</v>
      </c>
      <c r="AG431" s="86">
        <v>0.0</v>
      </c>
      <c r="AH431" s="86">
        <v>0.0</v>
      </c>
      <c r="AI431" s="86">
        <v>0.0</v>
      </c>
      <c r="AJ431" s="116"/>
    </row>
    <row r="432">
      <c r="A432" s="86">
        <v>14017.2</v>
      </c>
      <c r="B432" s="112">
        <v>44456.0</v>
      </c>
      <c r="C432" s="112">
        <v>44510.0</v>
      </c>
      <c r="D432" s="89" t="s">
        <v>297</v>
      </c>
      <c r="E432" s="90" t="s">
        <v>36</v>
      </c>
      <c r="F432" s="89" t="s">
        <v>300</v>
      </c>
      <c r="G432" s="90" t="s">
        <v>43</v>
      </c>
      <c r="H432" s="111">
        <v>27545.0</v>
      </c>
      <c r="I432" s="91"/>
      <c r="J432" s="86">
        <v>0.0</v>
      </c>
      <c r="K432" s="86">
        <v>1.0</v>
      </c>
      <c r="L432" s="86">
        <v>0.0</v>
      </c>
      <c r="M432" s="89" t="s">
        <v>39</v>
      </c>
      <c r="N432" s="89" t="s">
        <v>39</v>
      </c>
      <c r="O432" s="86">
        <v>0.0</v>
      </c>
      <c r="P432" s="86">
        <v>0.0</v>
      </c>
      <c r="Q432" s="86">
        <v>0.0</v>
      </c>
      <c r="R432" s="86">
        <v>0.0</v>
      </c>
      <c r="S432" s="86">
        <v>0.0</v>
      </c>
      <c r="T432" s="86">
        <v>0.0</v>
      </c>
      <c r="U432" s="86">
        <v>11.0</v>
      </c>
      <c r="V432" s="86">
        <v>5.0</v>
      </c>
      <c r="W432" s="86">
        <v>10.0</v>
      </c>
      <c r="X432" s="86">
        <v>1.0</v>
      </c>
      <c r="Y432" s="86">
        <v>1.0</v>
      </c>
      <c r="Z432" s="86">
        <v>0.0</v>
      </c>
      <c r="AA432" s="86">
        <v>0.0</v>
      </c>
      <c r="AB432" s="86">
        <v>0.0</v>
      </c>
      <c r="AC432" s="86">
        <v>0.0</v>
      </c>
      <c r="AD432" s="86">
        <v>0.0</v>
      </c>
      <c r="AE432" s="86">
        <v>0.0</v>
      </c>
      <c r="AF432" s="86">
        <v>0.0</v>
      </c>
      <c r="AG432" s="86">
        <v>0.0</v>
      </c>
      <c r="AH432" s="86">
        <v>0.0</v>
      </c>
      <c r="AI432" s="86">
        <v>0.0</v>
      </c>
      <c r="AJ432" s="116"/>
    </row>
    <row r="433">
      <c r="A433" s="86">
        <v>14018.1</v>
      </c>
      <c r="B433" s="112">
        <v>44456.0</v>
      </c>
      <c r="C433" s="112">
        <v>44516.0</v>
      </c>
      <c r="D433" s="89" t="s">
        <v>178</v>
      </c>
      <c r="E433" s="89" t="s">
        <v>36</v>
      </c>
      <c r="F433" s="89" t="s">
        <v>179</v>
      </c>
      <c r="G433" s="89" t="s">
        <v>38</v>
      </c>
      <c r="H433" s="86">
        <v>27616.0</v>
      </c>
      <c r="I433" s="91"/>
      <c r="J433" s="86">
        <v>0.0</v>
      </c>
      <c r="K433" s="86">
        <v>1.0</v>
      </c>
      <c r="L433" s="86">
        <v>0.0</v>
      </c>
      <c r="M433" s="89" t="s">
        <v>39</v>
      </c>
      <c r="N433" s="89" t="s">
        <v>39</v>
      </c>
      <c r="O433" s="86">
        <v>2.0</v>
      </c>
      <c r="P433" s="86">
        <v>0.0</v>
      </c>
      <c r="Q433" s="86">
        <v>0.0</v>
      </c>
      <c r="R433" s="86">
        <v>0.0</v>
      </c>
      <c r="S433" s="86">
        <v>0.0</v>
      </c>
      <c r="T433" s="86">
        <v>0.0</v>
      </c>
      <c r="U433" s="86">
        <v>0.0</v>
      </c>
      <c r="V433" s="86">
        <v>0.0</v>
      </c>
      <c r="W433" s="86">
        <v>0.0</v>
      </c>
      <c r="X433" s="86">
        <v>0.0</v>
      </c>
      <c r="Y433" s="86">
        <v>0.0</v>
      </c>
      <c r="Z433" s="86">
        <v>0.0</v>
      </c>
      <c r="AA433" s="86">
        <v>0.0</v>
      </c>
      <c r="AB433" s="86">
        <v>0.0</v>
      </c>
      <c r="AC433" s="86">
        <v>0.0</v>
      </c>
      <c r="AD433" s="86">
        <v>0.0</v>
      </c>
      <c r="AE433" s="86">
        <v>7.0</v>
      </c>
      <c r="AF433" s="86">
        <v>4.0</v>
      </c>
      <c r="AG433" s="86">
        <v>10.0</v>
      </c>
      <c r="AH433" s="86">
        <v>1.0</v>
      </c>
      <c r="AI433" s="86">
        <v>1.0</v>
      </c>
      <c r="AJ433" s="116"/>
    </row>
    <row r="434">
      <c r="A434" s="86">
        <v>14018.2</v>
      </c>
      <c r="B434" s="112">
        <v>44456.0</v>
      </c>
      <c r="C434" s="112">
        <v>44516.0</v>
      </c>
      <c r="D434" s="89" t="s">
        <v>178</v>
      </c>
      <c r="E434" s="89" t="s">
        <v>36</v>
      </c>
      <c r="F434" s="89" t="s">
        <v>179</v>
      </c>
      <c r="G434" s="89" t="s">
        <v>38</v>
      </c>
      <c r="H434" s="86">
        <v>27616.0</v>
      </c>
      <c r="I434" s="110"/>
      <c r="J434" s="86">
        <v>0.0</v>
      </c>
      <c r="K434" s="86">
        <v>1.0</v>
      </c>
      <c r="L434" s="86">
        <v>0.0</v>
      </c>
      <c r="M434" s="89" t="s">
        <v>39</v>
      </c>
      <c r="N434" s="89" t="s">
        <v>39</v>
      </c>
      <c r="O434" s="86">
        <v>1.0</v>
      </c>
      <c r="P434" s="86">
        <v>0.0</v>
      </c>
      <c r="Q434" s="86">
        <v>0.0</v>
      </c>
      <c r="R434" s="86">
        <v>0.0</v>
      </c>
      <c r="S434" s="86">
        <v>0.0</v>
      </c>
      <c r="T434" s="86">
        <v>0.0</v>
      </c>
      <c r="U434" s="86">
        <v>0.0</v>
      </c>
      <c r="V434" s="86">
        <v>0.0</v>
      </c>
      <c r="W434" s="86">
        <v>0.0</v>
      </c>
      <c r="X434" s="86">
        <v>0.0</v>
      </c>
      <c r="Y434" s="86">
        <v>0.0</v>
      </c>
      <c r="Z434" s="86">
        <v>0.0</v>
      </c>
      <c r="AA434" s="86">
        <v>0.0</v>
      </c>
      <c r="AB434" s="86">
        <v>0.0</v>
      </c>
      <c r="AC434" s="86">
        <v>0.0</v>
      </c>
      <c r="AD434" s="86">
        <v>0.0</v>
      </c>
      <c r="AE434" s="86">
        <v>9.0</v>
      </c>
      <c r="AF434" s="86">
        <v>4.0</v>
      </c>
      <c r="AG434" s="86">
        <v>10.0</v>
      </c>
      <c r="AH434" s="86">
        <v>1.0</v>
      </c>
      <c r="AI434" s="86">
        <v>1.0</v>
      </c>
      <c r="AJ434" s="116"/>
    </row>
    <row r="435">
      <c r="A435" s="86">
        <v>14018.3</v>
      </c>
      <c r="B435" s="112">
        <v>44456.0</v>
      </c>
      <c r="C435" s="112">
        <v>44516.0</v>
      </c>
      <c r="D435" s="89" t="s">
        <v>178</v>
      </c>
      <c r="E435" s="89" t="s">
        <v>36</v>
      </c>
      <c r="F435" s="89" t="s">
        <v>90</v>
      </c>
      <c r="G435" s="89" t="s">
        <v>91</v>
      </c>
      <c r="H435" s="86">
        <v>27597.0</v>
      </c>
      <c r="I435" s="110"/>
      <c r="J435" s="86">
        <v>0.0</v>
      </c>
      <c r="K435" s="86">
        <v>1.0</v>
      </c>
      <c r="L435" s="86">
        <v>0.0</v>
      </c>
      <c r="M435" s="89" t="s">
        <v>39</v>
      </c>
      <c r="N435" s="89" t="s">
        <v>39</v>
      </c>
      <c r="O435" s="86">
        <v>1.0</v>
      </c>
      <c r="P435" s="86">
        <v>0.0</v>
      </c>
      <c r="Q435" s="86">
        <v>0.0</v>
      </c>
      <c r="R435" s="86">
        <v>0.0</v>
      </c>
      <c r="S435" s="86">
        <v>0.0</v>
      </c>
      <c r="T435" s="86">
        <v>0.0</v>
      </c>
      <c r="U435" s="86">
        <v>2.0</v>
      </c>
      <c r="V435" s="86">
        <v>4.0</v>
      </c>
      <c r="W435" s="86">
        <v>5.0</v>
      </c>
      <c r="X435" s="86">
        <v>0.0</v>
      </c>
      <c r="Y435" s="86">
        <v>1.0</v>
      </c>
      <c r="Z435" s="86">
        <v>0.0</v>
      </c>
      <c r="AA435" s="86">
        <v>0.0</v>
      </c>
      <c r="AB435" s="86">
        <v>0.0</v>
      </c>
      <c r="AC435" s="86">
        <v>0.0</v>
      </c>
      <c r="AD435" s="86">
        <v>0.0</v>
      </c>
      <c r="AE435" s="86">
        <v>7.0</v>
      </c>
      <c r="AF435" s="86">
        <v>0.0</v>
      </c>
      <c r="AG435" s="86">
        <v>5.0</v>
      </c>
      <c r="AH435" s="86">
        <v>1.0</v>
      </c>
      <c r="AI435" s="86">
        <v>0.0</v>
      </c>
      <c r="AJ435" s="116"/>
    </row>
    <row r="436">
      <c r="A436" s="86">
        <v>14018.4</v>
      </c>
      <c r="B436" s="112">
        <v>44456.0</v>
      </c>
      <c r="C436" s="112">
        <v>44516.0</v>
      </c>
      <c r="D436" s="89" t="s">
        <v>178</v>
      </c>
      <c r="E436" s="89" t="s">
        <v>36</v>
      </c>
      <c r="F436" s="89" t="s">
        <v>90</v>
      </c>
      <c r="G436" s="89" t="s">
        <v>91</v>
      </c>
      <c r="H436" s="86">
        <v>27597.0</v>
      </c>
      <c r="I436" s="110"/>
      <c r="J436" s="86">
        <v>0.0</v>
      </c>
      <c r="K436" s="86">
        <v>1.0</v>
      </c>
      <c r="L436" s="86">
        <v>0.0</v>
      </c>
      <c r="M436" s="89" t="s">
        <v>39</v>
      </c>
      <c r="N436" s="89" t="s">
        <v>39</v>
      </c>
      <c r="O436" s="86">
        <v>1.0</v>
      </c>
      <c r="P436" s="86">
        <v>0.0</v>
      </c>
      <c r="Q436" s="86">
        <v>0.0</v>
      </c>
      <c r="R436" s="86">
        <v>0.0</v>
      </c>
      <c r="S436" s="86">
        <v>0.0</v>
      </c>
      <c r="T436" s="86">
        <v>0.0</v>
      </c>
      <c r="U436" s="86">
        <v>9.0</v>
      </c>
      <c r="V436" s="86">
        <v>4.0</v>
      </c>
      <c r="W436" s="86">
        <v>10.0</v>
      </c>
      <c r="X436" s="86">
        <v>1.0</v>
      </c>
      <c r="Y436" s="86">
        <v>1.0</v>
      </c>
      <c r="Z436" s="86">
        <v>0.0</v>
      </c>
      <c r="AA436" s="86">
        <v>0.0</v>
      </c>
      <c r="AB436" s="86">
        <v>0.0</v>
      </c>
      <c r="AC436" s="86">
        <v>0.0</v>
      </c>
      <c r="AD436" s="86">
        <v>0.0</v>
      </c>
      <c r="AE436" s="86">
        <v>0.0</v>
      </c>
      <c r="AF436" s="86">
        <v>0.0</v>
      </c>
      <c r="AG436" s="86">
        <v>0.0</v>
      </c>
      <c r="AH436" s="86">
        <v>0.0</v>
      </c>
      <c r="AI436" s="86">
        <v>0.0</v>
      </c>
      <c r="AJ436" s="116"/>
    </row>
    <row r="437">
      <c r="A437" s="86">
        <v>14018.5</v>
      </c>
      <c r="B437" s="112">
        <v>44456.0</v>
      </c>
      <c r="C437" s="112">
        <v>44516.0</v>
      </c>
      <c r="D437" s="89" t="s">
        <v>178</v>
      </c>
      <c r="E437" s="89" t="s">
        <v>36</v>
      </c>
      <c r="I437" s="110"/>
      <c r="J437" s="86">
        <v>1.0</v>
      </c>
      <c r="K437" s="86">
        <v>0.0</v>
      </c>
      <c r="L437" s="86">
        <v>0.0</v>
      </c>
      <c r="M437" s="89" t="s">
        <v>39</v>
      </c>
      <c r="N437" s="89" t="s">
        <v>39</v>
      </c>
      <c r="O437" s="86">
        <v>1.0</v>
      </c>
      <c r="P437" s="86">
        <v>0.0</v>
      </c>
      <c r="Q437" s="86">
        <v>0.0</v>
      </c>
      <c r="R437" s="86">
        <v>0.0</v>
      </c>
      <c r="S437" s="86">
        <v>0.0</v>
      </c>
      <c r="T437" s="86">
        <v>0.0</v>
      </c>
      <c r="U437" s="86">
        <v>0.0</v>
      </c>
      <c r="V437" s="86">
        <v>0.0</v>
      </c>
      <c r="W437" s="86">
        <v>0.0</v>
      </c>
      <c r="X437" s="86">
        <v>0.0</v>
      </c>
      <c r="Y437" s="86">
        <v>0.0</v>
      </c>
      <c r="Z437" s="86">
        <v>4.0</v>
      </c>
      <c r="AA437" s="86">
        <v>3.0</v>
      </c>
      <c r="AB437" s="86">
        <v>11.0</v>
      </c>
      <c r="AC437" s="86">
        <v>1.0</v>
      </c>
      <c r="AD437" s="86">
        <v>1.0</v>
      </c>
      <c r="AE437" s="86">
        <v>0.0</v>
      </c>
      <c r="AF437" s="86">
        <v>0.0</v>
      </c>
      <c r="AG437" s="86">
        <v>0.0</v>
      </c>
      <c r="AH437" s="86">
        <v>0.0</v>
      </c>
      <c r="AI437" s="86">
        <v>0.0</v>
      </c>
      <c r="AJ437" s="116"/>
    </row>
    <row r="438">
      <c r="A438" s="86">
        <v>14019.1</v>
      </c>
      <c r="B438" s="112">
        <v>44456.0</v>
      </c>
      <c r="C438" s="112">
        <v>44511.0</v>
      </c>
      <c r="D438" s="89" t="s">
        <v>213</v>
      </c>
      <c r="E438" s="89" t="s">
        <v>36</v>
      </c>
      <c r="F438" s="89" t="s">
        <v>216</v>
      </c>
      <c r="G438" s="90" t="s">
        <v>86</v>
      </c>
      <c r="H438" s="111">
        <v>27591.0</v>
      </c>
      <c r="I438" s="91"/>
      <c r="J438" s="86">
        <v>0.0</v>
      </c>
      <c r="K438" s="86">
        <v>1.0</v>
      </c>
      <c r="L438" s="86">
        <v>0.0</v>
      </c>
      <c r="M438" s="89" t="s">
        <v>39</v>
      </c>
      <c r="N438" s="89" t="s">
        <v>39</v>
      </c>
      <c r="O438" s="86">
        <v>1.0</v>
      </c>
      <c r="P438" s="86">
        <v>9.0</v>
      </c>
      <c r="Q438" s="86">
        <v>4.0</v>
      </c>
      <c r="R438" s="86">
        <v>12.0</v>
      </c>
      <c r="S438" s="86">
        <v>1.0</v>
      </c>
      <c r="T438" s="86">
        <v>1.0</v>
      </c>
      <c r="U438" s="86">
        <v>0.0</v>
      </c>
      <c r="V438" s="86">
        <v>0.0</v>
      </c>
      <c r="W438" s="86">
        <v>0.0</v>
      </c>
      <c r="X438" s="86">
        <v>0.0</v>
      </c>
      <c r="Y438" s="86">
        <v>0.0</v>
      </c>
      <c r="Z438" s="86">
        <v>0.0</v>
      </c>
      <c r="AA438" s="86">
        <v>0.0</v>
      </c>
      <c r="AB438" s="86">
        <v>0.0</v>
      </c>
      <c r="AC438" s="86">
        <v>0.0</v>
      </c>
      <c r="AD438" s="86">
        <v>0.0</v>
      </c>
      <c r="AE438" s="86">
        <v>0.0</v>
      </c>
      <c r="AF438" s="86">
        <v>0.0</v>
      </c>
      <c r="AG438" s="86">
        <v>0.0</v>
      </c>
      <c r="AH438" s="86">
        <v>0.0</v>
      </c>
      <c r="AI438" s="86">
        <v>0.0</v>
      </c>
      <c r="AJ438" s="116"/>
    </row>
    <row r="439">
      <c r="A439" s="86">
        <v>14019.2</v>
      </c>
      <c r="B439" s="112">
        <v>44456.0</v>
      </c>
      <c r="C439" s="112">
        <v>44511.0</v>
      </c>
      <c r="D439" s="89" t="s">
        <v>213</v>
      </c>
      <c r="E439" s="89" t="s">
        <v>36</v>
      </c>
      <c r="F439" s="89" t="s">
        <v>216</v>
      </c>
      <c r="G439" s="89" t="s">
        <v>86</v>
      </c>
      <c r="H439" s="86">
        <v>27591.0</v>
      </c>
      <c r="I439" s="110"/>
      <c r="J439" s="86">
        <v>0.0</v>
      </c>
      <c r="K439" s="86">
        <v>1.0</v>
      </c>
      <c r="L439" s="86">
        <v>0.0</v>
      </c>
      <c r="M439" s="89" t="s">
        <v>39</v>
      </c>
      <c r="N439" s="89" t="s">
        <v>39</v>
      </c>
      <c r="O439" s="86">
        <v>0.0</v>
      </c>
      <c r="P439" s="86">
        <v>9.0</v>
      </c>
      <c r="Q439" s="86">
        <v>4.0</v>
      </c>
      <c r="R439" s="86">
        <v>11.0</v>
      </c>
      <c r="S439" s="86">
        <v>1.0</v>
      </c>
      <c r="T439" s="86">
        <v>1.0</v>
      </c>
      <c r="U439" s="86">
        <v>0.0</v>
      </c>
      <c r="V439" s="86">
        <v>0.0</v>
      </c>
      <c r="W439" s="86">
        <v>0.0</v>
      </c>
      <c r="X439" s="86">
        <v>0.0</v>
      </c>
      <c r="Y439" s="86">
        <v>0.0</v>
      </c>
      <c r="Z439" s="86">
        <v>0.0</v>
      </c>
      <c r="AA439" s="86">
        <v>0.0</v>
      </c>
      <c r="AB439" s="86">
        <v>0.0</v>
      </c>
      <c r="AC439" s="86">
        <v>0.0</v>
      </c>
      <c r="AD439" s="86">
        <v>0.0</v>
      </c>
      <c r="AE439" s="86">
        <v>0.0</v>
      </c>
      <c r="AF439" s="86">
        <v>0.0</v>
      </c>
      <c r="AG439" s="86">
        <v>0.0</v>
      </c>
      <c r="AH439" s="86">
        <v>0.0</v>
      </c>
      <c r="AI439" s="86">
        <v>0.0</v>
      </c>
      <c r="AJ439" s="116"/>
    </row>
    <row r="440">
      <c r="A440" s="86">
        <v>14019.3</v>
      </c>
      <c r="B440" s="112">
        <v>44456.0</v>
      </c>
      <c r="C440" s="112">
        <v>44511.0</v>
      </c>
      <c r="D440" s="89" t="s">
        <v>213</v>
      </c>
      <c r="E440" s="89" t="s">
        <v>36</v>
      </c>
      <c r="F440" s="89" t="s">
        <v>216</v>
      </c>
      <c r="G440" s="90" t="s">
        <v>86</v>
      </c>
      <c r="H440" s="111">
        <v>27591.0</v>
      </c>
      <c r="I440" s="91"/>
      <c r="J440" s="86">
        <v>0.0</v>
      </c>
      <c r="K440" s="86">
        <v>1.0</v>
      </c>
      <c r="L440" s="86">
        <v>0.0</v>
      </c>
      <c r="M440" s="89" t="s">
        <v>39</v>
      </c>
      <c r="N440" s="89" t="s">
        <v>39</v>
      </c>
      <c r="O440" s="86">
        <v>0.0</v>
      </c>
      <c r="P440" s="86">
        <v>9.0</v>
      </c>
      <c r="Q440" s="86">
        <v>6.0</v>
      </c>
      <c r="R440" s="86">
        <v>10.0</v>
      </c>
      <c r="S440" s="86">
        <v>1.0</v>
      </c>
      <c r="T440" s="86">
        <v>1.0</v>
      </c>
      <c r="U440" s="86">
        <v>0.0</v>
      </c>
      <c r="V440" s="86">
        <v>0.0</v>
      </c>
      <c r="W440" s="86">
        <v>0.0</v>
      </c>
      <c r="X440" s="86">
        <v>0.0</v>
      </c>
      <c r="Y440" s="86">
        <v>0.0</v>
      </c>
      <c r="Z440" s="86">
        <v>0.0</v>
      </c>
      <c r="AA440" s="86">
        <v>0.0</v>
      </c>
      <c r="AB440" s="86">
        <v>0.0</v>
      </c>
      <c r="AC440" s="86">
        <v>0.0</v>
      </c>
      <c r="AD440" s="86">
        <v>0.0</v>
      </c>
      <c r="AE440" s="86">
        <v>0.0</v>
      </c>
      <c r="AF440" s="86">
        <v>0.0</v>
      </c>
      <c r="AG440" s="86">
        <v>0.0</v>
      </c>
      <c r="AH440" s="86">
        <v>0.0</v>
      </c>
      <c r="AI440" s="86">
        <v>0.0</v>
      </c>
      <c r="AJ440" s="116"/>
    </row>
    <row r="441">
      <c r="A441" s="86">
        <v>14019.4</v>
      </c>
      <c r="B441" s="112">
        <v>44456.0</v>
      </c>
      <c r="C441" s="112">
        <v>44511.0</v>
      </c>
      <c r="D441" s="89" t="s">
        <v>213</v>
      </c>
      <c r="E441" s="90" t="s">
        <v>36</v>
      </c>
      <c r="F441" s="89" t="s">
        <v>216</v>
      </c>
      <c r="G441" s="89" t="s">
        <v>86</v>
      </c>
      <c r="H441" s="86">
        <v>27591.0</v>
      </c>
      <c r="I441" s="91"/>
      <c r="J441" s="86">
        <v>0.0</v>
      </c>
      <c r="K441" s="86">
        <v>1.0</v>
      </c>
      <c r="L441" s="86">
        <v>0.0</v>
      </c>
      <c r="M441" s="89" t="s">
        <v>39</v>
      </c>
      <c r="N441" s="89" t="s">
        <v>39</v>
      </c>
      <c r="O441" s="86">
        <v>0.0</v>
      </c>
      <c r="P441" s="86">
        <v>0.0</v>
      </c>
      <c r="Q441" s="86">
        <v>0.0</v>
      </c>
      <c r="R441" s="86">
        <v>0.0</v>
      </c>
      <c r="S441" s="86">
        <v>0.0</v>
      </c>
      <c r="T441" s="86">
        <v>0.0</v>
      </c>
      <c r="U441" s="86">
        <v>8.0</v>
      </c>
      <c r="V441" s="86">
        <v>4.0</v>
      </c>
      <c r="W441" s="86">
        <v>10.0</v>
      </c>
      <c r="X441" s="86">
        <v>1.0</v>
      </c>
      <c r="Y441" s="86">
        <v>1.0</v>
      </c>
      <c r="Z441" s="86">
        <v>0.0</v>
      </c>
      <c r="AA441" s="86">
        <v>0.0</v>
      </c>
      <c r="AB441" s="86">
        <v>0.0</v>
      </c>
      <c r="AC441" s="86">
        <v>0.0</v>
      </c>
      <c r="AD441" s="86">
        <v>0.0</v>
      </c>
      <c r="AE441" s="86">
        <v>0.0</v>
      </c>
      <c r="AF441" s="86">
        <v>0.0</v>
      </c>
      <c r="AG441" s="86">
        <v>0.0</v>
      </c>
      <c r="AH441" s="86">
        <v>0.0</v>
      </c>
      <c r="AI441" s="86">
        <v>0.0</v>
      </c>
      <c r="AJ441" s="116"/>
    </row>
    <row r="442">
      <c r="A442" s="86">
        <v>14020.1</v>
      </c>
      <c r="B442" s="112">
        <v>44456.0</v>
      </c>
      <c r="C442" s="112">
        <v>44505.0</v>
      </c>
      <c r="D442" s="89" t="s">
        <v>453</v>
      </c>
      <c r="E442" s="89" t="s">
        <v>36</v>
      </c>
      <c r="F442" s="89" t="s">
        <v>202</v>
      </c>
      <c r="G442" s="90" t="s">
        <v>38</v>
      </c>
      <c r="H442" s="111">
        <v>27612.0</v>
      </c>
      <c r="I442" s="91"/>
      <c r="J442" s="86">
        <v>0.0</v>
      </c>
      <c r="K442" s="86">
        <v>1.0</v>
      </c>
      <c r="L442" s="86">
        <v>0.0</v>
      </c>
      <c r="M442" s="89" t="s">
        <v>49</v>
      </c>
      <c r="N442" s="89" t="s">
        <v>39</v>
      </c>
      <c r="O442" s="86">
        <v>0.0</v>
      </c>
      <c r="P442" s="86">
        <v>11.0</v>
      </c>
      <c r="Q442" s="86">
        <v>7.0</v>
      </c>
      <c r="R442" s="86">
        <v>5.0</v>
      </c>
      <c r="S442" s="86">
        <v>0.0</v>
      </c>
      <c r="T442" s="86">
        <v>1.0</v>
      </c>
      <c r="U442" s="86">
        <v>0.0</v>
      </c>
      <c r="V442" s="86">
        <v>0.0</v>
      </c>
      <c r="W442" s="86">
        <v>0.0</v>
      </c>
      <c r="X442" s="86">
        <v>0.0</v>
      </c>
      <c r="Y442" s="86">
        <v>0.0</v>
      </c>
      <c r="Z442" s="86">
        <v>0.0</v>
      </c>
      <c r="AA442" s="86">
        <v>0.0</v>
      </c>
      <c r="AB442" s="86">
        <v>5.0</v>
      </c>
      <c r="AC442" s="86">
        <v>1.0</v>
      </c>
      <c r="AD442" s="86">
        <v>0.0</v>
      </c>
      <c r="AE442" s="86">
        <v>0.0</v>
      </c>
      <c r="AF442" s="86">
        <v>0.0</v>
      </c>
      <c r="AG442" s="86">
        <v>0.0</v>
      </c>
      <c r="AH442" s="86">
        <v>0.0</v>
      </c>
      <c r="AI442" s="86">
        <v>0.0</v>
      </c>
      <c r="AJ442" s="116"/>
    </row>
    <row r="443">
      <c r="A443" s="86">
        <v>14020.2</v>
      </c>
      <c r="B443" s="112">
        <v>44456.0</v>
      </c>
      <c r="C443" s="112">
        <v>44505.0</v>
      </c>
      <c r="D443" s="89" t="s">
        <v>453</v>
      </c>
      <c r="E443" s="89" t="s">
        <v>36</v>
      </c>
      <c r="F443" s="89" t="s">
        <v>202</v>
      </c>
      <c r="G443" s="89" t="s">
        <v>38</v>
      </c>
      <c r="H443" s="86">
        <v>27612.0</v>
      </c>
      <c r="I443" s="110"/>
      <c r="J443" s="86">
        <v>0.0</v>
      </c>
      <c r="K443" s="86">
        <v>1.0</v>
      </c>
      <c r="L443" s="86">
        <v>0.0</v>
      </c>
      <c r="M443" s="89" t="s">
        <v>49</v>
      </c>
      <c r="N443" s="89" t="s">
        <v>39</v>
      </c>
      <c r="O443" s="86">
        <v>0.0</v>
      </c>
      <c r="P443" s="86">
        <v>14.0</v>
      </c>
      <c r="Q443" s="86">
        <v>7.0</v>
      </c>
      <c r="R443" s="86">
        <v>10.0</v>
      </c>
      <c r="S443" s="86">
        <v>1.0</v>
      </c>
      <c r="T443" s="86">
        <v>1.0</v>
      </c>
      <c r="U443" s="86">
        <v>0.0</v>
      </c>
      <c r="V443" s="86">
        <v>0.0</v>
      </c>
      <c r="W443" s="86">
        <v>0.0</v>
      </c>
      <c r="X443" s="86">
        <v>0.0</v>
      </c>
      <c r="Y443" s="86">
        <v>0.0</v>
      </c>
      <c r="Z443" s="86">
        <v>0.0</v>
      </c>
      <c r="AA443" s="86">
        <v>0.0</v>
      </c>
      <c r="AB443" s="86">
        <v>0.0</v>
      </c>
      <c r="AC443" s="86">
        <v>0.0</v>
      </c>
      <c r="AD443" s="86">
        <v>0.0</v>
      </c>
      <c r="AE443" s="86">
        <v>0.0</v>
      </c>
      <c r="AF443" s="86">
        <v>0.0</v>
      </c>
      <c r="AG443" s="86">
        <v>0.0</v>
      </c>
      <c r="AH443" s="86">
        <v>0.0</v>
      </c>
      <c r="AI443" s="86">
        <v>0.0</v>
      </c>
      <c r="AJ443" s="116"/>
    </row>
    <row r="444">
      <c r="A444" s="86">
        <v>14020.3</v>
      </c>
      <c r="B444" s="112">
        <v>44456.0</v>
      </c>
      <c r="C444" s="112">
        <v>44505.0</v>
      </c>
      <c r="D444" s="89" t="s">
        <v>453</v>
      </c>
      <c r="E444" s="89" t="s">
        <v>36</v>
      </c>
      <c r="F444" s="89" t="s">
        <v>202</v>
      </c>
      <c r="G444" s="89" t="s">
        <v>38</v>
      </c>
      <c r="H444" s="86">
        <v>27612.0</v>
      </c>
      <c r="I444" s="110"/>
      <c r="J444" s="86">
        <v>0.0</v>
      </c>
      <c r="K444" s="86">
        <v>1.0</v>
      </c>
      <c r="L444" s="86">
        <v>0.0</v>
      </c>
      <c r="M444" s="89" t="s">
        <v>49</v>
      </c>
      <c r="N444" s="89" t="s">
        <v>39</v>
      </c>
      <c r="O444" s="86">
        <v>0.0</v>
      </c>
      <c r="P444" s="86">
        <v>0.0</v>
      </c>
      <c r="Q444" s="86">
        <v>0.0</v>
      </c>
      <c r="R444" s="86">
        <v>0.0</v>
      </c>
      <c r="S444" s="86">
        <v>0.0</v>
      </c>
      <c r="T444" s="86">
        <v>0.0</v>
      </c>
      <c r="U444" s="86">
        <v>11.0</v>
      </c>
      <c r="V444" s="86">
        <v>6.0</v>
      </c>
      <c r="W444" s="86">
        <v>10.0</v>
      </c>
      <c r="X444" s="86">
        <v>1.0</v>
      </c>
      <c r="Y444" s="86">
        <v>1.0</v>
      </c>
      <c r="Z444" s="86">
        <v>0.0</v>
      </c>
      <c r="AA444" s="86">
        <v>0.0</v>
      </c>
      <c r="AB444" s="86">
        <v>0.0</v>
      </c>
      <c r="AC444" s="86">
        <v>0.0</v>
      </c>
      <c r="AD444" s="86">
        <v>0.0</v>
      </c>
      <c r="AE444" s="86">
        <v>0.0</v>
      </c>
      <c r="AF444" s="86">
        <v>0.0</v>
      </c>
      <c r="AG444" s="86">
        <v>0.0</v>
      </c>
      <c r="AH444" s="86">
        <v>0.0</v>
      </c>
      <c r="AI444" s="86">
        <v>0.0</v>
      </c>
      <c r="AJ444" s="116"/>
    </row>
    <row r="445">
      <c r="A445" s="86">
        <v>14020.4</v>
      </c>
      <c r="B445" s="112">
        <v>44456.0</v>
      </c>
      <c r="C445" s="112">
        <v>44505.0</v>
      </c>
      <c r="D445" s="89" t="s">
        <v>453</v>
      </c>
      <c r="E445" s="89" t="s">
        <v>36</v>
      </c>
      <c r="I445" s="110"/>
      <c r="J445" s="86">
        <v>0.0</v>
      </c>
      <c r="K445" s="86">
        <v>0.0</v>
      </c>
      <c r="L445" s="86">
        <v>1.0</v>
      </c>
      <c r="M445" s="89" t="s">
        <v>49</v>
      </c>
      <c r="N445" s="89" t="s">
        <v>39</v>
      </c>
      <c r="O445" s="86">
        <v>0.0</v>
      </c>
      <c r="P445" s="86">
        <v>11.0</v>
      </c>
      <c r="Q445" s="86">
        <v>6.0</v>
      </c>
      <c r="R445" s="86">
        <v>10.0</v>
      </c>
      <c r="S445" s="86">
        <v>1.0</v>
      </c>
      <c r="T445" s="86">
        <v>1.0</v>
      </c>
      <c r="U445" s="86">
        <v>0.0</v>
      </c>
      <c r="V445" s="86">
        <v>0.0</v>
      </c>
      <c r="W445" s="86">
        <v>0.0</v>
      </c>
      <c r="X445" s="86">
        <v>0.0</v>
      </c>
      <c r="Y445" s="86">
        <v>0.0</v>
      </c>
      <c r="Z445" s="86">
        <v>0.0</v>
      </c>
      <c r="AA445" s="86">
        <v>0.0</v>
      </c>
      <c r="AB445" s="86">
        <v>0.0</v>
      </c>
      <c r="AC445" s="86">
        <v>0.0</v>
      </c>
      <c r="AD445" s="86">
        <v>0.0</v>
      </c>
      <c r="AE445" s="86">
        <v>0.0</v>
      </c>
      <c r="AF445" s="86">
        <v>0.0</v>
      </c>
      <c r="AG445" s="86">
        <v>0.0</v>
      </c>
      <c r="AH445" s="86">
        <v>0.0</v>
      </c>
      <c r="AI445" s="86">
        <v>0.0</v>
      </c>
      <c r="AJ445" s="116"/>
    </row>
    <row r="446">
      <c r="A446" s="86">
        <v>14021.1</v>
      </c>
      <c r="B446" s="112">
        <v>44456.0</v>
      </c>
      <c r="C446" s="112">
        <v>44473.0</v>
      </c>
      <c r="D446" s="89" t="s">
        <v>306</v>
      </c>
      <c r="E446" s="89" t="s">
        <v>36</v>
      </c>
      <c r="I446" s="110"/>
      <c r="J446" s="86">
        <v>0.0</v>
      </c>
      <c r="K446" s="86">
        <v>0.0</v>
      </c>
      <c r="L446" s="86">
        <v>1.0</v>
      </c>
      <c r="M446" s="89" t="s">
        <v>39</v>
      </c>
      <c r="N446" s="89" t="s">
        <v>39</v>
      </c>
      <c r="O446" s="86">
        <v>3.0</v>
      </c>
      <c r="P446" s="86">
        <v>11.0</v>
      </c>
      <c r="Q446" s="86">
        <v>5.0</v>
      </c>
      <c r="R446" s="86">
        <v>10.0</v>
      </c>
      <c r="S446" s="86">
        <v>1.0</v>
      </c>
      <c r="T446" s="86">
        <v>0.0</v>
      </c>
      <c r="U446" s="86">
        <v>0.0</v>
      </c>
      <c r="V446" s="86">
        <v>0.0</v>
      </c>
      <c r="W446" s="86">
        <v>0.0</v>
      </c>
      <c r="X446" s="86">
        <v>0.0</v>
      </c>
      <c r="Y446" s="86">
        <v>0.0</v>
      </c>
      <c r="Z446" s="86">
        <v>0.0</v>
      </c>
      <c r="AA446" s="86">
        <v>0.0</v>
      </c>
      <c r="AB446" s="86">
        <v>0.0</v>
      </c>
      <c r="AC446" s="86">
        <v>0.0</v>
      </c>
      <c r="AD446" s="86">
        <v>0.0</v>
      </c>
      <c r="AE446" s="86">
        <v>0.0</v>
      </c>
      <c r="AF446" s="86">
        <v>0.0</v>
      </c>
      <c r="AG446" s="86">
        <v>0.0</v>
      </c>
      <c r="AH446" s="86">
        <v>0.0</v>
      </c>
      <c r="AI446" s="86">
        <v>0.0</v>
      </c>
      <c r="AJ446" s="116"/>
    </row>
    <row r="447">
      <c r="A447" s="86">
        <v>14021.2</v>
      </c>
      <c r="B447" s="112">
        <v>44456.0</v>
      </c>
      <c r="C447" s="112">
        <v>44473.0</v>
      </c>
      <c r="D447" s="89" t="s">
        <v>306</v>
      </c>
      <c r="E447" s="89" t="s">
        <v>36</v>
      </c>
      <c r="F447" s="89" t="s">
        <v>307</v>
      </c>
      <c r="G447" s="90" t="s">
        <v>109</v>
      </c>
      <c r="H447" s="111">
        <v>27529.0</v>
      </c>
      <c r="I447" s="91"/>
      <c r="J447" s="86">
        <v>0.0</v>
      </c>
      <c r="K447" s="86">
        <v>1.0</v>
      </c>
      <c r="L447" s="86">
        <v>0.0</v>
      </c>
      <c r="M447" s="89" t="s">
        <v>39</v>
      </c>
      <c r="N447" s="89" t="s">
        <v>39</v>
      </c>
      <c r="O447" s="86">
        <v>3.0</v>
      </c>
      <c r="P447" s="86">
        <v>0.0</v>
      </c>
      <c r="Q447" s="86">
        <v>0.0</v>
      </c>
      <c r="R447" s="86">
        <v>0.0</v>
      </c>
      <c r="S447" s="86">
        <v>0.0</v>
      </c>
      <c r="T447" s="86">
        <v>0.0</v>
      </c>
      <c r="U447" s="86">
        <v>0.0</v>
      </c>
      <c r="V447" s="86">
        <v>0.0</v>
      </c>
      <c r="W447" s="86">
        <v>0.0</v>
      </c>
      <c r="X447" s="86">
        <v>0.0</v>
      </c>
      <c r="Y447" s="86">
        <v>0.0</v>
      </c>
      <c r="Z447" s="86">
        <v>11.0</v>
      </c>
      <c r="AA447" s="86">
        <v>5.0</v>
      </c>
      <c r="AB447" s="86">
        <v>10.0</v>
      </c>
      <c r="AC447" s="86">
        <v>1.0</v>
      </c>
      <c r="AD447" s="86">
        <v>0.0</v>
      </c>
      <c r="AE447" s="86">
        <v>0.0</v>
      </c>
      <c r="AF447" s="86">
        <v>0.0</v>
      </c>
      <c r="AG447" s="86">
        <v>0.0</v>
      </c>
      <c r="AH447" s="86">
        <v>0.0</v>
      </c>
      <c r="AI447" s="86">
        <v>0.0</v>
      </c>
      <c r="AJ447" s="116"/>
    </row>
    <row r="448">
      <c r="A448" s="86">
        <v>14021.3</v>
      </c>
      <c r="B448" s="112">
        <v>44456.0</v>
      </c>
      <c r="C448" s="112">
        <v>44473.0</v>
      </c>
      <c r="D448" s="89" t="s">
        <v>306</v>
      </c>
      <c r="E448" s="90" t="s">
        <v>36</v>
      </c>
      <c r="F448" s="89" t="s">
        <v>355</v>
      </c>
      <c r="G448" s="89" t="s">
        <v>51</v>
      </c>
      <c r="H448" s="86">
        <v>27539.0</v>
      </c>
      <c r="I448" s="91"/>
      <c r="J448" s="86">
        <v>0.0</v>
      </c>
      <c r="K448" s="86">
        <v>1.0</v>
      </c>
      <c r="L448" s="86">
        <v>0.0</v>
      </c>
      <c r="M448" s="89" t="s">
        <v>39</v>
      </c>
      <c r="N448" s="89" t="s">
        <v>39</v>
      </c>
      <c r="O448" s="86">
        <v>3.0</v>
      </c>
      <c r="P448" s="86">
        <v>0.0</v>
      </c>
      <c r="Q448" s="86">
        <v>0.0</v>
      </c>
      <c r="R448" s="86">
        <v>0.0</v>
      </c>
      <c r="S448" s="86">
        <v>0.0</v>
      </c>
      <c r="T448" s="86">
        <v>0.0</v>
      </c>
      <c r="U448" s="86">
        <v>11.0</v>
      </c>
      <c r="V448" s="86">
        <v>5.0</v>
      </c>
      <c r="W448" s="86">
        <v>5.0</v>
      </c>
      <c r="X448" s="86">
        <v>0.0</v>
      </c>
      <c r="Y448" s="86">
        <v>0.0</v>
      </c>
      <c r="Z448" s="86">
        <v>0.0</v>
      </c>
      <c r="AA448" s="86">
        <v>0.0</v>
      </c>
      <c r="AB448" s="86">
        <v>0.0</v>
      </c>
      <c r="AC448" s="86">
        <v>0.0</v>
      </c>
      <c r="AD448" s="86">
        <v>0.0</v>
      </c>
      <c r="AE448" s="86">
        <v>0.0</v>
      </c>
      <c r="AF448" s="86">
        <v>0.0</v>
      </c>
      <c r="AG448" s="86">
        <v>5.0</v>
      </c>
      <c r="AH448" s="86">
        <v>1.0</v>
      </c>
      <c r="AI448" s="86">
        <v>0.0</v>
      </c>
      <c r="AJ448" s="116"/>
    </row>
    <row r="449">
      <c r="A449" s="86">
        <v>14021.4</v>
      </c>
      <c r="B449" s="112">
        <v>44456.0</v>
      </c>
      <c r="C449" s="112">
        <v>44473.0</v>
      </c>
      <c r="D449" s="89" t="s">
        <v>306</v>
      </c>
      <c r="E449" s="90" t="s">
        <v>36</v>
      </c>
      <c r="F449" s="89" t="s">
        <v>355</v>
      </c>
      <c r="G449" s="89" t="s">
        <v>51</v>
      </c>
      <c r="H449" s="86">
        <v>27539.0</v>
      </c>
      <c r="I449" s="91"/>
      <c r="J449" s="86">
        <v>0.0</v>
      </c>
      <c r="K449" s="86">
        <v>1.0</v>
      </c>
      <c r="L449" s="86">
        <v>0.0</v>
      </c>
      <c r="M449" s="89" t="s">
        <v>39</v>
      </c>
      <c r="N449" s="89" t="s">
        <v>39</v>
      </c>
      <c r="O449" s="86">
        <v>3.0</v>
      </c>
      <c r="P449" s="86">
        <v>0.0</v>
      </c>
      <c r="Q449" s="86">
        <v>0.0</v>
      </c>
      <c r="R449" s="86">
        <v>0.0</v>
      </c>
      <c r="S449" s="86">
        <v>0.0</v>
      </c>
      <c r="T449" s="86">
        <v>0.0</v>
      </c>
      <c r="U449" s="86">
        <v>11.0</v>
      </c>
      <c r="V449" s="86">
        <v>5.0</v>
      </c>
      <c r="W449" s="86">
        <v>5.0</v>
      </c>
      <c r="X449" s="86">
        <v>0.0</v>
      </c>
      <c r="Y449" s="86">
        <v>0.0</v>
      </c>
      <c r="Z449" s="86">
        <v>0.0</v>
      </c>
      <c r="AA449" s="86">
        <v>0.0</v>
      </c>
      <c r="AB449" s="86">
        <v>0.0</v>
      </c>
      <c r="AC449" s="86">
        <v>0.0</v>
      </c>
      <c r="AD449" s="86">
        <v>0.0</v>
      </c>
      <c r="AE449" s="86">
        <v>0.0</v>
      </c>
      <c r="AF449" s="86">
        <v>0.0</v>
      </c>
      <c r="AG449" s="86">
        <v>5.0</v>
      </c>
      <c r="AH449" s="86">
        <v>1.0</v>
      </c>
      <c r="AI449" s="86">
        <v>0.0</v>
      </c>
      <c r="AJ449" s="116"/>
    </row>
    <row r="450">
      <c r="A450" s="86">
        <v>14021.5</v>
      </c>
      <c r="B450" s="112">
        <v>44456.0</v>
      </c>
      <c r="C450" s="112">
        <v>44473.0</v>
      </c>
      <c r="D450" s="89" t="s">
        <v>306</v>
      </c>
      <c r="E450" s="89" t="s">
        <v>36</v>
      </c>
      <c r="F450" s="89" t="s">
        <v>59</v>
      </c>
      <c r="G450" s="90" t="s">
        <v>38</v>
      </c>
      <c r="H450" s="111">
        <v>27610.0</v>
      </c>
      <c r="I450" s="91"/>
      <c r="J450" s="86">
        <v>0.0</v>
      </c>
      <c r="K450" s="86">
        <v>1.0</v>
      </c>
      <c r="L450" s="86">
        <v>0.0</v>
      </c>
      <c r="M450" s="89" t="s">
        <v>39</v>
      </c>
      <c r="N450" s="89" t="s">
        <v>39</v>
      </c>
      <c r="O450" s="86">
        <v>3.0</v>
      </c>
      <c r="P450" s="86">
        <v>0.0</v>
      </c>
      <c r="Q450" s="86">
        <v>0.0</v>
      </c>
      <c r="R450" s="86">
        <v>0.0</v>
      </c>
      <c r="S450" s="86">
        <v>0.0</v>
      </c>
      <c r="T450" s="86">
        <v>0.0</v>
      </c>
      <c r="U450" s="86">
        <v>0.0</v>
      </c>
      <c r="V450" s="86">
        <v>0.0</v>
      </c>
      <c r="W450" s="86">
        <v>0.0</v>
      </c>
      <c r="X450" s="86">
        <v>0.0</v>
      </c>
      <c r="Y450" s="86">
        <v>0.0</v>
      </c>
      <c r="Z450" s="86">
        <v>11.0</v>
      </c>
      <c r="AA450" s="86">
        <v>5.0</v>
      </c>
      <c r="AB450" s="86">
        <v>10.0</v>
      </c>
      <c r="AC450" s="86">
        <v>1.0</v>
      </c>
      <c r="AD450" s="86">
        <v>0.0</v>
      </c>
      <c r="AE450" s="86">
        <v>0.0</v>
      </c>
      <c r="AF450" s="86">
        <v>0.0</v>
      </c>
      <c r="AG450" s="86">
        <v>0.0</v>
      </c>
      <c r="AH450" s="86">
        <v>0.0</v>
      </c>
      <c r="AI450" s="86">
        <v>0.0</v>
      </c>
      <c r="AJ450" s="116"/>
    </row>
    <row r="451">
      <c r="A451" s="86">
        <v>14022.1</v>
      </c>
      <c r="B451" s="112">
        <v>44458.0</v>
      </c>
      <c r="C451" s="112">
        <v>44512.0</v>
      </c>
      <c r="D451" s="89" t="s">
        <v>454</v>
      </c>
      <c r="E451" s="89" t="s">
        <v>36</v>
      </c>
      <c r="F451" s="89" t="s">
        <v>388</v>
      </c>
      <c r="G451" s="90" t="s">
        <v>389</v>
      </c>
      <c r="H451" s="111">
        <v>27592.0</v>
      </c>
      <c r="I451" s="91"/>
      <c r="J451" s="86">
        <v>0.0</v>
      </c>
      <c r="K451" s="86">
        <v>1.0</v>
      </c>
      <c r="L451" s="86">
        <v>0.0</v>
      </c>
      <c r="M451" s="89" t="s">
        <v>39</v>
      </c>
      <c r="N451" s="89" t="s">
        <v>39</v>
      </c>
      <c r="O451" s="86">
        <v>0.0</v>
      </c>
      <c r="P451" s="86">
        <v>0.0</v>
      </c>
      <c r="Q451" s="86">
        <v>0.0</v>
      </c>
      <c r="R451" s="86">
        <v>0.0</v>
      </c>
      <c r="S451" s="86">
        <v>0.0</v>
      </c>
      <c r="T451" s="86">
        <v>0.0</v>
      </c>
      <c r="U451" s="86">
        <v>12.0</v>
      </c>
      <c r="V451" s="86">
        <v>6.0</v>
      </c>
      <c r="W451" s="86">
        <v>10.0</v>
      </c>
      <c r="X451" s="86">
        <v>0.0</v>
      </c>
      <c r="Y451" s="86">
        <v>0.0</v>
      </c>
      <c r="Z451" s="86">
        <v>0.0</v>
      </c>
      <c r="AA451" s="86">
        <v>0.0</v>
      </c>
      <c r="AB451" s="86">
        <v>0.0</v>
      </c>
      <c r="AC451" s="86">
        <v>0.0</v>
      </c>
      <c r="AD451" s="86">
        <v>0.0</v>
      </c>
      <c r="AE451" s="86">
        <v>0.0</v>
      </c>
      <c r="AF451" s="86">
        <v>0.0</v>
      </c>
      <c r="AG451" s="86">
        <v>0.0</v>
      </c>
      <c r="AH451" s="86">
        <v>0.0</v>
      </c>
      <c r="AI451" s="86">
        <v>0.0</v>
      </c>
      <c r="AJ451" s="116"/>
    </row>
    <row r="452">
      <c r="A452" s="86">
        <v>14023.1</v>
      </c>
      <c r="B452" s="112">
        <v>44459.0</v>
      </c>
      <c r="C452" s="112">
        <v>44512.0</v>
      </c>
      <c r="D452" s="89" t="s">
        <v>215</v>
      </c>
      <c r="E452" s="89" t="s">
        <v>36</v>
      </c>
      <c r="F452" s="89" t="s">
        <v>308</v>
      </c>
      <c r="G452" s="89" t="s">
        <v>43</v>
      </c>
      <c r="H452" s="86">
        <v>27545.0</v>
      </c>
      <c r="I452" s="110"/>
      <c r="J452" s="86">
        <v>0.0</v>
      </c>
      <c r="K452" s="86">
        <v>1.0</v>
      </c>
      <c r="L452" s="86">
        <v>0.0</v>
      </c>
      <c r="M452" s="89" t="s">
        <v>39</v>
      </c>
      <c r="N452" s="89" t="s">
        <v>39</v>
      </c>
      <c r="O452" s="86">
        <v>0.0</v>
      </c>
      <c r="P452" s="86">
        <v>12.0</v>
      </c>
      <c r="Q452" s="86">
        <v>6.0</v>
      </c>
      <c r="R452" s="86">
        <v>10.0</v>
      </c>
      <c r="S452" s="86">
        <v>2.0</v>
      </c>
      <c r="T452" s="86">
        <v>1.0</v>
      </c>
      <c r="U452" s="86">
        <v>0.0</v>
      </c>
      <c r="V452" s="86">
        <v>0.0</v>
      </c>
      <c r="W452" s="86">
        <v>0.0</v>
      </c>
      <c r="X452" s="86">
        <v>0.0</v>
      </c>
      <c r="Y452" s="86">
        <v>0.0</v>
      </c>
      <c r="Z452" s="86">
        <v>0.0</v>
      </c>
      <c r="AA452" s="86">
        <v>0.0</v>
      </c>
      <c r="AB452" s="86">
        <v>0.0</v>
      </c>
      <c r="AC452" s="86">
        <v>0.0</v>
      </c>
      <c r="AD452" s="86">
        <v>0.0</v>
      </c>
      <c r="AE452" s="86">
        <v>0.0</v>
      </c>
      <c r="AF452" s="86">
        <v>0.0</v>
      </c>
      <c r="AG452" s="86">
        <v>0.0</v>
      </c>
      <c r="AH452" s="86">
        <v>0.0</v>
      </c>
      <c r="AI452" s="86">
        <v>0.0</v>
      </c>
      <c r="AJ452" s="116"/>
    </row>
    <row r="453">
      <c r="A453" s="86">
        <v>14023.2</v>
      </c>
      <c r="B453" s="112">
        <v>44459.0</v>
      </c>
      <c r="C453" s="112">
        <v>44512.0</v>
      </c>
      <c r="D453" s="89" t="s">
        <v>215</v>
      </c>
      <c r="E453" s="89" t="s">
        <v>36</v>
      </c>
      <c r="F453" s="89" t="s">
        <v>308</v>
      </c>
      <c r="G453" s="89" t="s">
        <v>43</v>
      </c>
      <c r="H453" s="86">
        <v>27545.0</v>
      </c>
      <c r="I453" s="110"/>
      <c r="J453" s="86">
        <v>0.0</v>
      </c>
      <c r="K453" s="86">
        <v>1.0</v>
      </c>
      <c r="L453" s="86">
        <v>0.0</v>
      </c>
      <c r="M453" s="89" t="s">
        <v>39</v>
      </c>
      <c r="N453" s="89" t="s">
        <v>39</v>
      </c>
      <c r="O453" s="86">
        <v>0.0</v>
      </c>
      <c r="P453" s="86">
        <v>12.0</v>
      </c>
      <c r="Q453" s="86">
        <v>6.0</v>
      </c>
      <c r="R453" s="86">
        <v>10.0</v>
      </c>
      <c r="S453" s="86">
        <v>2.0</v>
      </c>
      <c r="T453" s="86">
        <v>1.0</v>
      </c>
      <c r="U453" s="86">
        <v>0.0</v>
      </c>
      <c r="V453" s="86">
        <v>0.0</v>
      </c>
      <c r="W453" s="86">
        <v>0.0</v>
      </c>
      <c r="X453" s="86">
        <v>0.0</v>
      </c>
      <c r="Y453" s="86">
        <v>0.0</v>
      </c>
      <c r="Z453" s="86">
        <v>0.0</v>
      </c>
      <c r="AA453" s="86">
        <v>0.0</v>
      </c>
      <c r="AB453" s="86">
        <v>0.0</v>
      </c>
      <c r="AC453" s="86">
        <v>0.0</v>
      </c>
      <c r="AD453" s="86">
        <v>0.0</v>
      </c>
      <c r="AE453" s="86">
        <v>0.0</v>
      </c>
      <c r="AF453" s="86">
        <v>0.0</v>
      </c>
      <c r="AG453" s="86">
        <v>0.0</v>
      </c>
      <c r="AH453" s="86">
        <v>0.0</v>
      </c>
      <c r="AI453" s="86">
        <v>0.0</v>
      </c>
      <c r="AJ453" s="116"/>
    </row>
    <row r="454">
      <c r="A454" s="86">
        <v>14023.3</v>
      </c>
      <c r="B454" s="112">
        <v>44459.0</v>
      </c>
      <c r="C454" s="112">
        <v>44512.0</v>
      </c>
      <c r="D454" s="89" t="s">
        <v>215</v>
      </c>
      <c r="E454" s="89" t="s">
        <v>36</v>
      </c>
      <c r="I454" s="110"/>
      <c r="J454" s="86">
        <v>0.0</v>
      </c>
      <c r="K454" s="86">
        <v>0.0</v>
      </c>
      <c r="L454" s="86">
        <v>1.0</v>
      </c>
      <c r="M454" s="89" t="s">
        <v>39</v>
      </c>
      <c r="N454" s="89" t="s">
        <v>39</v>
      </c>
      <c r="O454" s="86">
        <v>0.0</v>
      </c>
      <c r="P454" s="86">
        <v>0.0</v>
      </c>
      <c r="Q454" s="86">
        <v>0.0</v>
      </c>
      <c r="R454" s="86">
        <v>0.0</v>
      </c>
      <c r="S454" s="86">
        <v>0.0</v>
      </c>
      <c r="T454" s="86">
        <v>0.0</v>
      </c>
      <c r="U454" s="86">
        <v>12.0</v>
      </c>
      <c r="V454" s="86">
        <v>7.0</v>
      </c>
      <c r="W454" s="86">
        <v>5.0</v>
      </c>
      <c r="X454" s="86">
        <v>2.0</v>
      </c>
      <c r="Y454" s="86">
        <v>0.0</v>
      </c>
      <c r="Z454" s="86">
        <v>0.0</v>
      </c>
      <c r="AA454" s="86">
        <v>0.0</v>
      </c>
      <c r="AB454" s="86">
        <v>0.0</v>
      </c>
      <c r="AC454" s="86">
        <v>0.0</v>
      </c>
      <c r="AD454" s="86">
        <v>0.0</v>
      </c>
      <c r="AE454" s="86">
        <v>0.0</v>
      </c>
      <c r="AF454" s="86">
        <v>0.0</v>
      </c>
      <c r="AG454" s="86">
        <v>0.0</v>
      </c>
      <c r="AH454" s="86">
        <v>0.0</v>
      </c>
      <c r="AI454" s="86">
        <v>0.0</v>
      </c>
      <c r="AJ454" s="116"/>
    </row>
    <row r="455">
      <c r="A455" s="86">
        <v>14024.1</v>
      </c>
      <c r="B455" s="112">
        <v>44459.0</v>
      </c>
      <c r="C455" s="112">
        <v>44516.0</v>
      </c>
      <c r="D455" s="89" t="s">
        <v>215</v>
      </c>
      <c r="E455" s="89" t="s">
        <v>36</v>
      </c>
      <c r="F455" s="89" t="s">
        <v>308</v>
      </c>
      <c r="G455" s="89" t="s">
        <v>43</v>
      </c>
      <c r="H455" s="86">
        <v>27545.0</v>
      </c>
      <c r="I455" s="110"/>
      <c r="J455" s="86">
        <v>0.0</v>
      </c>
      <c r="K455" s="86">
        <v>1.0</v>
      </c>
      <c r="L455" s="86">
        <v>0.0</v>
      </c>
      <c r="M455" s="89" t="s">
        <v>39</v>
      </c>
      <c r="N455" s="89" t="s">
        <v>49</v>
      </c>
      <c r="O455" s="86">
        <v>2.0</v>
      </c>
      <c r="P455" s="86">
        <v>14.0</v>
      </c>
      <c r="Q455" s="86">
        <v>6.0</v>
      </c>
      <c r="R455" s="86">
        <v>10.0</v>
      </c>
      <c r="S455" s="86">
        <v>2.0</v>
      </c>
      <c r="T455" s="86">
        <v>1.0</v>
      </c>
      <c r="U455" s="86">
        <v>0.0</v>
      </c>
      <c r="V455" s="86">
        <v>0.0</v>
      </c>
      <c r="W455" s="86">
        <v>0.0</v>
      </c>
      <c r="X455" s="86">
        <v>0.0</v>
      </c>
      <c r="Y455" s="86">
        <v>0.0</v>
      </c>
      <c r="Z455" s="86">
        <v>0.0</v>
      </c>
      <c r="AA455" s="86">
        <v>0.0</v>
      </c>
      <c r="AB455" s="86">
        <v>0.0</v>
      </c>
      <c r="AC455" s="86">
        <v>0.0</v>
      </c>
      <c r="AD455" s="86">
        <v>0.0</v>
      </c>
      <c r="AE455" s="86">
        <v>0.0</v>
      </c>
      <c r="AF455" s="86">
        <v>0.0</v>
      </c>
      <c r="AG455" s="86">
        <v>0.0</v>
      </c>
      <c r="AH455" s="86">
        <v>0.0</v>
      </c>
      <c r="AI455" s="86">
        <v>0.0</v>
      </c>
      <c r="AJ455" s="116"/>
    </row>
    <row r="456">
      <c r="A456" s="86">
        <v>14024.2</v>
      </c>
      <c r="B456" s="112">
        <v>44459.0</v>
      </c>
      <c r="C456" s="112">
        <v>44516.0</v>
      </c>
      <c r="D456" s="89" t="s">
        <v>215</v>
      </c>
      <c r="E456" s="89" t="s">
        <v>36</v>
      </c>
      <c r="F456" s="89" t="s">
        <v>172</v>
      </c>
      <c r="G456" s="89" t="s">
        <v>43</v>
      </c>
      <c r="H456" s="86">
        <v>27545.0</v>
      </c>
      <c r="I456" s="110"/>
      <c r="J456" s="86">
        <v>0.0</v>
      </c>
      <c r="K456" s="86">
        <v>1.0</v>
      </c>
      <c r="L456" s="86">
        <v>0.0</v>
      </c>
      <c r="M456" s="89" t="s">
        <v>39</v>
      </c>
      <c r="N456" s="89" t="s">
        <v>39</v>
      </c>
      <c r="O456" s="86">
        <v>3.0</v>
      </c>
      <c r="P456" s="86">
        <v>0.0</v>
      </c>
      <c r="Q456" s="86">
        <v>0.0</v>
      </c>
      <c r="R456" s="86">
        <v>0.0</v>
      </c>
      <c r="S456" s="86">
        <v>0.0</v>
      </c>
      <c r="T456" s="86">
        <v>0.0</v>
      </c>
      <c r="U456" s="86">
        <v>0.0</v>
      </c>
      <c r="V456" s="86">
        <v>0.0</v>
      </c>
      <c r="W456" s="86">
        <v>0.0</v>
      </c>
      <c r="X456" s="86">
        <v>0.0</v>
      </c>
      <c r="Y456" s="86">
        <v>0.0</v>
      </c>
      <c r="Z456" s="86">
        <v>11.0</v>
      </c>
      <c r="AA456" s="86">
        <v>6.0</v>
      </c>
      <c r="AB456" s="86">
        <v>12.0</v>
      </c>
      <c r="AC456" s="86">
        <v>2.0</v>
      </c>
      <c r="AD456" s="86">
        <v>1.0</v>
      </c>
      <c r="AE456" s="86">
        <v>0.0</v>
      </c>
      <c r="AF456" s="86">
        <v>0.0</v>
      </c>
      <c r="AG456" s="86">
        <v>0.0</v>
      </c>
      <c r="AH456" s="86">
        <v>0.0</v>
      </c>
      <c r="AI456" s="86">
        <v>0.0</v>
      </c>
      <c r="AJ456" s="116"/>
    </row>
    <row r="457">
      <c r="A457" s="86">
        <v>14024.3</v>
      </c>
      <c r="B457" s="112">
        <v>44459.0</v>
      </c>
      <c r="C457" s="112">
        <v>44516.0</v>
      </c>
      <c r="D457" s="89" t="s">
        <v>215</v>
      </c>
      <c r="E457" s="89" t="s">
        <v>36</v>
      </c>
      <c r="I457" s="110"/>
      <c r="J457" s="86">
        <v>1.0</v>
      </c>
      <c r="K457" s="86">
        <v>0.0</v>
      </c>
      <c r="L457" s="86">
        <v>0.0</v>
      </c>
      <c r="M457" s="89" t="s">
        <v>39</v>
      </c>
      <c r="N457" s="89" t="s">
        <v>39</v>
      </c>
      <c r="O457" s="86">
        <v>1.0</v>
      </c>
      <c r="P457" s="86">
        <v>0.0</v>
      </c>
      <c r="Q457" s="86">
        <v>0.0</v>
      </c>
      <c r="R457" s="86">
        <v>0.0</v>
      </c>
      <c r="S457" s="86">
        <v>0.0</v>
      </c>
      <c r="T457" s="86">
        <v>0.0</v>
      </c>
      <c r="U457" s="86">
        <v>0.0</v>
      </c>
      <c r="V457" s="86">
        <v>0.0</v>
      </c>
      <c r="W457" s="86">
        <v>0.0</v>
      </c>
      <c r="X457" s="86">
        <v>0.0</v>
      </c>
      <c r="Y457" s="86">
        <v>0.0</v>
      </c>
      <c r="Z457" s="86">
        <v>7.0</v>
      </c>
      <c r="AA457" s="86">
        <v>3.0</v>
      </c>
      <c r="AB457" s="86">
        <v>11.0</v>
      </c>
      <c r="AC457" s="86">
        <v>1.0</v>
      </c>
      <c r="AD457" s="86">
        <v>1.0</v>
      </c>
      <c r="AE457" s="86">
        <v>0.0</v>
      </c>
      <c r="AF457" s="86">
        <v>0.0</v>
      </c>
      <c r="AG457" s="86">
        <v>0.0</v>
      </c>
      <c r="AH457" s="86">
        <v>0.0</v>
      </c>
      <c r="AI457" s="86">
        <v>0.0</v>
      </c>
      <c r="AJ457" s="116"/>
    </row>
    <row r="458">
      <c r="A458" s="86">
        <v>14024.4</v>
      </c>
      <c r="B458" s="112">
        <v>44459.0</v>
      </c>
      <c r="C458" s="112">
        <v>44516.0</v>
      </c>
      <c r="D458" s="89" t="s">
        <v>215</v>
      </c>
      <c r="E458" s="89" t="s">
        <v>36</v>
      </c>
      <c r="I458" s="110"/>
      <c r="J458" s="86">
        <v>0.0</v>
      </c>
      <c r="K458" s="86">
        <v>0.0</v>
      </c>
      <c r="L458" s="86">
        <v>1.0</v>
      </c>
      <c r="M458" s="89" t="s">
        <v>39</v>
      </c>
      <c r="N458" s="89" t="s">
        <v>39</v>
      </c>
      <c r="O458" s="86">
        <v>0.0</v>
      </c>
      <c r="P458" s="86">
        <v>0.0</v>
      </c>
      <c r="Q458" s="86">
        <v>0.0</v>
      </c>
      <c r="R458" s="86">
        <v>0.0</v>
      </c>
      <c r="S458" s="86">
        <v>0.0</v>
      </c>
      <c r="T458" s="86">
        <v>0.0</v>
      </c>
      <c r="U458" s="86">
        <v>11.0</v>
      </c>
      <c r="V458" s="86">
        <v>5.0</v>
      </c>
      <c r="W458" s="86">
        <v>10.0</v>
      </c>
      <c r="X458" s="86">
        <v>2.0</v>
      </c>
      <c r="Y458" s="86">
        <v>1.0</v>
      </c>
      <c r="Z458" s="86">
        <v>0.0</v>
      </c>
      <c r="AA458" s="86">
        <v>0.0</v>
      </c>
      <c r="AB458" s="86">
        <v>0.0</v>
      </c>
      <c r="AC458" s="86">
        <v>0.0</v>
      </c>
      <c r="AD458" s="86">
        <v>0.0</v>
      </c>
      <c r="AE458" s="86">
        <v>0.0</v>
      </c>
      <c r="AF458" s="86">
        <v>0.0</v>
      </c>
      <c r="AG458" s="86">
        <v>0.0</v>
      </c>
      <c r="AH458" s="86">
        <v>0.0</v>
      </c>
      <c r="AI458" s="86">
        <v>0.0</v>
      </c>
      <c r="AJ458" s="116"/>
    </row>
    <row r="459">
      <c r="A459" s="86">
        <v>14024.5</v>
      </c>
      <c r="B459" s="112">
        <v>44459.0</v>
      </c>
      <c r="C459" s="112">
        <v>44516.0</v>
      </c>
      <c r="D459" s="89" t="s">
        <v>215</v>
      </c>
      <c r="E459" s="89" t="s">
        <v>36</v>
      </c>
      <c r="I459" s="110"/>
      <c r="J459" s="86">
        <v>1.0</v>
      </c>
      <c r="K459" s="86">
        <v>0.0</v>
      </c>
      <c r="L459" s="86">
        <v>0.0</v>
      </c>
      <c r="M459" s="89" t="s">
        <v>39</v>
      </c>
      <c r="N459" s="89" t="s">
        <v>39</v>
      </c>
      <c r="O459" s="86">
        <v>0.0</v>
      </c>
      <c r="P459" s="86">
        <v>0.0</v>
      </c>
      <c r="Q459" s="86">
        <v>0.0</v>
      </c>
      <c r="R459" s="86">
        <v>0.0</v>
      </c>
      <c r="S459" s="86">
        <v>0.0</v>
      </c>
      <c r="T459" s="86">
        <v>0.0</v>
      </c>
      <c r="U459" s="86">
        <v>0.0</v>
      </c>
      <c r="V459" s="86">
        <v>0.0</v>
      </c>
      <c r="W459" s="86">
        <v>0.0</v>
      </c>
      <c r="X459" s="86">
        <v>0.0</v>
      </c>
      <c r="Y459" s="86">
        <v>0.0</v>
      </c>
      <c r="Z459" s="86">
        <v>0.0</v>
      </c>
      <c r="AA459" s="86">
        <v>0.0</v>
      </c>
      <c r="AB459" s="86">
        <v>0.0</v>
      </c>
      <c r="AC459" s="86">
        <v>0.0</v>
      </c>
      <c r="AD459" s="86">
        <v>0.0</v>
      </c>
      <c r="AE459" s="86">
        <v>6.0</v>
      </c>
      <c r="AF459" s="86">
        <v>2.0</v>
      </c>
      <c r="AG459" s="86">
        <v>10.0</v>
      </c>
      <c r="AH459" s="86">
        <v>1.0</v>
      </c>
      <c r="AI459" s="86">
        <v>0.0</v>
      </c>
      <c r="AJ459" s="116"/>
    </row>
    <row r="460">
      <c r="A460" s="86">
        <v>14024.6</v>
      </c>
      <c r="B460" s="112">
        <v>44459.0</v>
      </c>
      <c r="C460" s="112">
        <v>44516.0</v>
      </c>
      <c r="D460" s="89" t="s">
        <v>215</v>
      </c>
      <c r="E460" s="89" t="s">
        <v>36</v>
      </c>
      <c r="I460" s="110"/>
      <c r="J460" s="86">
        <v>1.0</v>
      </c>
      <c r="K460" s="86">
        <v>0.0</v>
      </c>
      <c r="L460" s="86">
        <v>0.0</v>
      </c>
      <c r="M460" s="89" t="s">
        <v>39</v>
      </c>
      <c r="N460" s="89" t="s">
        <v>39</v>
      </c>
      <c r="O460" s="86">
        <v>0.0</v>
      </c>
      <c r="P460" s="86">
        <v>0.0</v>
      </c>
      <c r="Q460" s="86">
        <v>0.0</v>
      </c>
      <c r="R460" s="86">
        <v>0.0</v>
      </c>
      <c r="S460" s="86">
        <v>0.0</v>
      </c>
      <c r="T460" s="86">
        <v>0.0</v>
      </c>
      <c r="U460" s="86">
        <v>0.0</v>
      </c>
      <c r="V460" s="86">
        <v>0.0</v>
      </c>
      <c r="W460" s="86">
        <v>0.0</v>
      </c>
      <c r="X460" s="86">
        <v>0.0</v>
      </c>
      <c r="Y460" s="86">
        <v>0.0</v>
      </c>
      <c r="Z460" s="86">
        <v>5.0</v>
      </c>
      <c r="AA460" s="86">
        <v>3.0</v>
      </c>
      <c r="AB460" s="86">
        <v>12.0</v>
      </c>
      <c r="AC460" s="86">
        <v>1.0</v>
      </c>
      <c r="AD460" s="86">
        <v>0.0</v>
      </c>
      <c r="AE460" s="86">
        <v>0.0</v>
      </c>
      <c r="AF460" s="86">
        <v>0.0</v>
      </c>
      <c r="AG460" s="86">
        <v>0.0</v>
      </c>
      <c r="AH460" s="86">
        <v>0.0</v>
      </c>
      <c r="AI460" s="86">
        <v>0.0</v>
      </c>
      <c r="AJ460" s="116"/>
    </row>
    <row r="461">
      <c r="A461" s="86">
        <v>14025.1</v>
      </c>
      <c r="B461" s="112">
        <v>44459.0</v>
      </c>
      <c r="C461" s="112">
        <v>44517.0</v>
      </c>
      <c r="D461" s="89" t="s">
        <v>282</v>
      </c>
      <c r="E461" s="89" t="s">
        <v>36</v>
      </c>
      <c r="F461" s="89" t="s">
        <v>319</v>
      </c>
      <c r="G461" s="89" t="s">
        <v>38</v>
      </c>
      <c r="H461" s="86">
        <v>27614.0</v>
      </c>
      <c r="I461" s="110"/>
      <c r="J461" s="86">
        <v>0.0</v>
      </c>
      <c r="K461" s="86">
        <v>1.0</v>
      </c>
      <c r="L461" s="86">
        <v>0.0</v>
      </c>
      <c r="M461" s="89" t="s">
        <v>39</v>
      </c>
      <c r="N461" s="89" t="s">
        <v>39</v>
      </c>
      <c r="O461" s="86">
        <v>3.0</v>
      </c>
      <c r="P461" s="86">
        <v>0.0</v>
      </c>
      <c r="Q461" s="86">
        <v>0.0</v>
      </c>
      <c r="R461" s="86">
        <v>0.0</v>
      </c>
      <c r="S461" s="86">
        <v>0.0</v>
      </c>
      <c r="T461" s="86">
        <v>0.0</v>
      </c>
      <c r="U461" s="86">
        <v>8.0</v>
      </c>
      <c r="V461" s="86">
        <v>4.0</v>
      </c>
      <c r="W461" s="86">
        <v>10.0</v>
      </c>
      <c r="X461" s="86">
        <v>1.0</v>
      </c>
      <c r="Y461" s="86">
        <v>1.0</v>
      </c>
      <c r="Z461" s="86">
        <v>0.0</v>
      </c>
      <c r="AA461" s="86">
        <v>0.0</v>
      </c>
      <c r="AB461" s="86">
        <v>0.0</v>
      </c>
      <c r="AC461" s="86">
        <v>0.0</v>
      </c>
      <c r="AD461" s="86">
        <v>0.0</v>
      </c>
      <c r="AE461" s="86">
        <v>0.0</v>
      </c>
      <c r="AF461" s="86">
        <v>0.0</v>
      </c>
      <c r="AG461" s="86">
        <v>0.0</v>
      </c>
      <c r="AH461" s="86">
        <v>0.0</v>
      </c>
      <c r="AI461" s="86">
        <v>0.0</v>
      </c>
      <c r="AJ461" s="116"/>
    </row>
    <row r="462">
      <c r="A462" s="86">
        <v>14025.2</v>
      </c>
      <c r="B462" s="112">
        <v>44459.0</v>
      </c>
      <c r="C462" s="112">
        <v>44517.0</v>
      </c>
      <c r="D462" s="89" t="s">
        <v>282</v>
      </c>
      <c r="E462" s="89" t="s">
        <v>36</v>
      </c>
      <c r="F462" s="89" t="s">
        <v>319</v>
      </c>
      <c r="G462" s="89" t="s">
        <v>38</v>
      </c>
      <c r="H462" s="86">
        <v>27614.0</v>
      </c>
      <c r="I462" s="110"/>
      <c r="J462" s="86">
        <v>0.0</v>
      </c>
      <c r="K462" s="86">
        <v>1.0</v>
      </c>
      <c r="L462" s="86">
        <v>0.0</v>
      </c>
      <c r="M462" s="89" t="s">
        <v>39</v>
      </c>
      <c r="N462" s="89" t="s">
        <v>39</v>
      </c>
      <c r="O462" s="86">
        <v>1.0</v>
      </c>
      <c r="P462" s="86">
        <v>0.0</v>
      </c>
      <c r="Q462" s="86">
        <v>0.0</v>
      </c>
      <c r="R462" s="86">
        <v>0.0</v>
      </c>
      <c r="S462" s="86">
        <v>0.0</v>
      </c>
      <c r="T462" s="86">
        <v>0.0</v>
      </c>
      <c r="U462" s="86">
        <v>10.0</v>
      </c>
      <c r="V462" s="86">
        <v>4.0</v>
      </c>
      <c r="W462" s="86">
        <v>10.0</v>
      </c>
      <c r="X462" s="86">
        <v>1.0</v>
      </c>
      <c r="Y462" s="86">
        <v>1.0</v>
      </c>
      <c r="Z462" s="86">
        <v>0.0</v>
      </c>
      <c r="AA462" s="86">
        <v>0.0</v>
      </c>
      <c r="AB462" s="86">
        <v>0.0</v>
      </c>
      <c r="AC462" s="86">
        <v>0.0</v>
      </c>
      <c r="AD462" s="86">
        <v>0.0</v>
      </c>
      <c r="AE462" s="86">
        <v>0.0</v>
      </c>
      <c r="AF462" s="86">
        <v>0.0</v>
      </c>
      <c r="AG462" s="86">
        <v>0.0</v>
      </c>
      <c r="AH462" s="86">
        <v>0.0</v>
      </c>
      <c r="AI462" s="86">
        <v>0.0</v>
      </c>
      <c r="AJ462" s="116"/>
    </row>
    <row r="463">
      <c r="A463" s="86">
        <v>14025.3</v>
      </c>
      <c r="B463" s="112">
        <v>44459.0</v>
      </c>
      <c r="C463" s="112">
        <v>44517.0</v>
      </c>
      <c r="D463" s="89" t="s">
        <v>282</v>
      </c>
      <c r="E463" s="89" t="s">
        <v>36</v>
      </c>
      <c r="I463" s="110"/>
      <c r="J463" s="86">
        <v>0.0</v>
      </c>
      <c r="K463" s="86">
        <v>0.0</v>
      </c>
      <c r="L463" s="86">
        <v>1.0</v>
      </c>
      <c r="M463" s="89" t="s">
        <v>39</v>
      </c>
      <c r="N463" s="89" t="s">
        <v>39</v>
      </c>
      <c r="O463" s="86">
        <v>0.0</v>
      </c>
      <c r="P463" s="86">
        <v>10.0</v>
      </c>
      <c r="Q463" s="86">
        <v>6.0</v>
      </c>
      <c r="R463" s="86">
        <v>10.0</v>
      </c>
      <c r="S463" s="86">
        <v>1.0</v>
      </c>
      <c r="T463" s="86">
        <v>1.0</v>
      </c>
      <c r="U463" s="86">
        <v>0.0</v>
      </c>
      <c r="V463" s="86">
        <v>0.0</v>
      </c>
      <c r="W463" s="86">
        <v>0.0</v>
      </c>
      <c r="X463" s="86">
        <v>0.0</v>
      </c>
      <c r="Y463" s="86">
        <v>0.0</v>
      </c>
      <c r="Z463" s="86">
        <v>0.0</v>
      </c>
      <c r="AA463" s="86">
        <v>0.0</v>
      </c>
      <c r="AB463" s="86">
        <v>0.0</v>
      </c>
      <c r="AC463" s="86">
        <v>0.0</v>
      </c>
      <c r="AD463" s="86">
        <v>0.0</v>
      </c>
      <c r="AE463" s="86">
        <v>0.0</v>
      </c>
      <c r="AF463" s="86">
        <v>0.0</v>
      </c>
      <c r="AG463" s="86">
        <v>0.0</v>
      </c>
      <c r="AH463" s="86">
        <v>0.0</v>
      </c>
      <c r="AI463" s="86">
        <v>0.0</v>
      </c>
      <c r="AJ463" s="116"/>
    </row>
    <row r="464">
      <c r="A464" s="86">
        <v>14025.4</v>
      </c>
      <c r="B464" s="112">
        <v>44459.0</v>
      </c>
      <c r="C464" s="112">
        <v>44517.0</v>
      </c>
      <c r="D464" s="89" t="s">
        <v>282</v>
      </c>
      <c r="E464" s="89" t="s">
        <v>36</v>
      </c>
      <c r="I464" s="110"/>
      <c r="J464" s="86">
        <v>1.0</v>
      </c>
      <c r="K464" s="86">
        <v>0.0</v>
      </c>
      <c r="L464" s="86">
        <v>0.0</v>
      </c>
      <c r="M464" s="89" t="s">
        <v>39</v>
      </c>
      <c r="N464" s="89" t="s">
        <v>39</v>
      </c>
      <c r="O464" s="86">
        <v>2.0</v>
      </c>
      <c r="P464" s="86">
        <v>0.0</v>
      </c>
      <c r="Q464" s="86">
        <v>0.0</v>
      </c>
      <c r="R464" s="86">
        <v>0.0</v>
      </c>
      <c r="S464" s="86">
        <v>0.0</v>
      </c>
      <c r="T464" s="86">
        <v>0.0</v>
      </c>
      <c r="U464" s="86">
        <v>0.0</v>
      </c>
      <c r="V464" s="86">
        <v>0.0</v>
      </c>
      <c r="W464" s="86">
        <v>0.0</v>
      </c>
      <c r="X464" s="86">
        <v>0.0</v>
      </c>
      <c r="Y464" s="86">
        <v>0.0</v>
      </c>
      <c r="Z464" s="86">
        <v>4.0</v>
      </c>
      <c r="AA464" s="86">
        <v>4.0</v>
      </c>
      <c r="AB464" s="86">
        <v>11.0</v>
      </c>
      <c r="AC464" s="86">
        <v>1.0</v>
      </c>
      <c r="AD464" s="86">
        <v>1.0</v>
      </c>
      <c r="AE464" s="86">
        <v>0.0</v>
      </c>
      <c r="AF464" s="86">
        <v>0.0</v>
      </c>
      <c r="AG464" s="86">
        <v>0.0</v>
      </c>
      <c r="AH464" s="86">
        <v>0.0</v>
      </c>
      <c r="AI464" s="86">
        <v>0.0</v>
      </c>
      <c r="AJ464" s="116"/>
    </row>
    <row r="465">
      <c r="A465" s="86">
        <v>14026.1</v>
      </c>
      <c r="B465" s="112">
        <v>44459.0</v>
      </c>
      <c r="C465" s="112">
        <v>44512.0</v>
      </c>
      <c r="D465" s="89" t="s">
        <v>454</v>
      </c>
      <c r="E465" s="89" t="s">
        <v>36</v>
      </c>
      <c r="F465" s="89" t="s">
        <v>388</v>
      </c>
      <c r="G465" s="89" t="s">
        <v>389</v>
      </c>
      <c r="H465" s="86">
        <v>27592.0</v>
      </c>
      <c r="I465" s="110"/>
      <c r="J465" s="86">
        <v>0.0</v>
      </c>
      <c r="K465" s="86">
        <v>1.0</v>
      </c>
      <c r="L465" s="86">
        <v>0.0</v>
      </c>
      <c r="M465" s="89" t="s">
        <v>39</v>
      </c>
      <c r="N465" s="89" t="s">
        <v>39</v>
      </c>
      <c r="O465" s="86">
        <v>0.0</v>
      </c>
      <c r="P465" s="86">
        <v>12.0</v>
      </c>
      <c r="Q465" s="86">
        <v>7.0</v>
      </c>
      <c r="R465" s="86">
        <v>10.0</v>
      </c>
      <c r="S465" s="86">
        <v>2.0</v>
      </c>
      <c r="T465" s="86">
        <v>1.0</v>
      </c>
      <c r="U465" s="86">
        <v>0.0</v>
      </c>
      <c r="V465" s="86">
        <v>0.0</v>
      </c>
      <c r="W465" s="86">
        <v>0.0</v>
      </c>
      <c r="X465" s="86">
        <v>0.0</v>
      </c>
      <c r="Y465" s="86">
        <v>0.0</v>
      </c>
      <c r="Z465" s="86">
        <v>0.0</v>
      </c>
      <c r="AA465" s="86">
        <v>0.0</v>
      </c>
      <c r="AB465" s="86">
        <v>0.0</v>
      </c>
      <c r="AC465" s="86">
        <v>0.0</v>
      </c>
      <c r="AD465" s="86">
        <v>0.0</v>
      </c>
      <c r="AE465" s="86">
        <v>0.0</v>
      </c>
      <c r="AF465" s="86">
        <v>0.0</v>
      </c>
      <c r="AG465" s="86">
        <v>0.0</v>
      </c>
      <c r="AH465" s="86">
        <v>0.0</v>
      </c>
      <c r="AI465" s="86">
        <v>0.0</v>
      </c>
      <c r="AJ465" s="116"/>
    </row>
    <row r="466">
      <c r="A466" s="86">
        <v>14027.1</v>
      </c>
      <c r="B466" s="112">
        <v>44459.0</v>
      </c>
      <c r="C466" s="112">
        <v>44460.0</v>
      </c>
      <c r="D466" s="89" t="s">
        <v>82</v>
      </c>
      <c r="E466" s="89" t="s">
        <v>36</v>
      </c>
      <c r="I466" s="110"/>
      <c r="J466" s="86">
        <v>0.0</v>
      </c>
      <c r="K466" s="86">
        <v>0.0</v>
      </c>
      <c r="L466" s="86">
        <v>1.0</v>
      </c>
      <c r="M466" s="89" t="s">
        <v>49</v>
      </c>
      <c r="N466" s="89" t="s">
        <v>39</v>
      </c>
      <c r="O466" s="86">
        <v>0.0</v>
      </c>
      <c r="P466" s="86">
        <v>11.0</v>
      </c>
      <c r="Q466" s="86">
        <v>6.0</v>
      </c>
      <c r="R466" s="86">
        <v>0.0</v>
      </c>
      <c r="S466" s="86">
        <v>0.0</v>
      </c>
      <c r="T466" s="86">
        <v>0.0</v>
      </c>
      <c r="U466" s="86">
        <v>0.0</v>
      </c>
      <c r="V466" s="86">
        <v>0.0</v>
      </c>
      <c r="W466" s="86">
        <v>0.0</v>
      </c>
      <c r="X466" s="86">
        <v>0.0</v>
      </c>
      <c r="Y466" s="86">
        <v>0.0</v>
      </c>
      <c r="Z466" s="86">
        <v>0.0</v>
      </c>
      <c r="AA466" s="86">
        <v>0.0</v>
      </c>
      <c r="AB466" s="86">
        <v>0.0</v>
      </c>
      <c r="AC466" s="86">
        <v>0.0</v>
      </c>
      <c r="AD466" s="86">
        <v>0.0</v>
      </c>
      <c r="AE466" s="86">
        <v>0.0</v>
      </c>
      <c r="AF466" s="86">
        <v>0.0</v>
      </c>
      <c r="AG466" s="86">
        <v>0.0</v>
      </c>
      <c r="AH466" s="86">
        <v>0.0</v>
      </c>
      <c r="AI466" s="86">
        <v>0.0</v>
      </c>
      <c r="AJ466" s="116"/>
    </row>
    <row r="467">
      <c r="A467" s="86">
        <v>14028.1</v>
      </c>
      <c r="B467" s="112">
        <v>44459.0</v>
      </c>
      <c r="C467" s="112">
        <v>44460.0</v>
      </c>
      <c r="D467" s="89" t="s">
        <v>82</v>
      </c>
      <c r="E467" s="89" t="s">
        <v>36</v>
      </c>
      <c r="I467" s="110"/>
      <c r="J467" s="86">
        <v>1.0</v>
      </c>
      <c r="K467" s="86">
        <v>0.0</v>
      </c>
      <c r="L467" s="86">
        <v>0.0</v>
      </c>
      <c r="M467" s="89" t="s">
        <v>49</v>
      </c>
      <c r="N467" s="89" t="s">
        <v>39</v>
      </c>
      <c r="O467" s="86">
        <v>0.0</v>
      </c>
      <c r="P467" s="86">
        <v>0.0</v>
      </c>
      <c r="Q467" s="86">
        <v>0.0</v>
      </c>
      <c r="R467" s="86">
        <v>0.0</v>
      </c>
      <c r="S467" s="86">
        <v>0.0</v>
      </c>
      <c r="T467" s="86">
        <v>0.0</v>
      </c>
      <c r="U467" s="86">
        <v>0.0</v>
      </c>
      <c r="V467" s="86">
        <v>0.0</v>
      </c>
      <c r="W467" s="86">
        <v>0.0</v>
      </c>
      <c r="X467" s="86">
        <v>0.0</v>
      </c>
      <c r="Y467" s="86">
        <v>0.0</v>
      </c>
      <c r="Z467" s="86">
        <v>0.0</v>
      </c>
      <c r="AA467" s="86">
        <v>0.0</v>
      </c>
      <c r="AB467" s="86">
        <v>5.0</v>
      </c>
      <c r="AC467" s="86">
        <v>0.0</v>
      </c>
      <c r="AD467" s="86">
        <v>0.0</v>
      </c>
      <c r="AE467" s="86">
        <v>0.0</v>
      </c>
      <c r="AF467" s="86">
        <v>0.0</v>
      </c>
      <c r="AG467" s="86">
        <v>0.0</v>
      </c>
      <c r="AH467" s="86">
        <v>0.0</v>
      </c>
      <c r="AI467" s="86">
        <v>0.0</v>
      </c>
      <c r="AJ467" s="116"/>
    </row>
    <row r="468">
      <c r="A468" s="86">
        <v>14028.2</v>
      </c>
      <c r="B468" s="112">
        <v>44459.0</v>
      </c>
      <c r="C468" s="112">
        <v>44460.0</v>
      </c>
      <c r="D468" s="89" t="s">
        <v>82</v>
      </c>
      <c r="E468" s="89" t="s">
        <v>36</v>
      </c>
      <c r="F468" s="89" t="s">
        <v>222</v>
      </c>
      <c r="G468" s="89" t="s">
        <v>38</v>
      </c>
      <c r="H468" s="86">
        <v>27609.0</v>
      </c>
      <c r="I468" s="110"/>
      <c r="J468" s="86">
        <v>0.0</v>
      </c>
      <c r="K468" s="86">
        <v>1.0</v>
      </c>
      <c r="L468" s="86">
        <v>0.0</v>
      </c>
      <c r="M468" s="89" t="s">
        <v>49</v>
      </c>
      <c r="N468" s="89" t="s">
        <v>39</v>
      </c>
      <c r="O468" s="86">
        <v>0.0</v>
      </c>
      <c r="P468" s="86">
        <v>0.0</v>
      </c>
      <c r="Q468" s="86">
        <v>0.0</v>
      </c>
      <c r="R468" s="86">
        <v>5.0</v>
      </c>
      <c r="S468" s="86">
        <v>0.0</v>
      </c>
      <c r="T468" s="86">
        <v>0.0</v>
      </c>
      <c r="U468" s="86">
        <v>0.0</v>
      </c>
      <c r="V468" s="86">
        <v>0.0</v>
      </c>
      <c r="W468" s="86">
        <v>0.0</v>
      </c>
      <c r="X468" s="86">
        <v>0.0</v>
      </c>
      <c r="Y468" s="86">
        <v>0.0</v>
      </c>
      <c r="Z468" s="86">
        <v>0.0</v>
      </c>
      <c r="AA468" s="86">
        <v>0.0</v>
      </c>
      <c r="AB468" s="86">
        <v>0.0</v>
      </c>
      <c r="AC468" s="86">
        <v>0.0</v>
      </c>
      <c r="AD468" s="86">
        <v>0.0</v>
      </c>
      <c r="AE468" s="86">
        <v>0.0</v>
      </c>
      <c r="AF468" s="86">
        <v>0.0</v>
      </c>
      <c r="AG468" s="86">
        <v>0.0</v>
      </c>
      <c r="AH468" s="86">
        <v>0.0</v>
      </c>
      <c r="AI468" s="86">
        <v>0.0</v>
      </c>
      <c r="AJ468" s="116"/>
    </row>
    <row r="469">
      <c r="A469" s="86">
        <v>14028.3</v>
      </c>
      <c r="B469" s="112">
        <v>44459.0</v>
      </c>
      <c r="C469" s="112">
        <v>44460.0</v>
      </c>
      <c r="D469" s="89" t="s">
        <v>82</v>
      </c>
      <c r="E469" s="90" t="s">
        <v>36</v>
      </c>
      <c r="F469" s="89" t="s">
        <v>222</v>
      </c>
      <c r="G469" s="89" t="s">
        <v>38</v>
      </c>
      <c r="H469" s="86">
        <v>27609.0</v>
      </c>
      <c r="I469" s="91"/>
      <c r="J469" s="86">
        <v>0.0</v>
      </c>
      <c r="K469" s="86">
        <v>1.0</v>
      </c>
      <c r="L469" s="86">
        <v>0.0</v>
      </c>
      <c r="M469" s="89" t="s">
        <v>49</v>
      </c>
      <c r="N469" s="89" t="s">
        <v>39</v>
      </c>
      <c r="O469" s="86">
        <v>0.0</v>
      </c>
      <c r="P469" s="86">
        <v>0.0</v>
      </c>
      <c r="Q469" s="86">
        <v>0.0</v>
      </c>
      <c r="R469" s="86">
        <v>0.0</v>
      </c>
      <c r="S469" s="86">
        <v>0.0</v>
      </c>
      <c r="T469" s="86">
        <v>0.0</v>
      </c>
      <c r="U469" s="86">
        <v>0.0</v>
      </c>
      <c r="V469" s="86">
        <v>0.0</v>
      </c>
      <c r="W469" s="86">
        <v>5.0</v>
      </c>
      <c r="X469" s="86">
        <v>0.0</v>
      </c>
      <c r="Y469" s="86">
        <v>0.0</v>
      </c>
      <c r="Z469" s="86">
        <v>0.0</v>
      </c>
      <c r="AA469" s="86">
        <v>0.0</v>
      </c>
      <c r="AB469" s="86">
        <v>0.0</v>
      </c>
      <c r="AC469" s="86">
        <v>0.0</v>
      </c>
      <c r="AD469" s="86">
        <v>0.0</v>
      </c>
      <c r="AE469" s="86">
        <v>0.0</v>
      </c>
      <c r="AF469" s="86">
        <v>0.0</v>
      </c>
      <c r="AG469" s="86">
        <v>0.0</v>
      </c>
      <c r="AH469" s="86">
        <v>0.0</v>
      </c>
      <c r="AI469" s="86">
        <v>0.0</v>
      </c>
      <c r="AJ469" s="116"/>
    </row>
    <row r="470">
      <c r="A470" s="86">
        <v>14028.4</v>
      </c>
      <c r="B470" s="112">
        <v>44459.0</v>
      </c>
      <c r="C470" s="112">
        <v>44460.0</v>
      </c>
      <c r="D470" s="89" t="s">
        <v>82</v>
      </c>
      <c r="E470" s="89" t="s">
        <v>36</v>
      </c>
      <c r="F470" s="89" t="s">
        <v>222</v>
      </c>
      <c r="G470" s="89" t="s">
        <v>38</v>
      </c>
      <c r="H470" s="86">
        <v>27609.0</v>
      </c>
      <c r="I470" s="110"/>
      <c r="J470" s="86">
        <v>0.0</v>
      </c>
      <c r="K470" s="86">
        <v>1.0</v>
      </c>
      <c r="L470" s="86">
        <v>0.0</v>
      </c>
      <c r="M470" s="89" t="s">
        <v>49</v>
      </c>
      <c r="N470" s="89" t="s">
        <v>39</v>
      </c>
      <c r="O470" s="86">
        <v>0.0</v>
      </c>
      <c r="P470" s="86">
        <v>0.0</v>
      </c>
      <c r="Q470" s="86">
        <v>0.0</v>
      </c>
      <c r="R470" s="86">
        <v>5.0</v>
      </c>
      <c r="S470" s="86">
        <v>0.0</v>
      </c>
      <c r="T470" s="86">
        <v>0.0</v>
      </c>
      <c r="U470" s="86">
        <v>0.0</v>
      </c>
      <c r="V470" s="86">
        <v>0.0</v>
      </c>
      <c r="W470" s="86">
        <v>0.0</v>
      </c>
      <c r="X470" s="86">
        <v>0.0</v>
      </c>
      <c r="Y470" s="86">
        <v>0.0</v>
      </c>
      <c r="Z470" s="86">
        <v>0.0</v>
      </c>
      <c r="AA470" s="86">
        <v>0.0</v>
      </c>
      <c r="AB470" s="86">
        <v>0.0</v>
      </c>
      <c r="AC470" s="86">
        <v>0.0</v>
      </c>
      <c r="AD470" s="86">
        <v>0.0</v>
      </c>
      <c r="AE470" s="86">
        <v>0.0</v>
      </c>
      <c r="AF470" s="86">
        <v>0.0</v>
      </c>
      <c r="AG470" s="86">
        <v>0.0</v>
      </c>
      <c r="AH470" s="86">
        <v>0.0</v>
      </c>
      <c r="AI470" s="86">
        <v>0.0</v>
      </c>
      <c r="AJ470" s="116"/>
    </row>
    <row r="471">
      <c r="A471" s="86">
        <v>14028.5</v>
      </c>
      <c r="B471" s="112">
        <v>44459.0</v>
      </c>
      <c r="C471" s="112">
        <v>44460.0</v>
      </c>
      <c r="D471" s="89" t="s">
        <v>82</v>
      </c>
      <c r="E471" s="90" t="s">
        <v>36</v>
      </c>
      <c r="F471" s="89" t="s">
        <v>222</v>
      </c>
      <c r="G471" s="89" t="s">
        <v>38</v>
      </c>
      <c r="H471" s="86">
        <v>27609.0</v>
      </c>
      <c r="I471" s="91"/>
      <c r="J471" s="86">
        <v>0.0</v>
      </c>
      <c r="K471" s="86">
        <v>1.0</v>
      </c>
      <c r="L471" s="86">
        <v>0.0</v>
      </c>
      <c r="M471" s="89" t="s">
        <v>49</v>
      </c>
      <c r="N471" s="89" t="s">
        <v>39</v>
      </c>
      <c r="O471" s="86">
        <v>0.0</v>
      </c>
      <c r="P471" s="86">
        <v>0.0</v>
      </c>
      <c r="Q471" s="86">
        <v>0.0</v>
      </c>
      <c r="R471" s="86">
        <v>5.0</v>
      </c>
      <c r="S471" s="86">
        <v>0.0</v>
      </c>
      <c r="T471" s="86">
        <v>0.0</v>
      </c>
      <c r="U471" s="86">
        <v>0.0</v>
      </c>
      <c r="V471" s="86">
        <v>0.0</v>
      </c>
      <c r="W471" s="86">
        <v>0.0</v>
      </c>
      <c r="X471" s="86">
        <v>0.0</v>
      </c>
      <c r="Y471" s="86">
        <v>0.0</v>
      </c>
      <c r="Z471" s="86">
        <v>0.0</v>
      </c>
      <c r="AA471" s="86">
        <v>0.0</v>
      </c>
      <c r="AB471" s="86">
        <v>0.0</v>
      </c>
      <c r="AC471" s="86">
        <v>0.0</v>
      </c>
      <c r="AD471" s="86">
        <v>0.0</v>
      </c>
      <c r="AE471" s="86">
        <v>0.0</v>
      </c>
      <c r="AF471" s="86">
        <v>0.0</v>
      </c>
      <c r="AG471" s="86">
        <v>0.0</v>
      </c>
      <c r="AH471" s="86">
        <v>0.0</v>
      </c>
      <c r="AI471" s="86">
        <v>0.0</v>
      </c>
      <c r="AJ471" s="116"/>
    </row>
    <row r="472">
      <c r="A472" s="86">
        <v>14029.1</v>
      </c>
      <c r="B472" s="112">
        <v>44459.0</v>
      </c>
      <c r="C472" s="112">
        <v>44517.0</v>
      </c>
      <c r="D472" s="89" t="s">
        <v>427</v>
      </c>
      <c r="E472" s="89" t="s">
        <v>36</v>
      </c>
      <c r="F472" s="89" t="s">
        <v>291</v>
      </c>
      <c r="G472" s="89" t="s">
        <v>109</v>
      </c>
      <c r="H472" s="86">
        <v>27529.0</v>
      </c>
      <c r="I472" s="110"/>
      <c r="J472" s="86">
        <v>0.0</v>
      </c>
      <c r="K472" s="86">
        <v>1.0</v>
      </c>
      <c r="L472" s="86">
        <v>0.0</v>
      </c>
      <c r="M472" s="89" t="s">
        <v>49</v>
      </c>
      <c r="N472" s="89" t="s">
        <v>39</v>
      </c>
      <c r="O472" s="86">
        <v>0.0</v>
      </c>
      <c r="P472" s="86">
        <v>13.0</v>
      </c>
      <c r="Q472" s="86">
        <v>7.0</v>
      </c>
      <c r="R472" s="86">
        <v>10.0</v>
      </c>
      <c r="S472" s="86">
        <v>2.0</v>
      </c>
      <c r="T472" s="86">
        <v>0.0</v>
      </c>
      <c r="U472" s="86">
        <v>0.0</v>
      </c>
      <c r="V472" s="86">
        <v>0.0</v>
      </c>
      <c r="W472" s="86">
        <v>0.0</v>
      </c>
      <c r="X472" s="86">
        <v>0.0</v>
      </c>
      <c r="Y472" s="86">
        <v>0.0</v>
      </c>
      <c r="Z472" s="86">
        <v>0.0</v>
      </c>
      <c r="AA472" s="86">
        <v>0.0</v>
      </c>
      <c r="AB472" s="86">
        <v>0.0</v>
      </c>
      <c r="AC472" s="86">
        <v>0.0</v>
      </c>
      <c r="AD472" s="86">
        <v>0.0</v>
      </c>
      <c r="AE472" s="86">
        <v>0.0</v>
      </c>
      <c r="AF472" s="86">
        <v>0.0</v>
      </c>
      <c r="AG472" s="86">
        <v>0.0</v>
      </c>
      <c r="AH472" s="86">
        <v>0.0</v>
      </c>
      <c r="AI472" s="86">
        <v>0.0</v>
      </c>
      <c r="AJ472" s="116"/>
    </row>
    <row r="473">
      <c r="A473" s="86">
        <v>14029.2</v>
      </c>
      <c r="B473" s="112">
        <v>44459.0</v>
      </c>
      <c r="C473" s="112">
        <v>44517.0</v>
      </c>
      <c r="D473" s="89" t="s">
        <v>427</v>
      </c>
      <c r="E473" s="89" t="s">
        <v>36</v>
      </c>
      <c r="F473" s="89" t="s">
        <v>291</v>
      </c>
      <c r="G473" s="89" t="s">
        <v>109</v>
      </c>
      <c r="H473" s="86">
        <v>27529.0</v>
      </c>
      <c r="I473" s="110"/>
      <c r="J473" s="86">
        <v>0.0</v>
      </c>
      <c r="K473" s="86">
        <v>1.0</v>
      </c>
      <c r="L473" s="86">
        <v>0.0</v>
      </c>
      <c r="M473" s="89" t="s">
        <v>49</v>
      </c>
      <c r="N473" s="89" t="s">
        <v>39</v>
      </c>
      <c r="O473" s="86">
        <v>0.0</v>
      </c>
      <c r="P473" s="86">
        <v>13.0</v>
      </c>
      <c r="Q473" s="86">
        <v>7.0</v>
      </c>
      <c r="R473" s="86">
        <v>10.0</v>
      </c>
      <c r="S473" s="86">
        <v>2.0</v>
      </c>
      <c r="T473" s="86">
        <v>0.0</v>
      </c>
      <c r="U473" s="86">
        <v>0.0</v>
      </c>
      <c r="V473" s="86">
        <v>0.0</v>
      </c>
      <c r="W473" s="86">
        <v>0.0</v>
      </c>
      <c r="X473" s="86">
        <v>0.0</v>
      </c>
      <c r="Y473" s="86">
        <v>0.0</v>
      </c>
      <c r="Z473" s="86">
        <v>0.0</v>
      </c>
      <c r="AA473" s="86">
        <v>0.0</v>
      </c>
      <c r="AB473" s="86">
        <v>0.0</v>
      </c>
      <c r="AC473" s="86">
        <v>0.0</v>
      </c>
      <c r="AD473" s="86">
        <v>0.0</v>
      </c>
      <c r="AE473" s="86">
        <v>0.0</v>
      </c>
      <c r="AF473" s="86">
        <v>0.0</v>
      </c>
      <c r="AG473" s="86">
        <v>0.0</v>
      </c>
      <c r="AH473" s="86">
        <v>0.0</v>
      </c>
      <c r="AI473" s="86">
        <v>0.0</v>
      </c>
      <c r="AJ473" s="116"/>
    </row>
    <row r="474">
      <c r="A474" s="86">
        <v>14029.3</v>
      </c>
      <c r="B474" s="112">
        <v>44459.0</v>
      </c>
      <c r="C474" s="112">
        <v>44517.0</v>
      </c>
      <c r="D474" s="89" t="s">
        <v>427</v>
      </c>
      <c r="E474" s="89" t="s">
        <v>36</v>
      </c>
      <c r="I474" s="110"/>
      <c r="J474" s="86">
        <v>0.0</v>
      </c>
      <c r="K474" s="86">
        <v>0.0</v>
      </c>
      <c r="L474" s="86">
        <v>1.0</v>
      </c>
      <c r="M474" s="89" t="s">
        <v>39</v>
      </c>
      <c r="N474" s="89" t="s">
        <v>39</v>
      </c>
      <c r="O474" s="86">
        <v>0.0</v>
      </c>
      <c r="P474" s="86">
        <v>0.0</v>
      </c>
      <c r="Q474" s="86">
        <v>0.0</v>
      </c>
      <c r="R474" s="86">
        <v>0.0</v>
      </c>
      <c r="S474" s="86">
        <v>0.0</v>
      </c>
      <c r="T474" s="86">
        <v>0.0</v>
      </c>
      <c r="U474" s="86">
        <v>12.0</v>
      </c>
      <c r="V474" s="86">
        <v>5.0</v>
      </c>
      <c r="W474" s="86">
        <v>10.0</v>
      </c>
      <c r="X474" s="86">
        <v>1.0</v>
      </c>
      <c r="Y474" s="86">
        <v>0.0</v>
      </c>
      <c r="Z474" s="86">
        <v>0.0</v>
      </c>
      <c r="AA474" s="86">
        <v>0.0</v>
      </c>
      <c r="AB474" s="86">
        <v>0.0</v>
      </c>
      <c r="AC474" s="86">
        <v>0.0</v>
      </c>
      <c r="AD474" s="86">
        <v>0.0</v>
      </c>
      <c r="AE474" s="86">
        <v>0.0</v>
      </c>
      <c r="AF474" s="86">
        <v>0.0</v>
      </c>
      <c r="AG474" s="86">
        <v>0.0</v>
      </c>
      <c r="AH474" s="86">
        <v>0.0</v>
      </c>
      <c r="AI474" s="86">
        <v>0.0</v>
      </c>
      <c r="AJ474" s="116"/>
    </row>
    <row r="475">
      <c r="A475" s="86">
        <v>14029.4</v>
      </c>
      <c r="B475" s="112">
        <v>44459.0</v>
      </c>
      <c r="C475" s="112">
        <v>44517.0</v>
      </c>
      <c r="D475" s="89" t="s">
        <v>427</v>
      </c>
      <c r="E475" s="89" t="s">
        <v>36</v>
      </c>
      <c r="I475" s="110"/>
      <c r="J475" s="86">
        <v>1.0</v>
      </c>
      <c r="K475" s="86">
        <v>0.0</v>
      </c>
      <c r="L475" s="86">
        <v>0.0</v>
      </c>
      <c r="M475" s="89" t="s">
        <v>39</v>
      </c>
      <c r="N475" s="89" t="s">
        <v>39</v>
      </c>
      <c r="O475" s="86">
        <v>0.0</v>
      </c>
      <c r="P475" s="86">
        <v>0.0</v>
      </c>
      <c r="Q475" s="86">
        <v>0.0</v>
      </c>
      <c r="R475" s="86">
        <v>0.0</v>
      </c>
      <c r="S475" s="86">
        <v>0.0</v>
      </c>
      <c r="T475" s="86">
        <v>0.0</v>
      </c>
      <c r="U475" s="86">
        <v>0.0</v>
      </c>
      <c r="V475" s="86">
        <v>0.0</v>
      </c>
      <c r="W475" s="86">
        <v>0.0</v>
      </c>
      <c r="X475" s="86">
        <v>0.0</v>
      </c>
      <c r="Y475" s="86">
        <v>0.0</v>
      </c>
      <c r="Z475" s="86">
        <v>5.0</v>
      </c>
      <c r="AA475" s="86">
        <v>4.0</v>
      </c>
      <c r="AB475" s="86">
        <v>0.0</v>
      </c>
      <c r="AC475" s="86">
        <v>0.0</v>
      </c>
      <c r="AD475" s="86">
        <v>1.0</v>
      </c>
      <c r="AE475" s="86">
        <v>0.0</v>
      </c>
      <c r="AF475" s="86">
        <v>0.0</v>
      </c>
      <c r="AG475" s="86">
        <v>0.0</v>
      </c>
      <c r="AH475" s="86">
        <v>0.0</v>
      </c>
      <c r="AI475" s="86">
        <v>0.0</v>
      </c>
      <c r="AJ475" s="116"/>
    </row>
    <row r="476">
      <c r="A476" s="86">
        <v>14030.1</v>
      </c>
      <c r="B476" s="112">
        <v>44459.0</v>
      </c>
      <c r="C476" s="112">
        <v>44476.0</v>
      </c>
      <c r="D476" s="89" t="s">
        <v>285</v>
      </c>
      <c r="E476" s="89" t="s">
        <v>36</v>
      </c>
      <c r="F476" s="89" t="s">
        <v>380</v>
      </c>
      <c r="G476" s="89" t="s">
        <v>62</v>
      </c>
      <c r="H476" s="86">
        <v>27526.0</v>
      </c>
      <c r="I476" s="110"/>
      <c r="J476" s="86">
        <v>0.0</v>
      </c>
      <c r="K476" s="86">
        <v>1.0</v>
      </c>
      <c r="L476" s="86">
        <v>0.0</v>
      </c>
      <c r="M476" s="89" t="s">
        <v>39</v>
      </c>
      <c r="N476" s="89" t="s">
        <v>39</v>
      </c>
      <c r="O476" s="86">
        <v>1.0</v>
      </c>
      <c r="P476" s="86">
        <v>0.0</v>
      </c>
      <c r="Q476" s="86">
        <v>0.0</v>
      </c>
      <c r="R476" s="86">
        <v>0.0</v>
      </c>
      <c r="S476" s="86">
        <v>0.0</v>
      </c>
      <c r="T476" s="86">
        <v>0.0</v>
      </c>
      <c r="U476" s="86">
        <v>11.0</v>
      </c>
      <c r="V476" s="86">
        <v>6.0</v>
      </c>
      <c r="W476" s="86">
        <v>5.0</v>
      </c>
      <c r="X476" s="86">
        <v>0.0</v>
      </c>
      <c r="Y476" s="86">
        <v>1.0</v>
      </c>
      <c r="Z476" s="86">
        <v>0.0</v>
      </c>
      <c r="AA476" s="86">
        <v>0.0</v>
      </c>
      <c r="AB476" s="86">
        <v>0.0</v>
      </c>
      <c r="AC476" s="86">
        <v>0.0</v>
      </c>
      <c r="AD476" s="86">
        <v>0.0</v>
      </c>
      <c r="AE476" s="86">
        <v>0.0</v>
      </c>
      <c r="AF476" s="86">
        <v>0.0</v>
      </c>
      <c r="AG476" s="86">
        <v>5.0</v>
      </c>
      <c r="AH476" s="86">
        <v>1.0</v>
      </c>
      <c r="AI476" s="86">
        <v>0.0</v>
      </c>
      <c r="AJ476" s="116"/>
    </row>
    <row r="477">
      <c r="A477" s="86">
        <v>14031.1</v>
      </c>
      <c r="B477" s="112">
        <v>44459.0</v>
      </c>
      <c r="C477" s="112">
        <v>44460.0</v>
      </c>
      <c r="D477" s="89" t="s">
        <v>60</v>
      </c>
      <c r="E477" s="89" t="s">
        <v>36</v>
      </c>
      <c r="F477" s="89" t="s">
        <v>50</v>
      </c>
      <c r="G477" s="89" t="s">
        <v>51</v>
      </c>
      <c r="H477" s="86">
        <v>27539.0</v>
      </c>
      <c r="I477" s="110"/>
      <c r="J477" s="86">
        <v>0.0</v>
      </c>
      <c r="K477" s="86">
        <v>1.0</v>
      </c>
      <c r="L477" s="86">
        <v>0.0</v>
      </c>
      <c r="M477" s="89" t="s">
        <v>39</v>
      </c>
      <c r="N477" s="89" t="s">
        <v>39</v>
      </c>
      <c r="O477" s="86">
        <v>3.0</v>
      </c>
      <c r="P477" s="86">
        <v>0.0</v>
      </c>
      <c r="Q477" s="86">
        <v>0.0</v>
      </c>
      <c r="R477" s="86">
        <v>0.0</v>
      </c>
      <c r="S477" s="86">
        <v>0.0</v>
      </c>
      <c r="T477" s="86">
        <v>0.0</v>
      </c>
      <c r="U477" s="86">
        <v>12.0</v>
      </c>
      <c r="V477" s="86">
        <v>7.0</v>
      </c>
      <c r="W477" s="86">
        <v>10.0</v>
      </c>
      <c r="X477" s="86">
        <v>1.0</v>
      </c>
      <c r="Y477" s="86">
        <v>0.0</v>
      </c>
      <c r="Z477" s="86">
        <v>0.0</v>
      </c>
      <c r="AA477" s="86">
        <v>0.0</v>
      </c>
      <c r="AB477" s="86">
        <v>0.0</v>
      </c>
      <c r="AC477" s="86">
        <v>0.0</v>
      </c>
      <c r="AD477" s="86">
        <v>0.0</v>
      </c>
      <c r="AE477" s="86">
        <v>0.0</v>
      </c>
      <c r="AF477" s="86">
        <v>0.0</v>
      </c>
      <c r="AG477" s="86">
        <v>0.0</v>
      </c>
      <c r="AH477" s="86">
        <v>0.0</v>
      </c>
      <c r="AI477" s="86">
        <v>0.0</v>
      </c>
      <c r="AJ477" s="116"/>
    </row>
    <row r="478">
      <c r="A478" s="86">
        <v>14032.1</v>
      </c>
      <c r="B478" s="112">
        <v>44459.0</v>
      </c>
      <c r="C478" s="112">
        <v>44508.0</v>
      </c>
      <c r="D478" s="89" t="s">
        <v>416</v>
      </c>
      <c r="E478" s="89" t="s">
        <v>36</v>
      </c>
      <c r="I478" s="110"/>
      <c r="J478" s="86">
        <v>0.0</v>
      </c>
      <c r="K478" s="86">
        <v>0.0</v>
      </c>
      <c r="L478" s="86">
        <v>1.0</v>
      </c>
      <c r="M478" s="89" t="s">
        <v>39</v>
      </c>
      <c r="N478" s="89" t="s">
        <v>39</v>
      </c>
      <c r="O478" s="86">
        <v>0.0</v>
      </c>
      <c r="P478" s="86">
        <v>7.0</v>
      </c>
      <c r="Q478" s="86">
        <v>4.0</v>
      </c>
      <c r="R478" s="86">
        <v>10.0</v>
      </c>
      <c r="S478" s="86">
        <v>2.0</v>
      </c>
      <c r="T478" s="86">
        <v>1.0</v>
      </c>
      <c r="U478" s="86">
        <v>0.0</v>
      </c>
      <c r="V478" s="86">
        <v>0.0</v>
      </c>
      <c r="W478" s="86">
        <v>0.0</v>
      </c>
      <c r="X478" s="86">
        <v>0.0</v>
      </c>
      <c r="Y478" s="86">
        <v>0.0</v>
      </c>
      <c r="Z478" s="86">
        <v>0.0</v>
      </c>
      <c r="AA478" s="86">
        <v>0.0</v>
      </c>
      <c r="AB478" s="86">
        <v>0.0</v>
      </c>
      <c r="AC478" s="86">
        <v>0.0</v>
      </c>
      <c r="AD478" s="86">
        <v>0.0</v>
      </c>
      <c r="AE478" s="86">
        <v>0.0</v>
      </c>
      <c r="AF478" s="86">
        <v>0.0</v>
      </c>
      <c r="AG478" s="86">
        <v>0.0</v>
      </c>
      <c r="AH478" s="86">
        <v>0.0</v>
      </c>
      <c r="AI478" s="86">
        <v>0.0</v>
      </c>
      <c r="AJ478" s="116"/>
    </row>
    <row r="479">
      <c r="A479" s="86">
        <v>14033.1</v>
      </c>
      <c r="B479" s="112">
        <v>44459.0</v>
      </c>
      <c r="C479" s="112">
        <v>44517.0</v>
      </c>
      <c r="D479" s="89" t="s">
        <v>208</v>
      </c>
      <c r="E479" s="89" t="s">
        <v>36</v>
      </c>
      <c r="F479" s="89" t="s">
        <v>412</v>
      </c>
      <c r="G479" s="89" t="s">
        <v>54</v>
      </c>
      <c r="H479" s="86">
        <v>27540.0</v>
      </c>
      <c r="I479" s="110"/>
      <c r="J479" s="86">
        <v>0.0</v>
      </c>
      <c r="K479" s="86">
        <v>1.0</v>
      </c>
      <c r="L479" s="86">
        <v>0.0</v>
      </c>
      <c r="M479" s="89" t="s">
        <v>49</v>
      </c>
      <c r="N479" s="89" t="s">
        <v>39</v>
      </c>
      <c r="O479" s="86">
        <v>3.0</v>
      </c>
      <c r="P479" s="86">
        <v>12.0</v>
      </c>
      <c r="Q479" s="86">
        <v>6.0</v>
      </c>
      <c r="R479" s="86">
        <v>10.0</v>
      </c>
      <c r="S479" s="86">
        <v>2.0</v>
      </c>
      <c r="T479" s="86">
        <v>1.0</v>
      </c>
      <c r="U479" s="86">
        <v>0.0</v>
      </c>
      <c r="V479" s="86">
        <v>0.0</v>
      </c>
      <c r="W479" s="86">
        <v>0.0</v>
      </c>
      <c r="X479" s="86">
        <v>0.0</v>
      </c>
      <c r="Y479" s="86">
        <v>0.0</v>
      </c>
      <c r="Z479" s="86">
        <v>0.0</v>
      </c>
      <c r="AA479" s="86">
        <v>0.0</v>
      </c>
      <c r="AB479" s="86">
        <v>0.0</v>
      </c>
      <c r="AC479" s="86">
        <v>0.0</v>
      </c>
      <c r="AD479" s="86">
        <v>0.0</v>
      </c>
      <c r="AE479" s="86">
        <v>0.0</v>
      </c>
      <c r="AF479" s="86">
        <v>0.0</v>
      </c>
      <c r="AG479" s="86">
        <v>0.0</v>
      </c>
      <c r="AH479" s="86">
        <v>0.0</v>
      </c>
      <c r="AI479" s="86">
        <v>0.0</v>
      </c>
      <c r="AJ479" s="116"/>
    </row>
    <row r="480">
      <c r="A480" s="86">
        <v>14033.2</v>
      </c>
      <c r="B480" s="112">
        <v>44459.0</v>
      </c>
      <c r="C480" s="112">
        <v>44517.0</v>
      </c>
      <c r="D480" s="89" t="s">
        <v>208</v>
      </c>
      <c r="E480" s="89" t="s">
        <v>36</v>
      </c>
      <c r="F480" s="89" t="s">
        <v>412</v>
      </c>
      <c r="G480" s="89" t="s">
        <v>54</v>
      </c>
      <c r="H480" s="86">
        <v>27540.0</v>
      </c>
      <c r="I480" s="110"/>
      <c r="J480" s="86">
        <v>0.0</v>
      </c>
      <c r="K480" s="86">
        <v>1.0</v>
      </c>
      <c r="L480" s="86">
        <v>0.0</v>
      </c>
      <c r="M480" s="89" t="s">
        <v>49</v>
      </c>
      <c r="N480" s="89" t="s">
        <v>39</v>
      </c>
      <c r="O480" s="86">
        <v>3.0</v>
      </c>
      <c r="P480" s="86">
        <v>0.0</v>
      </c>
      <c r="Q480" s="86">
        <v>0.0</v>
      </c>
      <c r="R480" s="86">
        <v>0.0</v>
      </c>
      <c r="S480" s="86">
        <v>0.0</v>
      </c>
      <c r="T480" s="86">
        <v>0.0</v>
      </c>
      <c r="U480" s="86">
        <v>11.0</v>
      </c>
      <c r="V480" s="86">
        <v>5.0</v>
      </c>
      <c r="W480" s="86">
        <v>10.0</v>
      </c>
      <c r="X480" s="86">
        <v>1.0</v>
      </c>
      <c r="Y480" s="86">
        <v>1.0</v>
      </c>
      <c r="Z480" s="86">
        <v>0.0</v>
      </c>
      <c r="AA480" s="86">
        <v>0.0</v>
      </c>
      <c r="AB480" s="86">
        <v>0.0</v>
      </c>
      <c r="AC480" s="86">
        <v>0.0</v>
      </c>
      <c r="AD480" s="86">
        <v>0.0</v>
      </c>
      <c r="AE480" s="86">
        <v>0.0</v>
      </c>
      <c r="AF480" s="86">
        <v>0.0</v>
      </c>
      <c r="AG480" s="86">
        <v>0.0</v>
      </c>
      <c r="AH480" s="86">
        <v>0.0</v>
      </c>
      <c r="AI480" s="86">
        <v>0.0</v>
      </c>
      <c r="AJ480" s="116"/>
    </row>
    <row r="481">
      <c r="A481" s="86">
        <v>14033.3</v>
      </c>
      <c r="B481" s="112">
        <v>44459.0</v>
      </c>
      <c r="C481" s="112">
        <v>44517.0</v>
      </c>
      <c r="D481" s="89" t="s">
        <v>208</v>
      </c>
      <c r="E481" s="89" t="s">
        <v>36</v>
      </c>
      <c r="I481" s="110"/>
      <c r="J481" s="86">
        <v>0.0</v>
      </c>
      <c r="K481" s="86">
        <v>0.0</v>
      </c>
      <c r="L481" s="86">
        <v>1.0</v>
      </c>
      <c r="M481" s="89" t="s">
        <v>49</v>
      </c>
      <c r="N481" s="89" t="s">
        <v>39</v>
      </c>
      <c r="O481" s="86">
        <v>2.0</v>
      </c>
      <c r="P481" s="86">
        <v>10.0</v>
      </c>
      <c r="Q481" s="86">
        <v>6.0</v>
      </c>
      <c r="R481" s="86">
        <v>5.0</v>
      </c>
      <c r="S481" s="86">
        <v>1.0</v>
      </c>
      <c r="T481" s="86">
        <v>1.0</v>
      </c>
      <c r="U481" s="86">
        <v>0.0</v>
      </c>
      <c r="V481" s="86">
        <v>0.0</v>
      </c>
      <c r="W481" s="86">
        <v>0.0</v>
      </c>
      <c r="X481" s="86">
        <v>0.0</v>
      </c>
      <c r="Y481" s="86">
        <v>0.0</v>
      </c>
      <c r="Z481" s="86">
        <v>0.0</v>
      </c>
      <c r="AA481" s="86">
        <v>0.0</v>
      </c>
      <c r="AB481" s="86">
        <v>0.0</v>
      </c>
      <c r="AC481" s="86">
        <v>0.0</v>
      </c>
      <c r="AD481" s="86">
        <v>0.0</v>
      </c>
      <c r="AE481" s="86">
        <v>0.0</v>
      </c>
      <c r="AF481" s="86">
        <v>0.0</v>
      </c>
      <c r="AG481" s="86">
        <v>0.0</v>
      </c>
      <c r="AH481" s="86">
        <v>0.0</v>
      </c>
      <c r="AI481" s="86">
        <v>0.0</v>
      </c>
      <c r="AJ481" s="116"/>
    </row>
    <row r="482">
      <c r="A482" s="86">
        <v>14034.1</v>
      </c>
      <c r="B482" s="112">
        <v>44459.0</v>
      </c>
      <c r="C482" s="112">
        <v>44510.0</v>
      </c>
      <c r="D482" s="89" t="s">
        <v>227</v>
      </c>
      <c r="E482" s="89" t="s">
        <v>36</v>
      </c>
      <c r="F482" s="89" t="s">
        <v>273</v>
      </c>
      <c r="G482" s="89" t="s">
        <v>62</v>
      </c>
      <c r="H482" s="86">
        <v>27526.0</v>
      </c>
      <c r="I482" s="110"/>
      <c r="J482" s="86">
        <v>0.0</v>
      </c>
      <c r="K482" s="86">
        <v>1.0</v>
      </c>
      <c r="L482" s="86">
        <v>0.0</v>
      </c>
      <c r="M482" s="89" t="s">
        <v>39</v>
      </c>
      <c r="N482" s="89" t="s">
        <v>49</v>
      </c>
      <c r="O482" s="86">
        <v>0.0</v>
      </c>
      <c r="P482" s="86">
        <v>7.0</v>
      </c>
      <c r="Q482" s="86">
        <v>4.0</v>
      </c>
      <c r="R482" s="86">
        <v>10.0</v>
      </c>
      <c r="S482" s="86">
        <v>1.0</v>
      </c>
      <c r="T482" s="86">
        <v>1.0</v>
      </c>
      <c r="U482" s="86">
        <v>0.0</v>
      </c>
      <c r="V482" s="86">
        <v>0.0</v>
      </c>
      <c r="W482" s="86">
        <v>0.0</v>
      </c>
      <c r="X482" s="86">
        <v>0.0</v>
      </c>
      <c r="Y482" s="86">
        <v>0.0</v>
      </c>
      <c r="Z482" s="86">
        <v>0.0</v>
      </c>
      <c r="AA482" s="86">
        <v>0.0</v>
      </c>
      <c r="AB482" s="86">
        <v>0.0</v>
      </c>
      <c r="AC482" s="86">
        <v>0.0</v>
      </c>
      <c r="AD482" s="86">
        <v>0.0</v>
      </c>
      <c r="AE482" s="86">
        <v>0.0</v>
      </c>
      <c r="AF482" s="86">
        <v>0.0</v>
      </c>
      <c r="AG482" s="86">
        <v>0.0</v>
      </c>
      <c r="AH482" s="86">
        <v>0.0</v>
      </c>
      <c r="AI482" s="86">
        <v>0.0</v>
      </c>
      <c r="AJ482" s="116"/>
    </row>
    <row r="483">
      <c r="A483" s="86">
        <v>14035.1</v>
      </c>
      <c r="B483" s="112">
        <v>44459.0</v>
      </c>
      <c r="C483" s="112">
        <v>44517.0</v>
      </c>
      <c r="D483" s="89" t="s">
        <v>41</v>
      </c>
      <c r="E483" s="90" t="s">
        <v>36</v>
      </c>
      <c r="F483" s="89" t="s">
        <v>172</v>
      </c>
      <c r="G483" s="89" t="s">
        <v>43</v>
      </c>
      <c r="H483" s="86">
        <v>27545.0</v>
      </c>
      <c r="I483" s="91"/>
      <c r="J483" s="86">
        <v>0.0</v>
      </c>
      <c r="K483" s="86">
        <v>1.0</v>
      </c>
      <c r="L483" s="86">
        <v>0.0</v>
      </c>
      <c r="M483" s="89" t="s">
        <v>39</v>
      </c>
      <c r="N483" s="89" t="s">
        <v>39</v>
      </c>
      <c r="O483" s="86">
        <v>0.0</v>
      </c>
      <c r="P483" s="86">
        <v>0.0</v>
      </c>
      <c r="Q483" s="86">
        <v>0.0</v>
      </c>
      <c r="R483" s="86">
        <v>0.0</v>
      </c>
      <c r="S483" s="86">
        <v>0.0</v>
      </c>
      <c r="T483" s="86">
        <v>0.0</v>
      </c>
      <c r="U483" s="86">
        <v>0.0</v>
      </c>
      <c r="V483" s="86">
        <v>0.0</v>
      </c>
      <c r="W483" s="86">
        <v>0.0</v>
      </c>
      <c r="X483" s="86">
        <v>0.0</v>
      </c>
      <c r="Y483" s="86">
        <v>0.0</v>
      </c>
      <c r="Z483" s="86">
        <v>0.0</v>
      </c>
      <c r="AA483" s="86">
        <v>0.0</v>
      </c>
      <c r="AB483" s="86">
        <v>0.0</v>
      </c>
      <c r="AC483" s="86">
        <v>0.0</v>
      </c>
      <c r="AD483" s="86">
        <v>0.0</v>
      </c>
      <c r="AE483" s="86">
        <v>10.0</v>
      </c>
      <c r="AF483" s="86">
        <v>5.0</v>
      </c>
      <c r="AG483" s="86">
        <v>13.0</v>
      </c>
      <c r="AH483" s="86">
        <v>1.0</v>
      </c>
      <c r="AI483" s="86">
        <v>0.0</v>
      </c>
      <c r="AJ483" s="116"/>
    </row>
    <row r="484">
      <c r="A484" s="86">
        <v>14035.2</v>
      </c>
      <c r="B484" s="112">
        <v>44459.0</v>
      </c>
      <c r="C484" s="112">
        <v>44517.0</v>
      </c>
      <c r="D484" s="89" t="s">
        <v>41</v>
      </c>
      <c r="E484" s="89" t="s">
        <v>36</v>
      </c>
      <c r="F484" s="89" t="s">
        <v>172</v>
      </c>
      <c r="G484" s="89" t="s">
        <v>43</v>
      </c>
      <c r="H484" s="86">
        <v>27545.0</v>
      </c>
      <c r="I484" s="110"/>
      <c r="J484" s="86">
        <v>0.0</v>
      </c>
      <c r="K484" s="86">
        <v>1.0</v>
      </c>
      <c r="L484" s="86">
        <v>0.0</v>
      </c>
      <c r="M484" s="89" t="s">
        <v>39</v>
      </c>
      <c r="N484" s="89" t="s">
        <v>39</v>
      </c>
      <c r="O484" s="86">
        <v>2.0</v>
      </c>
      <c r="P484" s="86">
        <v>0.0</v>
      </c>
      <c r="Q484" s="86">
        <v>0.0</v>
      </c>
      <c r="R484" s="86">
        <v>0.0</v>
      </c>
      <c r="S484" s="86">
        <v>0.0</v>
      </c>
      <c r="T484" s="86">
        <v>0.0</v>
      </c>
      <c r="U484" s="86">
        <v>0.0</v>
      </c>
      <c r="V484" s="86">
        <v>0.0</v>
      </c>
      <c r="W484" s="86">
        <v>0.0</v>
      </c>
      <c r="X484" s="86">
        <v>0.0</v>
      </c>
      <c r="Y484" s="86">
        <v>0.0</v>
      </c>
      <c r="Z484" s="86">
        <v>11.0</v>
      </c>
      <c r="AA484" s="86">
        <v>5.0</v>
      </c>
      <c r="AB484" s="86">
        <v>15.0</v>
      </c>
      <c r="AC484" s="86">
        <v>1.0</v>
      </c>
      <c r="AD484" s="86">
        <v>0.0</v>
      </c>
      <c r="AE484" s="86">
        <v>0.0</v>
      </c>
      <c r="AF484" s="86">
        <v>0.0</v>
      </c>
      <c r="AG484" s="86">
        <v>0.0</v>
      </c>
      <c r="AH484" s="86">
        <v>0.0</v>
      </c>
      <c r="AI484" s="86">
        <v>0.0</v>
      </c>
      <c r="AJ484" s="116"/>
    </row>
    <row r="485">
      <c r="A485" s="86">
        <v>14035.3</v>
      </c>
      <c r="B485" s="112">
        <v>44459.0</v>
      </c>
      <c r="C485" s="112">
        <v>44517.0</v>
      </c>
      <c r="D485" s="89" t="s">
        <v>41</v>
      </c>
      <c r="E485" s="89" t="s">
        <v>36</v>
      </c>
      <c r="F485" s="89" t="s">
        <v>44</v>
      </c>
      <c r="G485" s="89" t="s">
        <v>38</v>
      </c>
      <c r="H485" s="86">
        <v>27604.0</v>
      </c>
      <c r="I485" s="110"/>
      <c r="J485" s="86">
        <v>0.0</v>
      </c>
      <c r="K485" s="86">
        <v>1.0</v>
      </c>
      <c r="L485" s="86">
        <v>0.0</v>
      </c>
      <c r="M485" s="89" t="s">
        <v>39</v>
      </c>
      <c r="N485" s="89" t="s">
        <v>39</v>
      </c>
      <c r="O485" s="86">
        <v>0.0</v>
      </c>
      <c r="P485" s="86">
        <v>0.0</v>
      </c>
      <c r="Q485" s="86">
        <v>0.0</v>
      </c>
      <c r="R485" s="86">
        <v>0.0</v>
      </c>
      <c r="S485" s="86">
        <v>0.0</v>
      </c>
      <c r="T485" s="86">
        <v>0.0</v>
      </c>
      <c r="U485" s="86">
        <v>0.0</v>
      </c>
      <c r="V485" s="86">
        <v>0.0</v>
      </c>
      <c r="W485" s="86">
        <v>0.0</v>
      </c>
      <c r="X485" s="86">
        <v>0.0</v>
      </c>
      <c r="Y485" s="86">
        <v>0.0</v>
      </c>
      <c r="Z485" s="86">
        <v>0.0</v>
      </c>
      <c r="AA485" s="86">
        <v>0.0</v>
      </c>
      <c r="AB485" s="86">
        <v>0.0</v>
      </c>
      <c r="AC485" s="86">
        <v>0.0</v>
      </c>
      <c r="AD485" s="86">
        <v>0.0</v>
      </c>
      <c r="AE485" s="86">
        <v>10.0</v>
      </c>
      <c r="AF485" s="86">
        <v>5.0</v>
      </c>
      <c r="AG485" s="86">
        <v>10.0</v>
      </c>
      <c r="AH485" s="86">
        <v>1.0</v>
      </c>
      <c r="AI485" s="86">
        <v>0.0</v>
      </c>
      <c r="AJ485" s="116"/>
    </row>
    <row r="486">
      <c r="A486" s="86">
        <v>14035.4</v>
      </c>
      <c r="B486" s="112">
        <v>44459.0</v>
      </c>
      <c r="C486" s="112">
        <v>44517.0</v>
      </c>
      <c r="D486" s="89" t="s">
        <v>41</v>
      </c>
      <c r="E486" s="89" t="s">
        <v>36</v>
      </c>
      <c r="F486" s="89" t="s">
        <v>44</v>
      </c>
      <c r="G486" s="89" t="s">
        <v>38</v>
      </c>
      <c r="H486" s="86">
        <v>27604.0</v>
      </c>
      <c r="I486" s="110"/>
      <c r="J486" s="86">
        <v>0.0</v>
      </c>
      <c r="K486" s="86">
        <v>1.0</v>
      </c>
      <c r="L486" s="86">
        <v>0.0</v>
      </c>
      <c r="M486" s="89" t="s">
        <v>39</v>
      </c>
      <c r="N486" s="89" t="s">
        <v>39</v>
      </c>
      <c r="O486" s="86">
        <v>2.0</v>
      </c>
      <c r="P486" s="86">
        <v>0.0</v>
      </c>
      <c r="Q486" s="86">
        <v>0.0</v>
      </c>
      <c r="R486" s="86">
        <v>0.0</v>
      </c>
      <c r="S486" s="86">
        <v>0.0</v>
      </c>
      <c r="T486" s="86">
        <v>0.0</v>
      </c>
      <c r="U486" s="86">
        <v>0.0</v>
      </c>
      <c r="V486" s="86">
        <v>0.0</v>
      </c>
      <c r="W486" s="86">
        <v>0.0</v>
      </c>
      <c r="X486" s="86">
        <v>0.0</v>
      </c>
      <c r="Y486" s="86">
        <v>0.0</v>
      </c>
      <c r="Z486" s="86">
        <v>10.0</v>
      </c>
      <c r="AA486" s="86">
        <v>5.0</v>
      </c>
      <c r="AB486" s="86">
        <v>12.0</v>
      </c>
      <c r="AC486" s="86">
        <v>1.0</v>
      </c>
      <c r="AD486" s="86">
        <v>0.0</v>
      </c>
      <c r="AE486" s="86">
        <v>0.0</v>
      </c>
      <c r="AF486" s="86">
        <v>0.0</v>
      </c>
      <c r="AG486" s="86">
        <v>0.0</v>
      </c>
      <c r="AH486" s="86">
        <v>0.0</v>
      </c>
      <c r="AI486" s="86">
        <v>0.0</v>
      </c>
      <c r="AJ486" s="116"/>
    </row>
    <row r="487">
      <c r="A487" s="86">
        <v>14035.5</v>
      </c>
      <c r="B487" s="112">
        <v>44459.0</v>
      </c>
      <c r="C487" s="112">
        <v>44474.0</v>
      </c>
      <c r="D487" s="89" t="s">
        <v>41</v>
      </c>
      <c r="E487" s="89" t="s">
        <v>36</v>
      </c>
      <c r="F487" s="89" t="s">
        <v>42</v>
      </c>
      <c r="G487" s="89" t="s">
        <v>43</v>
      </c>
      <c r="H487" s="86">
        <v>27545.0</v>
      </c>
      <c r="I487" s="110"/>
      <c r="J487" s="86">
        <v>0.0</v>
      </c>
      <c r="K487" s="86">
        <v>1.0</v>
      </c>
      <c r="L487" s="86">
        <v>0.0</v>
      </c>
      <c r="M487" s="89" t="s">
        <v>39</v>
      </c>
      <c r="N487" s="89" t="s">
        <v>39</v>
      </c>
      <c r="O487" s="86">
        <v>2.0</v>
      </c>
      <c r="P487" s="86">
        <v>0.0</v>
      </c>
      <c r="Q487" s="86">
        <v>0.0</v>
      </c>
      <c r="R487" s="86">
        <v>0.0</v>
      </c>
      <c r="S487" s="86">
        <v>0.0</v>
      </c>
      <c r="T487" s="86">
        <v>0.0</v>
      </c>
      <c r="U487" s="86">
        <v>10.0</v>
      </c>
      <c r="V487" s="86">
        <v>0.0</v>
      </c>
      <c r="W487" s="86">
        <v>5.0</v>
      </c>
      <c r="X487" s="86">
        <v>1.0</v>
      </c>
      <c r="Y487" s="86">
        <v>0.0</v>
      </c>
      <c r="Z487" s="86">
        <v>0.0</v>
      </c>
      <c r="AA487" s="86">
        <v>0.0</v>
      </c>
      <c r="AB487" s="86">
        <v>0.0</v>
      </c>
      <c r="AC487" s="86">
        <v>0.0</v>
      </c>
      <c r="AD487" s="86">
        <v>0.0</v>
      </c>
      <c r="AE487" s="86">
        <v>0.0</v>
      </c>
      <c r="AF487" s="86">
        <v>4.0</v>
      </c>
      <c r="AG487" s="86">
        <v>5.0</v>
      </c>
      <c r="AH487" s="86">
        <v>0.0</v>
      </c>
      <c r="AI487" s="86">
        <v>0.0</v>
      </c>
      <c r="AJ487" s="116"/>
    </row>
    <row r="488">
      <c r="A488" s="86">
        <v>14035.6</v>
      </c>
      <c r="B488" s="112">
        <v>44459.0</v>
      </c>
      <c r="C488" s="112">
        <v>44517.0</v>
      </c>
      <c r="D488" s="89" t="s">
        <v>41</v>
      </c>
      <c r="E488" s="89" t="s">
        <v>36</v>
      </c>
      <c r="I488" s="110"/>
      <c r="J488" s="86">
        <v>1.0</v>
      </c>
      <c r="K488" s="86">
        <v>0.0</v>
      </c>
      <c r="L488" s="86">
        <v>0.0</v>
      </c>
      <c r="M488" s="89" t="s">
        <v>39</v>
      </c>
      <c r="N488" s="89" t="s">
        <v>39</v>
      </c>
      <c r="O488" s="86">
        <v>2.0</v>
      </c>
      <c r="P488" s="86">
        <v>0.0</v>
      </c>
      <c r="Q488" s="86">
        <v>0.0</v>
      </c>
      <c r="R488" s="86">
        <v>0.0</v>
      </c>
      <c r="S488" s="86">
        <v>0.0</v>
      </c>
      <c r="T488" s="86">
        <v>0.0</v>
      </c>
      <c r="U488" s="86">
        <v>0.0</v>
      </c>
      <c r="V488" s="86">
        <v>0.0</v>
      </c>
      <c r="W488" s="86">
        <v>0.0</v>
      </c>
      <c r="X488" s="86">
        <v>0.0</v>
      </c>
      <c r="Y488" s="86">
        <v>0.0</v>
      </c>
      <c r="Z488" s="86">
        <v>8.0</v>
      </c>
      <c r="AA488" s="86">
        <v>5.0</v>
      </c>
      <c r="AB488" s="86">
        <v>12.0</v>
      </c>
      <c r="AC488" s="86">
        <v>1.0</v>
      </c>
      <c r="AD488" s="86">
        <v>0.0</v>
      </c>
      <c r="AE488" s="86">
        <v>0.0</v>
      </c>
      <c r="AF488" s="86">
        <v>0.0</v>
      </c>
      <c r="AG488" s="86">
        <v>0.0</v>
      </c>
      <c r="AH488" s="86">
        <v>0.0</v>
      </c>
      <c r="AI488" s="86">
        <v>0.0</v>
      </c>
      <c r="AJ488" s="116"/>
    </row>
    <row r="489">
      <c r="A489" s="86">
        <v>14036.1</v>
      </c>
      <c r="B489" s="112">
        <v>44460.0</v>
      </c>
      <c r="C489" s="112">
        <v>44503.0</v>
      </c>
      <c r="D489" s="89" t="s">
        <v>455</v>
      </c>
      <c r="E489" s="89" t="s">
        <v>36</v>
      </c>
      <c r="F489" s="89" t="s">
        <v>106</v>
      </c>
      <c r="G489" s="89" t="s">
        <v>107</v>
      </c>
      <c r="H489" s="86">
        <v>27518.0</v>
      </c>
      <c r="I489" s="110"/>
      <c r="J489" s="86">
        <v>0.0</v>
      </c>
      <c r="K489" s="86">
        <v>1.0</v>
      </c>
      <c r="L489" s="86">
        <v>0.0</v>
      </c>
      <c r="M489" s="89" t="s">
        <v>39</v>
      </c>
      <c r="N489" s="89" t="s">
        <v>39</v>
      </c>
      <c r="O489" s="86">
        <v>6.0</v>
      </c>
      <c r="P489" s="86">
        <v>13.0</v>
      </c>
      <c r="Q489" s="86">
        <v>8.0</v>
      </c>
      <c r="R489" s="86">
        <v>7.0</v>
      </c>
      <c r="S489" s="86">
        <v>0.0</v>
      </c>
      <c r="T489" s="86">
        <v>0.0</v>
      </c>
      <c r="U489" s="86">
        <v>0.0</v>
      </c>
      <c r="V489" s="86">
        <v>0.0</v>
      </c>
      <c r="W489" s="86">
        <v>0.0</v>
      </c>
      <c r="X489" s="86">
        <v>0.0</v>
      </c>
      <c r="Y489" s="86">
        <v>0.0</v>
      </c>
      <c r="Z489" s="86">
        <v>0.0</v>
      </c>
      <c r="AA489" s="86">
        <v>0.0</v>
      </c>
      <c r="AB489" s="86">
        <v>0.0</v>
      </c>
      <c r="AC489" s="86">
        <v>0.0</v>
      </c>
      <c r="AD489" s="86">
        <v>0.0</v>
      </c>
      <c r="AE489" s="86">
        <v>0.0</v>
      </c>
      <c r="AF489" s="86">
        <v>0.0</v>
      </c>
      <c r="AG489" s="86">
        <v>0.0</v>
      </c>
      <c r="AH489" s="86">
        <v>0.0</v>
      </c>
      <c r="AI489" s="86">
        <v>0.0</v>
      </c>
      <c r="AJ489" s="116"/>
    </row>
    <row r="490">
      <c r="A490" s="86">
        <v>14036.2</v>
      </c>
      <c r="B490" s="112">
        <v>44460.0</v>
      </c>
      <c r="C490" s="112">
        <v>44503.0</v>
      </c>
      <c r="D490" s="89" t="s">
        <v>455</v>
      </c>
      <c r="E490" s="89" t="s">
        <v>36</v>
      </c>
      <c r="F490" s="89" t="s">
        <v>106</v>
      </c>
      <c r="G490" s="89" t="s">
        <v>107</v>
      </c>
      <c r="H490" s="86">
        <v>27518.0</v>
      </c>
      <c r="I490" s="110"/>
      <c r="J490" s="86">
        <v>0.0</v>
      </c>
      <c r="K490" s="86">
        <v>1.0</v>
      </c>
      <c r="L490" s="86">
        <v>0.0</v>
      </c>
      <c r="M490" s="89" t="s">
        <v>39</v>
      </c>
      <c r="N490" s="89" t="s">
        <v>39</v>
      </c>
      <c r="O490" s="86">
        <v>5.0</v>
      </c>
      <c r="P490" s="86">
        <v>0.0</v>
      </c>
      <c r="Q490" s="86">
        <v>0.0</v>
      </c>
      <c r="R490" s="86">
        <v>0.0</v>
      </c>
      <c r="S490" s="86">
        <v>0.0</v>
      </c>
      <c r="T490" s="86">
        <v>0.0</v>
      </c>
      <c r="U490" s="86">
        <v>13.0</v>
      </c>
      <c r="V490" s="86">
        <v>6.0</v>
      </c>
      <c r="W490" s="86">
        <v>5.0</v>
      </c>
      <c r="X490" s="86">
        <v>0.0</v>
      </c>
      <c r="Y490" s="86">
        <v>0.0</v>
      </c>
      <c r="Z490" s="86">
        <v>0.0</v>
      </c>
      <c r="AA490" s="86">
        <v>0.0</v>
      </c>
      <c r="AB490" s="86">
        <v>0.0</v>
      </c>
      <c r="AC490" s="86">
        <v>0.0</v>
      </c>
      <c r="AD490" s="86">
        <v>0.0</v>
      </c>
      <c r="AE490" s="86">
        <v>0.0</v>
      </c>
      <c r="AF490" s="86">
        <v>0.0</v>
      </c>
      <c r="AG490" s="86">
        <v>0.0</v>
      </c>
      <c r="AH490" s="86">
        <v>0.0</v>
      </c>
      <c r="AI490" s="86">
        <v>0.0</v>
      </c>
      <c r="AJ490" s="116"/>
    </row>
    <row r="491">
      <c r="A491" s="86">
        <v>14037.1</v>
      </c>
      <c r="B491" s="112">
        <v>44460.0</v>
      </c>
      <c r="C491" s="112">
        <v>44511.0</v>
      </c>
      <c r="D491" s="89" t="s">
        <v>456</v>
      </c>
      <c r="E491" s="89" t="s">
        <v>36</v>
      </c>
      <c r="F491" s="89" t="s">
        <v>139</v>
      </c>
      <c r="G491" s="89" t="s">
        <v>38</v>
      </c>
      <c r="H491" s="86">
        <v>27609.0</v>
      </c>
      <c r="I491" s="91"/>
      <c r="J491" s="86">
        <v>0.0</v>
      </c>
      <c r="K491" s="86">
        <v>1.0</v>
      </c>
      <c r="L491" s="86">
        <v>0.0</v>
      </c>
      <c r="M491" s="89" t="s">
        <v>49</v>
      </c>
      <c r="N491" s="89" t="s">
        <v>39</v>
      </c>
      <c r="O491" s="86">
        <v>0.0</v>
      </c>
      <c r="P491" s="86">
        <v>0.0</v>
      </c>
      <c r="Q491" s="86">
        <v>0.0</v>
      </c>
      <c r="R491" s="86">
        <v>0.0</v>
      </c>
      <c r="S491" s="86">
        <v>0.0</v>
      </c>
      <c r="T491" s="86">
        <v>0.0</v>
      </c>
      <c r="U491" s="86">
        <v>0.0</v>
      </c>
      <c r="V491" s="86">
        <v>0.0</v>
      </c>
      <c r="W491" s="86">
        <v>0.0</v>
      </c>
      <c r="X491" s="86">
        <v>0.0</v>
      </c>
      <c r="Y491" s="86">
        <v>0.0</v>
      </c>
      <c r="Z491" s="86">
        <v>9.0</v>
      </c>
      <c r="AA491" s="86">
        <v>4.0</v>
      </c>
      <c r="AB491" s="86">
        <v>11.0</v>
      </c>
      <c r="AC491" s="86">
        <v>1.0</v>
      </c>
      <c r="AD491" s="86">
        <v>0.0</v>
      </c>
      <c r="AE491" s="86">
        <v>0.0</v>
      </c>
      <c r="AF491" s="86">
        <v>0.0</v>
      </c>
      <c r="AG491" s="86">
        <v>0.0</v>
      </c>
      <c r="AH491" s="86">
        <v>0.0</v>
      </c>
      <c r="AI491" s="86">
        <v>0.0</v>
      </c>
      <c r="AJ491" s="116"/>
    </row>
    <row r="492">
      <c r="A492" s="86">
        <v>14038.1</v>
      </c>
      <c r="B492" s="112">
        <v>44460.0</v>
      </c>
      <c r="C492" s="112">
        <v>44517.0</v>
      </c>
      <c r="D492" s="89" t="s">
        <v>321</v>
      </c>
      <c r="E492" s="89" t="s">
        <v>46</v>
      </c>
      <c r="F492" s="89" t="s">
        <v>40</v>
      </c>
      <c r="G492" s="110"/>
      <c r="H492" s="110"/>
      <c r="I492" s="91"/>
      <c r="J492" s="86">
        <v>0.0</v>
      </c>
      <c r="K492" s="86">
        <v>1.0</v>
      </c>
      <c r="L492" s="86">
        <v>0.0</v>
      </c>
      <c r="M492" s="89" t="s">
        <v>49</v>
      </c>
      <c r="N492" s="89" t="s">
        <v>39</v>
      </c>
      <c r="O492" s="86">
        <v>3.0</v>
      </c>
      <c r="P492" s="86">
        <v>0.0</v>
      </c>
      <c r="Q492" s="86">
        <v>0.0</v>
      </c>
      <c r="R492" s="86">
        <v>0.0</v>
      </c>
      <c r="S492" s="86">
        <v>0.0</v>
      </c>
      <c r="T492" s="86">
        <v>0.0</v>
      </c>
      <c r="U492" s="86">
        <v>0.0</v>
      </c>
      <c r="V492" s="86">
        <v>0.0</v>
      </c>
      <c r="W492" s="86">
        <v>0.0</v>
      </c>
      <c r="X492" s="86">
        <v>0.0</v>
      </c>
      <c r="Y492" s="86">
        <v>0.0</v>
      </c>
      <c r="Z492" s="86">
        <v>7.0</v>
      </c>
      <c r="AA492" s="86">
        <v>4.0</v>
      </c>
      <c r="AB492" s="86">
        <v>12.0</v>
      </c>
      <c r="AC492" s="86">
        <v>1.0</v>
      </c>
      <c r="AD492" s="86">
        <v>0.0</v>
      </c>
      <c r="AE492" s="86">
        <v>0.0</v>
      </c>
      <c r="AF492" s="86">
        <v>0.0</v>
      </c>
      <c r="AG492" s="86">
        <v>0.0</v>
      </c>
      <c r="AH492" s="86">
        <v>0.0</v>
      </c>
      <c r="AI492" s="86">
        <v>0.0</v>
      </c>
      <c r="AJ492" s="116"/>
    </row>
    <row r="493">
      <c r="A493" s="86">
        <v>14038.2</v>
      </c>
      <c r="B493" s="112">
        <v>44460.0</v>
      </c>
      <c r="C493" s="112">
        <v>44518.0</v>
      </c>
      <c r="D493" s="89" t="s">
        <v>321</v>
      </c>
      <c r="E493" s="89" t="s">
        <v>46</v>
      </c>
      <c r="F493" s="89" t="s">
        <v>40</v>
      </c>
      <c r="G493" s="110"/>
      <c r="H493" s="110"/>
      <c r="I493" s="91"/>
      <c r="J493" s="86">
        <v>0.0</v>
      </c>
      <c r="K493" s="86">
        <v>1.0</v>
      </c>
      <c r="L493" s="86">
        <v>0.0</v>
      </c>
      <c r="M493" s="89" t="s">
        <v>49</v>
      </c>
      <c r="N493" s="89" t="s">
        <v>39</v>
      </c>
      <c r="O493" s="86">
        <v>0.0</v>
      </c>
      <c r="P493" s="86">
        <v>0.0</v>
      </c>
      <c r="Q493" s="86">
        <v>0.0</v>
      </c>
      <c r="R493" s="86">
        <v>0.0</v>
      </c>
      <c r="S493" s="86">
        <v>0.0</v>
      </c>
      <c r="T493" s="86">
        <v>0.0</v>
      </c>
      <c r="U493" s="86">
        <v>11.0</v>
      </c>
      <c r="V493" s="86">
        <v>3.0</v>
      </c>
      <c r="W493" s="86">
        <v>10.0</v>
      </c>
      <c r="X493" s="86">
        <v>1.0</v>
      </c>
      <c r="Y493" s="86">
        <v>0.0</v>
      </c>
      <c r="Z493" s="86">
        <v>0.0</v>
      </c>
      <c r="AA493" s="86">
        <v>0.0</v>
      </c>
      <c r="AB493" s="86">
        <v>0.0</v>
      </c>
      <c r="AC493" s="86">
        <v>0.0</v>
      </c>
      <c r="AD493" s="86">
        <v>0.0</v>
      </c>
      <c r="AE493" s="86">
        <v>0.0</v>
      </c>
      <c r="AF493" s="86">
        <v>0.0</v>
      </c>
      <c r="AG493" s="86">
        <v>0.0</v>
      </c>
      <c r="AH493" s="86">
        <v>0.0</v>
      </c>
      <c r="AI493" s="86">
        <v>0.0</v>
      </c>
      <c r="AJ493" s="116"/>
    </row>
    <row r="494">
      <c r="A494" s="86">
        <v>14038.3</v>
      </c>
      <c r="B494" s="112">
        <v>44460.0</v>
      </c>
      <c r="C494" s="112">
        <v>44518.0</v>
      </c>
      <c r="D494" s="89" t="s">
        <v>321</v>
      </c>
      <c r="E494" s="89" t="s">
        <v>46</v>
      </c>
      <c r="F494" s="89" t="s">
        <v>40</v>
      </c>
      <c r="G494" s="110"/>
      <c r="H494" s="110"/>
      <c r="I494" s="110"/>
      <c r="J494" s="86">
        <v>0.0</v>
      </c>
      <c r="K494" s="86">
        <v>1.0</v>
      </c>
      <c r="L494" s="86">
        <v>0.0</v>
      </c>
      <c r="M494" s="89" t="s">
        <v>49</v>
      </c>
      <c r="N494" s="89" t="s">
        <v>39</v>
      </c>
      <c r="O494" s="86">
        <v>3.0</v>
      </c>
      <c r="P494" s="86">
        <v>0.0</v>
      </c>
      <c r="Q494" s="86">
        <v>0.0</v>
      </c>
      <c r="R494" s="86">
        <v>10.0</v>
      </c>
      <c r="S494" s="86">
        <v>1.0</v>
      </c>
      <c r="T494" s="86">
        <v>0.0</v>
      </c>
      <c r="U494" s="86">
        <v>0.0</v>
      </c>
      <c r="V494" s="86">
        <v>0.0</v>
      </c>
      <c r="W494" s="86">
        <v>0.0</v>
      </c>
      <c r="X494" s="86">
        <v>0.0</v>
      </c>
      <c r="Y494" s="86">
        <v>0.0</v>
      </c>
      <c r="Z494" s="86">
        <v>8.0</v>
      </c>
      <c r="AA494" s="86">
        <v>5.0</v>
      </c>
      <c r="AB494" s="86">
        <v>2.0</v>
      </c>
      <c r="AC494" s="86">
        <v>0.0</v>
      </c>
      <c r="AD494" s="86">
        <v>0.0</v>
      </c>
      <c r="AE494" s="86">
        <v>0.0</v>
      </c>
      <c r="AF494" s="86">
        <v>0.0</v>
      </c>
      <c r="AG494" s="86">
        <v>0.0</v>
      </c>
      <c r="AH494" s="86">
        <v>0.0</v>
      </c>
      <c r="AI494" s="86">
        <v>0.0</v>
      </c>
      <c r="AJ494" s="116"/>
    </row>
    <row r="495">
      <c r="A495" s="86">
        <v>14038.4</v>
      </c>
      <c r="B495" s="112">
        <v>44460.0</v>
      </c>
      <c r="C495" s="112">
        <v>44518.0</v>
      </c>
      <c r="D495" s="89" t="s">
        <v>321</v>
      </c>
      <c r="E495" s="89" t="s">
        <v>46</v>
      </c>
      <c r="I495" s="110"/>
      <c r="J495" s="86">
        <v>0.0</v>
      </c>
      <c r="K495" s="86">
        <v>0.0</v>
      </c>
      <c r="L495" s="86">
        <v>1.0</v>
      </c>
      <c r="M495" s="89" t="s">
        <v>39</v>
      </c>
      <c r="N495" s="89" t="s">
        <v>39</v>
      </c>
      <c r="O495" s="86">
        <v>0.0</v>
      </c>
      <c r="P495" s="86">
        <v>9.0</v>
      </c>
      <c r="Q495" s="86">
        <v>6.0</v>
      </c>
      <c r="R495" s="86">
        <v>5.0</v>
      </c>
      <c r="S495" s="86">
        <v>1.0</v>
      </c>
      <c r="T495" s="86">
        <v>0.0</v>
      </c>
      <c r="U495" s="86">
        <v>0.0</v>
      </c>
      <c r="V495" s="86">
        <v>0.0</v>
      </c>
      <c r="W495" s="86">
        <v>0.0</v>
      </c>
      <c r="X495" s="86">
        <v>0.0</v>
      </c>
      <c r="Y495" s="86">
        <v>0.0</v>
      </c>
      <c r="Z495" s="86">
        <v>0.0</v>
      </c>
      <c r="AA495" s="86">
        <v>0.0</v>
      </c>
      <c r="AB495" s="86">
        <v>0.0</v>
      </c>
      <c r="AC495" s="86">
        <v>0.0</v>
      </c>
      <c r="AD495" s="86">
        <v>0.0</v>
      </c>
      <c r="AE495" s="86">
        <v>0.0</v>
      </c>
      <c r="AF495" s="86">
        <v>0.0</v>
      </c>
      <c r="AG495" s="86">
        <v>0.0</v>
      </c>
      <c r="AH495" s="86">
        <v>0.0</v>
      </c>
      <c r="AI495" s="86">
        <v>0.0</v>
      </c>
      <c r="AJ495" s="116"/>
    </row>
    <row r="496">
      <c r="A496" s="86">
        <v>14038.5</v>
      </c>
      <c r="B496" s="112">
        <v>44460.0</v>
      </c>
      <c r="C496" s="112">
        <v>44518.0</v>
      </c>
      <c r="D496" s="89" t="s">
        <v>321</v>
      </c>
      <c r="E496" s="89" t="s">
        <v>46</v>
      </c>
      <c r="I496" s="110"/>
      <c r="J496" s="86">
        <v>0.0</v>
      </c>
      <c r="K496" s="86">
        <v>0.0</v>
      </c>
      <c r="L496" s="86">
        <v>1.0</v>
      </c>
      <c r="M496" s="89" t="s">
        <v>39</v>
      </c>
      <c r="N496" s="89" t="s">
        <v>39</v>
      </c>
      <c r="O496" s="86">
        <v>0.0</v>
      </c>
      <c r="P496" s="86">
        <v>9.0</v>
      </c>
      <c r="Q496" s="86">
        <v>5.0</v>
      </c>
      <c r="R496" s="86">
        <v>5.0</v>
      </c>
      <c r="S496" s="86">
        <v>1.0</v>
      </c>
      <c r="T496" s="86">
        <v>0.0</v>
      </c>
      <c r="U496" s="86">
        <v>0.0</v>
      </c>
      <c r="V496" s="86">
        <v>0.0</v>
      </c>
      <c r="W496" s="86">
        <v>0.0</v>
      </c>
      <c r="X496" s="86">
        <v>0.0</v>
      </c>
      <c r="Y496" s="86">
        <v>0.0</v>
      </c>
      <c r="Z496" s="86">
        <v>0.0</v>
      </c>
      <c r="AA496" s="86">
        <v>0.0</v>
      </c>
      <c r="AB496" s="86">
        <v>0.0</v>
      </c>
      <c r="AC496" s="86">
        <v>0.0</v>
      </c>
      <c r="AD496" s="86">
        <v>0.0</v>
      </c>
      <c r="AE496" s="86">
        <v>0.0</v>
      </c>
      <c r="AF496" s="86">
        <v>0.0</v>
      </c>
      <c r="AG496" s="86">
        <v>0.0</v>
      </c>
      <c r="AH496" s="86">
        <v>0.0</v>
      </c>
      <c r="AI496" s="86">
        <v>0.0</v>
      </c>
      <c r="AJ496" s="116"/>
    </row>
    <row r="497">
      <c r="A497" s="86">
        <v>14038.6</v>
      </c>
      <c r="B497" s="112">
        <v>44460.0</v>
      </c>
      <c r="C497" s="112">
        <v>44518.0</v>
      </c>
      <c r="D497" s="89" t="s">
        <v>321</v>
      </c>
      <c r="E497" s="89" t="s">
        <v>46</v>
      </c>
      <c r="I497" s="110"/>
      <c r="J497" s="86">
        <v>1.0</v>
      </c>
      <c r="K497" s="86">
        <v>0.0</v>
      </c>
      <c r="L497" s="86">
        <v>0.0</v>
      </c>
      <c r="M497" s="89" t="s">
        <v>39</v>
      </c>
      <c r="N497" s="89" t="s">
        <v>39</v>
      </c>
      <c r="O497" s="86">
        <v>2.0</v>
      </c>
      <c r="P497" s="86">
        <v>0.0</v>
      </c>
      <c r="Q497" s="86">
        <v>0.0</v>
      </c>
      <c r="R497" s="86">
        <v>0.0</v>
      </c>
      <c r="S497" s="86">
        <v>0.0</v>
      </c>
      <c r="T497" s="86">
        <v>0.0</v>
      </c>
      <c r="U497" s="86">
        <v>0.0</v>
      </c>
      <c r="V497" s="86">
        <v>0.0</v>
      </c>
      <c r="W497" s="86">
        <v>0.0</v>
      </c>
      <c r="X497" s="86">
        <v>0.0</v>
      </c>
      <c r="Y497" s="86">
        <v>0.0</v>
      </c>
      <c r="Z497" s="86">
        <v>4.0</v>
      </c>
      <c r="AA497" s="86">
        <v>3.0</v>
      </c>
      <c r="AB497" s="86">
        <v>10.0</v>
      </c>
      <c r="AC497" s="86">
        <v>1.0</v>
      </c>
      <c r="AD497" s="86">
        <v>0.0</v>
      </c>
      <c r="AE497" s="86">
        <v>0.0</v>
      </c>
      <c r="AF497" s="86">
        <v>0.0</v>
      </c>
      <c r="AG497" s="86">
        <v>0.0</v>
      </c>
      <c r="AH497" s="86">
        <v>0.0</v>
      </c>
      <c r="AI497" s="86">
        <v>0.0</v>
      </c>
      <c r="AJ497" s="116"/>
    </row>
    <row r="498">
      <c r="A498" s="86">
        <v>14039.1</v>
      </c>
      <c r="B498" s="112">
        <v>44460.0</v>
      </c>
      <c r="C498" s="112">
        <v>44460.0</v>
      </c>
      <c r="D498" s="89" t="s">
        <v>240</v>
      </c>
      <c r="E498" s="89" t="s">
        <v>36</v>
      </c>
      <c r="F498" s="89" t="s">
        <v>236</v>
      </c>
      <c r="G498" s="89" t="s">
        <v>38</v>
      </c>
      <c r="H498" s="86">
        <v>27601.0</v>
      </c>
      <c r="I498" s="110"/>
      <c r="J498" s="86">
        <v>0.0</v>
      </c>
      <c r="K498" s="86">
        <v>1.0</v>
      </c>
      <c r="L498" s="86">
        <v>0.0</v>
      </c>
      <c r="M498" s="89" t="s">
        <v>49</v>
      </c>
      <c r="N498" s="89" t="s">
        <v>39</v>
      </c>
      <c r="O498" s="86">
        <v>5.0</v>
      </c>
      <c r="P498" s="86">
        <v>0.0</v>
      </c>
      <c r="Q498" s="86">
        <v>0.0</v>
      </c>
      <c r="R498" s="86">
        <v>0.0</v>
      </c>
      <c r="S498" s="86">
        <v>0.0</v>
      </c>
      <c r="T498" s="86">
        <v>0.0</v>
      </c>
      <c r="U498" s="86">
        <v>0.0</v>
      </c>
      <c r="V498" s="86">
        <v>0.0</v>
      </c>
      <c r="W498" s="86">
        <v>0.0</v>
      </c>
      <c r="X498" s="86">
        <v>0.0</v>
      </c>
      <c r="Y498" s="86">
        <v>0.0</v>
      </c>
      <c r="Z498" s="86">
        <v>12.0</v>
      </c>
      <c r="AA498" s="86">
        <v>7.0</v>
      </c>
      <c r="AB498" s="86">
        <v>12.0</v>
      </c>
      <c r="AC498" s="86">
        <v>2.0</v>
      </c>
      <c r="AD498" s="86">
        <v>1.0</v>
      </c>
      <c r="AE498" s="86">
        <v>0.0</v>
      </c>
      <c r="AF498" s="86">
        <v>0.0</v>
      </c>
      <c r="AG498" s="86">
        <v>0.0</v>
      </c>
      <c r="AH498" s="86">
        <v>0.0</v>
      </c>
      <c r="AI498" s="86">
        <v>0.0</v>
      </c>
      <c r="AJ498" s="116"/>
    </row>
    <row r="499">
      <c r="A499" s="86">
        <v>14040.1</v>
      </c>
      <c r="B499" s="112">
        <v>44460.0</v>
      </c>
      <c r="C499" s="112">
        <v>44516.0</v>
      </c>
      <c r="D499" s="89" t="s">
        <v>213</v>
      </c>
      <c r="E499" s="89" t="s">
        <v>36</v>
      </c>
      <c r="F499" s="89" t="s">
        <v>216</v>
      </c>
      <c r="G499" s="89" t="s">
        <v>86</v>
      </c>
      <c r="H499" s="86">
        <v>27591.0</v>
      </c>
      <c r="I499" s="110"/>
      <c r="J499" s="86">
        <v>0.0</v>
      </c>
      <c r="K499" s="86">
        <v>1.0</v>
      </c>
      <c r="L499" s="86">
        <v>0.0</v>
      </c>
      <c r="M499" s="89" t="s">
        <v>49</v>
      </c>
      <c r="N499" s="89" t="s">
        <v>39</v>
      </c>
      <c r="O499" s="86">
        <v>2.0</v>
      </c>
      <c r="P499" s="86">
        <v>0.0</v>
      </c>
      <c r="Q499" s="86">
        <v>0.0</v>
      </c>
      <c r="R499" s="86">
        <v>0.0</v>
      </c>
      <c r="S499" s="86">
        <v>0.0</v>
      </c>
      <c r="T499" s="86">
        <v>0.0</v>
      </c>
      <c r="U499" s="86">
        <v>10.0</v>
      </c>
      <c r="V499" s="86">
        <v>1.0</v>
      </c>
      <c r="W499" s="86">
        <v>10.0</v>
      </c>
      <c r="X499" s="86">
        <v>1.0</v>
      </c>
      <c r="Y499" s="86">
        <v>1.0</v>
      </c>
      <c r="Z499" s="86">
        <v>0.0</v>
      </c>
      <c r="AA499" s="86">
        <v>0.0</v>
      </c>
      <c r="AB499" s="86">
        <v>0.0</v>
      </c>
      <c r="AC499" s="86">
        <v>0.0</v>
      </c>
      <c r="AD499" s="86">
        <v>0.0</v>
      </c>
      <c r="AE499" s="86">
        <v>0.0</v>
      </c>
      <c r="AF499" s="86">
        <v>0.0</v>
      </c>
      <c r="AG499" s="86">
        <v>0.0</v>
      </c>
      <c r="AH499" s="86">
        <v>0.0</v>
      </c>
      <c r="AI499" s="86">
        <v>0.0</v>
      </c>
      <c r="AJ499" s="116"/>
    </row>
    <row r="500">
      <c r="A500" s="86">
        <v>14040.2</v>
      </c>
      <c r="B500" s="112">
        <v>44460.0</v>
      </c>
      <c r="C500" s="112">
        <v>44516.0</v>
      </c>
      <c r="D500" s="89" t="s">
        <v>213</v>
      </c>
      <c r="E500" s="89" t="s">
        <v>36</v>
      </c>
      <c r="I500" s="110"/>
      <c r="J500" s="86">
        <v>0.0</v>
      </c>
      <c r="K500" s="86">
        <v>0.0</v>
      </c>
      <c r="L500" s="86">
        <v>1.0</v>
      </c>
      <c r="M500" s="89" t="s">
        <v>49</v>
      </c>
      <c r="N500" s="89" t="s">
        <v>39</v>
      </c>
      <c r="O500" s="86">
        <v>2.0</v>
      </c>
      <c r="P500" s="86">
        <v>0.0</v>
      </c>
      <c r="Q500" s="86">
        <v>0.0</v>
      </c>
      <c r="R500" s="86">
        <v>0.0</v>
      </c>
      <c r="S500" s="86">
        <v>0.0</v>
      </c>
      <c r="T500" s="86">
        <v>0.0</v>
      </c>
      <c r="U500" s="86">
        <v>9.0</v>
      </c>
      <c r="V500" s="86">
        <v>8.0</v>
      </c>
      <c r="W500" s="86">
        <v>5.0</v>
      </c>
      <c r="X500" s="86">
        <v>2.0</v>
      </c>
      <c r="Y500" s="86">
        <v>1.0</v>
      </c>
      <c r="Z500" s="86">
        <v>0.0</v>
      </c>
      <c r="AA500" s="86">
        <v>0.0</v>
      </c>
      <c r="AB500" s="86">
        <v>0.0</v>
      </c>
      <c r="AC500" s="86">
        <v>0.0</v>
      </c>
      <c r="AD500" s="86">
        <v>0.0</v>
      </c>
      <c r="AE500" s="86">
        <v>0.0</v>
      </c>
      <c r="AF500" s="86">
        <v>0.0</v>
      </c>
      <c r="AG500" s="86">
        <v>0.0</v>
      </c>
      <c r="AH500" s="86">
        <v>0.0</v>
      </c>
      <c r="AI500" s="86">
        <v>0.0</v>
      </c>
      <c r="AJ500" s="116"/>
    </row>
    <row r="501">
      <c r="A501" s="86">
        <v>14040.3</v>
      </c>
      <c r="B501" s="112">
        <v>44460.0</v>
      </c>
      <c r="C501" s="112">
        <v>44516.0</v>
      </c>
      <c r="D501" s="89" t="s">
        <v>213</v>
      </c>
      <c r="E501" s="89" t="s">
        <v>36</v>
      </c>
      <c r="I501" s="110"/>
      <c r="J501" s="86">
        <v>1.0</v>
      </c>
      <c r="K501" s="86">
        <v>0.0</v>
      </c>
      <c r="L501" s="86">
        <v>0.0</v>
      </c>
      <c r="M501" s="89" t="s">
        <v>49</v>
      </c>
      <c r="N501" s="89" t="s">
        <v>39</v>
      </c>
      <c r="O501" s="86">
        <v>2.0</v>
      </c>
      <c r="P501" s="86">
        <v>0.0</v>
      </c>
      <c r="Q501" s="86">
        <v>0.0</v>
      </c>
      <c r="R501" s="86">
        <v>0.0</v>
      </c>
      <c r="S501" s="86">
        <v>0.0</v>
      </c>
      <c r="T501" s="86">
        <v>0.0</v>
      </c>
      <c r="U501" s="86">
        <v>0.0</v>
      </c>
      <c r="V501" s="86">
        <v>0.0</v>
      </c>
      <c r="W501" s="86">
        <v>0.0</v>
      </c>
      <c r="X501" s="86">
        <v>0.0</v>
      </c>
      <c r="Y501" s="86">
        <v>0.0</v>
      </c>
      <c r="Z501" s="86">
        <v>6.0</v>
      </c>
      <c r="AA501" s="86">
        <v>1.0</v>
      </c>
      <c r="AB501" s="86">
        <v>12.0</v>
      </c>
      <c r="AC501" s="86">
        <v>1.0</v>
      </c>
      <c r="AD501" s="86">
        <v>1.0</v>
      </c>
      <c r="AE501" s="86">
        <v>0.0</v>
      </c>
      <c r="AF501" s="86">
        <v>0.0</v>
      </c>
      <c r="AG501" s="86">
        <v>0.0</v>
      </c>
      <c r="AH501" s="86">
        <v>0.0</v>
      </c>
      <c r="AI501" s="86">
        <v>0.0</v>
      </c>
      <c r="AJ501" s="116"/>
    </row>
    <row r="502">
      <c r="A502" s="86">
        <v>14041.1</v>
      </c>
      <c r="B502" s="112">
        <v>44460.0</v>
      </c>
      <c r="C502" s="112">
        <v>44515.0</v>
      </c>
      <c r="D502" s="89" t="s">
        <v>213</v>
      </c>
      <c r="E502" s="89" t="s">
        <v>36</v>
      </c>
      <c r="F502" s="89" t="s">
        <v>216</v>
      </c>
      <c r="G502" s="89" t="s">
        <v>86</v>
      </c>
      <c r="H502" s="86">
        <v>27591.0</v>
      </c>
      <c r="I502" s="110"/>
      <c r="J502" s="86">
        <v>0.0</v>
      </c>
      <c r="K502" s="86">
        <v>1.0</v>
      </c>
      <c r="L502" s="86">
        <v>0.0</v>
      </c>
      <c r="M502" s="89" t="s">
        <v>39</v>
      </c>
      <c r="N502" s="89" t="s">
        <v>39</v>
      </c>
      <c r="O502" s="86">
        <v>2.0</v>
      </c>
      <c r="P502" s="86">
        <v>0.0</v>
      </c>
      <c r="Q502" s="86">
        <v>0.0</v>
      </c>
      <c r="R502" s="86">
        <v>0.0</v>
      </c>
      <c r="S502" s="86">
        <v>0.0</v>
      </c>
      <c r="T502" s="86">
        <v>0.0</v>
      </c>
      <c r="U502" s="86">
        <v>11.0</v>
      </c>
      <c r="V502" s="86">
        <v>6.0</v>
      </c>
      <c r="W502" s="86">
        <v>10.0</v>
      </c>
      <c r="X502" s="86">
        <v>2.0</v>
      </c>
      <c r="Y502" s="86">
        <v>1.0</v>
      </c>
      <c r="Z502" s="86">
        <v>0.0</v>
      </c>
      <c r="AA502" s="86">
        <v>0.0</v>
      </c>
      <c r="AB502" s="86">
        <v>0.0</v>
      </c>
      <c r="AC502" s="86">
        <v>0.0</v>
      </c>
      <c r="AD502" s="86">
        <v>0.0</v>
      </c>
      <c r="AE502" s="86">
        <v>0.0</v>
      </c>
      <c r="AF502" s="86">
        <v>0.0</v>
      </c>
      <c r="AG502" s="86">
        <v>0.0</v>
      </c>
      <c r="AH502" s="86">
        <v>0.0</v>
      </c>
      <c r="AI502" s="86">
        <v>0.0</v>
      </c>
      <c r="AJ502" s="116"/>
    </row>
    <row r="503">
      <c r="A503" s="86">
        <v>14042.1</v>
      </c>
      <c r="B503" s="112">
        <v>44460.0</v>
      </c>
      <c r="C503" s="112">
        <v>44460.0</v>
      </c>
      <c r="D503" s="89" t="s">
        <v>35</v>
      </c>
      <c r="E503" s="89" t="s">
        <v>36</v>
      </c>
      <c r="F503" s="89" t="s">
        <v>259</v>
      </c>
      <c r="G503" s="89" t="s">
        <v>38</v>
      </c>
      <c r="H503" s="86">
        <v>27607.0</v>
      </c>
      <c r="I503" s="110"/>
      <c r="J503" s="86">
        <v>0.0</v>
      </c>
      <c r="K503" s="86">
        <v>1.0</v>
      </c>
      <c r="L503" s="86">
        <v>0.0</v>
      </c>
      <c r="M503" s="89" t="s">
        <v>49</v>
      </c>
      <c r="N503" s="89" t="s">
        <v>39</v>
      </c>
      <c r="O503" s="86">
        <v>5.0</v>
      </c>
      <c r="P503" s="86">
        <v>0.0</v>
      </c>
      <c r="Q503" s="86">
        <v>0.0</v>
      </c>
      <c r="R503" s="86">
        <v>0.0</v>
      </c>
      <c r="S503" s="86">
        <v>0.0</v>
      </c>
      <c r="T503" s="86">
        <v>0.0</v>
      </c>
      <c r="U503" s="86">
        <v>0.0</v>
      </c>
      <c r="V503" s="86">
        <v>0.0</v>
      </c>
      <c r="W503" s="86">
        <v>0.0</v>
      </c>
      <c r="X503" s="86">
        <v>0.0</v>
      </c>
      <c r="Y503" s="86">
        <v>0.0</v>
      </c>
      <c r="Z503" s="86">
        <v>0.0</v>
      </c>
      <c r="AA503" s="86">
        <v>0.0</v>
      </c>
      <c r="AB503" s="86">
        <v>0.0</v>
      </c>
      <c r="AC503" s="86">
        <v>0.0</v>
      </c>
      <c r="AD503" s="86">
        <v>0.0</v>
      </c>
      <c r="AE503" s="86">
        <v>10.0</v>
      </c>
      <c r="AF503" s="86">
        <v>6.0</v>
      </c>
      <c r="AG503" s="86">
        <v>10.0</v>
      </c>
      <c r="AH503" s="86">
        <v>1.0</v>
      </c>
      <c r="AI503" s="86">
        <v>0.0</v>
      </c>
      <c r="AJ503" s="116"/>
    </row>
    <row r="504">
      <c r="A504" s="86">
        <v>14042.2</v>
      </c>
      <c r="B504" s="112">
        <v>44460.0</v>
      </c>
      <c r="C504" s="112">
        <v>44460.0</v>
      </c>
      <c r="D504" s="89" t="s">
        <v>35</v>
      </c>
      <c r="E504" s="89" t="s">
        <v>36</v>
      </c>
      <c r="F504" s="89" t="s">
        <v>195</v>
      </c>
      <c r="G504" s="89" t="s">
        <v>107</v>
      </c>
      <c r="H504" s="86">
        <v>27511.0</v>
      </c>
      <c r="I504" s="110"/>
      <c r="J504" s="86">
        <v>0.0</v>
      </c>
      <c r="K504" s="86">
        <v>1.0</v>
      </c>
      <c r="L504" s="86">
        <v>0.0</v>
      </c>
      <c r="M504" s="89" t="s">
        <v>49</v>
      </c>
      <c r="N504" s="89" t="s">
        <v>39</v>
      </c>
      <c r="O504" s="86">
        <v>4.0</v>
      </c>
      <c r="P504" s="86">
        <v>0.0</v>
      </c>
      <c r="Q504" s="86">
        <v>0.0</v>
      </c>
      <c r="R504" s="86">
        <v>0.0</v>
      </c>
      <c r="S504" s="86">
        <v>0.0</v>
      </c>
      <c r="T504" s="86">
        <v>0.0</v>
      </c>
      <c r="U504" s="86">
        <v>11.0</v>
      </c>
      <c r="V504" s="86">
        <v>7.0</v>
      </c>
      <c r="W504" s="86">
        <v>10.0</v>
      </c>
      <c r="X504" s="86">
        <v>1.0</v>
      </c>
      <c r="Y504" s="86">
        <v>0.0</v>
      </c>
      <c r="Z504" s="86">
        <v>0.0</v>
      </c>
      <c r="AA504" s="86">
        <v>0.0</v>
      </c>
      <c r="AB504" s="86">
        <v>0.0</v>
      </c>
      <c r="AC504" s="86">
        <v>0.0</v>
      </c>
      <c r="AD504" s="86">
        <v>0.0</v>
      </c>
      <c r="AE504" s="86">
        <v>0.0</v>
      </c>
      <c r="AF504" s="86">
        <v>0.0</v>
      </c>
      <c r="AG504" s="86">
        <v>0.0</v>
      </c>
      <c r="AH504" s="86">
        <v>0.0</v>
      </c>
      <c r="AI504" s="86">
        <v>0.0</v>
      </c>
      <c r="AJ504" s="116"/>
    </row>
    <row r="505">
      <c r="A505" s="86">
        <v>14042.3</v>
      </c>
      <c r="B505" s="112">
        <v>44460.0</v>
      </c>
      <c r="C505" s="112">
        <v>44460.0</v>
      </c>
      <c r="D505" s="89" t="s">
        <v>35</v>
      </c>
      <c r="E505" s="89" t="s">
        <v>36</v>
      </c>
      <c r="F505" s="89" t="s">
        <v>40</v>
      </c>
      <c r="G505" s="110"/>
      <c r="H505" s="110"/>
      <c r="I505" s="110"/>
      <c r="J505" s="86">
        <v>0.0</v>
      </c>
      <c r="K505" s="86">
        <v>1.0</v>
      </c>
      <c r="L505" s="86">
        <v>0.0</v>
      </c>
      <c r="M505" s="89" t="s">
        <v>49</v>
      </c>
      <c r="N505" s="89" t="s">
        <v>39</v>
      </c>
      <c r="O505" s="86">
        <v>7.0</v>
      </c>
      <c r="P505" s="86">
        <v>11.0</v>
      </c>
      <c r="Q505" s="86">
        <v>6.0</v>
      </c>
      <c r="R505" s="86">
        <v>10.0</v>
      </c>
      <c r="S505" s="86">
        <v>1.0</v>
      </c>
      <c r="T505" s="86">
        <v>0.0</v>
      </c>
      <c r="U505" s="86">
        <v>0.0</v>
      </c>
      <c r="V505" s="86">
        <v>0.0</v>
      </c>
      <c r="W505" s="86">
        <v>0.0</v>
      </c>
      <c r="X505" s="86">
        <v>0.0</v>
      </c>
      <c r="Y505" s="86">
        <v>0.0</v>
      </c>
      <c r="Z505" s="86">
        <v>0.0</v>
      </c>
      <c r="AA505" s="86">
        <v>0.0</v>
      </c>
      <c r="AB505" s="86">
        <v>0.0</v>
      </c>
      <c r="AC505" s="86">
        <v>0.0</v>
      </c>
      <c r="AD505" s="86">
        <v>0.0</v>
      </c>
      <c r="AE505" s="86">
        <v>0.0</v>
      </c>
      <c r="AF505" s="86">
        <v>0.0</v>
      </c>
      <c r="AG505" s="86">
        <v>0.0</v>
      </c>
      <c r="AH505" s="86">
        <v>0.0</v>
      </c>
      <c r="AI505" s="86">
        <v>0.0</v>
      </c>
      <c r="AJ505" s="116"/>
    </row>
    <row r="506">
      <c r="A506" s="86">
        <v>14042.4</v>
      </c>
      <c r="B506" s="112">
        <v>44460.0</v>
      </c>
      <c r="C506" s="112">
        <v>44460.0</v>
      </c>
      <c r="D506" s="89" t="s">
        <v>35</v>
      </c>
      <c r="E506" s="89" t="s">
        <v>36</v>
      </c>
      <c r="I506" s="110"/>
      <c r="J506" s="86">
        <v>1.0</v>
      </c>
      <c r="K506" s="86">
        <v>0.0</v>
      </c>
      <c r="L506" s="86">
        <v>0.0</v>
      </c>
      <c r="M506" s="89" t="s">
        <v>39</v>
      </c>
      <c r="N506" s="89" t="s">
        <v>39</v>
      </c>
      <c r="O506" s="86">
        <v>2.0</v>
      </c>
      <c r="P506" s="86">
        <v>0.0</v>
      </c>
      <c r="Q506" s="86">
        <v>0.0</v>
      </c>
      <c r="R506" s="86">
        <v>0.0</v>
      </c>
      <c r="S506" s="86">
        <v>0.0</v>
      </c>
      <c r="T506" s="86">
        <v>0.0</v>
      </c>
      <c r="U506" s="86">
        <v>0.0</v>
      </c>
      <c r="V506" s="86">
        <v>0.0</v>
      </c>
      <c r="W506" s="86">
        <v>0.0</v>
      </c>
      <c r="X506" s="86">
        <v>0.0</v>
      </c>
      <c r="Y506" s="86">
        <v>0.0</v>
      </c>
      <c r="Z506" s="86">
        <v>6.0</v>
      </c>
      <c r="AA506" s="86">
        <v>4.0</v>
      </c>
      <c r="AB506" s="86">
        <v>11.0</v>
      </c>
      <c r="AC506" s="86">
        <v>1.0</v>
      </c>
      <c r="AD506" s="86">
        <v>0.0</v>
      </c>
      <c r="AE506" s="86">
        <v>0.0</v>
      </c>
      <c r="AF506" s="86">
        <v>0.0</v>
      </c>
      <c r="AG506" s="86">
        <v>0.0</v>
      </c>
      <c r="AH506" s="86">
        <v>0.0</v>
      </c>
      <c r="AI506" s="86">
        <v>0.0</v>
      </c>
      <c r="AJ506" s="116"/>
    </row>
    <row r="507">
      <c r="A507" s="86">
        <v>14043.1</v>
      </c>
      <c r="B507" s="112">
        <v>44460.0</v>
      </c>
      <c r="C507" s="112">
        <v>44517.0</v>
      </c>
      <c r="D507" s="89" t="s">
        <v>215</v>
      </c>
      <c r="E507" s="89" t="s">
        <v>36</v>
      </c>
      <c r="F507" s="89" t="s">
        <v>308</v>
      </c>
      <c r="G507" s="89" t="s">
        <v>43</v>
      </c>
      <c r="H507" s="86">
        <v>27545.0</v>
      </c>
      <c r="I507" s="110"/>
      <c r="J507" s="86">
        <v>0.0</v>
      </c>
      <c r="K507" s="86">
        <v>1.0</v>
      </c>
      <c r="L507" s="86">
        <v>0.0</v>
      </c>
      <c r="M507" s="89" t="s">
        <v>39</v>
      </c>
      <c r="N507" s="89" t="s">
        <v>39</v>
      </c>
      <c r="O507" s="86">
        <v>2.0</v>
      </c>
      <c r="P507" s="86">
        <v>11.0</v>
      </c>
      <c r="Q507" s="86">
        <v>5.0</v>
      </c>
      <c r="R507" s="86">
        <v>10.0</v>
      </c>
      <c r="S507" s="86">
        <v>1.0</v>
      </c>
      <c r="T507" s="86">
        <v>1.0</v>
      </c>
      <c r="U507" s="86">
        <v>0.0</v>
      </c>
      <c r="V507" s="86">
        <v>0.0</v>
      </c>
      <c r="W507" s="86">
        <v>0.0</v>
      </c>
      <c r="X507" s="86">
        <v>0.0</v>
      </c>
      <c r="Y507" s="86">
        <v>0.0</v>
      </c>
      <c r="Z507" s="86">
        <v>0.0</v>
      </c>
      <c r="AA507" s="86">
        <v>0.0</v>
      </c>
      <c r="AB507" s="86">
        <v>0.0</v>
      </c>
      <c r="AC507" s="86">
        <v>0.0</v>
      </c>
      <c r="AD507" s="86">
        <v>0.0</v>
      </c>
      <c r="AE507" s="86">
        <v>0.0</v>
      </c>
      <c r="AF507" s="86">
        <v>0.0</v>
      </c>
      <c r="AG507" s="86">
        <v>0.0</v>
      </c>
      <c r="AH507" s="86">
        <v>0.0</v>
      </c>
      <c r="AI507" s="86">
        <v>0.0</v>
      </c>
      <c r="AJ507" s="116"/>
    </row>
    <row r="508">
      <c r="A508" s="86">
        <v>14043.2</v>
      </c>
      <c r="B508" s="112">
        <v>44460.0</v>
      </c>
      <c r="C508" s="112">
        <v>44517.0</v>
      </c>
      <c r="D508" s="89" t="s">
        <v>215</v>
      </c>
      <c r="E508" s="89" t="s">
        <v>36</v>
      </c>
      <c r="F508" s="89" t="s">
        <v>40</v>
      </c>
      <c r="G508" s="110"/>
      <c r="H508" s="110"/>
      <c r="I508" s="110"/>
      <c r="J508" s="86">
        <v>0.0</v>
      </c>
      <c r="K508" s="86">
        <v>1.0</v>
      </c>
      <c r="L508" s="86">
        <v>0.0</v>
      </c>
      <c r="M508" s="89" t="s">
        <v>39</v>
      </c>
      <c r="N508" s="89" t="s">
        <v>39</v>
      </c>
      <c r="O508" s="86">
        <v>4.0</v>
      </c>
      <c r="P508" s="86">
        <v>11.0</v>
      </c>
      <c r="Q508" s="86">
        <v>5.0</v>
      </c>
      <c r="R508" s="86">
        <v>10.0</v>
      </c>
      <c r="S508" s="86">
        <v>1.0</v>
      </c>
      <c r="T508" s="86">
        <v>1.0</v>
      </c>
      <c r="U508" s="86">
        <v>0.0</v>
      </c>
      <c r="V508" s="86">
        <v>0.0</v>
      </c>
      <c r="W508" s="86">
        <v>0.0</v>
      </c>
      <c r="X508" s="86">
        <v>0.0</v>
      </c>
      <c r="Y508" s="86">
        <v>0.0</v>
      </c>
      <c r="Z508" s="86">
        <v>0.0</v>
      </c>
      <c r="AA508" s="86">
        <v>0.0</v>
      </c>
      <c r="AB508" s="86">
        <v>0.0</v>
      </c>
      <c r="AC508" s="86">
        <v>0.0</v>
      </c>
      <c r="AD508" s="86">
        <v>0.0</v>
      </c>
      <c r="AE508" s="86">
        <v>0.0</v>
      </c>
      <c r="AF508" s="86">
        <v>0.0</v>
      </c>
      <c r="AG508" s="86">
        <v>0.0</v>
      </c>
      <c r="AH508" s="86">
        <v>0.0</v>
      </c>
      <c r="AI508" s="86">
        <v>0.0</v>
      </c>
      <c r="AJ508" s="116"/>
    </row>
    <row r="509">
      <c r="A509" s="86">
        <v>14044.1</v>
      </c>
      <c r="B509" s="112">
        <v>44460.0</v>
      </c>
      <c r="C509" s="112">
        <v>44460.0</v>
      </c>
      <c r="D509" s="89" t="s">
        <v>93</v>
      </c>
      <c r="E509" s="89" t="s">
        <v>94</v>
      </c>
      <c r="J509" s="86">
        <v>1.0</v>
      </c>
      <c r="K509" s="86">
        <v>0.0</v>
      </c>
      <c r="L509" s="86">
        <v>0.0</v>
      </c>
      <c r="M509" s="89" t="s">
        <v>39</v>
      </c>
      <c r="N509" s="89" t="s">
        <v>39</v>
      </c>
      <c r="O509" s="86">
        <v>4.0</v>
      </c>
      <c r="P509" s="86">
        <v>0.0</v>
      </c>
      <c r="Q509" s="86">
        <v>0.0</v>
      </c>
      <c r="R509" s="86">
        <v>0.0</v>
      </c>
      <c r="S509" s="86">
        <v>0.0</v>
      </c>
      <c r="T509" s="86">
        <v>0.0</v>
      </c>
      <c r="U509" s="86">
        <v>0.0</v>
      </c>
      <c r="V509" s="86">
        <v>0.0</v>
      </c>
      <c r="W509" s="86">
        <v>0.0</v>
      </c>
      <c r="X509" s="86">
        <v>0.0</v>
      </c>
      <c r="Y509" s="86">
        <v>0.0</v>
      </c>
      <c r="Z509" s="86">
        <v>7.0</v>
      </c>
      <c r="AA509" s="86">
        <v>2.0</v>
      </c>
      <c r="AB509" s="86">
        <v>0.0</v>
      </c>
      <c r="AC509" s="86">
        <v>0.0</v>
      </c>
      <c r="AD509" s="86">
        <v>0.0</v>
      </c>
      <c r="AE509" s="86">
        <v>0.0</v>
      </c>
      <c r="AF509" s="86">
        <v>0.0</v>
      </c>
      <c r="AG509" s="86">
        <v>0.0</v>
      </c>
      <c r="AH509" s="86">
        <v>0.0</v>
      </c>
      <c r="AI509" s="86">
        <v>0.0</v>
      </c>
      <c r="AJ509" s="116"/>
    </row>
    <row r="510">
      <c r="A510" s="86">
        <v>14044.2</v>
      </c>
      <c r="B510" s="112">
        <v>44460.0</v>
      </c>
      <c r="C510" s="112">
        <v>44460.0</v>
      </c>
      <c r="D510" s="89" t="s">
        <v>93</v>
      </c>
      <c r="E510" s="89" t="s">
        <v>94</v>
      </c>
      <c r="F510" s="89" t="s">
        <v>191</v>
      </c>
      <c r="G510" s="89" t="s">
        <v>107</v>
      </c>
      <c r="H510" s="86">
        <v>27511.0</v>
      </c>
      <c r="I510" s="110"/>
      <c r="J510" s="86">
        <v>0.0</v>
      </c>
      <c r="K510" s="86">
        <v>1.0</v>
      </c>
      <c r="L510" s="86">
        <v>0.0</v>
      </c>
      <c r="M510" s="89" t="s">
        <v>39</v>
      </c>
      <c r="N510" s="89" t="s">
        <v>39</v>
      </c>
      <c r="O510" s="86">
        <v>4.0</v>
      </c>
      <c r="P510" s="86">
        <v>0.0</v>
      </c>
      <c r="Q510" s="86">
        <v>0.0</v>
      </c>
      <c r="R510" s="86">
        <v>0.0</v>
      </c>
      <c r="S510" s="86">
        <v>0.0</v>
      </c>
      <c r="T510" s="86">
        <v>0.0</v>
      </c>
      <c r="U510" s="86">
        <v>0.0</v>
      </c>
      <c r="V510" s="86">
        <v>0.0</v>
      </c>
      <c r="W510" s="86">
        <v>0.0</v>
      </c>
      <c r="X510" s="86">
        <v>0.0</v>
      </c>
      <c r="Y510" s="86">
        <v>0.0</v>
      </c>
      <c r="Z510" s="86">
        <v>5.0</v>
      </c>
      <c r="AA510" s="86">
        <v>0.0</v>
      </c>
      <c r="AB510" s="86">
        <v>0.0</v>
      </c>
      <c r="AC510" s="86">
        <v>0.0</v>
      </c>
      <c r="AD510" s="86">
        <v>0.0</v>
      </c>
      <c r="AE510" s="86">
        <v>0.0</v>
      </c>
      <c r="AF510" s="86">
        <v>0.0</v>
      </c>
      <c r="AG510" s="86">
        <v>0.0</v>
      </c>
      <c r="AH510" s="86">
        <v>0.0</v>
      </c>
      <c r="AI510" s="86">
        <v>0.0</v>
      </c>
      <c r="AJ510" s="116"/>
    </row>
    <row r="511">
      <c r="A511" s="86">
        <v>14044.3</v>
      </c>
      <c r="B511" s="112">
        <v>44460.0</v>
      </c>
      <c r="C511" s="112">
        <v>44460.0</v>
      </c>
      <c r="D511" s="89" t="s">
        <v>93</v>
      </c>
      <c r="E511" s="89" t="s">
        <v>94</v>
      </c>
      <c r="F511" s="89" t="s">
        <v>191</v>
      </c>
      <c r="G511" s="89" t="s">
        <v>107</v>
      </c>
      <c r="H511" s="86">
        <v>27511.0</v>
      </c>
      <c r="I511" s="110"/>
      <c r="J511" s="86">
        <v>0.0</v>
      </c>
      <c r="K511" s="86">
        <v>1.0</v>
      </c>
      <c r="L511" s="86">
        <v>0.0</v>
      </c>
      <c r="M511" s="89" t="s">
        <v>39</v>
      </c>
      <c r="N511" s="89" t="s">
        <v>39</v>
      </c>
      <c r="O511" s="86">
        <v>4.0</v>
      </c>
      <c r="P511" s="86">
        <v>0.0</v>
      </c>
      <c r="Q511" s="86">
        <v>0.0</v>
      </c>
      <c r="R511" s="86">
        <v>0.0</v>
      </c>
      <c r="S511" s="86">
        <v>0.0</v>
      </c>
      <c r="T511" s="86">
        <v>0.0</v>
      </c>
      <c r="U511" s="86">
        <v>0.0</v>
      </c>
      <c r="V511" s="86">
        <v>0.0</v>
      </c>
      <c r="W511" s="86">
        <v>0.0</v>
      </c>
      <c r="X511" s="86">
        <v>0.0</v>
      </c>
      <c r="Y511" s="86">
        <v>0.0</v>
      </c>
      <c r="Z511" s="86">
        <v>2.0</v>
      </c>
      <c r="AA511" s="86">
        <v>0.0</v>
      </c>
      <c r="AB511" s="86">
        <v>0.0</v>
      </c>
      <c r="AC511" s="86">
        <v>0.0</v>
      </c>
      <c r="AD511" s="86">
        <v>0.0</v>
      </c>
      <c r="AE511" s="86">
        <v>0.0</v>
      </c>
      <c r="AF511" s="86">
        <v>0.0</v>
      </c>
      <c r="AG511" s="86">
        <v>0.0</v>
      </c>
      <c r="AH511" s="86">
        <v>0.0</v>
      </c>
      <c r="AI511" s="86">
        <v>0.0</v>
      </c>
      <c r="AJ511" s="116"/>
    </row>
    <row r="512">
      <c r="A512" s="86">
        <v>14044.4</v>
      </c>
      <c r="B512" s="112">
        <v>44460.0</v>
      </c>
      <c r="C512" s="112">
        <v>44460.0</v>
      </c>
      <c r="D512" s="89" t="s">
        <v>93</v>
      </c>
      <c r="E512" s="89" t="s">
        <v>94</v>
      </c>
      <c r="J512" s="86">
        <v>1.0</v>
      </c>
      <c r="K512" s="86">
        <v>0.0</v>
      </c>
      <c r="L512" s="86">
        <v>0.0</v>
      </c>
      <c r="M512" s="89" t="s">
        <v>39</v>
      </c>
      <c r="N512" s="89" t="s">
        <v>39</v>
      </c>
      <c r="O512" s="86">
        <v>4.0</v>
      </c>
      <c r="P512" s="86">
        <v>0.0</v>
      </c>
      <c r="Q512" s="86">
        <v>0.0</v>
      </c>
      <c r="R512" s="86">
        <v>0.0</v>
      </c>
      <c r="S512" s="86">
        <v>0.0</v>
      </c>
      <c r="T512" s="86">
        <v>0.0</v>
      </c>
      <c r="U512" s="86">
        <v>0.0</v>
      </c>
      <c r="V512" s="86">
        <v>0.0</v>
      </c>
      <c r="W512" s="86">
        <v>0.0</v>
      </c>
      <c r="X512" s="86">
        <v>0.0</v>
      </c>
      <c r="Y512" s="86">
        <v>0.0</v>
      </c>
      <c r="Z512" s="86">
        <v>4.0</v>
      </c>
      <c r="AA512" s="86">
        <v>0.0</v>
      </c>
      <c r="AB512" s="86">
        <v>0.0</v>
      </c>
      <c r="AC512" s="86">
        <v>0.0</v>
      </c>
      <c r="AD512" s="86">
        <v>0.0</v>
      </c>
      <c r="AE512" s="86">
        <v>0.0</v>
      </c>
      <c r="AF512" s="86">
        <v>0.0</v>
      </c>
      <c r="AG512" s="86">
        <v>0.0</v>
      </c>
      <c r="AH512" s="86">
        <v>0.0</v>
      </c>
      <c r="AI512" s="86">
        <v>0.0</v>
      </c>
      <c r="AJ512" s="116"/>
    </row>
    <row r="513">
      <c r="A513" s="86">
        <v>14044.5</v>
      </c>
      <c r="B513" s="112">
        <v>44460.0</v>
      </c>
      <c r="C513" s="112">
        <v>44460.0</v>
      </c>
      <c r="D513" s="89" t="s">
        <v>93</v>
      </c>
      <c r="E513" s="89" t="s">
        <v>94</v>
      </c>
      <c r="J513" s="86">
        <v>1.0</v>
      </c>
      <c r="K513" s="86">
        <v>0.0</v>
      </c>
      <c r="L513" s="86">
        <v>0.0</v>
      </c>
      <c r="M513" s="89" t="s">
        <v>39</v>
      </c>
      <c r="N513" s="89" t="s">
        <v>39</v>
      </c>
      <c r="O513" s="86">
        <v>4.0</v>
      </c>
      <c r="P513" s="86">
        <v>0.0</v>
      </c>
      <c r="Q513" s="86">
        <v>0.0</v>
      </c>
      <c r="R513" s="86">
        <v>0.0</v>
      </c>
      <c r="S513" s="86">
        <v>0.0</v>
      </c>
      <c r="T513" s="86">
        <v>0.0</v>
      </c>
      <c r="U513" s="86">
        <v>0.0</v>
      </c>
      <c r="V513" s="86">
        <v>0.0</v>
      </c>
      <c r="W513" s="86">
        <v>0.0</v>
      </c>
      <c r="X513" s="86">
        <v>0.0</v>
      </c>
      <c r="Y513" s="86">
        <v>0.0</v>
      </c>
      <c r="Z513" s="86">
        <v>22.0</v>
      </c>
      <c r="AA513" s="86">
        <v>4.0</v>
      </c>
      <c r="AB513" s="86">
        <v>0.0</v>
      </c>
      <c r="AC513" s="86">
        <v>0.0</v>
      </c>
      <c r="AD513" s="86">
        <v>0.0</v>
      </c>
      <c r="AE513" s="86">
        <v>0.0</v>
      </c>
      <c r="AF513" s="86">
        <v>0.0</v>
      </c>
      <c r="AG513" s="86">
        <v>0.0</v>
      </c>
      <c r="AH513" s="86">
        <v>0.0</v>
      </c>
      <c r="AI513" s="86">
        <v>0.0</v>
      </c>
      <c r="AJ513" s="116"/>
    </row>
    <row r="514">
      <c r="A514" s="86">
        <v>14044.6</v>
      </c>
      <c r="B514" s="112">
        <v>44460.0</v>
      </c>
      <c r="C514" s="112">
        <v>44460.0</v>
      </c>
      <c r="D514" s="89" t="s">
        <v>93</v>
      </c>
      <c r="E514" s="89" t="s">
        <v>94</v>
      </c>
      <c r="J514" s="86">
        <v>1.0</v>
      </c>
      <c r="K514" s="86">
        <v>0.0</v>
      </c>
      <c r="L514" s="86">
        <v>0.0</v>
      </c>
      <c r="M514" s="89" t="s">
        <v>39</v>
      </c>
      <c r="N514" s="89" t="s">
        <v>39</v>
      </c>
      <c r="O514" s="86">
        <v>4.0</v>
      </c>
      <c r="P514" s="86">
        <v>0.0</v>
      </c>
      <c r="Q514" s="86">
        <v>0.0</v>
      </c>
      <c r="R514" s="86">
        <v>0.0</v>
      </c>
      <c r="S514" s="86">
        <v>0.0</v>
      </c>
      <c r="T514" s="86">
        <v>0.0</v>
      </c>
      <c r="U514" s="86">
        <v>0.0</v>
      </c>
      <c r="V514" s="86">
        <v>0.0</v>
      </c>
      <c r="W514" s="86">
        <v>0.0</v>
      </c>
      <c r="X514" s="86">
        <v>0.0</v>
      </c>
      <c r="Y514" s="86">
        <v>0.0</v>
      </c>
      <c r="Z514" s="86">
        <v>6.0</v>
      </c>
      <c r="AA514" s="86">
        <v>5.0</v>
      </c>
      <c r="AB514" s="86">
        <v>0.0</v>
      </c>
      <c r="AC514" s="86">
        <v>0.0</v>
      </c>
      <c r="AD514" s="86">
        <v>0.0</v>
      </c>
      <c r="AE514" s="86">
        <v>0.0</v>
      </c>
      <c r="AF514" s="86">
        <v>0.0</v>
      </c>
      <c r="AG514" s="86">
        <v>0.0</v>
      </c>
      <c r="AH514" s="86">
        <v>0.0</v>
      </c>
      <c r="AI514" s="86">
        <v>0.0</v>
      </c>
      <c r="AJ514" s="116"/>
    </row>
    <row r="515">
      <c r="A515" s="86">
        <v>14045.1</v>
      </c>
      <c r="B515" s="112">
        <v>44460.0</v>
      </c>
      <c r="C515" s="112">
        <v>44460.0</v>
      </c>
      <c r="D515" s="89" t="s">
        <v>93</v>
      </c>
      <c r="E515" s="89" t="s">
        <v>94</v>
      </c>
      <c r="J515" s="86">
        <v>1.0</v>
      </c>
      <c r="K515" s="86">
        <v>0.0</v>
      </c>
      <c r="L515" s="86">
        <v>0.0</v>
      </c>
      <c r="M515" s="89" t="s">
        <v>39</v>
      </c>
      <c r="N515" s="89" t="s">
        <v>39</v>
      </c>
      <c r="O515" s="86">
        <v>5.0</v>
      </c>
      <c r="P515" s="86">
        <v>0.0</v>
      </c>
      <c r="Q515" s="86">
        <v>0.0</v>
      </c>
      <c r="R515" s="86">
        <v>0.0</v>
      </c>
      <c r="S515" s="86">
        <v>0.0</v>
      </c>
      <c r="T515" s="86">
        <v>0.0</v>
      </c>
      <c r="U515" s="86">
        <v>0.0</v>
      </c>
      <c r="V515" s="86">
        <v>0.0</v>
      </c>
      <c r="W515" s="86">
        <v>0.0</v>
      </c>
      <c r="X515" s="86">
        <v>0.0</v>
      </c>
      <c r="Y515" s="86">
        <v>0.0</v>
      </c>
      <c r="Z515" s="86">
        <v>4.0</v>
      </c>
      <c r="AA515" s="86">
        <v>4.0</v>
      </c>
      <c r="AB515" s="86">
        <v>5.0</v>
      </c>
      <c r="AC515" s="86">
        <v>0.0</v>
      </c>
      <c r="AD515" s="86">
        <v>0.0</v>
      </c>
      <c r="AE515" s="86">
        <v>0.0</v>
      </c>
      <c r="AF515" s="86">
        <v>0.0</v>
      </c>
      <c r="AG515" s="86">
        <v>0.0</v>
      </c>
      <c r="AH515" s="86">
        <v>0.0</v>
      </c>
      <c r="AI515" s="86">
        <v>0.0</v>
      </c>
      <c r="AJ515" s="116"/>
    </row>
    <row r="516">
      <c r="A516" s="86">
        <v>14045.2</v>
      </c>
      <c r="B516" s="112">
        <v>44460.0</v>
      </c>
      <c r="C516" s="112">
        <v>44460.0</v>
      </c>
      <c r="D516" s="89" t="s">
        <v>93</v>
      </c>
      <c r="E516" s="89" t="s">
        <v>94</v>
      </c>
      <c r="J516" s="86">
        <v>1.0</v>
      </c>
      <c r="K516" s="86">
        <v>0.0</v>
      </c>
      <c r="L516" s="86">
        <v>0.0</v>
      </c>
      <c r="M516" s="89" t="s">
        <v>39</v>
      </c>
      <c r="N516" s="89" t="s">
        <v>39</v>
      </c>
      <c r="O516" s="86">
        <v>0.0</v>
      </c>
      <c r="P516" s="86">
        <v>0.0</v>
      </c>
      <c r="Q516" s="86">
        <v>0.0</v>
      </c>
      <c r="R516" s="86">
        <v>0.0</v>
      </c>
      <c r="S516" s="86">
        <v>0.0</v>
      </c>
      <c r="T516" s="86">
        <v>0.0</v>
      </c>
      <c r="U516" s="86">
        <v>0.0</v>
      </c>
      <c r="V516" s="86">
        <v>0.0</v>
      </c>
      <c r="W516" s="86">
        <v>0.0</v>
      </c>
      <c r="X516" s="86">
        <v>0.0</v>
      </c>
      <c r="Y516" s="86">
        <v>0.0</v>
      </c>
      <c r="Z516" s="86">
        <v>11.0</v>
      </c>
      <c r="AA516" s="86">
        <v>5.0</v>
      </c>
      <c r="AB516" s="86">
        <v>5.0</v>
      </c>
      <c r="AC516" s="86">
        <v>0.0</v>
      </c>
      <c r="AD516" s="86">
        <v>0.0</v>
      </c>
      <c r="AE516" s="86">
        <v>0.0</v>
      </c>
      <c r="AF516" s="86">
        <v>0.0</v>
      </c>
      <c r="AG516" s="86">
        <v>0.0</v>
      </c>
      <c r="AH516" s="86">
        <v>0.0</v>
      </c>
      <c r="AI516" s="86">
        <v>0.0</v>
      </c>
      <c r="AJ516" s="116"/>
    </row>
    <row r="517">
      <c r="A517" s="86">
        <v>14045.3</v>
      </c>
      <c r="B517" s="112">
        <v>44460.0</v>
      </c>
      <c r="C517" s="112">
        <v>44460.0</v>
      </c>
      <c r="D517" s="89" t="s">
        <v>93</v>
      </c>
      <c r="E517" s="89" t="s">
        <v>94</v>
      </c>
      <c r="J517" s="86">
        <v>1.0</v>
      </c>
      <c r="K517" s="86">
        <v>0.0</v>
      </c>
      <c r="L517" s="86">
        <v>0.0</v>
      </c>
      <c r="M517" s="89" t="s">
        <v>39</v>
      </c>
      <c r="N517" s="89" t="s">
        <v>39</v>
      </c>
      <c r="O517" s="86">
        <v>0.0</v>
      </c>
      <c r="P517" s="86">
        <v>0.0</v>
      </c>
      <c r="Q517" s="86">
        <v>0.0</v>
      </c>
      <c r="R517" s="86">
        <v>0.0</v>
      </c>
      <c r="S517" s="86">
        <v>0.0</v>
      </c>
      <c r="T517" s="86">
        <v>0.0</v>
      </c>
      <c r="U517" s="86">
        <v>0.0</v>
      </c>
      <c r="V517" s="86">
        <v>0.0</v>
      </c>
      <c r="W517" s="86">
        <v>0.0</v>
      </c>
      <c r="X517" s="86">
        <v>0.0</v>
      </c>
      <c r="Y517" s="86">
        <v>0.0</v>
      </c>
      <c r="Z517" s="86">
        <v>5.0</v>
      </c>
      <c r="AA517" s="86">
        <v>4.0</v>
      </c>
      <c r="AB517" s="86">
        <v>6.0</v>
      </c>
      <c r="AC517" s="86">
        <v>0.0</v>
      </c>
      <c r="AD517" s="86">
        <v>0.0</v>
      </c>
      <c r="AE517" s="86">
        <v>0.0</v>
      </c>
      <c r="AF517" s="86">
        <v>0.0</v>
      </c>
      <c r="AG517" s="86">
        <v>0.0</v>
      </c>
      <c r="AH517" s="86">
        <v>0.0</v>
      </c>
      <c r="AI517" s="86">
        <v>0.0</v>
      </c>
      <c r="AJ517" s="116"/>
    </row>
    <row r="518">
      <c r="A518" s="86">
        <v>14045.4</v>
      </c>
      <c r="B518" s="112">
        <v>44460.0</v>
      </c>
      <c r="C518" s="112">
        <v>44460.0</v>
      </c>
      <c r="D518" s="89" t="s">
        <v>93</v>
      </c>
      <c r="E518" s="89" t="s">
        <v>94</v>
      </c>
      <c r="J518" s="86">
        <v>1.0</v>
      </c>
      <c r="K518" s="86">
        <v>0.0</v>
      </c>
      <c r="L518" s="86">
        <v>0.0</v>
      </c>
      <c r="M518" s="89" t="s">
        <v>39</v>
      </c>
      <c r="N518" s="89" t="s">
        <v>39</v>
      </c>
      <c r="O518" s="86">
        <v>0.0</v>
      </c>
      <c r="P518" s="86">
        <v>0.0</v>
      </c>
      <c r="Q518" s="86">
        <v>0.0</v>
      </c>
      <c r="R518" s="86">
        <v>0.0</v>
      </c>
      <c r="S518" s="86">
        <v>0.0</v>
      </c>
      <c r="T518" s="86">
        <v>0.0</v>
      </c>
      <c r="U518" s="86">
        <v>0.0</v>
      </c>
      <c r="V518" s="86">
        <v>0.0</v>
      </c>
      <c r="W518" s="86">
        <v>0.0</v>
      </c>
      <c r="X518" s="86">
        <v>0.0</v>
      </c>
      <c r="Y518" s="86">
        <v>0.0</v>
      </c>
      <c r="Z518" s="86">
        <v>8.0</v>
      </c>
      <c r="AA518" s="86">
        <v>4.0</v>
      </c>
      <c r="AB518" s="86">
        <v>5.0</v>
      </c>
      <c r="AC518" s="86">
        <v>0.0</v>
      </c>
      <c r="AD518" s="86">
        <v>0.0</v>
      </c>
      <c r="AE518" s="86">
        <v>0.0</v>
      </c>
      <c r="AF518" s="86">
        <v>0.0</v>
      </c>
      <c r="AG518" s="86">
        <v>0.0</v>
      </c>
      <c r="AH518" s="86">
        <v>0.0</v>
      </c>
      <c r="AI518" s="86">
        <v>0.0</v>
      </c>
      <c r="AJ518" s="116"/>
    </row>
    <row r="519">
      <c r="A519" s="86">
        <v>14045.5</v>
      </c>
      <c r="B519" s="112">
        <v>44460.0</v>
      </c>
      <c r="C519" s="112">
        <v>44460.0</v>
      </c>
      <c r="D519" s="89" t="s">
        <v>93</v>
      </c>
      <c r="E519" s="89" t="s">
        <v>94</v>
      </c>
      <c r="J519" s="86">
        <v>1.0</v>
      </c>
      <c r="K519" s="86">
        <v>0.0</v>
      </c>
      <c r="L519" s="86">
        <v>0.0</v>
      </c>
      <c r="M519" s="89" t="s">
        <v>39</v>
      </c>
      <c r="N519" s="89" t="s">
        <v>39</v>
      </c>
      <c r="O519" s="86">
        <v>0.0</v>
      </c>
      <c r="P519" s="86">
        <v>0.0</v>
      </c>
      <c r="Q519" s="86">
        <v>0.0</v>
      </c>
      <c r="R519" s="86">
        <v>0.0</v>
      </c>
      <c r="S519" s="86">
        <v>0.0</v>
      </c>
      <c r="T519" s="86">
        <v>0.0</v>
      </c>
      <c r="U519" s="86">
        <v>0.0</v>
      </c>
      <c r="V519" s="86">
        <v>0.0</v>
      </c>
      <c r="W519" s="86">
        <v>0.0</v>
      </c>
      <c r="X519" s="86">
        <v>0.0</v>
      </c>
      <c r="Y519" s="86">
        <v>0.0</v>
      </c>
      <c r="Z519" s="86">
        <v>7.0</v>
      </c>
      <c r="AA519" s="86">
        <v>4.0</v>
      </c>
      <c r="AB519" s="86">
        <v>0.0</v>
      </c>
      <c r="AC519" s="86">
        <v>0.0</v>
      </c>
      <c r="AD519" s="86">
        <v>0.0</v>
      </c>
      <c r="AE519" s="86">
        <v>0.0</v>
      </c>
      <c r="AF519" s="86">
        <v>0.0</v>
      </c>
      <c r="AG519" s="86">
        <v>0.0</v>
      </c>
      <c r="AH519" s="86">
        <v>0.0</v>
      </c>
      <c r="AI519" s="86">
        <v>0.0</v>
      </c>
      <c r="AJ519" s="116"/>
    </row>
    <row r="520">
      <c r="A520" s="86">
        <v>14045.6</v>
      </c>
      <c r="B520" s="112">
        <v>44460.0</v>
      </c>
      <c r="C520" s="112">
        <v>44460.0</v>
      </c>
      <c r="D520" s="89" t="s">
        <v>93</v>
      </c>
      <c r="E520" s="89" t="s">
        <v>94</v>
      </c>
      <c r="F520" s="89" t="s">
        <v>191</v>
      </c>
      <c r="G520" s="89" t="s">
        <v>107</v>
      </c>
      <c r="H520" s="86">
        <v>27511.0</v>
      </c>
      <c r="I520" s="110"/>
      <c r="J520" s="86">
        <v>0.0</v>
      </c>
      <c r="K520" s="86">
        <v>1.0</v>
      </c>
      <c r="L520" s="86">
        <v>0.0</v>
      </c>
      <c r="M520" s="89" t="s">
        <v>39</v>
      </c>
      <c r="N520" s="89" t="s">
        <v>39</v>
      </c>
      <c r="O520" s="86">
        <v>0.0</v>
      </c>
      <c r="P520" s="86">
        <v>0.0</v>
      </c>
      <c r="Q520" s="86">
        <v>0.0</v>
      </c>
      <c r="R520" s="86">
        <v>0.0</v>
      </c>
      <c r="S520" s="86">
        <v>0.0</v>
      </c>
      <c r="T520" s="86">
        <v>0.0</v>
      </c>
      <c r="U520" s="86">
        <v>0.0</v>
      </c>
      <c r="V520" s="86">
        <v>0.0</v>
      </c>
      <c r="W520" s="86">
        <v>0.0</v>
      </c>
      <c r="X520" s="86">
        <v>0.0</v>
      </c>
      <c r="Y520" s="86">
        <v>0.0</v>
      </c>
      <c r="Z520" s="86">
        <v>4.0</v>
      </c>
      <c r="AA520" s="86">
        <v>2.0</v>
      </c>
      <c r="AB520" s="86">
        <v>0.0</v>
      </c>
      <c r="AC520" s="86">
        <v>0.0</v>
      </c>
      <c r="AD520" s="86">
        <v>0.0</v>
      </c>
      <c r="AE520" s="86">
        <v>0.0</v>
      </c>
      <c r="AF520" s="86">
        <v>0.0</v>
      </c>
      <c r="AG520" s="86">
        <v>0.0</v>
      </c>
      <c r="AH520" s="86">
        <v>0.0</v>
      </c>
      <c r="AI520" s="86">
        <v>0.0</v>
      </c>
      <c r="AJ520" s="116"/>
    </row>
    <row r="521">
      <c r="A521" s="86">
        <v>14045.7</v>
      </c>
      <c r="B521" s="112">
        <v>44460.0</v>
      </c>
      <c r="C521" s="112">
        <v>44460.0</v>
      </c>
      <c r="D521" s="89" t="s">
        <v>93</v>
      </c>
      <c r="E521" s="89" t="s">
        <v>94</v>
      </c>
      <c r="J521" s="86">
        <v>1.0</v>
      </c>
      <c r="K521" s="86">
        <v>0.0</v>
      </c>
      <c r="L521" s="86">
        <v>0.0</v>
      </c>
      <c r="M521" s="89" t="s">
        <v>39</v>
      </c>
      <c r="N521" s="89" t="s">
        <v>39</v>
      </c>
      <c r="O521" s="86">
        <v>0.0</v>
      </c>
      <c r="P521" s="86">
        <v>0.0</v>
      </c>
      <c r="Q521" s="86">
        <v>0.0</v>
      </c>
      <c r="R521" s="86">
        <v>0.0</v>
      </c>
      <c r="S521" s="86">
        <v>0.0</v>
      </c>
      <c r="T521" s="86">
        <v>0.0</v>
      </c>
      <c r="U521" s="86">
        <v>0.0</v>
      </c>
      <c r="V521" s="86">
        <v>0.0</v>
      </c>
      <c r="W521" s="86">
        <v>0.0</v>
      </c>
      <c r="X521" s="86">
        <v>0.0</v>
      </c>
      <c r="Y521" s="86">
        <v>0.0</v>
      </c>
      <c r="Z521" s="86">
        <v>2.0</v>
      </c>
      <c r="AA521" s="86">
        <v>3.0</v>
      </c>
      <c r="AB521" s="86">
        <v>0.0</v>
      </c>
      <c r="AC521" s="86">
        <v>0.0</v>
      </c>
      <c r="AD521" s="86">
        <v>0.0</v>
      </c>
      <c r="AE521" s="86">
        <v>0.0</v>
      </c>
      <c r="AF521" s="86">
        <v>0.0</v>
      </c>
      <c r="AG521" s="86">
        <v>0.0</v>
      </c>
      <c r="AH521" s="86">
        <v>0.0</v>
      </c>
      <c r="AI521" s="86">
        <v>0.0</v>
      </c>
      <c r="AJ521" s="116"/>
    </row>
    <row r="522">
      <c r="A522" s="86">
        <v>14045.8</v>
      </c>
      <c r="B522" s="112">
        <v>44460.0</v>
      </c>
      <c r="C522" s="112">
        <v>44460.0</v>
      </c>
      <c r="D522" s="89" t="s">
        <v>93</v>
      </c>
      <c r="E522" s="89" t="s">
        <v>94</v>
      </c>
      <c r="J522" s="86">
        <v>0.0</v>
      </c>
      <c r="K522" s="86">
        <v>1.0</v>
      </c>
      <c r="L522" s="86">
        <v>0.0</v>
      </c>
      <c r="M522" s="89" t="s">
        <v>39</v>
      </c>
      <c r="N522" s="89" t="s">
        <v>39</v>
      </c>
      <c r="O522" s="86">
        <v>0.0</v>
      </c>
      <c r="P522" s="86">
        <v>0.0</v>
      </c>
      <c r="Q522" s="86">
        <v>0.0</v>
      </c>
      <c r="R522" s="86">
        <v>0.0</v>
      </c>
      <c r="S522" s="86">
        <v>0.0</v>
      </c>
      <c r="T522" s="86">
        <v>0.0</v>
      </c>
      <c r="U522" s="86">
        <v>0.0</v>
      </c>
      <c r="V522" s="86">
        <v>0.0</v>
      </c>
      <c r="W522" s="86">
        <v>0.0</v>
      </c>
      <c r="X522" s="86">
        <v>0.0</v>
      </c>
      <c r="Y522" s="86">
        <v>0.0</v>
      </c>
      <c r="Z522" s="86">
        <v>4.0</v>
      </c>
      <c r="AA522" s="86">
        <v>0.0</v>
      </c>
      <c r="AB522" s="86">
        <v>0.0</v>
      </c>
      <c r="AC522" s="86">
        <v>0.0</v>
      </c>
      <c r="AD522" s="86">
        <v>0.0</v>
      </c>
      <c r="AE522" s="86">
        <v>0.0</v>
      </c>
      <c r="AF522" s="86">
        <v>0.0</v>
      </c>
      <c r="AG522" s="86">
        <v>0.0</v>
      </c>
      <c r="AH522" s="86">
        <v>0.0</v>
      </c>
      <c r="AI522" s="86">
        <v>0.0</v>
      </c>
      <c r="AJ522" s="116"/>
    </row>
    <row r="523">
      <c r="A523" s="86">
        <v>14045.9</v>
      </c>
      <c r="B523" s="112">
        <v>44460.0</v>
      </c>
      <c r="C523" s="112">
        <v>44460.0</v>
      </c>
      <c r="D523" s="89" t="s">
        <v>93</v>
      </c>
      <c r="E523" s="89" t="s">
        <v>94</v>
      </c>
      <c r="J523" s="86">
        <v>1.0</v>
      </c>
      <c r="K523" s="86">
        <v>0.0</v>
      </c>
      <c r="L523" s="86">
        <v>0.0</v>
      </c>
      <c r="M523" s="89" t="s">
        <v>39</v>
      </c>
      <c r="N523" s="89" t="s">
        <v>39</v>
      </c>
      <c r="O523" s="86">
        <v>0.0</v>
      </c>
      <c r="P523" s="86">
        <v>0.0</v>
      </c>
      <c r="Q523" s="86">
        <v>0.0</v>
      </c>
      <c r="R523" s="86">
        <v>0.0</v>
      </c>
      <c r="S523" s="86">
        <v>0.0</v>
      </c>
      <c r="T523" s="86">
        <v>0.0</v>
      </c>
      <c r="U523" s="86">
        <v>0.0</v>
      </c>
      <c r="V523" s="86">
        <v>0.0</v>
      </c>
      <c r="W523" s="86">
        <v>0.0</v>
      </c>
      <c r="X523" s="86">
        <v>0.0</v>
      </c>
      <c r="Y523" s="86">
        <v>0.0</v>
      </c>
      <c r="Z523" s="86">
        <v>6.0</v>
      </c>
      <c r="AA523" s="86">
        <v>3.0</v>
      </c>
      <c r="AB523" s="86">
        <v>0.0</v>
      </c>
      <c r="AC523" s="86">
        <v>4.0</v>
      </c>
      <c r="AD523" s="86">
        <v>0.0</v>
      </c>
      <c r="AE523" s="86">
        <v>0.0</v>
      </c>
      <c r="AF523" s="86">
        <v>0.0</v>
      </c>
      <c r="AG523" s="86">
        <v>0.0</v>
      </c>
      <c r="AH523" s="86">
        <v>0.0</v>
      </c>
      <c r="AI523" s="86">
        <v>0.0</v>
      </c>
      <c r="AJ523" s="116"/>
    </row>
    <row r="524">
      <c r="A524" s="86">
        <v>14046.1</v>
      </c>
      <c r="B524" s="112">
        <v>44460.0</v>
      </c>
      <c r="C524" s="112">
        <v>44460.0</v>
      </c>
      <c r="D524" s="89" t="s">
        <v>93</v>
      </c>
      <c r="E524" s="89" t="s">
        <v>94</v>
      </c>
      <c r="J524" s="86">
        <v>1.0</v>
      </c>
      <c r="K524" s="86">
        <v>0.0</v>
      </c>
      <c r="L524" s="86">
        <v>0.0</v>
      </c>
      <c r="M524" s="89" t="s">
        <v>39</v>
      </c>
      <c r="N524" s="89" t="s">
        <v>39</v>
      </c>
      <c r="O524" s="86">
        <v>0.0</v>
      </c>
      <c r="P524" s="86">
        <v>0.0</v>
      </c>
      <c r="Q524" s="86">
        <v>0.0</v>
      </c>
      <c r="R524" s="86">
        <v>0.0</v>
      </c>
      <c r="S524" s="86">
        <v>0.0</v>
      </c>
      <c r="T524" s="86">
        <v>0.0</v>
      </c>
      <c r="U524" s="86">
        <v>0.0</v>
      </c>
      <c r="V524" s="86">
        <v>0.0</v>
      </c>
      <c r="W524" s="86">
        <v>0.0</v>
      </c>
      <c r="X524" s="86">
        <v>0.0</v>
      </c>
      <c r="Y524" s="86">
        <v>0.0</v>
      </c>
      <c r="Z524" s="86">
        <v>2.0</v>
      </c>
      <c r="AA524" s="86">
        <v>0.0</v>
      </c>
      <c r="AB524" s="86">
        <v>0.0</v>
      </c>
      <c r="AC524" s="86">
        <v>2.0</v>
      </c>
      <c r="AD524" s="86">
        <v>0.0</v>
      </c>
      <c r="AE524" s="86">
        <v>0.0</v>
      </c>
      <c r="AF524" s="86">
        <v>0.0</v>
      </c>
      <c r="AG524" s="86">
        <v>0.0</v>
      </c>
      <c r="AH524" s="86">
        <v>0.0</v>
      </c>
      <c r="AI524" s="86">
        <v>0.0</v>
      </c>
      <c r="AJ524" s="116"/>
    </row>
    <row r="525">
      <c r="A525" s="86">
        <v>14046.2</v>
      </c>
      <c r="B525" s="112">
        <v>44460.0</v>
      </c>
      <c r="C525" s="112">
        <v>44460.0</v>
      </c>
      <c r="D525" s="89" t="s">
        <v>93</v>
      </c>
      <c r="E525" s="89" t="s">
        <v>94</v>
      </c>
      <c r="J525" s="86">
        <v>1.0</v>
      </c>
      <c r="K525" s="86">
        <v>0.0</v>
      </c>
      <c r="L525" s="86">
        <v>0.0</v>
      </c>
      <c r="M525" s="89" t="s">
        <v>39</v>
      </c>
      <c r="N525" s="89" t="s">
        <v>39</v>
      </c>
      <c r="O525" s="86">
        <v>0.0</v>
      </c>
      <c r="P525" s="86">
        <v>0.0</v>
      </c>
      <c r="Q525" s="86">
        <v>0.0</v>
      </c>
      <c r="R525" s="86">
        <v>0.0</v>
      </c>
      <c r="S525" s="86">
        <v>0.0</v>
      </c>
      <c r="T525" s="86">
        <v>0.0</v>
      </c>
      <c r="U525" s="86">
        <v>0.0</v>
      </c>
      <c r="V525" s="86">
        <v>0.0</v>
      </c>
      <c r="W525" s="86">
        <v>0.0</v>
      </c>
      <c r="X525" s="86">
        <v>0.0</v>
      </c>
      <c r="Y525" s="86">
        <v>0.0</v>
      </c>
      <c r="Z525" s="86">
        <v>4.0</v>
      </c>
      <c r="AA525" s="86">
        <v>0.0</v>
      </c>
      <c r="AB525" s="86">
        <v>0.0</v>
      </c>
      <c r="AC525" s="86">
        <v>2.0</v>
      </c>
      <c r="AD525" s="86">
        <v>0.0</v>
      </c>
      <c r="AE525" s="86">
        <v>0.0</v>
      </c>
      <c r="AF525" s="86">
        <v>0.0</v>
      </c>
      <c r="AG525" s="86">
        <v>0.0</v>
      </c>
      <c r="AH525" s="86">
        <v>0.0</v>
      </c>
      <c r="AI525" s="86">
        <v>0.0</v>
      </c>
      <c r="AJ525" s="116"/>
    </row>
    <row r="526">
      <c r="A526" s="86">
        <v>14046.3</v>
      </c>
      <c r="B526" s="112">
        <v>44460.0</v>
      </c>
      <c r="C526" s="112">
        <v>44460.0</v>
      </c>
      <c r="D526" s="89" t="s">
        <v>93</v>
      </c>
      <c r="E526" s="89" t="s">
        <v>94</v>
      </c>
      <c r="J526" s="86">
        <v>1.0</v>
      </c>
      <c r="K526" s="86">
        <v>0.0</v>
      </c>
      <c r="L526" s="86">
        <v>0.0</v>
      </c>
      <c r="M526" s="89" t="s">
        <v>39</v>
      </c>
      <c r="N526" s="89" t="s">
        <v>39</v>
      </c>
      <c r="O526" s="86">
        <v>0.0</v>
      </c>
      <c r="P526" s="86">
        <v>0.0</v>
      </c>
      <c r="Q526" s="86">
        <v>0.0</v>
      </c>
      <c r="R526" s="86">
        <v>0.0</v>
      </c>
      <c r="S526" s="86">
        <v>0.0</v>
      </c>
      <c r="T526" s="86">
        <v>0.0</v>
      </c>
      <c r="U526" s="86">
        <v>0.0</v>
      </c>
      <c r="V526" s="86">
        <v>0.0</v>
      </c>
      <c r="W526" s="86">
        <v>0.0</v>
      </c>
      <c r="X526" s="86">
        <v>0.0</v>
      </c>
      <c r="Y526" s="86">
        <v>0.0</v>
      </c>
      <c r="Z526" s="86">
        <v>5.0</v>
      </c>
      <c r="AA526" s="86">
        <v>6.0</v>
      </c>
      <c r="AB526" s="86">
        <v>5.0</v>
      </c>
      <c r="AC526" s="86">
        <v>2.0</v>
      </c>
      <c r="AD526" s="86">
        <v>0.0</v>
      </c>
      <c r="AE526" s="86">
        <v>0.0</v>
      </c>
      <c r="AF526" s="86">
        <v>0.0</v>
      </c>
      <c r="AG526" s="86">
        <v>0.0</v>
      </c>
      <c r="AH526" s="86">
        <v>0.0</v>
      </c>
      <c r="AI526" s="86">
        <v>0.0</v>
      </c>
      <c r="AJ526" s="116"/>
    </row>
    <row r="527">
      <c r="A527" s="86">
        <v>14046.4</v>
      </c>
      <c r="B527" s="112">
        <v>44460.0</v>
      </c>
      <c r="C527" s="112">
        <v>44460.0</v>
      </c>
      <c r="D527" s="89" t="s">
        <v>93</v>
      </c>
      <c r="E527" s="89" t="s">
        <v>94</v>
      </c>
      <c r="J527" s="86">
        <v>1.0</v>
      </c>
      <c r="K527" s="86">
        <v>0.0</v>
      </c>
      <c r="L527" s="86">
        <v>0.0</v>
      </c>
      <c r="M527" s="89" t="s">
        <v>39</v>
      </c>
      <c r="N527" s="89" t="s">
        <v>39</v>
      </c>
      <c r="O527" s="86">
        <v>0.0</v>
      </c>
      <c r="P527" s="86">
        <v>0.0</v>
      </c>
      <c r="Q527" s="86">
        <v>0.0</v>
      </c>
      <c r="R527" s="86">
        <v>0.0</v>
      </c>
      <c r="S527" s="86">
        <v>0.0</v>
      </c>
      <c r="T527" s="86">
        <v>0.0</v>
      </c>
      <c r="U527" s="86">
        <v>0.0</v>
      </c>
      <c r="V527" s="86">
        <v>0.0</v>
      </c>
      <c r="W527" s="86">
        <v>0.0</v>
      </c>
      <c r="X527" s="86">
        <v>0.0</v>
      </c>
      <c r="Y527" s="86">
        <v>0.0</v>
      </c>
      <c r="Z527" s="86">
        <v>7.0</v>
      </c>
      <c r="AA527" s="86">
        <v>9.0</v>
      </c>
      <c r="AB527" s="86">
        <v>5.0</v>
      </c>
      <c r="AC527" s="86">
        <v>2.0</v>
      </c>
      <c r="AD527" s="86">
        <v>0.0</v>
      </c>
      <c r="AE527" s="86">
        <v>0.0</v>
      </c>
      <c r="AF527" s="86">
        <v>0.0</v>
      </c>
      <c r="AG527" s="86">
        <v>0.0</v>
      </c>
      <c r="AH527" s="86">
        <v>0.0</v>
      </c>
      <c r="AI527" s="86">
        <v>0.0</v>
      </c>
      <c r="AJ527" s="116"/>
    </row>
    <row r="528">
      <c r="A528" s="86">
        <v>14046.5</v>
      </c>
      <c r="B528" s="112">
        <v>44460.0</v>
      </c>
      <c r="C528" s="112">
        <v>44460.0</v>
      </c>
      <c r="D528" s="89" t="s">
        <v>93</v>
      </c>
      <c r="E528" s="89" t="s">
        <v>94</v>
      </c>
      <c r="J528" s="86">
        <v>1.0</v>
      </c>
      <c r="K528" s="86">
        <v>0.0</v>
      </c>
      <c r="L528" s="86">
        <v>0.0</v>
      </c>
      <c r="M528" s="89" t="s">
        <v>39</v>
      </c>
      <c r="N528" s="89" t="s">
        <v>39</v>
      </c>
      <c r="O528" s="86">
        <v>0.0</v>
      </c>
      <c r="P528" s="86">
        <v>0.0</v>
      </c>
      <c r="Q528" s="86">
        <v>0.0</v>
      </c>
      <c r="R528" s="86">
        <v>0.0</v>
      </c>
      <c r="S528" s="86">
        <v>0.0</v>
      </c>
      <c r="T528" s="86">
        <v>0.0</v>
      </c>
      <c r="U528" s="86">
        <v>0.0</v>
      </c>
      <c r="V528" s="86">
        <v>0.0</v>
      </c>
      <c r="W528" s="86">
        <v>0.0</v>
      </c>
      <c r="X528" s="86">
        <v>0.0</v>
      </c>
      <c r="Y528" s="86">
        <v>0.0</v>
      </c>
      <c r="Z528" s="86">
        <v>6.0</v>
      </c>
      <c r="AA528" s="86">
        <v>3.0</v>
      </c>
      <c r="AB528" s="86">
        <v>6.0</v>
      </c>
      <c r="AC528" s="86">
        <v>2.0</v>
      </c>
      <c r="AD528" s="86">
        <v>0.0</v>
      </c>
      <c r="AE528" s="86">
        <v>0.0</v>
      </c>
      <c r="AF528" s="86">
        <v>0.0</v>
      </c>
      <c r="AG528" s="86">
        <v>0.0</v>
      </c>
      <c r="AH528" s="86">
        <v>0.0</v>
      </c>
      <c r="AI528" s="86">
        <v>0.0</v>
      </c>
      <c r="AJ528" s="116"/>
    </row>
    <row r="529">
      <c r="A529" s="86">
        <v>14046.6</v>
      </c>
      <c r="B529" s="112">
        <v>44460.0</v>
      </c>
      <c r="C529" s="112">
        <v>44460.0</v>
      </c>
      <c r="D529" s="89" t="s">
        <v>93</v>
      </c>
      <c r="E529" s="89" t="s">
        <v>94</v>
      </c>
      <c r="J529" s="86">
        <v>1.0</v>
      </c>
      <c r="K529" s="86">
        <v>0.0</v>
      </c>
      <c r="L529" s="86">
        <v>0.0</v>
      </c>
      <c r="M529" s="89" t="s">
        <v>39</v>
      </c>
      <c r="N529" s="89" t="s">
        <v>39</v>
      </c>
      <c r="O529" s="86">
        <v>0.0</v>
      </c>
      <c r="P529" s="86">
        <v>0.0</v>
      </c>
      <c r="Q529" s="86">
        <v>0.0</v>
      </c>
      <c r="R529" s="86">
        <v>0.0</v>
      </c>
      <c r="S529" s="86">
        <v>0.0</v>
      </c>
      <c r="T529" s="86">
        <v>0.0</v>
      </c>
      <c r="U529" s="86">
        <v>0.0</v>
      </c>
      <c r="V529" s="86">
        <v>0.0</v>
      </c>
      <c r="W529" s="86">
        <v>0.0</v>
      </c>
      <c r="X529" s="86">
        <v>0.0</v>
      </c>
      <c r="Y529" s="86">
        <v>0.0</v>
      </c>
      <c r="Z529" s="86">
        <v>8.0</v>
      </c>
      <c r="AA529" s="86">
        <v>7.0</v>
      </c>
      <c r="AB529" s="86">
        <v>5.0</v>
      </c>
      <c r="AC529" s="86">
        <v>2.0</v>
      </c>
      <c r="AD529" s="86">
        <v>0.0</v>
      </c>
      <c r="AE529" s="86">
        <v>0.0</v>
      </c>
      <c r="AF529" s="86">
        <v>0.0</v>
      </c>
      <c r="AG529" s="86">
        <v>0.0</v>
      </c>
      <c r="AH529" s="86">
        <v>0.0</v>
      </c>
      <c r="AI529" s="86">
        <v>0.0</v>
      </c>
      <c r="AJ529" s="116"/>
    </row>
    <row r="530">
      <c r="A530" s="86">
        <v>14047.1</v>
      </c>
      <c r="B530" s="112">
        <v>44461.0</v>
      </c>
      <c r="C530" s="112">
        <v>44461.0</v>
      </c>
      <c r="D530" s="89" t="s">
        <v>93</v>
      </c>
      <c r="E530" s="89" t="s">
        <v>94</v>
      </c>
      <c r="J530" s="86">
        <v>1.0</v>
      </c>
      <c r="K530" s="86">
        <v>0.0</v>
      </c>
      <c r="L530" s="86">
        <v>0.0</v>
      </c>
      <c r="M530" s="89" t="s">
        <v>39</v>
      </c>
      <c r="N530" s="89" t="s">
        <v>39</v>
      </c>
      <c r="O530" s="86">
        <v>0.0</v>
      </c>
      <c r="P530" s="86">
        <v>0.0</v>
      </c>
      <c r="Q530" s="86">
        <v>0.0</v>
      </c>
      <c r="R530" s="86">
        <v>0.0</v>
      </c>
      <c r="S530" s="86">
        <v>0.0</v>
      </c>
      <c r="T530" s="86">
        <v>0.0</v>
      </c>
      <c r="U530" s="86">
        <v>0.0</v>
      </c>
      <c r="V530" s="86">
        <v>0.0</v>
      </c>
      <c r="W530" s="86">
        <v>0.0</v>
      </c>
      <c r="X530" s="86">
        <v>0.0</v>
      </c>
      <c r="Y530" s="86">
        <v>0.0</v>
      </c>
      <c r="Z530" s="86">
        <v>9.0</v>
      </c>
      <c r="AA530" s="86">
        <v>2.0</v>
      </c>
      <c r="AB530" s="86">
        <v>5.0</v>
      </c>
      <c r="AC530" s="86">
        <v>2.0</v>
      </c>
      <c r="AD530" s="86">
        <v>0.0</v>
      </c>
      <c r="AE530" s="86">
        <v>0.0</v>
      </c>
      <c r="AF530" s="86">
        <v>0.0</v>
      </c>
      <c r="AG530" s="86">
        <v>0.0</v>
      </c>
      <c r="AH530" s="86">
        <v>0.0</v>
      </c>
      <c r="AI530" s="86">
        <v>0.0</v>
      </c>
      <c r="AJ530" s="116"/>
    </row>
    <row r="531">
      <c r="A531" s="86">
        <v>14047.2</v>
      </c>
      <c r="B531" s="112">
        <v>44461.0</v>
      </c>
      <c r="C531" s="112">
        <v>44461.0</v>
      </c>
      <c r="D531" s="89" t="s">
        <v>93</v>
      </c>
      <c r="E531" s="89" t="s">
        <v>94</v>
      </c>
      <c r="J531" s="86">
        <v>1.0</v>
      </c>
      <c r="K531" s="86">
        <v>0.0</v>
      </c>
      <c r="L531" s="86">
        <v>0.0</v>
      </c>
      <c r="M531" s="89" t="s">
        <v>39</v>
      </c>
      <c r="N531" s="89" t="s">
        <v>39</v>
      </c>
      <c r="O531" s="86">
        <v>0.0</v>
      </c>
      <c r="P531" s="86">
        <v>0.0</v>
      </c>
      <c r="Q531" s="86">
        <v>0.0</v>
      </c>
      <c r="R531" s="86">
        <v>0.0</v>
      </c>
      <c r="S531" s="86">
        <v>0.0</v>
      </c>
      <c r="T531" s="86">
        <v>0.0</v>
      </c>
      <c r="U531" s="86">
        <v>0.0</v>
      </c>
      <c r="V531" s="86">
        <v>0.0</v>
      </c>
      <c r="W531" s="86">
        <v>0.0</v>
      </c>
      <c r="X531" s="86">
        <v>0.0</v>
      </c>
      <c r="Y531" s="86">
        <v>0.0</v>
      </c>
      <c r="Z531" s="86">
        <v>6.0</v>
      </c>
      <c r="AA531" s="86">
        <v>4.0</v>
      </c>
      <c r="AB531" s="86">
        <v>5.0</v>
      </c>
      <c r="AC531" s="86">
        <v>2.0</v>
      </c>
      <c r="AD531" s="86">
        <v>0.0</v>
      </c>
      <c r="AE531" s="86">
        <v>0.0</v>
      </c>
      <c r="AF531" s="86">
        <v>0.0</v>
      </c>
      <c r="AG531" s="86">
        <v>0.0</v>
      </c>
      <c r="AH531" s="86">
        <v>0.0</v>
      </c>
      <c r="AI531" s="86">
        <v>0.0</v>
      </c>
      <c r="AJ531" s="116"/>
    </row>
    <row r="532">
      <c r="A532" s="86">
        <v>14047.3</v>
      </c>
      <c r="B532" s="112">
        <v>44461.0</v>
      </c>
      <c r="C532" s="112">
        <v>44461.0</v>
      </c>
      <c r="D532" s="89" t="s">
        <v>93</v>
      </c>
      <c r="E532" s="89" t="s">
        <v>94</v>
      </c>
      <c r="J532" s="86">
        <v>1.0</v>
      </c>
      <c r="K532" s="86">
        <v>0.0</v>
      </c>
      <c r="L532" s="86">
        <v>0.0</v>
      </c>
      <c r="M532" s="89" t="s">
        <v>39</v>
      </c>
      <c r="N532" s="89" t="s">
        <v>39</v>
      </c>
      <c r="O532" s="86">
        <v>0.0</v>
      </c>
      <c r="P532" s="86">
        <v>0.0</v>
      </c>
      <c r="Q532" s="86">
        <v>0.0</v>
      </c>
      <c r="R532" s="86">
        <v>0.0</v>
      </c>
      <c r="S532" s="86">
        <v>0.0</v>
      </c>
      <c r="T532" s="86">
        <v>0.0</v>
      </c>
      <c r="U532" s="86">
        <v>0.0</v>
      </c>
      <c r="V532" s="86">
        <v>0.0</v>
      </c>
      <c r="W532" s="86">
        <v>0.0</v>
      </c>
      <c r="X532" s="86">
        <v>0.0</v>
      </c>
      <c r="Y532" s="86">
        <v>0.0</v>
      </c>
      <c r="Z532" s="86">
        <v>5.0</v>
      </c>
      <c r="AA532" s="86">
        <v>4.0</v>
      </c>
      <c r="AB532" s="86">
        <v>5.0</v>
      </c>
      <c r="AC532" s="86">
        <v>2.0</v>
      </c>
      <c r="AD532" s="86">
        <v>0.0</v>
      </c>
      <c r="AE532" s="86">
        <v>0.0</v>
      </c>
      <c r="AF532" s="86">
        <v>0.0</v>
      </c>
      <c r="AG532" s="86">
        <v>0.0</v>
      </c>
      <c r="AH532" s="86">
        <v>0.0</v>
      </c>
      <c r="AI532" s="86">
        <v>0.0</v>
      </c>
      <c r="AJ532" s="116"/>
    </row>
    <row r="533">
      <c r="A533" s="86">
        <v>14047.4</v>
      </c>
      <c r="B533" s="112">
        <v>44461.0</v>
      </c>
      <c r="C533" s="112">
        <v>44461.0</v>
      </c>
      <c r="D533" s="89" t="s">
        <v>93</v>
      </c>
      <c r="E533" s="89" t="s">
        <v>94</v>
      </c>
      <c r="J533" s="86">
        <v>1.0</v>
      </c>
      <c r="K533" s="86">
        <v>0.0</v>
      </c>
      <c r="L533" s="86">
        <v>0.0</v>
      </c>
      <c r="M533" s="89" t="s">
        <v>39</v>
      </c>
      <c r="N533" s="89" t="s">
        <v>39</v>
      </c>
      <c r="O533" s="86">
        <v>0.0</v>
      </c>
      <c r="P533" s="86">
        <v>0.0</v>
      </c>
      <c r="Q533" s="86">
        <v>0.0</v>
      </c>
      <c r="R533" s="86">
        <v>0.0</v>
      </c>
      <c r="S533" s="86">
        <v>0.0</v>
      </c>
      <c r="T533" s="86">
        <v>0.0</v>
      </c>
      <c r="U533" s="86">
        <v>0.0</v>
      </c>
      <c r="V533" s="86">
        <v>0.0</v>
      </c>
      <c r="W533" s="86">
        <v>0.0</v>
      </c>
      <c r="X533" s="86">
        <v>0.0</v>
      </c>
      <c r="Y533" s="86">
        <v>0.0</v>
      </c>
      <c r="Z533" s="86">
        <v>2.0</v>
      </c>
      <c r="AA533" s="86">
        <v>0.0</v>
      </c>
      <c r="AB533" s="86">
        <v>5.0</v>
      </c>
      <c r="AC533" s="86">
        <v>2.0</v>
      </c>
      <c r="AD533" s="86">
        <v>0.0</v>
      </c>
      <c r="AE533" s="86">
        <v>0.0</v>
      </c>
      <c r="AF533" s="86">
        <v>0.0</v>
      </c>
      <c r="AG533" s="86">
        <v>0.0</v>
      </c>
      <c r="AH533" s="86">
        <v>0.0</v>
      </c>
      <c r="AI533" s="86">
        <v>0.0</v>
      </c>
      <c r="AJ533" s="116"/>
    </row>
    <row r="534">
      <c r="A534" s="86">
        <v>14047.5</v>
      </c>
      <c r="B534" s="112">
        <v>44461.0</v>
      </c>
      <c r="C534" s="112">
        <v>44461.0</v>
      </c>
      <c r="D534" s="89" t="s">
        <v>93</v>
      </c>
      <c r="E534" s="89" t="s">
        <v>94</v>
      </c>
      <c r="J534" s="86">
        <v>1.0</v>
      </c>
      <c r="K534" s="86">
        <v>0.0</v>
      </c>
      <c r="L534" s="86">
        <v>0.0</v>
      </c>
      <c r="M534" s="89" t="s">
        <v>39</v>
      </c>
      <c r="N534" s="89" t="s">
        <v>39</v>
      </c>
      <c r="O534" s="86">
        <v>0.0</v>
      </c>
      <c r="P534" s="86">
        <v>0.0</v>
      </c>
      <c r="Q534" s="86">
        <v>0.0</v>
      </c>
      <c r="R534" s="86">
        <v>0.0</v>
      </c>
      <c r="S534" s="86">
        <v>0.0</v>
      </c>
      <c r="T534" s="86">
        <v>0.0</v>
      </c>
      <c r="U534" s="86">
        <v>0.0</v>
      </c>
      <c r="V534" s="86">
        <v>0.0</v>
      </c>
      <c r="W534" s="86">
        <v>0.0</v>
      </c>
      <c r="X534" s="86">
        <v>0.0</v>
      </c>
      <c r="Y534" s="86">
        <v>0.0</v>
      </c>
      <c r="Z534" s="86">
        <v>2.0</v>
      </c>
      <c r="AA534" s="86">
        <v>0.0</v>
      </c>
      <c r="AB534" s="86">
        <v>5.0</v>
      </c>
      <c r="AC534" s="86">
        <v>2.0</v>
      </c>
      <c r="AD534" s="86">
        <v>0.0</v>
      </c>
      <c r="AE534" s="86">
        <v>0.0</v>
      </c>
      <c r="AF534" s="86">
        <v>0.0</v>
      </c>
      <c r="AG534" s="86">
        <v>0.0</v>
      </c>
      <c r="AH534" s="86">
        <v>0.0</v>
      </c>
      <c r="AI534" s="86">
        <v>0.0</v>
      </c>
      <c r="AJ534" s="116"/>
    </row>
    <row r="535">
      <c r="A535" s="86">
        <v>14047.6</v>
      </c>
      <c r="B535" s="112">
        <v>44461.0</v>
      </c>
      <c r="C535" s="112">
        <v>44461.0</v>
      </c>
      <c r="D535" s="89" t="s">
        <v>93</v>
      </c>
      <c r="E535" s="89" t="s">
        <v>94</v>
      </c>
      <c r="F535" s="89" t="s">
        <v>191</v>
      </c>
      <c r="G535" s="89" t="s">
        <v>107</v>
      </c>
      <c r="H535" s="86">
        <v>27511.0</v>
      </c>
      <c r="I535" s="110"/>
      <c r="J535" s="86">
        <v>0.0</v>
      </c>
      <c r="K535" s="86">
        <v>1.0</v>
      </c>
      <c r="L535" s="86">
        <v>0.0</v>
      </c>
      <c r="M535" s="89" t="s">
        <v>39</v>
      </c>
      <c r="N535" s="89" t="s">
        <v>39</v>
      </c>
      <c r="O535" s="86">
        <v>0.0</v>
      </c>
      <c r="P535" s="86">
        <v>0.0</v>
      </c>
      <c r="Q535" s="86">
        <v>0.0</v>
      </c>
      <c r="R535" s="86">
        <v>0.0</v>
      </c>
      <c r="S535" s="86">
        <v>0.0</v>
      </c>
      <c r="T535" s="86">
        <v>0.0</v>
      </c>
      <c r="U535" s="86">
        <v>0.0</v>
      </c>
      <c r="V535" s="86">
        <v>0.0</v>
      </c>
      <c r="W535" s="86">
        <v>0.0</v>
      </c>
      <c r="X535" s="86">
        <v>0.0</v>
      </c>
      <c r="Y535" s="86">
        <v>0.0</v>
      </c>
      <c r="Z535" s="86">
        <v>12.0</v>
      </c>
      <c r="AA535" s="86">
        <v>8.0</v>
      </c>
      <c r="AB535" s="86">
        <v>5.0</v>
      </c>
      <c r="AC535" s="86">
        <v>2.0</v>
      </c>
      <c r="AD535" s="86">
        <v>0.0</v>
      </c>
      <c r="AE535" s="86">
        <v>0.0</v>
      </c>
      <c r="AF535" s="86">
        <v>0.0</v>
      </c>
      <c r="AG535" s="86">
        <v>0.0</v>
      </c>
      <c r="AH535" s="86">
        <v>0.0</v>
      </c>
      <c r="AI535" s="86">
        <v>0.0</v>
      </c>
      <c r="AJ535" s="116"/>
    </row>
    <row r="536">
      <c r="A536" s="86">
        <v>14047.7</v>
      </c>
      <c r="B536" s="112">
        <v>44461.0</v>
      </c>
      <c r="C536" s="112">
        <v>44461.0</v>
      </c>
      <c r="D536" s="89" t="s">
        <v>93</v>
      </c>
      <c r="E536" s="89" t="s">
        <v>94</v>
      </c>
      <c r="J536" s="86">
        <v>1.0</v>
      </c>
      <c r="K536" s="86">
        <v>0.0</v>
      </c>
      <c r="L536" s="86">
        <v>0.0</v>
      </c>
      <c r="M536" s="89" t="s">
        <v>39</v>
      </c>
      <c r="N536" s="89" t="s">
        <v>39</v>
      </c>
      <c r="O536" s="86">
        <v>0.0</v>
      </c>
      <c r="P536" s="86">
        <v>0.0</v>
      </c>
      <c r="Q536" s="86">
        <v>0.0</v>
      </c>
      <c r="R536" s="86">
        <v>0.0</v>
      </c>
      <c r="S536" s="86">
        <v>0.0</v>
      </c>
      <c r="T536" s="86">
        <v>0.0</v>
      </c>
      <c r="U536" s="86">
        <v>0.0</v>
      </c>
      <c r="V536" s="86">
        <v>0.0</v>
      </c>
      <c r="W536" s="86">
        <v>0.0</v>
      </c>
      <c r="X536" s="86">
        <v>0.0</v>
      </c>
      <c r="Y536" s="86">
        <v>0.0</v>
      </c>
      <c r="Z536" s="86">
        <v>1.0</v>
      </c>
      <c r="AA536" s="86">
        <v>0.0</v>
      </c>
      <c r="AB536" s="86">
        <v>5.0</v>
      </c>
      <c r="AC536" s="86">
        <v>2.0</v>
      </c>
      <c r="AD536" s="86">
        <v>0.0</v>
      </c>
      <c r="AE536" s="86">
        <v>0.0</v>
      </c>
      <c r="AF536" s="86">
        <v>0.0</v>
      </c>
      <c r="AG536" s="86">
        <v>0.0</v>
      </c>
      <c r="AH536" s="86">
        <v>0.0</v>
      </c>
      <c r="AI536" s="86">
        <v>0.0</v>
      </c>
      <c r="AJ536" s="116"/>
    </row>
    <row r="537">
      <c r="A537" s="86">
        <v>14047.8</v>
      </c>
      <c r="B537" s="112">
        <v>44461.0</v>
      </c>
      <c r="C537" s="112">
        <v>44461.0</v>
      </c>
      <c r="D537" s="89" t="s">
        <v>93</v>
      </c>
      <c r="E537" s="89" t="s">
        <v>94</v>
      </c>
      <c r="J537" s="86">
        <v>1.0</v>
      </c>
      <c r="K537" s="86">
        <v>0.0</v>
      </c>
      <c r="L537" s="86">
        <v>0.0</v>
      </c>
      <c r="M537" s="89" t="s">
        <v>39</v>
      </c>
      <c r="N537" s="89" t="s">
        <v>39</v>
      </c>
      <c r="O537" s="86">
        <v>0.0</v>
      </c>
      <c r="P537" s="86">
        <v>0.0</v>
      </c>
      <c r="Q537" s="86">
        <v>0.0</v>
      </c>
      <c r="R537" s="86">
        <v>0.0</v>
      </c>
      <c r="S537" s="86">
        <v>0.0</v>
      </c>
      <c r="T537" s="86">
        <v>0.0</v>
      </c>
      <c r="U537" s="86">
        <v>0.0</v>
      </c>
      <c r="V537" s="86">
        <v>0.0</v>
      </c>
      <c r="W537" s="86">
        <v>0.0</v>
      </c>
      <c r="X537" s="86">
        <v>0.0</v>
      </c>
      <c r="Y537" s="86">
        <v>0.0</v>
      </c>
      <c r="Z537" s="86">
        <v>3.0</v>
      </c>
      <c r="AA537" s="86">
        <v>5.0</v>
      </c>
      <c r="AB537" s="86">
        <v>0.0</v>
      </c>
      <c r="AC537" s="86">
        <v>2.0</v>
      </c>
      <c r="AD537" s="86">
        <v>0.0</v>
      </c>
      <c r="AE537" s="86">
        <v>0.0</v>
      </c>
      <c r="AF537" s="86">
        <v>0.0</v>
      </c>
      <c r="AG537" s="86">
        <v>0.0</v>
      </c>
      <c r="AH537" s="86">
        <v>0.0</v>
      </c>
      <c r="AI537" s="86">
        <v>0.0</v>
      </c>
      <c r="AJ537" s="116"/>
    </row>
    <row r="538">
      <c r="A538" s="86">
        <v>14047.9</v>
      </c>
      <c r="B538" s="112">
        <v>44461.0</v>
      </c>
      <c r="C538" s="112">
        <v>44461.0</v>
      </c>
      <c r="D538" s="89" t="s">
        <v>93</v>
      </c>
      <c r="E538" s="89" t="s">
        <v>94</v>
      </c>
      <c r="J538" s="86">
        <v>1.0</v>
      </c>
      <c r="K538" s="86">
        <v>0.0</v>
      </c>
      <c r="L538" s="86">
        <v>0.0</v>
      </c>
      <c r="M538" s="89" t="s">
        <v>39</v>
      </c>
      <c r="N538" s="89" t="s">
        <v>39</v>
      </c>
      <c r="O538" s="86">
        <v>0.0</v>
      </c>
      <c r="P538" s="86">
        <v>0.0</v>
      </c>
      <c r="Q538" s="86">
        <v>0.0</v>
      </c>
      <c r="R538" s="86">
        <v>0.0</v>
      </c>
      <c r="S538" s="86">
        <v>0.0</v>
      </c>
      <c r="T538" s="86">
        <v>0.0</v>
      </c>
      <c r="U538" s="86">
        <v>0.0</v>
      </c>
      <c r="V538" s="86">
        <v>0.0</v>
      </c>
      <c r="W538" s="86">
        <v>0.0</v>
      </c>
      <c r="X538" s="86">
        <v>0.0</v>
      </c>
      <c r="Y538" s="86">
        <v>0.0</v>
      </c>
      <c r="Z538" s="86">
        <v>8.0</v>
      </c>
      <c r="AA538" s="86">
        <v>3.0</v>
      </c>
      <c r="AB538" s="86">
        <v>5.0</v>
      </c>
      <c r="AC538" s="86">
        <v>2.0</v>
      </c>
      <c r="AD538" s="86">
        <v>0.0</v>
      </c>
      <c r="AE538" s="86">
        <v>0.0</v>
      </c>
      <c r="AF538" s="86">
        <v>0.0</v>
      </c>
      <c r="AG538" s="86">
        <v>0.0</v>
      </c>
      <c r="AH538" s="86">
        <v>0.0</v>
      </c>
      <c r="AI538" s="86">
        <v>0.0</v>
      </c>
      <c r="AJ538" s="116"/>
    </row>
    <row r="539">
      <c r="A539" s="86">
        <v>14047.1</v>
      </c>
      <c r="B539" s="112">
        <v>44461.0</v>
      </c>
      <c r="C539" s="112">
        <v>44461.0</v>
      </c>
      <c r="D539" s="89" t="s">
        <v>93</v>
      </c>
      <c r="E539" s="89" t="s">
        <v>94</v>
      </c>
      <c r="J539" s="86">
        <v>1.0</v>
      </c>
      <c r="K539" s="86">
        <v>0.0</v>
      </c>
      <c r="L539" s="86">
        <v>0.0</v>
      </c>
      <c r="M539" s="89" t="s">
        <v>39</v>
      </c>
      <c r="N539" s="89" t="s">
        <v>39</v>
      </c>
      <c r="O539" s="86">
        <v>0.0</v>
      </c>
      <c r="P539" s="86">
        <v>0.0</v>
      </c>
      <c r="Q539" s="86">
        <v>0.0</v>
      </c>
      <c r="R539" s="86">
        <v>0.0</v>
      </c>
      <c r="S539" s="86">
        <v>0.0</v>
      </c>
      <c r="T539" s="86">
        <v>0.0</v>
      </c>
      <c r="U539" s="86">
        <v>0.0</v>
      </c>
      <c r="V539" s="86">
        <v>0.0</v>
      </c>
      <c r="W539" s="86">
        <v>0.0</v>
      </c>
      <c r="X539" s="86">
        <v>0.0</v>
      </c>
      <c r="Y539" s="86">
        <v>0.0</v>
      </c>
      <c r="Z539" s="86">
        <v>9.0</v>
      </c>
      <c r="AA539" s="86">
        <v>4.0</v>
      </c>
      <c r="AB539" s="86">
        <v>5.0</v>
      </c>
      <c r="AC539" s="86">
        <v>2.0</v>
      </c>
      <c r="AD539" s="86">
        <v>0.0</v>
      </c>
      <c r="AE539" s="86">
        <v>0.0</v>
      </c>
      <c r="AF539" s="86">
        <v>0.0</v>
      </c>
      <c r="AG539" s="86">
        <v>0.0</v>
      </c>
      <c r="AH539" s="86">
        <v>0.0</v>
      </c>
      <c r="AI539" s="86">
        <v>0.0</v>
      </c>
      <c r="AJ539" s="116"/>
    </row>
    <row r="540">
      <c r="A540" s="86">
        <v>14047.11</v>
      </c>
      <c r="B540" s="112">
        <v>44461.0</v>
      </c>
      <c r="C540" s="112">
        <v>44461.0</v>
      </c>
      <c r="D540" s="89" t="s">
        <v>93</v>
      </c>
      <c r="E540" s="89" t="s">
        <v>94</v>
      </c>
      <c r="J540" s="86">
        <v>1.0</v>
      </c>
      <c r="K540" s="86">
        <v>0.0</v>
      </c>
      <c r="L540" s="86">
        <v>0.0</v>
      </c>
      <c r="M540" s="89" t="s">
        <v>39</v>
      </c>
      <c r="N540" s="89" t="s">
        <v>39</v>
      </c>
      <c r="O540" s="86">
        <v>0.0</v>
      </c>
      <c r="P540" s="86">
        <v>0.0</v>
      </c>
      <c r="Q540" s="86">
        <v>0.0</v>
      </c>
      <c r="R540" s="86">
        <v>0.0</v>
      </c>
      <c r="S540" s="86">
        <v>0.0</v>
      </c>
      <c r="T540" s="86">
        <v>0.0</v>
      </c>
      <c r="U540" s="86">
        <v>0.0</v>
      </c>
      <c r="V540" s="86">
        <v>0.0</v>
      </c>
      <c r="W540" s="86">
        <v>0.0</v>
      </c>
      <c r="X540" s="86">
        <v>0.0</v>
      </c>
      <c r="Y540" s="86">
        <v>0.0</v>
      </c>
      <c r="Z540" s="86">
        <v>10.0</v>
      </c>
      <c r="AA540" s="86">
        <v>2.0</v>
      </c>
      <c r="AB540" s="86">
        <v>5.0</v>
      </c>
      <c r="AC540" s="86">
        <v>2.0</v>
      </c>
      <c r="AD540" s="86">
        <v>0.0</v>
      </c>
      <c r="AE540" s="86">
        <v>0.0</v>
      </c>
      <c r="AF540" s="86">
        <v>0.0</v>
      </c>
      <c r="AG540" s="86">
        <v>0.0</v>
      </c>
      <c r="AH540" s="86">
        <v>0.0</v>
      </c>
      <c r="AI540" s="86">
        <v>0.0</v>
      </c>
      <c r="AJ540" s="116"/>
    </row>
    <row r="541">
      <c r="A541" s="86">
        <v>14048.1</v>
      </c>
      <c r="B541" s="112">
        <v>44461.0</v>
      </c>
      <c r="C541" s="112">
        <v>44461.0</v>
      </c>
      <c r="D541" s="89" t="s">
        <v>93</v>
      </c>
      <c r="E541" s="89" t="s">
        <v>94</v>
      </c>
      <c r="J541" s="86">
        <v>0.0</v>
      </c>
      <c r="K541" s="86">
        <v>0.0</v>
      </c>
      <c r="L541" s="86">
        <v>1.0</v>
      </c>
      <c r="M541" s="89" t="s">
        <v>39</v>
      </c>
      <c r="N541" s="89" t="s">
        <v>39</v>
      </c>
      <c r="O541" s="86">
        <v>0.0</v>
      </c>
      <c r="P541" s="86">
        <v>2.0</v>
      </c>
      <c r="Q541" s="86">
        <v>4.0</v>
      </c>
      <c r="R541" s="86">
        <v>10.0</v>
      </c>
      <c r="S541" s="86">
        <v>2.0</v>
      </c>
      <c r="T541" s="86">
        <v>0.0</v>
      </c>
      <c r="U541" s="86">
        <v>0.0</v>
      </c>
      <c r="V541" s="86">
        <v>0.0</v>
      </c>
      <c r="W541" s="86">
        <v>0.0</v>
      </c>
      <c r="X541" s="86">
        <v>0.0</v>
      </c>
      <c r="Y541" s="86">
        <v>0.0</v>
      </c>
      <c r="Z541" s="86">
        <v>0.0</v>
      </c>
      <c r="AA541" s="86">
        <v>0.0</v>
      </c>
      <c r="AB541" s="86">
        <v>0.0</v>
      </c>
      <c r="AC541" s="86">
        <v>0.0</v>
      </c>
      <c r="AD541" s="86">
        <v>0.0</v>
      </c>
      <c r="AE541" s="86">
        <v>0.0</v>
      </c>
      <c r="AF541" s="86">
        <v>0.0</v>
      </c>
      <c r="AG541" s="86">
        <v>0.0</v>
      </c>
      <c r="AH541" s="86">
        <v>0.0</v>
      </c>
      <c r="AI541" s="86">
        <v>0.0</v>
      </c>
      <c r="AJ541" s="116"/>
    </row>
    <row r="542">
      <c r="A542" s="86">
        <v>14048.2</v>
      </c>
      <c r="B542" s="112">
        <v>44461.0</v>
      </c>
      <c r="C542" s="112">
        <v>44461.0</v>
      </c>
      <c r="D542" s="89" t="s">
        <v>93</v>
      </c>
      <c r="E542" s="89" t="s">
        <v>94</v>
      </c>
      <c r="J542" s="86">
        <v>0.0</v>
      </c>
      <c r="K542" s="86">
        <v>0.0</v>
      </c>
      <c r="L542" s="86">
        <v>1.0</v>
      </c>
      <c r="M542" s="89" t="s">
        <v>39</v>
      </c>
      <c r="N542" s="89" t="s">
        <v>39</v>
      </c>
      <c r="O542" s="86">
        <v>0.0</v>
      </c>
      <c r="P542" s="86">
        <v>5.0</v>
      </c>
      <c r="Q542" s="86">
        <v>3.0</v>
      </c>
      <c r="R542" s="86">
        <v>10.0</v>
      </c>
      <c r="S542" s="86">
        <v>2.0</v>
      </c>
      <c r="T542" s="86">
        <v>0.0</v>
      </c>
      <c r="U542" s="86">
        <v>0.0</v>
      </c>
      <c r="V542" s="86">
        <v>0.0</v>
      </c>
      <c r="W542" s="86">
        <v>0.0</v>
      </c>
      <c r="X542" s="86">
        <v>0.0</v>
      </c>
      <c r="Y542" s="86">
        <v>0.0</v>
      </c>
      <c r="Z542" s="86">
        <v>0.0</v>
      </c>
      <c r="AA542" s="86">
        <v>0.0</v>
      </c>
      <c r="AB542" s="86">
        <v>0.0</v>
      </c>
      <c r="AC542" s="86">
        <v>0.0</v>
      </c>
      <c r="AD542" s="86">
        <v>0.0</v>
      </c>
      <c r="AE542" s="86">
        <v>0.0</v>
      </c>
      <c r="AF542" s="86">
        <v>0.0</v>
      </c>
      <c r="AG542" s="86">
        <v>0.0</v>
      </c>
      <c r="AH542" s="86">
        <v>0.0</v>
      </c>
      <c r="AI542" s="86">
        <v>0.0</v>
      </c>
      <c r="AJ542" s="116"/>
    </row>
    <row r="543">
      <c r="A543" s="86">
        <v>14048.3</v>
      </c>
      <c r="B543" s="112">
        <v>44461.0</v>
      </c>
      <c r="C543" s="112">
        <v>44461.0</v>
      </c>
      <c r="D543" s="89" t="s">
        <v>93</v>
      </c>
      <c r="E543" s="89" t="s">
        <v>94</v>
      </c>
      <c r="J543" s="86">
        <v>0.0</v>
      </c>
      <c r="K543" s="86">
        <v>0.0</v>
      </c>
      <c r="L543" s="86">
        <v>1.0</v>
      </c>
      <c r="M543" s="89" t="s">
        <v>39</v>
      </c>
      <c r="N543" s="89" t="s">
        <v>39</v>
      </c>
      <c r="O543" s="86">
        <v>0.0</v>
      </c>
      <c r="P543" s="86">
        <v>0.0</v>
      </c>
      <c r="Q543" s="86">
        <v>0.0</v>
      </c>
      <c r="R543" s="86">
        <v>0.0</v>
      </c>
      <c r="S543" s="86">
        <v>0.0</v>
      </c>
      <c r="T543" s="86">
        <v>0.0</v>
      </c>
      <c r="U543" s="86">
        <v>0.0</v>
      </c>
      <c r="V543" s="86">
        <v>2.0</v>
      </c>
      <c r="W543" s="86">
        <v>5.0</v>
      </c>
      <c r="X543" s="86">
        <v>2.0</v>
      </c>
      <c r="Y543" s="86">
        <v>0.0</v>
      </c>
      <c r="Z543" s="86">
        <v>0.0</v>
      </c>
      <c r="AA543" s="86">
        <v>0.0</v>
      </c>
      <c r="AB543" s="86">
        <v>0.0</v>
      </c>
      <c r="AC543" s="86">
        <v>0.0</v>
      </c>
      <c r="AD543" s="86">
        <v>0.0</v>
      </c>
      <c r="AE543" s="86">
        <v>0.0</v>
      </c>
      <c r="AF543" s="86">
        <v>0.0</v>
      </c>
      <c r="AG543" s="86">
        <v>0.0</v>
      </c>
      <c r="AH543" s="86">
        <v>0.0</v>
      </c>
      <c r="AI543" s="86">
        <v>0.0</v>
      </c>
      <c r="AJ543" s="116"/>
    </row>
    <row r="544">
      <c r="A544" s="86">
        <v>14048.4</v>
      </c>
      <c r="B544" s="112">
        <v>44461.0</v>
      </c>
      <c r="C544" s="112">
        <v>44461.0</v>
      </c>
      <c r="D544" s="89" t="s">
        <v>93</v>
      </c>
      <c r="E544" s="89" t="s">
        <v>94</v>
      </c>
      <c r="J544" s="86">
        <v>0.0</v>
      </c>
      <c r="K544" s="86">
        <v>0.0</v>
      </c>
      <c r="L544" s="86">
        <v>1.0</v>
      </c>
      <c r="M544" s="89" t="s">
        <v>39</v>
      </c>
      <c r="N544" s="89" t="s">
        <v>39</v>
      </c>
      <c r="O544" s="86">
        <v>0.0</v>
      </c>
      <c r="P544" s="86">
        <v>2.0</v>
      </c>
      <c r="Q544" s="86">
        <v>3.0</v>
      </c>
      <c r="R544" s="86">
        <v>5.0</v>
      </c>
      <c r="S544" s="86">
        <v>2.0</v>
      </c>
      <c r="T544" s="86">
        <v>0.0</v>
      </c>
      <c r="U544" s="86">
        <v>0.0</v>
      </c>
      <c r="V544" s="86">
        <v>0.0</v>
      </c>
      <c r="W544" s="86">
        <v>0.0</v>
      </c>
      <c r="X544" s="86">
        <v>0.0</v>
      </c>
      <c r="Y544" s="86">
        <v>0.0</v>
      </c>
      <c r="Z544" s="86">
        <v>0.0</v>
      </c>
      <c r="AA544" s="86">
        <v>0.0</v>
      </c>
      <c r="AB544" s="86">
        <v>0.0</v>
      </c>
      <c r="AC544" s="86">
        <v>0.0</v>
      </c>
      <c r="AD544" s="86">
        <v>0.0</v>
      </c>
      <c r="AE544" s="86">
        <v>0.0</v>
      </c>
      <c r="AF544" s="86">
        <v>0.0</v>
      </c>
      <c r="AG544" s="86">
        <v>0.0</v>
      </c>
      <c r="AH544" s="86">
        <v>0.0</v>
      </c>
      <c r="AI544" s="86">
        <v>0.0</v>
      </c>
      <c r="AJ544" s="116"/>
    </row>
    <row r="545">
      <c r="A545" s="86">
        <v>14048.5</v>
      </c>
      <c r="B545" s="112">
        <v>44461.0</v>
      </c>
      <c r="C545" s="112">
        <v>44461.0</v>
      </c>
      <c r="D545" s="89" t="s">
        <v>93</v>
      </c>
      <c r="E545" s="89" t="s">
        <v>94</v>
      </c>
      <c r="J545" s="86">
        <v>0.0</v>
      </c>
      <c r="K545" s="86">
        <v>0.0</v>
      </c>
      <c r="L545" s="86">
        <v>1.0</v>
      </c>
      <c r="M545" s="89" t="s">
        <v>39</v>
      </c>
      <c r="N545" s="89" t="s">
        <v>39</v>
      </c>
      <c r="O545" s="86">
        <v>0.0</v>
      </c>
      <c r="P545" s="86">
        <v>13.0</v>
      </c>
      <c r="Q545" s="86">
        <v>3.0</v>
      </c>
      <c r="R545" s="86">
        <v>10.0</v>
      </c>
      <c r="S545" s="86">
        <v>2.0</v>
      </c>
      <c r="T545" s="86">
        <v>0.0</v>
      </c>
      <c r="U545" s="86">
        <v>0.0</v>
      </c>
      <c r="V545" s="86">
        <v>0.0</v>
      </c>
      <c r="W545" s="86">
        <v>0.0</v>
      </c>
      <c r="X545" s="86">
        <v>0.0</v>
      </c>
      <c r="Y545" s="86">
        <v>0.0</v>
      </c>
      <c r="Z545" s="86">
        <v>0.0</v>
      </c>
      <c r="AA545" s="86">
        <v>0.0</v>
      </c>
      <c r="AB545" s="86">
        <v>0.0</v>
      </c>
      <c r="AC545" s="86">
        <v>0.0</v>
      </c>
      <c r="AD545" s="86">
        <v>0.0</v>
      </c>
      <c r="AE545" s="86">
        <v>0.0</v>
      </c>
      <c r="AF545" s="86">
        <v>0.0</v>
      </c>
      <c r="AG545" s="86">
        <v>0.0</v>
      </c>
      <c r="AH545" s="86">
        <v>0.0</v>
      </c>
      <c r="AI545" s="86">
        <v>0.0</v>
      </c>
      <c r="AJ545" s="116"/>
    </row>
    <row r="546">
      <c r="A546" s="86">
        <v>14048.6</v>
      </c>
      <c r="B546" s="112">
        <v>44461.0</v>
      </c>
      <c r="C546" s="112">
        <v>44461.0</v>
      </c>
      <c r="D546" s="89" t="s">
        <v>93</v>
      </c>
      <c r="E546" s="89" t="s">
        <v>94</v>
      </c>
      <c r="F546" s="89" t="s">
        <v>191</v>
      </c>
      <c r="G546" s="89" t="s">
        <v>107</v>
      </c>
      <c r="H546" s="86">
        <v>27511.0</v>
      </c>
      <c r="I546" s="91"/>
      <c r="J546" s="86">
        <v>0.0</v>
      </c>
      <c r="K546" s="86">
        <v>1.0</v>
      </c>
      <c r="L546" s="86">
        <v>0.0</v>
      </c>
      <c r="M546" s="89" t="s">
        <v>39</v>
      </c>
      <c r="N546" s="89" t="s">
        <v>39</v>
      </c>
      <c r="O546" s="86">
        <v>0.0</v>
      </c>
      <c r="P546" s="86">
        <v>0.0</v>
      </c>
      <c r="Q546" s="86">
        <v>0.0</v>
      </c>
      <c r="R546" s="86">
        <v>0.0</v>
      </c>
      <c r="S546" s="86">
        <v>0.0</v>
      </c>
      <c r="T546" s="86">
        <v>0.0</v>
      </c>
      <c r="U546" s="86">
        <v>7.0</v>
      </c>
      <c r="V546" s="86">
        <v>4.0</v>
      </c>
      <c r="W546" s="86">
        <v>5.0</v>
      </c>
      <c r="X546" s="86">
        <v>2.0</v>
      </c>
      <c r="Y546" s="86">
        <v>0.0</v>
      </c>
      <c r="Z546" s="86">
        <v>0.0</v>
      </c>
      <c r="AA546" s="86">
        <v>0.0</v>
      </c>
      <c r="AB546" s="86">
        <v>0.0</v>
      </c>
      <c r="AC546" s="86">
        <v>0.0</v>
      </c>
      <c r="AD546" s="86">
        <v>0.0</v>
      </c>
      <c r="AE546" s="86">
        <v>0.0</v>
      </c>
      <c r="AF546" s="86">
        <v>0.0</v>
      </c>
      <c r="AG546" s="86">
        <v>0.0</v>
      </c>
      <c r="AH546" s="86">
        <v>0.0</v>
      </c>
      <c r="AI546" s="86">
        <v>0.0</v>
      </c>
      <c r="AJ546" s="116"/>
    </row>
    <row r="547">
      <c r="A547" s="86">
        <v>14048.7</v>
      </c>
      <c r="B547" s="112">
        <v>44461.0</v>
      </c>
      <c r="C547" s="112">
        <v>44461.0</v>
      </c>
      <c r="D547" s="89" t="s">
        <v>93</v>
      </c>
      <c r="E547" s="89" t="s">
        <v>94</v>
      </c>
      <c r="F547" s="89" t="s">
        <v>191</v>
      </c>
      <c r="G547" s="90" t="s">
        <v>107</v>
      </c>
      <c r="H547" s="111">
        <v>27511.0</v>
      </c>
      <c r="I547" s="91"/>
      <c r="J547" s="86">
        <v>0.0</v>
      </c>
      <c r="K547" s="86">
        <v>1.0</v>
      </c>
      <c r="L547" s="86">
        <v>0.0</v>
      </c>
      <c r="M547" s="89" t="s">
        <v>39</v>
      </c>
      <c r="N547" s="89" t="s">
        <v>39</v>
      </c>
      <c r="O547" s="86">
        <v>0.0</v>
      </c>
      <c r="P547" s="86">
        <v>0.0</v>
      </c>
      <c r="Q547" s="86">
        <v>0.0</v>
      </c>
      <c r="R547" s="86">
        <v>0.0</v>
      </c>
      <c r="S547" s="86">
        <v>0.0</v>
      </c>
      <c r="T547" s="86">
        <v>0.0</v>
      </c>
      <c r="U547" s="86">
        <v>0.0</v>
      </c>
      <c r="V547" s="86">
        <v>0.0</v>
      </c>
      <c r="W547" s="86">
        <v>10.0</v>
      </c>
      <c r="X547" s="86">
        <v>2.0</v>
      </c>
      <c r="Y547" s="86">
        <v>0.0</v>
      </c>
      <c r="Z547" s="86">
        <v>0.0</v>
      </c>
      <c r="AA547" s="86">
        <v>0.0</v>
      </c>
      <c r="AB547" s="86">
        <v>0.0</v>
      </c>
      <c r="AC547" s="86">
        <v>0.0</v>
      </c>
      <c r="AD547" s="86">
        <v>0.0</v>
      </c>
      <c r="AE547" s="86">
        <v>0.0</v>
      </c>
      <c r="AF547" s="86">
        <v>0.0</v>
      </c>
      <c r="AG547" s="86">
        <v>0.0</v>
      </c>
      <c r="AH547" s="86">
        <v>0.0</v>
      </c>
      <c r="AI547" s="86">
        <v>0.0</v>
      </c>
      <c r="AJ547" s="116"/>
    </row>
    <row r="548">
      <c r="A548" s="86">
        <v>14048.8</v>
      </c>
      <c r="B548" s="112">
        <v>44461.0</v>
      </c>
      <c r="C548" s="112">
        <v>44461.0</v>
      </c>
      <c r="D548" s="89" t="s">
        <v>93</v>
      </c>
      <c r="E548" s="89" t="s">
        <v>94</v>
      </c>
      <c r="F548" s="89" t="s">
        <v>191</v>
      </c>
      <c r="G548" s="89" t="s">
        <v>107</v>
      </c>
      <c r="H548" s="86">
        <v>27511.0</v>
      </c>
      <c r="I548" s="91"/>
      <c r="J548" s="86">
        <v>0.0</v>
      </c>
      <c r="K548" s="86">
        <v>1.0</v>
      </c>
      <c r="L548" s="86">
        <v>0.0</v>
      </c>
      <c r="M548" s="89" t="s">
        <v>39</v>
      </c>
      <c r="N548" s="89" t="s">
        <v>39</v>
      </c>
      <c r="O548" s="86">
        <v>0.0</v>
      </c>
      <c r="P548" s="86">
        <v>0.0</v>
      </c>
      <c r="Q548" s="86">
        <v>0.0</v>
      </c>
      <c r="R548" s="86">
        <v>0.0</v>
      </c>
      <c r="S548" s="86">
        <v>0.0</v>
      </c>
      <c r="T548" s="86">
        <v>0.0</v>
      </c>
      <c r="U548" s="86">
        <v>10.0</v>
      </c>
      <c r="V548" s="86">
        <v>8.0</v>
      </c>
      <c r="W548" s="86">
        <v>10.0</v>
      </c>
      <c r="X548" s="86">
        <v>2.0</v>
      </c>
      <c r="Y548" s="86">
        <v>0.0</v>
      </c>
      <c r="Z548" s="86">
        <v>0.0</v>
      </c>
      <c r="AA548" s="86">
        <v>0.0</v>
      </c>
      <c r="AB548" s="86">
        <v>0.0</v>
      </c>
      <c r="AC548" s="86">
        <v>0.0</v>
      </c>
      <c r="AD548" s="86">
        <v>0.0</v>
      </c>
      <c r="AE548" s="86">
        <v>0.0</v>
      </c>
      <c r="AF548" s="86">
        <v>0.0</v>
      </c>
      <c r="AG548" s="86">
        <v>0.0</v>
      </c>
      <c r="AH548" s="86">
        <v>0.0</v>
      </c>
      <c r="AI548" s="86">
        <v>0.0</v>
      </c>
      <c r="AJ548" s="116"/>
    </row>
    <row r="549">
      <c r="A549" s="86">
        <v>14048.9</v>
      </c>
      <c r="B549" s="112">
        <v>44461.0</v>
      </c>
      <c r="C549" s="112">
        <v>44461.0</v>
      </c>
      <c r="D549" s="89" t="s">
        <v>93</v>
      </c>
      <c r="E549" s="89" t="s">
        <v>94</v>
      </c>
      <c r="F549" s="89" t="s">
        <v>191</v>
      </c>
      <c r="G549" s="90" t="s">
        <v>107</v>
      </c>
      <c r="H549" s="111">
        <v>27511.0</v>
      </c>
      <c r="I549" s="91"/>
      <c r="J549" s="86">
        <v>0.0</v>
      </c>
      <c r="K549" s="86">
        <v>1.0</v>
      </c>
      <c r="L549" s="86">
        <v>0.0</v>
      </c>
      <c r="M549" s="89" t="s">
        <v>39</v>
      </c>
      <c r="N549" s="89" t="s">
        <v>39</v>
      </c>
      <c r="O549" s="86">
        <v>0.0</v>
      </c>
      <c r="P549" s="86">
        <v>0.0</v>
      </c>
      <c r="Q549" s="86">
        <v>0.0</v>
      </c>
      <c r="R549" s="86">
        <v>0.0</v>
      </c>
      <c r="S549" s="86">
        <v>0.0</v>
      </c>
      <c r="T549" s="86">
        <v>0.0</v>
      </c>
      <c r="U549" s="86">
        <v>13.0</v>
      </c>
      <c r="V549" s="86">
        <v>6.0</v>
      </c>
      <c r="W549" s="86">
        <v>10.0</v>
      </c>
      <c r="X549" s="86">
        <v>2.0</v>
      </c>
      <c r="Y549" s="86">
        <v>0.0</v>
      </c>
      <c r="Z549" s="86">
        <v>0.0</v>
      </c>
      <c r="AA549" s="86">
        <v>0.0</v>
      </c>
      <c r="AB549" s="86">
        <v>0.0</v>
      </c>
      <c r="AC549" s="86">
        <v>0.0</v>
      </c>
      <c r="AD549" s="86">
        <v>0.0</v>
      </c>
      <c r="AE549" s="86">
        <v>0.0</v>
      </c>
      <c r="AF549" s="86">
        <v>0.0</v>
      </c>
      <c r="AG549" s="86">
        <v>0.0</v>
      </c>
      <c r="AH549" s="86">
        <v>0.0</v>
      </c>
      <c r="AI549" s="86">
        <v>0.0</v>
      </c>
      <c r="AJ549" s="116"/>
    </row>
    <row r="550">
      <c r="A550" s="86">
        <v>14049.1</v>
      </c>
      <c r="B550" s="112">
        <v>44461.0</v>
      </c>
      <c r="C550" s="112">
        <v>44461.0</v>
      </c>
      <c r="D550" s="89" t="s">
        <v>93</v>
      </c>
      <c r="E550" s="89" t="s">
        <v>94</v>
      </c>
      <c r="F550" s="89" t="s">
        <v>191</v>
      </c>
      <c r="G550" s="89" t="s">
        <v>107</v>
      </c>
      <c r="H550" s="86">
        <v>27511.0</v>
      </c>
      <c r="I550" s="91"/>
      <c r="J550" s="86">
        <v>0.0</v>
      </c>
      <c r="K550" s="86">
        <v>1.0</v>
      </c>
      <c r="L550" s="86">
        <v>0.0</v>
      </c>
      <c r="M550" s="89" t="s">
        <v>39</v>
      </c>
      <c r="N550" s="89" t="s">
        <v>39</v>
      </c>
      <c r="O550" s="86">
        <v>0.0</v>
      </c>
      <c r="P550" s="86">
        <v>0.0</v>
      </c>
      <c r="Q550" s="86">
        <v>0.0</v>
      </c>
      <c r="R550" s="86">
        <v>0.0</v>
      </c>
      <c r="S550" s="86">
        <v>0.0</v>
      </c>
      <c r="T550" s="86">
        <v>0.0</v>
      </c>
      <c r="U550" s="86">
        <v>4.0</v>
      </c>
      <c r="V550" s="86">
        <v>5.0</v>
      </c>
      <c r="W550" s="86">
        <v>10.0</v>
      </c>
      <c r="X550" s="86">
        <v>2.0</v>
      </c>
      <c r="Y550" s="86">
        <v>0.0</v>
      </c>
      <c r="Z550" s="86">
        <v>0.0</v>
      </c>
      <c r="AA550" s="86">
        <v>0.0</v>
      </c>
      <c r="AB550" s="86">
        <v>0.0</v>
      </c>
      <c r="AC550" s="86">
        <v>0.0</v>
      </c>
      <c r="AD550" s="86">
        <v>0.0</v>
      </c>
      <c r="AE550" s="86">
        <v>0.0</v>
      </c>
      <c r="AF550" s="86">
        <v>0.0</v>
      </c>
      <c r="AG550" s="86">
        <v>0.0</v>
      </c>
      <c r="AH550" s="86">
        <v>0.0</v>
      </c>
      <c r="AI550" s="86">
        <v>0.0</v>
      </c>
      <c r="AJ550" s="116"/>
    </row>
    <row r="551">
      <c r="A551" s="86">
        <v>14049.2</v>
      </c>
      <c r="B551" s="112">
        <v>44461.0</v>
      </c>
      <c r="C551" s="112">
        <v>44461.0</v>
      </c>
      <c r="D551" s="89" t="s">
        <v>93</v>
      </c>
      <c r="E551" s="90" t="s">
        <v>94</v>
      </c>
      <c r="F551" s="89" t="s">
        <v>191</v>
      </c>
      <c r="G551" s="89" t="s">
        <v>107</v>
      </c>
      <c r="H551" s="86">
        <v>27511.0</v>
      </c>
      <c r="I551" s="91"/>
      <c r="J551" s="86">
        <v>0.0</v>
      </c>
      <c r="K551" s="86">
        <v>1.0</v>
      </c>
      <c r="L551" s="86">
        <v>0.0</v>
      </c>
      <c r="M551" s="89" t="s">
        <v>39</v>
      </c>
      <c r="N551" s="89" t="s">
        <v>39</v>
      </c>
      <c r="O551" s="86">
        <v>0.0</v>
      </c>
      <c r="P551" s="86">
        <v>0.0</v>
      </c>
      <c r="Q551" s="86">
        <v>0.0</v>
      </c>
      <c r="R551" s="86">
        <v>0.0</v>
      </c>
      <c r="S551" s="86">
        <v>0.0</v>
      </c>
      <c r="T551" s="86">
        <v>0.0</v>
      </c>
      <c r="U551" s="86">
        <v>4.0</v>
      </c>
      <c r="V551" s="86">
        <v>3.0</v>
      </c>
      <c r="W551" s="86">
        <v>5.0</v>
      </c>
      <c r="X551" s="86">
        <v>2.0</v>
      </c>
      <c r="Y551" s="86">
        <v>0.0</v>
      </c>
      <c r="Z551" s="86">
        <v>0.0</v>
      </c>
      <c r="AA551" s="86">
        <v>0.0</v>
      </c>
      <c r="AB551" s="86">
        <v>0.0</v>
      </c>
      <c r="AC551" s="86">
        <v>0.0</v>
      </c>
      <c r="AD551" s="86">
        <v>0.0</v>
      </c>
      <c r="AE551" s="86">
        <v>0.0</v>
      </c>
      <c r="AF551" s="86">
        <v>0.0</v>
      </c>
      <c r="AG551" s="86">
        <v>0.0</v>
      </c>
      <c r="AH551" s="86">
        <v>0.0</v>
      </c>
      <c r="AI551" s="86">
        <v>0.0</v>
      </c>
      <c r="AJ551" s="116"/>
    </row>
    <row r="552">
      <c r="A552" s="86">
        <v>14049.3</v>
      </c>
      <c r="B552" s="112">
        <v>44461.0</v>
      </c>
      <c r="C552" s="112">
        <v>44461.0</v>
      </c>
      <c r="D552" s="89" t="s">
        <v>93</v>
      </c>
      <c r="E552" s="89" t="s">
        <v>94</v>
      </c>
      <c r="F552" s="89" t="s">
        <v>191</v>
      </c>
      <c r="G552" s="89" t="s">
        <v>107</v>
      </c>
      <c r="H552" s="86">
        <v>27511.0</v>
      </c>
      <c r="I552" s="91"/>
      <c r="J552" s="86">
        <v>0.0</v>
      </c>
      <c r="K552" s="86">
        <v>1.0</v>
      </c>
      <c r="L552" s="86">
        <v>0.0</v>
      </c>
      <c r="M552" s="89" t="s">
        <v>39</v>
      </c>
      <c r="N552" s="89" t="s">
        <v>39</v>
      </c>
      <c r="O552" s="86">
        <v>0.0</v>
      </c>
      <c r="P552" s="86">
        <v>0.0</v>
      </c>
      <c r="Q552" s="86">
        <v>0.0</v>
      </c>
      <c r="R552" s="86">
        <v>0.0</v>
      </c>
      <c r="S552" s="86">
        <v>0.0</v>
      </c>
      <c r="T552" s="86">
        <v>0.0</v>
      </c>
      <c r="U552" s="86">
        <v>2.0</v>
      </c>
      <c r="V552" s="86">
        <v>6.0</v>
      </c>
      <c r="W552" s="86">
        <v>0.0</v>
      </c>
      <c r="X552" s="86">
        <v>2.0</v>
      </c>
      <c r="Y552" s="86">
        <v>0.0</v>
      </c>
      <c r="Z552" s="86">
        <v>0.0</v>
      </c>
      <c r="AA552" s="86">
        <v>0.0</v>
      </c>
      <c r="AB552" s="86">
        <v>0.0</v>
      </c>
      <c r="AC552" s="86">
        <v>0.0</v>
      </c>
      <c r="AD552" s="86">
        <v>0.0</v>
      </c>
      <c r="AE552" s="86">
        <v>0.0</v>
      </c>
      <c r="AF552" s="86">
        <v>0.0</v>
      </c>
      <c r="AG552" s="86">
        <v>0.0</v>
      </c>
      <c r="AH552" s="86">
        <v>0.0</v>
      </c>
      <c r="AI552" s="86">
        <v>0.0</v>
      </c>
      <c r="AJ552" s="116"/>
    </row>
    <row r="553">
      <c r="A553" s="86">
        <v>14049.4</v>
      </c>
      <c r="B553" s="112">
        <v>44461.0</v>
      </c>
      <c r="C553" s="112">
        <v>44461.0</v>
      </c>
      <c r="D553" s="89" t="s">
        <v>93</v>
      </c>
      <c r="E553" s="89" t="s">
        <v>94</v>
      </c>
      <c r="F553" s="89" t="s">
        <v>191</v>
      </c>
      <c r="G553" s="90" t="s">
        <v>107</v>
      </c>
      <c r="H553" s="111">
        <v>27511.0</v>
      </c>
      <c r="I553" s="91"/>
      <c r="J553" s="86">
        <v>0.0</v>
      </c>
      <c r="K553" s="86">
        <v>1.0</v>
      </c>
      <c r="L553" s="86">
        <v>0.0</v>
      </c>
      <c r="M553" s="89" t="s">
        <v>39</v>
      </c>
      <c r="N553" s="89" t="s">
        <v>39</v>
      </c>
      <c r="O553" s="86">
        <v>0.0</v>
      </c>
      <c r="P553" s="86">
        <v>0.0</v>
      </c>
      <c r="Q553" s="86">
        <v>0.0</v>
      </c>
      <c r="R553" s="86">
        <v>0.0</v>
      </c>
      <c r="S553" s="86">
        <v>0.0</v>
      </c>
      <c r="T553" s="86">
        <v>0.0</v>
      </c>
      <c r="U553" s="86">
        <v>2.0</v>
      </c>
      <c r="V553" s="86">
        <v>6.0</v>
      </c>
      <c r="W553" s="86">
        <v>10.0</v>
      </c>
      <c r="X553" s="86">
        <v>2.0</v>
      </c>
      <c r="Y553" s="86">
        <v>0.0</v>
      </c>
      <c r="Z553" s="86">
        <v>0.0</v>
      </c>
      <c r="AA553" s="86">
        <v>0.0</v>
      </c>
      <c r="AB553" s="86">
        <v>0.0</v>
      </c>
      <c r="AC553" s="86">
        <v>0.0</v>
      </c>
      <c r="AD553" s="86">
        <v>0.0</v>
      </c>
      <c r="AE553" s="86">
        <v>0.0</v>
      </c>
      <c r="AF553" s="86">
        <v>0.0</v>
      </c>
      <c r="AG553" s="86">
        <v>0.0</v>
      </c>
      <c r="AH553" s="86">
        <v>0.0</v>
      </c>
      <c r="AI553" s="86">
        <v>0.0</v>
      </c>
      <c r="AJ553" s="116"/>
    </row>
    <row r="554">
      <c r="A554" s="86">
        <v>14049.5</v>
      </c>
      <c r="B554" s="112">
        <v>44461.0</v>
      </c>
      <c r="C554" s="112">
        <v>44461.0</v>
      </c>
      <c r="D554" s="89" t="s">
        <v>93</v>
      </c>
      <c r="E554" s="89" t="s">
        <v>94</v>
      </c>
      <c r="F554" s="89" t="s">
        <v>191</v>
      </c>
      <c r="G554" s="89" t="s">
        <v>107</v>
      </c>
      <c r="H554" s="86">
        <v>27511.0</v>
      </c>
      <c r="I554" s="91"/>
      <c r="J554" s="86">
        <v>0.0</v>
      </c>
      <c r="K554" s="86">
        <v>1.0</v>
      </c>
      <c r="L554" s="86">
        <v>0.0</v>
      </c>
      <c r="M554" s="89" t="s">
        <v>39</v>
      </c>
      <c r="N554" s="89" t="s">
        <v>39</v>
      </c>
      <c r="O554" s="86">
        <v>0.0</v>
      </c>
      <c r="P554" s="86">
        <v>0.0</v>
      </c>
      <c r="Q554" s="86">
        <v>0.0</v>
      </c>
      <c r="R554" s="86">
        <v>0.0</v>
      </c>
      <c r="S554" s="86">
        <v>0.0</v>
      </c>
      <c r="T554" s="86">
        <v>0.0</v>
      </c>
      <c r="U554" s="86">
        <v>5.0</v>
      </c>
      <c r="V554" s="86">
        <v>7.0</v>
      </c>
      <c r="W554" s="86">
        <v>0.0</v>
      </c>
      <c r="X554" s="86">
        <v>2.0</v>
      </c>
      <c r="Y554" s="86">
        <v>0.0</v>
      </c>
      <c r="Z554" s="86">
        <v>0.0</v>
      </c>
      <c r="AA554" s="86">
        <v>0.0</v>
      </c>
      <c r="AB554" s="86">
        <v>0.0</v>
      </c>
      <c r="AC554" s="86">
        <v>0.0</v>
      </c>
      <c r="AD554" s="86">
        <v>0.0</v>
      </c>
      <c r="AE554" s="86">
        <v>0.0</v>
      </c>
      <c r="AF554" s="86">
        <v>0.0</v>
      </c>
      <c r="AG554" s="86">
        <v>0.0</v>
      </c>
      <c r="AH554" s="86">
        <v>0.0</v>
      </c>
      <c r="AI554" s="86">
        <v>0.0</v>
      </c>
      <c r="AJ554" s="116"/>
    </row>
    <row r="555">
      <c r="A555" s="86">
        <v>14049.6</v>
      </c>
      <c r="B555" s="112">
        <v>44461.0</v>
      </c>
      <c r="C555" s="112">
        <v>44461.0</v>
      </c>
      <c r="D555" s="89" t="s">
        <v>93</v>
      </c>
      <c r="E555" s="89" t="s">
        <v>94</v>
      </c>
      <c r="F555" s="89" t="s">
        <v>191</v>
      </c>
      <c r="G555" s="89" t="s">
        <v>107</v>
      </c>
      <c r="H555" s="86">
        <v>27511.0</v>
      </c>
      <c r="I555" s="91"/>
      <c r="J555" s="86">
        <v>0.0</v>
      </c>
      <c r="K555" s="86">
        <v>1.0</v>
      </c>
      <c r="L555" s="86">
        <v>0.0</v>
      </c>
      <c r="M555" s="89" t="s">
        <v>39</v>
      </c>
      <c r="N555" s="89" t="s">
        <v>39</v>
      </c>
      <c r="O555" s="86">
        <v>0.0</v>
      </c>
      <c r="P555" s="86">
        <v>0.0</v>
      </c>
      <c r="Q555" s="86">
        <v>0.0</v>
      </c>
      <c r="R555" s="86">
        <v>0.0</v>
      </c>
      <c r="S555" s="86">
        <v>0.0</v>
      </c>
      <c r="T555" s="86">
        <v>0.0</v>
      </c>
      <c r="U555" s="86">
        <v>5.0</v>
      </c>
      <c r="V555" s="86">
        <v>0.0</v>
      </c>
      <c r="W555" s="86">
        <v>10.0</v>
      </c>
      <c r="X555" s="86">
        <v>2.0</v>
      </c>
      <c r="Y555" s="86">
        <v>0.0</v>
      </c>
      <c r="Z555" s="86">
        <v>0.0</v>
      </c>
      <c r="AA555" s="86">
        <v>0.0</v>
      </c>
      <c r="AB555" s="86">
        <v>0.0</v>
      </c>
      <c r="AC555" s="86">
        <v>0.0</v>
      </c>
      <c r="AD555" s="86">
        <v>0.0</v>
      </c>
      <c r="AE555" s="86">
        <v>0.0</v>
      </c>
      <c r="AF555" s="86">
        <v>0.0</v>
      </c>
      <c r="AG555" s="86">
        <v>0.0</v>
      </c>
      <c r="AH555" s="86">
        <v>0.0</v>
      </c>
      <c r="AI555" s="86">
        <v>0.0</v>
      </c>
      <c r="AJ555" s="116"/>
    </row>
    <row r="556">
      <c r="A556" s="86">
        <v>14049.7</v>
      </c>
      <c r="B556" s="112">
        <v>44461.0</v>
      </c>
      <c r="C556" s="112">
        <v>44461.0</v>
      </c>
      <c r="D556" s="89" t="s">
        <v>93</v>
      </c>
      <c r="E556" s="89" t="s">
        <v>94</v>
      </c>
      <c r="F556" s="89" t="s">
        <v>191</v>
      </c>
      <c r="G556" s="89" t="s">
        <v>107</v>
      </c>
      <c r="H556" s="86">
        <v>27511.0</v>
      </c>
      <c r="I556" s="91"/>
      <c r="J556" s="86">
        <v>0.0</v>
      </c>
      <c r="K556" s="86">
        <v>1.0</v>
      </c>
      <c r="L556" s="86">
        <v>0.0</v>
      </c>
      <c r="M556" s="89" t="s">
        <v>39</v>
      </c>
      <c r="N556" s="89" t="s">
        <v>39</v>
      </c>
      <c r="O556" s="86">
        <v>0.0</v>
      </c>
      <c r="P556" s="86">
        <v>0.0</v>
      </c>
      <c r="Q556" s="86">
        <v>0.0</v>
      </c>
      <c r="R556" s="86">
        <v>0.0</v>
      </c>
      <c r="S556" s="86">
        <v>0.0</v>
      </c>
      <c r="T556" s="86">
        <v>0.0</v>
      </c>
      <c r="U556" s="86">
        <v>9.0</v>
      </c>
      <c r="V556" s="86">
        <v>1.0</v>
      </c>
      <c r="W556" s="86">
        <v>10.0</v>
      </c>
      <c r="X556" s="86">
        <v>2.0</v>
      </c>
      <c r="Y556" s="86">
        <v>0.0</v>
      </c>
      <c r="Z556" s="86">
        <v>0.0</v>
      </c>
      <c r="AA556" s="86">
        <v>0.0</v>
      </c>
      <c r="AB556" s="86">
        <v>0.0</v>
      </c>
      <c r="AC556" s="86">
        <v>0.0</v>
      </c>
      <c r="AD556" s="86">
        <v>0.0</v>
      </c>
      <c r="AE556" s="86">
        <v>0.0</v>
      </c>
      <c r="AF556" s="86">
        <v>0.0</v>
      </c>
      <c r="AG556" s="86">
        <v>0.0</v>
      </c>
      <c r="AH556" s="86">
        <v>0.0</v>
      </c>
      <c r="AI556" s="86">
        <v>0.0</v>
      </c>
      <c r="AJ556" s="116"/>
    </row>
    <row r="557">
      <c r="A557" s="86">
        <v>14049.8</v>
      </c>
      <c r="B557" s="112">
        <v>44461.0</v>
      </c>
      <c r="C557" s="112">
        <v>44461.0</v>
      </c>
      <c r="D557" s="89" t="s">
        <v>93</v>
      </c>
      <c r="E557" s="89" t="s">
        <v>94</v>
      </c>
      <c r="F557" s="89" t="s">
        <v>191</v>
      </c>
      <c r="G557" s="90" t="s">
        <v>107</v>
      </c>
      <c r="H557" s="111">
        <v>27511.0</v>
      </c>
      <c r="I557" s="91"/>
      <c r="J557" s="86">
        <v>0.0</v>
      </c>
      <c r="K557" s="86">
        <v>1.0</v>
      </c>
      <c r="L557" s="86">
        <v>0.0</v>
      </c>
      <c r="M557" s="89" t="s">
        <v>39</v>
      </c>
      <c r="N557" s="89" t="s">
        <v>39</v>
      </c>
      <c r="O557" s="86">
        <v>0.0</v>
      </c>
      <c r="P557" s="86">
        <v>0.0</v>
      </c>
      <c r="Q557" s="86">
        <v>0.0</v>
      </c>
      <c r="R557" s="86">
        <v>0.0</v>
      </c>
      <c r="S557" s="86">
        <v>0.0</v>
      </c>
      <c r="T557" s="86">
        <v>0.0</v>
      </c>
      <c r="U557" s="86">
        <v>13.0</v>
      </c>
      <c r="V557" s="86">
        <v>3.0</v>
      </c>
      <c r="W557" s="86">
        <v>10.0</v>
      </c>
      <c r="X557" s="86">
        <v>2.0</v>
      </c>
      <c r="Y557" s="86">
        <v>0.0</v>
      </c>
      <c r="Z557" s="86">
        <v>0.0</v>
      </c>
      <c r="AA557" s="86">
        <v>0.0</v>
      </c>
      <c r="AB557" s="86">
        <v>0.0</v>
      </c>
      <c r="AC557" s="86">
        <v>0.0</v>
      </c>
      <c r="AD557" s="86">
        <v>0.0</v>
      </c>
      <c r="AE557" s="86">
        <v>0.0</v>
      </c>
      <c r="AF557" s="86">
        <v>0.0</v>
      </c>
      <c r="AG557" s="86">
        <v>0.0</v>
      </c>
      <c r="AH557" s="86">
        <v>0.0</v>
      </c>
      <c r="AI557" s="86">
        <v>0.0</v>
      </c>
      <c r="AJ557" s="116"/>
    </row>
    <row r="558">
      <c r="A558" s="86">
        <v>14049.9</v>
      </c>
      <c r="B558" s="112">
        <v>44461.0</v>
      </c>
      <c r="C558" s="112">
        <v>44461.0</v>
      </c>
      <c r="D558" s="89" t="s">
        <v>93</v>
      </c>
      <c r="E558" s="89" t="s">
        <v>94</v>
      </c>
      <c r="F558" s="89" t="s">
        <v>191</v>
      </c>
      <c r="G558" s="89" t="s">
        <v>107</v>
      </c>
      <c r="H558" s="86">
        <v>27511.0</v>
      </c>
      <c r="I558" s="110"/>
      <c r="J558" s="86">
        <v>0.0</v>
      </c>
      <c r="K558" s="86">
        <v>1.0</v>
      </c>
      <c r="L558" s="86">
        <v>0.0</v>
      </c>
      <c r="M558" s="89" t="s">
        <v>39</v>
      </c>
      <c r="N558" s="89" t="s">
        <v>39</v>
      </c>
      <c r="O558" s="86">
        <v>0.0</v>
      </c>
      <c r="P558" s="86">
        <v>0.0</v>
      </c>
      <c r="Q558" s="86">
        <v>0.0</v>
      </c>
      <c r="R558" s="86">
        <v>0.0</v>
      </c>
      <c r="S558" s="86">
        <v>0.0</v>
      </c>
      <c r="T558" s="86">
        <v>0.0</v>
      </c>
      <c r="U558" s="86">
        <v>6.0</v>
      </c>
      <c r="V558" s="86">
        <v>0.0</v>
      </c>
      <c r="W558" s="86">
        <v>10.0</v>
      </c>
      <c r="X558" s="86">
        <v>2.0</v>
      </c>
      <c r="Y558" s="86">
        <v>0.0</v>
      </c>
      <c r="Z558" s="86">
        <v>0.0</v>
      </c>
      <c r="AA558" s="86">
        <v>0.0</v>
      </c>
      <c r="AB558" s="86">
        <v>0.0</v>
      </c>
      <c r="AC558" s="86">
        <v>0.0</v>
      </c>
      <c r="AD558" s="86">
        <v>0.0</v>
      </c>
      <c r="AE558" s="86">
        <v>0.0</v>
      </c>
      <c r="AF558" s="86">
        <v>0.0</v>
      </c>
      <c r="AG558" s="86">
        <v>0.0</v>
      </c>
      <c r="AH558" s="86">
        <v>0.0</v>
      </c>
      <c r="AI558" s="86">
        <v>0.0</v>
      </c>
      <c r="AJ558" s="116"/>
    </row>
    <row r="559">
      <c r="A559" s="86">
        <v>14050.1</v>
      </c>
      <c r="B559" s="112">
        <v>44461.0</v>
      </c>
      <c r="C559" s="112">
        <v>44461.0</v>
      </c>
      <c r="D559" s="89" t="s">
        <v>93</v>
      </c>
      <c r="E559" s="89" t="s">
        <v>94</v>
      </c>
      <c r="F559" s="89" t="s">
        <v>191</v>
      </c>
      <c r="G559" s="89" t="s">
        <v>107</v>
      </c>
      <c r="H559" s="86">
        <v>27511.0</v>
      </c>
      <c r="I559" s="110"/>
      <c r="J559" s="86">
        <v>0.0</v>
      </c>
      <c r="K559" s="86">
        <v>1.0</v>
      </c>
      <c r="L559" s="86">
        <v>0.0</v>
      </c>
      <c r="M559" s="89" t="s">
        <v>39</v>
      </c>
      <c r="N559" s="89" t="s">
        <v>39</v>
      </c>
      <c r="O559" s="86">
        <v>0.0</v>
      </c>
      <c r="P559" s="86">
        <v>0.0</v>
      </c>
      <c r="Q559" s="86">
        <v>0.0</v>
      </c>
      <c r="R559" s="86">
        <v>0.0</v>
      </c>
      <c r="S559" s="86">
        <v>0.0</v>
      </c>
      <c r="T559" s="86">
        <v>0.0</v>
      </c>
      <c r="U559" s="86">
        <v>5.0</v>
      </c>
      <c r="V559" s="86">
        <v>3.0</v>
      </c>
      <c r="W559" s="86">
        <v>10.0</v>
      </c>
      <c r="X559" s="86">
        <v>2.0</v>
      </c>
      <c r="Y559" s="86">
        <v>0.0</v>
      </c>
      <c r="Z559" s="86">
        <v>0.0</v>
      </c>
      <c r="AA559" s="86">
        <v>0.0</v>
      </c>
      <c r="AB559" s="86">
        <v>0.0</v>
      </c>
      <c r="AC559" s="86">
        <v>0.0</v>
      </c>
      <c r="AD559" s="86">
        <v>0.0</v>
      </c>
      <c r="AE559" s="86">
        <v>0.0</v>
      </c>
      <c r="AF559" s="86">
        <v>0.0</v>
      </c>
      <c r="AG559" s="86">
        <v>0.0</v>
      </c>
      <c r="AH559" s="86">
        <v>0.0</v>
      </c>
      <c r="AI559" s="86">
        <v>0.0</v>
      </c>
      <c r="AJ559" s="116"/>
    </row>
    <row r="560">
      <c r="A560" s="86">
        <v>14050.2</v>
      </c>
      <c r="B560" s="112">
        <v>44461.0</v>
      </c>
      <c r="C560" s="112">
        <v>44461.0</v>
      </c>
      <c r="D560" s="89" t="s">
        <v>93</v>
      </c>
      <c r="E560" s="89" t="s">
        <v>94</v>
      </c>
      <c r="J560" s="86">
        <v>1.0</v>
      </c>
      <c r="K560" s="86">
        <v>0.0</v>
      </c>
      <c r="L560" s="86">
        <v>0.0</v>
      </c>
      <c r="M560" s="89" t="s">
        <v>39</v>
      </c>
      <c r="N560" s="89" t="s">
        <v>39</v>
      </c>
      <c r="O560" s="86">
        <v>0.0</v>
      </c>
      <c r="P560" s="86">
        <v>0.0</v>
      </c>
      <c r="Q560" s="86">
        <v>0.0</v>
      </c>
      <c r="R560" s="86">
        <v>0.0</v>
      </c>
      <c r="S560" s="86">
        <v>0.0</v>
      </c>
      <c r="T560" s="86">
        <v>0.0</v>
      </c>
      <c r="U560" s="86">
        <v>5.0</v>
      </c>
      <c r="V560" s="86">
        <v>8.0</v>
      </c>
      <c r="W560" s="86">
        <v>0.0</v>
      </c>
      <c r="X560" s="86">
        <v>0.0</v>
      </c>
      <c r="Y560" s="86">
        <v>0.0</v>
      </c>
      <c r="Z560" s="86">
        <v>0.0</v>
      </c>
      <c r="AA560" s="86">
        <v>0.0</v>
      </c>
      <c r="AB560" s="86">
        <v>0.0</v>
      </c>
      <c r="AC560" s="86">
        <v>0.0</v>
      </c>
      <c r="AD560" s="86">
        <v>0.0</v>
      </c>
      <c r="AE560" s="86">
        <v>0.0</v>
      </c>
      <c r="AF560" s="86">
        <v>0.0</v>
      </c>
      <c r="AG560" s="86">
        <v>0.0</v>
      </c>
      <c r="AH560" s="86">
        <v>2.0</v>
      </c>
      <c r="AI560" s="86">
        <v>0.0</v>
      </c>
      <c r="AJ560" s="116"/>
    </row>
    <row r="561">
      <c r="A561" s="86">
        <v>14050.3</v>
      </c>
      <c r="B561" s="112">
        <v>44461.0</v>
      </c>
      <c r="C561" s="112">
        <v>44461.0</v>
      </c>
      <c r="D561" s="89" t="s">
        <v>93</v>
      </c>
      <c r="E561" s="89" t="s">
        <v>94</v>
      </c>
      <c r="F561" s="89" t="s">
        <v>191</v>
      </c>
      <c r="G561" s="89" t="s">
        <v>107</v>
      </c>
      <c r="H561" s="86">
        <v>27511.0</v>
      </c>
      <c r="I561" s="91"/>
      <c r="J561" s="86">
        <v>0.0</v>
      </c>
      <c r="K561" s="86">
        <v>1.0</v>
      </c>
      <c r="L561" s="86">
        <v>0.0</v>
      </c>
      <c r="M561" s="89" t="s">
        <v>39</v>
      </c>
      <c r="N561" s="89" t="s">
        <v>39</v>
      </c>
      <c r="O561" s="86">
        <v>0.0</v>
      </c>
      <c r="P561" s="86">
        <v>0.0</v>
      </c>
      <c r="Q561" s="86">
        <v>0.0</v>
      </c>
      <c r="R561" s="86">
        <v>0.0</v>
      </c>
      <c r="S561" s="86">
        <v>0.0</v>
      </c>
      <c r="T561" s="86">
        <v>0.0</v>
      </c>
      <c r="U561" s="86">
        <v>4.0</v>
      </c>
      <c r="V561" s="86">
        <v>0.0</v>
      </c>
      <c r="W561" s="86">
        <v>5.0</v>
      </c>
      <c r="X561" s="86">
        <v>2.0</v>
      </c>
      <c r="Y561" s="86">
        <v>0.0</v>
      </c>
      <c r="Z561" s="86">
        <v>0.0</v>
      </c>
      <c r="AA561" s="86">
        <v>0.0</v>
      </c>
      <c r="AB561" s="86">
        <v>0.0</v>
      </c>
      <c r="AC561" s="86">
        <v>0.0</v>
      </c>
      <c r="AD561" s="86">
        <v>0.0</v>
      </c>
      <c r="AE561" s="86">
        <v>0.0</v>
      </c>
      <c r="AF561" s="86">
        <v>0.0</v>
      </c>
      <c r="AG561" s="86">
        <v>0.0</v>
      </c>
      <c r="AH561" s="86">
        <v>0.0</v>
      </c>
      <c r="AI561" s="86">
        <v>0.0</v>
      </c>
      <c r="AJ561" s="116"/>
    </row>
    <row r="562">
      <c r="A562" s="86">
        <v>14050.4</v>
      </c>
      <c r="B562" s="112">
        <v>44461.0</v>
      </c>
      <c r="C562" s="112">
        <v>44461.0</v>
      </c>
      <c r="D562" s="89" t="s">
        <v>93</v>
      </c>
      <c r="E562" s="89" t="s">
        <v>94</v>
      </c>
      <c r="F562" s="89" t="s">
        <v>191</v>
      </c>
      <c r="G562" s="89" t="s">
        <v>107</v>
      </c>
      <c r="H562" s="86">
        <v>27511.0</v>
      </c>
      <c r="I562" s="91"/>
      <c r="J562" s="86">
        <v>0.0</v>
      </c>
      <c r="K562" s="86">
        <v>1.0</v>
      </c>
      <c r="L562" s="86">
        <v>0.0</v>
      </c>
      <c r="M562" s="89" t="s">
        <v>39</v>
      </c>
      <c r="N562" s="89" t="s">
        <v>39</v>
      </c>
      <c r="O562" s="86">
        <v>0.0</v>
      </c>
      <c r="P562" s="86">
        <v>0.0</v>
      </c>
      <c r="Q562" s="86">
        <v>0.0</v>
      </c>
      <c r="R562" s="86">
        <v>0.0</v>
      </c>
      <c r="S562" s="86">
        <v>0.0</v>
      </c>
      <c r="T562" s="86">
        <v>0.0</v>
      </c>
      <c r="U562" s="86">
        <v>1.0</v>
      </c>
      <c r="V562" s="86">
        <v>2.0</v>
      </c>
      <c r="W562" s="86">
        <v>10.0</v>
      </c>
      <c r="X562" s="86">
        <v>2.0</v>
      </c>
      <c r="Y562" s="86">
        <v>0.0</v>
      </c>
      <c r="Z562" s="86">
        <v>0.0</v>
      </c>
      <c r="AA562" s="86">
        <v>0.0</v>
      </c>
      <c r="AB562" s="86">
        <v>0.0</v>
      </c>
      <c r="AC562" s="86">
        <v>0.0</v>
      </c>
      <c r="AD562" s="86">
        <v>0.0</v>
      </c>
      <c r="AE562" s="86">
        <v>0.0</v>
      </c>
      <c r="AF562" s="86">
        <v>0.0</v>
      </c>
      <c r="AG562" s="86">
        <v>0.0</v>
      </c>
      <c r="AH562" s="86">
        <v>0.0</v>
      </c>
      <c r="AI562" s="86">
        <v>0.0</v>
      </c>
      <c r="AJ562" s="116"/>
    </row>
    <row r="563">
      <c r="A563" s="86">
        <v>14050.5</v>
      </c>
      <c r="B563" s="112">
        <v>44461.0</v>
      </c>
      <c r="C563" s="112">
        <v>44461.0</v>
      </c>
      <c r="D563" s="89" t="s">
        <v>93</v>
      </c>
      <c r="E563" s="89" t="s">
        <v>94</v>
      </c>
      <c r="F563" s="89" t="s">
        <v>191</v>
      </c>
      <c r="G563" s="89" t="s">
        <v>107</v>
      </c>
      <c r="H563" s="86">
        <v>27511.0</v>
      </c>
      <c r="I563" s="91"/>
      <c r="J563" s="86">
        <v>0.0</v>
      </c>
      <c r="K563" s="86">
        <v>1.0</v>
      </c>
      <c r="L563" s="86">
        <v>0.0</v>
      </c>
      <c r="M563" s="89" t="s">
        <v>39</v>
      </c>
      <c r="N563" s="89" t="s">
        <v>39</v>
      </c>
      <c r="O563" s="86">
        <v>0.0</v>
      </c>
      <c r="P563" s="86">
        <v>0.0</v>
      </c>
      <c r="Q563" s="86">
        <v>0.0</v>
      </c>
      <c r="R563" s="86">
        <v>0.0</v>
      </c>
      <c r="S563" s="86">
        <v>0.0</v>
      </c>
      <c r="T563" s="86">
        <v>0.0</v>
      </c>
      <c r="U563" s="86">
        <v>3.0</v>
      </c>
      <c r="V563" s="86">
        <v>2.0</v>
      </c>
      <c r="W563" s="86">
        <v>10.0</v>
      </c>
      <c r="X563" s="86">
        <v>2.0</v>
      </c>
      <c r="Y563" s="86">
        <v>0.0</v>
      </c>
      <c r="Z563" s="86">
        <v>0.0</v>
      </c>
      <c r="AA563" s="86">
        <v>0.0</v>
      </c>
      <c r="AB563" s="86">
        <v>0.0</v>
      </c>
      <c r="AC563" s="86">
        <v>0.0</v>
      </c>
      <c r="AD563" s="86">
        <v>0.0</v>
      </c>
      <c r="AE563" s="86">
        <v>0.0</v>
      </c>
      <c r="AF563" s="86">
        <v>0.0</v>
      </c>
      <c r="AG563" s="86">
        <v>0.0</v>
      </c>
      <c r="AH563" s="86">
        <v>0.0</v>
      </c>
      <c r="AI563" s="86">
        <v>0.0</v>
      </c>
      <c r="AJ563" s="116"/>
    </row>
    <row r="564">
      <c r="A564" s="86">
        <v>14050.6</v>
      </c>
      <c r="B564" s="112">
        <v>44461.0</v>
      </c>
      <c r="C564" s="112">
        <v>44461.0</v>
      </c>
      <c r="D564" s="89" t="s">
        <v>93</v>
      </c>
      <c r="E564" s="89" t="s">
        <v>94</v>
      </c>
      <c r="F564" s="89" t="s">
        <v>191</v>
      </c>
      <c r="G564" s="89" t="s">
        <v>107</v>
      </c>
      <c r="H564" s="86">
        <v>27511.0</v>
      </c>
      <c r="I564" s="91"/>
      <c r="J564" s="86">
        <v>0.0</v>
      </c>
      <c r="K564" s="86">
        <v>1.0</v>
      </c>
      <c r="L564" s="86">
        <v>0.0</v>
      </c>
      <c r="M564" s="89" t="s">
        <v>39</v>
      </c>
      <c r="N564" s="89" t="s">
        <v>39</v>
      </c>
      <c r="O564" s="86">
        <v>0.0</v>
      </c>
      <c r="P564" s="86">
        <v>0.0</v>
      </c>
      <c r="Q564" s="86">
        <v>0.0</v>
      </c>
      <c r="R564" s="86">
        <v>0.0</v>
      </c>
      <c r="S564" s="86">
        <v>0.0</v>
      </c>
      <c r="T564" s="86">
        <v>0.0</v>
      </c>
      <c r="U564" s="86">
        <v>2.0</v>
      </c>
      <c r="V564" s="86">
        <v>1.0</v>
      </c>
      <c r="W564" s="86">
        <v>10.0</v>
      </c>
      <c r="X564" s="86">
        <v>2.0</v>
      </c>
      <c r="Y564" s="86">
        <v>0.0</v>
      </c>
      <c r="Z564" s="86">
        <v>0.0</v>
      </c>
      <c r="AA564" s="86">
        <v>0.0</v>
      </c>
      <c r="AB564" s="86">
        <v>0.0</v>
      </c>
      <c r="AC564" s="86">
        <v>0.0</v>
      </c>
      <c r="AD564" s="86">
        <v>0.0</v>
      </c>
      <c r="AE564" s="86">
        <v>0.0</v>
      </c>
      <c r="AF564" s="86">
        <v>0.0</v>
      </c>
      <c r="AG564" s="86">
        <v>0.0</v>
      </c>
      <c r="AH564" s="86">
        <v>0.0</v>
      </c>
      <c r="AI564" s="86">
        <v>0.0</v>
      </c>
      <c r="AJ564" s="116"/>
    </row>
    <row r="565">
      <c r="A565" s="86">
        <v>14050.7</v>
      </c>
      <c r="B565" s="112">
        <v>44461.0</v>
      </c>
      <c r="C565" s="112">
        <v>44461.0</v>
      </c>
      <c r="D565" s="89" t="s">
        <v>93</v>
      </c>
      <c r="E565" s="89" t="s">
        <v>94</v>
      </c>
      <c r="F565" s="89" t="s">
        <v>191</v>
      </c>
      <c r="G565" s="89" t="s">
        <v>107</v>
      </c>
      <c r="H565" s="86">
        <v>27511.0</v>
      </c>
      <c r="I565" s="91"/>
      <c r="J565" s="86">
        <v>0.0</v>
      </c>
      <c r="K565" s="86">
        <v>1.0</v>
      </c>
      <c r="L565" s="86">
        <v>0.0</v>
      </c>
      <c r="M565" s="89" t="s">
        <v>39</v>
      </c>
      <c r="N565" s="89" t="s">
        <v>39</v>
      </c>
      <c r="O565" s="86">
        <v>0.0</v>
      </c>
      <c r="P565" s="86">
        <v>0.0</v>
      </c>
      <c r="Q565" s="86">
        <v>0.0</v>
      </c>
      <c r="R565" s="86">
        <v>0.0</v>
      </c>
      <c r="S565" s="86">
        <v>0.0</v>
      </c>
      <c r="T565" s="86">
        <v>0.0</v>
      </c>
      <c r="U565" s="86">
        <v>9.0</v>
      </c>
      <c r="V565" s="86">
        <v>4.0</v>
      </c>
      <c r="W565" s="86">
        <v>5.0</v>
      </c>
      <c r="X565" s="86">
        <v>2.0</v>
      </c>
      <c r="Y565" s="86">
        <v>0.0</v>
      </c>
      <c r="Z565" s="86">
        <v>0.0</v>
      </c>
      <c r="AA565" s="86">
        <v>0.0</v>
      </c>
      <c r="AB565" s="86">
        <v>0.0</v>
      </c>
      <c r="AC565" s="86">
        <v>0.0</v>
      </c>
      <c r="AD565" s="86">
        <v>0.0</v>
      </c>
      <c r="AE565" s="86">
        <v>0.0</v>
      </c>
      <c r="AF565" s="86">
        <v>0.0</v>
      </c>
      <c r="AG565" s="86">
        <v>0.0</v>
      </c>
      <c r="AH565" s="86">
        <v>0.0</v>
      </c>
      <c r="AI565" s="86">
        <v>0.0</v>
      </c>
      <c r="AJ565" s="116"/>
    </row>
    <row r="566">
      <c r="A566" s="86">
        <v>14051.1</v>
      </c>
      <c r="B566" s="112">
        <v>44461.0</v>
      </c>
      <c r="C566" s="112">
        <v>44461.0</v>
      </c>
      <c r="D566" s="89" t="s">
        <v>93</v>
      </c>
      <c r="E566" s="89" t="s">
        <v>94</v>
      </c>
      <c r="F566" s="89" t="s">
        <v>191</v>
      </c>
      <c r="G566" s="89" t="s">
        <v>107</v>
      </c>
      <c r="H566" s="86">
        <v>27511.0</v>
      </c>
      <c r="I566" s="91"/>
      <c r="J566" s="86">
        <v>0.0</v>
      </c>
      <c r="K566" s="86">
        <v>1.0</v>
      </c>
      <c r="L566" s="86">
        <v>0.0</v>
      </c>
      <c r="M566" s="89" t="s">
        <v>39</v>
      </c>
      <c r="N566" s="89" t="s">
        <v>39</v>
      </c>
      <c r="O566" s="86">
        <v>0.0</v>
      </c>
      <c r="P566" s="86">
        <v>0.0</v>
      </c>
      <c r="Q566" s="86">
        <v>0.0</v>
      </c>
      <c r="R566" s="86">
        <v>0.0</v>
      </c>
      <c r="S566" s="86">
        <v>0.0</v>
      </c>
      <c r="T566" s="86">
        <v>0.0</v>
      </c>
      <c r="U566" s="86">
        <v>4.0</v>
      </c>
      <c r="V566" s="86">
        <v>0.0</v>
      </c>
      <c r="W566" s="86">
        <v>10.0</v>
      </c>
      <c r="X566" s="86">
        <v>2.0</v>
      </c>
      <c r="Y566" s="86">
        <v>0.0</v>
      </c>
      <c r="Z566" s="86">
        <v>0.0</v>
      </c>
      <c r="AA566" s="86">
        <v>0.0</v>
      </c>
      <c r="AB566" s="86">
        <v>0.0</v>
      </c>
      <c r="AC566" s="86">
        <v>0.0</v>
      </c>
      <c r="AD566" s="86">
        <v>0.0</v>
      </c>
      <c r="AE566" s="86">
        <v>0.0</v>
      </c>
      <c r="AF566" s="86">
        <v>0.0</v>
      </c>
      <c r="AG566" s="86">
        <v>0.0</v>
      </c>
      <c r="AH566" s="86">
        <v>0.0</v>
      </c>
      <c r="AI566" s="86">
        <v>0.0</v>
      </c>
      <c r="AJ566" s="116"/>
    </row>
    <row r="567">
      <c r="A567" s="86">
        <v>14051.2</v>
      </c>
      <c r="B567" s="112">
        <v>44461.0</v>
      </c>
      <c r="C567" s="112">
        <v>44461.0</v>
      </c>
      <c r="D567" s="89" t="s">
        <v>93</v>
      </c>
      <c r="E567" s="89" t="s">
        <v>94</v>
      </c>
      <c r="F567" s="89" t="s">
        <v>191</v>
      </c>
      <c r="G567" s="90" t="s">
        <v>107</v>
      </c>
      <c r="H567" s="111">
        <v>27511.0</v>
      </c>
      <c r="I567" s="91"/>
      <c r="J567" s="86">
        <v>0.0</v>
      </c>
      <c r="K567" s="86">
        <v>1.0</v>
      </c>
      <c r="L567" s="86">
        <v>0.0</v>
      </c>
      <c r="M567" s="89" t="s">
        <v>39</v>
      </c>
      <c r="N567" s="89" t="s">
        <v>39</v>
      </c>
      <c r="O567" s="86">
        <v>0.0</v>
      </c>
      <c r="P567" s="86">
        <v>0.0</v>
      </c>
      <c r="Q567" s="86">
        <v>0.0</v>
      </c>
      <c r="R567" s="86">
        <v>0.0</v>
      </c>
      <c r="S567" s="86">
        <v>0.0</v>
      </c>
      <c r="T567" s="86">
        <v>0.0</v>
      </c>
      <c r="U567" s="86">
        <v>10.0</v>
      </c>
      <c r="V567" s="86">
        <v>1.0</v>
      </c>
      <c r="W567" s="86">
        <v>5.0</v>
      </c>
      <c r="X567" s="86">
        <v>2.0</v>
      </c>
      <c r="Y567" s="86">
        <v>0.0</v>
      </c>
      <c r="Z567" s="86">
        <v>0.0</v>
      </c>
      <c r="AA567" s="86">
        <v>0.0</v>
      </c>
      <c r="AB567" s="86">
        <v>0.0</v>
      </c>
      <c r="AC567" s="86">
        <v>0.0</v>
      </c>
      <c r="AD567" s="86">
        <v>0.0</v>
      </c>
      <c r="AE567" s="86">
        <v>0.0</v>
      </c>
      <c r="AF567" s="86">
        <v>0.0</v>
      </c>
      <c r="AG567" s="86">
        <v>0.0</v>
      </c>
      <c r="AH567" s="86">
        <v>0.0</v>
      </c>
      <c r="AI567" s="86">
        <v>0.0</v>
      </c>
      <c r="AJ567" s="116"/>
    </row>
    <row r="568">
      <c r="A568" s="86">
        <v>14051.3</v>
      </c>
      <c r="B568" s="112">
        <v>44461.0</v>
      </c>
      <c r="C568" s="112">
        <v>44461.0</v>
      </c>
      <c r="D568" s="89" t="s">
        <v>93</v>
      </c>
      <c r="E568" s="89" t="s">
        <v>94</v>
      </c>
      <c r="F568" s="89" t="s">
        <v>191</v>
      </c>
      <c r="G568" s="90" t="s">
        <v>107</v>
      </c>
      <c r="H568" s="111">
        <v>27511.0</v>
      </c>
      <c r="I568" s="91"/>
      <c r="J568" s="86">
        <v>0.0</v>
      </c>
      <c r="K568" s="86">
        <v>1.0</v>
      </c>
      <c r="L568" s="86">
        <v>0.0</v>
      </c>
      <c r="M568" s="89" t="s">
        <v>39</v>
      </c>
      <c r="N568" s="89" t="s">
        <v>39</v>
      </c>
      <c r="O568" s="86">
        <v>0.0</v>
      </c>
      <c r="P568" s="86">
        <v>0.0</v>
      </c>
      <c r="Q568" s="86">
        <v>0.0</v>
      </c>
      <c r="R568" s="86">
        <v>0.0</v>
      </c>
      <c r="S568" s="86">
        <v>0.0</v>
      </c>
      <c r="T568" s="86">
        <v>0.0</v>
      </c>
      <c r="U568" s="86">
        <v>11.0</v>
      </c>
      <c r="V568" s="86">
        <v>2.0</v>
      </c>
      <c r="W568" s="86">
        <v>5.0</v>
      </c>
      <c r="X568" s="86">
        <v>2.0</v>
      </c>
      <c r="Y568" s="86">
        <v>0.0</v>
      </c>
      <c r="Z568" s="86">
        <v>0.0</v>
      </c>
      <c r="AA568" s="86">
        <v>0.0</v>
      </c>
      <c r="AB568" s="86">
        <v>0.0</v>
      </c>
      <c r="AC568" s="86">
        <v>0.0</v>
      </c>
      <c r="AD568" s="86">
        <v>0.0</v>
      </c>
      <c r="AE568" s="86">
        <v>0.0</v>
      </c>
      <c r="AF568" s="86">
        <v>0.0</v>
      </c>
      <c r="AG568" s="86">
        <v>0.0</v>
      </c>
      <c r="AH568" s="86">
        <v>0.0</v>
      </c>
      <c r="AI568" s="86">
        <v>0.0</v>
      </c>
      <c r="AJ568" s="116"/>
    </row>
    <row r="569">
      <c r="A569" s="86">
        <v>14051.4</v>
      </c>
      <c r="B569" s="112">
        <v>44461.0</v>
      </c>
      <c r="C569" s="112">
        <v>44461.0</v>
      </c>
      <c r="D569" s="89" t="s">
        <v>93</v>
      </c>
      <c r="E569" s="89" t="s">
        <v>94</v>
      </c>
      <c r="F569" s="89" t="s">
        <v>191</v>
      </c>
      <c r="G569" s="90" t="s">
        <v>107</v>
      </c>
      <c r="H569" s="111">
        <v>27511.0</v>
      </c>
      <c r="I569" s="91"/>
      <c r="J569" s="86">
        <v>0.0</v>
      </c>
      <c r="K569" s="86">
        <v>1.0</v>
      </c>
      <c r="L569" s="86">
        <v>0.0</v>
      </c>
      <c r="M569" s="89" t="s">
        <v>39</v>
      </c>
      <c r="N569" s="89" t="s">
        <v>39</v>
      </c>
      <c r="O569" s="86">
        <v>0.0</v>
      </c>
      <c r="P569" s="86">
        <v>0.0</v>
      </c>
      <c r="Q569" s="86">
        <v>0.0</v>
      </c>
      <c r="R569" s="86">
        <v>0.0</v>
      </c>
      <c r="S569" s="86">
        <v>0.0</v>
      </c>
      <c r="T569" s="86">
        <v>0.0</v>
      </c>
      <c r="U569" s="86">
        <v>7.0</v>
      </c>
      <c r="V569" s="86">
        <v>0.0</v>
      </c>
      <c r="W569" s="86">
        <v>0.0</v>
      </c>
      <c r="X569" s="86">
        <v>2.0</v>
      </c>
      <c r="Y569" s="86">
        <v>0.0</v>
      </c>
      <c r="Z569" s="86">
        <v>0.0</v>
      </c>
      <c r="AA569" s="86">
        <v>0.0</v>
      </c>
      <c r="AB569" s="86">
        <v>0.0</v>
      </c>
      <c r="AC569" s="86">
        <v>0.0</v>
      </c>
      <c r="AD569" s="86">
        <v>0.0</v>
      </c>
      <c r="AE569" s="86">
        <v>0.0</v>
      </c>
      <c r="AF569" s="86">
        <v>0.0</v>
      </c>
      <c r="AG569" s="86">
        <v>0.0</v>
      </c>
      <c r="AH569" s="86">
        <v>0.0</v>
      </c>
      <c r="AI569" s="86">
        <v>0.0</v>
      </c>
      <c r="AJ569" s="116"/>
    </row>
    <row r="570">
      <c r="A570" s="86">
        <v>14051.5</v>
      </c>
      <c r="B570" s="112">
        <v>44461.0</v>
      </c>
      <c r="C570" s="112">
        <v>44461.0</v>
      </c>
      <c r="D570" s="89" t="s">
        <v>93</v>
      </c>
      <c r="E570" s="89" t="s">
        <v>94</v>
      </c>
      <c r="F570" s="89" t="s">
        <v>191</v>
      </c>
      <c r="G570" s="90" t="s">
        <v>107</v>
      </c>
      <c r="H570" s="111">
        <v>27511.0</v>
      </c>
      <c r="I570" s="91"/>
      <c r="J570" s="86">
        <v>0.0</v>
      </c>
      <c r="K570" s="86">
        <v>1.0</v>
      </c>
      <c r="L570" s="86">
        <v>0.0</v>
      </c>
      <c r="M570" s="89" t="s">
        <v>39</v>
      </c>
      <c r="N570" s="89" t="s">
        <v>39</v>
      </c>
      <c r="O570" s="86">
        <v>0.0</v>
      </c>
      <c r="P570" s="86">
        <v>0.0</v>
      </c>
      <c r="Q570" s="86">
        <v>0.0</v>
      </c>
      <c r="R570" s="86">
        <v>0.0</v>
      </c>
      <c r="S570" s="86">
        <v>0.0</v>
      </c>
      <c r="T570" s="86">
        <v>0.0</v>
      </c>
      <c r="U570" s="86">
        <v>0.0</v>
      </c>
      <c r="V570" s="86">
        <v>0.0</v>
      </c>
      <c r="W570" s="86">
        <v>0.0</v>
      </c>
      <c r="X570" s="86">
        <v>0.0</v>
      </c>
      <c r="Y570" s="86">
        <v>0.0</v>
      </c>
      <c r="Z570" s="86">
        <v>0.0</v>
      </c>
      <c r="AA570" s="86">
        <v>0.0</v>
      </c>
      <c r="AB570" s="86">
        <v>0.0</v>
      </c>
      <c r="AC570" s="86">
        <v>0.0</v>
      </c>
      <c r="AD570" s="86">
        <v>0.0</v>
      </c>
      <c r="AE570" s="86">
        <v>3.0</v>
      </c>
      <c r="AF570" s="86">
        <v>1.0</v>
      </c>
      <c r="AG570" s="86">
        <v>5.0</v>
      </c>
      <c r="AH570" s="86">
        <v>2.0</v>
      </c>
      <c r="AI570" s="86">
        <v>0.0</v>
      </c>
      <c r="AJ570" s="116"/>
    </row>
    <row r="571">
      <c r="A571" s="86">
        <v>14051.6</v>
      </c>
      <c r="B571" s="112">
        <v>44461.0</v>
      </c>
      <c r="C571" s="112">
        <v>44461.0</v>
      </c>
      <c r="D571" s="89" t="s">
        <v>93</v>
      </c>
      <c r="E571" s="89" t="s">
        <v>94</v>
      </c>
      <c r="F571" s="89" t="s">
        <v>191</v>
      </c>
      <c r="G571" s="90" t="s">
        <v>107</v>
      </c>
      <c r="H571" s="111">
        <v>27511.0</v>
      </c>
      <c r="I571" s="91"/>
      <c r="J571" s="86">
        <v>0.0</v>
      </c>
      <c r="K571" s="86">
        <v>1.0</v>
      </c>
      <c r="L571" s="86">
        <v>0.0</v>
      </c>
      <c r="M571" s="89" t="s">
        <v>39</v>
      </c>
      <c r="N571" s="89" t="s">
        <v>39</v>
      </c>
      <c r="O571" s="86">
        <v>0.0</v>
      </c>
      <c r="P571" s="86">
        <v>0.0</v>
      </c>
      <c r="Q571" s="86">
        <v>0.0</v>
      </c>
      <c r="R571" s="86">
        <v>0.0</v>
      </c>
      <c r="S571" s="86">
        <v>0.0</v>
      </c>
      <c r="T571" s="86">
        <v>0.0</v>
      </c>
      <c r="U571" s="86">
        <v>4.0</v>
      </c>
      <c r="V571" s="86">
        <v>1.0</v>
      </c>
      <c r="W571" s="86">
        <v>10.0</v>
      </c>
      <c r="X571" s="86">
        <v>2.0</v>
      </c>
      <c r="Y571" s="86">
        <v>0.0</v>
      </c>
      <c r="Z571" s="86">
        <v>0.0</v>
      </c>
      <c r="AA571" s="86">
        <v>0.0</v>
      </c>
      <c r="AB571" s="86">
        <v>0.0</v>
      </c>
      <c r="AC571" s="86">
        <v>0.0</v>
      </c>
      <c r="AD571" s="86">
        <v>0.0</v>
      </c>
      <c r="AE571" s="86">
        <v>0.0</v>
      </c>
      <c r="AF571" s="86">
        <v>0.0</v>
      </c>
      <c r="AG571" s="86">
        <v>0.0</v>
      </c>
      <c r="AH571" s="86">
        <v>0.0</v>
      </c>
      <c r="AI571" s="86">
        <v>0.0</v>
      </c>
      <c r="AJ571" s="116"/>
    </row>
    <row r="572">
      <c r="A572" s="86">
        <v>14051.7</v>
      </c>
      <c r="B572" s="112">
        <v>44461.0</v>
      </c>
      <c r="C572" s="112">
        <v>44461.0</v>
      </c>
      <c r="D572" s="89" t="s">
        <v>93</v>
      </c>
      <c r="E572" s="89" t="s">
        <v>94</v>
      </c>
      <c r="F572" s="89" t="s">
        <v>191</v>
      </c>
      <c r="G572" s="90" t="s">
        <v>107</v>
      </c>
      <c r="H572" s="111">
        <v>27511.0</v>
      </c>
      <c r="I572" s="91"/>
      <c r="J572" s="86">
        <v>0.0</v>
      </c>
      <c r="K572" s="86">
        <v>1.0</v>
      </c>
      <c r="L572" s="86">
        <v>0.0</v>
      </c>
      <c r="M572" s="89" t="s">
        <v>39</v>
      </c>
      <c r="N572" s="89" t="s">
        <v>39</v>
      </c>
      <c r="O572" s="86">
        <v>0.0</v>
      </c>
      <c r="P572" s="86">
        <v>0.0</v>
      </c>
      <c r="Q572" s="86">
        <v>0.0</v>
      </c>
      <c r="R572" s="86">
        <v>0.0</v>
      </c>
      <c r="S572" s="86">
        <v>0.0</v>
      </c>
      <c r="T572" s="86">
        <v>0.0</v>
      </c>
      <c r="U572" s="86">
        <v>9.0</v>
      </c>
      <c r="V572" s="86">
        <v>5.0</v>
      </c>
      <c r="W572" s="86">
        <v>10.0</v>
      </c>
      <c r="X572" s="86">
        <v>2.0</v>
      </c>
      <c r="Y572" s="86">
        <v>0.0</v>
      </c>
      <c r="Z572" s="86">
        <v>0.0</v>
      </c>
      <c r="AA572" s="86">
        <v>0.0</v>
      </c>
      <c r="AB572" s="86">
        <v>0.0</v>
      </c>
      <c r="AC572" s="86">
        <v>0.0</v>
      </c>
      <c r="AD572" s="86">
        <v>0.0</v>
      </c>
      <c r="AE572" s="86">
        <v>0.0</v>
      </c>
      <c r="AF572" s="86">
        <v>0.0</v>
      </c>
      <c r="AG572" s="86">
        <v>0.0</v>
      </c>
      <c r="AH572" s="86">
        <v>0.0</v>
      </c>
      <c r="AI572" s="86">
        <v>0.0</v>
      </c>
      <c r="AJ572" s="116"/>
    </row>
    <row r="573">
      <c r="A573" s="86">
        <v>14051.8</v>
      </c>
      <c r="B573" s="112">
        <v>44461.0</v>
      </c>
      <c r="C573" s="112">
        <v>44461.0</v>
      </c>
      <c r="D573" s="89" t="s">
        <v>93</v>
      </c>
      <c r="E573" s="89" t="s">
        <v>94</v>
      </c>
      <c r="F573" s="89" t="s">
        <v>191</v>
      </c>
      <c r="G573" s="90" t="s">
        <v>107</v>
      </c>
      <c r="H573" s="111">
        <v>27511.0</v>
      </c>
      <c r="I573" s="91"/>
      <c r="J573" s="86">
        <v>0.0</v>
      </c>
      <c r="K573" s="86">
        <v>1.0</v>
      </c>
      <c r="L573" s="86">
        <v>0.0</v>
      </c>
      <c r="M573" s="89" t="s">
        <v>39</v>
      </c>
      <c r="N573" s="89" t="s">
        <v>39</v>
      </c>
      <c r="O573" s="86">
        <v>0.0</v>
      </c>
      <c r="P573" s="86">
        <v>0.0</v>
      </c>
      <c r="Q573" s="86">
        <v>0.0</v>
      </c>
      <c r="R573" s="86">
        <v>0.0</v>
      </c>
      <c r="S573" s="86">
        <v>0.0</v>
      </c>
      <c r="T573" s="86">
        <v>0.0</v>
      </c>
      <c r="U573" s="86">
        <v>0.0</v>
      </c>
      <c r="V573" s="86">
        <v>0.0</v>
      </c>
      <c r="W573" s="86">
        <v>0.0</v>
      </c>
      <c r="X573" s="86">
        <v>0.0</v>
      </c>
      <c r="Y573" s="86">
        <v>0.0</v>
      </c>
      <c r="Z573" s="86">
        <v>0.0</v>
      </c>
      <c r="AA573" s="86">
        <v>0.0</v>
      </c>
      <c r="AB573" s="86">
        <v>0.0</v>
      </c>
      <c r="AC573" s="86">
        <v>0.0</v>
      </c>
      <c r="AD573" s="86">
        <v>0.0</v>
      </c>
      <c r="AE573" s="86">
        <v>5.0</v>
      </c>
      <c r="AF573" s="86">
        <v>2.0</v>
      </c>
      <c r="AG573" s="86">
        <v>0.0</v>
      </c>
      <c r="AH573" s="86">
        <v>2.0</v>
      </c>
      <c r="AI573" s="86">
        <v>0.0</v>
      </c>
      <c r="AJ573" s="116"/>
    </row>
    <row r="574">
      <c r="A574" s="86">
        <v>14052.1</v>
      </c>
      <c r="B574" s="112">
        <v>44461.0</v>
      </c>
      <c r="C574" s="112">
        <v>44461.0</v>
      </c>
      <c r="D574" s="89" t="s">
        <v>93</v>
      </c>
      <c r="E574" s="89" t="s">
        <v>94</v>
      </c>
      <c r="F574" s="89" t="s">
        <v>191</v>
      </c>
      <c r="G574" s="90" t="s">
        <v>107</v>
      </c>
      <c r="H574" s="111">
        <v>27511.0</v>
      </c>
      <c r="I574" s="91"/>
      <c r="J574" s="86">
        <v>0.0</v>
      </c>
      <c r="K574" s="86">
        <v>1.0</v>
      </c>
      <c r="L574" s="86">
        <v>0.0</v>
      </c>
      <c r="M574" s="89" t="s">
        <v>39</v>
      </c>
      <c r="N574" s="89" t="s">
        <v>39</v>
      </c>
      <c r="O574" s="86">
        <v>0.0</v>
      </c>
      <c r="P574" s="86">
        <v>0.0</v>
      </c>
      <c r="Q574" s="86">
        <v>0.0</v>
      </c>
      <c r="R574" s="86">
        <v>0.0</v>
      </c>
      <c r="S574" s="86">
        <v>0.0</v>
      </c>
      <c r="T574" s="86">
        <v>0.0</v>
      </c>
      <c r="U574" s="86">
        <v>6.0</v>
      </c>
      <c r="V574" s="86">
        <v>0.0</v>
      </c>
      <c r="W574" s="86">
        <v>10.0</v>
      </c>
      <c r="X574" s="86">
        <v>2.0</v>
      </c>
      <c r="Y574" s="86">
        <v>0.0</v>
      </c>
      <c r="Z574" s="86">
        <v>0.0</v>
      </c>
      <c r="AA574" s="86">
        <v>0.0</v>
      </c>
      <c r="AB574" s="86">
        <v>0.0</v>
      </c>
      <c r="AC574" s="86">
        <v>0.0</v>
      </c>
      <c r="AD574" s="86">
        <v>0.0</v>
      </c>
      <c r="AE574" s="86">
        <v>0.0</v>
      </c>
      <c r="AF574" s="86">
        <v>0.0</v>
      </c>
      <c r="AG574" s="86">
        <v>0.0</v>
      </c>
      <c r="AH574" s="86">
        <v>0.0</v>
      </c>
      <c r="AI574" s="86">
        <v>0.0</v>
      </c>
      <c r="AJ574" s="116"/>
    </row>
    <row r="575">
      <c r="A575" s="86">
        <v>14052.2</v>
      </c>
      <c r="B575" s="112">
        <v>44461.0</v>
      </c>
      <c r="C575" s="112">
        <v>44461.0</v>
      </c>
      <c r="D575" s="89" t="s">
        <v>93</v>
      </c>
      <c r="E575" s="89" t="s">
        <v>94</v>
      </c>
      <c r="F575" s="89" t="s">
        <v>191</v>
      </c>
      <c r="G575" s="89" t="s">
        <v>107</v>
      </c>
      <c r="H575" s="86">
        <v>27511.0</v>
      </c>
      <c r="I575" s="91"/>
      <c r="J575" s="86">
        <v>0.0</v>
      </c>
      <c r="K575" s="86">
        <v>1.0</v>
      </c>
      <c r="L575" s="86">
        <v>0.0</v>
      </c>
      <c r="M575" s="89" t="s">
        <v>39</v>
      </c>
      <c r="N575" s="89" t="s">
        <v>39</v>
      </c>
      <c r="O575" s="86">
        <v>0.0</v>
      </c>
      <c r="P575" s="86">
        <v>0.0</v>
      </c>
      <c r="Q575" s="86">
        <v>0.0</v>
      </c>
      <c r="R575" s="86">
        <v>0.0</v>
      </c>
      <c r="S575" s="86">
        <v>0.0</v>
      </c>
      <c r="T575" s="86">
        <v>0.0</v>
      </c>
      <c r="U575" s="86">
        <v>8.0</v>
      </c>
      <c r="V575" s="86">
        <v>3.0</v>
      </c>
      <c r="W575" s="86">
        <v>10.0</v>
      </c>
      <c r="X575" s="86">
        <v>2.0</v>
      </c>
      <c r="Y575" s="86">
        <v>0.0</v>
      </c>
      <c r="Z575" s="86">
        <v>0.0</v>
      </c>
      <c r="AA575" s="86">
        <v>0.0</v>
      </c>
      <c r="AB575" s="86">
        <v>0.0</v>
      </c>
      <c r="AC575" s="86">
        <v>0.0</v>
      </c>
      <c r="AD575" s="86">
        <v>0.0</v>
      </c>
      <c r="AE575" s="86">
        <v>0.0</v>
      </c>
      <c r="AF575" s="86">
        <v>0.0</v>
      </c>
      <c r="AG575" s="86">
        <v>0.0</v>
      </c>
      <c r="AH575" s="86">
        <v>0.0</v>
      </c>
      <c r="AI575" s="86">
        <v>0.0</v>
      </c>
      <c r="AJ575" s="116"/>
    </row>
    <row r="576">
      <c r="A576" s="86">
        <v>14052.3</v>
      </c>
      <c r="B576" s="112">
        <v>44461.0</v>
      </c>
      <c r="C576" s="112">
        <v>44461.0</v>
      </c>
      <c r="D576" s="89" t="s">
        <v>93</v>
      </c>
      <c r="E576" s="89" t="s">
        <v>94</v>
      </c>
      <c r="F576" s="89" t="s">
        <v>191</v>
      </c>
      <c r="G576" s="89" t="s">
        <v>107</v>
      </c>
      <c r="H576" s="86">
        <v>27511.0</v>
      </c>
      <c r="I576" s="91"/>
      <c r="J576" s="86">
        <v>0.0</v>
      </c>
      <c r="K576" s="86">
        <v>1.0</v>
      </c>
      <c r="L576" s="86">
        <v>0.0</v>
      </c>
      <c r="M576" s="89" t="s">
        <v>39</v>
      </c>
      <c r="N576" s="89" t="s">
        <v>39</v>
      </c>
      <c r="O576" s="86">
        <v>0.0</v>
      </c>
      <c r="P576" s="86">
        <v>0.0</v>
      </c>
      <c r="Q576" s="86">
        <v>0.0</v>
      </c>
      <c r="R576" s="86">
        <v>0.0</v>
      </c>
      <c r="S576" s="86">
        <v>0.0</v>
      </c>
      <c r="T576" s="86">
        <v>0.0</v>
      </c>
      <c r="U576" s="86">
        <v>7.0</v>
      </c>
      <c r="V576" s="86">
        <v>4.0</v>
      </c>
      <c r="W576" s="86">
        <v>10.0</v>
      </c>
      <c r="X576" s="86">
        <v>2.0</v>
      </c>
      <c r="Y576" s="86">
        <v>0.0</v>
      </c>
      <c r="Z576" s="86">
        <v>0.0</v>
      </c>
      <c r="AA576" s="86">
        <v>0.0</v>
      </c>
      <c r="AB576" s="86">
        <v>0.0</v>
      </c>
      <c r="AC576" s="86">
        <v>0.0</v>
      </c>
      <c r="AD576" s="86">
        <v>0.0</v>
      </c>
      <c r="AE576" s="86">
        <v>0.0</v>
      </c>
      <c r="AF576" s="86">
        <v>0.0</v>
      </c>
      <c r="AG576" s="86">
        <v>0.0</v>
      </c>
      <c r="AH576" s="86">
        <v>0.0</v>
      </c>
      <c r="AI576" s="86">
        <v>0.0</v>
      </c>
      <c r="AJ576" s="116"/>
    </row>
    <row r="577">
      <c r="A577" s="86">
        <v>14052.4</v>
      </c>
      <c r="B577" s="112">
        <v>44461.0</v>
      </c>
      <c r="C577" s="112">
        <v>44461.0</v>
      </c>
      <c r="D577" s="89" t="s">
        <v>93</v>
      </c>
      <c r="E577" s="89" t="s">
        <v>94</v>
      </c>
      <c r="F577" s="89" t="s">
        <v>191</v>
      </c>
      <c r="G577" s="89" t="s">
        <v>107</v>
      </c>
      <c r="H577" s="86">
        <v>27511.0</v>
      </c>
      <c r="I577" s="91"/>
      <c r="J577" s="86">
        <v>0.0</v>
      </c>
      <c r="K577" s="86">
        <v>1.0</v>
      </c>
      <c r="L577" s="86">
        <v>0.0</v>
      </c>
      <c r="M577" s="89" t="s">
        <v>39</v>
      </c>
      <c r="N577" s="89" t="s">
        <v>39</v>
      </c>
      <c r="O577" s="86">
        <v>0.0</v>
      </c>
      <c r="P577" s="86">
        <v>0.0</v>
      </c>
      <c r="Q577" s="86">
        <v>0.0</v>
      </c>
      <c r="R577" s="86">
        <v>0.0</v>
      </c>
      <c r="S577" s="86">
        <v>0.0</v>
      </c>
      <c r="T577" s="86">
        <v>0.0</v>
      </c>
      <c r="U577" s="86">
        <v>1.0</v>
      </c>
      <c r="V577" s="86">
        <v>1.0</v>
      </c>
      <c r="W577" s="86">
        <v>6.0</v>
      </c>
      <c r="X577" s="86">
        <v>2.0</v>
      </c>
      <c r="Y577" s="86">
        <v>0.0</v>
      </c>
      <c r="Z577" s="86">
        <v>0.0</v>
      </c>
      <c r="AA577" s="86">
        <v>0.0</v>
      </c>
      <c r="AB577" s="86">
        <v>0.0</v>
      </c>
      <c r="AC577" s="86">
        <v>0.0</v>
      </c>
      <c r="AD577" s="86">
        <v>0.0</v>
      </c>
      <c r="AE577" s="86">
        <v>0.0</v>
      </c>
      <c r="AF577" s="86">
        <v>0.0</v>
      </c>
      <c r="AG577" s="86">
        <v>0.0</v>
      </c>
      <c r="AH577" s="86">
        <v>0.0</v>
      </c>
      <c r="AI577" s="86">
        <v>0.0</v>
      </c>
      <c r="AJ577" s="116"/>
    </row>
    <row r="578">
      <c r="A578" s="86">
        <v>14052.5</v>
      </c>
      <c r="B578" s="112">
        <v>44461.0</v>
      </c>
      <c r="C578" s="112">
        <v>44461.0</v>
      </c>
      <c r="D578" s="89" t="s">
        <v>93</v>
      </c>
      <c r="E578" s="89" t="s">
        <v>94</v>
      </c>
      <c r="F578" s="89" t="s">
        <v>191</v>
      </c>
      <c r="G578" s="89" t="s">
        <v>107</v>
      </c>
      <c r="H578" s="86">
        <v>27511.0</v>
      </c>
      <c r="I578" s="91"/>
      <c r="J578" s="86">
        <v>0.0</v>
      </c>
      <c r="K578" s="86">
        <v>1.0</v>
      </c>
      <c r="L578" s="86">
        <v>0.0</v>
      </c>
      <c r="M578" s="89" t="s">
        <v>39</v>
      </c>
      <c r="N578" s="89" t="s">
        <v>39</v>
      </c>
      <c r="O578" s="86">
        <v>0.0</v>
      </c>
      <c r="P578" s="86">
        <v>0.0</v>
      </c>
      <c r="Q578" s="86">
        <v>0.0</v>
      </c>
      <c r="R578" s="86">
        <v>0.0</v>
      </c>
      <c r="S578" s="86">
        <v>0.0</v>
      </c>
      <c r="T578" s="86">
        <v>0.0</v>
      </c>
      <c r="U578" s="86">
        <v>1.0</v>
      </c>
      <c r="V578" s="86">
        <v>0.0</v>
      </c>
      <c r="W578" s="86">
        <v>5.0</v>
      </c>
      <c r="X578" s="86">
        <v>2.0</v>
      </c>
      <c r="Y578" s="86">
        <v>0.0</v>
      </c>
      <c r="Z578" s="86">
        <v>0.0</v>
      </c>
      <c r="AA578" s="86">
        <v>0.0</v>
      </c>
      <c r="AB578" s="86">
        <v>0.0</v>
      </c>
      <c r="AC578" s="86">
        <v>0.0</v>
      </c>
      <c r="AD578" s="86">
        <v>0.0</v>
      </c>
      <c r="AE578" s="86">
        <v>0.0</v>
      </c>
      <c r="AF578" s="86">
        <v>0.0</v>
      </c>
      <c r="AG578" s="86">
        <v>0.0</v>
      </c>
      <c r="AH578" s="86">
        <v>0.0</v>
      </c>
      <c r="AI578" s="86">
        <v>0.0</v>
      </c>
      <c r="AJ578" s="116"/>
    </row>
    <row r="579">
      <c r="A579" s="86">
        <v>14052.6</v>
      </c>
      <c r="B579" s="112">
        <v>44461.0</v>
      </c>
      <c r="C579" s="112">
        <v>44461.0</v>
      </c>
      <c r="D579" s="89" t="s">
        <v>93</v>
      </c>
      <c r="E579" s="90" t="s">
        <v>94</v>
      </c>
      <c r="F579" s="89" t="s">
        <v>191</v>
      </c>
      <c r="G579" s="89" t="s">
        <v>107</v>
      </c>
      <c r="H579" s="86">
        <v>27511.0</v>
      </c>
      <c r="I579" s="91"/>
      <c r="J579" s="86">
        <v>0.0</v>
      </c>
      <c r="K579" s="86">
        <v>1.0</v>
      </c>
      <c r="L579" s="86">
        <v>0.0</v>
      </c>
      <c r="M579" s="89" t="s">
        <v>39</v>
      </c>
      <c r="N579" s="89" t="s">
        <v>39</v>
      </c>
      <c r="O579" s="86">
        <v>0.0</v>
      </c>
      <c r="P579" s="86">
        <v>0.0</v>
      </c>
      <c r="Q579" s="86">
        <v>0.0</v>
      </c>
      <c r="R579" s="86">
        <v>0.0</v>
      </c>
      <c r="S579" s="86">
        <v>0.0</v>
      </c>
      <c r="T579" s="86">
        <v>0.0</v>
      </c>
      <c r="U579" s="86">
        <v>8.0</v>
      </c>
      <c r="V579" s="86">
        <v>6.0</v>
      </c>
      <c r="W579" s="86">
        <v>8.0</v>
      </c>
      <c r="X579" s="86">
        <v>2.0</v>
      </c>
      <c r="Y579" s="86">
        <v>0.0</v>
      </c>
      <c r="Z579" s="86">
        <v>0.0</v>
      </c>
      <c r="AA579" s="86">
        <v>0.0</v>
      </c>
      <c r="AB579" s="86">
        <v>0.0</v>
      </c>
      <c r="AC579" s="86">
        <v>0.0</v>
      </c>
      <c r="AD579" s="86">
        <v>0.0</v>
      </c>
      <c r="AE579" s="86">
        <v>0.0</v>
      </c>
      <c r="AF579" s="86">
        <v>0.0</v>
      </c>
      <c r="AG579" s="86">
        <v>0.0</v>
      </c>
      <c r="AH579" s="86">
        <v>0.0</v>
      </c>
      <c r="AI579" s="86">
        <v>0.0</v>
      </c>
      <c r="AJ579" s="116"/>
    </row>
    <row r="580">
      <c r="A580" s="86">
        <v>14052.7</v>
      </c>
      <c r="B580" s="112">
        <v>44461.0</v>
      </c>
      <c r="C580" s="112">
        <v>44461.0</v>
      </c>
      <c r="D580" s="89" t="s">
        <v>93</v>
      </c>
      <c r="E580" s="89" t="s">
        <v>94</v>
      </c>
      <c r="F580" s="89" t="s">
        <v>191</v>
      </c>
      <c r="G580" s="89" t="s">
        <v>107</v>
      </c>
      <c r="H580" s="86">
        <v>27511.0</v>
      </c>
      <c r="I580" s="91"/>
      <c r="J580" s="86">
        <v>0.0</v>
      </c>
      <c r="K580" s="86">
        <v>1.0</v>
      </c>
      <c r="L580" s="86">
        <v>0.0</v>
      </c>
      <c r="M580" s="89" t="s">
        <v>39</v>
      </c>
      <c r="N580" s="89" t="s">
        <v>39</v>
      </c>
      <c r="O580" s="86">
        <v>0.0</v>
      </c>
      <c r="P580" s="86">
        <v>0.0</v>
      </c>
      <c r="Q580" s="86">
        <v>0.0</v>
      </c>
      <c r="R580" s="86">
        <v>0.0</v>
      </c>
      <c r="S580" s="86">
        <v>0.0</v>
      </c>
      <c r="T580" s="86">
        <v>0.0</v>
      </c>
      <c r="U580" s="86">
        <v>5.0</v>
      </c>
      <c r="V580" s="86">
        <v>8.0</v>
      </c>
      <c r="W580" s="86">
        <v>5.0</v>
      </c>
      <c r="X580" s="86">
        <v>2.0</v>
      </c>
      <c r="Y580" s="86">
        <v>0.0</v>
      </c>
      <c r="Z580" s="86">
        <v>0.0</v>
      </c>
      <c r="AA580" s="86">
        <v>0.0</v>
      </c>
      <c r="AB580" s="86">
        <v>0.0</v>
      </c>
      <c r="AC580" s="86">
        <v>0.0</v>
      </c>
      <c r="AD580" s="86">
        <v>0.0</v>
      </c>
      <c r="AE580" s="86">
        <v>0.0</v>
      </c>
      <c r="AF580" s="86">
        <v>0.0</v>
      </c>
      <c r="AG580" s="86">
        <v>0.0</v>
      </c>
      <c r="AH580" s="86">
        <v>0.0</v>
      </c>
      <c r="AI580" s="86">
        <v>0.0</v>
      </c>
      <c r="AJ580" s="116"/>
    </row>
    <row r="581">
      <c r="A581" s="86">
        <v>14052.8</v>
      </c>
      <c r="B581" s="112">
        <v>44461.0</v>
      </c>
      <c r="C581" s="112">
        <v>44461.0</v>
      </c>
      <c r="D581" s="89" t="s">
        <v>93</v>
      </c>
      <c r="E581" s="89" t="s">
        <v>94</v>
      </c>
      <c r="F581" s="89" t="s">
        <v>191</v>
      </c>
      <c r="G581" s="89" t="s">
        <v>107</v>
      </c>
      <c r="H581" s="86">
        <v>27511.0</v>
      </c>
      <c r="I581" s="91"/>
      <c r="J581" s="86">
        <v>0.0</v>
      </c>
      <c r="K581" s="86">
        <v>1.0</v>
      </c>
      <c r="L581" s="86">
        <v>0.0</v>
      </c>
      <c r="M581" s="89" t="s">
        <v>39</v>
      </c>
      <c r="N581" s="89" t="s">
        <v>39</v>
      </c>
      <c r="O581" s="86">
        <v>0.0</v>
      </c>
      <c r="P581" s="86">
        <v>0.0</v>
      </c>
      <c r="Q581" s="86">
        <v>0.0</v>
      </c>
      <c r="R581" s="86">
        <v>0.0</v>
      </c>
      <c r="S581" s="86">
        <v>0.0</v>
      </c>
      <c r="T581" s="86">
        <v>0.0</v>
      </c>
      <c r="U581" s="86">
        <v>1.0</v>
      </c>
      <c r="V581" s="86">
        <v>2.0</v>
      </c>
      <c r="W581" s="86">
        <v>0.0</v>
      </c>
      <c r="X581" s="86">
        <v>2.0</v>
      </c>
      <c r="Y581" s="86">
        <v>0.0</v>
      </c>
      <c r="Z581" s="86">
        <v>0.0</v>
      </c>
      <c r="AA581" s="86">
        <v>0.0</v>
      </c>
      <c r="AB581" s="86">
        <v>0.0</v>
      </c>
      <c r="AC581" s="86">
        <v>0.0</v>
      </c>
      <c r="AD581" s="86">
        <v>0.0</v>
      </c>
      <c r="AE581" s="86">
        <v>0.0</v>
      </c>
      <c r="AF581" s="86">
        <v>0.0</v>
      </c>
      <c r="AG581" s="86">
        <v>0.0</v>
      </c>
      <c r="AH581" s="86">
        <v>0.0</v>
      </c>
      <c r="AI581" s="86">
        <v>0.0</v>
      </c>
      <c r="AJ581" s="116"/>
    </row>
    <row r="582">
      <c r="A582" s="86">
        <v>14053.1</v>
      </c>
      <c r="B582" s="112">
        <v>44461.0</v>
      </c>
      <c r="C582" s="112">
        <v>44461.0</v>
      </c>
      <c r="D582" s="89" t="s">
        <v>93</v>
      </c>
      <c r="E582" s="89" t="s">
        <v>94</v>
      </c>
      <c r="F582" s="89" t="s">
        <v>191</v>
      </c>
      <c r="G582" s="89" t="s">
        <v>107</v>
      </c>
      <c r="H582" s="86">
        <v>27511.0</v>
      </c>
      <c r="I582" s="91"/>
      <c r="J582" s="86">
        <v>0.0</v>
      </c>
      <c r="K582" s="86">
        <v>1.0</v>
      </c>
      <c r="L582" s="86">
        <v>0.0</v>
      </c>
      <c r="M582" s="89" t="s">
        <v>39</v>
      </c>
      <c r="N582" s="89" t="s">
        <v>39</v>
      </c>
      <c r="O582" s="86">
        <v>0.0</v>
      </c>
      <c r="P582" s="86">
        <v>0.0</v>
      </c>
      <c r="Q582" s="86">
        <v>0.0</v>
      </c>
      <c r="R582" s="86">
        <v>0.0</v>
      </c>
      <c r="S582" s="86">
        <v>0.0</v>
      </c>
      <c r="T582" s="86">
        <v>0.0</v>
      </c>
      <c r="U582" s="86">
        <v>0.0</v>
      </c>
      <c r="V582" s="86">
        <v>0.0</v>
      </c>
      <c r="W582" s="86">
        <v>0.0</v>
      </c>
      <c r="X582" s="86">
        <v>0.0</v>
      </c>
      <c r="Y582" s="86">
        <v>0.0</v>
      </c>
      <c r="Z582" s="86">
        <v>0.0</v>
      </c>
      <c r="AA582" s="86">
        <v>0.0</v>
      </c>
      <c r="AB582" s="86">
        <v>0.0</v>
      </c>
      <c r="AC582" s="86">
        <v>0.0</v>
      </c>
      <c r="AD582" s="86">
        <v>0.0</v>
      </c>
      <c r="AE582" s="86">
        <v>10.0</v>
      </c>
      <c r="AF582" s="86">
        <v>1.0</v>
      </c>
      <c r="AG582" s="86">
        <v>10.0</v>
      </c>
      <c r="AH582" s="86">
        <v>2.0</v>
      </c>
      <c r="AI582" s="86">
        <v>0.0</v>
      </c>
      <c r="AJ582" s="116"/>
    </row>
    <row r="583">
      <c r="A583" s="86">
        <v>14053.2</v>
      </c>
      <c r="B583" s="112">
        <v>44461.0</v>
      </c>
      <c r="C583" s="112">
        <v>44461.0</v>
      </c>
      <c r="D583" s="89" t="s">
        <v>93</v>
      </c>
      <c r="E583" s="89" t="s">
        <v>94</v>
      </c>
      <c r="F583" s="89" t="s">
        <v>191</v>
      </c>
      <c r="G583" s="89" t="s">
        <v>107</v>
      </c>
      <c r="H583" s="86">
        <v>27511.0</v>
      </c>
      <c r="I583" s="91"/>
      <c r="J583" s="86">
        <v>0.0</v>
      </c>
      <c r="K583" s="86">
        <v>1.0</v>
      </c>
      <c r="L583" s="86">
        <v>0.0</v>
      </c>
      <c r="M583" s="89" t="s">
        <v>39</v>
      </c>
      <c r="N583" s="89" t="s">
        <v>39</v>
      </c>
      <c r="O583" s="86">
        <v>0.0</v>
      </c>
      <c r="P583" s="86">
        <v>0.0</v>
      </c>
      <c r="Q583" s="86">
        <v>0.0</v>
      </c>
      <c r="R583" s="86">
        <v>0.0</v>
      </c>
      <c r="S583" s="86">
        <v>0.0</v>
      </c>
      <c r="T583" s="86">
        <v>0.0</v>
      </c>
      <c r="U583" s="86">
        <v>0.0</v>
      </c>
      <c r="V583" s="86">
        <v>0.0</v>
      </c>
      <c r="W583" s="86">
        <v>0.0</v>
      </c>
      <c r="X583" s="86">
        <v>0.0</v>
      </c>
      <c r="Y583" s="86">
        <v>0.0</v>
      </c>
      <c r="Z583" s="86">
        <v>0.0</v>
      </c>
      <c r="AA583" s="86">
        <v>0.0</v>
      </c>
      <c r="AB583" s="86">
        <v>0.0</v>
      </c>
      <c r="AC583" s="86">
        <v>0.0</v>
      </c>
      <c r="AD583" s="86">
        <v>0.0</v>
      </c>
      <c r="AE583" s="86">
        <v>1.0</v>
      </c>
      <c r="AF583" s="86">
        <v>7.0</v>
      </c>
      <c r="AG583" s="86">
        <v>8.0</v>
      </c>
      <c r="AH583" s="86">
        <v>2.0</v>
      </c>
      <c r="AI583" s="86">
        <v>0.0</v>
      </c>
      <c r="AJ583" s="116"/>
    </row>
    <row r="584">
      <c r="A584" s="86">
        <v>14053.3</v>
      </c>
      <c r="B584" s="112">
        <v>44461.0</v>
      </c>
      <c r="C584" s="112">
        <v>44461.0</v>
      </c>
      <c r="D584" s="89" t="s">
        <v>93</v>
      </c>
      <c r="E584" s="89" t="s">
        <v>94</v>
      </c>
      <c r="F584" s="89" t="s">
        <v>191</v>
      </c>
      <c r="G584" s="89" t="s">
        <v>107</v>
      </c>
      <c r="H584" s="86">
        <v>27511.0</v>
      </c>
      <c r="I584" s="91"/>
      <c r="J584" s="86">
        <v>0.0</v>
      </c>
      <c r="K584" s="86">
        <v>1.0</v>
      </c>
      <c r="L584" s="86">
        <v>0.0</v>
      </c>
      <c r="M584" s="89" t="s">
        <v>39</v>
      </c>
      <c r="N584" s="89" t="s">
        <v>39</v>
      </c>
      <c r="O584" s="86">
        <v>0.0</v>
      </c>
      <c r="P584" s="86">
        <v>0.0</v>
      </c>
      <c r="Q584" s="86">
        <v>0.0</v>
      </c>
      <c r="R584" s="86">
        <v>0.0</v>
      </c>
      <c r="S584" s="86">
        <v>0.0</v>
      </c>
      <c r="T584" s="86">
        <v>0.0</v>
      </c>
      <c r="U584" s="86">
        <v>5.0</v>
      </c>
      <c r="V584" s="86">
        <v>3.0</v>
      </c>
      <c r="W584" s="86">
        <v>10.0</v>
      </c>
      <c r="X584" s="86">
        <v>2.0</v>
      </c>
      <c r="Y584" s="86">
        <v>0.0</v>
      </c>
      <c r="Z584" s="86">
        <v>0.0</v>
      </c>
      <c r="AA584" s="86">
        <v>0.0</v>
      </c>
      <c r="AB584" s="86">
        <v>0.0</v>
      </c>
      <c r="AC584" s="86">
        <v>0.0</v>
      </c>
      <c r="AD584" s="86">
        <v>0.0</v>
      </c>
      <c r="AE584" s="86">
        <v>0.0</v>
      </c>
      <c r="AF584" s="86">
        <v>0.0</v>
      </c>
      <c r="AG584" s="86">
        <v>0.0</v>
      </c>
      <c r="AH584" s="86">
        <v>0.0</v>
      </c>
      <c r="AI584" s="86">
        <v>0.0</v>
      </c>
      <c r="AJ584" s="116"/>
    </row>
    <row r="585">
      <c r="A585" s="86">
        <v>14053.4</v>
      </c>
      <c r="B585" s="112">
        <v>44461.0</v>
      </c>
      <c r="C585" s="112">
        <v>44461.0</v>
      </c>
      <c r="D585" s="89" t="s">
        <v>93</v>
      </c>
      <c r="E585" s="89" t="s">
        <v>94</v>
      </c>
      <c r="F585" s="89" t="s">
        <v>191</v>
      </c>
      <c r="G585" s="90" t="s">
        <v>107</v>
      </c>
      <c r="H585" s="111">
        <v>27511.0</v>
      </c>
      <c r="I585" s="91"/>
      <c r="J585" s="86">
        <v>0.0</v>
      </c>
      <c r="K585" s="86">
        <v>1.0</v>
      </c>
      <c r="L585" s="86">
        <v>0.0</v>
      </c>
      <c r="M585" s="89" t="s">
        <v>39</v>
      </c>
      <c r="N585" s="89" t="s">
        <v>39</v>
      </c>
      <c r="O585" s="86">
        <v>0.0</v>
      </c>
      <c r="P585" s="86">
        <v>0.0</v>
      </c>
      <c r="Q585" s="86">
        <v>0.0</v>
      </c>
      <c r="R585" s="86">
        <v>0.0</v>
      </c>
      <c r="S585" s="86">
        <v>0.0</v>
      </c>
      <c r="T585" s="86">
        <v>0.0</v>
      </c>
      <c r="U585" s="86">
        <v>5.0</v>
      </c>
      <c r="V585" s="86">
        <v>2.0</v>
      </c>
      <c r="W585" s="86">
        <v>5.0</v>
      </c>
      <c r="X585" s="86">
        <v>2.0</v>
      </c>
      <c r="Y585" s="86">
        <v>0.0</v>
      </c>
      <c r="Z585" s="86">
        <v>0.0</v>
      </c>
      <c r="AA585" s="86">
        <v>0.0</v>
      </c>
      <c r="AB585" s="86">
        <v>0.0</v>
      </c>
      <c r="AC585" s="86">
        <v>0.0</v>
      </c>
      <c r="AD585" s="86">
        <v>0.0</v>
      </c>
      <c r="AE585" s="86">
        <v>0.0</v>
      </c>
      <c r="AF585" s="86">
        <v>0.0</v>
      </c>
      <c r="AG585" s="86">
        <v>0.0</v>
      </c>
      <c r="AH585" s="86">
        <v>0.0</v>
      </c>
      <c r="AI585" s="86">
        <v>0.0</v>
      </c>
      <c r="AJ585" s="116"/>
    </row>
    <row r="586">
      <c r="A586" s="86">
        <v>14054.1</v>
      </c>
      <c r="B586" s="112">
        <v>44461.0</v>
      </c>
      <c r="C586" s="112">
        <v>44461.0</v>
      </c>
      <c r="D586" s="89" t="s">
        <v>93</v>
      </c>
      <c r="E586" s="89" t="s">
        <v>94</v>
      </c>
      <c r="F586" s="89" t="s">
        <v>191</v>
      </c>
      <c r="G586" s="90" t="s">
        <v>107</v>
      </c>
      <c r="H586" s="111">
        <v>27511.0</v>
      </c>
      <c r="I586" s="91"/>
      <c r="J586" s="86">
        <v>0.0</v>
      </c>
      <c r="K586" s="86">
        <v>1.0</v>
      </c>
      <c r="L586" s="86">
        <v>0.0</v>
      </c>
      <c r="M586" s="89" t="s">
        <v>39</v>
      </c>
      <c r="N586" s="89" t="s">
        <v>39</v>
      </c>
      <c r="O586" s="86">
        <v>0.0</v>
      </c>
      <c r="P586" s="86">
        <v>0.0</v>
      </c>
      <c r="Q586" s="86">
        <v>0.0</v>
      </c>
      <c r="R586" s="86">
        <v>0.0</v>
      </c>
      <c r="S586" s="86">
        <v>0.0</v>
      </c>
      <c r="T586" s="86">
        <v>0.0</v>
      </c>
      <c r="U586" s="86">
        <v>3.0</v>
      </c>
      <c r="V586" s="86">
        <v>2.0</v>
      </c>
      <c r="W586" s="86">
        <v>5.0</v>
      </c>
      <c r="X586" s="86">
        <v>2.0</v>
      </c>
      <c r="Y586" s="86">
        <v>0.0</v>
      </c>
      <c r="Z586" s="86">
        <v>0.0</v>
      </c>
      <c r="AA586" s="86">
        <v>0.0</v>
      </c>
      <c r="AB586" s="86">
        <v>0.0</v>
      </c>
      <c r="AC586" s="86">
        <v>0.0</v>
      </c>
      <c r="AD586" s="86">
        <v>0.0</v>
      </c>
      <c r="AE586" s="86">
        <v>0.0</v>
      </c>
      <c r="AF586" s="86">
        <v>0.0</v>
      </c>
      <c r="AG586" s="86">
        <v>0.0</v>
      </c>
      <c r="AH586" s="86">
        <v>0.0</v>
      </c>
      <c r="AI586" s="86">
        <v>0.0</v>
      </c>
      <c r="AJ586" s="116"/>
    </row>
    <row r="587">
      <c r="A587" s="86">
        <v>14054.2</v>
      </c>
      <c r="B587" s="112">
        <v>44461.0</v>
      </c>
      <c r="C587" s="112">
        <v>44461.0</v>
      </c>
      <c r="D587" s="89" t="s">
        <v>93</v>
      </c>
      <c r="E587" s="89" t="s">
        <v>94</v>
      </c>
      <c r="F587" s="89" t="s">
        <v>191</v>
      </c>
      <c r="G587" s="90" t="s">
        <v>107</v>
      </c>
      <c r="H587" s="111">
        <v>27511.0</v>
      </c>
      <c r="I587" s="91"/>
      <c r="J587" s="86">
        <v>0.0</v>
      </c>
      <c r="K587" s="86">
        <v>1.0</v>
      </c>
      <c r="L587" s="86">
        <v>0.0</v>
      </c>
      <c r="M587" s="89" t="s">
        <v>39</v>
      </c>
      <c r="N587" s="89" t="s">
        <v>39</v>
      </c>
      <c r="O587" s="86">
        <v>0.0</v>
      </c>
      <c r="P587" s="86">
        <v>0.0</v>
      </c>
      <c r="Q587" s="86">
        <v>0.0</v>
      </c>
      <c r="R587" s="86">
        <v>0.0</v>
      </c>
      <c r="S587" s="86">
        <v>0.0</v>
      </c>
      <c r="T587" s="86">
        <v>0.0</v>
      </c>
      <c r="U587" s="86">
        <v>0.0</v>
      </c>
      <c r="V587" s="86">
        <v>0.0</v>
      </c>
      <c r="W587" s="86">
        <v>0.0</v>
      </c>
      <c r="X587" s="86">
        <v>0.0</v>
      </c>
      <c r="Y587" s="86">
        <v>0.0</v>
      </c>
      <c r="Z587" s="86">
        <v>0.0</v>
      </c>
      <c r="AA587" s="86">
        <v>0.0</v>
      </c>
      <c r="AB587" s="86">
        <v>0.0</v>
      </c>
      <c r="AC587" s="86">
        <v>0.0</v>
      </c>
      <c r="AD587" s="86">
        <v>0.0</v>
      </c>
      <c r="AE587" s="86">
        <v>6.0</v>
      </c>
      <c r="AF587" s="86">
        <v>5.0</v>
      </c>
      <c r="AG587" s="86">
        <v>5.0</v>
      </c>
      <c r="AH587" s="86">
        <v>2.0</v>
      </c>
      <c r="AI587" s="86">
        <v>0.0</v>
      </c>
      <c r="AJ587" s="116"/>
    </row>
    <row r="588">
      <c r="A588" s="86">
        <v>14054.3</v>
      </c>
      <c r="B588" s="112">
        <v>44461.0</v>
      </c>
      <c r="C588" s="112">
        <v>44461.0</v>
      </c>
      <c r="D588" s="89" t="s">
        <v>93</v>
      </c>
      <c r="E588" s="89" t="s">
        <v>94</v>
      </c>
      <c r="F588" s="89" t="s">
        <v>191</v>
      </c>
      <c r="G588" s="90" t="s">
        <v>107</v>
      </c>
      <c r="H588" s="111">
        <v>27511.0</v>
      </c>
      <c r="I588" s="91"/>
      <c r="J588" s="86">
        <v>0.0</v>
      </c>
      <c r="K588" s="86">
        <v>1.0</v>
      </c>
      <c r="L588" s="86">
        <v>0.0</v>
      </c>
      <c r="M588" s="89" t="s">
        <v>39</v>
      </c>
      <c r="N588" s="89" t="s">
        <v>39</v>
      </c>
      <c r="O588" s="86">
        <v>0.0</v>
      </c>
      <c r="P588" s="86">
        <v>0.0</v>
      </c>
      <c r="Q588" s="86">
        <v>0.0</v>
      </c>
      <c r="R588" s="86">
        <v>0.0</v>
      </c>
      <c r="S588" s="86">
        <v>0.0</v>
      </c>
      <c r="T588" s="86">
        <v>0.0</v>
      </c>
      <c r="U588" s="86">
        <v>0.0</v>
      </c>
      <c r="V588" s="86">
        <v>0.0</v>
      </c>
      <c r="W588" s="86">
        <v>0.0</v>
      </c>
      <c r="X588" s="86">
        <v>0.0</v>
      </c>
      <c r="Y588" s="86">
        <v>0.0</v>
      </c>
      <c r="Z588" s="86">
        <v>0.0</v>
      </c>
      <c r="AA588" s="86">
        <v>0.0</v>
      </c>
      <c r="AB588" s="86">
        <v>0.0</v>
      </c>
      <c r="AC588" s="86">
        <v>0.0</v>
      </c>
      <c r="AD588" s="86">
        <v>0.0</v>
      </c>
      <c r="AE588" s="86">
        <v>1.0</v>
      </c>
      <c r="AF588" s="86">
        <v>0.0</v>
      </c>
      <c r="AG588" s="86">
        <v>5.0</v>
      </c>
      <c r="AH588" s="86">
        <v>2.0</v>
      </c>
      <c r="AI588" s="86">
        <v>0.0</v>
      </c>
      <c r="AJ588" s="116"/>
    </row>
    <row r="589">
      <c r="A589" s="86">
        <v>14055.1</v>
      </c>
      <c r="B589" s="112">
        <v>44461.0</v>
      </c>
      <c r="C589" s="112">
        <v>44462.0</v>
      </c>
      <c r="D589" s="89" t="s">
        <v>240</v>
      </c>
      <c r="E589" s="89" t="s">
        <v>36</v>
      </c>
      <c r="F589" s="89" t="s">
        <v>236</v>
      </c>
      <c r="G589" s="89" t="s">
        <v>38</v>
      </c>
      <c r="H589" s="86">
        <v>27601.0</v>
      </c>
      <c r="I589" s="91"/>
      <c r="J589" s="86">
        <v>0.0</v>
      </c>
      <c r="K589" s="86">
        <v>1.0</v>
      </c>
      <c r="L589" s="86">
        <v>0.0</v>
      </c>
      <c r="M589" s="89" t="s">
        <v>49</v>
      </c>
      <c r="N589" s="89" t="s">
        <v>39</v>
      </c>
      <c r="O589" s="86">
        <v>0.0</v>
      </c>
      <c r="P589" s="86">
        <v>0.0</v>
      </c>
      <c r="Q589" s="86">
        <v>0.0</v>
      </c>
      <c r="R589" s="86">
        <v>0.0</v>
      </c>
      <c r="S589" s="86">
        <v>0.0</v>
      </c>
      <c r="T589" s="86">
        <v>0.0</v>
      </c>
      <c r="U589" s="86">
        <v>0.0</v>
      </c>
      <c r="V589" s="86">
        <v>0.0</v>
      </c>
      <c r="W589" s="86">
        <v>0.0</v>
      </c>
      <c r="X589" s="86">
        <v>0.0</v>
      </c>
      <c r="Y589" s="86">
        <v>0.0</v>
      </c>
      <c r="Z589" s="86">
        <v>0.0</v>
      </c>
      <c r="AA589" s="86">
        <v>0.0</v>
      </c>
      <c r="AB589" s="86">
        <v>5.0</v>
      </c>
      <c r="AC589" s="86">
        <v>1.0</v>
      </c>
      <c r="AD589" s="86">
        <v>0.0</v>
      </c>
      <c r="AE589" s="86">
        <v>0.0</v>
      </c>
      <c r="AF589" s="86">
        <v>0.0</v>
      </c>
      <c r="AG589" s="86">
        <v>0.0</v>
      </c>
      <c r="AH589" s="86">
        <v>0.0</v>
      </c>
      <c r="AI589" s="86">
        <v>0.0</v>
      </c>
      <c r="AJ589" s="116"/>
    </row>
    <row r="590">
      <c r="A590" s="86">
        <v>14056.1</v>
      </c>
      <c r="B590" s="112">
        <v>44461.0</v>
      </c>
      <c r="C590" s="115">
        <v>44518.0</v>
      </c>
      <c r="D590" s="89" t="s">
        <v>352</v>
      </c>
      <c r="E590" s="89" t="s">
        <v>36</v>
      </c>
      <c r="F590" s="89" t="s">
        <v>335</v>
      </c>
      <c r="G590" s="89" t="s">
        <v>38</v>
      </c>
      <c r="H590" s="86">
        <v>27608.0</v>
      </c>
      <c r="I590" s="91"/>
      <c r="J590" s="86">
        <v>0.0</v>
      </c>
      <c r="K590" s="86">
        <v>1.0</v>
      </c>
      <c r="L590" s="86">
        <v>0.0</v>
      </c>
      <c r="M590" s="89" t="s">
        <v>39</v>
      </c>
      <c r="N590" s="89" t="s">
        <v>39</v>
      </c>
      <c r="O590" s="86">
        <v>3.0</v>
      </c>
      <c r="P590" s="86">
        <v>13.0</v>
      </c>
      <c r="Q590" s="86">
        <v>6.0</v>
      </c>
      <c r="R590" s="86">
        <v>5.0</v>
      </c>
      <c r="S590" s="86">
        <v>0.0</v>
      </c>
      <c r="T590" s="86">
        <v>1.0</v>
      </c>
      <c r="U590" s="86">
        <v>0.0</v>
      </c>
      <c r="V590" s="86">
        <v>0.0</v>
      </c>
      <c r="W590" s="86">
        <v>0.0</v>
      </c>
      <c r="X590" s="86">
        <v>0.0</v>
      </c>
      <c r="Y590" s="86">
        <v>0.0</v>
      </c>
      <c r="Z590" s="86">
        <v>0.0</v>
      </c>
      <c r="AA590" s="86">
        <v>0.0</v>
      </c>
      <c r="AB590" s="86">
        <v>7.0</v>
      </c>
      <c r="AC590" s="86">
        <v>2.0</v>
      </c>
      <c r="AD590" s="86">
        <v>0.0</v>
      </c>
      <c r="AE590" s="86">
        <v>0.0</v>
      </c>
      <c r="AF590" s="86">
        <v>0.0</v>
      </c>
      <c r="AG590" s="86">
        <v>0.0</v>
      </c>
      <c r="AH590" s="86">
        <v>0.0</v>
      </c>
      <c r="AI590" s="86">
        <v>0.0</v>
      </c>
      <c r="AJ590" s="116"/>
    </row>
    <row r="591">
      <c r="A591" s="86">
        <v>14056.2</v>
      </c>
      <c r="B591" s="112">
        <v>44461.0</v>
      </c>
      <c r="C591" s="115">
        <v>44518.0</v>
      </c>
      <c r="D591" s="89" t="s">
        <v>352</v>
      </c>
      <c r="E591" s="90" t="s">
        <v>36</v>
      </c>
      <c r="F591" s="89" t="s">
        <v>335</v>
      </c>
      <c r="G591" s="89" t="s">
        <v>38</v>
      </c>
      <c r="H591" s="86">
        <v>27608.0</v>
      </c>
      <c r="I591" s="91"/>
      <c r="J591" s="86">
        <v>0.0</v>
      </c>
      <c r="K591" s="86">
        <v>1.0</v>
      </c>
      <c r="L591" s="86">
        <v>0.0</v>
      </c>
      <c r="M591" s="89" t="s">
        <v>39</v>
      </c>
      <c r="N591" s="89" t="s">
        <v>39</v>
      </c>
      <c r="O591" s="86">
        <v>3.0</v>
      </c>
      <c r="P591" s="86">
        <v>12.0</v>
      </c>
      <c r="Q591" s="86">
        <v>6.0</v>
      </c>
      <c r="R591" s="86">
        <v>7.0</v>
      </c>
      <c r="S591" s="86">
        <v>0.0</v>
      </c>
      <c r="T591" s="86">
        <v>1.0</v>
      </c>
      <c r="U591" s="86">
        <v>0.0</v>
      </c>
      <c r="V591" s="86">
        <v>0.0</v>
      </c>
      <c r="W591" s="86">
        <v>0.0</v>
      </c>
      <c r="X591" s="86">
        <v>0.0</v>
      </c>
      <c r="Y591" s="86">
        <v>0.0</v>
      </c>
      <c r="Z591" s="86">
        <v>0.0</v>
      </c>
      <c r="AA591" s="86">
        <v>0.0</v>
      </c>
      <c r="AB591" s="86">
        <v>5.0</v>
      </c>
      <c r="AC591" s="86">
        <v>2.0</v>
      </c>
      <c r="AD591" s="86">
        <v>0.0</v>
      </c>
      <c r="AE591" s="86">
        <v>0.0</v>
      </c>
      <c r="AF591" s="86">
        <v>0.0</v>
      </c>
      <c r="AG591" s="86">
        <v>0.0</v>
      </c>
      <c r="AH591" s="86">
        <v>0.0</v>
      </c>
      <c r="AI591" s="86">
        <v>0.0</v>
      </c>
      <c r="AJ591" s="116"/>
    </row>
    <row r="592">
      <c r="A592" s="86">
        <v>14056.3</v>
      </c>
      <c r="B592" s="112">
        <v>44461.0</v>
      </c>
      <c r="C592" s="115">
        <v>44518.0</v>
      </c>
      <c r="D592" s="89" t="s">
        <v>352</v>
      </c>
      <c r="E592" s="89" t="s">
        <v>36</v>
      </c>
      <c r="F592" s="89" t="s">
        <v>393</v>
      </c>
      <c r="G592" s="89" t="s">
        <v>38</v>
      </c>
      <c r="H592" s="86">
        <v>27607.0</v>
      </c>
      <c r="I592" s="110"/>
      <c r="J592" s="86">
        <v>0.0</v>
      </c>
      <c r="K592" s="86">
        <v>1.0</v>
      </c>
      <c r="L592" s="86">
        <v>0.0</v>
      </c>
      <c r="M592" s="89" t="s">
        <v>39</v>
      </c>
      <c r="N592" s="89" t="s">
        <v>39</v>
      </c>
      <c r="O592" s="86">
        <v>2.0</v>
      </c>
      <c r="P592" s="86">
        <v>12.0</v>
      </c>
      <c r="Q592" s="86">
        <v>6.0</v>
      </c>
      <c r="R592" s="86">
        <v>1.0</v>
      </c>
      <c r="S592" s="86">
        <v>0.0</v>
      </c>
      <c r="T592" s="86">
        <v>1.0</v>
      </c>
      <c r="U592" s="86">
        <v>0.0</v>
      </c>
      <c r="V592" s="86">
        <v>0.0</v>
      </c>
      <c r="W592" s="86">
        <v>0.0</v>
      </c>
      <c r="X592" s="86">
        <v>0.0</v>
      </c>
      <c r="Y592" s="86">
        <v>0.0</v>
      </c>
      <c r="Z592" s="86">
        <v>0.0</v>
      </c>
      <c r="AA592" s="86">
        <v>0.0</v>
      </c>
      <c r="AB592" s="86">
        <v>10.0</v>
      </c>
      <c r="AC592" s="86">
        <v>2.0</v>
      </c>
      <c r="AD592" s="86">
        <v>0.0</v>
      </c>
      <c r="AE592" s="86">
        <v>0.0</v>
      </c>
      <c r="AF592" s="86">
        <v>0.0</v>
      </c>
      <c r="AG592" s="86">
        <v>0.0</v>
      </c>
      <c r="AH592" s="86">
        <v>0.0</v>
      </c>
      <c r="AI592" s="86">
        <v>0.0</v>
      </c>
      <c r="AJ592" s="116"/>
    </row>
    <row r="593">
      <c r="A593" s="86">
        <v>14056.4</v>
      </c>
      <c r="B593" s="112">
        <v>44461.0</v>
      </c>
      <c r="C593" s="115">
        <v>44518.0</v>
      </c>
      <c r="D593" s="89" t="s">
        <v>352</v>
      </c>
      <c r="E593" s="89" t="s">
        <v>36</v>
      </c>
      <c r="F593" s="89" t="s">
        <v>393</v>
      </c>
      <c r="G593" s="89" t="s">
        <v>38</v>
      </c>
      <c r="H593" s="86">
        <v>27607.0</v>
      </c>
      <c r="I593" s="110"/>
      <c r="J593" s="86">
        <v>0.0</v>
      </c>
      <c r="K593" s="86">
        <v>1.0</v>
      </c>
      <c r="L593" s="86">
        <v>0.0</v>
      </c>
      <c r="M593" s="89" t="s">
        <v>39</v>
      </c>
      <c r="N593" s="89" t="s">
        <v>39</v>
      </c>
      <c r="O593" s="86">
        <v>3.0</v>
      </c>
      <c r="P593" s="86">
        <v>0.0</v>
      </c>
      <c r="Q593" s="86">
        <v>0.0</v>
      </c>
      <c r="R593" s="86">
        <v>0.0</v>
      </c>
      <c r="S593" s="86">
        <v>0.0</v>
      </c>
      <c r="T593" s="86">
        <v>0.0</v>
      </c>
      <c r="U593" s="86">
        <v>11.0</v>
      </c>
      <c r="V593" s="86">
        <v>5.0</v>
      </c>
      <c r="W593" s="86">
        <v>10.0</v>
      </c>
      <c r="X593" s="86">
        <v>2.0</v>
      </c>
      <c r="Y593" s="86">
        <v>1.0</v>
      </c>
      <c r="Z593" s="86">
        <v>0.0</v>
      </c>
      <c r="AA593" s="86">
        <v>0.0</v>
      </c>
      <c r="AB593" s="86">
        <v>0.0</v>
      </c>
      <c r="AC593" s="86">
        <v>0.0</v>
      </c>
      <c r="AD593" s="86">
        <v>0.0</v>
      </c>
      <c r="AE593" s="86">
        <v>0.0</v>
      </c>
      <c r="AF593" s="86">
        <v>0.0</v>
      </c>
      <c r="AG593" s="86">
        <v>0.0</v>
      </c>
      <c r="AH593" s="86">
        <v>0.0</v>
      </c>
      <c r="AI593" s="86">
        <v>0.0</v>
      </c>
      <c r="AJ593" s="116"/>
    </row>
    <row r="594">
      <c r="A594" s="86">
        <v>14056.5</v>
      </c>
      <c r="B594" s="112">
        <v>44461.0</v>
      </c>
      <c r="C594" s="115">
        <v>44518.0</v>
      </c>
      <c r="D594" s="89" t="s">
        <v>352</v>
      </c>
      <c r="E594" s="89" t="s">
        <v>36</v>
      </c>
      <c r="I594" s="110"/>
      <c r="J594" s="86">
        <v>1.0</v>
      </c>
      <c r="K594" s="86">
        <v>0.0</v>
      </c>
      <c r="L594" s="86">
        <v>0.0</v>
      </c>
      <c r="M594" s="89" t="s">
        <v>39</v>
      </c>
      <c r="N594" s="89" t="s">
        <v>39</v>
      </c>
      <c r="O594" s="86">
        <v>2.0</v>
      </c>
      <c r="P594" s="86">
        <v>0.0</v>
      </c>
      <c r="Q594" s="86">
        <v>0.0</v>
      </c>
      <c r="R594" s="86">
        <v>0.0</v>
      </c>
      <c r="S594" s="86">
        <v>0.0</v>
      </c>
      <c r="T594" s="86">
        <v>0.0</v>
      </c>
      <c r="U594" s="86">
        <v>0.0</v>
      </c>
      <c r="V594" s="86">
        <v>0.0</v>
      </c>
      <c r="W594" s="86">
        <v>0.0</v>
      </c>
      <c r="X594" s="86">
        <v>0.0</v>
      </c>
      <c r="Y594" s="86">
        <v>0.0</v>
      </c>
      <c r="Z594" s="86">
        <v>3.0</v>
      </c>
      <c r="AA594" s="86">
        <v>0.0</v>
      </c>
      <c r="AB594" s="86">
        <v>6.0</v>
      </c>
      <c r="AC594" s="86">
        <v>1.0</v>
      </c>
      <c r="AD594" s="86">
        <v>1.0</v>
      </c>
      <c r="AE594" s="86">
        <v>0.0</v>
      </c>
      <c r="AF594" s="86">
        <v>0.0</v>
      </c>
      <c r="AG594" s="86">
        <v>0.0</v>
      </c>
      <c r="AH594" s="86">
        <v>0.0</v>
      </c>
      <c r="AI594" s="86">
        <v>0.0</v>
      </c>
      <c r="AJ594" s="116"/>
    </row>
    <row r="595">
      <c r="A595" s="86">
        <v>14057.1</v>
      </c>
      <c r="B595" s="112">
        <v>44461.0</v>
      </c>
      <c r="C595" s="115">
        <v>44511.0</v>
      </c>
      <c r="D595" s="89" t="s">
        <v>418</v>
      </c>
      <c r="E595" s="89" t="s">
        <v>36</v>
      </c>
      <c r="F595" s="89" t="s">
        <v>330</v>
      </c>
      <c r="G595" s="89" t="s">
        <v>107</v>
      </c>
      <c r="H595" s="86">
        <v>27560.0</v>
      </c>
      <c r="I595" s="110"/>
      <c r="J595" s="86">
        <v>0.0</v>
      </c>
      <c r="K595" s="86">
        <v>1.0</v>
      </c>
      <c r="L595" s="86">
        <v>0.0</v>
      </c>
      <c r="M595" s="89" t="s">
        <v>39</v>
      </c>
      <c r="N595" s="89" t="s">
        <v>39</v>
      </c>
      <c r="O595" s="86">
        <v>0.0</v>
      </c>
      <c r="P595" s="86">
        <v>0.0</v>
      </c>
      <c r="Q595" s="86">
        <v>0.0</v>
      </c>
      <c r="R595" s="86">
        <v>0.0</v>
      </c>
      <c r="S595" s="86">
        <v>0.0</v>
      </c>
      <c r="T595" s="86">
        <v>0.0</v>
      </c>
      <c r="U595" s="86">
        <v>9.0</v>
      </c>
      <c r="V595" s="86">
        <v>4.0</v>
      </c>
      <c r="W595" s="86">
        <v>10.0</v>
      </c>
      <c r="X595" s="86">
        <v>1.0</v>
      </c>
      <c r="Y595" s="86">
        <v>1.0</v>
      </c>
      <c r="Z595" s="86">
        <v>0.0</v>
      </c>
      <c r="AA595" s="86">
        <v>0.0</v>
      </c>
      <c r="AB595" s="86">
        <v>0.0</v>
      </c>
      <c r="AC595" s="86">
        <v>0.0</v>
      </c>
      <c r="AD595" s="86">
        <v>0.0</v>
      </c>
      <c r="AE595" s="86">
        <v>0.0</v>
      </c>
      <c r="AF595" s="86">
        <v>0.0</v>
      </c>
      <c r="AG595" s="86">
        <v>0.0</v>
      </c>
      <c r="AH595" s="86">
        <v>0.0</v>
      </c>
      <c r="AI595" s="86">
        <v>0.0</v>
      </c>
      <c r="AJ595" s="116"/>
    </row>
    <row r="596">
      <c r="A596" s="86">
        <v>14057.2</v>
      </c>
      <c r="B596" s="112">
        <v>44461.0</v>
      </c>
      <c r="C596" s="115">
        <v>44511.0</v>
      </c>
      <c r="D596" s="89" t="s">
        <v>418</v>
      </c>
      <c r="E596" s="89" t="s">
        <v>36</v>
      </c>
      <c r="I596" s="110"/>
      <c r="J596" s="86">
        <v>0.0</v>
      </c>
      <c r="K596" s="86">
        <v>0.0</v>
      </c>
      <c r="L596" s="86">
        <v>1.0</v>
      </c>
      <c r="M596" s="89" t="s">
        <v>39</v>
      </c>
      <c r="N596" s="89" t="s">
        <v>39</v>
      </c>
      <c r="O596" s="86">
        <v>1.0</v>
      </c>
      <c r="P596" s="86">
        <v>10.0</v>
      </c>
      <c r="Q596" s="86">
        <v>5.0</v>
      </c>
      <c r="R596" s="86">
        <v>5.0</v>
      </c>
      <c r="S596" s="86">
        <v>0.0</v>
      </c>
      <c r="T596" s="86">
        <v>1.0</v>
      </c>
      <c r="U596" s="86">
        <v>0.0</v>
      </c>
      <c r="V596" s="86">
        <v>0.0</v>
      </c>
      <c r="W596" s="86">
        <v>0.0</v>
      </c>
      <c r="X596" s="86">
        <v>0.0</v>
      </c>
      <c r="Y596" s="86">
        <v>0.0</v>
      </c>
      <c r="Z596" s="86">
        <v>0.0</v>
      </c>
      <c r="AA596" s="86">
        <v>0.0</v>
      </c>
      <c r="AB596" s="86">
        <v>0.0</v>
      </c>
      <c r="AC596" s="86">
        <v>0.0</v>
      </c>
      <c r="AD596" s="86">
        <v>0.0</v>
      </c>
      <c r="AE596" s="86">
        <v>0.0</v>
      </c>
      <c r="AF596" s="86">
        <v>0.0</v>
      </c>
      <c r="AG596" s="86">
        <v>0.0</v>
      </c>
      <c r="AH596" s="86">
        <v>0.0</v>
      </c>
      <c r="AI596" s="86">
        <v>0.0</v>
      </c>
      <c r="AJ596" s="116"/>
    </row>
    <row r="597">
      <c r="A597" s="86">
        <v>14058.1</v>
      </c>
      <c r="B597" s="112">
        <v>44461.0</v>
      </c>
      <c r="C597" s="115">
        <v>44517.0</v>
      </c>
      <c r="D597" s="89" t="s">
        <v>454</v>
      </c>
      <c r="E597" s="89" t="s">
        <v>36</v>
      </c>
      <c r="F597" s="89" t="s">
        <v>388</v>
      </c>
      <c r="G597" s="90" t="s">
        <v>389</v>
      </c>
      <c r="H597" s="111">
        <v>27592.0</v>
      </c>
      <c r="I597" s="91"/>
      <c r="J597" s="86">
        <v>0.0</v>
      </c>
      <c r="K597" s="86">
        <v>1.0</v>
      </c>
      <c r="L597" s="86">
        <v>0.0</v>
      </c>
      <c r="M597" s="89" t="s">
        <v>39</v>
      </c>
      <c r="N597" s="89" t="s">
        <v>39</v>
      </c>
      <c r="O597" s="86">
        <v>2.0</v>
      </c>
      <c r="P597" s="86">
        <v>8.0</v>
      </c>
      <c r="Q597" s="86">
        <v>6.0</v>
      </c>
      <c r="R597" s="86">
        <v>5.0</v>
      </c>
      <c r="S597" s="86">
        <v>1.0</v>
      </c>
      <c r="T597" s="86">
        <v>0.0</v>
      </c>
      <c r="U597" s="86">
        <v>0.0</v>
      </c>
      <c r="V597" s="86">
        <v>0.0</v>
      </c>
      <c r="W597" s="86">
        <v>0.0</v>
      </c>
      <c r="X597" s="86">
        <v>0.0</v>
      </c>
      <c r="Y597" s="86">
        <v>0.0</v>
      </c>
      <c r="Z597" s="86">
        <v>0.0</v>
      </c>
      <c r="AA597" s="86">
        <v>0.0</v>
      </c>
      <c r="AB597" s="86">
        <v>0.0</v>
      </c>
      <c r="AC597" s="86">
        <v>0.0</v>
      </c>
      <c r="AD597" s="86">
        <v>0.0</v>
      </c>
      <c r="AE597" s="86">
        <v>0.0</v>
      </c>
      <c r="AF597" s="86">
        <v>0.0</v>
      </c>
      <c r="AG597" s="86">
        <v>0.0</v>
      </c>
      <c r="AH597" s="86">
        <v>0.0</v>
      </c>
      <c r="AI597" s="86">
        <v>0.0</v>
      </c>
      <c r="AJ597" s="116"/>
    </row>
    <row r="598">
      <c r="A598" s="86">
        <v>14059.1</v>
      </c>
      <c r="B598" s="112">
        <v>44461.0</v>
      </c>
      <c r="C598" s="112">
        <v>44518.0</v>
      </c>
      <c r="D598" s="89" t="s">
        <v>282</v>
      </c>
      <c r="E598" s="89" t="s">
        <v>36</v>
      </c>
      <c r="F598" s="89" t="s">
        <v>319</v>
      </c>
      <c r="G598" s="89" t="s">
        <v>38</v>
      </c>
      <c r="H598" s="86">
        <v>27614.0</v>
      </c>
      <c r="I598" s="110"/>
      <c r="J598" s="86">
        <v>0.0</v>
      </c>
      <c r="K598" s="86">
        <v>1.0</v>
      </c>
      <c r="L598" s="86">
        <v>0.0</v>
      </c>
      <c r="M598" s="89" t="s">
        <v>39</v>
      </c>
      <c r="N598" s="89" t="s">
        <v>39</v>
      </c>
      <c r="O598" s="86">
        <v>2.0</v>
      </c>
      <c r="P598" s="86">
        <v>8.0</v>
      </c>
      <c r="Q598" s="86">
        <v>5.0</v>
      </c>
      <c r="R598" s="86">
        <v>10.0</v>
      </c>
      <c r="S598" s="86">
        <v>2.0</v>
      </c>
      <c r="T598" s="86">
        <v>1.0</v>
      </c>
      <c r="U598" s="86">
        <v>0.0</v>
      </c>
      <c r="V598" s="86">
        <v>0.0</v>
      </c>
      <c r="W598" s="86">
        <v>0.0</v>
      </c>
      <c r="X598" s="86">
        <v>0.0</v>
      </c>
      <c r="Y598" s="86">
        <v>0.0</v>
      </c>
      <c r="Z598" s="86">
        <v>0.0</v>
      </c>
      <c r="AA598" s="86">
        <v>0.0</v>
      </c>
      <c r="AB598" s="86">
        <v>0.0</v>
      </c>
      <c r="AC598" s="86">
        <v>0.0</v>
      </c>
      <c r="AD598" s="86">
        <v>0.0</v>
      </c>
      <c r="AE598" s="86">
        <v>0.0</v>
      </c>
      <c r="AF598" s="86">
        <v>0.0</v>
      </c>
      <c r="AG598" s="86">
        <v>0.0</v>
      </c>
      <c r="AH598" s="86">
        <v>0.0</v>
      </c>
      <c r="AI598" s="86">
        <v>0.0</v>
      </c>
      <c r="AJ598" s="116"/>
    </row>
    <row r="599">
      <c r="A599" s="86">
        <v>14059.2</v>
      </c>
      <c r="B599" s="112">
        <v>44461.0</v>
      </c>
      <c r="C599" s="112">
        <v>44518.0</v>
      </c>
      <c r="D599" s="89" t="s">
        <v>282</v>
      </c>
      <c r="E599" s="89" t="s">
        <v>36</v>
      </c>
      <c r="F599" s="89" t="s">
        <v>261</v>
      </c>
      <c r="G599" s="89" t="s">
        <v>74</v>
      </c>
      <c r="H599" s="86">
        <v>27587.0</v>
      </c>
      <c r="I599" s="110"/>
      <c r="J599" s="86">
        <v>0.0</v>
      </c>
      <c r="K599" s="86">
        <v>1.0</v>
      </c>
      <c r="L599" s="86">
        <v>0.0</v>
      </c>
      <c r="M599" s="89" t="s">
        <v>39</v>
      </c>
      <c r="N599" s="89" t="s">
        <v>39</v>
      </c>
      <c r="O599" s="86">
        <v>0.0</v>
      </c>
      <c r="P599" s="86">
        <v>0.0</v>
      </c>
      <c r="Q599" s="86">
        <v>0.0</v>
      </c>
      <c r="R599" s="86">
        <v>0.0</v>
      </c>
      <c r="S599" s="86">
        <v>0.0</v>
      </c>
      <c r="T599" s="86">
        <v>0.0</v>
      </c>
      <c r="U599" s="86">
        <v>9.0</v>
      </c>
      <c r="V599" s="86">
        <v>5.0</v>
      </c>
      <c r="W599" s="86">
        <v>5.0</v>
      </c>
      <c r="X599" s="86">
        <v>0.0</v>
      </c>
      <c r="Y599" s="86">
        <v>1.0</v>
      </c>
      <c r="Z599" s="86">
        <v>0.0</v>
      </c>
      <c r="AA599" s="86">
        <v>0.0</v>
      </c>
      <c r="AB599" s="86">
        <v>0.0</v>
      </c>
      <c r="AC599" s="86">
        <v>0.0</v>
      </c>
      <c r="AD599" s="86">
        <v>0.0</v>
      </c>
      <c r="AE599" s="86">
        <v>0.0</v>
      </c>
      <c r="AF599" s="86">
        <v>0.0</v>
      </c>
      <c r="AG599" s="86">
        <v>5.0</v>
      </c>
      <c r="AH599" s="86">
        <v>1.0</v>
      </c>
      <c r="AI599" s="86">
        <v>0.0</v>
      </c>
      <c r="AJ599" s="116"/>
    </row>
    <row r="600">
      <c r="A600" s="86">
        <v>14059.3</v>
      </c>
      <c r="B600" s="112">
        <v>44461.0</v>
      </c>
      <c r="C600" s="112">
        <v>44518.0</v>
      </c>
      <c r="D600" s="89" t="s">
        <v>282</v>
      </c>
      <c r="E600" s="89" t="s">
        <v>36</v>
      </c>
      <c r="I600" s="110"/>
      <c r="J600" s="86">
        <v>1.0</v>
      </c>
      <c r="K600" s="86">
        <v>0.0</v>
      </c>
      <c r="L600" s="86">
        <v>0.0</v>
      </c>
      <c r="M600" s="89" t="s">
        <v>39</v>
      </c>
      <c r="N600" s="89" t="s">
        <v>39</v>
      </c>
      <c r="O600" s="86">
        <v>1.0</v>
      </c>
      <c r="P600" s="86">
        <v>0.0</v>
      </c>
      <c r="Q600" s="86">
        <v>0.0</v>
      </c>
      <c r="R600" s="86">
        <v>0.0</v>
      </c>
      <c r="S600" s="86">
        <v>0.0</v>
      </c>
      <c r="T600" s="86">
        <v>0.0</v>
      </c>
      <c r="U600" s="86">
        <v>0.0</v>
      </c>
      <c r="V600" s="86">
        <v>0.0</v>
      </c>
      <c r="W600" s="86">
        <v>0.0</v>
      </c>
      <c r="X600" s="86">
        <v>0.0</v>
      </c>
      <c r="Y600" s="86">
        <v>0.0</v>
      </c>
      <c r="Z600" s="86">
        <v>5.0</v>
      </c>
      <c r="AA600" s="86">
        <v>4.0</v>
      </c>
      <c r="AB600" s="86">
        <v>10.0</v>
      </c>
      <c r="AC600" s="86">
        <v>2.0</v>
      </c>
      <c r="AD600" s="86">
        <v>1.0</v>
      </c>
      <c r="AE600" s="86">
        <v>0.0</v>
      </c>
      <c r="AF600" s="86">
        <v>0.0</v>
      </c>
      <c r="AG600" s="86">
        <v>0.0</v>
      </c>
      <c r="AH600" s="86">
        <v>0.0</v>
      </c>
      <c r="AI600" s="86">
        <v>0.0</v>
      </c>
      <c r="AJ600" s="116"/>
    </row>
    <row r="601">
      <c r="A601" s="86">
        <v>14060.1</v>
      </c>
      <c r="B601" s="112">
        <v>44461.0</v>
      </c>
      <c r="C601" s="115">
        <v>44517.0</v>
      </c>
      <c r="D601" s="89" t="s">
        <v>321</v>
      </c>
      <c r="E601" s="89" t="s">
        <v>46</v>
      </c>
      <c r="F601" s="89" t="s">
        <v>295</v>
      </c>
      <c r="G601" s="89" t="s">
        <v>38</v>
      </c>
      <c r="H601" s="86">
        <v>27606.0</v>
      </c>
      <c r="I601" s="91"/>
      <c r="J601" s="86">
        <v>0.0</v>
      </c>
      <c r="K601" s="86">
        <v>1.0</v>
      </c>
      <c r="L601" s="86">
        <v>0.0</v>
      </c>
      <c r="M601" s="89" t="s">
        <v>49</v>
      </c>
      <c r="N601" s="89" t="s">
        <v>39</v>
      </c>
      <c r="O601" s="86">
        <v>0.0</v>
      </c>
      <c r="P601" s="86">
        <v>9.0</v>
      </c>
      <c r="Q601" s="86">
        <v>6.0</v>
      </c>
      <c r="R601" s="86">
        <v>10.0</v>
      </c>
      <c r="S601" s="86">
        <v>1.0</v>
      </c>
      <c r="T601" s="86">
        <v>0.0</v>
      </c>
      <c r="U601" s="86">
        <v>0.0</v>
      </c>
      <c r="V601" s="86">
        <v>0.0</v>
      </c>
      <c r="W601" s="86">
        <v>0.0</v>
      </c>
      <c r="X601" s="86">
        <v>0.0</v>
      </c>
      <c r="Y601" s="86">
        <v>0.0</v>
      </c>
      <c r="Z601" s="86">
        <v>0.0</v>
      </c>
      <c r="AA601" s="86">
        <v>0.0</v>
      </c>
      <c r="AB601" s="86">
        <v>0.0</v>
      </c>
      <c r="AC601" s="86">
        <v>0.0</v>
      </c>
      <c r="AD601" s="86">
        <v>0.0</v>
      </c>
      <c r="AE601" s="86">
        <v>0.0</v>
      </c>
      <c r="AF601" s="86">
        <v>0.0</v>
      </c>
      <c r="AG601" s="86">
        <v>0.0</v>
      </c>
      <c r="AH601" s="86">
        <v>0.0</v>
      </c>
      <c r="AI601" s="86">
        <v>0.0</v>
      </c>
      <c r="AJ601" s="116"/>
    </row>
    <row r="602">
      <c r="A602" s="86">
        <v>14060.2</v>
      </c>
      <c r="B602" s="112">
        <v>44461.0</v>
      </c>
      <c r="C602" s="115">
        <v>44517.0</v>
      </c>
      <c r="D602" s="89" t="s">
        <v>321</v>
      </c>
      <c r="E602" s="89" t="s">
        <v>46</v>
      </c>
      <c r="I602" s="91"/>
      <c r="J602" s="86">
        <v>0.0</v>
      </c>
      <c r="K602" s="86">
        <v>0.0</v>
      </c>
      <c r="L602" s="86">
        <v>1.0</v>
      </c>
      <c r="M602" s="89" t="s">
        <v>39</v>
      </c>
      <c r="N602" s="89" t="s">
        <v>39</v>
      </c>
      <c r="O602" s="86">
        <v>0.0</v>
      </c>
      <c r="P602" s="86">
        <v>0.0</v>
      </c>
      <c r="Q602" s="86">
        <v>0.0</v>
      </c>
      <c r="R602" s="86">
        <v>0.0</v>
      </c>
      <c r="S602" s="86">
        <v>0.0</v>
      </c>
      <c r="T602" s="86">
        <v>0.0</v>
      </c>
      <c r="U602" s="86">
        <v>11.0</v>
      </c>
      <c r="V602" s="86">
        <v>5.0</v>
      </c>
      <c r="W602" s="86">
        <v>10.0</v>
      </c>
      <c r="X602" s="86">
        <v>1.0</v>
      </c>
      <c r="Y602" s="86">
        <v>0.0</v>
      </c>
      <c r="Z602" s="86">
        <v>0.0</v>
      </c>
      <c r="AA602" s="86">
        <v>0.0</v>
      </c>
      <c r="AB602" s="86">
        <v>0.0</v>
      </c>
      <c r="AC602" s="86">
        <v>0.0</v>
      </c>
      <c r="AD602" s="86">
        <v>0.0</v>
      </c>
      <c r="AE602" s="86">
        <v>0.0</v>
      </c>
      <c r="AF602" s="86">
        <v>0.0</v>
      </c>
      <c r="AG602" s="86">
        <v>0.0</v>
      </c>
      <c r="AH602" s="86">
        <v>0.0</v>
      </c>
      <c r="AI602" s="86">
        <v>0.0</v>
      </c>
      <c r="AJ602" s="116"/>
    </row>
    <row r="603">
      <c r="A603" s="86">
        <v>14060.3</v>
      </c>
      <c r="B603" s="112">
        <v>44461.0</v>
      </c>
      <c r="C603" s="115">
        <v>44517.0</v>
      </c>
      <c r="D603" s="89" t="s">
        <v>321</v>
      </c>
      <c r="E603" s="89" t="s">
        <v>46</v>
      </c>
      <c r="I603" s="91"/>
      <c r="J603" s="86">
        <v>1.0</v>
      </c>
      <c r="K603" s="86">
        <v>0.0</v>
      </c>
      <c r="L603" s="86">
        <v>0.0</v>
      </c>
      <c r="M603" s="89" t="s">
        <v>39</v>
      </c>
      <c r="N603" s="89" t="s">
        <v>39</v>
      </c>
      <c r="O603" s="86">
        <v>2.0</v>
      </c>
      <c r="P603" s="86">
        <v>0.0</v>
      </c>
      <c r="Q603" s="86">
        <v>0.0</v>
      </c>
      <c r="R603" s="86">
        <v>0.0</v>
      </c>
      <c r="S603" s="86">
        <v>0.0</v>
      </c>
      <c r="T603" s="86">
        <v>0.0</v>
      </c>
      <c r="U603" s="86">
        <v>0.0</v>
      </c>
      <c r="V603" s="86">
        <v>0.0</v>
      </c>
      <c r="W603" s="86">
        <v>0.0</v>
      </c>
      <c r="X603" s="86">
        <v>0.0</v>
      </c>
      <c r="Y603" s="86">
        <v>0.0</v>
      </c>
      <c r="Z603" s="86">
        <v>4.0</v>
      </c>
      <c r="AA603" s="86">
        <v>3.0</v>
      </c>
      <c r="AB603" s="86">
        <v>11.0</v>
      </c>
      <c r="AC603" s="86">
        <v>1.0</v>
      </c>
      <c r="AD603" s="86">
        <v>0.0</v>
      </c>
      <c r="AE603" s="86">
        <v>0.0</v>
      </c>
      <c r="AF603" s="86">
        <v>0.0</v>
      </c>
      <c r="AG603" s="86">
        <v>0.0</v>
      </c>
      <c r="AH603" s="86">
        <v>0.0</v>
      </c>
      <c r="AI603" s="86">
        <v>0.0</v>
      </c>
      <c r="AJ603" s="116"/>
    </row>
    <row r="604">
      <c r="A604" s="86">
        <v>14061.1</v>
      </c>
      <c r="B604" s="112">
        <v>44461.0</v>
      </c>
      <c r="C604" s="115">
        <v>44518.0</v>
      </c>
      <c r="D604" s="89" t="s">
        <v>215</v>
      </c>
      <c r="E604" s="89" t="s">
        <v>36</v>
      </c>
      <c r="F604" s="89" t="s">
        <v>308</v>
      </c>
      <c r="G604" s="89" t="s">
        <v>43</v>
      </c>
      <c r="H604" s="86">
        <v>27545.0</v>
      </c>
      <c r="I604" s="91"/>
      <c r="J604" s="86">
        <v>0.0</v>
      </c>
      <c r="K604" s="86">
        <v>1.0</v>
      </c>
      <c r="L604" s="86">
        <v>0.0</v>
      </c>
      <c r="M604" s="89" t="s">
        <v>39</v>
      </c>
      <c r="N604" s="89" t="s">
        <v>39</v>
      </c>
      <c r="O604" s="86">
        <v>3.0</v>
      </c>
      <c r="P604" s="86">
        <v>0.0</v>
      </c>
      <c r="Q604" s="86">
        <v>0.0</v>
      </c>
      <c r="R604" s="86">
        <v>0.0</v>
      </c>
      <c r="S604" s="86">
        <v>0.0</v>
      </c>
      <c r="T604" s="86">
        <v>0.0</v>
      </c>
      <c r="U604" s="86">
        <v>11.0</v>
      </c>
      <c r="V604" s="86">
        <v>6.0</v>
      </c>
      <c r="W604" s="86">
        <v>10.0</v>
      </c>
      <c r="X604" s="86">
        <v>2.0</v>
      </c>
      <c r="Y604" s="86">
        <v>1.0</v>
      </c>
      <c r="Z604" s="86">
        <v>0.0</v>
      </c>
      <c r="AA604" s="86">
        <v>0.0</v>
      </c>
      <c r="AB604" s="86">
        <v>0.0</v>
      </c>
      <c r="AC604" s="86">
        <v>0.0</v>
      </c>
      <c r="AD604" s="86">
        <v>0.0</v>
      </c>
      <c r="AE604" s="86">
        <v>0.0</v>
      </c>
      <c r="AF604" s="86">
        <v>0.0</v>
      </c>
      <c r="AG604" s="86">
        <v>0.0</v>
      </c>
      <c r="AH604" s="86">
        <v>0.0</v>
      </c>
      <c r="AI604" s="86">
        <v>0.0</v>
      </c>
      <c r="AJ604" s="116"/>
    </row>
    <row r="605">
      <c r="A605" s="86">
        <v>14061.2</v>
      </c>
      <c r="B605" s="112">
        <v>44461.0</v>
      </c>
      <c r="C605" s="115">
        <v>44518.0</v>
      </c>
      <c r="D605" s="89" t="s">
        <v>215</v>
      </c>
      <c r="E605" s="89" t="s">
        <v>36</v>
      </c>
      <c r="F605" s="89" t="s">
        <v>308</v>
      </c>
      <c r="G605" s="89" t="s">
        <v>43</v>
      </c>
      <c r="H605" s="86">
        <v>27545.0</v>
      </c>
      <c r="I605" s="91"/>
      <c r="J605" s="86">
        <v>0.0</v>
      </c>
      <c r="K605" s="86">
        <v>1.0</v>
      </c>
      <c r="L605" s="86">
        <v>0.0</v>
      </c>
      <c r="M605" s="89" t="s">
        <v>39</v>
      </c>
      <c r="N605" s="89" t="s">
        <v>39</v>
      </c>
      <c r="O605" s="86">
        <v>0.0</v>
      </c>
      <c r="P605" s="86">
        <v>0.0</v>
      </c>
      <c r="Q605" s="86">
        <v>0.0</v>
      </c>
      <c r="R605" s="86">
        <v>0.0</v>
      </c>
      <c r="S605" s="86">
        <v>0.0</v>
      </c>
      <c r="T605" s="86">
        <v>0.0</v>
      </c>
      <c r="U605" s="86">
        <v>11.0</v>
      </c>
      <c r="V605" s="86">
        <v>5.0</v>
      </c>
      <c r="W605" s="86">
        <v>10.0</v>
      </c>
      <c r="X605" s="86">
        <v>2.0</v>
      </c>
      <c r="Y605" s="86">
        <v>1.0</v>
      </c>
      <c r="Z605" s="86">
        <v>0.0</v>
      </c>
      <c r="AA605" s="86">
        <v>0.0</v>
      </c>
      <c r="AB605" s="86">
        <v>0.0</v>
      </c>
      <c r="AC605" s="86">
        <v>0.0</v>
      </c>
      <c r="AD605" s="86">
        <v>0.0</v>
      </c>
      <c r="AE605" s="86">
        <v>0.0</v>
      </c>
      <c r="AF605" s="86">
        <v>0.0</v>
      </c>
      <c r="AG605" s="86">
        <v>0.0</v>
      </c>
      <c r="AH605" s="86">
        <v>0.0</v>
      </c>
      <c r="AI605" s="86">
        <v>0.0</v>
      </c>
      <c r="AJ605" s="116"/>
    </row>
    <row r="606">
      <c r="A606" s="86">
        <v>14062.1</v>
      </c>
      <c r="B606" s="112">
        <v>44461.0</v>
      </c>
      <c r="C606" s="115">
        <v>44524.0</v>
      </c>
      <c r="D606" s="89" t="s">
        <v>41</v>
      </c>
      <c r="E606" s="89" t="s">
        <v>36</v>
      </c>
      <c r="F606" s="89" t="s">
        <v>42</v>
      </c>
      <c r="G606" s="89" t="s">
        <v>43</v>
      </c>
      <c r="H606" s="86">
        <v>27545.0</v>
      </c>
      <c r="I606" s="110"/>
      <c r="J606" s="86">
        <v>0.0</v>
      </c>
      <c r="K606" s="86">
        <v>1.0</v>
      </c>
      <c r="L606" s="86">
        <v>0.0</v>
      </c>
      <c r="M606" s="89" t="s">
        <v>49</v>
      </c>
      <c r="N606" s="89" t="s">
        <v>39</v>
      </c>
      <c r="O606" s="86">
        <v>2.0</v>
      </c>
      <c r="P606" s="86">
        <v>11.0</v>
      </c>
      <c r="Q606" s="86">
        <v>6.0</v>
      </c>
      <c r="R606" s="86">
        <v>5.0</v>
      </c>
      <c r="S606" s="86">
        <v>0.0</v>
      </c>
      <c r="T606" s="86">
        <v>1.0</v>
      </c>
      <c r="U606" s="86">
        <v>0.0</v>
      </c>
      <c r="V606" s="86">
        <v>0.0</v>
      </c>
      <c r="W606" s="86">
        <v>0.0</v>
      </c>
      <c r="X606" s="86">
        <v>0.0</v>
      </c>
      <c r="Y606" s="86">
        <v>0.0</v>
      </c>
      <c r="Z606" s="86">
        <v>0.0</v>
      </c>
      <c r="AA606" s="86">
        <v>0.0</v>
      </c>
      <c r="AB606" s="86">
        <v>0.0</v>
      </c>
      <c r="AC606" s="86">
        <v>0.0</v>
      </c>
      <c r="AD606" s="86">
        <v>0.0</v>
      </c>
      <c r="AE606" s="86">
        <v>0.0</v>
      </c>
      <c r="AF606" s="86">
        <v>0.0</v>
      </c>
      <c r="AG606" s="86">
        <v>0.0</v>
      </c>
      <c r="AH606" s="86">
        <v>0.0</v>
      </c>
      <c r="AI606" s="86">
        <v>0.0</v>
      </c>
      <c r="AJ606" s="116"/>
    </row>
    <row r="607">
      <c r="A607" s="86">
        <v>14062.2</v>
      </c>
      <c r="B607" s="112">
        <v>44461.0</v>
      </c>
      <c r="C607" s="115">
        <v>44524.0</v>
      </c>
      <c r="D607" s="89" t="s">
        <v>41</v>
      </c>
      <c r="E607" s="89" t="s">
        <v>36</v>
      </c>
      <c r="F607" s="89" t="s">
        <v>42</v>
      </c>
      <c r="G607" s="89" t="s">
        <v>43</v>
      </c>
      <c r="H607" s="86">
        <v>27545.0</v>
      </c>
      <c r="I607" s="110"/>
      <c r="J607" s="86">
        <v>0.0</v>
      </c>
      <c r="K607" s="86">
        <v>1.0</v>
      </c>
      <c r="L607" s="86">
        <v>0.0</v>
      </c>
      <c r="M607" s="89" t="s">
        <v>49</v>
      </c>
      <c r="N607" s="89" t="s">
        <v>39</v>
      </c>
      <c r="O607" s="86">
        <v>5.0</v>
      </c>
      <c r="P607" s="86">
        <v>0.0</v>
      </c>
      <c r="Q607" s="86">
        <v>0.0</v>
      </c>
      <c r="R607" s="86">
        <v>0.0</v>
      </c>
      <c r="S607" s="86">
        <v>0.0</v>
      </c>
      <c r="T607" s="86">
        <v>0.0</v>
      </c>
      <c r="U607" s="86">
        <v>10.0</v>
      </c>
      <c r="V607" s="86">
        <v>0.0</v>
      </c>
      <c r="W607" s="86">
        <v>10.0</v>
      </c>
      <c r="X607" s="86">
        <v>1.0</v>
      </c>
      <c r="Y607" s="86">
        <v>1.0</v>
      </c>
      <c r="Z607" s="86">
        <v>0.0</v>
      </c>
      <c r="AA607" s="86">
        <v>0.0</v>
      </c>
      <c r="AB607" s="86">
        <v>0.0</v>
      </c>
      <c r="AC607" s="86">
        <v>0.0</v>
      </c>
      <c r="AD607" s="86">
        <v>0.0</v>
      </c>
      <c r="AE607" s="86">
        <v>0.0</v>
      </c>
      <c r="AF607" s="86">
        <v>0.0</v>
      </c>
      <c r="AG607" s="86">
        <v>0.0</v>
      </c>
      <c r="AH607" s="86">
        <v>0.0</v>
      </c>
      <c r="AI607" s="86">
        <v>0.0</v>
      </c>
      <c r="AJ607" s="116"/>
    </row>
    <row r="608">
      <c r="A608" s="86">
        <v>14062.3</v>
      </c>
      <c r="B608" s="112">
        <v>44461.0</v>
      </c>
      <c r="C608" s="115">
        <v>44524.0</v>
      </c>
      <c r="D608" s="89" t="s">
        <v>41</v>
      </c>
      <c r="E608" s="89" t="s">
        <v>36</v>
      </c>
      <c r="I608" s="110"/>
      <c r="J608" s="86">
        <v>1.0</v>
      </c>
      <c r="K608" s="86">
        <v>0.0</v>
      </c>
      <c r="L608" s="86">
        <v>0.0</v>
      </c>
      <c r="M608" s="89" t="s">
        <v>49</v>
      </c>
      <c r="N608" s="89" t="s">
        <v>39</v>
      </c>
      <c r="O608" s="86">
        <v>0.0</v>
      </c>
      <c r="P608" s="86">
        <v>0.0</v>
      </c>
      <c r="Q608" s="86">
        <v>0.0</v>
      </c>
      <c r="R608" s="86">
        <v>0.0</v>
      </c>
      <c r="S608" s="86">
        <v>0.0</v>
      </c>
      <c r="T608" s="86">
        <v>0.0</v>
      </c>
      <c r="U608" s="86">
        <v>0.0</v>
      </c>
      <c r="V608" s="86">
        <v>0.0</v>
      </c>
      <c r="W608" s="86">
        <v>0.0</v>
      </c>
      <c r="X608" s="86">
        <v>0.0</v>
      </c>
      <c r="Y608" s="86">
        <v>0.0</v>
      </c>
      <c r="Z608" s="86">
        <v>3.0</v>
      </c>
      <c r="AA608" s="86">
        <v>0.0</v>
      </c>
      <c r="AB608" s="86">
        <v>0.0</v>
      </c>
      <c r="AC608" s="86">
        <v>0.0</v>
      </c>
      <c r="AD608" s="86">
        <v>0.0</v>
      </c>
      <c r="AE608" s="86">
        <v>0.0</v>
      </c>
      <c r="AF608" s="86">
        <v>0.0</v>
      </c>
      <c r="AG608" s="86">
        <v>0.0</v>
      </c>
      <c r="AH608" s="86">
        <v>0.0</v>
      </c>
      <c r="AI608" s="86">
        <v>0.0</v>
      </c>
      <c r="AJ608" s="116"/>
    </row>
    <row r="609">
      <c r="A609" s="86">
        <v>14062.4</v>
      </c>
      <c r="B609" s="112">
        <v>44461.0</v>
      </c>
      <c r="C609" s="115">
        <v>44524.0</v>
      </c>
      <c r="D609" s="89" t="s">
        <v>41</v>
      </c>
      <c r="E609" s="89" t="s">
        <v>36</v>
      </c>
      <c r="I609" s="110"/>
      <c r="J609" s="86">
        <v>1.0</v>
      </c>
      <c r="K609" s="86">
        <v>0.0</v>
      </c>
      <c r="L609" s="86">
        <v>0.0</v>
      </c>
      <c r="M609" s="89" t="s">
        <v>49</v>
      </c>
      <c r="N609" s="89" t="s">
        <v>39</v>
      </c>
      <c r="O609" s="86">
        <v>0.0</v>
      </c>
      <c r="P609" s="86">
        <v>0.0</v>
      </c>
      <c r="Q609" s="86">
        <v>0.0</v>
      </c>
      <c r="R609" s="86">
        <v>0.0</v>
      </c>
      <c r="S609" s="86">
        <v>0.0</v>
      </c>
      <c r="T609" s="86">
        <v>0.0</v>
      </c>
      <c r="U609" s="86">
        <v>0.0</v>
      </c>
      <c r="V609" s="86">
        <v>0.0</v>
      </c>
      <c r="W609" s="86">
        <v>0.0</v>
      </c>
      <c r="X609" s="86">
        <v>0.0</v>
      </c>
      <c r="Y609" s="86">
        <v>0.0</v>
      </c>
      <c r="Z609" s="86">
        <v>0.0</v>
      </c>
      <c r="AA609" s="86">
        <v>0.0</v>
      </c>
      <c r="AB609" s="86">
        <v>0.0</v>
      </c>
      <c r="AC609" s="86">
        <v>0.0</v>
      </c>
      <c r="AD609" s="86">
        <v>0.0</v>
      </c>
      <c r="AE609" s="86">
        <v>3.0</v>
      </c>
      <c r="AF609" s="86">
        <v>3.0</v>
      </c>
      <c r="AG609" s="86">
        <v>0.0</v>
      </c>
      <c r="AH609" s="86">
        <v>0.0</v>
      </c>
      <c r="AI609" s="86">
        <v>0.0</v>
      </c>
      <c r="AJ609" s="116"/>
    </row>
    <row r="610">
      <c r="A610" s="86">
        <v>14063.1</v>
      </c>
      <c r="B610" s="112">
        <v>44461.0</v>
      </c>
      <c r="C610" s="115">
        <v>44518.0</v>
      </c>
      <c r="D610" s="89" t="s">
        <v>321</v>
      </c>
      <c r="E610" s="90" t="s">
        <v>46</v>
      </c>
      <c r="F610" s="89" t="s">
        <v>291</v>
      </c>
      <c r="G610" s="89" t="s">
        <v>109</v>
      </c>
      <c r="H610" s="86">
        <v>27529.0</v>
      </c>
      <c r="I610" s="91"/>
      <c r="J610" s="86">
        <v>0.0</v>
      </c>
      <c r="K610" s="86">
        <v>1.0</v>
      </c>
      <c r="L610" s="86">
        <v>0.0</v>
      </c>
      <c r="M610" s="89" t="s">
        <v>49</v>
      </c>
      <c r="N610" s="89" t="s">
        <v>39</v>
      </c>
      <c r="O610" s="86">
        <v>0.0</v>
      </c>
      <c r="P610" s="86">
        <v>10.0</v>
      </c>
      <c r="Q610" s="86">
        <v>4.0</v>
      </c>
      <c r="R610" s="86">
        <v>10.0</v>
      </c>
      <c r="S610" s="86">
        <v>1.0</v>
      </c>
      <c r="T610" s="86">
        <v>0.0</v>
      </c>
      <c r="U610" s="86">
        <v>0.0</v>
      </c>
      <c r="V610" s="86">
        <v>0.0</v>
      </c>
      <c r="W610" s="86">
        <v>0.0</v>
      </c>
      <c r="X610" s="86">
        <v>0.0</v>
      </c>
      <c r="Y610" s="86">
        <v>0.0</v>
      </c>
      <c r="Z610" s="86">
        <v>0.0</v>
      </c>
      <c r="AA610" s="86">
        <v>0.0</v>
      </c>
      <c r="AB610" s="86">
        <v>0.0</v>
      </c>
      <c r="AC610" s="86">
        <v>0.0</v>
      </c>
      <c r="AD610" s="86">
        <v>0.0</v>
      </c>
      <c r="AE610" s="86">
        <v>0.0</v>
      </c>
      <c r="AF610" s="86">
        <v>0.0</v>
      </c>
      <c r="AG610" s="86">
        <v>0.0</v>
      </c>
      <c r="AH610" s="86">
        <v>0.0</v>
      </c>
      <c r="AI610" s="86">
        <v>0.0</v>
      </c>
      <c r="AJ610" s="116"/>
    </row>
    <row r="611">
      <c r="A611" s="86">
        <v>14063.2</v>
      </c>
      <c r="B611" s="112">
        <v>44461.0</v>
      </c>
      <c r="C611" s="115">
        <v>44518.0</v>
      </c>
      <c r="D611" s="89" t="s">
        <v>321</v>
      </c>
      <c r="E611" s="89" t="s">
        <v>46</v>
      </c>
      <c r="F611" s="89" t="s">
        <v>291</v>
      </c>
      <c r="G611" s="89" t="s">
        <v>109</v>
      </c>
      <c r="H611" s="86">
        <v>27529.0</v>
      </c>
      <c r="I611" s="91"/>
      <c r="J611" s="86">
        <v>0.0</v>
      </c>
      <c r="K611" s="86">
        <v>1.0</v>
      </c>
      <c r="L611" s="86">
        <v>0.0</v>
      </c>
      <c r="M611" s="89" t="s">
        <v>49</v>
      </c>
      <c r="N611" s="89" t="s">
        <v>39</v>
      </c>
      <c r="O611" s="86">
        <v>0.0</v>
      </c>
      <c r="P611" s="86">
        <v>8.0</v>
      </c>
      <c r="Q611" s="86">
        <v>6.0</v>
      </c>
      <c r="R611" s="86">
        <v>10.0</v>
      </c>
      <c r="S611" s="86">
        <v>1.0</v>
      </c>
      <c r="T611" s="86">
        <v>0.0</v>
      </c>
      <c r="U611" s="86">
        <v>0.0</v>
      </c>
      <c r="V611" s="86">
        <v>0.0</v>
      </c>
      <c r="W611" s="86">
        <v>0.0</v>
      </c>
      <c r="X611" s="86">
        <v>0.0</v>
      </c>
      <c r="Y611" s="86">
        <v>0.0</v>
      </c>
      <c r="Z611" s="86">
        <v>0.0</v>
      </c>
      <c r="AA611" s="86">
        <v>0.0</v>
      </c>
      <c r="AB611" s="86">
        <v>0.0</v>
      </c>
      <c r="AC611" s="86">
        <v>0.0</v>
      </c>
      <c r="AD611" s="86">
        <v>0.0</v>
      </c>
      <c r="AE611" s="86">
        <v>0.0</v>
      </c>
      <c r="AF611" s="86">
        <v>0.0</v>
      </c>
      <c r="AG611" s="86">
        <v>0.0</v>
      </c>
      <c r="AH611" s="86">
        <v>0.0</v>
      </c>
      <c r="AI611" s="86">
        <v>0.0</v>
      </c>
      <c r="AJ611" s="116"/>
    </row>
    <row r="612">
      <c r="A612" s="86">
        <v>14063.3</v>
      </c>
      <c r="B612" s="112">
        <v>44461.0</v>
      </c>
      <c r="C612" s="112">
        <v>44518.0</v>
      </c>
      <c r="D612" s="89" t="s">
        <v>321</v>
      </c>
      <c r="E612" s="89" t="s">
        <v>46</v>
      </c>
      <c r="I612" s="91"/>
      <c r="J612" s="86">
        <v>0.0</v>
      </c>
      <c r="K612" s="86">
        <v>0.0</v>
      </c>
      <c r="L612" s="86">
        <v>1.0</v>
      </c>
      <c r="M612" s="89" t="s">
        <v>39</v>
      </c>
      <c r="N612" s="89" t="s">
        <v>39</v>
      </c>
      <c r="O612" s="86">
        <v>0.0</v>
      </c>
      <c r="P612" s="86">
        <v>0.0</v>
      </c>
      <c r="Q612" s="86">
        <v>0.0</v>
      </c>
      <c r="R612" s="86">
        <v>0.0</v>
      </c>
      <c r="S612" s="86">
        <v>0.0</v>
      </c>
      <c r="T612" s="86">
        <v>0.0</v>
      </c>
      <c r="U612" s="86">
        <v>10.0</v>
      </c>
      <c r="V612" s="86">
        <v>4.0</v>
      </c>
      <c r="W612" s="86">
        <v>10.0</v>
      </c>
      <c r="X612" s="86">
        <v>1.0</v>
      </c>
      <c r="Y612" s="86">
        <v>0.0</v>
      </c>
      <c r="Z612" s="86">
        <v>0.0</v>
      </c>
      <c r="AA612" s="86">
        <v>0.0</v>
      </c>
      <c r="AB612" s="86">
        <v>0.0</v>
      </c>
      <c r="AC612" s="86">
        <v>0.0</v>
      </c>
      <c r="AD612" s="86">
        <v>0.0</v>
      </c>
      <c r="AE612" s="86">
        <v>0.0</v>
      </c>
      <c r="AF612" s="86">
        <v>0.0</v>
      </c>
      <c r="AG612" s="86">
        <v>0.0</v>
      </c>
      <c r="AH612" s="86">
        <v>0.0</v>
      </c>
      <c r="AI612" s="86">
        <v>0.0</v>
      </c>
      <c r="AJ612" s="116"/>
    </row>
    <row r="613">
      <c r="A613" s="86">
        <v>14063.4</v>
      </c>
      <c r="B613" s="112">
        <v>44461.0</v>
      </c>
      <c r="C613" s="112">
        <v>44518.0</v>
      </c>
      <c r="D613" s="89" t="s">
        <v>321</v>
      </c>
      <c r="E613" s="89" t="s">
        <v>46</v>
      </c>
      <c r="I613" s="91"/>
      <c r="J613" s="86">
        <v>1.0</v>
      </c>
      <c r="K613" s="86">
        <v>0.0</v>
      </c>
      <c r="L613" s="86">
        <v>0.0</v>
      </c>
      <c r="M613" s="89" t="s">
        <v>39</v>
      </c>
      <c r="N613" s="89" t="s">
        <v>39</v>
      </c>
      <c r="O613" s="86">
        <v>1.0</v>
      </c>
      <c r="P613" s="86">
        <v>0.0</v>
      </c>
      <c r="Q613" s="86">
        <v>0.0</v>
      </c>
      <c r="R613" s="86">
        <v>0.0</v>
      </c>
      <c r="S613" s="86">
        <v>0.0</v>
      </c>
      <c r="T613" s="86">
        <v>0.0</v>
      </c>
      <c r="U613" s="86">
        <v>0.0</v>
      </c>
      <c r="V613" s="86">
        <v>0.0</v>
      </c>
      <c r="W613" s="86">
        <v>0.0</v>
      </c>
      <c r="X613" s="86">
        <v>0.0</v>
      </c>
      <c r="Y613" s="86">
        <v>0.0</v>
      </c>
      <c r="Z613" s="86">
        <v>3.0</v>
      </c>
      <c r="AA613" s="86">
        <v>3.0</v>
      </c>
      <c r="AB613" s="86">
        <v>10.0</v>
      </c>
      <c r="AC613" s="86">
        <v>1.0</v>
      </c>
      <c r="AD613" s="86">
        <v>0.0</v>
      </c>
      <c r="AE613" s="86">
        <v>0.0</v>
      </c>
      <c r="AF613" s="86">
        <v>0.0</v>
      </c>
      <c r="AG613" s="86">
        <v>0.0</v>
      </c>
      <c r="AH613" s="86">
        <v>0.0</v>
      </c>
      <c r="AI613" s="86">
        <v>0.0</v>
      </c>
      <c r="AJ613" s="116"/>
    </row>
    <row r="614">
      <c r="A614" s="86">
        <v>14064.1</v>
      </c>
      <c r="B614" s="112">
        <v>44461.0</v>
      </c>
      <c r="C614" s="112">
        <v>44461.0</v>
      </c>
      <c r="D614" s="89" t="s">
        <v>80</v>
      </c>
      <c r="E614" s="89" t="s">
        <v>36</v>
      </c>
      <c r="F614" s="89" t="s">
        <v>81</v>
      </c>
      <c r="G614" s="90" t="s">
        <v>38</v>
      </c>
      <c r="H614" s="111">
        <v>27614.0</v>
      </c>
      <c r="I614" s="91"/>
      <c r="J614" s="86">
        <v>0.0</v>
      </c>
      <c r="K614" s="86">
        <v>1.0</v>
      </c>
      <c r="L614" s="86">
        <v>0.0</v>
      </c>
      <c r="M614" s="89" t="s">
        <v>49</v>
      </c>
      <c r="N614" s="89" t="s">
        <v>39</v>
      </c>
      <c r="O614" s="86">
        <v>4.0</v>
      </c>
      <c r="P614" s="86">
        <v>11.0</v>
      </c>
      <c r="Q614" s="86">
        <v>7.0</v>
      </c>
      <c r="R614" s="86">
        <v>15.0</v>
      </c>
      <c r="S614" s="86">
        <v>1.0</v>
      </c>
      <c r="T614" s="86">
        <v>0.0</v>
      </c>
      <c r="U614" s="86">
        <v>0.0</v>
      </c>
      <c r="V614" s="86">
        <v>0.0</v>
      </c>
      <c r="W614" s="86">
        <v>0.0</v>
      </c>
      <c r="X614" s="86">
        <v>0.0</v>
      </c>
      <c r="Y614" s="86">
        <v>0.0</v>
      </c>
      <c r="Z614" s="86">
        <v>0.0</v>
      </c>
      <c r="AA614" s="86">
        <v>0.0</v>
      </c>
      <c r="AB614" s="86">
        <v>0.0</v>
      </c>
      <c r="AC614" s="86">
        <v>0.0</v>
      </c>
      <c r="AD614" s="86">
        <v>0.0</v>
      </c>
      <c r="AE614" s="86">
        <v>0.0</v>
      </c>
      <c r="AF614" s="86">
        <v>0.0</v>
      </c>
      <c r="AG614" s="86">
        <v>0.0</v>
      </c>
      <c r="AH614" s="86">
        <v>0.0</v>
      </c>
      <c r="AI614" s="86">
        <v>0.0</v>
      </c>
      <c r="AJ614" s="116"/>
    </row>
    <row r="615">
      <c r="A615" s="86">
        <v>14065.1</v>
      </c>
      <c r="B615" s="112">
        <v>44461.0</v>
      </c>
      <c r="C615" s="115">
        <v>44524.0</v>
      </c>
      <c r="D615" s="89" t="s">
        <v>457</v>
      </c>
      <c r="E615" s="89" t="s">
        <v>36</v>
      </c>
      <c r="F615" s="89" t="s">
        <v>378</v>
      </c>
      <c r="G615" s="89" t="s">
        <v>51</v>
      </c>
      <c r="H615" s="86">
        <v>27523.0</v>
      </c>
      <c r="I615" s="110"/>
      <c r="J615" s="86">
        <v>0.0</v>
      </c>
      <c r="K615" s="86">
        <v>1.0</v>
      </c>
      <c r="L615" s="86">
        <v>0.0</v>
      </c>
      <c r="M615" s="89" t="s">
        <v>39</v>
      </c>
      <c r="N615" s="89" t="s">
        <v>39</v>
      </c>
      <c r="O615" s="86">
        <v>2.0</v>
      </c>
      <c r="P615" s="86">
        <v>10.0</v>
      </c>
      <c r="Q615" s="86">
        <v>5.0</v>
      </c>
      <c r="R615" s="86">
        <v>7.0</v>
      </c>
      <c r="S615" s="86">
        <v>0.0</v>
      </c>
      <c r="T615" s="86">
        <v>1.0</v>
      </c>
      <c r="U615" s="86">
        <v>0.0</v>
      </c>
      <c r="V615" s="86">
        <v>0.0</v>
      </c>
      <c r="W615" s="86">
        <v>0.0</v>
      </c>
      <c r="X615" s="86">
        <v>0.0</v>
      </c>
      <c r="Y615" s="86">
        <v>0.0</v>
      </c>
      <c r="Z615" s="86">
        <v>0.0</v>
      </c>
      <c r="AA615" s="86">
        <v>0.0</v>
      </c>
      <c r="AB615" s="86">
        <v>5.0</v>
      </c>
      <c r="AC615" s="86">
        <v>1.0</v>
      </c>
      <c r="AD615" s="86">
        <v>0.0</v>
      </c>
      <c r="AE615" s="86">
        <v>0.0</v>
      </c>
      <c r="AF615" s="86">
        <v>0.0</v>
      </c>
      <c r="AG615" s="86">
        <v>0.0</v>
      </c>
      <c r="AH615" s="86">
        <v>0.0</v>
      </c>
      <c r="AI615" s="86">
        <v>0.0</v>
      </c>
      <c r="AJ615" s="116"/>
    </row>
    <row r="616">
      <c r="A616" s="86">
        <v>14065.2</v>
      </c>
      <c r="B616" s="112">
        <v>44461.0</v>
      </c>
      <c r="C616" s="112">
        <v>44524.0</v>
      </c>
      <c r="D616" s="89" t="s">
        <v>457</v>
      </c>
      <c r="E616" s="89" t="s">
        <v>36</v>
      </c>
      <c r="F616" s="89" t="s">
        <v>154</v>
      </c>
      <c r="G616" s="89" t="s">
        <v>38</v>
      </c>
      <c r="H616" s="86">
        <v>27606.0</v>
      </c>
      <c r="I616" s="110"/>
      <c r="J616" s="86">
        <v>0.0</v>
      </c>
      <c r="K616" s="86">
        <v>1.0</v>
      </c>
      <c r="L616" s="86">
        <v>0.0</v>
      </c>
      <c r="M616" s="89" t="s">
        <v>39</v>
      </c>
      <c r="N616" s="89" t="s">
        <v>39</v>
      </c>
      <c r="O616" s="86">
        <v>2.0</v>
      </c>
      <c r="P616" s="86">
        <v>0.0</v>
      </c>
      <c r="Q616" s="86">
        <v>0.0</v>
      </c>
      <c r="R616" s="86">
        <v>0.0</v>
      </c>
      <c r="S616" s="86">
        <v>0.0</v>
      </c>
      <c r="T616" s="86">
        <v>0.0</v>
      </c>
      <c r="U616" s="86">
        <v>0.0</v>
      </c>
      <c r="V616" s="86">
        <v>0.0</v>
      </c>
      <c r="W616" s="86">
        <v>0.0</v>
      </c>
      <c r="X616" s="86">
        <v>0.0</v>
      </c>
      <c r="Y616" s="86">
        <v>0.0</v>
      </c>
      <c r="Z616" s="86">
        <v>0.0</v>
      </c>
      <c r="AA616" s="86">
        <v>0.0</v>
      </c>
      <c r="AB616" s="86">
        <v>0.0</v>
      </c>
      <c r="AC616" s="86">
        <v>0.0</v>
      </c>
      <c r="AD616" s="86">
        <v>0.0</v>
      </c>
      <c r="AE616" s="86">
        <v>10.0</v>
      </c>
      <c r="AF616" s="86">
        <v>5.0</v>
      </c>
      <c r="AG616" s="86">
        <v>10.0</v>
      </c>
      <c r="AH616" s="86">
        <v>1.0</v>
      </c>
      <c r="AI616" s="86">
        <v>1.0</v>
      </c>
      <c r="AJ616" s="116"/>
    </row>
    <row r="617">
      <c r="A617" s="86">
        <v>14065.3</v>
      </c>
      <c r="B617" s="112">
        <v>44461.0</v>
      </c>
      <c r="C617" s="112">
        <v>44524.0</v>
      </c>
      <c r="D617" s="89" t="s">
        <v>457</v>
      </c>
      <c r="E617" s="89" t="s">
        <v>36</v>
      </c>
      <c r="I617" s="110"/>
      <c r="J617" s="86">
        <v>1.0</v>
      </c>
      <c r="K617" s="86">
        <v>0.0</v>
      </c>
      <c r="L617" s="86">
        <v>0.0</v>
      </c>
      <c r="M617" s="89" t="s">
        <v>39</v>
      </c>
      <c r="N617" s="89" t="s">
        <v>39</v>
      </c>
      <c r="O617" s="86">
        <v>2.0</v>
      </c>
      <c r="P617" s="86">
        <v>0.0</v>
      </c>
      <c r="Q617" s="86">
        <v>0.0</v>
      </c>
      <c r="R617" s="86">
        <v>0.0</v>
      </c>
      <c r="S617" s="86">
        <v>0.0</v>
      </c>
      <c r="T617" s="86">
        <v>0.0</v>
      </c>
      <c r="U617" s="86">
        <v>0.0</v>
      </c>
      <c r="V617" s="86">
        <v>0.0</v>
      </c>
      <c r="W617" s="86">
        <v>0.0</v>
      </c>
      <c r="X617" s="86">
        <v>0.0</v>
      </c>
      <c r="Y617" s="86">
        <v>0.0</v>
      </c>
      <c r="Z617" s="86">
        <v>7.0</v>
      </c>
      <c r="AA617" s="86">
        <v>4.0</v>
      </c>
      <c r="AB617" s="86">
        <v>10.0</v>
      </c>
      <c r="AC617" s="86">
        <v>1.0</v>
      </c>
      <c r="AD617" s="86">
        <v>1.0</v>
      </c>
      <c r="AE617" s="86">
        <v>0.0</v>
      </c>
      <c r="AF617" s="86">
        <v>0.0</v>
      </c>
      <c r="AG617" s="86">
        <v>0.0</v>
      </c>
      <c r="AH617" s="86">
        <v>0.0</v>
      </c>
      <c r="AI617" s="86">
        <v>0.0</v>
      </c>
      <c r="AJ617" s="116"/>
    </row>
    <row r="618">
      <c r="A618" s="86">
        <v>14066.1</v>
      </c>
      <c r="B618" s="112">
        <v>44461.0</v>
      </c>
      <c r="C618" s="112">
        <v>44469.0</v>
      </c>
      <c r="D618" s="89" t="s">
        <v>350</v>
      </c>
      <c r="E618" s="89" t="s">
        <v>351</v>
      </c>
      <c r="H618" s="113"/>
      <c r="I618" s="91"/>
      <c r="J618" s="86">
        <v>0.0</v>
      </c>
      <c r="K618" s="86">
        <v>0.0</v>
      </c>
      <c r="L618" s="86">
        <v>1.0</v>
      </c>
      <c r="M618" s="89" t="s">
        <v>39</v>
      </c>
      <c r="N618" s="89" t="s">
        <v>39</v>
      </c>
      <c r="O618" s="86">
        <v>0.0</v>
      </c>
      <c r="P618" s="86">
        <v>0.0</v>
      </c>
      <c r="Q618" s="86">
        <v>0.0</v>
      </c>
      <c r="R618" s="86">
        <v>0.0</v>
      </c>
      <c r="S618" s="86">
        <v>0.0</v>
      </c>
      <c r="T618" s="86">
        <v>0.0</v>
      </c>
      <c r="U618" s="86">
        <v>12.0</v>
      </c>
      <c r="V618" s="86">
        <v>7.0</v>
      </c>
      <c r="W618" s="86">
        <v>5.0</v>
      </c>
      <c r="X618" s="86">
        <v>2.0</v>
      </c>
      <c r="Y618" s="86">
        <v>0.0</v>
      </c>
      <c r="Z618" s="86">
        <v>0.0</v>
      </c>
      <c r="AA618" s="86">
        <v>0.0</v>
      </c>
      <c r="AB618" s="86">
        <v>0.0</v>
      </c>
      <c r="AC618" s="86">
        <v>0.0</v>
      </c>
      <c r="AD618" s="86">
        <v>0.0</v>
      </c>
      <c r="AE618" s="86">
        <v>0.0</v>
      </c>
      <c r="AF618" s="86">
        <v>0.0</v>
      </c>
      <c r="AG618" s="86">
        <v>0.0</v>
      </c>
      <c r="AH618" s="86">
        <v>0.0</v>
      </c>
      <c r="AI618" s="86">
        <v>0.0</v>
      </c>
      <c r="AJ618" s="116"/>
    </row>
    <row r="619">
      <c r="A619" s="86">
        <v>14067.1</v>
      </c>
      <c r="B619" s="112">
        <v>44461.0</v>
      </c>
      <c r="C619" s="112">
        <v>44518.0</v>
      </c>
      <c r="D619" s="89" t="s">
        <v>57</v>
      </c>
      <c r="E619" s="89" t="s">
        <v>58</v>
      </c>
      <c r="F619" s="89" t="s">
        <v>202</v>
      </c>
      <c r="G619" s="90" t="s">
        <v>38</v>
      </c>
      <c r="H619" s="111">
        <v>27612.0</v>
      </c>
      <c r="I619" s="91"/>
      <c r="J619" s="86">
        <v>0.0</v>
      </c>
      <c r="K619" s="86">
        <v>1.0</v>
      </c>
      <c r="L619" s="86">
        <v>0.0</v>
      </c>
      <c r="M619" s="89" t="s">
        <v>39</v>
      </c>
      <c r="N619" s="89" t="s">
        <v>39</v>
      </c>
      <c r="O619" s="86">
        <v>0.0</v>
      </c>
      <c r="P619" s="86">
        <v>0.0</v>
      </c>
      <c r="Q619" s="86">
        <v>0.0</v>
      </c>
      <c r="R619" s="86">
        <v>0.0</v>
      </c>
      <c r="S619" s="86">
        <v>0.0</v>
      </c>
      <c r="T619" s="86">
        <v>0.0</v>
      </c>
      <c r="U619" s="86">
        <v>0.0</v>
      </c>
      <c r="V619" s="86">
        <v>0.0</v>
      </c>
      <c r="W619" s="86">
        <v>5.0</v>
      </c>
      <c r="X619" s="86">
        <v>1.0</v>
      </c>
      <c r="Y619" s="86">
        <v>0.0</v>
      </c>
      <c r="Z619" s="86">
        <v>0.0</v>
      </c>
      <c r="AA619" s="86">
        <v>0.0</v>
      </c>
      <c r="AB619" s="86">
        <v>0.0</v>
      </c>
      <c r="AC619" s="86">
        <v>0.0</v>
      </c>
      <c r="AD619" s="86">
        <v>0.0</v>
      </c>
      <c r="AE619" s="86">
        <v>8.0</v>
      </c>
      <c r="AF619" s="86">
        <v>4.0</v>
      </c>
      <c r="AG619" s="86">
        <v>5.0</v>
      </c>
      <c r="AH619" s="86">
        <v>0.0</v>
      </c>
      <c r="AI619" s="86">
        <v>1.0</v>
      </c>
      <c r="AJ619" s="116"/>
    </row>
    <row r="620">
      <c r="A620" s="86">
        <v>14067.2</v>
      </c>
      <c r="B620" s="112">
        <v>44461.0</v>
      </c>
      <c r="C620" s="112">
        <v>44519.0</v>
      </c>
      <c r="D620" s="89" t="s">
        <v>57</v>
      </c>
      <c r="E620" s="90" t="s">
        <v>58</v>
      </c>
      <c r="F620" s="89" t="s">
        <v>70</v>
      </c>
      <c r="G620" s="89" t="s">
        <v>38</v>
      </c>
      <c r="H620" s="111">
        <v>27615.0</v>
      </c>
      <c r="I620" s="91"/>
      <c r="J620" s="86">
        <v>0.0</v>
      </c>
      <c r="K620" s="86">
        <v>1.0</v>
      </c>
      <c r="L620" s="86">
        <v>0.0</v>
      </c>
      <c r="M620" s="89" t="s">
        <v>39</v>
      </c>
      <c r="N620" s="89" t="s">
        <v>39</v>
      </c>
      <c r="O620" s="86">
        <v>0.0</v>
      </c>
      <c r="P620" s="86">
        <v>0.0</v>
      </c>
      <c r="Q620" s="86">
        <v>0.0</v>
      </c>
      <c r="R620" s="86">
        <v>0.0</v>
      </c>
      <c r="S620" s="86">
        <v>0.0</v>
      </c>
      <c r="T620" s="86">
        <v>0.0</v>
      </c>
      <c r="U620" s="86">
        <v>0.0</v>
      </c>
      <c r="V620" s="86">
        <v>0.0</v>
      </c>
      <c r="W620" s="86">
        <v>0.0</v>
      </c>
      <c r="X620" s="86">
        <v>0.0</v>
      </c>
      <c r="Y620" s="86">
        <v>0.0</v>
      </c>
      <c r="Z620" s="86">
        <v>11.0</v>
      </c>
      <c r="AA620" s="86">
        <v>5.0</v>
      </c>
      <c r="AB620" s="86">
        <v>10.0</v>
      </c>
      <c r="AC620" s="86">
        <v>1.0</v>
      </c>
      <c r="AD620" s="86">
        <v>1.0</v>
      </c>
      <c r="AE620" s="86">
        <v>0.0</v>
      </c>
      <c r="AF620" s="86">
        <v>0.0</v>
      </c>
      <c r="AG620" s="86">
        <v>0.0</v>
      </c>
      <c r="AH620" s="86">
        <v>0.0</v>
      </c>
      <c r="AI620" s="86">
        <v>0.0</v>
      </c>
      <c r="AJ620" s="116"/>
    </row>
    <row r="621">
      <c r="A621" s="86">
        <v>14068.1</v>
      </c>
      <c r="B621" s="112">
        <v>44462.0</v>
      </c>
      <c r="C621" s="112">
        <v>44462.0</v>
      </c>
      <c r="D621" s="89" t="s">
        <v>458</v>
      </c>
      <c r="E621" s="90" t="s">
        <v>421</v>
      </c>
      <c r="F621" s="89" t="s">
        <v>183</v>
      </c>
      <c r="G621" s="89" t="s">
        <v>86</v>
      </c>
      <c r="H621" s="111">
        <v>27591.0</v>
      </c>
      <c r="I621" s="91"/>
      <c r="J621" s="86">
        <v>0.0</v>
      </c>
      <c r="K621" s="86">
        <v>1.0</v>
      </c>
      <c r="L621" s="86">
        <v>0.0</v>
      </c>
      <c r="M621" s="89" t="s">
        <v>39</v>
      </c>
      <c r="N621" s="89" t="s">
        <v>39</v>
      </c>
      <c r="O621" s="86">
        <v>3.0</v>
      </c>
      <c r="P621" s="86">
        <v>0.0</v>
      </c>
      <c r="Q621" s="86">
        <v>0.0</v>
      </c>
      <c r="R621" s="86">
        <v>0.0</v>
      </c>
      <c r="S621" s="86">
        <v>0.0</v>
      </c>
      <c r="T621" s="86">
        <v>0.0</v>
      </c>
      <c r="U621" s="86">
        <v>0.0</v>
      </c>
      <c r="V621" s="86">
        <v>0.0</v>
      </c>
      <c r="W621" s="86">
        <v>0.0</v>
      </c>
      <c r="X621" s="86">
        <v>0.0</v>
      </c>
      <c r="Y621" s="86">
        <v>0.0</v>
      </c>
      <c r="Z621" s="86">
        <v>0.0</v>
      </c>
      <c r="AA621" s="86">
        <v>0.0</v>
      </c>
      <c r="AB621" s="86">
        <v>0.0</v>
      </c>
      <c r="AC621" s="86">
        <v>0.0</v>
      </c>
      <c r="AD621" s="86">
        <v>0.0</v>
      </c>
      <c r="AE621" s="86">
        <v>12.0</v>
      </c>
      <c r="AF621" s="86">
        <v>7.0</v>
      </c>
      <c r="AG621" s="86">
        <v>10.0</v>
      </c>
      <c r="AH621" s="86">
        <v>1.0</v>
      </c>
      <c r="AI621" s="86">
        <v>1.0</v>
      </c>
      <c r="AJ621" s="116"/>
    </row>
    <row r="622">
      <c r="A622" s="86">
        <v>14068.2</v>
      </c>
      <c r="B622" s="112">
        <v>44462.0</v>
      </c>
      <c r="C622" s="112">
        <v>44462.0</v>
      </c>
      <c r="D622" s="89" t="s">
        <v>458</v>
      </c>
      <c r="E622" s="89" t="s">
        <v>421</v>
      </c>
      <c r="H622" s="113"/>
      <c r="I622" s="91"/>
      <c r="J622" s="86">
        <v>0.0</v>
      </c>
      <c r="K622" s="86">
        <v>0.0</v>
      </c>
      <c r="L622" s="86">
        <v>1.0</v>
      </c>
      <c r="M622" s="89" t="s">
        <v>39</v>
      </c>
      <c r="N622" s="89" t="s">
        <v>39</v>
      </c>
      <c r="O622" s="86">
        <v>4.0</v>
      </c>
      <c r="P622" s="86">
        <v>12.0</v>
      </c>
      <c r="Q622" s="86">
        <v>7.0</v>
      </c>
      <c r="R622" s="86">
        <v>5.0</v>
      </c>
      <c r="S622" s="86">
        <v>0.0</v>
      </c>
      <c r="T622" s="86">
        <v>1.0</v>
      </c>
      <c r="U622" s="86">
        <v>0.0</v>
      </c>
      <c r="V622" s="86">
        <v>0.0</v>
      </c>
      <c r="W622" s="86">
        <v>0.0</v>
      </c>
      <c r="X622" s="86">
        <v>0.0</v>
      </c>
      <c r="Y622" s="86">
        <v>0.0</v>
      </c>
      <c r="Z622" s="86">
        <v>0.0</v>
      </c>
      <c r="AA622" s="86">
        <v>0.0</v>
      </c>
      <c r="AB622" s="86">
        <v>5.0</v>
      </c>
      <c r="AC622" s="86">
        <v>1.0</v>
      </c>
      <c r="AD622" s="86">
        <v>0.0</v>
      </c>
      <c r="AE622" s="86">
        <v>0.0</v>
      </c>
      <c r="AF622" s="86">
        <v>0.0</v>
      </c>
      <c r="AG622" s="86">
        <v>0.0</v>
      </c>
      <c r="AH622" s="86">
        <v>0.0</v>
      </c>
      <c r="AI622" s="86">
        <v>0.0</v>
      </c>
      <c r="AJ622" s="116"/>
    </row>
    <row r="623">
      <c r="A623" s="86">
        <v>14069.1</v>
      </c>
      <c r="B623" s="112">
        <v>44462.0</v>
      </c>
      <c r="C623" s="115">
        <v>44524.0</v>
      </c>
      <c r="D623" s="89" t="s">
        <v>215</v>
      </c>
      <c r="E623" s="89" t="s">
        <v>36</v>
      </c>
      <c r="F623" s="89" t="s">
        <v>308</v>
      </c>
      <c r="G623" s="90" t="s">
        <v>43</v>
      </c>
      <c r="H623" s="111">
        <v>27545.0</v>
      </c>
      <c r="I623" s="91"/>
      <c r="J623" s="86">
        <v>0.0</v>
      </c>
      <c r="K623" s="86">
        <v>1.0</v>
      </c>
      <c r="L623" s="86">
        <v>0.0</v>
      </c>
      <c r="M623" s="89" t="s">
        <v>39</v>
      </c>
      <c r="N623" s="89" t="s">
        <v>39</v>
      </c>
      <c r="O623" s="86">
        <v>2.0</v>
      </c>
      <c r="P623" s="86">
        <v>11.0</v>
      </c>
      <c r="Q623" s="86">
        <v>5.0</v>
      </c>
      <c r="R623" s="86">
        <v>12.0</v>
      </c>
      <c r="S623" s="86">
        <v>1.0</v>
      </c>
      <c r="T623" s="86">
        <v>1.0</v>
      </c>
      <c r="U623" s="86">
        <v>0.0</v>
      </c>
      <c r="V623" s="86">
        <v>0.0</v>
      </c>
      <c r="W623" s="86">
        <v>0.0</v>
      </c>
      <c r="X623" s="86">
        <v>0.0</v>
      </c>
      <c r="Y623" s="86">
        <v>0.0</v>
      </c>
      <c r="Z623" s="86">
        <v>0.0</v>
      </c>
      <c r="AA623" s="86">
        <v>0.0</v>
      </c>
      <c r="AB623" s="86">
        <v>0.0</v>
      </c>
      <c r="AC623" s="86">
        <v>0.0</v>
      </c>
      <c r="AD623" s="86">
        <v>0.0</v>
      </c>
      <c r="AE623" s="86">
        <v>0.0</v>
      </c>
      <c r="AF623" s="86">
        <v>0.0</v>
      </c>
      <c r="AG623" s="86">
        <v>0.0</v>
      </c>
      <c r="AH623" s="86">
        <v>0.0</v>
      </c>
      <c r="AI623" s="86">
        <v>0.0</v>
      </c>
      <c r="AJ623" s="116"/>
    </row>
    <row r="624">
      <c r="A624" s="86">
        <v>14069.2</v>
      </c>
      <c r="B624" s="112">
        <v>44462.0</v>
      </c>
      <c r="C624" s="115">
        <v>44524.0</v>
      </c>
      <c r="D624" s="89" t="s">
        <v>215</v>
      </c>
      <c r="E624" s="89" t="s">
        <v>36</v>
      </c>
      <c r="F624" s="89" t="s">
        <v>308</v>
      </c>
      <c r="G624" s="90" t="s">
        <v>43</v>
      </c>
      <c r="H624" s="111">
        <v>27545.0</v>
      </c>
      <c r="I624" s="91"/>
      <c r="J624" s="86">
        <v>0.0</v>
      </c>
      <c r="K624" s="86">
        <v>1.0</v>
      </c>
      <c r="L624" s="86">
        <v>0.0</v>
      </c>
      <c r="M624" s="89" t="s">
        <v>39</v>
      </c>
      <c r="N624" s="89" t="s">
        <v>39</v>
      </c>
      <c r="O624" s="86">
        <v>5.0</v>
      </c>
      <c r="P624" s="86">
        <v>0.0</v>
      </c>
      <c r="Q624" s="86">
        <v>0.0</v>
      </c>
      <c r="R624" s="86">
        <v>0.0</v>
      </c>
      <c r="S624" s="86">
        <v>0.0</v>
      </c>
      <c r="T624" s="86">
        <v>0.0</v>
      </c>
      <c r="U624" s="86">
        <v>14.0</v>
      </c>
      <c r="V624" s="86">
        <v>5.0</v>
      </c>
      <c r="W624" s="86">
        <v>10.0</v>
      </c>
      <c r="X624" s="86">
        <v>4.0</v>
      </c>
      <c r="Y624" s="86">
        <v>4.0</v>
      </c>
      <c r="Z624" s="86">
        <v>0.0</v>
      </c>
      <c r="AA624" s="86">
        <v>0.0</v>
      </c>
      <c r="AB624" s="86">
        <v>0.0</v>
      </c>
      <c r="AC624" s="86">
        <v>0.0</v>
      </c>
      <c r="AD624" s="86">
        <v>0.0</v>
      </c>
      <c r="AE624" s="86">
        <v>0.0</v>
      </c>
      <c r="AF624" s="86">
        <v>0.0</v>
      </c>
      <c r="AG624" s="86">
        <v>0.0</v>
      </c>
      <c r="AH624" s="86">
        <v>0.0</v>
      </c>
      <c r="AI624" s="86">
        <v>0.0</v>
      </c>
      <c r="AJ624" s="116"/>
    </row>
    <row r="625">
      <c r="A625" s="86">
        <v>14069.3</v>
      </c>
      <c r="B625" s="112">
        <v>44462.0</v>
      </c>
      <c r="C625" s="115">
        <v>44524.0</v>
      </c>
      <c r="D625" s="89" t="s">
        <v>215</v>
      </c>
      <c r="E625" s="89" t="s">
        <v>36</v>
      </c>
      <c r="F625" s="89" t="s">
        <v>90</v>
      </c>
      <c r="G625" s="89" t="s">
        <v>91</v>
      </c>
      <c r="H625" s="86">
        <v>27597.0</v>
      </c>
      <c r="I625" s="110"/>
      <c r="J625" s="86">
        <v>0.0</v>
      </c>
      <c r="K625" s="86">
        <v>1.0</v>
      </c>
      <c r="L625" s="86">
        <v>0.0</v>
      </c>
      <c r="M625" s="89" t="s">
        <v>39</v>
      </c>
      <c r="N625" s="89" t="s">
        <v>39</v>
      </c>
      <c r="O625" s="86">
        <v>5.0</v>
      </c>
      <c r="P625" s="86">
        <v>0.0</v>
      </c>
      <c r="Q625" s="86">
        <v>0.0</v>
      </c>
      <c r="R625" s="86">
        <v>0.0</v>
      </c>
      <c r="S625" s="86">
        <v>0.0</v>
      </c>
      <c r="T625" s="86">
        <v>0.0</v>
      </c>
      <c r="U625" s="86">
        <v>11.0</v>
      </c>
      <c r="V625" s="86">
        <v>5.0</v>
      </c>
      <c r="W625" s="86">
        <v>5.0</v>
      </c>
      <c r="X625" s="86">
        <v>0.0</v>
      </c>
      <c r="Y625" s="86">
        <v>1.0</v>
      </c>
      <c r="Z625" s="86">
        <v>0.0</v>
      </c>
      <c r="AA625" s="86">
        <v>0.0</v>
      </c>
      <c r="AB625" s="86">
        <v>0.0</v>
      </c>
      <c r="AC625" s="86">
        <v>0.0</v>
      </c>
      <c r="AD625" s="86">
        <v>0.0</v>
      </c>
      <c r="AE625" s="86">
        <v>0.0</v>
      </c>
      <c r="AF625" s="86">
        <v>0.0</v>
      </c>
      <c r="AG625" s="86">
        <v>5.0</v>
      </c>
      <c r="AH625" s="86">
        <v>1.0</v>
      </c>
      <c r="AI625" s="86">
        <v>0.0</v>
      </c>
      <c r="AJ625" s="116"/>
    </row>
    <row r="626">
      <c r="A626" s="86">
        <v>14069.4</v>
      </c>
      <c r="B626" s="112">
        <v>44462.0</v>
      </c>
      <c r="C626" s="115">
        <v>44524.0</v>
      </c>
      <c r="D626" s="89" t="s">
        <v>215</v>
      </c>
      <c r="E626" s="89" t="s">
        <v>36</v>
      </c>
      <c r="F626" s="89" t="s">
        <v>308</v>
      </c>
      <c r="G626" s="89" t="s">
        <v>43</v>
      </c>
      <c r="H626" s="86">
        <v>27545.0</v>
      </c>
      <c r="I626" s="110"/>
      <c r="J626" s="86">
        <v>0.0</v>
      </c>
      <c r="K626" s="86">
        <v>1.0</v>
      </c>
      <c r="L626" s="86">
        <v>0.0</v>
      </c>
      <c r="M626" s="89" t="s">
        <v>39</v>
      </c>
      <c r="N626" s="89" t="s">
        <v>39</v>
      </c>
      <c r="O626" s="86">
        <v>0.0</v>
      </c>
      <c r="P626" s="86">
        <v>0.0</v>
      </c>
      <c r="Q626" s="86">
        <v>0.0</v>
      </c>
      <c r="R626" s="86">
        <v>0.0</v>
      </c>
      <c r="S626" s="86">
        <v>0.0</v>
      </c>
      <c r="T626" s="86">
        <v>0.0</v>
      </c>
      <c r="U626" s="86">
        <v>0.0</v>
      </c>
      <c r="V626" s="86">
        <v>0.0</v>
      </c>
      <c r="W626" s="86">
        <v>0.0</v>
      </c>
      <c r="X626" s="86">
        <v>0.0</v>
      </c>
      <c r="Y626" s="86">
        <v>0.0</v>
      </c>
      <c r="Z626" s="86">
        <v>0.0</v>
      </c>
      <c r="AA626" s="86">
        <v>0.0</v>
      </c>
      <c r="AB626" s="86">
        <v>0.0</v>
      </c>
      <c r="AC626" s="86">
        <v>0.0</v>
      </c>
      <c r="AD626" s="86">
        <v>0.0</v>
      </c>
      <c r="AE626" s="86">
        <v>0.0</v>
      </c>
      <c r="AF626" s="86">
        <v>0.0</v>
      </c>
      <c r="AG626" s="86">
        <v>0.0</v>
      </c>
      <c r="AH626" s="86">
        <v>0.0</v>
      </c>
      <c r="AI626" s="86">
        <v>0.0</v>
      </c>
      <c r="AJ626" s="116"/>
    </row>
    <row r="627">
      <c r="A627" s="86">
        <v>14069.5</v>
      </c>
      <c r="B627" s="112">
        <v>44462.0</v>
      </c>
      <c r="C627" s="112">
        <v>44524.0</v>
      </c>
      <c r="D627" s="89" t="s">
        <v>215</v>
      </c>
      <c r="E627" s="89" t="s">
        <v>36</v>
      </c>
      <c r="I627" s="110"/>
      <c r="J627" s="86">
        <v>1.0</v>
      </c>
      <c r="K627" s="86">
        <v>0.0</v>
      </c>
      <c r="L627" s="86">
        <v>0.0</v>
      </c>
      <c r="M627" s="89" t="s">
        <v>39</v>
      </c>
      <c r="N627" s="89" t="s">
        <v>39</v>
      </c>
      <c r="O627" s="86">
        <v>2.0</v>
      </c>
      <c r="P627" s="86">
        <v>0.0</v>
      </c>
      <c r="Q627" s="86">
        <v>0.0</v>
      </c>
      <c r="R627" s="86">
        <v>0.0</v>
      </c>
      <c r="S627" s="86">
        <v>0.0</v>
      </c>
      <c r="T627" s="86">
        <v>0.0</v>
      </c>
      <c r="U627" s="86">
        <v>0.0</v>
      </c>
      <c r="V627" s="86">
        <v>0.0</v>
      </c>
      <c r="W627" s="86">
        <v>0.0</v>
      </c>
      <c r="X627" s="86">
        <v>0.0</v>
      </c>
      <c r="Y627" s="86">
        <v>0.0</v>
      </c>
      <c r="Z627" s="86">
        <v>7.0</v>
      </c>
      <c r="AA627" s="86">
        <v>4.0</v>
      </c>
      <c r="AB627" s="86">
        <v>12.0</v>
      </c>
      <c r="AC627" s="86">
        <v>1.0</v>
      </c>
      <c r="AD627" s="86">
        <v>1.0</v>
      </c>
      <c r="AE627" s="86">
        <v>0.0</v>
      </c>
      <c r="AF627" s="86">
        <v>0.0</v>
      </c>
      <c r="AG627" s="86">
        <v>0.0</v>
      </c>
      <c r="AH627" s="86">
        <v>0.0</v>
      </c>
      <c r="AI627" s="86">
        <v>0.0</v>
      </c>
      <c r="AJ627" s="116"/>
    </row>
    <row r="628">
      <c r="A628" s="86">
        <v>14070.1</v>
      </c>
      <c r="B628" s="112">
        <v>44462.0</v>
      </c>
      <c r="C628" s="112">
        <v>44517.0</v>
      </c>
      <c r="D628" s="89" t="s">
        <v>336</v>
      </c>
      <c r="E628" s="89" t="s">
        <v>36</v>
      </c>
      <c r="F628" s="89" t="s">
        <v>299</v>
      </c>
      <c r="G628" s="90" t="s">
        <v>109</v>
      </c>
      <c r="H628" s="111">
        <v>27529.0</v>
      </c>
      <c r="I628" s="91"/>
      <c r="J628" s="86">
        <v>0.0</v>
      </c>
      <c r="K628" s="86">
        <v>1.0</v>
      </c>
      <c r="L628" s="86">
        <v>0.0</v>
      </c>
      <c r="M628" s="89" t="s">
        <v>39</v>
      </c>
      <c r="N628" s="89" t="s">
        <v>39</v>
      </c>
      <c r="O628" s="86">
        <v>6.0</v>
      </c>
      <c r="P628" s="86">
        <v>0.0</v>
      </c>
      <c r="Q628" s="86">
        <v>0.0</v>
      </c>
      <c r="R628" s="86">
        <v>5.0</v>
      </c>
      <c r="S628" s="86">
        <v>0.0</v>
      </c>
      <c r="T628" s="86">
        <v>0.0</v>
      </c>
      <c r="U628" s="86">
        <v>0.0</v>
      </c>
      <c r="V628" s="86">
        <v>0.0</v>
      </c>
      <c r="W628" s="86">
        <v>0.0</v>
      </c>
      <c r="X628" s="86">
        <v>0.0</v>
      </c>
      <c r="Y628" s="86">
        <v>0.0</v>
      </c>
      <c r="Z628" s="86">
        <v>12.0</v>
      </c>
      <c r="AA628" s="86">
        <v>6.0</v>
      </c>
      <c r="AB628" s="86">
        <v>5.0</v>
      </c>
      <c r="AC628" s="86">
        <v>2.0</v>
      </c>
      <c r="AD628" s="86">
        <v>1.0</v>
      </c>
      <c r="AE628" s="86">
        <v>0.0</v>
      </c>
      <c r="AF628" s="86">
        <v>0.0</v>
      </c>
      <c r="AG628" s="86">
        <v>0.0</v>
      </c>
      <c r="AH628" s="86">
        <v>0.0</v>
      </c>
      <c r="AI628" s="86">
        <v>0.0</v>
      </c>
      <c r="AJ628" s="116"/>
    </row>
    <row r="629">
      <c r="A629" s="86">
        <v>14071.1</v>
      </c>
      <c r="B629" s="112">
        <v>44462.0</v>
      </c>
      <c r="C629" s="112">
        <v>44462.0</v>
      </c>
      <c r="D629" s="89" t="s">
        <v>55</v>
      </c>
      <c r="E629" s="89" t="s">
        <v>36</v>
      </c>
      <c r="F629" s="89" t="s">
        <v>340</v>
      </c>
      <c r="G629" s="89" t="s">
        <v>109</v>
      </c>
      <c r="H629" s="86">
        <v>27529.0</v>
      </c>
      <c r="I629" s="110"/>
      <c r="J629" s="86">
        <v>0.0</v>
      </c>
      <c r="K629" s="86">
        <v>1.0</v>
      </c>
      <c r="L629" s="86">
        <v>0.0</v>
      </c>
      <c r="M629" s="89" t="s">
        <v>49</v>
      </c>
      <c r="N629" s="89" t="s">
        <v>39</v>
      </c>
      <c r="O629" s="86">
        <v>0.0</v>
      </c>
      <c r="P629" s="86">
        <v>10.0</v>
      </c>
      <c r="Q629" s="86">
        <v>6.0</v>
      </c>
      <c r="R629" s="86">
        <v>10.0</v>
      </c>
      <c r="S629" s="86">
        <v>0.0</v>
      </c>
      <c r="T629" s="86">
        <v>0.0</v>
      </c>
      <c r="U629" s="86">
        <v>0.0</v>
      </c>
      <c r="V629" s="86">
        <v>0.0</v>
      </c>
      <c r="W629" s="86">
        <v>0.0</v>
      </c>
      <c r="X629" s="86">
        <v>0.0</v>
      </c>
      <c r="Y629" s="86">
        <v>0.0</v>
      </c>
      <c r="Z629" s="86">
        <v>0.0</v>
      </c>
      <c r="AA629" s="86">
        <v>0.0</v>
      </c>
      <c r="AB629" s="86">
        <v>0.0</v>
      </c>
      <c r="AC629" s="86">
        <v>0.0</v>
      </c>
      <c r="AD629" s="86">
        <v>0.0</v>
      </c>
      <c r="AE629" s="86">
        <v>0.0</v>
      </c>
      <c r="AF629" s="86">
        <v>0.0</v>
      </c>
      <c r="AG629" s="86">
        <v>0.0</v>
      </c>
      <c r="AH629" s="86">
        <v>0.0</v>
      </c>
      <c r="AI629" s="86">
        <v>0.0</v>
      </c>
      <c r="AJ629" s="116"/>
    </row>
    <row r="630">
      <c r="A630" s="86">
        <v>14072.1</v>
      </c>
      <c r="B630" s="112">
        <v>44462.0</v>
      </c>
      <c r="C630" s="115">
        <v>44518.0</v>
      </c>
      <c r="D630" s="89" t="s">
        <v>41</v>
      </c>
      <c r="E630" s="89" t="s">
        <v>36</v>
      </c>
      <c r="F630" s="89" t="s">
        <v>42</v>
      </c>
      <c r="G630" s="89" t="s">
        <v>43</v>
      </c>
      <c r="H630" s="86">
        <v>27545.0</v>
      </c>
      <c r="I630" s="110"/>
      <c r="J630" s="86">
        <v>0.0</v>
      </c>
      <c r="K630" s="86">
        <v>1.0</v>
      </c>
      <c r="L630" s="86">
        <v>0.0</v>
      </c>
      <c r="M630" s="89" t="s">
        <v>49</v>
      </c>
      <c r="N630" s="89" t="s">
        <v>39</v>
      </c>
      <c r="O630" s="86">
        <v>1.0</v>
      </c>
      <c r="P630" s="86">
        <v>10.0</v>
      </c>
      <c r="Q630" s="86">
        <v>4.0</v>
      </c>
      <c r="R630" s="86">
        <v>10.0</v>
      </c>
      <c r="S630" s="86">
        <v>1.0</v>
      </c>
      <c r="T630" s="86">
        <v>0.0</v>
      </c>
      <c r="U630" s="86">
        <v>0.0</v>
      </c>
      <c r="V630" s="86">
        <v>0.0</v>
      </c>
      <c r="W630" s="86">
        <v>0.0</v>
      </c>
      <c r="X630" s="86">
        <v>0.0</v>
      </c>
      <c r="Y630" s="86">
        <v>0.0</v>
      </c>
      <c r="Z630" s="86">
        <v>0.0</v>
      </c>
      <c r="AA630" s="86">
        <v>0.0</v>
      </c>
      <c r="AB630" s="86">
        <v>0.0</v>
      </c>
      <c r="AC630" s="86">
        <v>0.0</v>
      </c>
      <c r="AD630" s="86">
        <v>0.0</v>
      </c>
      <c r="AE630" s="86">
        <v>0.0</v>
      </c>
      <c r="AF630" s="86">
        <v>0.0</v>
      </c>
      <c r="AG630" s="86">
        <v>0.0</v>
      </c>
      <c r="AH630" s="86">
        <v>0.0</v>
      </c>
      <c r="AI630" s="86">
        <v>0.0</v>
      </c>
      <c r="AJ630" s="116"/>
    </row>
    <row r="631">
      <c r="A631" s="86">
        <v>14072.2</v>
      </c>
      <c r="B631" s="112">
        <v>44462.0</v>
      </c>
      <c r="C631" s="115">
        <v>44518.0</v>
      </c>
      <c r="D631" s="89" t="s">
        <v>41</v>
      </c>
      <c r="E631" s="89" t="s">
        <v>36</v>
      </c>
      <c r="I631" s="110"/>
      <c r="J631" s="86">
        <v>0.0</v>
      </c>
      <c r="K631" s="86">
        <v>0.0</v>
      </c>
      <c r="L631" s="86">
        <v>1.0</v>
      </c>
      <c r="M631" s="89" t="s">
        <v>49</v>
      </c>
      <c r="N631" s="89" t="s">
        <v>39</v>
      </c>
      <c r="O631" s="86">
        <v>0.0</v>
      </c>
      <c r="P631" s="86">
        <v>0.0</v>
      </c>
      <c r="Q631" s="86">
        <v>0.0</v>
      </c>
      <c r="R631" s="86">
        <v>0.0</v>
      </c>
      <c r="S631" s="86">
        <v>0.0</v>
      </c>
      <c r="T631" s="86">
        <v>0.0</v>
      </c>
      <c r="U631" s="86">
        <v>10.0</v>
      </c>
      <c r="V631" s="86">
        <v>5.0</v>
      </c>
      <c r="W631" s="86">
        <v>5.0</v>
      </c>
      <c r="X631" s="86">
        <v>0.0</v>
      </c>
      <c r="Y631" s="86">
        <v>1.0</v>
      </c>
      <c r="Z631" s="86">
        <v>0.0</v>
      </c>
      <c r="AA631" s="86">
        <v>0.0</v>
      </c>
      <c r="AB631" s="86">
        <v>0.0</v>
      </c>
      <c r="AC631" s="86">
        <v>0.0</v>
      </c>
      <c r="AD631" s="86">
        <v>0.0</v>
      </c>
      <c r="AE631" s="86">
        <v>0.0</v>
      </c>
      <c r="AF631" s="86">
        <v>0.0</v>
      </c>
      <c r="AG631" s="86">
        <v>0.0</v>
      </c>
      <c r="AH631" s="86">
        <v>0.0</v>
      </c>
      <c r="AI631" s="86">
        <v>0.0</v>
      </c>
      <c r="AJ631" s="116"/>
    </row>
    <row r="632">
      <c r="A632" s="86">
        <v>14072.3</v>
      </c>
      <c r="B632" s="112">
        <v>44462.0</v>
      </c>
      <c r="C632" s="115">
        <v>44518.0</v>
      </c>
      <c r="D632" s="89" t="s">
        <v>41</v>
      </c>
      <c r="E632" s="89" t="s">
        <v>36</v>
      </c>
      <c r="I632" s="110"/>
      <c r="J632" s="86">
        <v>0.0</v>
      </c>
      <c r="K632" s="86">
        <v>0.0</v>
      </c>
      <c r="L632" s="86">
        <v>1.0</v>
      </c>
      <c r="M632" s="89" t="s">
        <v>49</v>
      </c>
      <c r="N632" s="89" t="s">
        <v>39</v>
      </c>
      <c r="O632" s="86">
        <v>0.0</v>
      </c>
      <c r="P632" s="86">
        <v>0.0</v>
      </c>
      <c r="Q632" s="86">
        <v>0.0</v>
      </c>
      <c r="R632" s="86">
        <v>0.0</v>
      </c>
      <c r="S632" s="86">
        <v>0.0</v>
      </c>
      <c r="T632" s="86">
        <v>0.0</v>
      </c>
      <c r="U632" s="86">
        <v>8.0</v>
      </c>
      <c r="V632" s="86">
        <v>6.0</v>
      </c>
      <c r="W632" s="86">
        <v>0.0</v>
      </c>
      <c r="X632" s="86">
        <v>0.0</v>
      </c>
      <c r="Y632" s="86">
        <v>1.0</v>
      </c>
      <c r="Z632" s="86">
        <v>0.0</v>
      </c>
      <c r="AA632" s="86">
        <v>0.0</v>
      </c>
      <c r="AB632" s="86">
        <v>0.0</v>
      </c>
      <c r="AC632" s="86">
        <v>0.0</v>
      </c>
      <c r="AD632" s="86">
        <v>0.0</v>
      </c>
      <c r="AE632" s="86">
        <v>0.0</v>
      </c>
      <c r="AF632" s="86">
        <v>0.0</v>
      </c>
      <c r="AG632" s="86">
        <v>0.0</v>
      </c>
      <c r="AH632" s="86">
        <v>0.0</v>
      </c>
      <c r="AI632" s="86">
        <v>0.0</v>
      </c>
      <c r="AJ632" s="116"/>
    </row>
    <row r="633">
      <c r="A633" s="86">
        <v>14073.1</v>
      </c>
      <c r="B633" s="112">
        <v>44462.0</v>
      </c>
      <c r="C633" s="115">
        <v>44524.0</v>
      </c>
      <c r="D633" s="89" t="s">
        <v>459</v>
      </c>
      <c r="E633" s="89" t="s">
        <v>36</v>
      </c>
      <c r="F633" s="89" t="s">
        <v>101</v>
      </c>
      <c r="G633" s="90" t="s">
        <v>74</v>
      </c>
      <c r="H633" s="111">
        <v>27587.0</v>
      </c>
      <c r="I633" s="91"/>
      <c r="J633" s="86">
        <v>0.0</v>
      </c>
      <c r="K633" s="86">
        <v>1.0</v>
      </c>
      <c r="L633" s="86">
        <v>0.0</v>
      </c>
      <c r="M633" s="89" t="s">
        <v>49</v>
      </c>
      <c r="N633" s="89" t="s">
        <v>39</v>
      </c>
      <c r="O633" s="86">
        <v>2.0</v>
      </c>
      <c r="P633" s="86">
        <v>0.0</v>
      </c>
      <c r="Q633" s="86">
        <v>0.0</v>
      </c>
      <c r="R633" s="86">
        <v>5.0</v>
      </c>
      <c r="S633" s="86">
        <v>2.0</v>
      </c>
      <c r="T633" s="86">
        <v>0.0</v>
      </c>
      <c r="U633" s="86">
        <v>0.0</v>
      </c>
      <c r="V633" s="86">
        <v>0.0</v>
      </c>
      <c r="W633" s="86">
        <v>0.0</v>
      </c>
      <c r="X633" s="86">
        <v>0.0</v>
      </c>
      <c r="Y633" s="86">
        <v>0.0</v>
      </c>
      <c r="Z633" s="86">
        <v>11.0</v>
      </c>
      <c r="AA633" s="86">
        <v>5.0</v>
      </c>
      <c r="AB633" s="86">
        <v>5.0</v>
      </c>
      <c r="AC633" s="86">
        <v>0.0</v>
      </c>
      <c r="AD633" s="86">
        <v>1.0</v>
      </c>
      <c r="AE633" s="86">
        <v>0.0</v>
      </c>
      <c r="AF633" s="86">
        <v>0.0</v>
      </c>
      <c r="AG633" s="86">
        <v>0.0</v>
      </c>
      <c r="AH633" s="86">
        <v>0.0</v>
      </c>
      <c r="AI633" s="86">
        <v>0.0</v>
      </c>
      <c r="AJ633" s="116"/>
    </row>
    <row r="634">
      <c r="A634" s="86">
        <v>14074.1</v>
      </c>
      <c r="B634" s="112">
        <v>44462.0</v>
      </c>
      <c r="C634" s="115">
        <v>44518.0</v>
      </c>
      <c r="D634" s="89" t="s">
        <v>285</v>
      </c>
      <c r="E634" s="89" t="s">
        <v>36</v>
      </c>
      <c r="F634" s="89" t="s">
        <v>286</v>
      </c>
      <c r="G634" s="90" t="s">
        <v>54</v>
      </c>
      <c r="H634" s="111">
        <v>27540.0</v>
      </c>
      <c r="I634" s="91"/>
      <c r="J634" s="86">
        <v>0.0</v>
      </c>
      <c r="K634" s="86">
        <v>1.0</v>
      </c>
      <c r="L634" s="86">
        <v>0.0</v>
      </c>
      <c r="M634" s="89" t="s">
        <v>39</v>
      </c>
      <c r="N634" s="89" t="s">
        <v>39</v>
      </c>
      <c r="O634" s="86">
        <v>3.0</v>
      </c>
      <c r="P634" s="86">
        <v>14.0</v>
      </c>
      <c r="Q634" s="86">
        <v>8.0</v>
      </c>
      <c r="R634" s="86">
        <v>11.0</v>
      </c>
      <c r="S634" s="86">
        <v>2.0</v>
      </c>
      <c r="T634" s="86">
        <v>1.0</v>
      </c>
      <c r="U634" s="86">
        <v>0.0</v>
      </c>
      <c r="V634" s="86">
        <v>0.0</v>
      </c>
      <c r="W634" s="86">
        <v>0.0</v>
      </c>
      <c r="X634" s="86">
        <v>0.0</v>
      </c>
      <c r="Y634" s="86">
        <v>0.0</v>
      </c>
      <c r="Z634" s="86">
        <v>0.0</v>
      </c>
      <c r="AA634" s="86">
        <v>0.0</v>
      </c>
      <c r="AB634" s="86">
        <v>0.0</v>
      </c>
      <c r="AC634" s="86">
        <v>0.0</v>
      </c>
      <c r="AD634" s="86">
        <v>0.0</v>
      </c>
      <c r="AE634" s="86">
        <v>0.0</v>
      </c>
      <c r="AF634" s="86">
        <v>0.0</v>
      </c>
      <c r="AG634" s="86">
        <v>0.0</v>
      </c>
      <c r="AH634" s="86">
        <v>0.0</v>
      </c>
      <c r="AI634" s="86">
        <v>0.0</v>
      </c>
      <c r="AJ634" s="116"/>
    </row>
    <row r="635">
      <c r="A635" s="86">
        <v>14075.1</v>
      </c>
      <c r="B635" s="112">
        <v>44462.0</v>
      </c>
      <c r="C635" s="115">
        <v>44524.0</v>
      </c>
      <c r="D635" s="89" t="s">
        <v>141</v>
      </c>
      <c r="E635" s="89" t="s">
        <v>36</v>
      </c>
      <c r="F635" s="89" t="s">
        <v>70</v>
      </c>
      <c r="G635" s="90" t="s">
        <v>38</v>
      </c>
      <c r="H635" s="111">
        <v>27615.0</v>
      </c>
      <c r="I635" s="91"/>
      <c r="J635" s="86">
        <v>0.0</v>
      </c>
      <c r="K635" s="86">
        <v>1.0</v>
      </c>
      <c r="L635" s="86">
        <v>0.0</v>
      </c>
      <c r="M635" s="89" t="s">
        <v>39</v>
      </c>
      <c r="N635" s="89" t="s">
        <v>39</v>
      </c>
      <c r="O635" s="86">
        <v>2.0</v>
      </c>
      <c r="P635" s="86">
        <v>0.0</v>
      </c>
      <c r="Q635" s="86">
        <v>0.0</v>
      </c>
      <c r="R635" s="86">
        <v>0.0</v>
      </c>
      <c r="S635" s="86">
        <v>0.0</v>
      </c>
      <c r="T635" s="86">
        <v>0.0</v>
      </c>
      <c r="U635" s="86">
        <v>0.0</v>
      </c>
      <c r="V635" s="86">
        <v>0.0</v>
      </c>
      <c r="W635" s="86">
        <v>0.0</v>
      </c>
      <c r="X635" s="86">
        <v>0.0</v>
      </c>
      <c r="Y635" s="86">
        <v>0.0</v>
      </c>
      <c r="Z635" s="86">
        <v>10.0</v>
      </c>
      <c r="AA635" s="86">
        <v>6.0</v>
      </c>
      <c r="AB635" s="86">
        <v>0.0</v>
      </c>
      <c r="AC635" s="86">
        <v>0.0</v>
      </c>
      <c r="AD635" s="86">
        <v>1.0</v>
      </c>
      <c r="AE635" s="86">
        <v>0.0</v>
      </c>
      <c r="AF635" s="86">
        <v>0.0</v>
      </c>
      <c r="AG635" s="86">
        <v>0.0</v>
      </c>
      <c r="AH635" s="86">
        <v>0.0</v>
      </c>
      <c r="AI635" s="86">
        <v>0.0</v>
      </c>
      <c r="AJ635" s="116"/>
    </row>
    <row r="636">
      <c r="A636" s="86">
        <v>14075.2</v>
      </c>
      <c r="B636" s="112">
        <v>44462.0</v>
      </c>
      <c r="C636" s="115">
        <v>44524.0</v>
      </c>
      <c r="D636" s="89" t="s">
        <v>141</v>
      </c>
      <c r="E636" s="89" t="s">
        <v>36</v>
      </c>
      <c r="F636" s="89" t="s">
        <v>70</v>
      </c>
      <c r="G636" s="89" t="s">
        <v>38</v>
      </c>
      <c r="H636" s="86">
        <v>27615.0</v>
      </c>
      <c r="I636" s="110"/>
      <c r="J636" s="86">
        <v>0.0</v>
      </c>
      <c r="K636" s="86">
        <v>1.0</v>
      </c>
      <c r="L636" s="86">
        <v>0.0</v>
      </c>
      <c r="M636" s="89" t="s">
        <v>39</v>
      </c>
      <c r="N636" s="89" t="s">
        <v>39</v>
      </c>
      <c r="O636" s="86">
        <v>2.0</v>
      </c>
      <c r="P636" s="86">
        <v>0.0</v>
      </c>
      <c r="Q636" s="86">
        <v>0.0</v>
      </c>
      <c r="R636" s="86">
        <v>0.0</v>
      </c>
      <c r="S636" s="86">
        <v>0.0</v>
      </c>
      <c r="T636" s="86">
        <v>0.0</v>
      </c>
      <c r="U636" s="86">
        <v>0.0</v>
      </c>
      <c r="V636" s="86">
        <v>0.0</v>
      </c>
      <c r="W636" s="86">
        <v>0.0</v>
      </c>
      <c r="X636" s="86">
        <v>0.0</v>
      </c>
      <c r="Y636" s="86">
        <v>0.0</v>
      </c>
      <c r="Z636" s="86">
        <v>0.0</v>
      </c>
      <c r="AA636" s="86">
        <v>0.0</v>
      </c>
      <c r="AB636" s="86">
        <v>0.0</v>
      </c>
      <c r="AC636" s="86">
        <v>0.0</v>
      </c>
      <c r="AD636" s="86">
        <v>0.0</v>
      </c>
      <c r="AE636" s="86">
        <v>9.0</v>
      </c>
      <c r="AF636" s="86">
        <v>3.0</v>
      </c>
      <c r="AG636" s="86">
        <v>5.0</v>
      </c>
      <c r="AH636" s="86">
        <v>0.0</v>
      </c>
      <c r="AI636" s="86">
        <v>0.0</v>
      </c>
      <c r="AJ636" s="116"/>
    </row>
    <row r="637">
      <c r="A637" s="86">
        <v>14076.1</v>
      </c>
      <c r="B637" s="112">
        <v>44462.0</v>
      </c>
      <c r="C637" s="115">
        <v>44524.0</v>
      </c>
      <c r="D637" s="89" t="s">
        <v>213</v>
      </c>
      <c r="E637" s="89" t="s">
        <v>36</v>
      </c>
      <c r="F637" s="89" t="s">
        <v>216</v>
      </c>
      <c r="G637" s="89" t="s">
        <v>86</v>
      </c>
      <c r="H637" s="86">
        <v>27591.0</v>
      </c>
      <c r="I637" s="110"/>
      <c r="J637" s="86">
        <v>0.0</v>
      </c>
      <c r="K637" s="86">
        <v>1.0</v>
      </c>
      <c r="L637" s="86">
        <v>0.0</v>
      </c>
      <c r="M637" s="89" t="s">
        <v>39</v>
      </c>
      <c r="N637" s="89" t="s">
        <v>39</v>
      </c>
      <c r="O637" s="86">
        <v>4.0</v>
      </c>
      <c r="P637" s="86">
        <v>13.0</v>
      </c>
      <c r="Q637" s="86">
        <v>6.0</v>
      </c>
      <c r="R637" s="86">
        <v>12.0</v>
      </c>
      <c r="S637" s="86">
        <v>2.0</v>
      </c>
      <c r="T637" s="86">
        <v>1.0</v>
      </c>
      <c r="U637" s="86">
        <v>0.0</v>
      </c>
      <c r="V637" s="86">
        <v>0.0</v>
      </c>
      <c r="W637" s="86">
        <v>0.0</v>
      </c>
      <c r="X637" s="86">
        <v>0.0</v>
      </c>
      <c r="Y637" s="86">
        <v>0.0</v>
      </c>
      <c r="Z637" s="86">
        <v>0.0</v>
      </c>
      <c r="AA637" s="86">
        <v>0.0</v>
      </c>
      <c r="AB637" s="86">
        <v>0.0</v>
      </c>
      <c r="AC637" s="86">
        <v>0.0</v>
      </c>
      <c r="AD637" s="86">
        <v>0.0</v>
      </c>
      <c r="AE637" s="86">
        <v>0.0</v>
      </c>
      <c r="AF637" s="86">
        <v>0.0</v>
      </c>
      <c r="AG637" s="86">
        <v>0.0</v>
      </c>
      <c r="AH637" s="86">
        <v>0.0</v>
      </c>
      <c r="AI637" s="86">
        <v>0.0</v>
      </c>
      <c r="AJ637" s="116"/>
    </row>
    <row r="638">
      <c r="A638" s="86">
        <v>14076.2</v>
      </c>
      <c r="B638" s="112">
        <v>44462.0</v>
      </c>
      <c r="C638" s="115">
        <v>44524.0</v>
      </c>
      <c r="D638" s="89" t="s">
        <v>213</v>
      </c>
      <c r="E638" s="89" t="s">
        <v>36</v>
      </c>
      <c r="I638" s="110"/>
      <c r="J638" s="86">
        <v>1.0</v>
      </c>
      <c r="K638" s="86">
        <v>0.0</v>
      </c>
      <c r="L638" s="86">
        <v>0.0</v>
      </c>
      <c r="M638" s="89" t="s">
        <v>39</v>
      </c>
      <c r="N638" s="89" t="s">
        <v>39</v>
      </c>
      <c r="O638" s="86">
        <v>2.0</v>
      </c>
      <c r="P638" s="86">
        <v>0.0</v>
      </c>
      <c r="Q638" s="86">
        <v>0.0</v>
      </c>
      <c r="R638" s="86">
        <v>0.0</v>
      </c>
      <c r="S638" s="86">
        <v>0.0</v>
      </c>
      <c r="T638" s="86">
        <v>0.0</v>
      </c>
      <c r="U638" s="86">
        <v>0.0</v>
      </c>
      <c r="V638" s="86">
        <v>0.0</v>
      </c>
      <c r="W638" s="86">
        <v>0.0</v>
      </c>
      <c r="X638" s="86">
        <v>0.0</v>
      </c>
      <c r="Y638" s="86">
        <v>0.0</v>
      </c>
      <c r="Z638" s="86">
        <v>7.0</v>
      </c>
      <c r="AA638" s="86">
        <v>4.0</v>
      </c>
      <c r="AB638" s="86">
        <v>11.0</v>
      </c>
      <c r="AC638" s="86">
        <v>1.0</v>
      </c>
      <c r="AD638" s="86">
        <v>1.0</v>
      </c>
      <c r="AE638" s="86">
        <v>0.0</v>
      </c>
      <c r="AF638" s="86">
        <v>0.0</v>
      </c>
      <c r="AG638" s="86">
        <v>0.0</v>
      </c>
      <c r="AH638" s="86">
        <v>0.0</v>
      </c>
      <c r="AI638" s="86">
        <v>0.0</v>
      </c>
      <c r="AJ638" s="116"/>
    </row>
    <row r="639">
      <c r="A639" s="86">
        <v>14076.3</v>
      </c>
      <c r="B639" s="112">
        <v>44462.0</v>
      </c>
      <c r="C639" s="115">
        <v>44524.0</v>
      </c>
      <c r="D639" s="89" t="s">
        <v>213</v>
      </c>
      <c r="E639" s="89" t="s">
        <v>36</v>
      </c>
      <c r="I639" s="110"/>
      <c r="J639" s="86">
        <v>1.0</v>
      </c>
      <c r="K639" s="86">
        <v>0.0</v>
      </c>
      <c r="L639" s="86">
        <v>0.0</v>
      </c>
      <c r="M639" s="89" t="s">
        <v>39</v>
      </c>
      <c r="N639" s="89" t="s">
        <v>39</v>
      </c>
      <c r="O639" s="86">
        <v>2.0</v>
      </c>
      <c r="P639" s="86">
        <v>0.0</v>
      </c>
      <c r="Q639" s="86">
        <v>0.0</v>
      </c>
      <c r="R639" s="86">
        <v>0.0</v>
      </c>
      <c r="S639" s="86">
        <v>0.0</v>
      </c>
      <c r="T639" s="86">
        <v>0.0</v>
      </c>
      <c r="U639" s="86">
        <v>0.0</v>
      </c>
      <c r="V639" s="86">
        <v>0.0</v>
      </c>
      <c r="W639" s="86">
        <v>0.0</v>
      </c>
      <c r="X639" s="86">
        <v>0.0</v>
      </c>
      <c r="Y639" s="86">
        <v>0.0</v>
      </c>
      <c r="Z639" s="86">
        <v>0.0</v>
      </c>
      <c r="AA639" s="86">
        <v>0.0</v>
      </c>
      <c r="AB639" s="86">
        <v>0.0</v>
      </c>
      <c r="AC639" s="86">
        <v>0.0</v>
      </c>
      <c r="AD639" s="86">
        <v>0.0</v>
      </c>
      <c r="AE639" s="86">
        <v>6.0</v>
      </c>
      <c r="AF639" s="86">
        <v>2.0</v>
      </c>
      <c r="AG639" s="86">
        <v>10.0</v>
      </c>
      <c r="AH639" s="86">
        <v>1.0</v>
      </c>
      <c r="AI639" s="86">
        <v>1.0</v>
      </c>
      <c r="AJ639" s="116"/>
    </row>
    <row r="640">
      <c r="A640" s="86">
        <v>14077.1</v>
      </c>
      <c r="B640" s="112">
        <v>44462.0</v>
      </c>
      <c r="C640" s="115">
        <v>44518.0</v>
      </c>
      <c r="D640" s="89" t="s">
        <v>362</v>
      </c>
      <c r="E640" s="89" t="s">
        <v>36</v>
      </c>
      <c r="F640" s="89" t="s">
        <v>363</v>
      </c>
      <c r="G640" s="90" t="s">
        <v>62</v>
      </c>
      <c r="H640" s="111">
        <v>27526.0</v>
      </c>
      <c r="I640" s="91"/>
      <c r="J640" s="86">
        <v>0.0</v>
      </c>
      <c r="K640" s="86">
        <v>1.0</v>
      </c>
      <c r="L640" s="86">
        <v>0.0</v>
      </c>
      <c r="M640" s="89" t="s">
        <v>39</v>
      </c>
      <c r="N640" s="89" t="s">
        <v>39</v>
      </c>
      <c r="O640" s="86">
        <v>0.0</v>
      </c>
      <c r="P640" s="86">
        <v>0.0</v>
      </c>
      <c r="Q640" s="86">
        <v>0.0</v>
      </c>
      <c r="R640" s="86">
        <v>0.0</v>
      </c>
      <c r="S640" s="86">
        <v>0.0</v>
      </c>
      <c r="T640" s="86">
        <v>0.0</v>
      </c>
      <c r="U640" s="86">
        <v>11.0</v>
      </c>
      <c r="V640" s="86">
        <v>6.0</v>
      </c>
      <c r="W640" s="86">
        <v>10.0</v>
      </c>
      <c r="X640" s="86">
        <v>1.0</v>
      </c>
      <c r="Y640" s="86">
        <v>1.0</v>
      </c>
      <c r="Z640" s="86">
        <v>0.0</v>
      </c>
      <c r="AA640" s="86">
        <v>0.0</v>
      </c>
      <c r="AB640" s="86">
        <v>0.0</v>
      </c>
      <c r="AC640" s="86">
        <v>0.0</v>
      </c>
      <c r="AD640" s="86">
        <v>0.0</v>
      </c>
      <c r="AE640" s="86">
        <v>0.0</v>
      </c>
      <c r="AF640" s="86">
        <v>0.0</v>
      </c>
      <c r="AG640" s="86">
        <v>0.0</v>
      </c>
      <c r="AH640" s="86">
        <v>0.0</v>
      </c>
      <c r="AI640" s="86">
        <v>0.0</v>
      </c>
      <c r="AJ640" s="116"/>
    </row>
    <row r="641">
      <c r="A641" s="86">
        <v>14078.1</v>
      </c>
      <c r="B641" s="112">
        <v>44462.0</v>
      </c>
      <c r="C641" s="115">
        <v>44523.0</v>
      </c>
      <c r="D641" s="89" t="s">
        <v>362</v>
      </c>
      <c r="E641" s="89" t="s">
        <v>36</v>
      </c>
      <c r="F641" s="89" t="s">
        <v>363</v>
      </c>
      <c r="G641" s="89" t="s">
        <v>62</v>
      </c>
      <c r="H641" s="86">
        <v>27526.0</v>
      </c>
      <c r="I641" s="110"/>
      <c r="J641" s="86">
        <v>0.0</v>
      </c>
      <c r="K641" s="86">
        <v>1.0</v>
      </c>
      <c r="L641" s="86">
        <v>0.0</v>
      </c>
      <c r="M641" s="89" t="s">
        <v>39</v>
      </c>
      <c r="N641" s="89" t="s">
        <v>39</v>
      </c>
      <c r="O641" s="86">
        <v>1.0</v>
      </c>
      <c r="P641" s="86">
        <v>0.0</v>
      </c>
      <c r="Q641" s="86">
        <v>0.0</v>
      </c>
      <c r="R641" s="86">
        <v>0.0</v>
      </c>
      <c r="S641" s="86">
        <v>0.0</v>
      </c>
      <c r="T641" s="86">
        <v>0.0</v>
      </c>
      <c r="U641" s="86">
        <v>11.0</v>
      </c>
      <c r="V641" s="86">
        <v>5.0</v>
      </c>
      <c r="W641" s="86">
        <v>10.0</v>
      </c>
      <c r="X641" s="86">
        <v>1.0</v>
      </c>
      <c r="Y641" s="86">
        <v>1.0</v>
      </c>
      <c r="Z641" s="86">
        <v>0.0</v>
      </c>
      <c r="AA641" s="86">
        <v>0.0</v>
      </c>
      <c r="AB641" s="86">
        <v>0.0</v>
      </c>
      <c r="AC641" s="86">
        <v>0.0</v>
      </c>
      <c r="AD641" s="86">
        <v>0.0</v>
      </c>
      <c r="AE641" s="86">
        <v>0.0</v>
      </c>
      <c r="AF641" s="86">
        <v>0.0</v>
      </c>
      <c r="AG641" s="86">
        <v>0.0</v>
      </c>
      <c r="AH641" s="86">
        <v>0.0</v>
      </c>
      <c r="AI641" s="86">
        <v>0.0</v>
      </c>
      <c r="AJ641" s="116"/>
    </row>
    <row r="642">
      <c r="A642" s="86">
        <v>14079.1</v>
      </c>
      <c r="B642" s="112">
        <v>44462.0</v>
      </c>
      <c r="C642" s="115">
        <v>44529.0</v>
      </c>
      <c r="D642" s="89" t="s">
        <v>362</v>
      </c>
      <c r="E642" s="89" t="s">
        <v>36</v>
      </c>
      <c r="F642" s="89" t="s">
        <v>363</v>
      </c>
      <c r="G642" s="89" t="s">
        <v>62</v>
      </c>
      <c r="H642" s="86">
        <v>27526.0</v>
      </c>
      <c r="I642" s="110"/>
      <c r="J642" s="86">
        <v>0.0</v>
      </c>
      <c r="K642" s="86">
        <v>1.0</v>
      </c>
      <c r="L642" s="86">
        <v>0.0</v>
      </c>
      <c r="M642" s="89" t="s">
        <v>39</v>
      </c>
      <c r="N642" s="89" t="s">
        <v>39</v>
      </c>
      <c r="O642" s="86">
        <v>6.0</v>
      </c>
      <c r="P642" s="86">
        <v>0.0</v>
      </c>
      <c r="Q642" s="86">
        <v>0.0</v>
      </c>
      <c r="R642" s="86">
        <v>0.0</v>
      </c>
      <c r="S642" s="86">
        <v>0.0</v>
      </c>
      <c r="T642" s="86">
        <v>0.0</v>
      </c>
      <c r="U642" s="86">
        <v>8.0</v>
      </c>
      <c r="V642" s="86">
        <v>5.0</v>
      </c>
      <c r="W642" s="86">
        <v>10.0</v>
      </c>
      <c r="X642" s="86">
        <v>1.0</v>
      </c>
      <c r="Y642" s="86">
        <v>1.0</v>
      </c>
      <c r="Z642" s="86">
        <v>0.0</v>
      </c>
      <c r="AA642" s="86">
        <v>0.0</v>
      </c>
      <c r="AB642" s="86">
        <v>0.0</v>
      </c>
      <c r="AC642" s="86">
        <v>0.0</v>
      </c>
      <c r="AD642" s="86">
        <v>0.0</v>
      </c>
      <c r="AE642" s="86">
        <v>0.0</v>
      </c>
      <c r="AF642" s="86">
        <v>0.0</v>
      </c>
      <c r="AG642" s="86">
        <v>0.0</v>
      </c>
      <c r="AH642" s="86">
        <v>0.0</v>
      </c>
      <c r="AI642" s="86">
        <v>0.0</v>
      </c>
      <c r="AJ642" s="116"/>
    </row>
    <row r="643">
      <c r="A643" s="86">
        <v>14079.2</v>
      </c>
      <c r="B643" s="112">
        <v>44462.0</v>
      </c>
      <c r="C643" s="115">
        <v>44529.0</v>
      </c>
      <c r="D643" s="89" t="s">
        <v>362</v>
      </c>
      <c r="E643" s="89" t="s">
        <v>36</v>
      </c>
      <c r="I643" s="110"/>
      <c r="J643" s="86">
        <v>0.0</v>
      </c>
      <c r="K643" s="86">
        <v>0.0</v>
      </c>
      <c r="L643" s="86">
        <v>1.0</v>
      </c>
      <c r="M643" s="89" t="s">
        <v>39</v>
      </c>
      <c r="N643" s="89" t="s">
        <v>39</v>
      </c>
      <c r="O643" s="86">
        <v>0.0</v>
      </c>
      <c r="P643" s="86">
        <v>8.0</v>
      </c>
      <c r="Q643" s="86">
        <v>5.0</v>
      </c>
      <c r="R643" s="86">
        <v>0.0</v>
      </c>
      <c r="S643" s="86">
        <v>0.0</v>
      </c>
      <c r="T643" s="86">
        <v>1.0</v>
      </c>
      <c r="U643" s="86">
        <v>0.0</v>
      </c>
      <c r="V643" s="86">
        <v>0.0</v>
      </c>
      <c r="W643" s="86">
        <v>0.0</v>
      </c>
      <c r="X643" s="86">
        <v>0.0</v>
      </c>
      <c r="Y643" s="86">
        <v>0.0</v>
      </c>
      <c r="Z643" s="86">
        <v>0.0</v>
      </c>
      <c r="AA643" s="86">
        <v>0.0</v>
      </c>
      <c r="AB643" s="86">
        <v>0.0</v>
      </c>
      <c r="AC643" s="86">
        <v>0.0</v>
      </c>
      <c r="AD643" s="86">
        <v>0.0</v>
      </c>
      <c r="AE643" s="86">
        <v>0.0</v>
      </c>
      <c r="AF643" s="86">
        <v>0.0</v>
      </c>
      <c r="AG643" s="86">
        <v>0.0</v>
      </c>
      <c r="AH643" s="86">
        <v>0.0</v>
      </c>
      <c r="AI643" s="86">
        <v>0.0</v>
      </c>
      <c r="AJ643" s="116"/>
    </row>
    <row r="644">
      <c r="A644" s="86">
        <v>14079.3</v>
      </c>
      <c r="B644" s="112">
        <v>44462.0</v>
      </c>
      <c r="C644" s="115">
        <v>44529.0</v>
      </c>
      <c r="D644" s="89" t="s">
        <v>362</v>
      </c>
      <c r="E644" s="89" t="s">
        <v>36</v>
      </c>
      <c r="I644" s="110"/>
      <c r="J644" s="86">
        <v>1.0</v>
      </c>
      <c r="K644" s="86">
        <v>0.0</v>
      </c>
      <c r="L644" s="86">
        <v>0.0</v>
      </c>
      <c r="M644" s="89" t="s">
        <v>39</v>
      </c>
      <c r="N644" s="89" t="s">
        <v>39</v>
      </c>
      <c r="O644" s="86">
        <v>0.0</v>
      </c>
      <c r="P644" s="86">
        <v>0.0</v>
      </c>
      <c r="Q644" s="86">
        <v>0.0</v>
      </c>
      <c r="R644" s="86">
        <v>0.0</v>
      </c>
      <c r="S644" s="86">
        <v>0.0</v>
      </c>
      <c r="T644" s="86">
        <v>0.0</v>
      </c>
      <c r="U644" s="86">
        <v>0.0</v>
      </c>
      <c r="V644" s="86">
        <v>0.0</v>
      </c>
      <c r="W644" s="86">
        <v>0.0</v>
      </c>
      <c r="X644" s="86">
        <v>0.0</v>
      </c>
      <c r="Y644" s="86">
        <v>0.0</v>
      </c>
      <c r="Z644" s="86">
        <v>8.0</v>
      </c>
      <c r="AA644" s="86">
        <v>5.0</v>
      </c>
      <c r="AB644" s="86">
        <v>10.0</v>
      </c>
      <c r="AC644" s="86">
        <v>1.0</v>
      </c>
      <c r="AD644" s="86">
        <v>1.0</v>
      </c>
      <c r="AE644" s="86">
        <v>0.0</v>
      </c>
      <c r="AF644" s="86">
        <v>0.0</v>
      </c>
      <c r="AG644" s="86">
        <v>0.0</v>
      </c>
      <c r="AH644" s="86">
        <v>0.0</v>
      </c>
      <c r="AI644" s="86">
        <v>0.0</v>
      </c>
      <c r="AJ644" s="116"/>
    </row>
    <row r="645">
      <c r="A645" s="86">
        <v>14080.1</v>
      </c>
      <c r="B645" s="112">
        <v>44462.0</v>
      </c>
      <c r="C645" s="115">
        <v>44529.0</v>
      </c>
      <c r="D645" s="89" t="s">
        <v>362</v>
      </c>
      <c r="E645" s="89" t="s">
        <v>36</v>
      </c>
      <c r="F645" s="89" t="s">
        <v>363</v>
      </c>
      <c r="G645" s="90" t="s">
        <v>62</v>
      </c>
      <c r="H645" s="111">
        <v>27526.0</v>
      </c>
      <c r="I645" s="91"/>
      <c r="J645" s="86">
        <v>0.0</v>
      </c>
      <c r="K645" s="86">
        <v>1.0</v>
      </c>
      <c r="L645" s="86">
        <v>0.0</v>
      </c>
      <c r="M645" s="89" t="s">
        <v>39</v>
      </c>
      <c r="N645" s="89" t="s">
        <v>39</v>
      </c>
      <c r="O645" s="86">
        <v>3.0</v>
      </c>
      <c r="P645" s="86">
        <v>11.0</v>
      </c>
      <c r="Q645" s="86">
        <v>7.0</v>
      </c>
      <c r="R645" s="86">
        <v>10.0</v>
      </c>
      <c r="S645" s="86">
        <v>2.0</v>
      </c>
      <c r="T645" s="86">
        <v>1.0</v>
      </c>
      <c r="U645" s="86">
        <v>0.0</v>
      </c>
      <c r="V645" s="86">
        <v>0.0</v>
      </c>
      <c r="W645" s="86">
        <v>0.0</v>
      </c>
      <c r="X645" s="86">
        <v>0.0</v>
      </c>
      <c r="Y645" s="86">
        <v>0.0</v>
      </c>
      <c r="Z645" s="86">
        <v>0.0</v>
      </c>
      <c r="AA645" s="86">
        <v>0.0</v>
      </c>
      <c r="AB645" s="86">
        <v>0.0</v>
      </c>
      <c r="AC645" s="86">
        <v>0.0</v>
      </c>
      <c r="AD645" s="86">
        <v>0.0</v>
      </c>
      <c r="AE645" s="86">
        <v>0.0</v>
      </c>
      <c r="AF645" s="86">
        <v>0.0</v>
      </c>
      <c r="AG645" s="86">
        <v>0.0</v>
      </c>
      <c r="AH645" s="86">
        <v>0.0</v>
      </c>
      <c r="AI645" s="86">
        <v>0.0</v>
      </c>
      <c r="AJ645" s="116"/>
    </row>
    <row r="646">
      <c r="A646" s="86">
        <v>14080.2</v>
      </c>
      <c r="B646" s="112">
        <v>44462.0</v>
      </c>
      <c r="C646" s="115">
        <v>44529.0</v>
      </c>
      <c r="D646" s="89" t="s">
        <v>362</v>
      </c>
      <c r="E646" s="89" t="s">
        <v>36</v>
      </c>
      <c r="F646" s="89" t="s">
        <v>365</v>
      </c>
      <c r="G646" s="90" t="s">
        <v>54</v>
      </c>
      <c r="H646" s="111">
        <v>27540.0</v>
      </c>
      <c r="I646" s="91"/>
      <c r="J646" s="86">
        <v>0.0</v>
      </c>
      <c r="K646" s="86">
        <v>1.0</v>
      </c>
      <c r="L646" s="86">
        <v>0.0</v>
      </c>
      <c r="M646" s="89" t="s">
        <v>39</v>
      </c>
      <c r="N646" s="89" t="s">
        <v>39</v>
      </c>
      <c r="O646" s="86">
        <v>5.0</v>
      </c>
      <c r="P646" s="86">
        <v>0.0</v>
      </c>
      <c r="Q646" s="86">
        <v>0.0</v>
      </c>
      <c r="R646" s="86">
        <v>0.0</v>
      </c>
      <c r="S646" s="86">
        <v>0.0</v>
      </c>
      <c r="T646" s="86">
        <v>0.0</v>
      </c>
      <c r="U646" s="86">
        <v>0.0</v>
      </c>
      <c r="V646" s="86">
        <v>0.0</v>
      </c>
      <c r="W646" s="86">
        <v>0.0</v>
      </c>
      <c r="X646" s="86">
        <v>0.0</v>
      </c>
      <c r="Y646" s="86">
        <v>0.0</v>
      </c>
      <c r="Z646" s="86">
        <v>12.0</v>
      </c>
      <c r="AA646" s="86">
        <v>7.0</v>
      </c>
      <c r="AB646" s="86">
        <v>12.0</v>
      </c>
      <c r="AC646" s="86">
        <v>2.0</v>
      </c>
      <c r="AD646" s="86">
        <v>1.0</v>
      </c>
      <c r="AE646" s="86">
        <v>0.0</v>
      </c>
      <c r="AF646" s="86">
        <v>0.0</v>
      </c>
      <c r="AG646" s="86">
        <v>0.0</v>
      </c>
      <c r="AH646" s="86">
        <v>0.0</v>
      </c>
      <c r="AI646" s="86">
        <v>0.0</v>
      </c>
      <c r="AJ646" s="116"/>
    </row>
    <row r="647">
      <c r="A647" s="86">
        <v>14080.3</v>
      </c>
      <c r="B647" s="112">
        <v>44462.0</v>
      </c>
      <c r="C647" s="115">
        <v>44529.0</v>
      </c>
      <c r="D647" s="89" t="s">
        <v>362</v>
      </c>
      <c r="E647" s="89" t="s">
        <v>36</v>
      </c>
      <c r="F647" s="89" t="s">
        <v>365</v>
      </c>
      <c r="G647" s="90" t="s">
        <v>54</v>
      </c>
      <c r="H647" s="111">
        <v>27540.0</v>
      </c>
      <c r="I647" s="91"/>
      <c r="J647" s="86">
        <v>0.0</v>
      </c>
      <c r="K647" s="86">
        <v>1.0</v>
      </c>
      <c r="L647" s="86">
        <v>0.0</v>
      </c>
      <c r="M647" s="89" t="s">
        <v>39</v>
      </c>
      <c r="N647" s="89" t="s">
        <v>39</v>
      </c>
      <c r="O647" s="86">
        <v>0.0</v>
      </c>
      <c r="P647" s="86">
        <v>0.0</v>
      </c>
      <c r="Q647" s="86">
        <v>0.0</v>
      </c>
      <c r="R647" s="86">
        <v>0.0</v>
      </c>
      <c r="S647" s="86">
        <v>0.0</v>
      </c>
      <c r="T647" s="86">
        <v>0.0</v>
      </c>
      <c r="U647" s="86">
        <v>0.0</v>
      </c>
      <c r="V647" s="86">
        <v>0.0</v>
      </c>
      <c r="W647" s="86">
        <v>0.0</v>
      </c>
      <c r="X647" s="86">
        <v>0.0</v>
      </c>
      <c r="Y647" s="86">
        <v>0.0</v>
      </c>
      <c r="Z647" s="86">
        <v>12.0</v>
      </c>
      <c r="AA647" s="86">
        <v>7.0</v>
      </c>
      <c r="AB647" s="86">
        <v>13.0</v>
      </c>
      <c r="AC647" s="86">
        <v>2.0</v>
      </c>
      <c r="AD647" s="86">
        <v>1.0</v>
      </c>
      <c r="AE647" s="86">
        <v>0.0</v>
      </c>
      <c r="AF647" s="86">
        <v>0.0</v>
      </c>
      <c r="AG647" s="86">
        <v>0.0</v>
      </c>
      <c r="AH647" s="86">
        <v>0.0</v>
      </c>
      <c r="AI647" s="86">
        <v>0.0</v>
      </c>
      <c r="AJ647" s="116"/>
    </row>
    <row r="648">
      <c r="A648" s="86">
        <v>14081.1</v>
      </c>
      <c r="B648" s="112">
        <v>44462.0</v>
      </c>
      <c r="C648" s="115">
        <v>44529.0</v>
      </c>
      <c r="D648" s="89" t="s">
        <v>362</v>
      </c>
      <c r="E648" s="89" t="s">
        <v>36</v>
      </c>
      <c r="F648" s="89" t="s">
        <v>363</v>
      </c>
      <c r="G648" s="90" t="s">
        <v>62</v>
      </c>
      <c r="H648" s="111">
        <v>27526.0</v>
      </c>
      <c r="I648" s="91"/>
      <c r="J648" s="86">
        <v>0.0</v>
      </c>
      <c r="K648" s="86">
        <v>1.0</v>
      </c>
      <c r="L648" s="86">
        <v>0.0</v>
      </c>
      <c r="M648" s="89" t="s">
        <v>39</v>
      </c>
      <c r="N648" s="89" t="s">
        <v>39</v>
      </c>
      <c r="O648" s="86">
        <v>2.0</v>
      </c>
      <c r="P648" s="86">
        <v>8.0</v>
      </c>
      <c r="Q648" s="86">
        <v>5.0</v>
      </c>
      <c r="R648" s="86">
        <v>10.0</v>
      </c>
      <c r="S648" s="86">
        <v>1.0</v>
      </c>
      <c r="T648" s="86">
        <v>1.0</v>
      </c>
      <c r="U648" s="86">
        <v>0.0</v>
      </c>
      <c r="V648" s="86">
        <v>0.0</v>
      </c>
      <c r="W648" s="86">
        <v>0.0</v>
      </c>
      <c r="X648" s="86">
        <v>0.0</v>
      </c>
      <c r="Y648" s="86">
        <v>0.0</v>
      </c>
      <c r="Z648" s="86">
        <v>0.0</v>
      </c>
      <c r="AA648" s="86">
        <v>0.0</v>
      </c>
      <c r="AB648" s="86">
        <v>0.0</v>
      </c>
      <c r="AC648" s="86">
        <v>0.0</v>
      </c>
      <c r="AD648" s="86">
        <v>0.0</v>
      </c>
      <c r="AE648" s="86">
        <v>0.0</v>
      </c>
      <c r="AF648" s="86">
        <v>0.0</v>
      </c>
      <c r="AG648" s="86">
        <v>0.0</v>
      </c>
      <c r="AH648" s="86">
        <v>0.0</v>
      </c>
      <c r="AI648" s="86">
        <v>0.0</v>
      </c>
      <c r="AJ648" s="116"/>
    </row>
    <row r="649">
      <c r="A649" s="86">
        <v>14081.2</v>
      </c>
      <c r="B649" s="112">
        <v>44462.0</v>
      </c>
      <c r="C649" s="115">
        <v>44531.0</v>
      </c>
      <c r="D649" s="89" t="s">
        <v>362</v>
      </c>
      <c r="E649" s="89" t="s">
        <v>36</v>
      </c>
      <c r="F649" s="89" t="s">
        <v>363</v>
      </c>
      <c r="G649" s="90" t="s">
        <v>62</v>
      </c>
      <c r="H649" s="111">
        <v>27526.0</v>
      </c>
      <c r="I649" s="91"/>
      <c r="J649" s="86">
        <v>0.0</v>
      </c>
      <c r="K649" s="86">
        <v>1.0</v>
      </c>
      <c r="L649" s="86">
        <v>0.0</v>
      </c>
      <c r="M649" s="89" t="s">
        <v>39</v>
      </c>
      <c r="N649" s="89" t="s">
        <v>39</v>
      </c>
      <c r="O649" s="86">
        <v>0.0</v>
      </c>
      <c r="P649" s="86">
        <v>7.0</v>
      </c>
      <c r="Q649" s="86">
        <v>5.0</v>
      </c>
      <c r="R649" s="86">
        <v>10.0</v>
      </c>
      <c r="S649" s="86">
        <v>1.0</v>
      </c>
      <c r="T649" s="86">
        <v>1.0</v>
      </c>
      <c r="U649" s="86">
        <v>0.0</v>
      </c>
      <c r="V649" s="86">
        <v>0.0</v>
      </c>
      <c r="W649" s="86">
        <v>0.0</v>
      </c>
      <c r="X649" s="86">
        <v>0.0</v>
      </c>
      <c r="Y649" s="86">
        <v>0.0</v>
      </c>
      <c r="Z649" s="86">
        <v>0.0</v>
      </c>
      <c r="AA649" s="86">
        <v>0.0</v>
      </c>
      <c r="AB649" s="86">
        <v>0.0</v>
      </c>
      <c r="AC649" s="86">
        <v>0.0</v>
      </c>
      <c r="AD649" s="86">
        <v>0.0</v>
      </c>
      <c r="AE649" s="86">
        <v>0.0</v>
      </c>
      <c r="AF649" s="86">
        <v>0.0</v>
      </c>
      <c r="AG649" s="86">
        <v>0.0</v>
      </c>
      <c r="AH649" s="86">
        <v>0.0</v>
      </c>
      <c r="AI649" s="86">
        <v>0.0</v>
      </c>
      <c r="AJ649" s="116"/>
    </row>
    <row r="650">
      <c r="A650" s="86">
        <v>14082.1</v>
      </c>
      <c r="B650" s="112">
        <v>44462.0</v>
      </c>
      <c r="C650" s="115">
        <v>44529.0</v>
      </c>
      <c r="D650" s="89" t="s">
        <v>362</v>
      </c>
      <c r="E650" s="89" t="s">
        <v>36</v>
      </c>
      <c r="F650" s="89" t="s">
        <v>363</v>
      </c>
      <c r="G650" s="90" t="s">
        <v>62</v>
      </c>
      <c r="H650" s="111">
        <v>27526.0</v>
      </c>
      <c r="I650" s="91"/>
      <c r="J650" s="86">
        <v>0.0</v>
      </c>
      <c r="K650" s="86">
        <v>1.0</v>
      </c>
      <c r="L650" s="86">
        <v>0.0</v>
      </c>
      <c r="M650" s="89" t="s">
        <v>39</v>
      </c>
      <c r="N650" s="89" t="s">
        <v>39</v>
      </c>
      <c r="O650" s="86">
        <v>4.0</v>
      </c>
      <c r="P650" s="86">
        <v>0.0</v>
      </c>
      <c r="Q650" s="86">
        <v>0.0</v>
      </c>
      <c r="R650" s="86">
        <v>0.0</v>
      </c>
      <c r="S650" s="86">
        <v>0.0</v>
      </c>
      <c r="T650" s="86">
        <v>0.0</v>
      </c>
      <c r="U650" s="86">
        <v>8.0</v>
      </c>
      <c r="V650" s="86">
        <v>5.0</v>
      </c>
      <c r="W650" s="86">
        <v>10.0</v>
      </c>
      <c r="X650" s="86">
        <v>1.0</v>
      </c>
      <c r="Y650" s="86">
        <v>1.0</v>
      </c>
      <c r="Z650" s="86">
        <v>0.0</v>
      </c>
      <c r="AA650" s="86">
        <v>0.0</v>
      </c>
      <c r="AB650" s="86">
        <v>0.0</v>
      </c>
      <c r="AC650" s="86">
        <v>0.0</v>
      </c>
      <c r="AD650" s="86">
        <v>0.0</v>
      </c>
      <c r="AE650" s="86">
        <v>0.0</v>
      </c>
      <c r="AF650" s="86">
        <v>0.0</v>
      </c>
      <c r="AG650" s="86">
        <v>0.0</v>
      </c>
      <c r="AH650" s="86">
        <v>0.0</v>
      </c>
      <c r="AI650" s="86">
        <v>0.0</v>
      </c>
      <c r="AJ650" s="116"/>
    </row>
    <row r="651">
      <c r="A651" s="86">
        <v>14082.2</v>
      </c>
      <c r="B651" s="112">
        <v>44462.0</v>
      </c>
      <c r="C651" s="115">
        <v>44529.0</v>
      </c>
      <c r="D651" s="89" t="s">
        <v>362</v>
      </c>
      <c r="E651" s="89" t="s">
        <v>36</v>
      </c>
      <c r="F651" s="89" t="s">
        <v>363</v>
      </c>
      <c r="G651" s="90" t="s">
        <v>62</v>
      </c>
      <c r="H651" s="111">
        <v>27526.0</v>
      </c>
      <c r="I651" s="91"/>
      <c r="J651" s="86">
        <v>0.0</v>
      </c>
      <c r="K651" s="86">
        <v>1.0</v>
      </c>
      <c r="L651" s="86">
        <v>0.0</v>
      </c>
      <c r="M651" s="89" t="s">
        <v>39</v>
      </c>
      <c r="N651" s="89" t="s">
        <v>39</v>
      </c>
      <c r="O651" s="86">
        <v>2.0</v>
      </c>
      <c r="P651" s="86">
        <v>8.0</v>
      </c>
      <c r="Q651" s="86">
        <v>5.0</v>
      </c>
      <c r="R651" s="86">
        <v>10.0</v>
      </c>
      <c r="S651" s="86">
        <v>1.0</v>
      </c>
      <c r="T651" s="86">
        <v>1.0</v>
      </c>
      <c r="U651" s="86">
        <v>0.0</v>
      </c>
      <c r="V651" s="86">
        <v>0.0</v>
      </c>
      <c r="W651" s="86">
        <v>0.0</v>
      </c>
      <c r="X651" s="86">
        <v>0.0</v>
      </c>
      <c r="Y651" s="86">
        <v>0.0</v>
      </c>
      <c r="Z651" s="86">
        <v>0.0</v>
      </c>
      <c r="AA651" s="86">
        <v>0.0</v>
      </c>
      <c r="AB651" s="86">
        <v>0.0</v>
      </c>
      <c r="AC651" s="86">
        <v>0.0</v>
      </c>
      <c r="AD651" s="86">
        <v>0.0</v>
      </c>
      <c r="AE651" s="86">
        <v>0.0</v>
      </c>
      <c r="AF651" s="86">
        <v>0.0</v>
      </c>
      <c r="AG651" s="86">
        <v>0.0</v>
      </c>
      <c r="AH651" s="86">
        <v>0.0</v>
      </c>
      <c r="AI651" s="86">
        <v>0.0</v>
      </c>
      <c r="AJ651" s="116"/>
    </row>
    <row r="652">
      <c r="A652" s="86">
        <v>14083.1</v>
      </c>
      <c r="B652" s="112">
        <v>44462.0</v>
      </c>
      <c r="C652" s="115">
        <v>44519.0</v>
      </c>
      <c r="D652" s="89" t="s">
        <v>146</v>
      </c>
      <c r="E652" s="89" t="s">
        <v>36</v>
      </c>
      <c r="F652" s="89" t="s">
        <v>347</v>
      </c>
      <c r="G652" s="89" t="s">
        <v>38</v>
      </c>
      <c r="H652" s="86">
        <v>27612.0</v>
      </c>
      <c r="I652" s="110"/>
      <c r="J652" s="86">
        <v>0.0</v>
      </c>
      <c r="K652" s="86">
        <v>1.0</v>
      </c>
      <c r="L652" s="86">
        <v>0.0</v>
      </c>
      <c r="M652" s="89" t="s">
        <v>39</v>
      </c>
      <c r="N652" s="89" t="s">
        <v>39</v>
      </c>
      <c r="O652" s="86">
        <v>6.0</v>
      </c>
      <c r="P652" s="86">
        <v>2.0</v>
      </c>
      <c r="Q652" s="86">
        <v>7.0</v>
      </c>
      <c r="R652" s="86">
        <v>10.0</v>
      </c>
      <c r="S652" s="86">
        <v>2.0</v>
      </c>
      <c r="T652" s="86">
        <v>1.0</v>
      </c>
      <c r="U652" s="86">
        <v>0.0</v>
      </c>
      <c r="V652" s="86">
        <v>0.0</v>
      </c>
      <c r="W652" s="86">
        <v>0.0</v>
      </c>
      <c r="X652" s="86">
        <v>0.0</v>
      </c>
      <c r="Y652" s="86">
        <v>0.0</v>
      </c>
      <c r="Z652" s="86">
        <v>0.0</v>
      </c>
      <c r="AA652" s="86">
        <v>0.0</v>
      </c>
      <c r="AB652" s="86">
        <v>0.0</v>
      </c>
      <c r="AC652" s="86">
        <v>0.0</v>
      </c>
      <c r="AD652" s="86">
        <v>0.0</v>
      </c>
      <c r="AE652" s="86">
        <v>0.0</v>
      </c>
      <c r="AF652" s="86">
        <v>0.0</v>
      </c>
      <c r="AG652" s="86">
        <v>0.0</v>
      </c>
      <c r="AH652" s="86">
        <v>0.0</v>
      </c>
      <c r="AI652" s="86">
        <v>0.0</v>
      </c>
      <c r="AJ652" s="116"/>
    </row>
    <row r="653">
      <c r="A653" s="86">
        <v>14083.2</v>
      </c>
      <c r="B653" s="112">
        <v>44462.0</v>
      </c>
      <c r="C653" s="115">
        <v>44519.0</v>
      </c>
      <c r="D653" s="89" t="s">
        <v>146</v>
      </c>
      <c r="E653" s="89" t="s">
        <v>36</v>
      </c>
      <c r="F653" s="89" t="s">
        <v>347</v>
      </c>
      <c r="G653" s="89" t="s">
        <v>38</v>
      </c>
      <c r="H653" s="86">
        <v>27612.0</v>
      </c>
      <c r="I653" s="110"/>
      <c r="J653" s="86">
        <v>0.0</v>
      </c>
      <c r="K653" s="86">
        <v>1.0</v>
      </c>
      <c r="L653" s="86">
        <v>0.0</v>
      </c>
      <c r="M653" s="89" t="s">
        <v>39</v>
      </c>
      <c r="N653" s="89" t="s">
        <v>39</v>
      </c>
      <c r="O653" s="86">
        <v>6.0</v>
      </c>
      <c r="P653" s="86">
        <v>0.0</v>
      </c>
      <c r="Q653" s="86">
        <v>0.0</v>
      </c>
      <c r="R653" s="86">
        <v>0.0</v>
      </c>
      <c r="S653" s="86">
        <v>0.0</v>
      </c>
      <c r="T653" s="86">
        <v>0.0</v>
      </c>
      <c r="U653" s="86">
        <v>11.0</v>
      </c>
      <c r="V653" s="86">
        <v>6.0</v>
      </c>
      <c r="W653" s="86">
        <v>5.0</v>
      </c>
      <c r="X653" s="86">
        <v>0.0</v>
      </c>
      <c r="Y653" s="86">
        <v>1.0</v>
      </c>
      <c r="Z653" s="86">
        <v>0.0</v>
      </c>
      <c r="AA653" s="86">
        <v>0.0</v>
      </c>
      <c r="AB653" s="86">
        <v>0.0</v>
      </c>
      <c r="AC653" s="86">
        <v>0.0</v>
      </c>
      <c r="AD653" s="86">
        <v>0.0</v>
      </c>
      <c r="AE653" s="86">
        <v>0.0</v>
      </c>
      <c r="AF653" s="86">
        <v>0.0</v>
      </c>
      <c r="AG653" s="86">
        <v>5.0</v>
      </c>
      <c r="AH653" s="86">
        <v>1.0</v>
      </c>
      <c r="AI653" s="86">
        <v>0.0</v>
      </c>
      <c r="AJ653" s="116"/>
    </row>
    <row r="654">
      <c r="A654" s="86">
        <v>14083.3</v>
      </c>
      <c r="B654" s="112">
        <v>44462.0</v>
      </c>
      <c r="C654" s="115">
        <v>44519.0</v>
      </c>
      <c r="D654" s="89" t="s">
        <v>146</v>
      </c>
      <c r="E654" s="89" t="s">
        <v>36</v>
      </c>
      <c r="I654" s="110"/>
      <c r="J654" s="86">
        <v>1.0</v>
      </c>
      <c r="K654" s="86">
        <v>0.0</v>
      </c>
      <c r="L654" s="86">
        <v>0.0</v>
      </c>
      <c r="M654" s="89" t="s">
        <v>39</v>
      </c>
      <c r="N654" s="89" t="s">
        <v>39</v>
      </c>
      <c r="O654" s="86">
        <v>0.0</v>
      </c>
      <c r="P654" s="86">
        <v>0.0</v>
      </c>
      <c r="Q654" s="86">
        <v>0.0</v>
      </c>
      <c r="R654" s="86">
        <v>0.0</v>
      </c>
      <c r="S654" s="86">
        <v>0.0</v>
      </c>
      <c r="T654" s="86">
        <v>0.0</v>
      </c>
      <c r="U654" s="86">
        <v>0.0</v>
      </c>
      <c r="V654" s="86">
        <v>0.0</v>
      </c>
      <c r="W654" s="86">
        <v>0.0</v>
      </c>
      <c r="X654" s="86">
        <v>0.0</v>
      </c>
      <c r="Y654" s="86">
        <v>0.0</v>
      </c>
      <c r="Z654" s="86">
        <v>6.0</v>
      </c>
      <c r="AA654" s="86">
        <v>3.0</v>
      </c>
      <c r="AB654" s="86">
        <v>10.0</v>
      </c>
      <c r="AC654" s="86">
        <v>1.0</v>
      </c>
      <c r="AD654" s="86">
        <v>1.0</v>
      </c>
      <c r="AE654" s="86">
        <v>0.0</v>
      </c>
      <c r="AF654" s="86">
        <v>0.0</v>
      </c>
      <c r="AG654" s="86">
        <v>0.0</v>
      </c>
      <c r="AH654" s="86">
        <v>0.0</v>
      </c>
      <c r="AI654" s="86">
        <v>0.0</v>
      </c>
      <c r="AJ654" s="116"/>
    </row>
    <row r="655">
      <c r="A655" s="86">
        <v>14084.1</v>
      </c>
      <c r="B655" s="112">
        <v>44462.0</v>
      </c>
      <c r="C655" s="115">
        <v>44529.0</v>
      </c>
      <c r="D655" s="89" t="s">
        <v>262</v>
      </c>
      <c r="E655" s="89" t="s">
        <v>36</v>
      </c>
      <c r="F655" s="89" t="s">
        <v>270</v>
      </c>
      <c r="G655" s="89" t="s">
        <v>48</v>
      </c>
      <c r="H655" s="86">
        <v>27571.0</v>
      </c>
      <c r="I655" s="110"/>
      <c r="J655" s="86">
        <v>0.0</v>
      </c>
      <c r="K655" s="86">
        <v>1.0</v>
      </c>
      <c r="L655" s="86">
        <v>0.0</v>
      </c>
      <c r="M655" s="89" t="s">
        <v>39</v>
      </c>
      <c r="N655" s="89" t="s">
        <v>39</v>
      </c>
      <c r="O655" s="86">
        <v>2.0</v>
      </c>
      <c r="P655" s="86">
        <v>12.0</v>
      </c>
      <c r="Q655" s="86">
        <v>6.0</v>
      </c>
      <c r="R655" s="86">
        <v>0.0</v>
      </c>
      <c r="S655" s="86">
        <v>0.0</v>
      </c>
      <c r="T655" s="86">
        <v>1.0</v>
      </c>
      <c r="U655" s="86">
        <v>0.0</v>
      </c>
      <c r="V655" s="86">
        <v>0.0</v>
      </c>
      <c r="W655" s="86">
        <v>0.0</v>
      </c>
      <c r="X655" s="86">
        <v>0.0</v>
      </c>
      <c r="Y655" s="86">
        <v>0.0</v>
      </c>
      <c r="Z655" s="86">
        <v>0.0</v>
      </c>
      <c r="AA655" s="86">
        <v>0.0</v>
      </c>
      <c r="AB655" s="86">
        <v>5.0</v>
      </c>
      <c r="AC655" s="86">
        <v>2.0</v>
      </c>
      <c r="AD655" s="86">
        <v>0.0</v>
      </c>
      <c r="AE655" s="86">
        <v>0.0</v>
      </c>
      <c r="AF655" s="86">
        <v>0.0</v>
      </c>
      <c r="AG655" s="86">
        <v>0.0</v>
      </c>
      <c r="AH655" s="86">
        <v>0.0</v>
      </c>
      <c r="AI655" s="86">
        <v>0.0</v>
      </c>
      <c r="AJ655" s="116"/>
    </row>
    <row r="656">
      <c r="A656" s="86">
        <v>14085.1</v>
      </c>
      <c r="B656" s="112">
        <v>44462.0</v>
      </c>
      <c r="C656" s="115">
        <v>44529.0</v>
      </c>
      <c r="D656" s="89" t="s">
        <v>194</v>
      </c>
      <c r="E656" s="89" t="s">
        <v>36</v>
      </c>
      <c r="F656" s="89" t="s">
        <v>191</v>
      </c>
      <c r="G656" s="89" t="s">
        <v>107</v>
      </c>
      <c r="H656" s="86">
        <v>27511.0</v>
      </c>
      <c r="I656" s="110"/>
      <c r="J656" s="86">
        <v>0.0</v>
      </c>
      <c r="K656" s="86">
        <v>1.0</v>
      </c>
      <c r="L656" s="86">
        <v>0.0</v>
      </c>
      <c r="M656" s="89" t="s">
        <v>39</v>
      </c>
      <c r="N656" s="89" t="s">
        <v>39</v>
      </c>
      <c r="O656" s="86">
        <v>0.0</v>
      </c>
      <c r="P656" s="86">
        <v>0.0</v>
      </c>
      <c r="Q656" s="86">
        <v>0.0</v>
      </c>
      <c r="R656" s="86">
        <v>0.0</v>
      </c>
      <c r="S656" s="86">
        <v>0.0</v>
      </c>
      <c r="T656" s="86">
        <v>0.0</v>
      </c>
      <c r="U656" s="86">
        <v>12.0</v>
      </c>
      <c r="V656" s="86">
        <v>6.0</v>
      </c>
      <c r="W656" s="86">
        <v>10.0</v>
      </c>
      <c r="X656" s="86">
        <v>1.0</v>
      </c>
      <c r="Y656" s="86">
        <v>1.0</v>
      </c>
      <c r="Z656" s="86">
        <v>0.0</v>
      </c>
      <c r="AA656" s="86">
        <v>0.0</v>
      </c>
      <c r="AB656" s="86">
        <v>0.0</v>
      </c>
      <c r="AC656" s="86">
        <v>0.0</v>
      </c>
      <c r="AD656" s="86">
        <v>0.0</v>
      </c>
      <c r="AE656" s="86">
        <v>0.0</v>
      </c>
      <c r="AF656" s="86">
        <v>0.0</v>
      </c>
      <c r="AG656" s="86">
        <v>0.0</v>
      </c>
      <c r="AH656" s="86">
        <v>0.0</v>
      </c>
      <c r="AI656" s="86">
        <v>0.0</v>
      </c>
      <c r="AJ656" s="116"/>
    </row>
    <row r="657">
      <c r="A657" s="86">
        <v>14085.2</v>
      </c>
      <c r="B657" s="112">
        <v>44462.0</v>
      </c>
      <c r="C657" s="115">
        <v>44529.0</v>
      </c>
      <c r="D657" s="89" t="s">
        <v>194</v>
      </c>
      <c r="E657" s="89" t="s">
        <v>36</v>
      </c>
      <c r="I657" s="110"/>
      <c r="J657" s="86">
        <v>1.0</v>
      </c>
      <c r="K657" s="86">
        <v>0.0</v>
      </c>
      <c r="L657" s="86">
        <v>0.0</v>
      </c>
      <c r="M657" s="89" t="s">
        <v>39</v>
      </c>
      <c r="N657" s="89" t="s">
        <v>39</v>
      </c>
      <c r="O657" s="86">
        <v>0.0</v>
      </c>
      <c r="P657" s="86">
        <v>0.0</v>
      </c>
      <c r="Q657" s="86">
        <v>0.0</v>
      </c>
      <c r="R657" s="86">
        <v>0.0</v>
      </c>
      <c r="S657" s="86">
        <v>0.0</v>
      </c>
      <c r="T657" s="86">
        <v>0.0</v>
      </c>
      <c r="U657" s="86">
        <v>0.0</v>
      </c>
      <c r="V657" s="86">
        <v>0.0</v>
      </c>
      <c r="W657" s="86">
        <v>0.0</v>
      </c>
      <c r="X657" s="86">
        <v>0.0</v>
      </c>
      <c r="Y657" s="86">
        <v>0.0</v>
      </c>
      <c r="Z657" s="86">
        <v>9.0</v>
      </c>
      <c r="AA657" s="86">
        <v>4.0</v>
      </c>
      <c r="AB657" s="86">
        <v>12.0</v>
      </c>
      <c r="AC657" s="86">
        <v>2.0</v>
      </c>
      <c r="AD657" s="86">
        <v>1.0</v>
      </c>
      <c r="AE657" s="86">
        <v>0.0</v>
      </c>
      <c r="AF657" s="86">
        <v>0.0</v>
      </c>
      <c r="AG657" s="86">
        <v>0.0</v>
      </c>
      <c r="AH657" s="86">
        <v>0.0</v>
      </c>
      <c r="AI657" s="86">
        <v>0.0</v>
      </c>
      <c r="AJ657" s="116"/>
    </row>
    <row r="658">
      <c r="A658" s="86">
        <v>14085.3</v>
      </c>
      <c r="B658" s="112">
        <v>44462.0</v>
      </c>
      <c r="C658" s="115">
        <v>44529.0</v>
      </c>
      <c r="D658" s="89" t="s">
        <v>194</v>
      </c>
      <c r="E658" s="89" t="s">
        <v>36</v>
      </c>
      <c r="I658" s="110"/>
      <c r="J658" s="86">
        <v>1.0</v>
      </c>
      <c r="K658" s="86">
        <v>0.0</v>
      </c>
      <c r="L658" s="86">
        <v>0.0</v>
      </c>
      <c r="M658" s="89" t="s">
        <v>39</v>
      </c>
      <c r="N658" s="89" t="s">
        <v>39</v>
      </c>
      <c r="O658" s="86">
        <v>2.0</v>
      </c>
      <c r="P658" s="86">
        <v>0.0</v>
      </c>
      <c r="Q658" s="86">
        <v>0.0</v>
      </c>
      <c r="R658" s="86">
        <v>0.0</v>
      </c>
      <c r="S658" s="86">
        <v>0.0</v>
      </c>
      <c r="T658" s="86">
        <v>0.0</v>
      </c>
      <c r="U658" s="86">
        <v>0.0</v>
      </c>
      <c r="V658" s="86">
        <v>0.0</v>
      </c>
      <c r="W658" s="86">
        <v>0.0</v>
      </c>
      <c r="X658" s="86">
        <v>0.0</v>
      </c>
      <c r="Y658" s="86">
        <v>0.0</v>
      </c>
      <c r="Z658" s="86">
        <v>0.0</v>
      </c>
      <c r="AA658" s="86">
        <v>0.0</v>
      </c>
      <c r="AB658" s="86">
        <v>0.0</v>
      </c>
      <c r="AC658" s="86">
        <v>0.0</v>
      </c>
      <c r="AD658" s="86">
        <v>0.0</v>
      </c>
      <c r="AE658" s="86">
        <v>7.0</v>
      </c>
      <c r="AF658" s="86">
        <v>5.0</v>
      </c>
      <c r="AG658" s="86">
        <v>10.0</v>
      </c>
      <c r="AH658" s="86">
        <v>2.0</v>
      </c>
      <c r="AI658" s="86">
        <v>1.0</v>
      </c>
      <c r="AJ658" s="116"/>
    </row>
    <row r="659">
      <c r="A659" s="86">
        <v>14086.1</v>
      </c>
      <c r="B659" s="112">
        <v>44463.0</v>
      </c>
      <c r="C659" s="115">
        <v>44522.0</v>
      </c>
      <c r="D659" s="89" t="s">
        <v>370</v>
      </c>
      <c r="E659" s="89" t="s">
        <v>104</v>
      </c>
      <c r="G659" s="113"/>
      <c r="H659" s="113"/>
      <c r="I659" s="91"/>
      <c r="J659" s="86">
        <v>0.0</v>
      </c>
      <c r="K659" s="86">
        <v>0.0</v>
      </c>
      <c r="L659" s="86">
        <v>1.0</v>
      </c>
      <c r="M659" s="89" t="s">
        <v>39</v>
      </c>
      <c r="N659" s="89" t="s">
        <v>39</v>
      </c>
      <c r="O659" s="86">
        <v>4.0</v>
      </c>
      <c r="P659" s="86">
        <v>12.0</v>
      </c>
      <c r="Q659" s="86">
        <v>9.0</v>
      </c>
      <c r="R659" s="86">
        <v>10.0</v>
      </c>
      <c r="S659" s="86">
        <v>2.0</v>
      </c>
      <c r="T659" s="86">
        <v>1.0</v>
      </c>
      <c r="U659" s="86">
        <v>0.0</v>
      </c>
      <c r="V659" s="86">
        <v>0.0</v>
      </c>
      <c r="W659" s="86">
        <v>0.0</v>
      </c>
      <c r="X659" s="86">
        <v>0.0</v>
      </c>
      <c r="Y659" s="86">
        <v>0.0</v>
      </c>
      <c r="Z659" s="86">
        <v>0.0</v>
      </c>
      <c r="AA659" s="86">
        <v>0.0</v>
      </c>
      <c r="AB659" s="86">
        <v>0.0</v>
      </c>
      <c r="AC659" s="86">
        <v>0.0</v>
      </c>
      <c r="AD659" s="86">
        <v>0.0</v>
      </c>
      <c r="AE659" s="86">
        <v>0.0</v>
      </c>
      <c r="AF659" s="86">
        <v>0.0</v>
      </c>
      <c r="AG659" s="86">
        <v>0.0</v>
      </c>
      <c r="AH659" s="86">
        <v>0.0</v>
      </c>
      <c r="AI659" s="86">
        <v>0.0</v>
      </c>
      <c r="AJ659" s="116"/>
    </row>
    <row r="660">
      <c r="A660" s="86">
        <v>14086.2</v>
      </c>
      <c r="B660" s="112">
        <v>44463.0</v>
      </c>
      <c r="C660" s="115">
        <v>44522.0</v>
      </c>
      <c r="D660" s="89" t="s">
        <v>370</v>
      </c>
      <c r="E660" s="89" t="s">
        <v>104</v>
      </c>
      <c r="F660" s="89" t="s">
        <v>44</v>
      </c>
      <c r="G660" s="90" t="s">
        <v>38</v>
      </c>
      <c r="H660" s="111">
        <v>27604.0</v>
      </c>
      <c r="I660" s="91"/>
      <c r="J660" s="86">
        <v>0.0</v>
      </c>
      <c r="K660" s="86">
        <v>1.0</v>
      </c>
      <c r="L660" s="86">
        <v>0.0</v>
      </c>
      <c r="M660" s="89" t="s">
        <v>39</v>
      </c>
      <c r="N660" s="89" t="s">
        <v>39</v>
      </c>
      <c r="O660" s="86">
        <v>3.0</v>
      </c>
      <c r="P660" s="86">
        <v>0.0</v>
      </c>
      <c r="Q660" s="86">
        <v>0.0</v>
      </c>
      <c r="R660" s="86">
        <v>0.0</v>
      </c>
      <c r="S660" s="86">
        <v>0.0</v>
      </c>
      <c r="T660" s="86">
        <v>0.0</v>
      </c>
      <c r="U660" s="86">
        <v>11.0</v>
      </c>
      <c r="V660" s="86">
        <v>5.0</v>
      </c>
      <c r="W660" s="86">
        <v>5.0</v>
      </c>
      <c r="X660" s="86">
        <v>0.0</v>
      </c>
      <c r="Y660" s="86">
        <v>1.0</v>
      </c>
      <c r="Z660" s="86">
        <v>0.0</v>
      </c>
      <c r="AA660" s="86">
        <v>0.0</v>
      </c>
      <c r="AB660" s="86">
        <v>0.0</v>
      </c>
      <c r="AC660" s="86">
        <v>0.0</v>
      </c>
      <c r="AD660" s="86">
        <v>0.0</v>
      </c>
      <c r="AE660" s="86">
        <v>0.0</v>
      </c>
      <c r="AF660" s="86">
        <v>0.0</v>
      </c>
      <c r="AG660" s="86">
        <v>5.0</v>
      </c>
      <c r="AH660" s="86">
        <v>1.0</v>
      </c>
      <c r="AI660" s="86">
        <v>0.0</v>
      </c>
      <c r="AJ660" s="116"/>
    </row>
    <row r="661">
      <c r="A661" s="86">
        <v>14086.3</v>
      </c>
      <c r="B661" s="112">
        <v>44463.0</v>
      </c>
      <c r="C661" s="115">
        <v>44522.0</v>
      </c>
      <c r="D661" s="89" t="s">
        <v>370</v>
      </c>
      <c r="E661" s="89" t="s">
        <v>104</v>
      </c>
      <c r="G661" s="110"/>
      <c r="H661" s="110"/>
      <c r="I661" s="110"/>
      <c r="J661" s="86">
        <v>1.0</v>
      </c>
      <c r="K661" s="86">
        <v>0.0</v>
      </c>
      <c r="L661" s="86">
        <v>0.0</v>
      </c>
      <c r="M661" s="89" t="s">
        <v>39</v>
      </c>
      <c r="N661" s="89" t="s">
        <v>39</v>
      </c>
      <c r="O661" s="86">
        <v>2.0</v>
      </c>
      <c r="P661" s="86">
        <v>0.0</v>
      </c>
      <c r="Q661" s="86">
        <v>0.0</v>
      </c>
      <c r="R661" s="86">
        <v>0.0</v>
      </c>
      <c r="S661" s="86">
        <v>0.0</v>
      </c>
      <c r="T661" s="86">
        <v>0.0</v>
      </c>
      <c r="U661" s="86">
        <v>0.0</v>
      </c>
      <c r="V661" s="86">
        <v>0.0</v>
      </c>
      <c r="W661" s="86">
        <v>0.0</v>
      </c>
      <c r="X661" s="86">
        <v>0.0</v>
      </c>
      <c r="Y661" s="86">
        <v>0.0</v>
      </c>
      <c r="Z661" s="86">
        <v>6.0</v>
      </c>
      <c r="AA661" s="86">
        <v>3.0</v>
      </c>
      <c r="AB661" s="86">
        <v>12.0</v>
      </c>
      <c r="AC661" s="86">
        <v>2.0</v>
      </c>
      <c r="AD661" s="86">
        <v>1.0</v>
      </c>
      <c r="AE661" s="86">
        <v>0.0</v>
      </c>
      <c r="AF661" s="86">
        <v>0.0</v>
      </c>
      <c r="AG661" s="86">
        <v>0.0</v>
      </c>
      <c r="AH661" s="86">
        <v>0.0</v>
      </c>
      <c r="AI661" s="86">
        <v>0.0</v>
      </c>
      <c r="AJ661" s="116"/>
    </row>
    <row r="662">
      <c r="A662" s="86">
        <v>14087.1</v>
      </c>
      <c r="B662" s="112">
        <v>44463.0</v>
      </c>
      <c r="C662" s="115">
        <v>44523.0</v>
      </c>
      <c r="D662" s="89" t="s">
        <v>262</v>
      </c>
      <c r="E662" s="89" t="s">
        <v>36</v>
      </c>
      <c r="F662" s="89" t="s">
        <v>270</v>
      </c>
      <c r="G662" s="89" t="s">
        <v>48</v>
      </c>
      <c r="H662" s="86">
        <v>27571.0</v>
      </c>
      <c r="I662" s="110"/>
      <c r="J662" s="86">
        <v>0.0</v>
      </c>
      <c r="K662" s="86">
        <v>1.0</v>
      </c>
      <c r="L662" s="86">
        <v>0.0</v>
      </c>
      <c r="M662" s="89" t="s">
        <v>39</v>
      </c>
      <c r="N662" s="89" t="s">
        <v>39</v>
      </c>
      <c r="O662" s="86">
        <v>2.0</v>
      </c>
      <c r="P662" s="86">
        <v>11.0</v>
      </c>
      <c r="Q662" s="86">
        <v>6.0</v>
      </c>
      <c r="R662" s="86">
        <v>10.0</v>
      </c>
      <c r="S662" s="86">
        <v>1.0</v>
      </c>
      <c r="T662" s="86">
        <v>1.0</v>
      </c>
      <c r="U662" s="86">
        <v>0.0</v>
      </c>
      <c r="V662" s="86">
        <v>0.0</v>
      </c>
      <c r="W662" s="86">
        <v>0.0</v>
      </c>
      <c r="X662" s="86">
        <v>0.0</v>
      </c>
      <c r="Y662" s="86">
        <v>0.0</v>
      </c>
      <c r="Z662" s="86">
        <v>0.0</v>
      </c>
      <c r="AA662" s="86">
        <v>0.0</v>
      </c>
      <c r="AB662" s="86">
        <v>0.0</v>
      </c>
      <c r="AC662" s="86">
        <v>0.0</v>
      </c>
      <c r="AD662" s="86">
        <v>0.0</v>
      </c>
      <c r="AE662" s="86">
        <v>0.0</v>
      </c>
      <c r="AF662" s="86">
        <v>0.0</v>
      </c>
      <c r="AG662" s="86">
        <v>0.0</v>
      </c>
      <c r="AH662" s="86">
        <v>0.0</v>
      </c>
      <c r="AI662" s="86">
        <v>0.0</v>
      </c>
      <c r="AJ662" s="116"/>
    </row>
    <row r="663">
      <c r="A663" s="86">
        <v>14088.1</v>
      </c>
      <c r="B663" s="112">
        <v>44463.0</v>
      </c>
      <c r="C663" s="115">
        <v>44529.0</v>
      </c>
      <c r="D663" s="89" t="s">
        <v>125</v>
      </c>
      <c r="E663" s="89" t="s">
        <v>36</v>
      </c>
      <c r="I663" s="110"/>
      <c r="J663" s="86">
        <v>0.0</v>
      </c>
      <c r="K663" s="86">
        <v>0.0</v>
      </c>
      <c r="L663" s="86">
        <v>1.0</v>
      </c>
      <c r="M663" s="89" t="s">
        <v>49</v>
      </c>
      <c r="N663" s="89" t="s">
        <v>39</v>
      </c>
      <c r="O663" s="86">
        <v>2.0</v>
      </c>
      <c r="P663" s="86">
        <v>0.0</v>
      </c>
      <c r="Q663" s="86">
        <v>0.0</v>
      </c>
      <c r="R663" s="86">
        <v>0.0</v>
      </c>
      <c r="S663" s="86">
        <v>0.0</v>
      </c>
      <c r="T663" s="86">
        <v>0.0</v>
      </c>
      <c r="U663" s="86">
        <v>11.0</v>
      </c>
      <c r="V663" s="86">
        <v>5.0</v>
      </c>
      <c r="W663" s="86">
        <v>10.0</v>
      </c>
      <c r="X663" s="86">
        <v>1.0</v>
      </c>
      <c r="Y663" s="86">
        <v>1.0</v>
      </c>
      <c r="Z663" s="86">
        <v>0.0</v>
      </c>
      <c r="AA663" s="86">
        <v>0.0</v>
      </c>
      <c r="AB663" s="86">
        <v>0.0</v>
      </c>
      <c r="AC663" s="86">
        <v>0.0</v>
      </c>
      <c r="AD663" s="86">
        <v>0.0</v>
      </c>
      <c r="AE663" s="86">
        <v>0.0</v>
      </c>
      <c r="AF663" s="86">
        <v>0.0</v>
      </c>
      <c r="AG663" s="86">
        <v>0.0</v>
      </c>
      <c r="AH663" s="86">
        <v>0.0</v>
      </c>
      <c r="AI663" s="86">
        <v>0.0</v>
      </c>
      <c r="AJ663" s="116"/>
    </row>
    <row r="664">
      <c r="A664" s="86">
        <v>14088.2</v>
      </c>
      <c r="B664" s="112">
        <v>44463.0</v>
      </c>
      <c r="C664" s="115">
        <v>44529.0</v>
      </c>
      <c r="D664" s="89" t="s">
        <v>125</v>
      </c>
      <c r="E664" s="89" t="s">
        <v>36</v>
      </c>
      <c r="F664" s="89" t="s">
        <v>263</v>
      </c>
      <c r="G664" s="90" t="s">
        <v>91</v>
      </c>
      <c r="H664" s="111">
        <v>27597.0</v>
      </c>
      <c r="I664" s="91"/>
      <c r="J664" s="86">
        <v>0.0</v>
      </c>
      <c r="K664" s="86">
        <v>1.0</v>
      </c>
      <c r="L664" s="86">
        <v>0.0</v>
      </c>
      <c r="M664" s="89" t="s">
        <v>49</v>
      </c>
      <c r="N664" s="89" t="s">
        <v>39</v>
      </c>
      <c r="O664" s="86">
        <v>2.0</v>
      </c>
      <c r="P664" s="86">
        <v>11.0</v>
      </c>
      <c r="Q664" s="86">
        <v>5.0</v>
      </c>
      <c r="R664" s="86">
        <v>13.0</v>
      </c>
      <c r="S664" s="86">
        <v>2.0</v>
      </c>
      <c r="T664" s="86">
        <v>1.0</v>
      </c>
      <c r="U664" s="86">
        <v>0.0</v>
      </c>
      <c r="V664" s="86">
        <v>0.0</v>
      </c>
      <c r="W664" s="86">
        <v>0.0</v>
      </c>
      <c r="X664" s="86">
        <v>0.0</v>
      </c>
      <c r="Y664" s="86">
        <v>0.0</v>
      </c>
      <c r="Z664" s="86">
        <v>0.0</v>
      </c>
      <c r="AA664" s="86">
        <v>0.0</v>
      </c>
      <c r="AB664" s="86">
        <v>0.0</v>
      </c>
      <c r="AC664" s="86">
        <v>0.0</v>
      </c>
      <c r="AD664" s="86">
        <v>0.0</v>
      </c>
      <c r="AE664" s="86">
        <v>0.0</v>
      </c>
      <c r="AF664" s="86">
        <v>0.0</v>
      </c>
      <c r="AG664" s="86">
        <v>0.0</v>
      </c>
      <c r="AH664" s="86">
        <v>0.0</v>
      </c>
      <c r="AI664" s="86">
        <v>0.0</v>
      </c>
      <c r="AJ664" s="116"/>
    </row>
    <row r="665">
      <c r="A665" s="86">
        <v>14088.3</v>
      </c>
      <c r="B665" s="112">
        <v>44463.0</v>
      </c>
      <c r="C665" s="112">
        <v>44529.0</v>
      </c>
      <c r="D665" s="89" t="s">
        <v>125</v>
      </c>
      <c r="E665" s="89" t="s">
        <v>36</v>
      </c>
      <c r="F665" s="89" t="s">
        <v>263</v>
      </c>
      <c r="G665" s="90" t="s">
        <v>91</v>
      </c>
      <c r="H665" s="111">
        <v>27597.0</v>
      </c>
      <c r="I665" s="91"/>
      <c r="J665" s="86">
        <v>0.0</v>
      </c>
      <c r="K665" s="86">
        <v>1.0</v>
      </c>
      <c r="L665" s="86">
        <v>0.0</v>
      </c>
      <c r="M665" s="89" t="s">
        <v>49</v>
      </c>
      <c r="N665" s="89" t="s">
        <v>39</v>
      </c>
      <c r="O665" s="86">
        <v>13.0</v>
      </c>
      <c r="P665" s="86">
        <v>10.0</v>
      </c>
      <c r="Q665" s="86">
        <v>5.0</v>
      </c>
      <c r="R665" s="86">
        <v>10.0</v>
      </c>
      <c r="S665" s="86">
        <v>2.0</v>
      </c>
      <c r="T665" s="86">
        <v>1.0</v>
      </c>
      <c r="U665" s="86">
        <v>0.0</v>
      </c>
      <c r="V665" s="86">
        <v>0.0</v>
      </c>
      <c r="W665" s="86">
        <v>0.0</v>
      </c>
      <c r="X665" s="86">
        <v>0.0</v>
      </c>
      <c r="Y665" s="86">
        <v>0.0</v>
      </c>
      <c r="Z665" s="86">
        <v>0.0</v>
      </c>
      <c r="AA665" s="86">
        <v>0.0</v>
      </c>
      <c r="AB665" s="86">
        <v>0.0</v>
      </c>
      <c r="AC665" s="86">
        <v>0.0</v>
      </c>
      <c r="AD665" s="86">
        <v>0.0</v>
      </c>
      <c r="AE665" s="86">
        <v>0.0</v>
      </c>
      <c r="AF665" s="86">
        <v>0.0</v>
      </c>
      <c r="AG665" s="86">
        <v>0.0</v>
      </c>
      <c r="AH665" s="86">
        <v>0.0</v>
      </c>
      <c r="AI665" s="86">
        <v>0.0</v>
      </c>
      <c r="AJ665" s="116"/>
    </row>
    <row r="666">
      <c r="A666" s="86">
        <v>14088.4</v>
      </c>
      <c r="B666" s="112">
        <v>44463.0</v>
      </c>
      <c r="C666" s="112">
        <v>44529.0</v>
      </c>
      <c r="D666" s="89" t="s">
        <v>125</v>
      </c>
      <c r="E666" s="90" t="s">
        <v>36</v>
      </c>
      <c r="F666" s="89" t="s">
        <v>90</v>
      </c>
      <c r="G666" s="89" t="s">
        <v>91</v>
      </c>
      <c r="H666" s="111">
        <v>27597.0</v>
      </c>
      <c r="I666" s="91"/>
      <c r="J666" s="86">
        <v>0.0</v>
      </c>
      <c r="K666" s="86">
        <v>1.0</v>
      </c>
      <c r="L666" s="86">
        <v>0.0</v>
      </c>
      <c r="M666" s="89" t="s">
        <v>49</v>
      </c>
      <c r="N666" s="89" t="s">
        <v>39</v>
      </c>
      <c r="O666" s="86">
        <v>5.0</v>
      </c>
      <c r="P666" s="86">
        <v>0.0</v>
      </c>
      <c r="Q666" s="86">
        <v>0.0</v>
      </c>
      <c r="R666" s="86">
        <v>0.0</v>
      </c>
      <c r="S666" s="86">
        <v>0.0</v>
      </c>
      <c r="T666" s="86">
        <v>0.0</v>
      </c>
      <c r="U666" s="86">
        <v>11.0</v>
      </c>
      <c r="V666" s="86">
        <v>5.0</v>
      </c>
      <c r="W666" s="86">
        <v>10.0</v>
      </c>
      <c r="X666" s="86">
        <v>2.0</v>
      </c>
      <c r="Y666" s="86">
        <v>1.0</v>
      </c>
      <c r="Z666" s="86">
        <v>0.0</v>
      </c>
      <c r="AA666" s="86">
        <v>0.0</v>
      </c>
      <c r="AB666" s="86">
        <v>0.0</v>
      </c>
      <c r="AC666" s="86">
        <v>0.0</v>
      </c>
      <c r="AD666" s="86">
        <v>0.0</v>
      </c>
      <c r="AE666" s="86">
        <v>0.0</v>
      </c>
      <c r="AF666" s="86">
        <v>0.0</v>
      </c>
      <c r="AG666" s="86">
        <v>0.0</v>
      </c>
      <c r="AH666" s="86">
        <v>0.0</v>
      </c>
      <c r="AI666" s="86">
        <v>0.0</v>
      </c>
      <c r="AJ666" s="116"/>
    </row>
    <row r="667">
      <c r="A667" s="86">
        <v>14089.1</v>
      </c>
      <c r="B667" s="112">
        <v>44463.0</v>
      </c>
      <c r="C667" s="112">
        <v>44475.0</v>
      </c>
      <c r="D667" s="89" t="s">
        <v>425</v>
      </c>
      <c r="E667" s="89" t="s">
        <v>36</v>
      </c>
      <c r="F667" s="89" t="s">
        <v>290</v>
      </c>
      <c r="G667" s="89" t="s">
        <v>107</v>
      </c>
      <c r="H667" s="111">
        <v>27513.0</v>
      </c>
      <c r="I667" s="91"/>
      <c r="J667" s="86">
        <v>0.0</v>
      </c>
      <c r="K667" s="86">
        <v>1.0</v>
      </c>
      <c r="L667" s="86">
        <v>0.0</v>
      </c>
      <c r="M667" s="89" t="s">
        <v>49</v>
      </c>
      <c r="N667" s="89" t="s">
        <v>49</v>
      </c>
      <c r="O667" s="86">
        <v>4.0</v>
      </c>
      <c r="P667" s="86">
        <v>12.0</v>
      </c>
      <c r="Q667" s="86">
        <v>6.0</v>
      </c>
      <c r="R667" s="86">
        <v>15.0</v>
      </c>
      <c r="S667" s="86">
        <v>0.0</v>
      </c>
      <c r="T667" s="86">
        <v>0.0</v>
      </c>
      <c r="U667" s="86">
        <v>0.0</v>
      </c>
      <c r="V667" s="86">
        <v>0.0</v>
      </c>
      <c r="W667" s="86">
        <v>0.0</v>
      </c>
      <c r="X667" s="86">
        <v>0.0</v>
      </c>
      <c r="Y667" s="86">
        <v>0.0</v>
      </c>
      <c r="Z667" s="86">
        <v>0.0</v>
      </c>
      <c r="AA667" s="86">
        <v>0.0</v>
      </c>
      <c r="AB667" s="86">
        <v>0.0</v>
      </c>
      <c r="AC667" s="86">
        <v>0.0</v>
      </c>
      <c r="AD667" s="86">
        <v>0.0</v>
      </c>
      <c r="AE667" s="86">
        <v>0.0</v>
      </c>
      <c r="AF667" s="86">
        <v>0.0</v>
      </c>
      <c r="AG667" s="86">
        <v>0.0</v>
      </c>
      <c r="AH667" s="86">
        <v>0.0</v>
      </c>
      <c r="AI667" s="86">
        <v>0.0</v>
      </c>
      <c r="AJ667" s="116"/>
    </row>
    <row r="668">
      <c r="A668" s="86">
        <v>14090.1</v>
      </c>
      <c r="B668" s="112">
        <v>44463.0</v>
      </c>
      <c r="C668" s="112">
        <v>44469.0</v>
      </c>
      <c r="D668" s="89" t="s">
        <v>350</v>
      </c>
      <c r="E668" s="89" t="s">
        <v>351</v>
      </c>
      <c r="H668" s="113"/>
      <c r="I668" s="91"/>
      <c r="J668" s="86">
        <v>0.0</v>
      </c>
      <c r="K668" s="86">
        <v>0.0</v>
      </c>
      <c r="L668" s="86">
        <v>1.0</v>
      </c>
      <c r="M668" s="89" t="s">
        <v>39</v>
      </c>
      <c r="N668" s="89" t="s">
        <v>39</v>
      </c>
      <c r="O668" s="86">
        <v>0.0</v>
      </c>
      <c r="P668" s="86">
        <v>0.0</v>
      </c>
      <c r="Q668" s="86">
        <v>0.0</v>
      </c>
      <c r="R668" s="86">
        <v>0.0</v>
      </c>
      <c r="S668" s="86">
        <v>0.0</v>
      </c>
      <c r="T668" s="86">
        <v>0.0</v>
      </c>
      <c r="U668" s="86">
        <v>10.0</v>
      </c>
      <c r="V668" s="86">
        <v>5.0</v>
      </c>
      <c r="W668" s="86">
        <v>5.0</v>
      </c>
      <c r="X668" s="86">
        <v>2.0</v>
      </c>
      <c r="Y668" s="86">
        <v>0.0</v>
      </c>
      <c r="Z668" s="86">
        <v>0.0</v>
      </c>
      <c r="AA668" s="86">
        <v>0.0</v>
      </c>
      <c r="AB668" s="86">
        <v>0.0</v>
      </c>
      <c r="AC668" s="86">
        <v>0.0</v>
      </c>
      <c r="AD668" s="86">
        <v>0.0</v>
      </c>
      <c r="AE668" s="86">
        <v>0.0</v>
      </c>
      <c r="AF668" s="86">
        <v>0.0</v>
      </c>
      <c r="AG668" s="86">
        <v>0.0</v>
      </c>
      <c r="AH668" s="86">
        <v>0.0</v>
      </c>
      <c r="AI668" s="86">
        <v>0.0</v>
      </c>
      <c r="AJ668" s="116"/>
    </row>
    <row r="669">
      <c r="A669" s="86">
        <v>14090.2</v>
      </c>
      <c r="B669" s="112">
        <v>44463.0</v>
      </c>
      <c r="C669" s="112">
        <v>44469.0</v>
      </c>
      <c r="D669" s="89" t="s">
        <v>350</v>
      </c>
      <c r="E669" s="89" t="s">
        <v>351</v>
      </c>
      <c r="H669" s="110"/>
      <c r="I669" s="110"/>
      <c r="J669" s="86">
        <v>0.0</v>
      </c>
      <c r="K669" s="86">
        <v>0.0</v>
      </c>
      <c r="L669" s="86">
        <v>1.0</v>
      </c>
      <c r="M669" s="89" t="s">
        <v>39</v>
      </c>
      <c r="N669" s="89" t="s">
        <v>39</v>
      </c>
      <c r="O669" s="86">
        <v>2.0</v>
      </c>
      <c r="P669" s="86">
        <v>0.0</v>
      </c>
      <c r="Q669" s="86">
        <v>0.0</v>
      </c>
      <c r="R669" s="86">
        <v>0.0</v>
      </c>
      <c r="S669" s="86">
        <v>0.0</v>
      </c>
      <c r="T669" s="86">
        <v>0.0</v>
      </c>
      <c r="U669" s="86">
        <v>9.0</v>
      </c>
      <c r="V669" s="86">
        <v>5.0</v>
      </c>
      <c r="W669" s="86">
        <v>5.0</v>
      </c>
      <c r="X669" s="86">
        <v>1.0</v>
      </c>
      <c r="Y669" s="86">
        <v>0.0</v>
      </c>
      <c r="Z669" s="86">
        <v>0.0</v>
      </c>
      <c r="AA669" s="86">
        <v>0.0</v>
      </c>
      <c r="AB669" s="86">
        <v>0.0</v>
      </c>
      <c r="AC669" s="86">
        <v>0.0</v>
      </c>
      <c r="AD669" s="86">
        <v>0.0</v>
      </c>
      <c r="AE669" s="86">
        <v>0.0</v>
      </c>
      <c r="AF669" s="86">
        <v>0.0</v>
      </c>
      <c r="AG669" s="86">
        <v>0.0</v>
      </c>
      <c r="AH669" s="86">
        <v>0.0</v>
      </c>
      <c r="AI669" s="86">
        <v>0.0</v>
      </c>
      <c r="AJ669" s="116"/>
    </row>
    <row r="670">
      <c r="A670" s="86">
        <v>14091.1</v>
      </c>
      <c r="B670" s="112">
        <v>44463.0</v>
      </c>
      <c r="C670" s="112">
        <v>44511.0</v>
      </c>
      <c r="D670" s="89" t="s">
        <v>448</v>
      </c>
      <c r="E670" s="89" t="s">
        <v>36</v>
      </c>
      <c r="F670" s="89" t="s">
        <v>192</v>
      </c>
      <c r="G670" s="89" t="s">
        <v>38</v>
      </c>
      <c r="H670" s="86">
        <v>27606.0</v>
      </c>
      <c r="I670" s="110"/>
      <c r="J670" s="86">
        <v>0.0</v>
      </c>
      <c r="K670" s="86">
        <v>1.0</v>
      </c>
      <c r="L670" s="86">
        <v>0.0</v>
      </c>
      <c r="M670" s="89" t="s">
        <v>39</v>
      </c>
      <c r="N670" s="89" t="s">
        <v>39</v>
      </c>
      <c r="O670" s="86">
        <v>0.0</v>
      </c>
      <c r="P670" s="86">
        <v>0.0</v>
      </c>
      <c r="Q670" s="86">
        <v>0.0</v>
      </c>
      <c r="R670" s="86">
        <v>0.0</v>
      </c>
      <c r="S670" s="86">
        <v>0.0</v>
      </c>
      <c r="T670" s="86">
        <v>0.0</v>
      </c>
      <c r="U670" s="86">
        <v>12.0</v>
      </c>
      <c r="V670" s="86">
        <v>4.0</v>
      </c>
      <c r="W670" s="86">
        <v>0.0</v>
      </c>
      <c r="X670" s="86">
        <v>1.0</v>
      </c>
      <c r="Y670" s="86">
        <v>0.0</v>
      </c>
      <c r="Z670" s="86">
        <v>0.0</v>
      </c>
      <c r="AA670" s="86">
        <v>0.0</v>
      </c>
      <c r="AB670" s="86">
        <v>0.0</v>
      </c>
      <c r="AC670" s="86">
        <v>0.0</v>
      </c>
      <c r="AD670" s="86">
        <v>0.0</v>
      </c>
      <c r="AE670" s="86">
        <v>0.0</v>
      </c>
      <c r="AF670" s="86">
        <v>0.0</v>
      </c>
      <c r="AG670" s="86">
        <v>0.0</v>
      </c>
      <c r="AH670" s="86">
        <v>0.0</v>
      </c>
      <c r="AI670" s="86">
        <v>0.0</v>
      </c>
      <c r="AJ670" s="116"/>
    </row>
    <row r="671">
      <c r="A671" s="86">
        <v>14091.2</v>
      </c>
      <c r="B671" s="112">
        <v>44463.0</v>
      </c>
      <c r="C671" s="112">
        <v>44511.0</v>
      </c>
      <c r="D671" s="89" t="s">
        <v>448</v>
      </c>
      <c r="E671" s="89" t="s">
        <v>36</v>
      </c>
      <c r="I671" s="110"/>
      <c r="J671" s="86">
        <v>0.0</v>
      </c>
      <c r="K671" s="86">
        <v>0.0</v>
      </c>
      <c r="L671" s="86">
        <v>1.0</v>
      </c>
      <c r="M671" s="89" t="s">
        <v>39</v>
      </c>
      <c r="N671" s="89" t="s">
        <v>39</v>
      </c>
      <c r="O671" s="86">
        <v>0.0</v>
      </c>
      <c r="P671" s="86">
        <v>0.0</v>
      </c>
      <c r="Q671" s="86">
        <v>0.0</v>
      </c>
      <c r="R671" s="86">
        <v>0.0</v>
      </c>
      <c r="S671" s="86">
        <v>0.0</v>
      </c>
      <c r="T671" s="86">
        <v>0.0</v>
      </c>
      <c r="U671" s="86">
        <v>9.0</v>
      </c>
      <c r="V671" s="86">
        <v>5.0</v>
      </c>
      <c r="W671" s="86">
        <v>0.0</v>
      </c>
      <c r="X671" s="86">
        <v>0.0</v>
      </c>
      <c r="Y671" s="86">
        <v>0.0</v>
      </c>
      <c r="Z671" s="86">
        <v>0.0</v>
      </c>
      <c r="AA671" s="86">
        <v>0.0</v>
      </c>
      <c r="AB671" s="86">
        <v>0.0</v>
      </c>
      <c r="AC671" s="86">
        <v>0.0</v>
      </c>
      <c r="AD671" s="86">
        <v>0.0</v>
      </c>
      <c r="AE671" s="86">
        <v>0.0</v>
      </c>
      <c r="AF671" s="86">
        <v>0.0</v>
      </c>
      <c r="AG671" s="86">
        <v>0.0</v>
      </c>
      <c r="AH671" s="86">
        <v>0.0</v>
      </c>
      <c r="AI671" s="86">
        <v>0.0</v>
      </c>
      <c r="AJ671" s="116"/>
    </row>
    <row r="672">
      <c r="A672" s="86">
        <v>14092.1</v>
      </c>
      <c r="B672" s="112">
        <v>44463.0</v>
      </c>
      <c r="C672" s="112">
        <v>44466.0</v>
      </c>
      <c r="D672" s="89" t="s">
        <v>451</v>
      </c>
      <c r="E672" s="89" t="s">
        <v>36</v>
      </c>
      <c r="F672" s="89" t="s">
        <v>460</v>
      </c>
      <c r="G672" s="90" t="s">
        <v>38</v>
      </c>
      <c r="H672" s="111">
        <v>27610.0</v>
      </c>
      <c r="I672" s="91"/>
      <c r="J672" s="86">
        <v>0.0</v>
      </c>
      <c r="K672" s="86">
        <v>1.0</v>
      </c>
      <c r="L672" s="86">
        <v>0.0</v>
      </c>
      <c r="M672" s="89" t="s">
        <v>39</v>
      </c>
      <c r="N672" s="89" t="s">
        <v>39</v>
      </c>
      <c r="O672" s="86">
        <v>0.0</v>
      </c>
      <c r="P672" s="86">
        <v>0.0</v>
      </c>
      <c r="Q672" s="86">
        <v>0.0</v>
      </c>
      <c r="R672" s="86">
        <v>0.0</v>
      </c>
      <c r="S672" s="86">
        <v>0.0</v>
      </c>
      <c r="T672" s="86">
        <v>0.0</v>
      </c>
      <c r="U672" s="86">
        <v>0.0</v>
      </c>
      <c r="V672" s="86">
        <v>0.0</v>
      </c>
      <c r="W672" s="86">
        <v>0.0</v>
      </c>
      <c r="X672" s="86">
        <v>0.0</v>
      </c>
      <c r="Y672" s="86">
        <v>0.0</v>
      </c>
      <c r="Z672" s="86">
        <v>0.0</v>
      </c>
      <c r="AA672" s="86">
        <v>0.0</v>
      </c>
      <c r="AB672" s="86">
        <v>0.0</v>
      </c>
      <c r="AC672" s="86">
        <v>0.0</v>
      </c>
      <c r="AD672" s="86">
        <v>0.0</v>
      </c>
      <c r="AE672" s="86">
        <v>0.0</v>
      </c>
      <c r="AF672" s="86">
        <v>0.0</v>
      </c>
      <c r="AG672" s="86">
        <v>5.0</v>
      </c>
      <c r="AH672" s="86">
        <v>1.0</v>
      </c>
      <c r="AI672" s="86">
        <v>0.0</v>
      </c>
      <c r="AJ672" s="116"/>
    </row>
    <row r="673">
      <c r="A673" s="86">
        <v>14093.1</v>
      </c>
      <c r="B673" s="112">
        <v>44463.0</v>
      </c>
      <c r="C673" s="112">
        <v>44463.0</v>
      </c>
      <c r="D673" s="89" t="s">
        <v>93</v>
      </c>
      <c r="E673" s="89" t="s">
        <v>94</v>
      </c>
      <c r="F673" s="89" t="s">
        <v>191</v>
      </c>
      <c r="G673" s="90" t="s">
        <v>107</v>
      </c>
      <c r="H673" s="111">
        <v>27511.0</v>
      </c>
      <c r="I673" s="91"/>
      <c r="J673" s="86">
        <v>0.0</v>
      </c>
      <c r="K673" s="86">
        <v>1.0</v>
      </c>
      <c r="L673" s="86">
        <v>0.0</v>
      </c>
      <c r="M673" s="89" t="s">
        <v>39</v>
      </c>
      <c r="N673" s="89" t="s">
        <v>39</v>
      </c>
      <c r="O673" s="86">
        <v>0.0</v>
      </c>
      <c r="P673" s="86">
        <v>5.0</v>
      </c>
      <c r="Q673" s="86">
        <v>0.0</v>
      </c>
      <c r="R673" s="86">
        <v>10.0</v>
      </c>
      <c r="S673" s="86">
        <v>3.0</v>
      </c>
      <c r="T673" s="86">
        <v>0.0</v>
      </c>
      <c r="U673" s="86">
        <v>0.0</v>
      </c>
      <c r="V673" s="86">
        <v>0.0</v>
      </c>
      <c r="W673" s="86">
        <v>0.0</v>
      </c>
      <c r="X673" s="86">
        <v>0.0</v>
      </c>
      <c r="Y673" s="86">
        <v>0.0</v>
      </c>
      <c r="Z673" s="86">
        <v>0.0</v>
      </c>
      <c r="AA673" s="86">
        <v>0.0</v>
      </c>
      <c r="AB673" s="86">
        <v>0.0</v>
      </c>
      <c r="AC673" s="86">
        <v>0.0</v>
      </c>
      <c r="AD673" s="86">
        <v>0.0</v>
      </c>
      <c r="AE673" s="86">
        <v>0.0</v>
      </c>
      <c r="AF673" s="86">
        <v>0.0</v>
      </c>
      <c r="AG673" s="86">
        <v>0.0</v>
      </c>
      <c r="AH673" s="86">
        <v>0.0</v>
      </c>
      <c r="AI673" s="86">
        <v>0.0</v>
      </c>
      <c r="AJ673" s="116"/>
    </row>
    <row r="674">
      <c r="A674" s="86">
        <v>14093.2</v>
      </c>
      <c r="B674" s="112">
        <v>44463.0</v>
      </c>
      <c r="C674" s="112">
        <v>44463.0</v>
      </c>
      <c r="D674" s="89" t="s">
        <v>93</v>
      </c>
      <c r="E674" s="89" t="s">
        <v>94</v>
      </c>
      <c r="F674" s="89" t="s">
        <v>191</v>
      </c>
      <c r="G674" s="90" t="s">
        <v>107</v>
      </c>
      <c r="H674" s="111">
        <v>27511.0</v>
      </c>
      <c r="I674" s="91"/>
      <c r="J674" s="86">
        <v>0.0</v>
      </c>
      <c r="K674" s="86">
        <v>1.0</v>
      </c>
      <c r="L674" s="86">
        <v>0.0</v>
      </c>
      <c r="M674" s="89" t="s">
        <v>39</v>
      </c>
      <c r="N674" s="89" t="s">
        <v>39</v>
      </c>
      <c r="O674" s="86">
        <v>0.0</v>
      </c>
      <c r="P674" s="86">
        <v>4.0</v>
      </c>
      <c r="Q674" s="86">
        <v>5.0</v>
      </c>
      <c r="R674" s="86">
        <v>10.0</v>
      </c>
      <c r="S674" s="86">
        <v>3.0</v>
      </c>
      <c r="T674" s="86">
        <v>0.0</v>
      </c>
      <c r="U674" s="86">
        <v>0.0</v>
      </c>
      <c r="V674" s="86">
        <v>0.0</v>
      </c>
      <c r="W674" s="86">
        <v>0.0</v>
      </c>
      <c r="X674" s="86">
        <v>0.0</v>
      </c>
      <c r="Y674" s="86">
        <v>0.0</v>
      </c>
      <c r="Z674" s="86">
        <v>0.0</v>
      </c>
      <c r="AA674" s="86">
        <v>0.0</v>
      </c>
      <c r="AB674" s="86">
        <v>0.0</v>
      </c>
      <c r="AC674" s="86">
        <v>0.0</v>
      </c>
      <c r="AD674" s="86">
        <v>0.0</v>
      </c>
      <c r="AE674" s="86">
        <v>0.0</v>
      </c>
      <c r="AF674" s="86">
        <v>0.0</v>
      </c>
      <c r="AG674" s="86">
        <v>0.0</v>
      </c>
      <c r="AH674" s="86">
        <v>0.0</v>
      </c>
      <c r="AI674" s="86">
        <v>0.0</v>
      </c>
      <c r="AJ674" s="116"/>
    </row>
    <row r="675">
      <c r="A675" s="86">
        <v>14093.3</v>
      </c>
      <c r="B675" s="112">
        <v>44463.0</v>
      </c>
      <c r="C675" s="112">
        <v>44463.0</v>
      </c>
      <c r="D675" s="89" t="s">
        <v>93</v>
      </c>
      <c r="E675" s="89" t="s">
        <v>94</v>
      </c>
      <c r="F675" s="89" t="s">
        <v>191</v>
      </c>
      <c r="G675" s="90" t="s">
        <v>107</v>
      </c>
      <c r="H675" s="111">
        <v>27511.0</v>
      </c>
      <c r="I675" s="91"/>
      <c r="J675" s="86">
        <v>0.0</v>
      </c>
      <c r="K675" s="86">
        <v>1.0</v>
      </c>
      <c r="L675" s="86">
        <v>0.0</v>
      </c>
      <c r="M675" s="89" t="s">
        <v>39</v>
      </c>
      <c r="N675" s="89" t="s">
        <v>39</v>
      </c>
      <c r="O675" s="86">
        <v>0.0</v>
      </c>
      <c r="P675" s="86">
        <v>0.0</v>
      </c>
      <c r="Q675" s="86">
        <v>4.0</v>
      </c>
      <c r="R675" s="86">
        <v>10.0</v>
      </c>
      <c r="S675" s="86">
        <v>3.0</v>
      </c>
      <c r="T675" s="86">
        <v>0.0</v>
      </c>
      <c r="U675" s="86">
        <v>0.0</v>
      </c>
      <c r="V675" s="86">
        <v>0.0</v>
      </c>
      <c r="W675" s="86">
        <v>0.0</v>
      </c>
      <c r="X675" s="86">
        <v>0.0</v>
      </c>
      <c r="Y675" s="86">
        <v>0.0</v>
      </c>
      <c r="Z675" s="86">
        <v>0.0</v>
      </c>
      <c r="AA675" s="86">
        <v>0.0</v>
      </c>
      <c r="AB675" s="86">
        <v>0.0</v>
      </c>
      <c r="AC675" s="86">
        <v>0.0</v>
      </c>
      <c r="AD675" s="86">
        <v>0.0</v>
      </c>
      <c r="AE675" s="86">
        <v>0.0</v>
      </c>
      <c r="AF675" s="86">
        <v>0.0</v>
      </c>
      <c r="AG675" s="86">
        <v>0.0</v>
      </c>
      <c r="AH675" s="86">
        <v>0.0</v>
      </c>
      <c r="AI675" s="86">
        <v>0.0</v>
      </c>
      <c r="AJ675" s="116"/>
    </row>
    <row r="676">
      <c r="A676" s="86">
        <v>14093.4</v>
      </c>
      <c r="B676" s="112">
        <v>44463.0</v>
      </c>
      <c r="C676" s="112">
        <v>44463.0</v>
      </c>
      <c r="D676" s="89" t="s">
        <v>93</v>
      </c>
      <c r="E676" s="89" t="s">
        <v>94</v>
      </c>
      <c r="F676" s="89" t="s">
        <v>191</v>
      </c>
      <c r="G676" s="90" t="s">
        <v>107</v>
      </c>
      <c r="H676" s="111">
        <v>27511.0</v>
      </c>
      <c r="I676" s="91"/>
      <c r="J676" s="86">
        <v>0.0</v>
      </c>
      <c r="K676" s="86">
        <v>1.0</v>
      </c>
      <c r="L676" s="86">
        <v>0.0</v>
      </c>
      <c r="M676" s="89" t="s">
        <v>39</v>
      </c>
      <c r="N676" s="89" t="s">
        <v>39</v>
      </c>
      <c r="O676" s="86">
        <v>0.0</v>
      </c>
      <c r="P676" s="86">
        <v>3.0</v>
      </c>
      <c r="Q676" s="86">
        <v>0.0</v>
      </c>
      <c r="R676" s="86">
        <v>0.0</v>
      </c>
      <c r="S676" s="86">
        <v>3.0</v>
      </c>
      <c r="T676" s="86">
        <v>0.0</v>
      </c>
      <c r="U676" s="86">
        <v>0.0</v>
      </c>
      <c r="V676" s="86">
        <v>0.0</v>
      </c>
      <c r="W676" s="86">
        <v>0.0</v>
      </c>
      <c r="X676" s="86">
        <v>0.0</v>
      </c>
      <c r="Y676" s="86">
        <v>0.0</v>
      </c>
      <c r="Z676" s="86">
        <v>0.0</v>
      </c>
      <c r="AA676" s="86">
        <v>0.0</v>
      </c>
      <c r="AB676" s="86">
        <v>0.0</v>
      </c>
      <c r="AC676" s="86">
        <v>0.0</v>
      </c>
      <c r="AD676" s="86">
        <v>0.0</v>
      </c>
      <c r="AE676" s="86">
        <v>0.0</v>
      </c>
      <c r="AF676" s="86">
        <v>0.0</v>
      </c>
      <c r="AG676" s="86">
        <v>0.0</v>
      </c>
      <c r="AH676" s="86">
        <v>0.0</v>
      </c>
      <c r="AI676" s="86">
        <v>0.0</v>
      </c>
      <c r="AJ676" s="116"/>
    </row>
    <row r="677">
      <c r="A677" s="86">
        <v>14094.1</v>
      </c>
      <c r="B677" s="112">
        <v>44463.0</v>
      </c>
      <c r="C677" s="112">
        <v>44463.0</v>
      </c>
      <c r="D677" s="89" t="s">
        <v>93</v>
      </c>
      <c r="E677" s="89" t="s">
        <v>94</v>
      </c>
      <c r="F677" s="89" t="s">
        <v>191</v>
      </c>
      <c r="G677" s="90" t="s">
        <v>107</v>
      </c>
      <c r="H677" s="111">
        <v>27511.0</v>
      </c>
      <c r="I677" s="91"/>
      <c r="J677" s="86">
        <v>0.0</v>
      </c>
      <c r="K677" s="86">
        <v>1.0</v>
      </c>
      <c r="L677" s="86">
        <v>0.0</v>
      </c>
      <c r="M677" s="89" t="s">
        <v>39</v>
      </c>
      <c r="N677" s="89" t="s">
        <v>39</v>
      </c>
      <c r="O677" s="86">
        <v>0.0</v>
      </c>
      <c r="P677" s="86">
        <v>1.0</v>
      </c>
      <c r="Q677" s="86">
        <v>5.0</v>
      </c>
      <c r="R677" s="86">
        <v>10.0</v>
      </c>
      <c r="S677" s="86">
        <v>3.0</v>
      </c>
      <c r="T677" s="86">
        <v>0.0</v>
      </c>
      <c r="U677" s="86">
        <v>0.0</v>
      </c>
      <c r="V677" s="86">
        <v>0.0</v>
      </c>
      <c r="W677" s="86">
        <v>0.0</v>
      </c>
      <c r="X677" s="86">
        <v>0.0</v>
      </c>
      <c r="Y677" s="86">
        <v>0.0</v>
      </c>
      <c r="Z677" s="86">
        <v>0.0</v>
      </c>
      <c r="AA677" s="86">
        <v>0.0</v>
      </c>
      <c r="AB677" s="86">
        <v>0.0</v>
      </c>
      <c r="AC677" s="86">
        <v>0.0</v>
      </c>
      <c r="AD677" s="86">
        <v>0.0</v>
      </c>
      <c r="AE677" s="86">
        <v>0.0</v>
      </c>
      <c r="AF677" s="86">
        <v>0.0</v>
      </c>
      <c r="AG677" s="86">
        <v>0.0</v>
      </c>
      <c r="AH677" s="86">
        <v>0.0</v>
      </c>
      <c r="AI677" s="86">
        <v>0.0</v>
      </c>
      <c r="AJ677" s="116"/>
    </row>
    <row r="678">
      <c r="A678" s="86">
        <v>14094.2</v>
      </c>
      <c r="B678" s="112">
        <v>44463.0</v>
      </c>
      <c r="C678" s="112">
        <v>44463.0</v>
      </c>
      <c r="D678" s="89" t="s">
        <v>93</v>
      </c>
      <c r="E678" s="89" t="s">
        <v>94</v>
      </c>
      <c r="F678" s="89" t="s">
        <v>191</v>
      </c>
      <c r="G678" s="90" t="s">
        <v>107</v>
      </c>
      <c r="H678" s="111">
        <v>27511.0</v>
      </c>
      <c r="I678" s="91"/>
      <c r="J678" s="86">
        <v>0.0</v>
      </c>
      <c r="K678" s="86">
        <v>1.0</v>
      </c>
      <c r="L678" s="86">
        <v>0.0</v>
      </c>
      <c r="M678" s="89" t="s">
        <v>39</v>
      </c>
      <c r="N678" s="89" t="s">
        <v>39</v>
      </c>
      <c r="O678" s="86">
        <v>0.0</v>
      </c>
      <c r="P678" s="86">
        <v>5.0</v>
      </c>
      <c r="Q678" s="86">
        <v>17.0</v>
      </c>
      <c r="R678" s="86">
        <v>10.0</v>
      </c>
      <c r="S678" s="86">
        <v>3.0</v>
      </c>
      <c r="T678" s="86">
        <v>0.0</v>
      </c>
      <c r="U678" s="86">
        <v>0.0</v>
      </c>
      <c r="V678" s="86">
        <v>0.0</v>
      </c>
      <c r="W678" s="86">
        <v>0.0</v>
      </c>
      <c r="X678" s="86">
        <v>0.0</v>
      </c>
      <c r="Y678" s="86">
        <v>0.0</v>
      </c>
      <c r="Z678" s="86">
        <v>0.0</v>
      </c>
      <c r="AA678" s="86">
        <v>0.0</v>
      </c>
      <c r="AB678" s="86">
        <v>0.0</v>
      </c>
      <c r="AC678" s="86">
        <v>0.0</v>
      </c>
      <c r="AD678" s="86">
        <v>0.0</v>
      </c>
      <c r="AE678" s="86">
        <v>0.0</v>
      </c>
      <c r="AF678" s="86">
        <v>0.0</v>
      </c>
      <c r="AG678" s="86">
        <v>0.0</v>
      </c>
      <c r="AH678" s="86">
        <v>0.0</v>
      </c>
      <c r="AI678" s="86">
        <v>0.0</v>
      </c>
      <c r="AJ678" s="116"/>
    </row>
    <row r="679">
      <c r="A679" s="86">
        <v>14094.3</v>
      </c>
      <c r="B679" s="112">
        <v>44463.0</v>
      </c>
      <c r="C679" s="112">
        <v>44463.0</v>
      </c>
      <c r="D679" s="89" t="s">
        <v>93</v>
      </c>
      <c r="E679" s="89" t="s">
        <v>94</v>
      </c>
      <c r="F679" s="89" t="s">
        <v>191</v>
      </c>
      <c r="G679" s="90" t="s">
        <v>107</v>
      </c>
      <c r="H679" s="111">
        <v>27511.0</v>
      </c>
      <c r="I679" s="91"/>
      <c r="J679" s="86">
        <v>0.0</v>
      </c>
      <c r="K679" s="86">
        <v>1.0</v>
      </c>
      <c r="L679" s="86">
        <v>0.0</v>
      </c>
      <c r="M679" s="89" t="s">
        <v>39</v>
      </c>
      <c r="N679" s="89" t="s">
        <v>39</v>
      </c>
      <c r="O679" s="86">
        <v>0.0</v>
      </c>
      <c r="P679" s="86">
        <v>4.0</v>
      </c>
      <c r="Q679" s="86">
        <v>6.0</v>
      </c>
      <c r="R679" s="86">
        <v>10.0</v>
      </c>
      <c r="S679" s="86">
        <v>3.0</v>
      </c>
      <c r="T679" s="86">
        <v>0.0</v>
      </c>
      <c r="U679" s="86">
        <v>0.0</v>
      </c>
      <c r="V679" s="86">
        <v>0.0</v>
      </c>
      <c r="W679" s="86">
        <v>0.0</v>
      </c>
      <c r="X679" s="86">
        <v>0.0</v>
      </c>
      <c r="Y679" s="86">
        <v>0.0</v>
      </c>
      <c r="Z679" s="86">
        <v>0.0</v>
      </c>
      <c r="AA679" s="86">
        <v>0.0</v>
      </c>
      <c r="AB679" s="86">
        <v>0.0</v>
      </c>
      <c r="AC679" s="86">
        <v>0.0</v>
      </c>
      <c r="AD679" s="86">
        <v>0.0</v>
      </c>
      <c r="AE679" s="86">
        <v>0.0</v>
      </c>
      <c r="AF679" s="86">
        <v>0.0</v>
      </c>
      <c r="AG679" s="86">
        <v>0.0</v>
      </c>
      <c r="AH679" s="86">
        <v>0.0</v>
      </c>
      <c r="AI679" s="86">
        <v>0.0</v>
      </c>
      <c r="AJ679" s="116"/>
    </row>
    <row r="680">
      <c r="A680" s="86">
        <v>14094.4</v>
      </c>
      <c r="B680" s="112">
        <v>44463.0</v>
      </c>
      <c r="C680" s="112">
        <v>44463.0</v>
      </c>
      <c r="D680" s="89" t="s">
        <v>93</v>
      </c>
      <c r="E680" s="89" t="s">
        <v>94</v>
      </c>
      <c r="F680" s="89" t="s">
        <v>191</v>
      </c>
      <c r="G680" s="90" t="s">
        <v>107</v>
      </c>
      <c r="H680" s="111">
        <v>27511.0</v>
      </c>
      <c r="I680" s="91"/>
      <c r="J680" s="86">
        <v>0.0</v>
      </c>
      <c r="K680" s="86">
        <v>1.0</v>
      </c>
      <c r="L680" s="86">
        <v>0.0</v>
      </c>
      <c r="M680" s="89" t="s">
        <v>39</v>
      </c>
      <c r="N680" s="89" t="s">
        <v>39</v>
      </c>
      <c r="O680" s="86">
        <v>0.0</v>
      </c>
      <c r="P680" s="86">
        <v>5.0</v>
      </c>
      <c r="Q680" s="86">
        <v>5.0</v>
      </c>
      <c r="R680" s="86">
        <v>10.0</v>
      </c>
      <c r="S680" s="86">
        <v>3.0</v>
      </c>
      <c r="T680" s="86">
        <v>0.0</v>
      </c>
      <c r="U680" s="86">
        <v>0.0</v>
      </c>
      <c r="V680" s="86">
        <v>0.0</v>
      </c>
      <c r="W680" s="86">
        <v>0.0</v>
      </c>
      <c r="X680" s="86">
        <v>0.0</v>
      </c>
      <c r="Y680" s="86">
        <v>0.0</v>
      </c>
      <c r="Z680" s="86">
        <v>0.0</v>
      </c>
      <c r="AA680" s="86">
        <v>0.0</v>
      </c>
      <c r="AB680" s="86">
        <v>0.0</v>
      </c>
      <c r="AC680" s="86">
        <v>0.0</v>
      </c>
      <c r="AD680" s="86">
        <v>0.0</v>
      </c>
      <c r="AE680" s="86">
        <v>0.0</v>
      </c>
      <c r="AF680" s="86">
        <v>0.0</v>
      </c>
      <c r="AG680" s="86">
        <v>0.0</v>
      </c>
      <c r="AH680" s="86">
        <v>0.0</v>
      </c>
      <c r="AI680" s="86">
        <v>0.0</v>
      </c>
      <c r="AJ680" s="116"/>
    </row>
    <row r="681">
      <c r="A681" s="86">
        <v>14095.1</v>
      </c>
      <c r="B681" s="112">
        <v>44463.0</v>
      </c>
      <c r="C681" s="112">
        <v>44463.0</v>
      </c>
      <c r="D681" s="89" t="s">
        <v>93</v>
      </c>
      <c r="E681" s="89" t="s">
        <v>94</v>
      </c>
      <c r="F681" s="89" t="s">
        <v>191</v>
      </c>
      <c r="G681" s="90" t="s">
        <v>107</v>
      </c>
      <c r="H681" s="111">
        <v>27511.0</v>
      </c>
      <c r="I681" s="91"/>
      <c r="J681" s="86">
        <v>0.0</v>
      </c>
      <c r="K681" s="86">
        <v>1.0</v>
      </c>
      <c r="L681" s="86">
        <v>0.0</v>
      </c>
      <c r="M681" s="89" t="s">
        <v>39</v>
      </c>
      <c r="N681" s="89" t="s">
        <v>39</v>
      </c>
      <c r="O681" s="86">
        <v>0.0</v>
      </c>
      <c r="P681" s="86">
        <v>4.0</v>
      </c>
      <c r="Q681" s="86">
        <v>0.0</v>
      </c>
      <c r="R681" s="86">
        <v>0.0</v>
      </c>
      <c r="S681" s="86">
        <v>3.0</v>
      </c>
      <c r="T681" s="86">
        <v>0.0</v>
      </c>
      <c r="U681" s="86">
        <v>0.0</v>
      </c>
      <c r="V681" s="86">
        <v>0.0</v>
      </c>
      <c r="W681" s="86">
        <v>0.0</v>
      </c>
      <c r="X681" s="86">
        <v>0.0</v>
      </c>
      <c r="Y681" s="86">
        <v>0.0</v>
      </c>
      <c r="Z681" s="86">
        <v>0.0</v>
      </c>
      <c r="AA681" s="86">
        <v>0.0</v>
      </c>
      <c r="AB681" s="86">
        <v>0.0</v>
      </c>
      <c r="AC681" s="86">
        <v>0.0</v>
      </c>
      <c r="AD681" s="86">
        <v>0.0</v>
      </c>
      <c r="AE681" s="86">
        <v>0.0</v>
      </c>
      <c r="AF681" s="86">
        <v>0.0</v>
      </c>
      <c r="AG681" s="86">
        <v>0.0</v>
      </c>
      <c r="AH681" s="86">
        <v>0.0</v>
      </c>
      <c r="AI681" s="86">
        <v>0.0</v>
      </c>
      <c r="AJ681" s="116"/>
    </row>
    <row r="682">
      <c r="A682" s="86">
        <v>14095.2</v>
      </c>
      <c r="B682" s="112">
        <v>44463.0</v>
      </c>
      <c r="C682" s="112">
        <v>44463.0</v>
      </c>
      <c r="D682" s="89" t="s">
        <v>93</v>
      </c>
      <c r="E682" s="89" t="s">
        <v>94</v>
      </c>
      <c r="F682" s="89" t="s">
        <v>191</v>
      </c>
      <c r="G682" s="90" t="s">
        <v>107</v>
      </c>
      <c r="H682" s="111">
        <v>27511.0</v>
      </c>
      <c r="I682" s="91"/>
      <c r="J682" s="86">
        <v>0.0</v>
      </c>
      <c r="K682" s="86">
        <v>1.0</v>
      </c>
      <c r="L682" s="86">
        <v>0.0</v>
      </c>
      <c r="M682" s="89" t="s">
        <v>39</v>
      </c>
      <c r="N682" s="89" t="s">
        <v>39</v>
      </c>
      <c r="O682" s="86">
        <v>0.0</v>
      </c>
      <c r="P682" s="86">
        <v>3.0</v>
      </c>
      <c r="Q682" s="86">
        <v>6.0</v>
      </c>
      <c r="R682" s="86">
        <v>10.0</v>
      </c>
      <c r="S682" s="86">
        <v>3.0</v>
      </c>
      <c r="T682" s="86">
        <v>0.0</v>
      </c>
      <c r="U682" s="86">
        <v>0.0</v>
      </c>
      <c r="V682" s="86">
        <v>0.0</v>
      </c>
      <c r="W682" s="86">
        <v>0.0</v>
      </c>
      <c r="X682" s="86">
        <v>0.0</v>
      </c>
      <c r="Y682" s="86">
        <v>0.0</v>
      </c>
      <c r="Z682" s="86">
        <v>0.0</v>
      </c>
      <c r="AA682" s="86">
        <v>0.0</v>
      </c>
      <c r="AB682" s="86">
        <v>0.0</v>
      </c>
      <c r="AC682" s="86">
        <v>0.0</v>
      </c>
      <c r="AD682" s="86">
        <v>0.0</v>
      </c>
      <c r="AE682" s="86">
        <v>0.0</v>
      </c>
      <c r="AF682" s="86">
        <v>0.0</v>
      </c>
      <c r="AG682" s="86">
        <v>0.0</v>
      </c>
      <c r="AH682" s="86">
        <v>0.0</v>
      </c>
      <c r="AI682" s="86">
        <v>0.0</v>
      </c>
      <c r="AJ682" s="116"/>
    </row>
    <row r="683">
      <c r="A683" s="86">
        <v>14095.3</v>
      </c>
      <c r="B683" s="112">
        <v>44463.0</v>
      </c>
      <c r="C683" s="112">
        <v>44463.0</v>
      </c>
      <c r="D683" s="89" t="s">
        <v>93</v>
      </c>
      <c r="E683" s="89" t="s">
        <v>94</v>
      </c>
      <c r="F683" s="89" t="s">
        <v>191</v>
      </c>
      <c r="G683" s="90" t="s">
        <v>107</v>
      </c>
      <c r="H683" s="111">
        <v>27511.0</v>
      </c>
      <c r="I683" s="91"/>
      <c r="J683" s="86">
        <v>0.0</v>
      </c>
      <c r="K683" s="86">
        <v>1.0</v>
      </c>
      <c r="L683" s="86">
        <v>0.0</v>
      </c>
      <c r="M683" s="89" t="s">
        <v>39</v>
      </c>
      <c r="N683" s="89" t="s">
        <v>39</v>
      </c>
      <c r="O683" s="86">
        <v>0.0</v>
      </c>
      <c r="P683" s="86">
        <v>10.0</v>
      </c>
      <c r="Q683" s="86">
        <v>0.0</v>
      </c>
      <c r="R683" s="86">
        <v>10.0</v>
      </c>
      <c r="S683" s="86">
        <v>3.0</v>
      </c>
      <c r="T683" s="86">
        <v>0.0</v>
      </c>
      <c r="U683" s="86">
        <v>0.0</v>
      </c>
      <c r="V683" s="86">
        <v>0.0</v>
      </c>
      <c r="W683" s="86">
        <v>0.0</v>
      </c>
      <c r="X683" s="86">
        <v>0.0</v>
      </c>
      <c r="Y683" s="86">
        <v>0.0</v>
      </c>
      <c r="Z683" s="86">
        <v>0.0</v>
      </c>
      <c r="AA683" s="86">
        <v>0.0</v>
      </c>
      <c r="AB683" s="86">
        <v>0.0</v>
      </c>
      <c r="AC683" s="86">
        <v>0.0</v>
      </c>
      <c r="AD683" s="86">
        <v>0.0</v>
      </c>
      <c r="AE683" s="86">
        <v>0.0</v>
      </c>
      <c r="AF683" s="86">
        <v>0.0</v>
      </c>
      <c r="AG683" s="86">
        <v>0.0</v>
      </c>
      <c r="AH683" s="86">
        <v>0.0</v>
      </c>
      <c r="AI683" s="86">
        <v>0.0</v>
      </c>
      <c r="AJ683" s="116"/>
    </row>
    <row r="684">
      <c r="A684" s="86">
        <v>14095.4</v>
      </c>
      <c r="B684" s="112">
        <v>44463.0</v>
      </c>
      <c r="C684" s="112">
        <v>44463.0</v>
      </c>
      <c r="D684" s="89" t="s">
        <v>93</v>
      </c>
      <c r="E684" s="89" t="s">
        <v>94</v>
      </c>
      <c r="F684" s="89" t="s">
        <v>191</v>
      </c>
      <c r="G684" s="90" t="s">
        <v>107</v>
      </c>
      <c r="H684" s="111">
        <v>27511.0</v>
      </c>
      <c r="I684" s="91"/>
      <c r="J684" s="86">
        <v>0.0</v>
      </c>
      <c r="K684" s="86">
        <v>1.0</v>
      </c>
      <c r="L684" s="86">
        <v>0.0</v>
      </c>
      <c r="M684" s="89" t="s">
        <v>39</v>
      </c>
      <c r="N684" s="89" t="s">
        <v>39</v>
      </c>
      <c r="O684" s="86">
        <v>0.0</v>
      </c>
      <c r="P684" s="86">
        <v>5.0</v>
      </c>
      <c r="Q684" s="86">
        <v>1.0</v>
      </c>
      <c r="R684" s="86">
        <v>10.0</v>
      </c>
      <c r="S684" s="86">
        <v>3.0</v>
      </c>
      <c r="T684" s="86">
        <v>0.0</v>
      </c>
      <c r="U684" s="86">
        <v>0.0</v>
      </c>
      <c r="V684" s="86">
        <v>0.0</v>
      </c>
      <c r="W684" s="86">
        <v>0.0</v>
      </c>
      <c r="X684" s="86">
        <v>0.0</v>
      </c>
      <c r="Y684" s="86">
        <v>0.0</v>
      </c>
      <c r="Z684" s="86">
        <v>0.0</v>
      </c>
      <c r="AA684" s="86">
        <v>0.0</v>
      </c>
      <c r="AB684" s="86">
        <v>0.0</v>
      </c>
      <c r="AC684" s="86">
        <v>0.0</v>
      </c>
      <c r="AD684" s="86">
        <v>0.0</v>
      </c>
      <c r="AE684" s="86">
        <v>0.0</v>
      </c>
      <c r="AF684" s="86">
        <v>0.0</v>
      </c>
      <c r="AG684" s="86">
        <v>0.0</v>
      </c>
      <c r="AH684" s="86">
        <v>0.0</v>
      </c>
      <c r="AI684" s="86">
        <v>0.0</v>
      </c>
      <c r="AJ684" s="116"/>
    </row>
    <row r="685">
      <c r="A685" s="86">
        <v>14095.5</v>
      </c>
      <c r="B685" s="112">
        <v>44463.0</v>
      </c>
      <c r="C685" s="112">
        <v>44463.0</v>
      </c>
      <c r="D685" s="89" t="s">
        <v>93</v>
      </c>
      <c r="E685" s="89" t="s">
        <v>94</v>
      </c>
      <c r="F685" s="89" t="s">
        <v>191</v>
      </c>
      <c r="G685" s="90" t="s">
        <v>107</v>
      </c>
      <c r="H685" s="111">
        <v>27511.0</v>
      </c>
      <c r="I685" s="91"/>
      <c r="J685" s="86">
        <v>0.0</v>
      </c>
      <c r="K685" s="86">
        <v>1.0</v>
      </c>
      <c r="L685" s="86">
        <v>0.0</v>
      </c>
      <c r="M685" s="89" t="s">
        <v>39</v>
      </c>
      <c r="N685" s="89" t="s">
        <v>39</v>
      </c>
      <c r="O685" s="86">
        <v>0.0</v>
      </c>
      <c r="P685" s="86">
        <v>16.0</v>
      </c>
      <c r="Q685" s="86">
        <v>3.0</v>
      </c>
      <c r="R685" s="86">
        <v>10.0</v>
      </c>
      <c r="S685" s="86">
        <v>3.0</v>
      </c>
      <c r="T685" s="86">
        <v>0.0</v>
      </c>
      <c r="U685" s="86">
        <v>0.0</v>
      </c>
      <c r="V685" s="86">
        <v>0.0</v>
      </c>
      <c r="W685" s="86">
        <v>0.0</v>
      </c>
      <c r="X685" s="86">
        <v>0.0</v>
      </c>
      <c r="Y685" s="86">
        <v>0.0</v>
      </c>
      <c r="Z685" s="86">
        <v>0.0</v>
      </c>
      <c r="AA685" s="86">
        <v>0.0</v>
      </c>
      <c r="AB685" s="86">
        <v>0.0</v>
      </c>
      <c r="AC685" s="86">
        <v>0.0</v>
      </c>
      <c r="AD685" s="86">
        <v>0.0</v>
      </c>
      <c r="AE685" s="86">
        <v>0.0</v>
      </c>
      <c r="AF685" s="86">
        <v>0.0</v>
      </c>
      <c r="AG685" s="86">
        <v>0.0</v>
      </c>
      <c r="AH685" s="86">
        <v>0.0</v>
      </c>
      <c r="AI685" s="86">
        <v>0.0</v>
      </c>
      <c r="AJ685" s="116"/>
    </row>
    <row r="686">
      <c r="A686" s="86">
        <v>14095.6</v>
      </c>
      <c r="B686" s="112">
        <v>44463.0</v>
      </c>
      <c r="C686" s="112">
        <v>44463.0</v>
      </c>
      <c r="D686" s="89" t="s">
        <v>93</v>
      </c>
      <c r="E686" s="89" t="s">
        <v>94</v>
      </c>
      <c r="F686" s="89" t="s">
        <v>191</v>
      </c>
      <c r="G686" s="90" t="s">
        <v>107</v>
      </c>
      <c r="H686" s="111">
        <v>27511.0</v>
      </c>
      <c r="I686" s="91"/>
      <c r="J686" s="86">
        <v>0.0</v>
      </c>
      <c r="K686" s="86">
        <v>1.0</v>
      </c>
      <c r="L686" s="86">
        <v>0.0</v>
      </c>
      <c r="M686" s="89" t="s">
        <v>39</v>
      </c>
      <c r="N686" s="89" t="s">
        <v>39</v>
      </c>
      <c r="O686" s="86">
        <v>0.0</v>
      </c>
      <c r="P686" s="86">
        <v>8.0</v>
      </c>
      <c r="Q686" s="86">
        <v>6.0</v>
      </c>
      <c r="R686" s="86">
        <v>10.0</v>
      </c>
      <c r="S686" s="86">
        <v>3.0</v>
      </c>
      <c r="T686" s="86">
        <v>0.0</v>
      </c>
      <c r="U686" s="86">
        <v>0.0</v>
      </c>
      <c r="V686" s="86">
        <v>0.0</v>
      </c>
      <c r="W686" s="86">
        <v>0.0</v>
      </c>
      <c r="X686" s="86">
        <v>0.0</v>
      </c>
      <c r="Y686" s="86">
        <v>0.0</v>
      </c>
      <c r="Z686" s="86">
        <v>0.0</v>
      </c>
      <c r="AA686" s="86">
        <v>0.0</v>
      </c>
      <c r="AB686" s="86">
        <v>0.0</v>
      </c>
      <c r="AC686" s="86">
        <v>0.0</v>
      </c>
      <c r="AD686" s="86">
        <v>0.0</v>
      </c>
      <c r="AE686" s="86">
        <v>0.0</v>
      </c>
      <c r="AF686" s="86">
        <v>0.0</v>
      </c>
      <c r="AG686" s="86">
        <v>0.0</v>
      </c>
      <c r="AH686" s="86">
        <v>0.0</v>
      </c>
      <c r="AI686" s="86">
        <v>0.0</v>
      </c>
      <c r="AJ686" s="116"/>
    </row>
    <row r="687">
      <c r="A687" s="86">
        <v>14096.1</v>
      </c>
      <c r="B687" s="112">
        <v>44463.0</v>
      </c>
      <c r="C687" s="112">
        <v>44463.0</v>
      </c>
      <c r="D687" s="89" t="s">
        <v>93</v>
      </c>
      <c r="E687" s="89" t="s">
        <v>94</v>
      </c>
      <c r="F687" s="89" t="s">
        <v>191</v>
      </c>
      <c r="G687" s="89" t="s">
        <v>107</v>
      </c>
      <c r="H687" s="86">
        <v>27511.0</v>
      </c>
      <c r="I687" s="110"/>
      <c r="J687" s="86">
        <v>0.0</v>
      </c>
      <c r="K687" s="86">
        <v>1.0</v>
      </c>
      <c r="L687" s="86">
        <v>0.0</v>
      </c>
      <c r="M687" s="89" t="s">
        <v>39</v>
      </c>
      <c r="N687" s="89" t="s">
        <v>39</v>
      </c>
      <c r="O687" s="86">
        <v>0.0</v>
      </c>
      <c r="P687" s="86">
        <v>11.0</v>
      </c>
      <c r="Q687" s="86">
        <v>10.0</v>
      </c>
      <c r="R687" s="86">
        <v>10.0</v>
      </c>
      <c r="S687" s="86">
        <v>3.0</v>
      </c>
      <c r="T687" s="86">
        <v>0.0</v>
      </c>
      <c r="U687" s="86">
        <v>0.0</v>
      </c>
      <c r="V687" s="86">
        <v>0.0</v>
      </c>
      <c r="W687" s="86">
        <v>0.0</v>
      </c>
      <c r="X687" s="86">
        <v>0.0</v>
      </c>
      <c r="Y687" s="86">
        <v>0.0</v>
      </c>
      <c r="Z687" s="86">
        <v>0.0</v>
      </c>
      <c r="AA687" s="86">
        <v>0.0</v>
      </c>
      <c r="AB687" s="86">
        <v>0.0</v>
      </c>
      <c r="AC687" s="86">
        <v>0.0</v>
      </c>
      <c r="AD687" s="86">
        <v>0.0</v>
      </c>
      <c r="AE687" s="86">
        <v>0.0</v>
      </c>
      <c r="AF687" s="86">
        <v>0.0</v>
      </c>
      <c r="AG687" s="86">
        <v>0.0</v>
      </c>
      <c r="AH687" s="86">
        <v>0.0</v>
      </c>
      <c r="AI687" s="86">
        <v>0.0</v>
      </c>
      <c r="AJ687" s="116"/>
    </row>
    <row r="688">
      <c r="A688" s="86">
        <v>14096.2</v>
      </c>
      <c r="B688" s="112">
        <v>44463.0</v>
      </c>
      <c r="C688" s="112">
        <v>44463.0</v>
      </c>
      <c r="D688" s="89" t="s">
        <v>93</v>
      </c>
      <c r="E688" s="89" t="s">
        <v>94</v>
      </c>
      <c r="F688" s="89" t="s">
        <v>191</v>
      </c>
      <c r="G688" s="89" t="s">
        <v>107</v>
      </c>
      <c r="H688" s="86">
        <v>27511.0</v>
      </c>
      <c r="I688" s="110"/>
      <c r="J688" s="86">
        <v>0.0</v>
      </c>
      <c r="K688" s="86">
        <v>1.0</v>
      </c>
      <c r="L688" s="86">
        <v>0.0</v>
      </c>
      <c r="M688" s="89" t="s">
        <v>39</v>
      </c>
      <c r="N688" s="89" t="s">
        <v>39</v>
      </c>
      <c r="O688" s="86">
        <v>0.0</v>
      </c>
      <c r="P688" s="86">
        <v>0.0</v>
      </c>
      <c r="Q688" s="86">
        <v>1.0</v>
      </c>
      <c r="R688" s="86">
        <v>10.0</v>
      </c>
      <c r="S688" s="86">
        <v>3.0</v>
      </c>
      <c r="T688" s="86">
        <v>0.0</v>
      </c>
      <c r="U688" s="86">
        <v>0.0</v>
      </c>
      <c r="V688" s="86">
        <v>0.0</v>
      </c>
      <c r="W688" s="86">
        <v>0.0</v>
      </c>
      <c r="X688" s="86">
        <v>0.0</v>
      </c>
      <c r="Y688" s="86">
        <v>0.0</v>
      </c>
      <c r="Z688" s="86">
        <v>0.0</v>
      </c>
      <c r="AA688" s="86">
        <v>0.0</v>
      </c>
      <c r="AB688" s="86">
        <v>0.0</v>
      </c>
      <c r="AC688" s="86">
        <v>0.0</v>
      </c>
      <c r="AD688" s="86">
        <v>0.0</v>
      </c>
      <c r="AE688" s="86">
        <v>0.0</v>
      </c>
      <c r="AF688" s="86">
        <v>0.0</v>
      </c>
      <c r="AG688" s="86">
        <v>0.0</v>
      </c>
      <c r="AH688" s="86">
        <v>0.0</v>
      </c>
      <c r="AI688" s="86">
        <v>0.0</v>
      </c>
      <c r="AJ688" s="116"/>
    </row>
    <row r="689">
      <c r="A689" s="86">
        <v>14096.3</v>
      </c>
      <c r="B689" s="112">
        <v>44463.0</v>
      </c>
      <c r="C689" s="112">
        <v>44463.0</v>
      </c>
      <c r="D689" s="89" t="s">
        <v>93</v>
      </c>
      <c r="E689" s="89" t="s">
        <v>94</v>
      </c>
      <c r="J689" s="86">
        <v>0.0</v>
      </c>
      <c r="K689" s="86">
        <v>0.0</v>
      </c>
      <c r="L689" s="86">
        <v>1.0</v>
      </c>
      <c r="M689" s="89" t="s">
        <v>39</v>
      </c>
      <c r="N689" s="89" t="s">
        <v>39</v>
      </c>
      <c r="O689" s="86">
        <v>0.0</v>
      </c>
      <c r="P689" s="86">
        <v>0.0</v>
      </c>
      <c r="Q689" s="86">
        <v>0.0</v>
      </c>
      <c r="R689" s="86">
        <v>10.0</v>
      </c>
      <c r="S689" s="86">
        <v>3.0</v>
      </c>
      <c r="T689" s="86">
        <v>0.0</v>
      </c>
      <c r="U689" s="86">
        <v>0.0</v>
      </c>
      <c r="V689" s="86">
        <v>0.0</v>
      </c>
      <c r="W689" s="86">
        <v>0.0</v>
      </c>
      <c r="X689" s="86">
        <v>0.0</v>
      </c>
      <c r="Y689" s="86">
        <v>0.0</v>
      </c>
      <c r="Z689" s="86">
        <v>0.0</v>
      </c>
      <c r="AA689" s="86">
        <v>0.0</v>
      </c>
      <c r="AB689" s="86">
        <v>0.0</v>
      </c>
      <c r="AC689" s="86">
        <v>0.0</v>
      </c>
      <c r="AD689" s="86">
        <v>0.0</v>
      </c>
      <c r="AE689" s="86">
        <v>0.0</v>
      </c>
      <c r="AF689" s="86">
        <v>0.0</v>
      </c>
      <c r="AG689" s="86">
        <v>0.0</v>
      </c>
      <c r="AH689" s="86">
        <v>0.0</v>
      </c>
      <c r="AI689" s="86">
        <v>0.0</v>
      </c>
      <c r="AJ689" s="116"/>
    </row>
    <row r="690">
      <c r="A690" s="86">
        <v>14096.4</v>
      </c>
      <c r="B690" s="112">
        <v>44463.0</v>
      </c>
      <c r="C690" s="112">
        <v>44463.0</v>
      </c>
      <c r="D690" s="89" t="s">
        <v>93</v>
      </c>
      <c r="E690" s="89" t="s">
        <v>94</v>
      </c>
      <c r="J690" s="86">
        <v>0.0</v>
      </c>
      <c r="K690" s="86">
        <v>0.0</v>
      </c>
      <c r="L690" s="86">
        <v>1.0</v>
      </c>
      <c r="M690" s="89" t="s">
        <v>39</v>
      </c>
      <c r="N690" s="89" t="s">
        <v>39</v>
      </c>
      <c r="O690" s="86">
        <v>0.0</v>
      </c>
      <c r="P690" s="86">
        <v>0.0</v>
      </c>
      <c r="Q690" s="86">
        <v>0.0</v>
      </c>
      <c r="R690" s="86">
        <v>0.0</v>
      </c>
      <c r="S690" s="86">
        <v>0.0</v>
      </c>
      <c r="T690" s="86">
        <v>0.0</v>
      </c>
      <c r="U690" s="86">
        <v>6.0</v>
      </c>
      <c r="V690" s="86">
        <v>11.0</v>
      </c>
      <c r="W690" s="86">
        <v>10.0</v>
      </c>
      <c r="X690" s="86">
        <v>3.0</v>
      </c>
      <c r="Y690" s="86">
        <v>0.0</v>
      </c>
      <c r="Z690" s="86">
        <v>0.0</v>
      </c>
      <c r="AA690" s="86">
        <v>0.0</v>
      </c>
      <c r="AB690" s="86">
        <v>0.0</v>
      </c>
      <c r="AC690" s="86">
        <v>0.0</v>
      </c>
      <c r="AD690" s="86">
        <v>0.0</v>
      </c>
      <c r="AE690" s="86">
        <v>0.0</v>
      </c>
      <c r="AF690" s="86">
        <v>0.0</v>
      </c>
      <c r="AG690" s="86">
        <v>0.0</v>
      </c>
      <c r="AH690" s="86">
        <v>0.0</v>
      </c>
      <c r="AI690" s="86">
        <v>0.0</v>
      </c>
      <c r="AJ690" s="116"/>
    </row>
    <row r="691">
      <c r="A691" s="86">
        <v>14097.1</v>
      </c>
      <c r="B691" s="112">
        <v>44463.0</v>
      </c>
      <c r="C691" s="112">
        <v>44463.0</v>
      </c>
      <c r="D691" s="89" t="s">
        <v>93</v>
      </c>
      <c r="E691" s="89" t="s">
        <v>94</v>
      </c>
      <c r="F691" s="89" t="s">
        <v>191</v>
      </c>
      <c r="G691" s="89" t="s">
        <v>107</v>
      </c>
      <c r="H691" s="86">
        <v>27511.0</v>
      </c>
      <c r="I691" s="110"/>
      <c r="J691" s="86">
        <v>0.0</v>
      </c>
      <c r="K691" s="86">
        <v>1.0</v>
      </c>
      <c r="L691" s="86">
        <v>0.0</v>
      </c>
      <c r="M691" s="89" t="s">
        <v>39</v>
      </c>
      <c r="N691" s="89" t="s">
        <v>39</v>
      </c>
      <c r="O691" s="86">
        <v>0.0</v>
      </c>
      <c r="P691" s="86">
        <v>11.0</v>
      </c>
      <c r="Q691" s="86">
        <v>10.0</v>
      </c>
      <c r="R691" s="86">
        <v>10.0</v>
      </c>
      <c r="S691" s="86">
        <v>3.0</v>
      </c>
      <c r="T691" s="86">
        <v>0.0</v>
      </c>
      <c r="U691" s="86">
        <v>0.0</v>
      </c>
      <c r="V691" s="86">
        <v>0.0</v>
      </c>
      <c r="W691" s="86">
        <v>0.0</v>
      </c>
      <c r="X691" s="86">
        <v>0.0</v>
      </c>
      <c r="Y691" s="86">
        <v>0.0</v>
      </c>
      <c r="Z691" s="86">
        <v>0.0</v>
      </c>
      <c r="AA691" s="86">
        <v>0.0</v>
      </c>
      <c r="AB691" s="86">
        <v>0.0</v>
      </c>
      <c r="AC691" s="86">
        <v>0.0</v>
      </c>
      <c r="AD691" s="86">
        <v>0.0</v>
      </c>
      <c r="AE691" s="86">
        <v>0.0</v>
      </c>
      <c r="AF691" s="86">
        <v>0.0</v>
      </c>
      <c r="AG691" s="86">
        <v>0.0</v>
      </c>
      <c r="AH691" s="86">
        <v>0.0</v>
      </c>
      <c r="AI691" s="86">
        <v>0.0</v>
      </c>
      <c r="AJ691" s="116"/>
    </row>
    <row r="692">
      <c r="A692" s="86">
        <v>14097.2</v>
      </c>
      <c r="B692" s="112">
        <v>44463.0</v>
      </c>
      <c r="C692" s="112">
        <v>44463.0</v>
      </c>
      <c r="D692" s="89" t="s">
        <v>93</v>
      </c>
      <c r="E692" s="89" t="s">
        <v>94</v>
      </c>
      <c r="F692" s="89" t="s">
        <v>191</v>
      </c>
      <c r="G692" s="89" t="s">
        <v>107</v>
      </c>
      <c r="H692" s="86">
        <v>27511.0</v>
      </c>
      <c r="I692" s="110"/>
      <c r="J692" s="86">
        <v>0.0</v>
      </c>
      <c r="K692" s="86">
        <v>1.0</v>
      </c>
      <c r="L692" s="86">
        <v>0.0</v>
      </c>
      <c r="M692" s="89" t="s">
        <v>39</v>
      </c>
      <c r="N692" s="89" t="s">
        <v>39</v>
      </c>
      <c r="O692" s="86">
        <v>0.0</v>
      </c>
      <c r="P692" s="86">
        <v>17.0</v>
      </c>
      <c r="Q692" s="86">
        <v>16.0</v>
      </c>
      <c r="R692" s="86">
        <v>10.0</v>
      </c>
      <c r="S692" s="86">
        <v>3.0</v>
      </c>
      <c r="T692" s="86">
        <v>0.0</v>
      </c>
      <c r="U692" s="86">
        <v>0.0</v>
      </c>
      <c r="V692" s="86">
        <v>0.0</v>
      </c>
      <c r="W692" s="86">
        <v>0.0</v>
      </c>
      <c r="X692" s="86">
        <v>0.0</v>
      </c>
      <c r="Y692" s="86">
        <v>0.0</v>
      </c>
      <c r="Z692" s="86">
        <v>0.0</v>
      </c>
      <c r="AA692" s="86">
        <v>0.0</v>
      </c>
      <c r="AB692" s="86">
        <v>0.0</v>
      </c>
      <c r="AC692" s="86">
        <v>0.0</v>
      </c>
      <c r="AD692" s="86">
        <v>0.0</v>
      </c>
      <c r="AE692" s="86">
        <v>0.0</v>
      </c>
      <c r="AF692" s="86">
        <v>0.0</v>
      </c>
      <c r="AG692" s="86">
        <v>0.0</v>
      </c>
      <c r="AH692" s="86">
        <v>0.0</v>
      </c>
      <c r="AI692" s="86">
        <v>0.0</v>
      </c>
      <c r="AJ692" s="116"/>
    </row>
    <row r="693">
      <c r="A693" s="86">
        <v>14097.3</v>
      </c>
      <c r="B693" s="112">
        <v>44463.0</v>
      </c>
      <c r="C693" s="112">
        <v>44463.0</v>
      </c>
      <c r="D693" s="89" t="s">
        <v>93</v>
      </c>
      <c r="E693" s="89" t="s">
        <v>94</v>
      </c>
      <c r="J693" s="86">
        <v>0.0</v>
      </c>
      <c r="K693" s="86">
        <v>0.0</v>
      </c>
      <c r="L693" s="86">
        <v>1.0</v>
      </c>
      <c r="M693" s="89" t="s">
        <v>39</v>
      </c>
      <c r="N693" s="89" t="s">
        <v>39</v>
      </c>
      <c r="O693" s="86">
        <v>0.0</v>
      </c>
      <c r="P693" s="86">
        <v>3.0</v>
      </c>
      <c r="Q693" s="86">
        <v>3.0</v>
      </c>
      <c r="R693" s="86">
        <v>10.0</v>
      </c>
      <c r="S693" s="86">
        <v>3.0</v>
      </c>
      <c r="T693" s="86">
        <v>0.0</v>
      </c>
      <c r="U693" s="86">
        <v>0.0</v>
      </c>
      <c r="V693" s="86">
        <v>0.0</v>
      </c>
      <c r="W693" s="86">
        <v>0.0</v>
      </c>
      <c r="X693" s="86">
        <v>0.0</v>
      </c>
      <c r="Y693" s="86">
        <v>0.0</v>
      </c>
      <c r="Z693" s="86">
        <v>0.0</v>
      </c>
      <c r="AA693" s="86">
        <v>0.0</v>
      </c>
      <c r="AB693" s="86">
        <v>0.0</v>
      </c>
      <c r="AC693" s="86">
        <v>0.0</v>
      </c>
      <c r="AD693" s="86">
        <v>0.0</v>
      </c>
      <c r="AE693" s="86">
        <v>0.0</v>
      </c>
      <c r="AF693" s="86">
        <v>0.0</v>
      </c>
      <c r="AG693" s="86">
        <v>0.0</v>
      </c>
      <c r="AH693" s="86">
        <v>0.0</v>
      </c>
      <c r="AI693" s="86">
        <v>0.0</v>
      </c>
      <c r="AJ693" s="116"/>
    </row>
    <row r="694">
      <c r="A694" s="86">
        <v>14097.4</v>
      </c>
      <c r="B694" s="112">
        <v>44463.0</v>
      </c>
      <c r="C694" s="112">
        <v>44463.0</v>
      </c>
      <c r="D694" s="89" t="s">
        <v>93</v>
      </c>
      <c r="E694" s="89" t="s">
        <v>94</v>
      </c>
      <c r="F694" s="89" t="s">
        <v>191</v>
      </c>
      <c r="G694" s="90" t="s">
        <v>107</v>
      </c>
      <c r="H694" s="111">
        <v>27511.0</v>
      </c>
      <c r="I694" s="91"/>
      <c r="J694" s="86">
        <v>0.0</v>
      </c>
      <c r="K694" s="86">
        <v>1.0</v>
      </c>
      <c r="L694" s="86">
        <v>0.0</v>
      </c>
      <c r="M694" s="89" t="s">
        <v>39</v>
      </c>
      <c r="N694" s="89" t="s">
        <v>39</v>
      </c>
      <c r="O694" s="86">
        <v>0.0</v>
      </c>
      <c r="P694" s="86">
        <v>0.0</v>
      </c>
      <c r="Q694" s="86">
        <v>0.0</v>
      </c>
      <c r="R694" s="86">
        <v>0.0</v>
      </c>
      <c r="S694" s="86">
        <v>0.0</v>
      </c>
      <c r="T694" s="86">
        <v>0.0</v>
      </c>
      <c r="U694" s="86">
        <v>0.0</v>
      </c>
      <c r="V694" s="86">
        <v>0.0</v>
      </c>
      <c r="W694" s="86">
        <v>10.0</v>
      </c>
      <c r="X694" s="86">
        <v>3.0</v>
      </c>
      <c r="Y694" s="86">
        <v>0.0</v>
      </c>
      <c r="Z694" s="86">
        <v>0.0</v>
      </c>
      <c r="AA694" s="86">
        <v>0.0</v>
      </c>
      <c r="AB694" s="86">
        <v>0.0</v>
      </c>
      <c r="AC694" s="86">
        <v>0.0</v>
      </c>
      <c r="AD694" s="86">
        <v>0.0</v>
      </c>
      <c r="AE694" s="86">
        <v>0.0</v>
      </c>
      <c r="AF694" s="86">
        <v>0.0</v>
      </c>
      <c r="AG694" s="86">
        <v>0.0</v>
      </c>
      <c r="AH694" s="86">
        <v>0.0</v>
      </c>
      <c r="AI694" s="86">
        <v>0.0</v>
      </c>
      <c r="AJ694" s="116"/>
    </row>
    <row r="695">
      <c r="A695" s="86">
        <v>14097.5</v>
      </c>
      <c r="B695" s="112">
        <v>44463.0</v>
      </c>
      <c r="C695" s="112">
        <v>44463.0</v>
      </c>
      <c r="D695" s="89" t="s">
        <v>93</v>
      </c>
      <c r="E695" s="89" t="s">
        <v>94</v>
      </c>
      <c r="F695" s="89" t="s">
        <v>191</v>
      </c>
      <c r="G695" s="89" t="s">
        <v>107</v>
      </c>
      <c r="H695" s="86">
        <v>27511.0</v>
      </c>
      <c r="I695" s="110"/>
      <c r="J695" s="86">
        <v>0.0</v>
      </c>
      <c r="K695" s="86">
        <v>1.0</v>
      </c>
      <c r="L695" s="86">
        <v>0.0</v>
      </c>
      <c r="M695" s="89" t="s">
        <v>39</v>
      </c>
      <c r="N695" s="89" t="s">
        <v>39</v>
      </c>
      <c r="O695" s="86">
        <v>0.0</v>
      </c>
      <c r="P695" s="86">
        <v>12.0</v>
      </c>
      <c r="Q695" s="86">
        <v>5.0</v>
      </c>
      <c r="R695" s="86">
        <v>10.0</v>
      </c>
      <c r="S695" s="86">
        <v>3.0</v>
      </c>
      <c r="T695" s="86">
        <v>0.0</v>
      </c>
      <c r="U695" s="86">
        <v>0.0</v>
      </c>
      <c r="V695" s="86">
        <v>0.0</v>
      </c>
      <c r="W695" s="86">
        <v>0.0</v>
      </c>
      <c r="X695" s="86">
        <v>0.0</v>
      </c>
      <c r="Y695" s="86">
        <v>0.0</v>
      </c>
      <c r="Z695" s="86">
        <v>0.0</v>
      </c>
      <c r="AA695" s="86">
        <v>0.0</v>
      </c>
      <c r="AB695" s="86">
        <v>0.0</v>
      </c>
      <c r="AC695" s="86">
        <v>0.0</v>
      </c>
      <c r="AD695" s="86">
        <v>0.0</v>
      </c>
      <c r="AE695" s="86">
        <v>0.0</v>
      </c>
      <c r="AF695" s="86">
        <v>0.0</v>
      </c>
      <c r="AG695" s="86">
        <v>0.0</v>
      </c>
      <c r="AH695" s="86">
        <v>0.0</v>
      </c>
      <c r="AI695" s="86">
        <v>0.0</v>
      </c>
      <c r="AJ695" s="116"/>
    </row>
    <row r="696">
      <c r="A696" s="86">
        <v>14097.6</v>
      </c>
      <c r="B696" s="112">
        <v>44463.0</v>
      </c>
      <c r="C696" s="112">
        <v>44463.0</v>
      </c>
      <c r="D696" s="89" t="s">
        <v>93</v>
      </c>
      <c r="E696" s="89" t="s">
        <v>94</v>
      </c>
      <c r="F696" s="89" t="s">
        <v>191</v>
      </c>
      <c r="G696" s="89" t="s">
        <v>107</v>
      </c>
      <c r="H696" s="86">
        <v>27511.0</v>
      </c>
      <c r="I696" s="110"/>
      <c r="J696" s="86">
        <v>0.0</v>
      </c>
      <c r="K696" s="86">
        <v>1.0</v>
      </c>
      <c r="L696" s="86">
        <v>0.0</v>
      </c>
      <c r="M696" s="89" t="s">
        <v>39</v>
      </c>
      <c r="N696" s="89" t="s">
        <v>39</v>
      </c>
      <c r="O696" s="86">
        <v>0.0</v>
      </c>
      <c r="P696" s="86">
        <v>2.0</v>
      </c>
      <c r="Q696" s="86">
        <v>1.0</v>
      </c>
      <c r="R696" s="86">
        <v>10.0</v>
      </c>
      <c r="S696" s="86">
        <v>3.0</v>
      </c>
      <c r="T696" s="86">
        <v>0.0</v>
      </c>
      <c r="U696" s="86">
        <v>0.0</v>
      </c>
      <c r="V696" s="86">
        <v>0.0</v>
      </c>
      <c r="W696" s="86">
        <v>0.0</v>
      </c>
      <c r="X696" s="86">
        <v>0.0</v>
      </c>
      <c r="Y696" s="86">
        <v>0.0</v>
      </c>
      <c r="Z696" s="86">
        <v>0.0</v>
      </c>
      <c r="AA696" s="86">
        <v>0.0</v>
      </c>
      <c r="AB696" s="86">
        <v>0.0</v>
      </c>
      <c r="AC696" s="86">
        <v>0.0</v>
      </c>
      <c r="AD696" s="86">
        <v>0.0</v>
      </c>
      <c r="AE696" s="86">
        <v>0.0</v>
      </c>
      <c r="AF696" s="86">
        <v>0.0</v>
      </c>
      <c r="AG696" s="86">
        <v>0.0</v>
      </c>
      <c r="AH696" s="86">
        <v>0.0</v>
      </c>
      <c r="AI696" s="86">
        <v>0.0</v>
      </c>
      <c r="AJ696" s="116"/>
    </row>
    <row r="697">
      <c r="A697" s="86">
        <v>14097.7</v>
      </c>
      <c r="B697" s="112">
        <v>44463.0</v>
      </c>
      <c r="C697" s="112">
        <v>44463.0</v>
      </c>
      <c r="D697" s="89" t="s">
        <v>93</v>
      </c>
      <c r="E697" s="89" t="s">
        <v>94</v>
      </c>
      <c r="J697" s="86">
        <v>0.0</v>
      </c>
      <c r="K697" s="86">
        <v>0.0</v>
      </c>
      <c r="L697" s="86">
        <v>1.0</v>
      </c>
      <c r="M697" s="89" t="s">
        <v>39</v>
      </c>
      <c r="N697" s="89" t="s">
        <v>39</v>
      </c>
      <c r="O697" s="86">
        <v>0.0</v>
      </c>
      <c r="P697" s="86">
        <v>1.0</v>
      </c>
      <c r="Q697" s="86">
        <v>5.0</v>
      </c>
      <c r="R697" s="86">
        <v>10.0</v>
      </c>
      <c r="S697" s="86">
        <v>3.0</v>
      </c>
      <c r="T697" s="86">
        <v>0.0</v>
      </c>
      <c r="U697" s="86">
        <v>0.0</v>
      </c>
      <c r="V697" s="86">
        <v>0.0</v>
      </c>
      <c r="W697" s="86">
        <v>0.0</v>
      </c>
      <c r="X697" s="86">
        <v>0.0</v>
      </c>
      <c r="Y697" s="86">
        <v>0.0</v>
      </c>
      <c r="Z697" s="86">
        <v>0.0</v>
      </c>
      <c r="AA697" s="86">
        <v>0.0</v>
      </c>
      <c r="AB697" s="86">
        <v>0.0</v>
      </c>
      <c r="AC697" s="86">
        <v>0.0</v>
      </c>
      <c r="AD697" s="86">
        <v>0.0</v>
      </c>
      <c r="AE697" s="86">
        <v>0.0</v>
      </c>
      <c r="AF697" s="86">
        <v>0.0</v>
      </c>
      <c r="AG697" s="86">
        <v>0.0</v>
      </c>
      <c r="AH697" s="86">
        <v>0.0</v>
      </c>
      <c r="AI697" s="86">
        <v>0.0</v>
      </c>
      <c r="AJ697" s="116"/>
    </row>
    <row r="698">
      <c r="A698" s="86">
        <v>14097.8</v>
      </c>
      <c r="B698" s="112">
        <v>44463.0</v>
      </c>
      <c r="C698" s="112">
        <v>44463.0</v>
      </c>
      <c r="D698" s="89" t="s">
        <v>93</v>
      </c>
      <c r="E698" s="89" t="s">
        <v>94</v>
      </c>
      <c r="J698" s="86">
        <v>0.0</v>
      </c>
      <c r="K698" s="86">
        <v>0.0</v>
      </c>
      <c r="L698" s="86">
        <v>1.0</v>
      </c>
      <c r="M698" s="89" t="s">
        <v>39</v>
      </c>
      <c r="N698" s="89" t="s">
        <v>39</v>
      </c>
      <c r="O698" s="86">
        <v>0.0</v>
      </c>
      <c r="P698" s="86">
        <v>3.0</v>
      </c>
      <c r="Q698" s="86">
        <v>3.0</v>
      </c>
      <c r="R698" s="86">
        <v>10.0</v>
      </c>
      <c r="S698" s="86">
        <v>3.0</v>
      </c>
      <c r="T698" s="86">
        <v>0.0</v>
      </c>
      <c r="U698" s="86">
        <v>0.0</v>
      </c>
      <c r="V698" s="86">
        <v>0.0</v>
      </c>
      <c r="W698" s="86">
        <v>0.0</v>
      </c>
      <c r="X698" s="86">
        <v>0.0</v>
      </c>
      <c r="Y698" s="86">
        <v>0.0</v>
      </c>
      <c r="Z698" s="86">
        <v>0.0</v>
      </c>
      <c r="AA698" s="86">
        <v>0.0</v>
      </c>
      <c r="AB698" s="86">
        <v>0.0</v>
      </c>
      <c r="AC698" s="86">
        <v>0.0</v>
      </c>
      <c r="AD698" s="86">
        <v>0.0</v>
      </c>
      <c r="AE698" s="86">
        <v>0.0</v>
      </c>
      <c r="AF698" s="86">
        <v>0.0</v>
      </c>
      <c r="AG698" s="86">
        <v>0.0</v>
      </c>
      <c r="AH698" s="86">
        <v>0.0</v>
      </c>
      <c r="AI698" s="86">
        <v>0.0</v>
      </c>
      <c r="AJ698" s="116"/>
    </row>
    <row r="699">
      <c r="A699" s="86">
        <v>14097.9</v>
      </c>
      <c r="B699" s="112">
        <v>44463.0</v>
      </c>
      <c r="C699" s="112">
        <v>44463.0</v>
      </c>
      <c r="D699" s="89" t="s">
        <v>93</v>
      </c>
      <c r="E699" s="89" t="s">
        <v>94</v>
      </c>
      <c r="J699" s="86">
        <v>0.0</v>
      </c>
      <c r="K699" s="86">
        <v>0.0</v>
      </c>
      <c r="L699" s="86">
        <v>1.0</v>
      </c>
      <c r="M699" s="89" t="s">
        <v>39</v>
      </c>
      <c r="N699" s="89" t="s">
        <v>39</v>
      </c>
      <c r="O699" s="86">
        <v>0.0</v>
      </c>
      <c r="P699" s="86">
        <v>22.0</v>
      </c>
      <c r="Q699" s="86">
        <v>19.0</v>
      </c>
      <c r="R699" s="86">
        <v>10.0</v>
      </c>
      <c r="S699" s="86">
        <v>3.0</v>
      </c>
      <c r="T699" s="86">
        <v>0.0</v>
      </c>
      <c r="U699" s="86">
        <v>0.0</v>
      </c>
      <c r="V699" s="86">
        <v>0.0</v>
      </c>
      <c r="W699" s="86">
        <v>0.0</v>
      </c>
      <c r="X699" s="86">
        <v>0.0</v>
      </c>
      <c r="Y699" s="86">
        <v>0.0</v>
      </c>
      <c r="Z699" s="86">
        <v>0.0</v>
      </c>
      <c r="AA699" s="86">
        <v>0.0</v>
      </c>
      <c r="AB699" s="86">
        <v>0.0</v>
      </c>
      <c r="AC699" s="86">
        <v>0.0</v>
      </c>
      <c r="AD699" s="86">
        <v>0.0</v>
      </c>
      <c r="AE699" s="86">
        <v>0.0</v>
      </c>
      <c r="AF699" s="86">
        <v>0.0</v>
      </c>
      <c r="AG699" s="86">
        <v>0.0</v>
      </c>
      <c r="AH699" s="86">
        <v>0.0</v>
      </c>
      <c r="AI699" s="86">
        <v>0.0</v>
      </c>
      <c r="AJ699" s="116"/>
    </row>
    <row r="700">
      <c r="A700" s="86">
        <v>14097.1</v>
      </c>
      <c r="B700" s="112">
        <v>44463.0</v>
      </c>
      <c r="C700" s="112">
        <v>44463.0</v>
      </c>
      <c r="D700" s="89" t="s">
        <v>93</v>
      </c>
      <c r="E700" s="89" t="s">
        <v>94</v>
      </c>
      <c r="J700" s="86">
        <v>0.0</v>
      </c>
      <c r="K700" s="86">
        <v>0.0</v>
      </c>
      <c r="L700" s="86">
        <v>1.0</v>
      </c>
      <c r="M700" s="89" t="s">
        <v>39</v>
      </c>
      <c r="N700" s="89" t="s">
        <v>39</v>
      </c>
      <c r="O700" s="86">
        <v>0.0</v>
      </c>
      <c r="P700" s="86">
        <v>10.0</v>
      </c>
      <c r="Q700" s="86">
        <v>1.0</v>
      </c>
      <c r="R700" s="86">
        <v>10.0</v>
      </c>
      <c r="S700" s="86">
        <v>3.0</v>
      </c>
      <c r="T700" s="86">
        <v>0.0</v>
      </c>
      <c r="U700" s="86">
        <v>0.0</v>
      </c>
      <c r="V700" s="86">
        <v>0.0</v>
      </c>
      <c r="W700" s="86">
        <v>0.0</v>
      </c>
      <c r="X700" s="86">
        <v>0.0</v>
      </c>
      <c r="Y700" s="86">
        <v>0.0</v>
      </c>
      <c r="Z700" s="86">
        <v>0.0</v>
      </c>
      <c r="AA700" s="86">
        <v>0.0</v>
      </c>
      <c r="AB700" s="86">
        <v>0.0</v>
      </c>
      <c r="AC700" s="86">
        <v>0.0</v>
      </c>
      <c r="AD700" s="86">
        <v>0.0</v>
      </c>
      <c r="AE700" s="86">
        <v>0.0</v>
      </c>
      <c r="AF700" s="86">
        <v>0.0</v>
      </c>
      <c r="AG700" s="86">
        <v>0.0</v>
      </c>
      <c r="AH700" s="86">
        <v>0.0</v>
      </c>
      <c r="AI700" s="86">
        <v>0.0</v>
      </c>
      <c r="AJ700" s="116"/>
    </row>
    <row r="701">
      <c r="A701" s="86">
        <v>14098.1</v>
      </c>
      <c r="B701" s="112">
        <v>44463.0</v>
      </c>
      <c r="C701" s="112">
        <v>44463.0</v>
      </c>
      <c r="D701" s="89" t="s">
        <v>93</v>
      </c>
      <c r="E701" s="89" t="s">
        <v>94</v>
      </c>
      <c r="F701" s="89" t="s">
        <v>191</v>
      </c>
      <c r="G701" s="90" t="s">
        <v>107</v>
      </c>
      <c r="H701" s="111">
        <v>27511.0</v>
      </c>
      <c r="I701" s="91"/>
      <c r="J701" s="86">
        <v>0.0</v>
      </c>
      <c r="K701" s="86">
        <v>1.0</v>
      </c>
      <c r="L701" s="86">
        <v>0.0</v>
      </c>
      <c r="M701" s="89" t="s">
        <v>39</v>
      </c>
      <c r="N701" s="89" t="s">
        <v>39</v>
      </c>
      <c r="O701" s="86">
        <v>0.0</v>
      </c>
      <c r="P701" s="86">
        <v>6.0</v>
      </c>
      <c r="Q701" s="86">
        <v>2.0</v>
      </c>
      <c r="R701" s="86">
        <v>10.0</v>
      </c>
      <c r="S701" s="86">
        <v>1.0</v>
      </c>
      <c r="T701" s="86">
        <v>0.0</v>
      </c>
      <c r="U701" s="86">
        <v>0.0</v>
      </c>
      <c r="V701" s="86">
        <v>0.0</v>
      </c>
      <c r="W701" s="86">
        <v>0.0</v>
      </c>
      <c r="X701" s="86">
        <v>0.0</v>
      </c>
      <c r="Y701" s="86">
        <v>0.0</v>
      </c>
      <c r="Z701" s="86">
        <v>0.0</v>
      </c>
      <c r="AA701" s="86">
        <v>0.0</v>
      </c>
      <c r="AB701" s="86">
        <v>0.0</v>
      </c>
      <c r="AC701" s="86">
        <v>0.0</v>
      </c>
      <c r="AD701" s="86">
        <v>0.0</v>
      </c>
      <c r="AE701" s="86">
        <v>0.0</v>
      </c>
      <c r="AF701" s="86">
        <v>0.0</v>
      </c>
      <c r="AG701" s="86">
        <v>0.0</v>
      </c>
      <c r="AH701" s="86">
        <v>0.0</v>
      </c>
      <c r="AI701" s="86">
        <v>0.0</v>
      </c>
      <c r="AJ701" s="116"/>
    </row>
    <row r="702">
      <c r="A702" s="86">
        <v>14098.2</v>
      </c>
      <c r="B702" s="112">
        <v>44463.0</v>
      </c>
      <c r="C702" s="112">
        <v>44463.0</v>
      </c>
      <c r="D702" s="89" t="s">
        <v>93</v>
      </c>
      <c r="E702" s="89" t="s">
        <v>94</v>
      </c>
      <c r="F702" s="89" t="s">
        <v>191</v>
      </c>
      <c r="G702" s="90" t="s">
        <v>107</v>
      </c>
      <c r="H702" s="111">
        <v>27511.0</v>
      </c>
      <c r="I702" s="91"/>
      <c r="J702" s="86">
        <v>0.0</v>
      </c>
      <c r="K702" s="86">
        <v>1.0</v>
      </c>
      <c r="L702" s="86">
        <v>0.0</v>
      </c>
      <c r="M702" s="89" t="s">
        <v>39</v>
      </c>
      <c r="N702" s="89" t="s">
        <v>39</v>
      </c>
      <c r="O702" s="86">
        <v>0.0</v>
      </c>
      <c r="P702" s="86">
        <v>5.0</v>
      </c>
      <c r="Q702" s="86">
        <v>3.0</v>
      </c>
      <c r="R702" s="86">
        <v>10.0</v>
      </c>
      <c r="S702" s="86">
        <v>0.0</v>
      </c>
      <c r="T702" s="86">
        <v>0.0</v>
      </c>
      <c r="U702" s="86">
        <v>0.0</v>
      </c>
      <c r="V702" s="86">
        <v>0.0</v>
      </c>
      <c r="W702" s="86">
        <v>0.0</v>
      </c>
      <c r="X702" s="86">
        <v>0.0</v>
      </c>
      <c r="Y702" s="86">
        <v>0.0</v>
      </c>
      <c r="Z702" s="86">
        <v>0.0</v>
      </c>
      <c r="AA702" s="86">
        <v>0.0</v>
      </c>
      <c r="AB702" s="86">
        <v>0.0</v>
      </c>
      <c r="AC702" s="86">
        <v>0.0</v>
      </c>
      <c r="AD702" s="86">
        <v>0.0</v>
      </c>
      <c r="AE702" s="86">
        <v>0.0</v>
      </c>
      <c r="AF702" s="86">
        <v>0.0</v>
      </c>
      <c r="AG702" s="86">
        <v>0.0</v>
      </c>
      <c r="AH702" s="86">
        <v>0.0</v>
      </c>
      <c r="AI702" s="86">
        <v>0.0</v>
      </c>
      <c r="AJ702" s="116"/>
    </row>
    <row r="703">
      <c r="A703" s="86">
        <v>14098.3</v>
      </c>
      <c r="B703" s="112">
        <v>44463.0</v>
      </c>
      <c r="C703" s="112">
        <v>44463.0</v>
      </c>
      <c r="D703" s="89" t="s">
        <v>93</v>
      </c>
      <c r="E703" s="89" t="s">
        <v>94</v>
      </c>
      <c r="F703" s="89" t="s">
        <v>191</v>
      </c>
      <c r="G703" s="89" t="s">
        <v>107</v>
      </c>
      <c r="H703" s="86">
        <v>27511.0</v>
      </c>
      <c r="I703" s="110"/>
      <c r="J703" s="86">
        <v>0.0</v>
      </c>
      <c r="K703" s="86">
        <v>1.0</v>
      </c>
      <c r="L703" s="86">
        <v>0.0</v>
      </c>
      <c r="M703" s="89" t="s">
        <v>39</v>
      </c>
      <c r="N703" s="89" t="s">
        <v>39</v>
      </c>
      <c r="O703" s="86">
        <v>0.0</v>
      </c>
      <c r="P703" s="86">
        <v>1.0</v>
      </c>
      <c r="Q703" s="86">
        <v>9.0</v>
      </c>
      <c r="R703" s="86">
        <v>10.0</v>
      </c>
      <c r="S703" s="86">
        <v>0.0</v>
      </c>
      <c r="T703" s="86">
        <v>0.0</v>
      </c>
      <c r="U703" s="86">
        <v>0.0</v>
      </c>
      <c r="V703" s="86">
        <v>0.0</v>
      </c>
      <c r="W703" s="86">
        <v>0.0</v>
      </c>
      <c r="X703" s="86">
        <v>0.0</v>
      </c>
      <c r="Y703" s="86">
        <v>0.0</v>
      </c>
      <c r="Z703" s="86">
        <v>0.0</v>
      </c>
      <c r="AA703" s="86">
        <v>0.0</v>
      </c>
      <c r="AB703" s="86">
        <v>0.0</v>
      </c>
      <c r="AC703" s="86">
        <v>0.0</v>
      </c>
      <c r="AD703" s="86">
        <v>0.0</v>
      </c>
      <c r="AE703" s="86">
        <v>0.0</v>
      </c>
      <c r="AF703" s="86">
        <v>0.0</v>
      </c>
      <c r="AG703" s="86">
        <v>0.0</v>
      </c>
      <c r="AH703" s="86">
        <v>0.0</v>
      </c>
      <c r="AI703" s="86">
        <v>0.0</v>
      </c>
      <c r="AJ703" s="116"/>
    </row>
    <row r="704">
      <c r="A704" s="86">
        <v>14098.4</v>
      </c>
      <c r="B704" s="112">
        <v>44463.0</v>
      </c>
      <c r="C704" s="112">
        <v>44463.0</v>
      </c>
      <c r="D704" s="89" t="s">
        <v>93</v>
      </c>
      <c r="E704" s="89" t="s">
        <v>94</v>
      </c>
      <c r="F704" s="89" t="s">
        <v>191</v>
      </c>
      <c r="G704" s="89" t="s">
        <v>107</v>
      </c>
      <c r="H704" s="86">
        <v>27511.0</v>
      </c>
      <c r="I704" s="110"/>
      <c r="J704" s="86">
        <v>0.0</v>
      </c>
      <c r="K704" s="86">
        <v>1.0</v>
      </c>
      <c r="L704" s="86">
        <v>0.0</v>
      </c>
      <c r="M704" s="89" t="s">
        <v>39</v>
      </c>
      <c r="N704" s="89" t="s">
        <v>39</v>
      </c>
      <c r="O704" s="86">
        <v>0.0</v>
      </c>
      <c r="P704" s="86">
        <v>0.0</v>
      </c>
      <c r="Q704" s="86">
        <v>0.0</v>
      </c>
      <c r="R704" s="86">
        <v>10.0</v>
      </c>
      <c r="S704" s="86">
        <v>0.0</v>
      </c>
      <c r="T704" s="86">
        <v>0.0</v>
      </c>
      <c r="U704" s="86">
        <v>0.0</v>
      </c>
      <c r="V704" s="86">
        <v>0.0</v>
      </c>
      <c r="W704" s="86">
        <v>0.0</v>
      </c>
      <c r="X704" s="86">
        <v>0.0</v>
      </c>
      <c r="Y704" s="86">
        <v>0.0</v>
      </c>
      <c r="Z704" s="86">
        <v>0.0</v>
      </c>
      <c r="AA704" s="86">
        <v>0.0</v>
      </c>
      <c r="AB704" s="86">
        <v>0.0</v>
      </c>
      <c r="AC704" s="86">
        <v>0.0</v>
      </c>
      <c r="AD704" s="86">
        <v>0.0</v>
      </c>
      <c r="AE704" s="86">
        <v>0.0</v>
      </c>
      <c r="AF704" s="86">
        <v>0.0</v>
      </c>
      <c r="AG704" s="86">
        <v>0.0</v>
      </c>
      <c r="AH704" s="86">
        <v>0.0</v>
      </c>
      <c r="AI704" s="86">
        <v>0.0</v>
      </c>
      <c r="AJ704" s="116"/>
    </row>
    <row r="705">
      <c r="A705" s="86">
        <v>14098.5</v>
      </c>
      <c r="B705" s="112">
        <v>44463.0</v>
      </c>
      <c r="C705" s="112">
        <v>44463.0</v>
      </c>
      <c r="D705" s="89" t="s">
        <v>93</v>
      </c>
      <c r="E705" s="89" t="s">
        <v>94</v>
      </c>
      <c r="J705" s="86">
        <v>0.0</v>
      </c>
      <c r="K705" s="86">
        <v>0.0</v>
      </c>
      <c r="L705" s="86">
        <v>1.0</v>
      </c>
      <c r="M705" s="89" t="s">
        <v>39</v>
      </c>
      <c r="N705" s="89" t="s">
        <v>39</v>
      </c>
      <c r="O705" s="86">
        <v>0.0</v>
      </c>
      <c r="P705" s="86">
        <v>0.0</v>
      </c>
      <c r="Q705" s="86">
        <v>0.0</v>
      </c>
      <c r="R705" s="86">
        <v>0.0</v>
      </c>
      <c r="S705" s="86">
        <v>0.0</v>
      </c>
      <c r="T705" s="86">
        <v>0.0</v>
      </c>
      <c r="U705" s="86">
        <v>16.0</v>
      </c>
      <c r="V705" s="86">
        <v>12.0</v>
      </c>
      <c r="W705" s="86">
        <v>0.0</v>
      </c>
      <c r="X705" s="86">
        <v>0.0</v>
      </c>
      <c r="Y705" s="86">
        <v>0.0</v>
      </c>
      <c r="Z705" s="86">
        <v>0.0</v>
      </c>
      <c r="AA705" s="86">
        <v>0.0</v>
      </c>
      <c r="AB705" s="86">
        <v>0.0</v>
      </c>
      <c r="AC705" s="86">
        <v>0.0</v>
      </c>
      <c r="AD705" s="86">
        <v>0.0</v>
      </c>
      <c r="AE705" s="86">
        <v>0.0</v>
      </c>
      <c r="AF705" s="86">
        <v>0.0</v>
      </c>
      <c r="AG705" s="86">
        <v>0.0</v>
      </c>
      <c r="AH705" s="86">
        <v>0.0</v>
      </c>
      <c r="AI705" s="86">
        <v>0.0</v>
      </c>
      <c r="AJ705" s="116"/>
    </row>
    <row r="706">
      <c r="A706" s="86">
        <v>14098.6</v>
      </c>
      <c r="B706" s="112">
        <v>44463.0</v>
      </c>
      <c r="C706" s="112">
        <v>44463.0</v>
      </c>
      <c r="D706" s="89" t="s">
        <v>93</v>
      </c>
      <c r="E706" s="89" t="s">
        <v>94</v>
      </c>
      <c r="J706" s="86">
        <v>0.0</v>
      </c>
      <c r="K706" s="86">
        <v>0.0</v>
      </c>
      <c r="L706" s="86">
        <v>1.0</v>
      </c>
      <c r="M706" s="89" t="s">
        <v>39</v>
      </c>
      <c r="N706" s="89" t="s">
        <v>39</v>
      </c>
      <c r="O706" s="86">
        <v>0.0</v>
      </c>
      <c r="P706" s="86">
        <v>0.0</v>
      </c>
      <c r="Q706" s="86">
        <v>0.0</v>
      </c>
      <c r="R706" s="86">
        <v>0.0</v>
      </c>
      <c r="S706" s="86">
        <v>0.0</v>
      </c>
      <c r="T706" s="86">
        <v>0.0</v>
      </c>
      <c r="U706" s="86">
        <v>12.0</v>
      </c>
      <c r="V706" s="86">
        <v>9.0</v>
      </c>
      <c r="W706" s="86">
        <v>10.0</v>
      </c>
      <c r="X706" s="86">
        <v>0.0</v>
      </c>
      <c r="Y706" s="86">
        <v>0.0</v>
      </c>
      <c r="Z706" s="86">
        <v>0.0</v>
      </c>
      <c r="AA706" s="86">
        <v>0.0</v>
      </c>
      <c r="AB706" s="86">
        <v>0.0</v>
      </c>
      <c r="AC706" s="86">
        <v>0.0</v>
      </c>
      <c r="AD706" s="86">
        <v>0.0</v>
      </c>
      <c r="AE706" s="86">
        <v>0.0</v>
      </c>
      <c r="AF706" s="86">
        <v>0.0</v>
      </c>
      <c r="AG706" s="86">
        <v>0.0</v>
      </c>
      <c r="AH706" s="86">
        <v>0.0</v>
      </c>
      <c r="AI706" s="86">
        <v>0.0</v>
      </c>
      <c r="AJ706" s="116"/>
    </row>
    <row r="707">
      <c r="A707" s="86">
        <v>14098.7</v>
      </c>
      <c r="B707" s="112">
        <v>44463.0</v>
      </c>
      <c r="C707" s="112">
        <v>44463.0</v>
      </c>
      <c r="D707" s="89" t="s">
        <v>93</v>
      </c>
      <c r="E707" s="89" t="s">
        <v>94</v>
      </c>
      <c r="J707" s="86">
        <v>0.0</v>
      </c>
      <c r="K707" s="86">
        <v>0.0</v>
      </c>
      <c r="L707" s="86">
        <v>1.0</v>
      </c>
      <c r="M707" s="89" t="s">
        <v>39</v>
      </c>
      <c r="N707" s="89" t="s">
        <v>39</v>
      </c>
      <c r="O707" s="86">
        <v>0.0</v>
      </c>
      <c r="P707" s="86">
        <v>18.0</v>
      </c>
      <c r="Q707" s="86">
        <v>5.0</v>
      </c>
      <c r="R707" s="86">
        <v>0.0</v>
      </c>
      <c r="S707" s="86">
        <v>0.0</v>
      </c>
      <c r="T707" s="86">
        <v>0.0</v>
      </c>
      <c r="U707" s="86">
        <v>0.0</v>
      </c>
      <c r="V707" s="86">
        <v>0.0</v>
      </c>
      <c r="W707" s="86">
        <v>0.0</v>
      </c>
      <c r="X707" s="86">
        <v>0.0</v>
      </c>
      <c r="Y707" s="86">
        <v>0.0</v>
      </c>
      <c r="Z707" s="86">
        <v>0.0</v>
      </c>
      <c r="AA707" s="86">
        <v>0.0</v>
      </c>
      <c r="AB707" s="86">
        <v>0.0</v>
      </c>
      <c r="AC707" s="86">
        <v>0.0</v>
      </c>
      <c r="AD707" s="86">
        <v>0.0</v>
      </c>
      <c r="AE707" s="86">
        <v>0.0</v>
      </c>
      <c r="AF707" s="86">
        <v>0.0</v>
      </c>
      <c r="AG707" s="86">
        <v>0.0</v>
      </c>
      <c r="AH707" s="86">
        <v>0.0</v>
      </c>
      <c r="AI707" s="86">
        <v>0.0</v>
      </c>
      <c r="AJ707" s="116"/>
    </row>
    <row r="708">
      <c r="A708" s="86">
        <v>14098.8</v>
      </c>
      <c r="B708" s="112">
        <v>44463.0</v>
      </c>
      <c r="C708" s="112">
        <v>44463.0</v>
      </c>
      <c r="D708" s="89" t="s">
        <v>93</v>
      </c>
      <c r="E708" s="89" t="s">
        <v>94</v>
      </c>
      <c r="J708" s="86">
        <v>0.0</v>
      </c>
      <c r="K708" s="86">
        <v>0.0</v>
      </c>
      <c r="L708" s="86">
        <v>1.0</v>
      </c>
      <c r="M708" s="89" t="s">
        <v>39</v>
      </c>
      <c r="N708" s="89" t="s">
        <v>39</v>
      </c>
      <c r="O708" s="86">
        <v>0.0</v>
      </c>
      <c r="P708" s="86">
        <v>0.0</v>
      </c>
      <c r="Q708" s="86">
        <v>0.0</v>
      </c>
      <c r="R708" s="86">
        <v>0.0</v>
      </c>
      <c r="S708" s="86">
        <v>0.0</v>
      </c>
      <c r="T708" s="86">
        <v>0.0</v>
      </c>
      <c r="U708" s="86">
        <v>17.0</v>
      </c>
      <c r="V708" s="86">
        <v>5.0</v>
      </c>
      <c r="W708" s="86">
        <v>5.0</v>
      </c>
      <c r="X708" s="86">
        <v>0.0</v>
      </c>
      <c r="Y708" s="86">
        <v>0.0</v>
      </c>
      <c r="Z708" s="86">
        <v>0.0</v>
      </c>
      <c r="AA708" s="86">
        <v>0.0</v>
      </c>
      <c r="AB708" s="86">
        <v>0.0</v>
      </c>
      <c r="AC708" s="86">
        <v>0.0</v>
      </c>
      <c r="AD708" s="86">
        <v>0.0</v>
      </c>
      <c r="AE708" s="86">
        <v>0.0</v>
      </c>
      <c r="AF708" s="86">
        <v>0.0</v>
      </c>
      <c r="AG708" s="86">
        <v>0.0</v>
      </c>
      <c r="AH708" s="86">
        <v>0.0</v>
      </c>
      <c r="AI708" s="86">
        <v>0.0</v>
      </c>
      <c r="AJ708" s="116"/>
    </row>
    <row r="709">
      <c r="A709" s="86">
        <v>14098.9</v>
      </c>
      <c r="B709" s="112">
        <v>44463.0</v>
      </c>
      <c r="C709" s="112">
        <v>44463.0</v>
      </c>
      <c r="D709" s="89" t="s">
        <v>93</v>
      </c>
      <c r="E709" s="89" t="s">
        <v>94</v>
      </c>
      <c r="J709" s="86">
        <v>0.0</v>
      </c>
      <c r="K709" s="86">
        <v>0.0</v>
      </c>
      <c r="L709" s="86">
        <v>1.0</v>
      </c>
      <c r="M709" s="89" t="s">
        <v>39</v>
      </c>
      <c r="N709" s="89" t="s">
        <v>39</v>
      </c>
      <c r="O709" s="86">
        <v>0.0</v>
      </c>
      <c r="P709" s="86">
        <v>0.0</v>
      </c>
      <c r="Q709" s="86">
        <v>0.0</v>
      </c>
      <c r="R709" s="86">
        <v>0.0</v>
      </c>
      <c r="S709" s="86">
        <v>0.0</v>
      </c>
      <c r="T709" s="86">
        <v>0.0</v>
      </c>
      <c r="U709" s="86">
        <v>6.0</v>
      </c>
      <c r="V709" s="86">
        <v>4.0</v>
      </c>
      <c r="W709" s="86">
        <v>10.0</v>
      </c>
      <c r="X709" s="86">
        <v>0.0</v>
      </c>
      <c r="Y709" s="86">
        <v>0.0</v>
      </c>
      <c r="Z709" s="86">
        <v>0.0</v>
      </c>
      <c r="AA709" s="86">
        <v>0.0</v>
      </c>
      <c r="AB709" s="86">
        <v>0.0</v>
      </c>
      <c r="AC709" s="86">
        <v>0.0</v>
      </c>
      <c r="AD709" s="86">
        <v>0.0</v>
      </c>
      <c r="AE709" s="86">
        <v>0.0</v>
      </c>
      <c r="AF709" s="86">
        <v>0.0</v>
      </c>
      <c r="AG709" s="86">
        <v>0.0</v>
      </c>
      <c r="AH709" s="86">
        <v>0.0</v>
      </c>
      <c r="AI709" s="86">
        <v>0.0</v>
      </c>
      <c r="AJ709" s="116"/>
    </row>
    <row r="710">
      <c r="A710" s="86">
        <v>14099.1</v>
      </c>
      <c r="B710" s="112">
        <v>44463.0</v>
      </c>
      <c r="C710" s="112">
        <v>44463.0</v>
      </c>
      <c r="D710" s="89" t="s">
        <v>93</v>
      </c>
      <c r="E710" s="89" t="s">
        <v>94</v>
      </c>
      <c r="J710" s="86">
        <v>0.0</v>
      </c>
      <c r="K710" s="86">
        <v>0.0</v>
      </c>
      <c r="L710" s="86">
        <v>1.0</v>
      </c>
      <c r="M710" s="89" t="s">
        <v>39</v>
      </c>
      <c r="N710" s="89" t="s">
        <v>39</v>
      </c>
      <c r="O710" s="86">
        <v>0.0</v>
      </c>
      <c r="P710" s="86">
        <v>6.0</v>
      </c>
      <c r="Q710" s="86">
        <v>4.0</v>
      </c>
      <c r="R710" s="86">
        <v>10.0</v>
      </c>
      <c r="S710" s="86">
        <v>0.0</v>
      </c>
      <c r="T710" s="86">
        <v>0.0</v>
      </c>
      <c r="U710" s="86">
        <v>0.0</v>
      </c>
      <c r="V710" s="86">
        <v>0.0</v>
      </c>
      <c r="W710" s="86">
        <v>0.0</v>
      </c>
      <c r="X710" s="86">
        <v>0.0</v>
      </c>
      <c r="Y710" s="86">
        <v>0.0</v>
      </c>
      <c r="Z710" s="86">
        <v>0.0</v>
      </c>
      <c r="AA710" s="86">
        <v>0.0</v>
      </c>
      <c r="AB710" s="86">
        <v>0.0</v>
      </c>
      <c r="AC710" s="86">
        <v>0.0</v>
      </c>
      <c r="AD710" s="86">
        <v>0.0</v>
      </c>
      <c r="AE710" s="86">
        <v>0.0</v>
      </c>
      <c r="AF710" s="86">
        <v>0.0</v>
      </c>
      <c r="AG710" s="86">
        <v>0.0</v>
      </c>
      <c r="AH710" s="86">
        <v>0.0</v>
      </c>
      <c r="AI710" s="86">
        <v>0.0</v>
      </c>
      <c r="AJ710" s="116"/>
    </row>
    <row r="711">
      <c r="A711" s="86">
        <v>14099.2</v>
      </c>
      <c r="B711" s="112">
        <v>44463.0</v>
      </c>
      <c r="C711" s="112">
        <v>44463.0</v>
      </c>
      <c r="D711" s="89" t="s">
        <v>93</v>
      </c>
      <c r="E711" s="89" t="s">
        <v>94</v>
      </c>
      <c r="J711" s="86">
        <v>0.0</v>
      </c>
      <c r="K711" s="86">
        <v>0.0</v>
      </c>
      <c r="L711" s="86">
        <v>1.0</v>
      </c>
      <c r="M711" s="89" t="s">
        <v>39</v>
      </c>
      <c r="N711" s="89" t="s">
        <v>39</v>
      </c>
      <c r="O711" s="86">
        <v>0.0</v>
      </c>
      <c r="P711" s="86">
        <v>2.0</v>
      </c>
      <c r="Q711" s="86">
        <v>3.0</v>
      </c>
      <c r="R711" s="86">
        <v>0.0</v>
      </c>
      <c r="S711" s="86">
        <v>0.0</v>
      </c>
      <c r="T711" s="86">
        <v>0.0</v>
      </c>
      <c r="U711" s="86">
        <v>0.0</v>
      </c>
      <c r="V711" s="86">
        <v>0.0</v>
      </c>
      <c r="W711" s="86">
        <v>0.0</v>
      </c>
      <c r="X711" s="86">
        <v>0.0</v>
      </c>
      <c r="Y711" s="86">
        <v>0.0</v>
      </c>
      <c r="Z711" s="86">
        <v>0.0</v>
      </c>
      <c r="AA711" s="86">
        <v>0.0</v>
      </c>
      <c r="AB711" s="86">
        <v>0.0</v>
      </c>
      <c r="AC711" s="86">
        <v>0.0</v>
      </c>
      <c r="AD711" s="86">
        <v>0.0</v>
      </c>
      <c r="AE711" s="86">
        <v>0.0</v>
      </c>
      <c r="AF711" s="86">
        <v>0.0</v>
      </c>
      <c r="AG711" s="86">
        <v>0.0</v>
      </c>
      <c r="AH711" s="86">
        <v>0.0</v>
      </c>
      <c r="AI711" s="86">
        <v>0.0</v>
      </c>
      <c r="AJ711" s="116"/>
    </row>
    <row r="712">
      <c r="A712" s="86">
        <v>14099.3</v>
      </c>
      <c r="B712" s="112">
        <v>44463.0</v>
      </c>
      <c r="C712" s="112">
        <v>44463.0</v>
      </c>
      <c r="D712" s="89" t="s">
        <v>93</v>
      </c>
      <c r="E712" s="89" t="s">
        <v>94</v>
      </c>
      <c r="F712" s="89" t="s">
        <v>191</v>
      </c>
      <c r="G712" s="90" t="s">
        <v>107</v>
      </c>
      <c r="H712" s="111">
        <v>27511.0</v>
      </c>
      <c r="I712" s="91"/>
      <c r="J712" s="86">
        <v>0.0</v>
      </c>
      <c r="K712" s="86">
        <v>1.0</v>
      </c>
      <c r="L712" s="86">
        <v>0.0</v>
      </c>
      <c r="M712" s="89" t="s">
        <v>39</v>
      </c>
      <c r="N712" s="89" t="s">
        <v>39</v>
      </c>
      <c r="O712" s="86">
        <v>0.0</v>
      </c>
      <c r="P712" s="86">
        <v>11.0</v>
      </c>
      <c r="Q712" s="86">
        <v>5.0</v>
      </c>
      <c r="R712" s="86">
        <v>5.0</v>
      </c>
      <c r="S712" s="86">
        <v>0.0</v>
      </c>
      <c r="T712" s="86">
        <v>0.0</v>
      </c>
      <c r="U712" s="86">
        <v>0.0</v>
      </c>
      <c r="V712" s="86">
        <v>0.0</v>
      </c>
      <c r="W712" s="86">
        <v>0.0</v>
      </c>
      <c r="X712" s="86">
        <v>0.0</v>
      </c>
      <c r="Y712" s="86">
        <v>0.0</v>
      </c>
      <c r="Z712" s="86">
        <v>0.0</v>
      </c>
      <c r="AA712" s="86">
        <v>0.0</v>
      </c>
      <c r="AB712" s="86">
        <v>0.0</v>
      </c>
      <c r="AC712" s="86">
        <v>0.0</v>
      </c>
      <c r="AD712" s="86">
        <v>0.0</v>
      </c>
      <c r="AE712" s="86">
        <v>0.0</v>
      </c>
      <c r="AF712" s="86">
        <v>0.0</v>
      </c>
      <c r="AG712" s="86">
        <v>0.0</v>
      </c>
      <c r="AH712" s="86">
        <v>0.0</v>
      </c>
      <c r="AI712" s="86">
        <v>0.0</v>
      </c>
      <c r="AJ712" s="116"/>
    </row>
    <row r="713">
      <c r="A713" s="86">
        <v>14099.4</v>
      </c>
      <c r="B713" s="112">
        <v>44463.0</v>
      </c>
      <c r="C713" s="112">
        <v>44463.0</v>
      </c>
      <c r="D713" s="89" t="s">
        <v>93</v>
      </c>
      <c r="E713" s="89" t="s">
        <v>94</v>
      </c>
      <c r="F713" s="89" t="s">
        <v>191</v>
      </c>
      <c r="G713" s="90" t="s">
        <v>107</v>
      </c>
      <c r="H713" s="111">
        <v>27511.0</v>
      </c>
      <c r="I713" s="91"/>
      <c r="J713" s="86">
        <v>0.0</v>
      </c>
      <c r="K713" s="86">
        <v>1.0</v>
      </c>
      <c r="L713" s="86">
        <v>0.0</v>
      </c>
      <c r="M713" s="89" t="s">
        <v>39</v>
      </c>
      <c r="N713" s="89" t="s">
        <v>39</v>
      </c>
      <c r="O713" s="86">
        <v>0.0</v>
      </c>
      <c r="P713" s="86">
        <v>4.0</v>
      </c>
      <c r="Q713" s="86">
        <v>4.0</v>
      </c>
      <c r="R713" s="86">
        <v>5.0</v>
      </c>
      <c r="S713" s="86">
        <v>0.0</v>
      </c>
      <c r="T713" s="86">
        <v>0.0</v>
      </c>
      <c r="U713" s="86">
        <v>0.0</v>
      </c>
      <c r="V713" s="86">
        <v>0.0</v>
      </c>
      <c r="W713" s="86">
        <v>0.0</v>
      </c>
      <c r="X713" s="86">
        <v>0.0</v>
      </c>
      <c r="Y713" s="86">
        <v>0.0</v>
      </c>
      <c r="Z713" s="86">
        <v>0.0</v>
      </c>
      <c r="AA713" s="86">
        <v>0.0</v>
      </c>
      <c r="AB713" s="86">
        <v>0.0</v>
      </c>
      <c r="AC713" s="86">
        <v>0.0</v>
      </c>
      <c r="AD713" s="86">
        <v>0.0</v>
      </c>
      <c r="AE713" s="86">
        <v>0.0</v>
      </c>
      <c r="AF713" s="86">
        <v>0.0</v>
      </c>
      <c r="AG713" s="86">
        <v>0.0</v>
      </c>
      <c r="AH713" s="86">
        <v>0.0</v>
      </c>
      <c r="AI713" s="86">
        <v>0.0</v>
      </c>
      <c r="AJ713" s="116"/>
    </row>
    <row r="714">
      <c r="A714" s="86">
        <v>14099.5</v>
      </c>
      <c r="B714" s="112">
        <v>44463.0</v>
      </c>
      <c r="C714" s="112">
        <v>44463.0</v>
      </c>
      <c r="D714" s="89" t="s">
        <v>93</v>
      </c>
      <c r="E714" s="89" t="s">
        <v>94</v>
      </c>
      <c r="F714" s="89" t="s">
        <v>191</v>
      </c>
      <c r="G714" s="89" t="s">
        <v>107</v>
      </c>
      <c r="H714" s="86">
        <v>27511.0</v>
      </c>
      <c r="I714" s="110"/>
      <c r="J714" s="86">
        <v>0.0</v>
      </c>
      <c r="K714" s="86">
        <v>1.0</v>
      </c>
      <c r="L714" s="86">
        <v>0.0</v>
      </c>
      <c r="M714" s="89" t="s">
        <v>39</v>
      </c>
      <c r="N714" s="89" t="s">
        <v>39</v>
      </c>
      <c r="O714" s="86">
        <v>0.0</v>
      </c>
      <c r="P714" s="86">
        <v>8.0</v>
      </c>
      <c r="Q714" s="86">
        <v>3.0</v>
      </c>
      <c r="R714" s="86">
        <v>5.0</v>
      </c>
      <c r="S714" s="86">
        <v>0.0</v>
      </c>
      <c r="T714" s="86">
        <v>0.0</v>
      </c>
      <c r="U714" s="86">
        <v>0.0</v>
      </c>
      <c r="V714" s="86">
        <v>0.0</v>
      </c>
      <c r="W714" s="86">
        <v>0.0</v>
      </c>
      <c r="X714" s="86">
        <v>0.0</v>
      </c>
      <c r="Y714" s="86">
        <v>0.0</v>
      </c>
      <c r="Z714" s="86">
        <v>0.0</v>
      </c>
      <c r="AA714" s="86">
        <v>0.0</v>
      </c>
      <c r="AB714" s="86">
        <v>0.0</v>
      </c>
      <c r="AC714" s="86">
        <v>0.0</v>
      </c>
      <c r="AD714" s="86">
        <v>0.0</v>
      </c>
      <c r="AE714" s="86">
        <v>0.0</v>
      </c>
      <c r="AF714" s="86">
        <v>0.0</v>
      </c>
      <c r="AG714" s="86">
        <v>0.0</v>
      </c>
      <c r="AH714" s="86">
        <v>0.0</v>
      </c>
      <c r="AI714" s="86">
        <v>0.0</v>
      </c>
      <c r="AJ714" s="116"/>
    </row>
    <row r="715">
      <c r="A715" s="86">
        <v>14099.6</v>
      </c>
      <c r="B715" s="112">
        <v>44463.0</v>
      </c>
      <c r="C715" s="112">
        <v>44463.0</v>
      </c>
      <c r="D715" s="89" t="s">
        <v>93</v>
      </c>
      <c r="E715" s="89" t="s">
        <v>94</v>
      </c>
      <c r="F715" s="89" t="s">
        <v>191</v>
      </c>
      <c r="G715" s="89" t="s">
        <v>107</v>
      </c>
      <c r="H715" s="86">
        <v>27511.0</v>
      </c>
      <c r="I715" s="110"/>
      <c r="J715" s="86">
        <v>0.0</v>
      </c>
      <c r="K715" s="86">
        <v>1.0</v>
      </c>
      <c r="L715" s="86">
        <v>0.0</v>
      </c>
      <c r="M715" s="89" t="s">
        <v>39</v>
      </c>
      <c r="N715" s="89" t="s">
        <v>39</v>
      </c>
      <c r="O715" s="86">
        <v>0.0</v>
      </c>
      <c r="P715" s="86">
        <v>12.0</v>
      </c>
      <c r="Q715" s="86">
        <v>4.0</v>
      </c>
      <c r="R715" s="86">
        <v>5.0</v>
      </c>
      <c r="S715" s="86">
        <v>0.0</v>
      </c>
      <c r="T715" s="86">
        <v>0.0</v>
      </c>
      <c r="U715" s="86">
        <v>0.0</v>
      </c>
      <c r="V715" s="86">
        <v>0.0</v>
      </c>
      <c r="W715" s="86">
        <v>0.0</v>
      </c>
      <c r="X715" s="86">
        <v>0.0</v>
      </c>
      <c r="Y715" s="86">
        <v>0.0</v>
      </c>
      <c r="Z715" s="86">
        <v>0.0</v>
      </c>
      <c r="AA715" s="86">
        <v>0.0</v>
      </c>
      <c r="AB715" s="86">
        <v>0.0</v>
      </c>
      <c r="AC715" s="86">
        <v>0.0</v>
      </c>
      <c r="AD715" s="86">
        <v>0.0</v>
      </c>
      <c r="AE715" s="86">
        <v>0.0</v>
      </c>
      <c r="AF715" s="86">
        <v>0.0</v>
      </c>
      <c r="AG715" s="86">
        <v>0.0</v>
      </c>
      <c r="AH715" s="86">
        <v>0.0</v>
      </c>
      <c r="AI715" s="86">
        <v>0.0</v>
      </c>
      <c r="AJ715" s="116"/>
    </row>
    <row r="716">
      <c r="A716" s="86">
        <v>14099.7</v>
      </c>
      <c r="B716" s="112">
        <v>44463.0</v>
      </c>
      <c r="C716" s="112">
        <v>44463.0</v>
      </c>
      <c r="D716" s="89" t="s">
        <v>93</v>
      </c>
      <c r="E716" s="89" t="s">
        <v>94</v>
      </c>
      <c r="J716" s="86">
        <v>0.0</v>
      </c>
      <c r="K716" s="86">
        <v>0.0</v>
      </c>
      <c r="L716" s="86">
        <v>1.0</v>
      </c>
      <c r="M716" s="89" t="s">
        <v>39</v>
      </c>
      <c r="N716" s="89" t="s">
        <v>39</v>
      </c>
      <c r="O716" s="86">
        <v>0.0</v>
      </c>
      <c r="P716" s="86">
        <v>2.0</v>
      </c>
      <c r="Q716" s="86">
        <v>2.0</v>
      </c>
      <c r="R716" s="86">
        <v>10.0</v>
      </c>
      <c r="S716" s="86">
        <v>0.0</v>
      </c>
      <c r="T716" s="86">
        <v>0.0</v>
      </c>
      <c r="U716" s="86">
        <v>0.0</v>
      </c>
      <c r="V716" s="86">
        <v>0.0</v>
      </c>
      <c r="W716" s="86">
        <v>0.0</v>
      </c>
      <c r="X716" s="86">
        <v>0.0</v>
      </c>
      <c r="Y716" s="86">
        <v>0.0</v>
      </c>
      <c r="Z716" s="86">
        <v>0.0</v>
      </c>
      <c r="AA716" s="86">
        <v>0.0</v>
      </c>
      <c r="AB716" s="86">
        <v>0.0</v>
      </c>
      <c r="AC716" s="86">
        <v>0.0</v>
      </c>
      <c r="AD716" s="86">
        <v>0.0</v>
      </c>
      <c r="AE716" s="86">
        <v>0.0</v>
      </c>
      <c r="AF716" s="86">
        <v>0.0</v>
      </c>
      <c r="AG716" s="86">
        <v>0.0</v>
      </c>
      <c r="AH716" s="86">
        <v>0.0</v>
      </c>
      <c r="AI716" s="86">
        <v>0.0</v>
      </c>
      <c r="AJ716" s="116"/>
    </row>
    <row r="717">
      <c r="A717" s="86">
        <v>14100.1</v>
      </c>
      <c r="B717" s="112">
        <v>44463.0</v>
      </c>
      <c r="C717" s="112">
        <v>44463.0</v>
      </c>
      <c r="D717" s="89" t="s">
        <v>93</v>
      </c>
      <c r="E717" s="89" t="s">
        <v>94</v>
      </c>
      <c r="J717" s="86">
        <v>0.0</v>
      </c>
      <c r="K717" s="86">
        <v>0.0</v>
      </c>
      <c r="L717" s="86">
        <v>1.0</v>
      </c>
      <c r="M717" s="89" t="s">
        <v>39</v>
      </c>
      <c r="N717" s="89" t="s">
        <v>39</v>
      </c>
      <c r="O717" s="86">
        <v>0.0</v>
      </c>
      <c r="P717" s="86">
        <v>19.0</v>
      </c>
      <c r="Q717" s="86">
        <v>2.0</v>
      </c>
      <c r="R717" s="86">
        <v>0.0</v>
      </c>
      <c r="S717" s="86">
        <v>0.0</v>
      </c>
      <c r="T717" s="86">
        <v>0.0</v>
      </c>
      <c r="U717" s="86">
        <v>0.0</v>
      </c>
      <c r="V717" s="86">
        <v>0.0</v>
      </c>
      <c r="W717" s="86">
        <v>0.0</v>
      </c>
      <c r="X717" s="86">
        <v>0.0</v>
      </c>
      <c r="Y717" s="86">
        <v>0.0</v>
      </c>
      <c r="Z717" s="86">
        <v>0.0</v>
      </c>
      <c r="AA717" s="86">
        <v>0.0</v>
      </c>
      <c r="AB717" s="86">
        <v>0.0</v>
      </c>
      <c r="AC717" s="86">
        <v>0.0</v>
      </c>
      <c r="AD717" s="86">
        <v>0.0</v>
      </c>
      <c r="AE717" s="86">
        <v>0.0</v>
      </c>
      <c r="AF717" s="86">
        <v>0.0</v>
      </c>
      <c r="AG717" s="86">
        <v>0.0</v>
      </c>
      <c r="AH717" s="86">
        <v>0.0</v>
      </c>
      <c r="AI717" s="86">
        <v>0.0</v>
      </c>
      <c r="AJ717" s="116"/>
    </row>
    <row r="718">
      <c r="A718" s="86">
        <v>14100.2</v>
      </c>
      <c r="B718" s="112">
        <v>44463.0</v>
      </c>
      <c r="C718" s="112">
        <v>44463.0</v>
      </c>
      <c r="D718" s="89" t="s">
        <v>93</v>
      </c>
      <c r="E718" s="89" t="s">
        <v>94</v>
      </c>
      <c r="F718" s="89" t="s">
        <v>191</v>
      </c>
      <c r="G718" s="90" t="s">
        <v>107</v>
      </c>
      <c r="H718" s="111">
        <v>27511.0</v>
      </c>
      <c r="I718" s="91"/>
      <c r="J718" s="86">
        <v>0.0</v>
      </c>
      <c r="K718" s="86">
        <v>1.0</v>
      </c>
      <c r="L718" s="86">
        <v>0.0</v>
      </c>
      <c r="M718" s="89" t="s">
        <v>39</v>
      </c>
      <c r="N718" s="89" t="s">
        <v>39</v>
      </c>
      <c r="O718" s="86">
        <v>0.0</v>
      </c>
      <c r="P718" s="86">
        <v>3.0</v>
      </c>
      <c r="Q718" s="86">
        <v>5.0</v>
      </c>
      <c r="R718" s="86">
        <v>10.0</v>
      </c>
      <c r="S718" s="86">
        <v>0.0</v>
      </c>
      <c r="T718" s="86">
        <v>0.0</v>
      </c>
      <c r="U718" s="86">
        <v>0.0</v>
      </c>
      <c r="V718" s="86">
        <v>0.0</v>
      </c>
      <c r="W718" s="86">
        <v>0.0</v>
      </c>
      <c r="X718" s="86">
        <v>0.0</v>
      </c>
      <c r="Y718" s="86">
        <v>0.0</v>
      </c>
      <c r="Z718" s="86">
        <v>0.0</v>
      </c>
      <c r="AA718" s="86">
        <v>0.0</v>
      </c>
      <c r="AB718" s="86">
        <v>0.0</v>
      </c>
      <c r="AC718" s="86">
        <v>0.0</v>
      </c>
      <c r="AD718" s="86">
        <v>0.0</v>
      </c>
      <c r="AE718" s="86">
        <v>0.0</v>
      </c>
      <c r="AF718" s="86">
        <v>0.0</v>
      </c>
      <c r="AG718" s="86">
        <v>0.0</v>
      </c>
      <c r="AH718" s="86">
        <v>0.0</v>
      </c>
      <c r="AI718" s="86">
        <v>0.0</v>
      </c>
      <c r="AJ718" s="116"/>
    </row>
    <row r="719">
      <c r="A719" s="86">
        <v>14100.3</v>
      </c>
      <c r="B719" s="112">
        <v>44463.0</v>
      </c>
      <c r="C719" s="112">
        <v>44463.0</v>
      </c>
      <c r="D719" s="89" t="s">
        <v>93</v>
      </c>
      <c r="E719" s="89" t="s">
        <v>94</v>
      </c>
      <c r="F719" s="89" t="s">
        <v>191</v>
      </c>
      <c r="G719" s="90" t="s">
        <v>107</v>
      </c>
      <c r="H719" s="111">
        <v>27511.0</v>
      </c>
      <c r="I719" s="91"/>
      <c r="J719" s="86">
        <v>0.0</v>
      </c>
      <c r="K719" s="86">
        <v>1.0</v>
      </c>
      <c r="L719" s="86">
        <v>0.0</v>
      </c>
      <c r="M719" s="89" t="s">
        <v>39</v>
      </c>
      <c r="N719" s="89" t="s">
        <v>39</v>
      </c>
      <c r="O719" s="86">
        <v>0.0</v>
      </c>
      <c r="P719" s="86">
        <v>0.0</v>
      </c>
      <c r="Q719" s="86">
        <v>0.0</v>
      </c>
      <c r="R719" s="86">
        <v>10.0</v>
      </c>
      <c r="S719" s="86">
        <v>0.0</v>
      </c>
      <c r="T719" s="86">
        <v>0.0</v>
      </c>
      <c r="U719" s="86">
        <v>0.0</v>
      </c>
      <c r="V719" s="86">
        <v>0.0</v>
      </c>
      <c r="W719" s="86">
        <v>0.0</v>
      </c>
      <c r="X719" s="86">
        <v>0.0</v>
      </c>
      <c r="Y719" s="86">
        <v>0.0</v>
      </c>
      <c r="Z719" s="86">
        <v>0.0</v>
      </c>
      <c r="AA719" s="86">
        <v>0.0</v>
      </c>
      <c r="AB719" s="86">
        <v>0.0</v>
      </c>
      <c r="AC719" s="86">
        <v>0.0</v>
      </c>
      <c r="AD719" s="86">
        <v>0.0</v>
      </c>
      <c r="AE719" s="86">
        <v>0.0</v>
      </c>
      <c r="AF719" s="86">
        <v>0.0</v>
      </c>
      <c r="AG719" s="86">
        <v>0.0</v>
      </c>
      <c r="AH719" s="86">
        <v>0.0</v>
      </c>
      <c r="AI719" s="86">
        <v>0.0</v>
      </c>
      <c r="AJ719" s="116"/>
    </row>
    <row r="720">
      <c r="A720" s="86">
        <v>14100.4</v>
      </c>
      <c r="B720" s="112">
        <v>44463.0</v>
      </c>
      <c r="C720" s="112">
        <v>44464.0</v>
      </c>
      <c r="D720" s="89" t="s">
        <v>93</v>
      </c>
      <c r="E720" s="89" t="s">
        <v>94</v>
      </c>
      <c r="F720" s="89" t="s">
        <v>191</v>
      </c>
      <c r="G720" s="89" t="s">
        <v>107</v>
      </c>
      <c r="H720" s="86">
        <v>27511.0</v>
      </c>
      <c r="I720" s="110"/>
      <c r="J720" s="86">
        <v>0.0</v>
      </c>
      <c r="K720" s="86">
        <v>1.0</v>
      </c>
      <c r="L720" s="86">
        <v>0.0</v>
      </c>
      <c r="M720" s="89" t="s">
        <v>39</v>
      </c>
      <c r="N720" s="89" t="s">
        <v>39</v>
      </c>
      <c r="O720" s="86">
        <v>0.0</v>
      </c>
      <c r="P720" s="86">
        <v>5.0</v>
      </c>
      <c r="Q720" s="86">
        <v>6.0</v>
      </c>
      <c r="R720" s="86">
        <v>10.0</v>
      </c>
      <c r="S720" s="86">
        <v>0.0</v>
      </c>
      <c r="T720" s="86">
        <v>0.0</v>
      </c>
      <c r="U720" s="86">
        <v>0.0</v>
      </c>
      <c r="V720" s="86">
        <v>0.0</v>
      </c>
      <c r="W720" s="86">
        <v>0.0</v>
      </c>
      <c r="X720" s="86">
        <v>0.0</v>
      </c>
      <c r="Y720" s="86">
        <v>0.0</v>
      </c>
      <c r="Z720" s="86">
        <v>0.0</v>
      </c>
      <c r="AA720" s="86">
        <v>0.0</v>
      </c>
      <c r="AB720" s="86">
        <v>0.0</v>
      </c>
      <c r="AC720" s="86">
        <v>0.0</v>
      </c>
      <c r="AD720" s="86">
        <v>0.0</v>
      </c>
      <c r="AE720" s="86">
        <v>0.0</v>
      </c>
      <c r="AF720" s="86">
        <v>0.0</v>
      </c>
      <c r="AG720" s="86">
        <v>0.0</v>
      </c>
      <c r="AH720" s="86">
        <v>0.0</v>
      </c>
      <c r="AI720" s="86">
        <v>0.0</v>
      </c>
      <c r="AJ720" s="116"/>
    </row>
    <row r="721">
      <c r="A721" s="86">
        <v>14100.5</v>
      </c>
      <c r="B721" s="112">
        <v>44463.0</v>
      </c>
      <c r="C721" s="112">
        <v>44464.0</v>
      </c>
      <c r="D721" s="89" t="s">
        <v>93</v>
      </c>
      <c r="E721" s="89" t="s">
        <v>94</v>
      </c>
      <c r="F721" s="89" t="s">
        <v>191</v>
      </c>
      <c r="G721" s="89" t="s">
        <v>107</v>
      </c>
      <c r="H721" s="86">
        <v>27511.0</v>
      </c>
      <c r="I721" s="110"/>
      <c r="J721" s="86">
        <v>0.0</v>
      </c>
      <c r="K721" s="86">
        <v>1.0</v>
      </c>
      <c r="L721" s="86">
        <v>0.0</v>
      </c>
      <c r="M721" s="89" t="s">
        <v>39</v>
      </c>
      <c r="N721" s="89" t="s">
        <v>39</v>
      </c>
      <c r="O721" s="86">
        <v>0.0</v>
      </c>
      <c r="P721" s="86">
        <v>1.0</v>
      </c>
      <c r="Q721" s="86">
        <v>1.0</v>
      </c>
      <c r="R721" s="86">
        <v>10.0</v>
      </c>
      <c r="S721" s="86">
        <v>0.0</v>
      </c>
      <c r="T721" s="86">
        <v>0.0</v>
      </c>
      <c r="U721" s="86">
        <v>0.0</v>
      </c>
      <c r="V721" s="86">
        <v>0.0</v>
      </c>
      <c r="W721" s="86">
        <v>0.0</v>
      </c>
      <c r="X721" s="86">
        <v>0.0</v>
      </c>
      <c r="Y721" s="86">
        <v>0.0</v>
      </c>
      <c r="Z721" s="86">
        <v>0.0</v>
      </c>
      <c r="AA721" s="86">
        <v>0.0</v>
      </c>
      <c r="AB721" s="86">
        <v>0.0</v>
      </c>
      <c r="AC721" s="86">
        <v>0.0</v>
      </c>
      <c r="AD721" s="86">
        <v>0.0</v>
      </c>
      <c r="AE721" s="86">
        <v>0.0</v>
      </c>
      <c r="AF721" s="86">
        <v>0.0</v>
      </c>
      <c r="AG721" s="86">
        <v>0.0</v>
      </c>
      <c r="AH721" s="86">
        <v>0.0</v>
      </c>
      <c r="AI721" s="86">
        <v>0.0</v>
      </c>
      <c r="AJ721" s="116"/>
    </row>
    <row r="722">
      <c r="A722" s="86">
        <v>14100.6</v>
      </c>
      <c r="B722" s="112">
        <v>44463.0</v>
      </c>
      <c r="C722" s="112">
        <v>44464.0</v>
      </c>
      <c r="D722" s="89" t="s">
        <v>93</v>
      </c>
      <c r="E722" s="89" t="s">
        <v>94</v>
      </c>
      <c r="J722" s="86">
        <v>1.0</v>
      </c>
      <c r="K722" s="86">
        <v>0.0</v>
      </c>
      <c r="L722" s="86">
        <v>0.0</v>
      </c>
      <c r="M722" s="89" t="s">
        <v>39</v>
      </c>
      <c r="N722" s="89" t="s">
        <v>39</v>
      </c>
      <c r="O722" s="86">
        <v>0.0</v>
      </c>
      <c r="P722" s="86">
        <v>0.0</v>
      </c>
      <c r="Q722" s="86">
        <v>0.0</v>
      </c>
      <c r="R722" s="86">
        <v>0.0</v>
      </c>
      <c r="S722" s="86">
        <v>0.0</v>
      </c>
      <c r="T722" s="86">
        <v>0.0</v>
      </c>
      <c r="U722" s="86">
        <v>0.0</v>
      </c>
      <c r="V722" s="86">
        <v>0.0</v>
      </c>
      <c r="W722" s="86">
        <v>0.0</v>
      </c>
      <c r="X722" s="86">
        <v>0.0</v>
      </c>
      <c r="Y722" s="86">
        <v>0.0</v>
      </c>
      <c r="Z722" s="86">
        <v>4.0</v>
      </c>
      <c r="AA722" s="86">
        <v>5.0</v>
      </c>
      <c r="AB722" s="86">
        <v>0.0</v>
      </c>
      <c r="AC722" s="86">
        <v>0.0</v>
      </c>
      <c r="AD722" s="86">
        <v>0.0</v>
      </c>
      <c r="AE722" s="86">
        <v>0.0</v>
      </c>
      <c r="AF722" s="86">
        <v>0.0</v>
      </c>
      <c r="AG722" s="86">
        <v>0.0</v>
      </c>
      <c r="AH722" s="86">
        <v>0.0</v>
      </c>
      <c r="AI722" s="86">
        <v>0.0</v>
      </c>
      <c r="AJ722" s="116"/>
    </row>
    <row r="723">
      <c r="A723" s="86">
        <v>14100.7</v>
      </c>
      <c r="B723" s="112">
        <v>44463.0</v>
      </c>
      <c r="C723" s="112">
        <v>44464.0</v>
      </c>
      <c r="D723" s="89" t="s">
        <v>93</v>
      </c>
      <c r="E723" s="89" t="s">
        <v>94</v>
      </c>
      <c r="J723" s="86">
        <v>1.0</v>
      </c>
      <c r="K723" s="86">
        <v>0.0</v>
      </c>
      <c r="L723" s="86">
        <v>0.0</v>
      </c>
      <c r="M723" s="89" t="s">
        <v>39</v>
      </c>
      <c r="N723" s="89" t="s">
        <v>39</v>
      </c>
      <c r="O723" s="86">
        <v>0.0</v>
      </c>
      <c r="P723" s="86">
        <v>0.0</v>
      </c>
      <c r="Q723" s="86">
        <v>0.0</v>
      </c>
      <c r="R723" s="86">
        <v>0.0</v>
      </c>
      <c r="S723" s="86">
        <v>0.0</v>
      </c>
      <c r="T723" s="86">
        <v>0.0</v>
      </c>
      <c r="U723" s="86">
        <v>0.0</v>
      </c>
      <c r="V723" s="86">
        <v>0.0</v>
      </c>
      <c r="W723" s="86">
        <v>0.0</v>
      </c>
      <c r="X723" s="86">
        <v>0.0</v>
      </c>
      <c r="Y723" s="86">
        <v>0.0</v>
      </c>
      <c r="Z723" s="86">
        <v>3.0</v>
      </c>
      <c r="AA723" s="86">
        <v>5.0</v>
      </c>
      <c r="AB723" s="86">
        <v>0.0</v>
      </c>
      <c r="AC723" s="86">
        <v>0.0</v>
      </c>
      <c r="AD723" s="86">
        <v>0.0</v>
      </c>
      <c r="AE723" s="86">
        <v>0.0</v>
      </c>
      <c r="AF723" s="86">
        <v>0.0</v>
      </c>
      <c r="AG723" s="86">
        <v>0.0</v>
      </c>
      <c r="AH723" s="86">
        <v>0.0</v>
      </c>
      <c r="AI723" s="86">
        <v>0.0</v>
      </c>
      <c r="AJ723" s="116"/>
    </row>
    <row r="724">
      <c r="A724" s="86">
        <v>14100.8</v>
      </c>
      <c r="B724" s="112">
        <v>44463.0</v>
      </c>
      <c r="C724" s="112">
        <v>44464.0</v>
      </c>
      <c r="D724" s="89" t="s">
        <v>93</v>
      </c>
      <c r="E724" s="89" t="s">
        <v>94</v>
      </c>
      <c r="J724" s="86">
        <v>1.0</v>
      </c>
      <c r="K724" s="86">
        <v>0.0</v>
      </c>
      <c r="L724" s="86">
        <v>0.0</v>
      </c>
      <c r="M724" s="89" t="s">
        <v>39</v>
      </c>
      <c r="N724" s="89" t="s">
        <v>39</v>
      </c>
      <c r="O724" s="86">
        <v>0.0</v>
      </c>
      <c r="P724" s="86">
        <v>0.0</v>
      </c>
      <c r="Q724" s="86">
        <v>0.0</v>
      </c>
      <c r="R724" s="86">
        <v>0.0</v>
      </c>
      <c r="S724" s="86">
        <v>0.0</v>
      </c>
      <c r="T724" s="86">
        <v>0.0</v>
      </c>
      <c r="U724" s="86">
        <v>0.0</v>
      </c>
      <c r="V724" s="86">
        <v>0.0</v>
      </c>
      <c r="W724" s="86">
        <v>0.0</v>
      </c>
      <c r="X724" s="86">
        <v>0.0</v>
      </c>
      <c r="Y724" s="86">
        <v>0.0</v>
      </c>
      <c r="Z724" s="86">
        <v>7.0</v>
      </c>
      <c r="AA724" s="86">
        <v>3.0</v>
      </c>
      <c r="AB724" s="86">
        <v>0.0</v>
      </c>
      <c r="AC724" s="86">
        <v>0.0</v>
      </c>
      <c r="AD724" s="86">
        <v>0.0</v>
      </c>
      <c r="AE724" s="86">
        <v>0.0</v>
      </c>
      <c r="AF724" s="86">
        <v>0.0</v>
      </c>
      <c r="AG724" s="86">
        <v>0.0</v>
      </c>
      <c r="AH724" s="86">
        <v>0.0</v>
      </c>
      <c r="AI724" s="86">
        <v>0.0</v>
      </c>
      <c r="AJ724" s="116"/>
    </row>
    <row r="725">
      <c r="A725" s="86">
        <v>14100.9</v>
      </c>
      <c r="B725" s="112">
        <v>44463.0</v>
      </c>
      <c r="C725" s="112">
        <v>44464.0</v>
      </c>
      <c r="D725" s="89" t="s">
        <v>93</v>
      </c>
      <c r="E725" s="89" t="s">
        <v>94</v>
      </c>
      <c r="J725" s="86">
        <v>1.0</v>
      </c>
      <c r="K725" s="86">
        <v>0.0</v>
      </c>
      <c r="L725" s="86">
        <v>0.0</v>
      </c>
      <c r="M725" s="89" t="s">
        <v>39</v>
      </c>
      <c r="N725" s="89" t="s">
        <v>39</v>
      </c>
      <c r="O725" s="86">
        <v>0.0</v>
      </c>
      <c r="P725" s="86">
        <v>0.0</v>
      </c>
      <c r="Q725" s="86">
        <v>0.0</v>
      </c>
      <c r="R725" s="86">
        <v>0.0</v>
      </c>
      <c r="S725" s="86">
        <v>0.0</v>
      </c>
      <c r="T725" s="86">
        <v>0.0</v>
      </c>
      <c r="U725" s="86">
        <v>0.0</v>
      </c>
      <c r="V725" s="86">
        <v>0.0</v>
      </c>
      <c r="W725" s="86">
        <v>0.0</v>
      </c>
      <c r="X725" s="86">
        <v>0.0</v>
      </c>
      <c r="Y725" s="86">
        <v>0.0</v>
      </c>
      <c r="Z725" s="86">
        <v>6.0</v>
      </c>
      <c r="AA725" s="86">
        <v>4.0</v>
      </c>
      <c r="AB725" s="86">
        <v>0.0</v>
      </c>
      <c r="AC725" s="86">
        <v>0.0</v>
      </c>
      <c r="AD725" s="86">
        <v>0.0</v>
      </c>
      <c r="AE725" s="86">
        <v>0.0</v>
      </c>
      <c r="AF725" s="86">
        <v>0.0</v>
      </c>
      <c r="AG725" s="86">
        <v>0.0</v>
      </c>
      <c r="AH725" s="86">
        <v>0.0</v>
      </c>
      <c r="AI725" s="86">
        <v>0.0</v>
      </c>
      <c r="AJ725" s="116"/>
    </row>
    <row r="726">
      <c r="A726" s="86">
        <v>14101.1</v>
      </c>
      <c r="B726" s="112">
        <v>44464.0</v>
      </c>
      <c r="C726" s="112">
        <v>44464.0</v>
      </c>
      <c r="D726" s="89" t="s">
        <v>93</v>
      </c>
      <c r="E726" s="89" t="s">
        <v>94</v>
      </c>
      <c r="F726" s="89" t="s">
        <v>191</v>
      </c>
      <c r="G726" s="89" t="s">
        <v>107</v>
      </c>
      <c r="H726" s="86">
        <v>27511.0</v>
      </c>
      <c r="I726" s="110"/>
      <c r="J726" s="86">
        <v>0.0</v>
      </c>
      <c r="K726" s="86">
        <v>1.0</v>
      </c>
      <c r="L726" s="86">
        <v>0.0</v>
      </c>
      <c r="M726" s="89" t="s">
        <v>39</v>
      </c>
      <c r="N726" s="89" t="s">
        <v>39</v>
      </c>
      <c r="O726" s="86">
        <v>0.0</v>
      </c>
      <c r="P726" s="86">
        <v>0.0</v>
      </c>
      <c r="Q726" s="86">
        <v>0.0</v>
      </c>
      <c r="R726" s="86">
        <v>0.0</v>
      </c>
      <c r="S726" s="86">
        <v>0.0</v>
      </c>
      <c r="T726" s="86">
        <v>0.0</v>
      </c>
      <c r="U726" s="86">
        <v>0.0</v>
      </c>
      <c r="V726" s="86">
        <v>0.0</v>
      </c>
      <c r="W726" s="86">
        <v>0.0</v>
      </c>
      <c r="X726" s="86">
        <v>0.0</v>
      </c>
      <c r="Y726" s="86">
        <v>0.0</v>
      </c>
      <c r="Z726" s="86">
        <v>0.0</v>
      </c>
      <c r="AA726" s="86">
        <v>0.0</v>
      </c>
      <c r="AB726" s="86">
        <v>10.0</v>
      </c>
      <c r="AC726" s="86">
        <v>0.0</v>
      </c>
      <c r="AD726" s="86">
        <v>0.0</v>
      </c>
      <c r="AE726" s="86">
        <v>0.0</v>
      </c>
      <c r="AF726" s="86">
        <v>0.0</v>
      </c>
      <c r="AG726" s="86">
        <v>0.0</v>
      </c>
      <c r="AH726" s="86">
        <v>0.0</v>
      </c>
      <c r="AI726" s="86">
        <v>0.0</v>
      </c>
      <c r="AJ726" s="116"/>
    </row>
    <row r="727">
      <c r="A727" s="86">
        <v>14101.2</v>
      </c>
      <c r="B727" s="112">
        <v>44464.0</v>
      </c>
      <c r="C727" s="112">
        <v>44464.0</v>
      </c>
      <c r="D727" s="89" t="s">
        <v>93</v>
      </c>
      <c r="E727" s="89" t="s">
        <v>94</v>
      </c>
      <c r="F727" s="89" t="s">
        <v>191</v>
      </c>
      <c r="G727" s="89" t="s">
        <v>107</v>
      </c>
      <c r="H727" s="86">
        <v>27511.0</v>
      </c>
      <c r="I727" s="110"/>
      <c r="J727" s="86">
        <v>0.0</v>
      </c>
      <c r="K727" s="86">
        <v>1.0</v>
      </c>
      <c r="L727" s="86">
        <v>0.0</v>
      </c>
      <c r="M727" s="89" t="s">
        <v>39</v>
      </c>
      <c r="N727" s="89" t="s">
        <v>39</v>
      </c>
      <c r="O727" s="86">
        <v>0.0</v>
      </c>
      <c r="P727" s="86">
        <v>6.0</v>
      </c>
      <c r="Q727" s="86">
        <v>2.0</v>
      </c>
      <c r="R727" s="86">
        <v>5.0</v>
      </c>
      <c r="S727" s="86">
        <v>0.0</v>
      </c>
      <c r="T727" s="86">
        <v>0.0</v>
      </c>
      <c r="U727" s="86">
        <v>0.0</v>
      </c>
      <c r="V727" s="86">
        <v>0.0</v>
      </c>
      <c r="W727" s="86">
        <v>0.0</v>
      </c>
      <c r="X727" s="86">
        <v>0.0</v>
      </c>
      <c r="Y727" s="86">
        <v>0.0</v>
      </c>
      <c r="Z727" s="86">
        <v>0.0</v>
      </c>
      <c r="AA727" s="86">
        <v>0.0</v>
      </c>
      <c r="AB727" s="86">
        <v>0.0</v>
      </c>
      <c r="AC727" s="86">
        <v>0.0</v>
      </c>
      <c r="AD727" s="86">
        <v>0.0</v>
      </c>
      <c r="AE727" s="86">
        <v>0.0</v>
      </c>
      <c r="AF727" s="86">
        <v>0.0</v>
      </c>
      <c r="AG727" s="86">
        <v>0.0</v>
      </c>
      <c r="AH727" s="86">
        <v>0.0</v>
      </c>
      <c r="AI727" s="86">
        <v>0.0</v>
      </c>
      <c r="AJ727" s="116"/>
    </row>
    <row r="728">
      <c r="A728" s="86">
        <v>14101.3</v>
      </c>
      <c r="B728" s="112">
        <v>44464.0</v>
      </c>
      <c r="C728" s="112">
        <v>44464.0</v>
      </c>
      <c r="D728" s="89" t="s">
        <v>93</v>
      </c>
      <c r="E728" s="89" t="s">
        <v>94</v>
      </c>
      <c r="J728" s="86">
        <v>1.0</v>
      </c>
      <c r="K728" s="86">
        <v>0.0</v>
      </c>
      <c r="L728" s="86">
        <v>0.0</v>
      </c>
      <c r="M728" s="89" t="s">
        <v>39</v>
      </c>
      <c r="N728" s="89" t="s">
        <v>39</v>
      </c>
      <c r="O728" s="86">
        <v>0.0</v>
      </c>
      <c r="P728" s="86">
        <v>0.0</v>
      </c>
      <c r="Q728" s="86">
        <v>0.0</v>
      </c>
      <c r="R728" s="86">
        <v>0.0</v>
      </c>
      <c r="S728" s="86">
        <v>0.0</v>
      </c>
      <c r="T728" s="86">
        <v>0.0</v>
      </c>
      <c r="U728" s="86">
        <v>0.0</v>
      </c>
      <c r="V728" s="86">
        <v>0.0</v>
      </c>
      <c r="W728" s="86">
        <v>0.0</v>
      </c>
      <c r="X728" s="86">
        <v>0.0</v>
      </c>
      <c r="Y728" s="86">
        <v>0.0</v>
      </c>
      <c r="Z728" s="86">
        <v>0.0</v>
      </c>
      <c r="AA728" s="86">
        <v>0.0</v>
      </c>
      <c r="AB728" s="86">
        <v>0.0</v>
      </c>
      <c r="AC728" s="86">
        <v>0.0</v>
      </c>
      <c r="AD728" s="86">
        <v>0.0</v>
      </c>
      <c r="AE728" s="86">
        <v>4.0</v>
      </c>
      <c r="AF728" s="86">
        <v>4.0</v>
      </c>
      <c r="AG728" s="86">
        <v>0.0</v>
      </c>
      <c r="AH728" s="86">
        <v>0.0</v>
      </c>
      <c r="AI728" s="86">
        <v>0.0</v>
      </c>
      <c r="AJ728" s="116"/>
    </row>
    <row r="729">
      <c r="A729" s="86">
        <v>14101.4</v>
      </c>
      <c r="B729" s="112">
        <v>44464.0</v>
      </c>
      <c r="C729" s="112">
        <v>44464.0</v>
      </c>
      <c r="D729" s="89" t="s">
        <v>93</v>
      </c>
      <c r="E729" s="89" t="s">
        <v>94</v>
      </c>
      <c r="J729" s="86">
        <v>1.0</v>
      </c>
      <c r="K729" s="86">
        <v>0.0</v>
      </c>
      <c r="L729" s="86">
        <v>0.0</v>
      </c>
      <c r="M729" s="89" t="s">
        <v>39</v>
      </c>
      <c r="N729" s="89" t="s">
        <v>39</v>
      </c>
      <c r="O729" s="86">
        <v>0.0</v>
      </c>
      <c r="P729" s="86">
        <v>0.0</v>
      </c>
      <c r="Q729" s="86">
        <v>0.0</v>
      </c>
      <c r="R729" s="86">
        <v>0.0</v>
      </c>
      <c r="S729" s="86">
        <v>0.0</v>
      </c>
      <c r="T729" s="86">
        <v>0.0</v>
      </c>
      <c r="U729" s="86">
        <v>0.0</v>
      </c>
      <c r="V729" s="86">
        <v>0.0</v>
      </c>
      <c r="W729" s="86">
        <v>0.0</v>
      </c>
      <c r="X729" s="86">
        <v>0.0</v>
      </c>
      <c r="Y729" s="86">
        <v>0.0</v>
      </c>
      <c r="Z729" s="86">
        <v>0.0</v>
      </c>
      <c r="AA729" s="86">
        <v>0.0</v>
      </c>
      <c r="AB729" s="86">
        <v>0.0</v>
      </c>
      <c r="AC729" s="86">
        <v>0.0</v>
      </c>
      <c r="AD729" s="86">
        <v>0.0</v>
      </c>
      <c r="AE729" s="86">
        <v>3.0</v>
      </c>
      <c r="AF729" s="86">
        <v>5.0</v>
      </c>
      <c r="AG729" s="86">
        <v>5.0</v>
      </c>
      <c r="AH729" s="86">
        <v>0.0</v>
      </c>
      <c r="AI729" s="86">
        <v>0.0</v>
      </c>
      <c r="AJ729" s="116"/>
    </row>
    <row r="730">
      <c r="A730" s="86">
        <v>14101.5</v>
      </c>
      <c r="B730" s="112">
        <v>44464.0</v>
      </c>
      <c r="C730" s="112">
        <v>44464.0</v>
      </c>
      <c r="D730" s="89" t="s">
        <v>93</v>
      </c>
      <c r="E730" s="89" t="s">
        <v>94</v>
      </c>
      <c r="F730" s="89" t="s">
        <v>191</v>
      </c>
      <c r="G730" s="90" t="s">
        <v>107</v>
      </c>
      <c r="H730" s="111">
        <v>27511.0</v>
      </c>
      <c r="I730" s="91"/>
      <c r="J730" s="86">
        <v>0.0</v>
      </c>
      <c r="K730" s="86">
        <v>1.0</v>
      </c>
      <c r="L730" s="86">
        <v>0.0</v>
      </c>
      <c r="M730" s="89" t="s">
        <v>39</v>
      </c>
      <c r="N730" s="89" t="s">
        <v>39</v>
      </c>
      <c r="O730" s="86">
        <v>0.0</v>
      </c>
      <c r="P730" s="86">
        <v>2.0</v>
      </c>
      <c r="Q730" s="86">
        <v>2.0</v>
      </c>
      <c r="R730" s="86">
        <v>0.0</v>
      </c>
      <c r="S730" s="86">
        <v>0.0</v>
      </c>
      <c r="T730" s="86">
        <v>0.0</v>
      </c>
      <c r="U730" s="86">
        <v>0.0</v>
      </c>
      <c r="V730" s="86">
        <v>0.0</v>
      </c>
      <c r="W730" s="86">
        <v>0.0</v>
      </c>
      <c r="X730" s="86">
        <v>0.0</v>
      </c>
      <c r="Y730" s="86">
        <v>0.0</v>
      </c>
      <c r="Z730" s="86">
        <v>0.0</v>
      </c>
      <c r="AA730" s="86">
        <v>0.0</v>
      </c>
      <c r="AB730" s="86">
        <v>0.0</v>
      </c>
      <c r="AC730" s="86">
        <v>0.0</v>
      </c>
      <c r="AD730" s="86">
        <v>0.0</v>
      </c>
      <c r="AE730" s="86">
        <v>0.0</v>
      </c>
      <c r="AF730" s="86">
        <v>0.0</v>
      </c>
      <c r="AG730" s="86">
        <v>0.0</v>
      </c>
      <c r="AH730" s="86">
        <v>0.0</v>
      </c>
      <c r="AI730" s="86">
        <v>0.0</v>
      </c>
      <c r="AJ730" s="116"/>
    </row>
    <row r="731">
      <c r="A731" s="86">
        <v>14101.6</v>
      </c>
      <c r="B731" s="112">
        <v>44464.0</v>
      </c>
      <c r="C731" s="112">
        <v>44464.0</v>
      </c>
      <c r="D731" s="89" t="s">
        <v>93</v>
      </c>
      <c r="E731" s="89" t="s">
        <v>94</v>
      </c>
      <c r="F731" s="89" t="s">
        <v>191</v>
      </c>
      <c r="G731" s="90" t="s">
        <v>107</v>
      </c>
      <c r="H731" s="111">
        <v>27511.0</v>
      </c>
      <c r="I731" s="91"/>
      <c r="J731" s="86">
        <v>0.0</v>
      </c>
      <c r="K731" s="86">
        <v>1.0</v>
      </c>
      <c r="L731" s="86">
        <v>0.0</v>
      </c>
      <c r="M731" s="89" t="s">
        <v>39</v>
      </c>
      <c r="N731" s="89" t="s">
        <v>39</v>
      </c>
      <c r="O731" s="86">
        <v>0.0</v>
      </c>
      <c r="P731" s="86">
        <v>5.0</v>
      </c>
      <c r="Q731" s="86">
        <v>6.0</v>
      </c>
      <c r="R731" s="86">
        <v>10.0</v>
      </c>
      <c r="S731" s="86">
        <v>0.0</v>
      </c>
      <c r="T731" s="86">
        <v>0.0</v>
      </c>
      <c r="U731" s="86">
        <v>0.0</v>
      </c>
      <c r="V731" s="86">
        <v>0.0</v>
      </c>
      <c r="W731" s="86">
        <v>0.0</v>
      </c>
      <c r="X731" s="86">
        <v>0.0</v>
      </c>
      <c r="Y731" s="86">
        <v>0.0</v>
      </c>
      <c r="Z731" s="86">
        <v>0.0</v>
      </c>
      <c r="AA731" s="86">
        <v>0.0</v>
      </c>
      <c r="AB731" s="86">
        <v>0.0</v>
      </c>
      <c r="AC731" s="86">
        <v>0.0</v>
      </c>
      <c r="AD731" s="86">
        <v>0.0</v>
      </c>
      <c r="AE731" s="86">
        <v>0.0</v>
      </c>
      <c r="AF731" s="86">
        <v>0.0</v>
      </c>
      <c r="AG731" s="86">
        <v>0.0</v>
      </c>
      <c r="AH731" s="86">
        <v>0.0</v>
      </c>
      <c r="AI731" s="86">
        <v>0.0</v>
      </c>
      <c r="AJ731" s="116"/>
    </row>
    <row r="732">
      <c r="A732" s="86">
        <v>14102.1</v>
      </c>
      <c r="B732" s="112">
        <v>44464.0</v>
      </c>
      <c r="C732" s="112">
        <v>44464.0</v>
      </c>
      <c r="D732" s="89" t="s">
        <v>93</v>
      </c>
      <c r="E732" s="89" t="s">
        <v>94</v>
      </c>
      <c r="F732" s="89" t="s">
        <v>191</v>
      </c>
      <c r="G732" s="90" t="s">
        <v>107</v>
      </c>
      <c r="H732" s="111">
        <v>27511.0</v>
      </c>
      <c r="I732" s="91"/>
      <c r="J732" s="86">
        <v>0.0</v>
      </c>
      <c r="K732" s="86">
        <v>1.0</v>
      </c>
      <c r="L732" s="86">
        <v>0.0</v>
      </c>
      <c r="M732" s="89" t="s">
        <v>39</v>
      </c>
      <c r="N732" s="89" t="s">
        <v>39</v>
      </c>
      <c r="O732" s="86">
        <v>0.0</v>
      </c>
      <c r="P732" s="86">
        <v>7.0</v>
      </c>
      <c r="Q732" s="86">
        <v>3.0</v>
      </c>
      <c r="R732" s="86">
        <v>10.0</v>
      </c>
      <c r="S732" s="86">
        <v>0.0</v>
      </c>
      <c r="T732" s="86">
        <v>0.0</v>
      </c>
      <c r="U732" s="86">
        <v>0.0</v>
      </c>
      <c r="V732" s="86">
        <v>0.0</v>
      </c>
      <c r="W732" s="86">
        <v>0.0</v>
      </c>
      <c r="X732" s="86">
        <v>0.0</v>
      </c>
      <c r="Y732" s="86">
        <v>0.0</v>
      </c>
      <c r="Z732" s="86">
        <v>0.0</v>
      </c>
      <c r="AA732" s="86">
        <v>0.0</v>
      </c>
      <c r="AB732" s="86">
        <v>0.0</v>
      </c>
      <c r="AC732" s="86">
        <v>0.0</v>
      </c>
      <c r="AD732" s="86">
        <v>0.0</v>
      </c>
      <c r="AE732" s="86">
        <v>0.0</v>
      </c>
      <c r="AF732" s="86">
        <v>0.0</v>
      </c>
      <c r="AG732" s="86">
        <v>0.0</v>
      </c>
      <c r="AH732" s="86">
        <v>0.0</v>
      </c>
      <c r="AI732" s="86">
        <v>0.0</v>
      </c>
      <c r="AJ732" s="116"/>
    </row>
    <row r="733">
      <c r="A733" s="86">
        <v>14102.2</v>
      </c>
      <c r="B733" s="112">
        <v>44464.0</v>
      </c>
      <c r="C733" s="112">
        <v>44464.0</v>
      </c>
      <c r="D733" s="89" t="s">
        <v>93</v>
      </c>
      <c r="E733" s="89" t="s">
        <v>94</v>
      </c>
      <c r="F733" s="89" t="s">
        <v>191</v>
      </c>
      <c r="G733" s="90" t="s">
        <v>107</v>
      </c>
      <c r="H733" s="111">
        <v>27511.0</v>
      </c>
      <c r="I733" s="91"/>
      <c r="J733" s="86">
        <v>0.0</v>
      </c>
      <c r="K733" s="86">
        <v>1.0</v>
      </c>
      <c r="L733" s="86">
        <v>0.0</v>
      </c>
      <c r="M733" s="89" t="s">
        <v>39</v>
      </c>
      <c r="N733" s="89" t="s">
        <v>39</v>
      </c>
      <c r="O733" s="86">
        <v>0.0</v>
      </c>
      <c r="P733" s="86">
        <v>2.0</v>
      </c>
      <c r="Q733" s="86">
        <v>4.0</v>
      </c>
      <c r="R733" s="86">
        <v>10.0</v>
      </c>
      <c r="S733" s="86">
        <v>0.0</v>
      </c>
      <c r="T733" s="86">
        <v>0.0</v>
      </c>
      <c r="U733" s="86">
        <v>0.0</v>
      </c>
      <c r="V733" s="86">
        <v>0.0</v>
      </c>
      <c r="W733" s="86">
        <v>0.0</v>
      </c>
      <c r="X733" s="86">
        <v>0.0</v>
      </c>
      <c r="Y733" s="86">
        <v>0.0</v>
      </c>
      <c r="Z733" s="86">
        <v>0.0</v>
      </c>
      <c r="AA733" s="86">
        <v>0.0</v>
      </c>
      <c r="AB733" s="86">
        <v>0.0</v>
      </c>
      <c r="AC733" s="86">
        <v>0.0</v>
      </c>
      <c r="AD733" s="86">
        <v>0.0</v>
      </c>
      <c r="AE733" s="86">
        <v>0.0</v>
      </c>
      <c r="AF733" s="86">
        <v>0.0</v>
      </c>
      <c r="AG733" s="86">
        <v>0.0</v>
      </c>
      <c r="AH733" s="86">
        <v>0.0</v>
      </c>
      <c r="AI733" s="86">
        <v>0.0</v>
      </c>
      <c r="AJ733" s="116"/>
    </row>
    <row r="734">
      <c r="A734" s="86">
        <v>14102.3</v>
      </c>
      <c r="B734" s="112">
        <v>44464.0</v>
      </c>
      <c r="C734" s="112">
        <v>44464.0</v>
      </c>
      <c r="D734" s="89" t="s">
        <v>93</v>
      </c>
      <c r="E734" s="89" t="s">
        <v>94</v>
      </c>
      <c r="F734" s="89" t="s">
        <v>191</v>
      </c>
      <c r="G734" s="90" t="s">
        <v>107</v>
      </c>
      <c r="H734" s="111">
        <v>27511.0</v>
      </c>
      <c r="I734" s="91"/>
      <c r="J734" s="86">
        <v>0.0</v>
      </c>
      <c r="K734" s="86">
        <v>1.0</v>
      </c>
      <c r="L734" s="86">
        <v>0.0</v>
      </c>
      <c r="M734" s="89" t="s">
        <v>39</v>
      </c>
      <c r="N734" s="89" t="s">
        <v>39</v>
      </c>
      <c r="O734" s="86">
        <v>0.0</v>
      </c>
      <c r="P734" s="86">
        <v>1.0</v>
      </c>
      <c r="Q734" s="86">
        <v>5.0</v>
      </c>
      <c r="R734" s="86">
        <v>10.0</v>
      </c>
      <c r="S734" s="86">
        <v>0.0</v>
      </c>
      <c r="T734" s="86">
        <v>0.0</v>
      </c>
      <c r="U734" s="86">
        <v>0.0</v>
      </c>
      <c r="V734" s="86">
        <v>0.0</v>
      </c>
      <c r="W734" s="86">
        <v>0.0</v>
      </c>
      <c r="X734" s="86">
        <v>0.0</v>
      </c>
      <c r="Y734" s="86">
        <v>0.0</v>
      </c>
      <c r="Z734" s="86">
        <v>0.0</v>
      </c>
      <c r="AA734" s="86">
        <v>0.0</v>
      </c>
      <c r="AB734" s="86">
        <v>0.0</v>
      </c>
      <c r="AC734" s="86">
        <v>0.0</v>
      </c>
      <c r="AD734" s="86">
        <v>0.0</v>
      </c>
      <c r="AE734" s="86">
        <v>0.0</v>
      </c>
      <c r="AF734" s="86">
        <v>0.0</v>
      </c>
      <c r="AG734" s="86">
        <v>0.0</v>
      </c>
      <c r="AH734" s="86">
        <v>0.0</v>
      </c>
      <c r="AI734" s="86">
        <v>0.0</v>
      </c>
      <c r="AJ734" s="116"/>
    </row>
    <row r="735">
      <c r="A735" s="86">
        <v>14102.4</v>
      </c>
      <c r="B735" s="112">
        <v>44464.0</v>
      </c>
      <c r="C735" s="112">
        <v>44464.0</v>
      </c>
      <c r="D735" s="89" t="s">
        <v>93</v>
      </c>
      <c r="E735" s="89" t="s">
        <v>94</v>
      </c>
      <c r="F735" s="89" t="s">
        <v>191</v>
      </c>
      <c r="G735" s="89" t="s">
        <v>107</v>
      </c>
      <c r="H735" s="86">
        <v>27511.0</v>
      </c>
      <c r="I735" s="110"/>
      <c r="J735" s="86">
        <v>0.0</v>
      </c>
      <c r="K735" s="86">
        <v>1.0</v>
      </c>
      <c r="L735" s="86">
        <v>0.0</v>
      </c>
      <c r="M735" s="89" t="s">
        <v>39</v>
      </c>
      <c r="N735" s="89" t="s">
        <v>39</v>
      </c>
      <c r="O735" s="86">
        <v>0.0</v>
      </c>
      <c r="P735" s="86">
        <v>12.0</v>
      </c>
      <c r="Q735" s="86">
        <v>11.0</v>
      </c>
      <c r="R735" s="86">
        <v>10.0</v>
      </c>
      <c r="S735" s="86">
        <v>0.0</v>
      </c>
      <c r="T735" s="86">
        <v>0.0</v>
      </c>
      <c r="U735" s="86">
        <v>0.0</v>
      </c>
      <c r="V735" s="86">
        <v>0.0</v>
      </c>
      <c r="W735" s="86">
        <v>0.0</v>
      </c>
      <c r="X735" s="86">
        <v>0.0</v>
      </c>
      <c r="Y735" s="86">
        <v>0.0</v>
      </c>
      <c r="Z735" s="86">
        <v>0.0</v>
      </c>
      <c r="AA735" s="86">
        <v>0.0</v>
      </c>
      <c r="AB735" s="86">
        <v>0.0</v>
      </c>
      <c r="AC735" s="86">
        <v>0.0</v>
      </c>
      <c r="AD735" s="86">
        <v>0.0</v>
      </c>
      <c r="AE735" s="86">
        <v>0.0</v>
      </c>
      <c r="AF735" s="86">
        <v>0.0</v>
      </c>
      <c r="AG735" s="86">
        <v>0.0</v>
      </c>
      <c r="AH735" s="86">
        <v>0.0</v>
      </c>
      <c r="AI735" s="86">
        <v>0.0</v>
      </c>
      <c r="AJ735" s="116"/>
    </row>
    <row r="736">
      <c r="A736" s="86">
        <v>14102.5</v>
      </c>
      <c r="B736" s="112">
        <v>44464.0</v>
      </c>
      <c r="C736" s="112">
        <v>44464.0</v>
      </c>
      <c r="D736" s="89" t="s">
        <v>93</v>
      </c>
      <c r="E736" s="89" t="s">
        <v>94</v>
      </c>
      <c r="F736" s="89" t="s">
        <v>191</v>
      </c>
      <c r="G736" s="89" t="s">
        <v>107</v>
      </c>
      <c r="H736" s="86">
        <v>27511.0</v>
      </c>
      <c r="I736" s="110"/>
      <c r="J736" s="86">
        <v>0.0</v>
      </c>
      <c r="K736" s="86">
        <v>1.0</v>
      </c>
      <c r="L736" s="86">
        <v>0.0</v>
      </c>
      <c r="M736" s="89" t="s">
        <v>39</v>
      </c>
      <c r="N736" s="89" t="s">
        <v>39</v>
      </c>
      <c r="O736" s="86">
        <v>0.0</v>
      </c>
      <c r="P736" s="86">
        <v>6.0</v>
      </c>
      <c r="Q736" s="86">
        <v>3.0</v>
      </c>
      <c r="R736" s="86">
        <v>10.0</v>
      </c>
      <c r="S736" s="86">
        <v>0.0</v>
      </c>
      <c r="T736" s="86">
        <v>0.0</v>
      </c>
      <c r="U736" s="86">
        <v>0.0</v>
      </c>
      <c r="V736" s="86">
        <v>0.0</v>
      </c>
      <c r="W736" s="86">
        <v>0.0</v>
      </c>
      <c r="X736" s="86">
        <v>0.0</v>
      </c>
      <c r="Y736" s="86">
        <v>0.0</v>
      </c>
      <c r="Z736" s="86">
        <v>0.0</v>
      </c>
      <c r="AA736" s="86">
        <v>0.0</v>
      </c>
      <c r="AB736" s="86">
        <v>0.0</v>
      </c>
      <c r="AC736" s="86">
        <v>0.0</v>
      </c>
      <c r="AD736" s="86">
        <v>0.0</v>
      </c>
      <c r="AE736" s="86">
        <v>0.0</v>
      </c>
      <c r="AF736" s="86">
        <v>0.0</v>
      </c>
      <c r="AG736" s="86">
        <v>0.0</v>
      </c>
      <c r="AH736" s="86">
        <v>0.0</v>
      </c>
      <c r="AI736" s="86">
        <v>0.0</v>
      </c>
      <c r="AJ736" s="116"/>
    </row>
    <row r="737">
      <c r="A737" s="86">
        <v>14102.6</v>
      </c>
      <c r="B737" s="112">
        <v>44464.0</v>
      </c>
      <c r="C737" s="112">
        <v>44464.0</v>
      </c>
      <c r="D737" s="89" t="s">
        <v>93</v>
      </c>
      <c r="E737" s="89" t="s">
        <v>94</v>
      </c>
      <c r="J737" s="86">
        <v>1.0</v>
      </c>
      <c r="K737" s="86">
        <v>0.0</v>
      </c>
      <c r="L737" s="86">
        <v>0.0</v>
      </c>
      <c r="M737" s="89" t="s">
        <v>39</v>
      </c>
      <c r="N737" s="89" t="s">
        <v>39</v>
      </c>
      <c r="O737" s="86">
        <v>0.0</v>
      </c>
      <c r="P737" s="86">
        <v>0.0</v>
      </c>
      <c r="Q737" s="86">
        <v>0.0</v>
      </c>
      <c r="R737" s="86">
        <v>0.0</v>
      </c>
      <c r="S737" s="86">
        <v>0.0</v>
      </c>
      <c r="T737" s="86">
        <v>0.0</v>
      </c>
      <c r="U737" s="86">
        <v>0.0</v>
      </c>
      <c r="V737" s="86">
        <v>0.0</v>
      </c>
      <c r="W737" s="86">
        <v>0.0</v>
      </c>
      <c r="X737" s="86">
        <v>0.0</v>
      </c>
      <c r="Y737" s="86">
        <v>0.0</v>
      </c>
      <c r="Z737" s="86">
        <v>0.0</v>
      </c>
      <c r="AA737" s="86">
        <v>0.0</v>
      </c>
      <c r="AB737" s="86">
        <v>0.0</v>
      </c>
      <c r="AC737" s="86">
        <v>0.0</v>
      </c>
      <c r="AD737" s="86">
        <v>0.0</v>
      </c>
      <c r="AE737" s="86">
        <v>8.0</v>
      </c>
      <c r="AF737" s="86">
        <v>2.0</v>
      </c>
      <c r="AG737" s="86">
        <v>0.0</v>
      </c>
      <c r="AH737" s="86">
        <v>0.0</v>
      </c>
      <c r="AI737" s="86">
        <v>0.0</v>
      </c>
      <c r="AJ737" s="116"/>
    </row>
    <row r="738">
      <c r="A738" s="86">
        <v>14102.7</v>
      </c>
      <c r="B738" s="112">
        <v>44464.0</v>
      </c>
      <c r="C738" s="112">
        <v>44464.0</v>
      </c>
      <c r="D738" s="89" t="s">
        <v>93</v>
      </c>
      <c r="E738" s="89" t="s">
        <v>94</v>
      </c>
      <c r="J738" s="86">
        <v>1.0</v>
      </c>
      <c r="K738" s="86">
        <v>0.0</v>
      </c>
      <c r="L738" s="86">
        <v>0.0</v>
      </c>
      <c r="M738" s="89" t="s">
        <v>39</v>
      </c>
      <c r="N738" s="89" t="s">
        <v>39</v>
      </c>
      <c r="O738" s="86">
        <v>0.0</v>
      </c>
      <c r="P738" s="86">
        <v>0.0</v>
      </c>
      <c r="Q738" s="86">
        <v>0.0</v>
      </c>
      <c r="R738" s="86">
        <v>0.0</v>
      </c>
      <c r="S738" s="86">
        <v>0.0</v>
      </c>
      <c r="T738" s="86">
        <v>0.0</v>
      </c>
      <c r="U738" s="86">
        <v>0.0</v>
      </c>
      <c r="V738" s="86">
        <v>0.0</v>
      </c>
      <c r="W738" s="86">
        <v>0.0</v>
      </c>
      <c r="X738" s="86">
        <v>0.0</v>
      </c>
      <c r="Y738" s="86">
        <v>0.0</v>
      </c>
      <c r="Z738" s="86">
        <v>0.0</v>
      </c>
      <c r="AA738" s="86">
        <v>0.0</v>
      </c>
      <c r="AB738" s="86">
        <v>0.0</v>
      </c>
      <c r="AC738" s="86">
        <v>0.0</v>
      </c>
      <c r="AD738" s="86">
        <v>0.0</v>
      </c>
      <c r="AE738" s="86">
        <v>6.0</v>
      </c>
      <c r="AF738" s="86">
        <v>2.0</v>
      </c>
      <c r="AG738" s="86">
        <v>0.0</v>
      </c>
      <c r="AH738" s="86">
        <v>0.0</v>
      </c>
      <c r="AI738" s="86">
        <v>0.0</v>
      </c>
      <c r="AJ738" s="116"/>
    </row>
    <row r="739">
      <c r="A739" s="86">
        <v>14102.8</v>
      </c>
      <c r="B739" s="112">
        <v>44464.0</v>
      </c>
      <c r="C739" s="112">
        <v>44464.0</v>
      </c>
      <c r="D739" s="89" t="s">
        <v>93</v>
      </c>
      <c r="E739" s="89" t="s">
        <v>94</v>
      </c>
      <c r="F739" s="89" t="s">
        <v>191</v>
      </c>
      <c r="G739" s="90" t="s">
        <v>107</v>
      </c>
      <c r="H739" s="111">
        <v>27511.0</v>
      </c>
      <c r="I739" s="91"/>
      <c r="J739" s="86">
        <v>0.0</v>
      </c>
      <c r="K739" s="86">
        <v>1.0</v>
      </c>
      <c r="L739" s="86">
        <v>0.0</v>
      </c>
      <c r="M739" s="89" t="s">
        <v>39</v>
      </c>
      <c r="N739" s="89" t="s">
        <v>39</v>
      </c>
      <c r="O739" s="86">
        <v>0.0</v>
      </c>
      <c r="P739" s="86">
        <v>15.0</v>
      </c>
      <c r="Q739" s="86">
        <v>7.0</v>
      </c>
      <c r="R739" s="86">
        <v>10.0</v>
      </c>
      <c r="S739" s="86">
        <v>0.0</v>
      </c>
      <c r="T739" s="86">
        <v>0.0</v>
      </c>
      <c r="U739" s="86">
        <v>0.0</v>
      </c>
      <c r="V739" s="86">
        <v>0.0</v>
      </c>
      <c r="W739" s="86">
        <v>0.0</v>
      </c>
      <c r="X739" s="86">
        <v>0.0</v>
      </c>
      <c r="Y739" s="86">
        <v>0.0</v>
      </c>
      <c r="Z739" s="86">
        <v>0.0</v>
      </c>
      <c r="AA739" s="86">
        <v>0.0</v>
      </c>
      <c r="AB739" s="86">
        <v>0.0</v>
      </c>
      <c r="AC739" s="86">
        <v>0.0</v>
      </c>
      <c r="AD739" s="86">
        <v>0.0</v>
      </c>
      <c r="AE739" s="86">
        <v>0.0</v>
      </c>
      <c r="AF739" s="86">
        <v>0.0</v>
      </c>
      <c r="AG739" s="86">
        <v>0.0</v>
      </c>
      <c r="AH739" s="86">
        <v>0.0</v>
      </c>
      <c r="AI739" s="86">
        <v>0.0</v>
      </c>
      <c r="AJ739" s="116"/>
    </row>
    <row r="740">
      <c r="A740" s="86">
        <v>14102.8</v>
      </c>
      <c r="B740" s="112">
        <v>44464.0</v>
      </c>
      <c r="C740" s="112">
        <v>44464.0</v>
      </c>
      <c r="D740" s="89" t="s">
        <v>93</v>
      </c>
      <c r="E740" s="89" t="s">
        <v>94</v>
      </c>
      <c r="F740" s="89" t="s">
        <v>191</v>
      </c>
      <c r="G740" s="90" t="s">
        <v>107</v>
      </c>
      <c r="H740" s="111">
        <v>27511.0</v>
      </c>
      <c r="I740" s="91"/>
      <c r="J740" s="86">
        <v>0.0</v>
      </c>
      <c r="K740" s="86">
        <v>1.0</v>
      </c>
      <c r="L740" s="86">
        <v>0.0</v>
      </c>
      <c r="M740" s="89" t="s">
        <v>39</v>
      </c>
      <c r="N740" s="89" t="s">
        <v>39</v>
      </c>
      <c r="O740" s="86">
        <v>0.0</v>
      </c>
      <c r="P740" s="86">
        <v>0.0</v>
      </c>
      <c r="Q740" s="86">
        <v>0.0</v>
      </c>
      <c r="R740" s="86">
        <v>0.0</v>
      </c>
      <c r="S740" s="86">
        <v>0.0</v>
      </c>
      <c r="T740" s="86">
        <v>0.0</v>
      </c>
      <c r="U740" s="86">
        <v>0.0</v>
      </c>
      <c r="V740" s="86">
        <v>0.0</v>
      </c>
      <c r="W740" s="86">
        <v>0.0</v>
      </c>
      <c r="X740" s="86">
        <v>0.0</v>
      </c>
      <c r="Y740" s="86">
        <v>0.0</v>
      </c>
      <c r="Z740" s="86">
        <v>0.0</v>
      </c>
      <c r="AA740" s="86">
        <v>0.0</v>
      </c>
      <c r="AB740" s="86">
        <v>0.0</v>
      </c>
      <c r="AC740" s="86">
        <v>0.0</v>
      </c>
      <c r="AD740" s="86">
        <v>0.0</v>
      </c>
      <c r="AE740" s="86">
        <v>0.0</v>
      </c>
      <c r="AF740" s="86">
        <v>0.0</v>
      </c>
      <c r="AG740" s="86">
        <v>0.0</v>
      </c>
      <c r="AH740" s="86">
        <v>0.0</v>
      </c>
      <c r="AI740" s="86">
        <v>0.0</v>
      </c>
      <c r="AJ740" s="116"/>
    </row>
    <row r="741">
      <c r="A741" s="86">
        <v>14103.1</v>
      </c>
      <c r="B741" s="112">
        <v>44464.0</v>
      </c>
      <c r="C741" s="112">
        <v>44464.0</v>
      </c>
      <c r="D741" s="89" t="s">
        <v>93</v>
      </c>
      <c r="E741" s="89" t="s">
        <v>94</v>
      </c>
      <c r="F741" s="89" t="s">
        <v>191</v>
      </c>
      <c r="G741" s="90" t="s">
        <v>107</v>
      </c>
      <c r="H741" s="111">
        <v>27511.0</v>
      </c>
      <c r="I741" s="91"/>
      <c r="J741" s="86">
        <v>0.0</v>
      </c>
      <c r="K741" s="86">
        <v>1.0</v>
      </c>
      <c r="L741" s="86">
        <v>0.0</v>
      </c>
      <c r="M741" s="89" t="s">
        <v>39</v>
      </c>
      <c r="N741" s="89" t="s">
        <v>39</v>
      </c>
      <c r="O741" s="86">
        <v>0.0</v>
      </c>
      <c r="P741" s="86">
        <v>10.0</v>
      </c>
      <c r="Q741" s="86">
        <v>3.0</v>
      </c>
      <c r="R741" s="86">
        <v>10.0</v>
      </c>
      <c r="S741" s="86">
        <v>0.0</v>
      </c>
      <c r="T741" s="86">
        <v>0.0</v>
      </c>
      <c r="U741" s="86">
        <v>0.0</v>
      </c>
      <c r="V741" s="86">
        <v>0.0</v>
      </c>
      <c r="W741" s="86">
        <v>0.0</v>
      </c>
      <c r="X741" s="86">
        <v>0.0</v>
      </c>
      <c r="Y741" s="86">
        <v>0.0</v>
      </c>
      <c r="Z741" s="86">
        <v>0.0</v>
      </c>
      <c r="AA741" s="86">
        <v>0.0</v>
      </c>
      <c r="AB741" s="86">
        <v>0.0</v>
      </c>
      <c r="AC741" s="86">
        <v>0.0</v>
      </c>
      <c r="AD741" s="86">
        <v>0.0</v>
      </c>
      <c r="AE741" s="86">
        <v>0.0</v>
      </c>
      <c r="AF741" s="86">
        <v>0.0</v>
      </c>
      <c r="AG741" s="86">
        <v>0.0</v>
      </c>
      <c r="AH741" s="86">
        <v>0.0</v>
      </c>
      <c r="AI741" s="86">
        <v>0.0</v>
      </c>
      <c r="AJ741" s="116"/>
    </row>
    <row r="742">
      <c r="A742" s="86">
        <v>14103.2</v>
      </c>
      <c r="B742" s="112">
        <v>44464.0</v>
      </c>
      <c r="C742" s="112">
        <v>44464.0</v>
      </c>
      <c r="D742" s="89" t="s">
        <v>93</v>
      </c>
      <c r="E742" s="89" t="s">
        <v>94</v>
      </c>
      <c r="F742" s="89" t="s">
        <v>191</v>
      </c>
      <c r="G742" s="90" t="s">
        <v>107</v>
      </c>
      <c r="H742" s="111">
        <v>27511.0</v>
      </c>
      <c r="I742" s="91"/>
      <c r="J742" s="86">
        <v>0.0</v>
      </c>
      <c r="K742" s="86">
        <v>1.0</v>
      </c>
      <c r="L742" s="86">
        <v>0.0</v>
      </c>
      <c r="M742" s="89" t="s">
        <v>39</v>
      </c>
      <c r="N742" s="89" t="s">
        <v>39</v>
      </c>
      <c r="O742" s="86">
        <v>0.0</v>
      </c>
      <c r="P742" s="86">
        <v>4.0</v>
      </c>
      <c r="Q742" s="86">
        <v>6.0</v>
      </c>
      <c r="R742" s="86">
        <v>0.0</v>
      </c>
      <c r="S742" s="86">
        <v>0.0</v>
      </c>
      <c r="T742" s="86">
        <v>0.0</v>
      </c>
      <c r="U742" s="86">
        <v>0.0</v>
      </c>
      <c r="V742" s="86">
        <v>0.0</v>
      </c>
      <c r="W742" s="86">
        <v>0.0</v>
      </c>
      <c r="X742" s="86">
        <v>0.0</v>
      </c>
      <c r="Y742" s="86">
        <v>0.0</v>
      </c>
      <c r="Z742" s="86">
        <v>0.0</v>
      </c>
      <c r="AA742" s="86">
        <v>0.0</v>
      </c>
      <c r="AB742" s="86">
        <v>0.0</v>
      </c>
      <c r="AC742" s="86">
        <v>0.0</v>
      </c>
      <c r="AD742" s="86">
        <v>0.0</v>
      </c>
      <c r="AE742" s="86">
        <v>0.0</v>
      </c>
      <c r="AF742" s="86">
        <v>0.0</v>
      </c>
      <c r="AG742" s="86">
        <v>0.0</v>
      </c>
      <c r="AH742" s="86">
        <v>0.0</v>
      </c>
      <c r="AI742" s="86">
        <v>0.0</v>
      </c>
      <c r="AJ742" s="116"/>
    </row>
    <row r="743">
      <c r="A743" s="86">
        <v>14103.3</v>
      </c>
      <c r="B743" s="112">
        <v>44464.0</v>
      </c>
      <c r="C743" s="112">
        <v>44464.0</v>
      </c>
      <c r="D743" s="89" t="s">
        <v>93</v>
      </c>
      <c r="E743" s="89" t="s">
        <v>94</v>
      </c>
      <c r="F743" s="89" t="s">
        <v>191</v>
      </c>
      <c r="G743" s="90" t="s">
        <v>107</v>
      </c>
      <c r="H743" s="111">
        <v>27511.0</v>
      </c>
      <c r="I743" s="91"/>
      <c r="J743" s="86">
        <v>0.0</v>
      </c>
      <c r="K743" s="86">
        <v>1.0</v>
      </c>
      <c r="L743" s="86">
        <v>0.0</v>
      </c>
      <c r="M743" s="89" t="s">
        <v>39</v>
      </c>
      <c r="N743" s="89" t="s">
        <v>39</v>
      </c>
      <c r="O743" s="86">
        <v>0.0</v>
      </c>
      <c r="P743" s="86">
        <v>19.0</v>
      </c>
      <c r="Q743" s="86">
        <v>10.0</v>
      </c>
      <c r="R743" s="86">
        <v>10.0</v>
      </c>
      <c r="S743" s="86">
        <v>0.0</v>
      </c>
      <c r="T743" s="86">
        <v>0.0</v>
      </c>
      <c r="U743" s="86">
        <v>0.0</v>
      </c>
      <c r="V743" s="86">
        <v>0.0</v>
      </c>
      <c r="W743" s="86">
        <v>0.0</v>
      </c>
      <c r="X743" s="86">
        <v>0.0</v>
      </c>
      <c r="Y743" s="86">
        <v>0.0</v>
      </c>
      <c r="Z743" s="86">
        <v>0.0</v>
      </c>
      <c r="AA743" s="86">
        <v>0.0</v>
      </c>
      <c r="AB743" s="86">
        <v>0.0</v>
      </c>
      <c r="AC743" s="86">
        <v>0.0</v>
      </c>
      <c r="AD743" s="86">
        <v>0.0</v>
      </c>
      <c r="AE743" s="86">
        <v>0.0</v>
      </c>
      <c r="AF743" s="86">
        <v>0.0</v>
      </c>
      <c r="AG743" s="86">
        <v>0.0</v>
      </c>
      <c r="AH743" s="86">
        <v>0.0</v>
      </c>
      <c r="AI743" s="86">
        <v>0.0</v>
      </c>
      <c r="AJ743" s="116"/>
    </row>
    <row r="744">
      <c r="A744" s="86">
        <v>14103.4</v>
      </c>
      <c r="B744" s="112">
        <v>44464.0</v>
      </c>
      <c r="C744" s="112">
        <v>44464.0</v>
      </c>
      <c r="D744" s="89" t="s">
        <v>93</v>
      </c>
      <c r="E744" s="89" t="s">
        <v>94</v>
      </c>
      <c r="F744" s="89" t="s">
        <v>191</v>
      </c>
      <c r="G744" s="90" t="s">
        <v>107</v>
      </c>
      <c r="H744" s="111">
        <v>27511.0</v>
      </c>
      <c r="I744" s="91"/>
      <c r="J744" s="86">
        <v>0.0</v>
      </c>
      <c r="K744" s="86">
        <v>1.0</v>
      </c>
      <c r="L744" s="86">
        <v>0.0</v>
      </c>
      <c r="M744" s="89" t="s">
        <v>39</v>
      </c>
      <c r="N744" s="89" t="s">
        <v>39</v>
      </c>
      <c r="O744" s="86">
        <v>0.0</v>
      </c>
      <c r="P744" s="86">
        <v>1.0</v>
      </c>
      <c r="Q744" s="86">
        <v>2.0</v>
      </c>
      <c r="R744" s="86">
        <v>10.0</v>
      </c>
      <c r="S744" s="86">
        <v>0.0</v>
      </c>
      <c r="T744" s="86">
        <v>0.0</v>
      </c>
      <c r="U744" s="86">
        <v>0.0</v>
      </c>
      <c r="V744" s="86">
        <v>0.0</v>
      </c>
      <c r="W744" s="86">
        <v>0.0</v>
      </c>
      <c r="X744" s="86">
        <v>0.0</v>
      </c>
      <c r="Y744" s="86">
        <v>0.0</v>
      </c>
      <c r="Z744" s="86">
        <v>0.0</v>
      </c>
      <c r="AA744" s="86">
        <v>0.0</v>
      </c>
      <c r="AB744" s="86">
        <v>0.0</v>
      </c>
      <c r="AC744" s="86">
        <v>0.0</v>
      </c>
      <c r="AD744" s="86">
        <v>0.0</v>
      </c>
      <c r="AE744" s="86">
        <v>0.0</v>
      </c>
      <c r="AF744" s="86">
        <v>0.0</v>
      </c>
      <c r="AG744" s="86">
        <v>0.0</v>
      </c>
      <c r="AH744" s="86">
        <v>0.0</v>
      </c>
      <c r="AI744" s="86">
        <v>0.0</v>
      </c>
      <c r="AJ744" s="116"/>
    </row>
    <row r="745">
      <c r="A745" s="86">
        <v>14104.1</v>
      </c>
      <c r="B745" s="112">
        <v>44464.0</v>
      </c>
      <c r="C745" s="112">
        <v>44464.0</v>
      </c>
      <c r="D745" s="89" t="s">
        <v>93</v>
      </c>
      <c r="E745" s="89" t="s">
        <v>94</v>
      </c>
      <c r="F745" s="89" t="s">
        <v>191</v>
      </c>
      <c r="G745" s="90" t="s">
        <v>107</v>
      </c>
      <c r="H745" s="111">
        <v>27511.0</v>
      </c>
      <c r="I745" s="91"/>
      <c r="J745" s="86">
        <v>0.0</v>
      </c>
      <c r="K745" s="86">
        <v>1.0</v>
      </c>
      <c r="L745" s="86">
        <v>0.0</v>
      </c>
      <c r="M745" s="89" t="s">
        <v>39</v>
      </c>
      <c r="N745" s="89" t="s">
        <v>39</v>
      </c>
      <c r="O745" s="86">
        <v>0.0</v>
      </c>
      <c r="P745" s="86">
        <v>2.0</v>
      </c>
      <c r="Q745" s="86">
        <v>3.0</v>
      </c>
      <c r="R745" s="86">
        <v>10.0</v>
      </c>
      <c r="S745" s="86">
        <v>0.0</v>
      </c>
      <c r="T745" s="86">
        <v>0.0</v>
      </c>
      <c r="U745" s="86">
        <v>0.0</v>
      </c>
      <c r="V745" s="86">
        <v>0.0</v>
      </c>
      <c r="W745" s="86">
        <v>0.0</v>
      </c>
      <c r="X745" s="86">
        <v>0.0</v>
      </c>
      <c r="Y745" s="86">
        <v>0.0</v>
      </c>
      <c r="Z745" s="86">
        <v>0.0</v>
      </c>
      <c r="AA745" s="86">
        <v>0.0</v>
      </c>
      <c r="AB745" s="86">
        <v>0.0</v>
      </c>
      <c r="AC745" s="86">
        <v>0.0</v>
      </c>
      <c r="AD745" s="86">
        <v>0.0</v>
      </c>
      <c r="AE745" s="86">
        <v>0.0</v>
      </c>
      <c r="AF745" s="86">
        <v>0.0</v>
      </c>
      <c r="AG745" s="86">
        <v>0.0</v>
      </c>
      <c r="AH745" s="86">
        <v>0.0</v>
      </c>
      <c r="AI745" s="86">
        <v>0.0</v>
      </c>
      <c r="AJ745" s="116"/>
    </row>
    <row r="746">
      <c r="A746" s="86">
        <v>14104.2</v>
      </c>
      <c r="B746" s="112">
        <v>44464.0</v>
      </c>
      <c r="C746" s="112">
        <v>44464.0</v>
      </c>
      <c r="D746" s="89" t="s">
        <v>93</v>
      </c>
      <c r="E746" s="89" t="s">
        <v>94</v>
      </c>
      <c r="F746" s="89" t="s">
        <v>191</v>
      </c>
      <c r="G746" s="89" t="s">
        <v>107</v>
      </c>
      <c r="H746" s="86">
        <v>27511.0</v>
      </c>
      <c r="I746" s="110"/>
      <c r="J746" s="86">
        <v>0.0</v>
      </c>
      <c r="K746" s="86">
        <v>1.0</v>
      </c>
      <c r="L746" s="86">
        <v>0.0</v>
      </c>
      <c r="M746" s="89" t="s">
        <v>39</v>
      </c>
      <c r="N746" s="89" t="s">
        <v>39</v>
      </c>
      <c r="O746" s="86">
        <v>0.0</v>
      </c>
      <c r="P746" s="86">
        <v>13.0</v>
      </c>
      <c r="Q746" s="86">
        <v>6.0</v>
      </c>
      <c r="R746" s="86">
        <v>10.0</v>
      </c>
      <c r="S746" s="86">
        <v>0.0</v>
      </c>
      <c r="T746" s="86">
        <v>0.0</v>
      </c>
      <c r="U746" s="86">
        <v>0.0</v>
      </c>
      <c r="V746" s="86">
        <v>0.0</v>
      </c>
      <c r="W746" s="86">
        <v>0.0</v>
      </c>
      <c r="X746" s="86">
        <v>0.0</v>
      </c>
      <c r="Y746" s="86">
        <v>0.0</v>
      </c>
      <c r="Z746" s="86">
        <v>0.0</v>
      </c>
      <c r="AA746" s="86">
        <v>0.0</v>
      </c>
      <c r="AB746" s="86">
        <v>0.0</v>
      </c>
      <c r="AC746" s="86">
        <v>0.0</v>
      </c>
      <c r="AD746" s="86">
        <v>0.0</v>
      </c>
      <c r="AE746" s="86">
        <v>0.0</v>
      </c>
      <c r="AF746" s="86">
        <v>0.0</v>
      </c>
      <c r="AG746" s="86">
        <v>0.0</v>
      </c>
      <c r="AH746" s="86">
        <v>0.0</v>
      </c>
      <c r="AI746" s="86">
        <v>0.0</v>
      </c>
      <c r="AJ746" s="116"/>
    </row>
    <row r="747">
      <c r="A747" s="86">
        <v>14104.3</v>
      </c>
      <c r="B747" s="112">
        <v>44464.0</v>
      </c>
      <c r="C747" s="112">
        <v>44464.0</v>
      </c>
      <c r="D747" s="89" t="s">
        <v>93</v>
      </c>
      <c r="E747" s="89" t="s">
        <v>94</v>
      </c>
      <c r="F747" s="89" t="s">
        <v>191</v>
      </c>
      <c r="G747" s="89" t="s">
        <v>107</v>
      </c>
      <c r="H747" s="86">
        <v>27511.0</v>
      </c>
      <c r="I747" s="110"/>
      <c r="J747" s="86">
        <v>0.0</v>
      </c>
      <c r="K747" s="86">
        <v>1.0</v>
      </c>
      <c r="L747" s="86">
        <v>0.0</v>
      </c>
      <c r="M747" s="89" t="s">
        <v>39</v>
      </c>
      <c r="N747" s="89" t="s">
        <v>39</v>
      </c>
      <c r="O747" s="86">
        <v>0.0</v>
      </c>
      <c r="P747" s="86">
        <v>39.0</v>
      </c>
      <c r="Q747" s="86">
        <v>21.0</v>
      </c>
      <c r="R747" s="86">
        <v>10.0</v>
      </c>
      <c r="S747" s="86">
        <v>0.0</v>
      </c>
      <c r="T747" s="86">
        <v>0.0</v>
      </c>
      <c r="U747" s="86">
        <v>0.0</v>
      </c>
      <c r="V747" s="86">
        <v>0.0</v>
      </c>
      <c r="W747" s="86">
        <v>0.0</v>
      </c>
      <c r="X747" s="86">
        <v>0.0</v>
      </c>
      <c r="Y747" s="86">
        <v>0.0</v>
      </c>
      <c r="Z747" s="86">
        <v>0.0</v>
      </c>
      <c r="AA747" s="86">
        <v>0.0</v>
      </c>
      <c r="AB747" s="86">
        <v>0.0</v>
      </c>
      <c r="AC747" s="86">
        <v>0.0</v>
      </c>
      <c r="AD747" s="86">
        <v>0.0</v>
      </c>
      <c r="AE747" s="86">
        <v>0.0</v>
      </c>
      <c r="AF747" s="86">
        <v>0.0</v>
      </c>
      <c r="AG747" s="86">
        <v>0.0</v>
      </c>
      <c r="AH747" s="86">
        <v>0.0</v>
      </c>
      <c r="AI747" s="86">
        <v>0.0</v>
      </c>
      <c r="AJ747" s="116"/>
    </row>
    <row r="748">
      <c r="A748" s="86">
        <v>14104.4</v>
      </c>
      <c r="B748" s="112">
        <v>44464.0</v>
      </c>
      <c r="C748" s="112">
        <v>44464.0</v>
      </c>
      <c r="D748" s="89" t="s">
        <v>93</v>
      </c>
      <c r="E748" s="89" t="s">
        <v>94</v>
      </c>
      <c r="J748" s="86">
        <v>1.0</v>
      </c>
      <c r="K748" s="86">
        <v>0.0</v>
      </c>
      <c r="L748" s="86">
        <v>0.0</v>
      </c>
      <c r="M748" s="89" t="s">
        <v>39</v>
      </c>
      <c r="N748" s="89" t="s">
        <v>39</v>
      </c>
      <c r="O748" s="86">
        <v>0.0</v>
      </c>
      <c r="P748" s="86">
        <v>0.0</v>
      </c>
      <c r="Q748" s="86">
        <v>0.0</v>
      </c>
      <c r="R748" s="86">
        <v>0.0</v>
      </c>
      <c r="S748" s="86">
        <v>0.0</v>
      </c>
      <c r="T748" s="86">
        <v>0.0</v>
      </c>
      <c r="U748" s="86">
        <v>0.0</v>
      </c>
      <c r="V748" s="86">
        <v>0.0</v>
      </c>
      <c r="W748" s="86">
        <v>0.0</v>
      </c>
      <c r="X748" s="86">
        <v>0.0</v>
      </c>
      <c r="Y748" s="86">
        <v>0.0</v>
      </c>
      <c r="Z748" s="86">
        <v>0.0</v>
      </c>
      <c r="AA748" s="86">
        <v>0.0</v>
      </c>
      <c r="AB748" s="86">
        <v>0.0</v>
      </c>
      <c r="AC748" s="86">
        <v>0.0</v>
      </c>
      <c r="AD748" s="86">
        <v>0.0</v>
      </c>
      <c r="AE748" s="86">
        <v>14.0</v>
      </c>
      <c r="AF748" s="86">
        <v>5.0</v>
      </c>
      <c r="AG748" s="86">
        <v>0.0</v>
      </c>
      <c r="AH748" s="86">
        <v>0.0</v>
      </c>
      <c r="AI748" s="86">
        <v>0.0</v>
      </c>
      <c r="AJ748" s="116"/>
    </row>
    <row r="749">
      <c r="A749" s="86">
        <v>14104.5</v>
      </c>
      <c r="B749" s="112">
        <v>44464.0</v>
      </c>
      <c r="C749" s="112">
        <v>44464.0</v>
      </c>
      <c r="D749" s="89" t="s">
        <v>93</v>
      </c>
      <c r="E749" s="89" t="s">
        <v>94</v>
      </c>
      <c r="J749" s="86">
        <v>1.0</v>
      </c>
      <c r="K749" s="86">
        <v>0.0</v>
      </c>
      <c r="L749" s="86">
        <v>0.0</v>
      </c>
      <c r="M749" s="89" t="s">
        <v>39</v>
      </c>
      <c r="N749" s="89" t="s">
        <v>39</v>
      </c>
      <c r="O749" s="86">
        <v>0.0</v>
      </c>
      <c r="P749" s="86">
        <v>0.0</v>
      </c>
      <c r="Q749" s="86">
        <v>0.0</v>
      </c>
      <c r="R749" s="86">
        <v>0.0</v>
      </c>
      <c r="S749" s="86">
        <v>0.0</v>
      </c>
      <c r="T749" s="86">
        <v>0.0</v>
      </c>
      <c r="U749" s="86">
        <v>0.0</v>
      </c>
      <c r="V749" s="86">
        <v>0.0</v>
      </c>
      <c r="W749" s="86">
        <v>0.0</v>
      </c>
      <c r="X749" s="86">
        <v>0.0</v>
      </c>
      <c r="Y749" s="86">
        <v>0.0</v>
      </c>
      <c r="Z749" s="86">
        <v>0.0</v>
      </c>
      <c r="AA749" s="86">
        <v>0.0</v>
      </c>
      <c r="AB749" s="86">
        <v>0.0</v>
      </c>
      <c r="AC749" s="86">
        <v>0.0</v>
      </c>
      <c r="AD749" s="86">
        <v>0.0</v>
      </c>
      <c r="AE749" s="86">
        <v>10.0</v>
      </c>
      <c r="AF749" s="86">
        <v>1.0</v>
      </c>
      <c r="AG749" s="86">
        <v>0.0</v>
      </c>
      <c r="AH749" s="86">
        <v>0.0</v>
      </c>
      <c r="AI749" s="86">
        <v>0.0</v>
      </c>
      <c r="AJ749" s="116"/>
    </row>
    <row r="750">
      <c r="A750" s="86">
        <v>14104.6</v>
      </c>
      <c r="B750" s="112">
        <v>44464.0</v>
      </c>
      <c r="C750" s="112">
        <v>44464.0</v>
      </c>
      <c r="D750" s="89" t="s">
        <v>93</v>
      </c>
      <c r="E750" s="89" t="s">
        <v>94</v>
      </c>
      <c r="F750" s="89" t="s">
        <v>191</v>
      </c>
      <c r="G750" s="90" t="s">
        <v>107</v>
      </c>
      <c r="H750" s="111">
        <v>27511.0</v>
      </c>
      <c r="I750" s="91"/>
      <c r="J750" s="86">
        <v>0.0</v>
      </c>
      <c r="K750" s="86">
        <v>1.0</v>
      </c>
      <c r="L750" s="86">
        <v>0.0</v>
      </c>
      <c r="M750" s="89" t="s">
        <v>39</v>
      </c>
      <c r="N750" s="89" t="s">
        <v>39</v>
      </c>
      <c r="O750" s="86">
        <v>0.0</v>
      </c>
      <c r="P750" s="86">
        <v>8.0</v>
      </c>
      <c r="Q750" s="86">
        <v>6.0</v>
      </c>
      <c r="R750" s="86">
        <v>5.0</v>
      </c>
      <c r="S750" s="86">
        <v>0.0</v>
      </c>
      <c r="T750" s="86">
        <v>0.0</v>
      </c>
      <c r="U750" s="86">
        <v>0.0</v>
      </c>
      <c r="V750" s="86">
        <v>0.0</v>
      </c>
      <c r="W750" s="86">
        <v>0.0</v>
      </c>
      <c r="X750" s="86">
        <v>0.0</v>
      </c>
      <c r="Y750" s="86">
        <v>0.0</v>
      </c>
      <c r="Z750" s="86">
        <v>0.0</v>
      </c>
      <c r="AA750" s="86">
        <v>0.0</v>
      </c>
      <c r="AB750" s="86">
        <v>0.0</v>
      </c>
      <c r="AC750" s="86">
        <v>0.0</v>
      </c>
      <c r="AD750" s="86">
        <v>0.0</v>
      </c>
      <c r="AE750" s="86">
        <v>0.0</v>
      </c>
      <c r="AF750" s="86">
        <v>0.0</v>
      </c>
      <c r="AG750" s="86">
        <v>0.0</v>
      </c>
      <c r="AH750" s="86">
        <v>0.0</v>
      </c>
      <c r="AI750" s="86">
        <v>0.0</v>
      </c>
      <c r="AJ750" s="116"/>
    </row>
    <row r="751">
      <c r="A751" s="86">
        <v>14105.1</v>
      </c>
      <c r="B751" s="112">
        <v>44464.0</v>
      </c>
      <c r="C751" s="112">
        <v>44464.0</v>
      </c>
      <c r="D751" s="89" t="s">
        <v>93</v>
      </c>
      <c r="E751" s="89" t="s">
        <v>94</v>
      </c>
      <c r="F751" s="89" t="s">
        <v>191</v>
      </c>
      <c r="G751" s="90" t="s">
        <v>107</v>
      </c>
      <c r="H751" s="111">
        <v>27511.0</v>
      </c>
      <c r="I751" s="91"/>
      <c r="J751" s="86">
        <v>0.0</v>
      </c>
      <c r="K751" s="86">
        <v>1.0</v>
      </c>
      <c r="L751" s="86">
        <v>0.0</v>
      </c>
      <c r="M751" s="89" t="s">
        <v>39</v>
      </c>
      <c r="N751" s="89" t="s">
        <v>39</v>
      </c>
      <c r="O751" s="86">
        <v>0.0</v>
      </c>
      <c r="P751" s="86">
        <v>7.0</v>
      </c>
      <c r="Q751" s="86">
        <v>5.0</v>
      </c>
      <c r="R751" s="86">
        <v>5.0</v>
      </c>
      <c r="S751" s="86">
        <v>0.0</v>
      </c>
      <c r="T751" s="86">
        <v>0.0</v>
      </c>
      <c r="U751" s="86">
        <v>0.0</v>
      </c>
      <c r="V751" s="86">
        <v>0.0</v>
      </c>
      <c r="W751" s="86">
        <v>0.0</v>
      </c>
      <c r="X751" s="86">
        <v>0.0</v>
      </c>
      <c r="Y751" s="86">
        <v>0.0</v>
      </c>
      <c r="Z751" s="86">
        <v>0.0</v>
      </c>
      <c r="AA751" s="86">
        <v>0.0</v>
      </c>
      <c r="AB751" s="86">
        <v>0.0</v>
      </c>
      <c r="AC751" s="86">
        <v>0.0</v>
      </c>
      <c r="AD751" s="86">
        <v>0.0</v>
      </c>
      <c r="AE751" s="86">
        <v>0.0</v>
      </c>
      <c r="AF751" s="86">
        <v>0.0</v>
      </c>
      <c r="AG751" s="86">
        <v>0.0</v>
      </c>
      <c r="AH751" s="86">
        <v>0.0</v>
      </c>
      <c r="AI751" s="86">
        <v>0.0</v>
      </c>
      <c r="AJ751" s="116"/>
    </row>
    <row r="752">
      <c r="A752" s="86">
        <v>14105.2</v>
      </c>
      <c r="B752" s="112">
        <v>44464.0</v>
      </c>
      <c r="C752" s="112">
        <v>44464.0</v>
      </c>
      <c r="D752" s="89" t="s">
        <v>93</v>
      </c>
      <c r="E752" s="89" t="s">
        <v>94</v>
      </c>
      <c r="F752" s="89" t="s">
        <v>191</v>
      </c>
      <c r="G752" s="90" t="s">
        <v>107</v>
      </c>
      <c r="H752" s="111">
        <v>27511.0</v>
      </c>
      <c r="I752" s="91"/>
      <c r="J752" s="86">
        <v>0.0</v>
      </c>
      <c r="K752" s="86">
        <v>1.0</v>
      </c>
      <c r="L752" s="86">
        <v>0.0</v>
      </c>
      <c r="M752" s="89" t="s">
        <v>39</v>
      </c>
      <c r="N752" s="89" t="s">
        <v>39</v>
      </c>
      <c r="O752" s="86">
        <v>0.0</v>
      </c>
      <c r="P752" s="86">
        <v>9.0</v>
      </c>
      <c r="Q752" s="86">
        <v>8.0</v>
      </c>
      <c r="R752" s="86">
        <v>5.0</v>
      </c>
      <c r="S752" s="86">
        <v>0.0</v>
      </c>
      <c r="T752" s="86">
        <v>0.0</v>
      </c>
      <c r="U752" s="86">
        <v>0.0</v>
      </c>
      <c r="V752" s="86">
        <v>0.0</v>
      </c>
      <c r="W752" s="86">
        <v>0.0</v>
      </c>
      <c r="X752" s="86">
        <v>0.0</v>
      </c>
      <c r="Y752" s="86">
        <v>0.0</v>
      </c>
      <c r="Z752" s="86">
        <v>0.0</v>
      </c>
      <c r="AA752" s="86">
        <v>0.0</v>
      </c>
      <c r="AB752" s="86">
        <v>0.0</v>
      </c>
      <c r="AC752" s="86">
        <v>0.0</v>
      </c>
      <c r="AD752" s="86">
        <v>0.0</v>
      </c>
      <c r="AE752" s="86">
        <v>0.0</v>
      </c>
      <c r="AF752" s="86">
        <v>0.0</v>
      </c>
      <c r="AG752" s="86">
        <v>0.0</v>
      </c>
      <c r="AH752" s="86">
        <v>0.0</v>
      </c>
      <c r="AI752" s="86">
        <v>0.0</v>
      </c>
      <c r="AJ752" s="116"/>
    </row>
    <row r="753">
      <c r="A753" s="86">
        <v>14105.3</v>
      </c>
      <c r="B753" s="112">
        <v>44464.0</v>
      </c>
      <c r="C753" s="112">
        <v>44464.0</v>
      </c>
      <c r="D753" s="89" t="s">
        <v>93</v>
      </c>
      <c r="E753" s="89" t="s">
        <v>94</v>
      </c>
      <c r="F753" s="89" t="s">
        <v>191</v>
      </c>
      <c r="G753" s="90" t="s">
        <v>107</v>
      </c>
      <c r="H753" s="111">
        <v>27511.0</v>
      </c>
      <c r="I753" s="91"/>
      <c r="J753" s="86">
        <v>0.0</v>
      </c>
      <c r="K753" s="86">
        <v>1.0</v>
      </c>
      <c r="L753" s="86">
        <v>0.0</v>
      </c>
      <c r="M753" s="89" t="s">
        <v>39</v>
      </c>
      <c r="N753" s="89" t="s">
        <v>39</v>
      </c>
      <c r="O753" s="86">
        <v>0.0</v>
      </c>
      <c r="P753" s="86">
        <v>8.0</v>
      </c>
      <c r="Q753" s="86">
        <v>6.0</v>
      </c>
      <c r="R753" s="86">
        <v>5.0</v>
      </c>
      <c r="S753" s="86">
        <v>0.0</v>
      </c>
      <c r="T753" s="86">
        <v>0.0</v>
      </c>
      <c r="U753" s="86">
        <v>0.0</v>
      </c>
      <c r="V753" s="86">
        <v>0.0</v>
      </c>
      <c r="W753" s="86">
        <v>0.0</v>
      </c>
      <c r="X753" s="86">
        <v>0.0</v>
      </c>
      <c r="Y753" s="86">
        <v>0.0</v>
      </c>
      <c r="Z753" s="86">
        <v>0.0</v>
      </c>
      <c r="AA753" s="86">
        <v>0.0</v>
      </c>
      <c r="AB753" s="86">
        <v>0.0</v>
      </c>
      <c r="AC753" s="86">
        <v>0.0</v>
      </c>
      <c r="AD753" s="86">
        <v>0.0</v>
      </c>
      <c r="AE753" s="86">
        <v>0.0</v>
      </c>
      <c r="AF753" s="86">
        <v>0.0</v>
      </c>
      <c r="AG753" s="86">
        <v>0.0</v>
      </c>
      <c r="AH753" s="86">
        <v>0.0</v>
      </c>
      <c r="AI753" s="86">
        <v>0.0</v>
      </c>
      <c r="AJ753" s="116"/>
    </row>
    <row r="754">
      <c r="A754" s="86">
        <v>14105.4</v>
      </c>
      <c r="B754" s="112">
        <v>44464.0</v>
      </c>
      <c r="C754" s="112">
        <v>44464.0</v>
      </c>
      <c r="D754" s="89" t="s">
        <v>93</v>
      </c>
      <c r="E754" s="89" t="s">
        <v>94</v>
      </c>
      <c r="F754" s="89" t="s">
        <v>191</v>
      </c>
      <c r="G754" s="90" t="s">
        <v>107</v>
      </c>
      <c r="H754" s="111">
        <v>27511.0</v>
      </c>
      <c r="I754" s="91"/>
      <c r="J754" s="86">
        <v>0.0</v>
      </c>
      <c r="K754" s="86">
        <v>1.0</v>
      </c>
      <c r="L754" s="86">
        <v>0.0</v>
      </c>
      <c r="M754" s="89" t="s">
        <v>39</v>
      </c>
      <c r="N754" s="89" t="s">
        <v>39</v>
      </c>
      <c r="O754" s="86">
        <v>0.0</v>
      </c>
      <c r="P754" s="86">
        <v>5.0</v>
      </c>
      <c r="Q754" s="86">
        <v>6.0</v>
      </c>
      <c r="R754" s="86">
        <v>0.0</v>
      </c>
      <c r="S754" s="86">
        <v>0.0</v>
      </c>
      <c r="T754" s="86">
        <v>0.0</v>
      </c>
      <c r="U754" s="86">
        <v>0.0</v>
      </c>
      <c r="V754" s="86">
        <v>0.0</v>
      </c>
      <c r="W754" s="86">
        <v>0.0</v>
      </c>
      <c r="X754" s="86">
        <v>0.0</v>
      </c>
      <c r="Y754" s="86">
        <v>0.0</v>
      </c>
      <c r="Z754" s="86">
        <v>0.0</v>
      </c>
      <c r="AA754" s="86">
        <v>0.0</v>
      </c>
      <c r="AB754" s="86">
        <v>0.0</v>
      </c>
      <c r="AC754" s="86">
        <v>0.0</v>
      </c>
      <c r="AD754" s="86">
        <v>0.0</v>
      </c>
      <c r="AE754" s="86">
        <v>0.0</v>
      </c>
      <c r="AF754" s="86">
        <v>0.0</v>
      </c>
      <c r="AG754" s="86">
        <v>0.0</v>
      </c>
      <c r="AH754" s="86">
        <v>0.0</v>
      </c>
      <c r="AI754" s="86">
        <v>0.0</v>
      </c>
      <c r="AJ754" s="116"/>
    </row>
    <row r="755">
      <c r="A755" s="86">
        <v>14105.5</v>
      </c>
      <c r="B755" s="112">
        <v>44464.0</v>
      </c>
      <c r="C755" s="112">
        <v>44464.0</v>
      </c>
      <c r="D755" s="89" t="s">
        <v>93</v>
      </c>
      <c r="E755" s="89" t="s">
        <v>94</v>
      </c>
      <c r="F755" s="89" t="s">
        <v>191</v>
      </c>
      <c r="G755" s="90" t="s">
        <v>107</v>
      </c>
      <c r="H755" s="111">
        <v>27511.0</v>
      </c>
      <c r="I755" s="91"/>
      <c r="J755" s="86">
        <v>0.0</v>
      </c>
      <c r="K755" s="86">
        <v>1.0</v>
      </c>
      <c r="L755" s="86">
        <v>0.0</v>
      </c>
      <c r="M755" s="89" t="s">
        <v>39</v>
      </c>
      <c r="N755" s="89" t="s">
        <v>39</v>
      </c>
      <c r="O755" s="86">
        <v>0.0</v>
      </c>
      <c r="P755" s="86">
        <v>9.0</v>
      </c>
      <c r="Q755" s="86">
        <v>5.0</v>
      </c>
      <c r="R755" s="86">
        <v>0.0</v>
      </c>
      <c r="S755" s="86">
        <v>0.0</v>
      </c>
      <c r="T755" s="86">
        <v>0.0</v>
      </c>
      <c r="U755" s="86">
        <v>0.0</v>
      </c>
      <c r="V755" s="86">
        <v>0.0</v>
      </c>
      <c r="W755" s="86">
        <v>0.0</v>
      </c>
      <c r="X755" s="86">
        <v>0.0</v>
      </c>
      <c r="Y755" s="86">
        <v>0.0</v>
      </c>
      <c r="Z755" s="86">
        <v>0.0</v>
      </c>
      <c r="AA755" s="86">
        <v>0.0</v>
      </c>
      <c r="AB755" s="86">
        <v>0.0</v>
      </c>
      <c r="AC755" s="86">
        <v>0.0</v>
      </c>
      <c r="AD755" s="86">
        <v>0.0</v>
      </c>
      <c r="AE755" s="86">
        <v>0.0</v>
      </c>
      <c r="AF755" s="86">
        <v>0.0</v>
      </c>
      <c r="AG755" s="86">
        <v>0.0</v>
      </c>
      <c r="AH755" s="86">
        <v>0.0</v>
      </c>
      <c r="AI755" s="86">
        <v>0.0</v>
      </c>
      <c r="AJ755" s="116"/>
    </row>
    <row r="756">
      <c r="A756" s="86">
        <v>14105.6</v>
      </c>
      <c r="B756" s="112">
        <v>44464.0</v>
      </c>
      <c r="C756" s="112">
        <v>44464.0</v>
      </c>
      <c r="D756" s="89" t="s">
        <v>93</v>
      </c>
      <c r="E756" s="89" t="s">
        <v>94</v>
      </c>
      <c r="F756" s="89" t="s">
        <v>191</v>
      </c>
      <c r="G756" s="90" t="s">
        <v>107</v>
      </c>
      <c r="H756" s="111">
        <v>27511.0</v>
      </c>
      <c r="I756" s="91"/>
      <c r="J756" s="86">
        <v>0.0</v>
      </c>
      <c r="K756" s="86">
        <v>1.0</v>
      </c>
      <c r="L756" s="86">
        <v>0.0</v>
      </c>
      <c r="M756" s="89" t="s">
        <v>39</v>
      </c>
      <c r="N756" s="89" t="s">
        <v>39</v>
      </c>
      <c r="O756" s="86">
        <v>0.0</v>
      </c>
      <c r="P756" s="86">
        <v>7.0</v>
      </c>
      <c r="Q756" s="86">
        <v>4.0</v>
      </c>
      <c r="R756" s="86">
        <v>5.0</v>
      </c>
      <c r="S756" s="86">
        <v>0.0</v>
      </c>
      <c r="T756" s="86">
        <v>0.0</v>
      </c>
      <c r="U756" s="86">
        <v>0.0</v>
      </c>
      <c r="V756" s="86">
        <v>0.0</v>
      </c>
      <c r="W756" s="86">
        <v>0.0</v>
      </c>
      <c r="X756" s="86">
        <v>0.0</v>
      </c>
      <c r="Y756" s="86">
        <v>0.0</v>
      </c>
      <c r="Z756" s="86">
        <v>0.0</v>
      </c>
      <c r="AA756" s="86">
        <v>0.0</v>
      </c>
      <c r="AB756" s="86">
        <v>0.0</v>
      </c>
      <c r="AC756" s="86">
        <v>0.0</v>
      </c>
      <c r="AD756" s="86">
        <v>0.0</v>
      </c>
      <c r="AE756" s="86">
        <v>0.0</v>
      </c>
      <c r="AF756" s="86">
        <v>0.0</v>
      </c>
      <c r="AG756" s="86">
        <v>0.0</v>
      </c>
      <c r="AH756" s="86">
        <v>0.0</v>
      </c>
      <c r="AI756" s="86">
        <v>0.0</v>
      </c>
      <c r="AJ756" s="116"/>
    </row>
    <row r="757">
      <c r="A757" s="86">
        <v>14105.7</v>
      </c>
      <c r="B757" s="112">
        <v>44464.0</v>
      </c>
      <c r="C757" s="112">
        <v>44464.0</v>
      </c>
      <c r="D757" s="89" t="s">
        <v>93</v>
      </c>
      <c r="E757" s="89" t="s">
        <v>94</v>
      </c>
      <c r="F757" s="89" t="s">
        <v>191</v>
      </c>
      <c r="G757" s="90" t="s">
        <v>107</v>
      </c>
      <c r="H757" s="111">
        <v>27511.0</v>
      </c>
      <c r="I757" s="91"/>
      <c r="J757" s="86">
        <v>0.0</v>
      </c>
      <c r="K757" s="86">
        <v>1.0</v>
      </c>
      <c r="L757" s="86">
        <v>0.0</v>
      </c>
      <c r="M757" s="89" t="s">
        <v>39</v>
      </c>
      <c r="N757" s="89" t="s">
        <v>39</v>
      </c>
      <c r="O757" s="86">
        <v>0.0</v>
      </c>
      <c r="P757" s="86">
        <v>2.0</v>
      </c>
      <c r="Q757" s="86">
        <v>4.0</v>
      </c>
      <c r="R757" s="86">
        <v>5.0</v>
      </c>
      <c r="S757" s="86">
        <v>0.0</v>
      </c>
      <c r="T757" s="86">
        <v>0.0</v>
      </c>
      <c r="U757" s="86">
        <v>0.0</v>
      </c>
      <c r="V757" s="86">
        <v>0.0</v>
      </c>
      <c r="W757" s="86">
        <v>0.0</v>
      </c>
      <c r="X757" s="86">
        <v>0.0</v>
      </c>
      <c r="Y757" s="86">
        <v>0.0</v>
      </c>
      <c r="Z757" s="86">
        <v>0.0</v>
      </c>
      <c r="AA757" s="86">
        <v>0.0</v>
      </c>
      <c r="AB757" s="86">
        <v>0.0</v>
      </c>
      <c r="AC757" s="86">
        <v>0.0</v>
      </c>
      <c r="AD757" s="86">
        <v>0.0</v>
      </c>
      <c r="AE757" s="86">
        <v>0.0</v>
      </c>
      <c r="AF757" s="86">
        <v>0.0</v>
      </c>
      <c r="AG757" s="86">
        <v>0.0</v>
      </c>
      <c r="AH757" s="86">
        <v>0.0</v>
      </c>
      <c r="AI757" s="86">
        <v>0.0</v>
      </c>
      <c r="AJ757" s="116"/>
    </row>
    <row r="758">
      <c r="A758" s="86">
        <v>14106.1</v>
      </c>
      <c r="B758" s="112">
        <v>44464.0</v>
      </c>
      <c r="C758" s="112">
        <v>44464.0</v>
      </c>
      <c r="D758" s="89" t="s">
        <v>93</v>
      </c>
      <c r="E758" s="89" t="s">
        <v>94</v>
      </c>
      <c r="F758" s="89" t="s">
        <v>191</v>
      </c>
      <c r="G758" s="89" t="s">
        <v>107</v>
      </c>
      <c r="H758" s="86">
        <v>27511.0</v>
      </c>
      <c r="I758" s="110"/>
      <c r="J758" s="86">
        <v>0.0</v>
      </c>
      <c r="K758" s="86">
        <v>1.0</v>
      </c>
      <c r="L758" s="86">
        <v>0.0</v>
      </c>
      <c r="M758" s="89" t="s">
        <v>39</v>
      </c>
      <c r="N758" s="89" t="s">
        <v>39</v>
      </c>
      <c r="O758" s="86">
        <v>0.0</v>
      </c>
      <c r="P758" s="86">
        <v>0.0</v>
      </c>
      <c r="Q758" s="86">
        <v>0.0</v>
      </c>
      <c r="R758" s="86">
        <v>0.0</v>
      </c>
      <c r="S758" s="86">
        <v>0.0</v>
      </c>
      <c r="T758" s="86">
        <v>0.0</v>
      </c>
      <c r="U758" s="86">
        <v>5.0</v>
      </c>
      <c r="V758" s="86">
        <v>3.0</v>
      </c>
      <c r="W758" s="86">
        <v>0.0</v>
      </c>
      <c r="X758" s="86">
        <v>0.0</v>
      </c>
      <c r="Y758" s="86">
        <v>0.0</v>
      </c>
      <c r="Z758" s="86">
        <v>0.0</v>
      </c>
      <c r="AA758" s="86">
        <v>0.0</v>
      </c>
      <c r="AB758" s="86">
        <v>0.0</v>
      </c>
      <c r="AC758" s="86">
        <v>0.0</v>
      </c>
      <c r="AD758" s="86">
        <v>0.0</v>
      </c>
      <c r="AE758" s="86">
        <v>0.0</v>
      </c>
      <c r="AF758" s="86">
        <v>0.0</v>
      </c>
      <c r="AG758" s="86">
        <v>0.0</v>
      </c>
      <c r="AH758" s="86">
        <v>0.0</v>
      </c>
      <c r="AI758" s="86">
        <v>0.0</v>
      </c>
      <c r="AJ758" s="116"/>
    </row>
    <row r="759">
      <c r="A759" s="86">
        <v>14106.2</v>
      </c>
      <c r="B759" s="112">
        <v>44464.0</v>
      </c>
      <c r="C759" s="112">
        <v>44464.0</v>
      </c>
      <c r="D759" s="89" t="s">
        <v>93</v>
      </c>
      <c r="E759" s="89" t="s">
        <v>94</v>
      </c>
      <c r="F759" s="89" t="s">
        <v>191</v>
      </c>
      <c r="G759" s="89" t="s">
        <v>107</v>
      </c>
      <c r="H759" s="86">
        <v>27511.0</v>
      </c>
      <c r="I759" s="110"/>
      <c r="J759" s="86">
        <v>0.0</v>
      </c>
      <c r="K759" s="86">
        <v>1.0</v>
      </c>
      <c r="L759" s="86">
        <v>0.0</v>
      </c>
      <c r="M759" s="89" t="s">
        <v>39</v>
      </c>
      <c r="N759" s="89" t="s">
        <v>39</v>
      </c>
      <c r="O759" s="86">
        <v>1.0</v>
      </c>
      <c r="P759" s="86">
        <v>0.0</v>
      </c>
      <c r="Q759" s="86">
        <v>0.0</v>
      </c>
      <c r="R759" s="86">
        <v>0.0</v>
      </c>
      <c r="S759" s="86">
        <v>0.0</v>
      </c>
      <c r="T759" s="86">
        <v>0.0</v>
      </c>
      <c r="U759" s="86">
        <v>4.0</v>
      </c>
      <c r="V759" s="86">
        <v>0.0</v>
      </c>
      <c r="W759" s="86">
        <v>5.0</v>
      </c>
      <c r="X759" s="86">
        <v>0.0</v>
      </c>
      <c r="Y759" s="86">
        <v>0.0</v>
      </c>
      <c r="Z759" s="86">
        <v>0.0</v>
      </c>
      <c r="AA759" s="86">
        <v>0.0</v>
      </c>
      <c r="AB759" s="86">
        <v>0.0</v>
      </c>
      <c r="AC759" s="86">
        <v>0.0</v>
      </c>
      <c r="AD759" s="86">
        <v>0.0</v>
      </c>
      <c r="AE759" s="86">
        <v>0.0</v>
      </c>
      <c r="AF759" s="86">
        <v>0.0</v>
      </c>
      <c r="AG759" s="86">
        <v>0.0</v>
      </c>
      <c r="AH759" s="86">
        <v>0.0</v>
      </c>
      <c r="AI759" s="86">
        <v>0.0</v>
      </c>
      <c r="AJ759" s="116"/>
    </row>
    <row r="760">
      <c r="A760" s="86">
        <v>14106.3</v>
      </c>
      <c r="B760" s="112">
        <v>44464.0</v>
      </c>
      <c r="C760" s="112">
        <v>44464.0</v>
      </c>
      <c r="D760" s="89" t="s">
        <v>93</v>
      </c>
      <c r="E760" s="89" t="s">
        <v>94</v>
      </c>
      <c r="J760" s="86">
        <v>1.0</v>
      </c>
      <c r="K760" s="86">
        <v>0.0</v>
      </c>
      <c r="L760" s="86">
        <v>0.0</v>
      </c>
      <c r="M760" s="89" t="s">
        <v>39</v>
      </c>
      <c r="N760" s="89" t="s">
        <v>39</v>
      </c>
      <c r="O760" s="86">
        <v>1.0</v>
      </c>
      <c r="P760" s="86">
        <v>0.0</v>
      </c>
      <c r="Q760" s="86">
        <v>0.0</v>
      </c>
      <c r="R760" s="86">
        <v>0.0</v>
      </c>
      <c r="S760" s="86">
        <v>0.0</v>
      </c>
      <c r="T760" s="86">
        <v>0.0</v>
      </c>
      <c r="U760" s="86">
        <v>0.0</v>
      </c>
      <c r="V760" s="86">
        <v>0.0</v>
      </c>
      <c r="W760" s="86">
        <v>0.0</v>
      </c>
      <c r="X760" s="86">
        <v>0.0</v>
      </c>
      <c r="Y760" s="86">
        <v>0.0</v>
      </c>
      <c r="Z760" s="86">
        <v>0.0</v>
      </c>
      <c r="AA760" s="86">
        <v>0.0</v>
      </c>
      <c r="AB760" s="86">
        <v>0.0</v>
      </c>
      <c r="AC760" s="86">
        <v>0.0</v>
      </c>
      <c r="AD760" s="86">
        <v>0.0</v>
      </c>
      <c r="AE760" s="86">
        <v>6.0</v>
      </c>
      <c r="AF760" s="86">
        <v>6.0</v>
      </c>
      <c r="AG760" s="86">
        <v>0.0</v>
      </c>
      <c r="AH760" s="86">
        <v>0.0</v>
      </c>
      <c r="AI760" s="86">
        <v>0.0</v>
      </c>
      <c r="AJ760" s="116"/>
    </row>
    <row r="761">
      <c r="A761" s="86">
        <v>14106.4</v>
      </c>
      <c r="B761" s="112">
        <v>44464.0</v>
      </c>
      <c r="C761" s="112">
        <v>44464.0</v>
      </c>
      <c r="D761" s="89" t="s">
        <v>93</v>
      </c>
      <c r="E761" s="89" t="s">
        <v>94</v>
      </c>
      <c r="J761" s="86">
        <v>1.0</v>
      </c>
      <c r="K761" s="86">
        <v>0.0</v>
      </c>
      <c r="L761" s="86">
        <v>0.0</v>
      </c>
      <c r="M761" s="89" t="s">
        <v>39</v>
      </c>
      <c r="N761" s="89" t="s">
        <v>39</v>
      </c>
      <c r="O761" s="86">
        <v>0.0</v>
      </c>
      <c r="P761" s="86">
        <v>0.0</v>
      </c>
      <c r="Q761" s="86">
        <v>0.0</v>
      </c>
      <c r="R761" s="86">
        <v>0.0</v>
      </c>
      <c r="S761" s="86">
        <v>0.0</v>
      </c>
      <c r="T761" s="86">
        <v>0.0</v>
      </c>
      <c r="U761" s="86">
        <v>0.0</v>
      </c>
      <c r="V761" s="86">
        <v>0.0</v>
      </c>
      <c r="W761" s="86">
        <v>0.0</v>
      </c>
      <c r="X761" s="86">
        <v>0.0</v>
      </c>
      <c r="Y761" s="86">
        <v>0.0</v>
      </c>
      <c r="Z761" s="86">
        <v>0.0</v>
      </c>
      <c r="AA761" s="86">
        <v>0.0</v>
      </c>
      <c r="AB761" s="86">
        <v>0.0</v>
      </c>
      <c r="AC761" s="86">
        <v>0.0</v>
      </c>
      <c r="AD761" s="86">
        <v>0.0</v>
      </c>
      <c r="AE761" s="86">
        <v>2.0</v>
      </c>
      <c r="AF761" s="86">
        <v>0.0</v>
      </c>
      <c r="AG761" s="86">
        <v>5.0</v>
      </c>
      <c r="AH761" s="86">
        <v>0.0</v>
      </c>
      <c r="AI761" s="86">
        <v>0.0</v>
      </c>
      <c r="AJ761" s="116"/>
    </row>
    <row r="762">
      <c r="A762" s="86">
        <v>14106.5</v>
      </c>
      <c r="B762" s="112">
        <v>44464.0</v>
      </c>
      <c r="C762" s="112">
        <v>44464.0</v>
      </c>
      <c r="D762" s="89" t="s">
        <v>93</v>
      </c>
      <c r="E762" s="89" t="s">
        <v>94</v>
      </c>
      <c r="F762" s="89" t="s">
        <v>191</v>
      </c>
      <c r="G762" s="89" t="s">
        <v>107</v>
      </c>
      <c r="H762" s="86">
        <v>27511.0</v>
      </c>
      <c r="I762" s="110"/>
      <c r="J762" s="86">
        <v>0.0</v>
      </c>
      <c r="K762" s="86">
        <v>1.0</v>
      </c>
      <c r="L762" s="86">
        <v>0.0</v>
      </c>
      <c r="M762" s="89" t="s">
        <v>39</v>
      </c>
      <c r="N762" s="89" t="s">
        <v>39</v>
      </c>
      <c r="O762" s="86">
        <v>0.0</v>
      </c>
      <c r="P762" s="86">
        <v>0.0</v>
      </c>
      <c r="Q762" s="86">
        <v>0.0</v>
      </c>
      <c r="R762" s="86">
        <v>0.0</v>
      </c>
      <c r="S762" s="86">
        <v>0.0</v>
      </c>
      <c r="T762" s="86">
        <v>0.0</v>
      </c>
      <c r="U762" s="86">
        <v>3.0</v>
      </c>
      <c r="V762" s="86">
        <v>2.0</v>
      </c>
      <c r="W762" s="86">
        <v>0.0</v>
      </c>
      <c r="X762" s="86">
        <v>0.0</v>
      </c>
      <c r="Y762" s="86">
        <v>0.0</v>
      </c>
      <c r="Z762" s="86">
        <v>0.0</v>
      </c>
      <c r="AA762" s="86">
        <v>0.0</v>
      </c>
      <c r="AB762" s="86">
        <v>0.0</v>
      </c>
      <c r="AC762" s="86">
        <v>0.0</v>
      </c>
      <c r="AD762" s="86">
        <v>0.0</v>
      </c>
      <c r="AE762" s="86">
        <v>0.0</v>
      </c>
      <c r="AF762" s="86">
        <v>0.0</v>
      </c>
      <c r="AG762" s="86">
        <v>5.0</v>
      </c>
      <c r="AH762" s="86">
        <v>0.0</v>
      </c>
      <c r="AI762" s="86">
        <v>0.0</v>
      </c>
      <c r="AJ762" s="116"/>
    </row>
    <row r="763">
      <c r="A763" s="86">
        <v>14106.6</v>
      </c>
      <c r="B763" s="112">
        <v>44464.0</v>
      </c>
      <c r="C763" s="112">
        <v>44464.0</v>
      </c>
      <c r="D763" s="89" t="s">
        <v>93</v>
      </c>
      <c r="E763" s="89" t="s">
        <v>94</v>
      </c>
      <c r="J763" s="86">
        <v>1.0</v>
      </c>
      <c r="K763" s="86">
        <v>0.0</v>
      </c>
      <c r="L763" s="86">
        <v>0.0</v>
      </c>
      <c r="M763" s="89" t="s">
        <v>39</v>
      </c>
      <c r="N763" s="89" t="s">
        <v>39</v>
      </c>
      <c r="O763" s="86">
        <v>0.0</v>
      </c>
      <c r="P763" s="86">
        <v>0.0</v>
      </c>
      <c r="Q763" s="86">
        <v>0.0</v>
      </c>
      <c r="R763" s="86">
        <v>0.0</v>
      </c>
      <c r="S763" s="86">
        <v>0.0</v>
      </c>
      <c r="T763" s="86">
        <v>0.0</v>
      </c>
      <c r="U763" s="86">
        <v>0.0</v>
      </c>
      <c r="V763" s="86">
        <v>0.0</v>
      </c>
      <c r="W763" s="86">
        <v>0.0</v>
      </c>
      <c r="X763" s="86">
        <v>0.0</v>
      </c>
      <c r="Y763" s="86">
        <v>0.0</v>
      </c>
      <c r="Z763" s="86">
        <v>0.0</v>
      </c>
      <c r="AA763" s="86">
        <v>0.0</v>
      </c>
      <c r="AB763" s="86">
        <v>0.0</v>
      </c>
      <c r="AC763" s="86">
        <v>0.0</v>
      </c>
      <c r="AD763" s="86">
        <v>0.0</v>
      </c>
      <c r="AE763" s="86">
        <v>3.0</v>
      </c>
      <c r="AF763" s="86">
        <v>3.0</v>
      </c>
      <c r="AG763" s="86">
        <v>5.0</v>
      </c>
      <c r="AH763" s="86">
        <v>0.0</v>
      </c>
      <c r="AI763" s="86">
        <v>0.0</v>
      </c>
      <c r="AJ763" s="116"/>
    </row>
    <row r="764">
      <c r="A764" s="86">
        <v>14106.7</v>
      </c>
      <c r="B764" s="112">
        <v>44464.0</v>
      </c>
      <c r="C764" s="112">
        <v>44464.0</v>
      </c>
      <c r="D764" s="89" t="s">
        <v>93</v>
      </c>
      <c r="E764" s="89" t="s">
        <v>94</v>
      </c>
      <c r="J764" s="86">
        <v>1.0</v>
      </c>
      <c r="K764" s="86">
        <v>0.0</v>
      </c>
      <c r="L764" s="86">
        <v>0.0</v>
      </c>
      <c r="M764" s="89" t="s">
        <v>39</v>
      </c>
      <c r="N764" s="89" t="s">
        <v>39</v>
      </c>
      <c r="O764" s="86">
        <v>2.0</v>
      </c>
      <c r="P764" s="86">
        <v>0.0</v>
      </c>
      <c r="Q764" s="86">
        <v>0.0</v>
      </c>
      <c r="R764" s="86">
        <v>0.0</v>
      </c>
      <c r="S764" s="86">
        <v>0.0</v>
      </c>
      <c r="T764" s="86">
        <v>0.0</v>
      </c>
      <c r="U764" s="86">
        <v>0.0</v>
      </c>
      <c r="V764" s="86">
        <v>0.0</v>
      </c>
      <c r="W764" s="86">
        <v>0.0</v>
      </c>
      <c r="X764" s="86">
        <v>0.0</v>
      </c>
      <c r="Y764" s="86">
        <v>0.0</v>
      </c>
      <c r="Z764" s="86">
        <v>0.0</v>
      </c>
      <c r="AA764" s="86">
        <v>0.0</v>
      </c>
      <c r="AB764" s="86">
        <v>0.0</v>
      </c>
      <c r="AC764" s="86">
        <v>0.0</v>
      </c>
      <c r="AD764" s="86">
        <v>0.0</v>
      </c>
      <c r="AE764" s="86">
        <v>5.0</v>
      </c>
      <c r="AF764" s="86">
        <v>0.0</v>
      </c>
      <c r="AG764" s="86">
        <v>5.0</v>
      </c>
      <c r="AH764" s="86">
        <v>0.0</v>
      </c>
      <c r="AI764" s="86">
        <v>0.0</v>
      </c>
      <c r="AJ764" s="116"/>
    </row>
    <row r="765">
      <c r="A765" s="86">
        <v>14106.8</v>
      </c>
      <c r="B765" s="112">
        <v>44464.0</v>
      </c>
      <c r="C765" s="112">
        <v>44464.0</v>
      </c>
      <c r="D765" s="89" t="s">
        <v>93</v>
      </c>
      <c r="E765" s="89" t="s">
        <v>94</v>
      </c>
      <c r="J765" s="86">
        <v>0.0</v>
      </c>
      <c r="K765" s="86">
        <v>1.0</v>
      </c>
      <c r="L765" s="86">
        <v>0.0</v>
      </c>
      <c r="M765" s="89" t="s">
        <v>39</v>
      </c>
      <c r="N765" s="89" t="s">
        <v>39</v>
      </c>
      <c r="O765" s="86">
        <v>0.0</v>
      </c>
      <c r="P765" s="86">
        <v>0.0</v>
      </c>
      <c r="Q765" s="86">
        <v>0.0</v>
      </c>
      <c r="R765" s="86">
        <v>0.0</v>
      </c>
      <c r="S765" s="86">
        <v>0.0</v>
      </c>
      <c r="T765" s="86">
        <v>0.0</v>
      </c>
      <c r="U765" s="86">
        <v>1.0</v>
      </c>
      <c r="V765" s="86">
        <v>3.0</v>
      </c>
      <c r="W765" s="86">
        <v>0.0</v>
      </c>
      <c r="X765" s="86">
        <v>0.0</v>
      </c>
      <c r="Y765" s="86">
        <v>0.0</v>
      </c>
      <c r="Z765" s="86">
        <v>0.0</v>
      </c>
      <c r="AA765" s="86">
        <v>0.0</v>
      </c>
      <c r="AB765" s="86">
        <v>0.0</v>
      </c>
      <c r="AC765" s="86">
        <v>0.0</v>
      </c>
      <c r="AD765" s="86">
        <v>0.0</v>
      </c>
      <c r="AE765" s="86">
        <v>0.0</v>
      </c>
      <c r="AF765" s="86">
        <v>0.0</v>
      </c>
      <c r="AG765" s="86">
        <v>0.0</v>
      </c>
      <c r="AH765" s="86">
        <v>0.0</v>
      </c>
      <c r="AI765" s="86">
        <v>0.0</v>
      </c>
      <c r="AJ765" s="116"/>
    </row>
    <row r="766">
      <c r="A766" s="86">
        <v>14107.1</v>
      </c>
      <c r="B766" s="112">
        <v>44464.0</v>
      </c>
      <c r="C766" s="112">
        <v>44464.0</v>
      </c>
      <c r="D766" s="89" t="s">
        <v>93</v>
      </c>
      <c r="E766" s="89" t="s">
        <v>94</v>
      </c>
      <c r="F766" s="89" t="s">
        <v>191</v>
      </c>
      <c r="G766" s="90" t="s">
        <v>107</v>
      </c>
      <c r="H766" s="111">
        <v>27511.0</v>
      </c>
      <c r="I766" s="91"/>
      <c r="J766" s="86">
        <v>0.0</v>
      </c>
      <c r="K766" s="86">
        <v>1.0</v>
      </c>
      <c r="L766" s="86">
        <v>0.0</v>
      </c>
      <c r="M766" s="89" t="s">
        <v>39</v>
      </c>
      <c r="N766" s="89" t="s">
        <v>39</v>
      </c>
      <c r="O766" s="86">
        <v>0.0</v>
      </c>
      <c r="P766" s="86">
        <v>0.0</v>
      </c>
      <c r="Q766" s="86">
        <v>0.0</v>
      </c>
      <c r="R766" s="86">
        <v>0.0</v>
      </c>
      <c r="S766" s="86">
        <v>0.0</v>
      </c>
      <c r="T766" s="86">
        <v>0.0</v>
      </c>
      <c r="U766" s="86">
        <v>0.0</v>
      </c>
      <c r="V766" s="86">
        <v>0.0</v>
      </c>
      <c r="W766" s="86">
        <v>0.0</v>
      </c>
      <c r="X766" s="86">
        <v>0.0</v>
      </c>
      <c r="Y766" s="86">
        <v>0.0</v>
      </c>
      <c r="Z766" s="86">
        <v>0.0</v>
      </c>
      <c r="AA766" s="86">
        <v>0.0</v>
      </c>
      <c r="AB766" s="86">
        <v>0.0</v>
      </c>
      <c r="AC766" s="86">
        <v>0.0</v>
      </c>
      <c r="AD766" s="86">
        <v>0.0</v>
      </c>
      <c r="AE766" s="86">
        <v>6.0</v>
      </c>
      <c r="AF766" s="86">
        <v>0.0</v>
      </c>
      <c r="AG766" s="86">
        <v>0.0</v>
      </c>
      <c r="AH766" s="86">
        <v>0.0</v>
      </c>
      <c r="AI766" s="86">
        <v>0.0</v>
      </c>
      <c r="AJ766" s="116"/>
    </row>
    <row r="767">
      <c r="A767" s="86">
        <v>14107.2</v>
      </c>
      <c r="B767" s="112">
        <v>44464.0</v>
      </c>
      <c r="C767" s="112">
        <v>44464.0</v>
      </c>
      <c r="D767" s="89" t="s">
        <v>93</v>
      </c>
      <c r="E767" s="89" t="s">
        <v>94</v>
      </c>
      <c r="F767" s="89" t="s">
        <v>191</v>
      </c>
      <c r="G767" s="89" t="s">
        <v>107</v>
      </c>
      <c r="H767" s="86">
        <v>27511.0</v>
      </c>
      <c r="I767" s="110"/>
      <c r="J767" s="86">
        <v>0.0</v>
      </c>
      <c r="K767" s="86">
        <v>1.0</v>
      </c>
      <c r="L767" s="86">
        <v>0.0</v>
      </c>
      <c r="M767" s="89" t="s">
        <v>39</v>
      </c>
      <c r="N767" s="89" t="s">
        <v>39</v>
      </c>
      <c r="O767" s="86">
        <v>0.0</v>
      </c>
      <c r="P767" s="86">
        <v>0.0</v>
      </c>
      <c r="Q767" s="86">
        <v>0.0</v>
      </c>
      <c r="R767" s="86">
        <v>0.0</v>
      </c>
      <c r="S767" s="86">
        <v>0.0</v>
      </c>
      <c r="T767" s="86">
        <v>0.0</v>
      </c>
      <c r="U767" s="86">
        <v>0.0</v>
      </c>
      <c r="V767" s="86">
        <v>0.0</v>
      </c>
      <c r="W767" s="86">
        <v>0.0</v>
      </c>
      <c r="X767" s="86">
        <v>0.0</v>
      </c>
      <c r="Y767" s="86">
        <v>0.0</v>
      </c>
      <c r="Z767" s="86">
        <v>0.0</v>
      </c>
      <c r="AA767" s="86">
        <v>0.0</v>
      </c>
      <c r="AB767" s="86">
        <v>0.0</v>
      </c>
      <c r="AC767" s="86">
        <v>0.0</v>
      </c>
      <c r="AD767" s="86">
        <v>0.0</v>
      </c>
      <c r="AE767" s="86">
        <v>7.0</v>
      </c>
      <c r="AF767" s="86">
        <v>0.0</v>
      </c>
      <c r="AG767" s="86">
        <v>0.0</v>
      </c>
      <c r="AH767" s="86">
        <v>0.0</v>
      </c>
      <c r="AI767" s="86">
        <v>0.0</v>
      </c>
      <c r="AJ767" s="116"/>
    </row>
    <row r="768">
      <c r="A768" s="86">
        <v>14107.3</v>
      </c>
      <c r="B768" s="112">
        <v>44464.0</v>
      </c>
      <c r="C768" s="112">
        <v>44464.0</v>
      </c>
      <c r="D768" s="89" t="s">
        <v>93</v>
      </c>
      <c r="E768" s="89" t="s">
        <v>94</v>
      </c>
      <c r="F768" s="89" t="s">
        <v>191</v>
      </c>
      <c r="G768" s="89" t="s">
        <v>107</v>
      </c>
      <c r="H768" s="86">
        <v>27511.0</v>
      </c>
      <c r="I768" s="110"/>
      <c r="J768" s="86">
        <v>0.0</v>
      </c>
      <c r="K768" s="86">
        <v>1.0</v>
      </c>
      <c r="L768" s="86">
        <v>0.0</v>
      </c>
      <c r="M768" s="89" t="s">
        <v>39</v>
      </c>
      <c r="N768" s="89" t="s">
        <v>39</v>
      </c>
      <c r="O768" s="86">
        <v>0.0</v>
      </c>
      <c r="P768" s="86">
        <v>0.0</v>
      </c>
      <c r="Q768" s="86">
        <v>0.0</v>
      </c>
      <c r="R768" s="86">
        <v>0.0</v>
      </c>
      <c r="S768" s="86">
        <v>0.0</v>
      </c>
      <c r="T768" s="86">
        <v>0.0</v>
      </c>
      <c r="U768" s="86">
        <v>0.0</v>
      </c>
      <c r="V768" s="86">
        <v>0.0</v>
      </c>
      <c r="W768" s="86">
        <v>0.0</v>
      </c>
      <c r="X768" s="86">
        <v>0.0</v>
      </c>
      <c r="Y768" s="86">
        <v>0.0</v>
      </c>
      <c r="Z768" s="86">
        <v>0.0</v>
      </c>
      <c r="AA768" s="86">
        <v>0.0</v>
      </c>
      <c r="AB768" s="86">
        <v>0.0</v>
      </c>
      <c r="AC768" s="86">
        <v>0.0</v>
      </c>
      <c r="AD768" s="86">
        <v>0.0</v>
      </c>
      <c r="AE768" s="86">
        <v>10.0</v>
      </c>
      <c r="AF768" s="86">
        <v>5.0</v>
      </c>
      <c r="AG768" s="86">
        <v>0.0</v>
      </c>
      <c r="AH768" s="86">
        <v>0.0</v>
      </c>
      <c r="AI768" s="86">
        <v>0.0</v>
      </c>
      <c r="AJ768" s="116"/>
    </row>
    <row r="769">
      <c r="A769" s="86">
        <v>14107.4</v>
      </c>
      <c r="B769" s="112">
        <v>44464.0</v>
      </c>
      <c r="C769" s="112">
        <v>44464.0</v>
      </c>
      <c r="D769" s="89" t="s">
        <v>93</v>
      </c>
      <c r="E769" s="89" t="s">
        <v>94</v>
      </c>
      <c r="J769" s="86">
        <v>1.0</v>
      </c>
      <c r="K769" s="86">
        <v>0.0</v>
      </c>
      <c r="L769" s="86">
        <v>0.0</v>
      </c>
      <c r="M769" s="89" t="s">
        <v>39</v>
      </c>
      <c r="N769" s="89" t="s">
        <v>39</v>
      </c>
      <c r="O769" s="86">
        <v>0.0</v>
      </c>
      <c r="P769" s="86">
        <v>0.0</v>
      </c>
      <c r="Q769" s="86">
        <v>0.0</v>
      </c>
      <c r="R769" s="86">
        <v>0.0</v>
      </c>
      <c r="S769" s="86">
        <v>0.0</v>
      </c>
      <c r="T769" s="86">
        <v>0.0</v>
      </c>
      <c r="U769" s="86">
        <v>0.0</v>
      </c>
      <c r="V769" s="86">
        <v>0.0</v>
      </c>
      <c r="W769" s="86">
        <v>0.0</v>
      </c>
      <c r="X769" s="86">
        <v>0.0</v>
      </c>
      <c r="Y769" s="86">
        <v>0.0</v>
      </c>
      <c r="Z769" s="86">
        <v>0.0</v>
      </c>
      <c r="AA769" s="86">
        <v>0.0</v>
      </c>
      <c r="AB769" s="86">
        <v>0.0</v>
      </c>
      <c r="AC769" s="86">
        <v>0.0</v>
      </c>
      <c r="AD769" s="86">
        <v>0.0</v>
      </c>
      <c r="AE769" s="86">
        <v>8.0</v>
      </c>
      <c r="AF769" s="86">
        <v>3.0</v>
      </c>
      <c r="AG769" s="86">
        <v>0.0</v>
      </c>
      <c r="AH769" s="86">
        <v>0.0</v>
      </c>
      <c r="AI769" s="86">
        <v>0.0</v>
      </c>
      <c r="AJ769" s="116"/>
    </row>
    <row r="770">
      <c r="A770" s="86">
        <v>14107.5</v>
      </c>
      <c r="B770" s="112">
        <v>44464.0</v>
      </c>
      <c r="C770" s="112">
        <v>44464.0</v>
      </c>
      <c r="D770" s="89" t="s">
        <v>93</v>
      </c>
      <c r="E770" s="89" t="s">
        <v>94</v>
      </c>
      <c r="F770" s="89" t="s">
        <v>191</v>
      </c>
      <c r="G770" s="89" t="s">
        <v>107</v>
      </c>
      <c r="H770" s="86">
        <v>27511.0</v>
      </c>
      <c r="I770" s="110"/>
      <c r="J770" s="86">
        <v>0.0</v>
      </c>
      <c r="K770" s="86">
        <v>1.0</v>
      </c>
      <c r="L770" s="86">
        <v>0.0</v>
      </c>
      <c r="M770" s="89" t="s">
        <v>39</v>
      </c>
      <c r="N770" s="89" t="s">
        <v>39</v>
      </c>
      <c r="O770" s="86">
        <v>0.0</v>
      </c>
      <c r="P770" s="86">
        <v>0.0</v>
      </c>
      <c r="Q770" s="86">
        <v>0.0</v>
      </c>
      <c r="R770" s="86">
        <v>0.0</v>
      </c>
      <c r="S770" s="86">
        <v>0.0</v>
      </c>
      <c r="T770" s="86">
        <v>0.0</v>
      </c>
      <c r="U770" s="86">
        <v>0.0</v>
      </c>
      <c r="V770" s="86">
        <v>0.0</v>
      </c>
      <c r="W770" s="86">
        <v>0.0</v>
      </c>
      <c r="X770" s="86">
        <v>0.0</v>
      </c>
      <c r="Y770" s="86">
        <v>0.0</v>
      </c>
      <c r="Z770" s="86">
        <v>0.0</v>
      </c>
      <c r="AA770" s="86">
        <v>0.0</v>
      </c>
      <c r="AB770" s="86">
        <v>0.0</v>
      </c>
      <c r="AC770" s="86">
        <v>0.0</v>
      </c>
      <c r="AD770" s="86">
        <v>0.0</v>
      </c>
      <c r="AE770" s="86">
        <v>6.0</v>
      </c>
      <c r="AF770" s="86">
        <v>2.0</v>
      </c>
      <c r="AG770" s="86">
        <v>0.0</v>
      </c>
      <c r="AH770" s="86">
        <v>0.0</v>
      </c>
      <c r="AI770" s="86">
        <v>0.0</v>
      </c>
      <c r="AJ770" s="116"/>
    </row>
    <row r="771">
      <c r="A771" s="86">
        <v>14107.6</v>
      </c>
      <c r="B771" s="112">
        <v>44464.0</v>
      </c>
      <c r="C771" s="112">
        <v>44464.0</v>
      </c>
      <c r="D771" s="89" t="s">
        <v>93</v>
      </c>
      <c r="E771" s="89" t="s">
        <v>94</v>
      </c>
      <c r="J771" s="86">
        <v>1.0</v>
      </c>
      <c r="K771" s="86">
        <v>0.0</v>
      </c>
      <c r="L771" s="86">
        <v>0.0</v>
      </c>
      <c r="M771" s="89" t="s">
        <v>39</v>
      </c>
      <c r="N771" s="89" t="s">
        <v>39</v>
      </c>
      <c r="O771" s="86">
        <v>0.0</v>
      </c>
      <c r="P771" s="86">
        <v>0.0</v>
      </c>
      <c r="Q771" s="86">
        <v>0.0</v>
      </c>
      <c r="R771" s="86">
        <v>0.0</v>
      </c>
      <c r="S771" s="86">
        <v>0.0</v>
      </c>
      <c r="T771" s="86">
        <v>0.0</v>
      </c>
      <c r="U771" s="86">
        <v>0.0</v>
      </c>
      <c r="V771" s="86">
        <v>0.0</v>
      </c>
      <c r="W771" s="86">
        <v>0.0</v>
      </c>
      <c r="X771" s="86">
        <v>0.0</v>
      </c>
      <c r="Y771" s="86">
        <v>0.0</v>
      </c>
      <c r="Z771" s="86">
        <v>0.0</v>
      </c>
      <c r="AA771" s="86">
        <v>0.0</v>
      </c>
      <c r="AB771" s="86">
        <v>0.0</v>
      </c>
      <c r="AC771" s="86">
        <v>0.0</v>
      </c>
      <c r="AD771" s="86">
        <v>0.0</v>
      </c>
      <c r="AE771" s="86">
        <v>5.0</v>
      </c>
      <c r="AF771" s="86">
        <v>5.0</v>
      </c>
      <c r="AG771" s="86">
        <v>0.0</v>
      </c>
      <c r="AH771" s="86">
        <v>0.0</v>
      </c>
      <c r="AI771" s="86">
        <v>0.0</v>
      </c>
      <c r="AJ771" s="116"/>
    </row>
    <row r="772">
      <c r="A772" s="86">
        <v>14107.7</v>
      </c>
      <c r="B772" s="112">
        <v>44464.0</v>
      </c>
      <c r="C772" s="112">
        <v>44464.0</v>
      </c>
      <c r="D772" s="89" t="s">
        <v>93</v>
      </c>
      <c r="E772" s="89" t="s">
        <v>94</v>
      </c>
      <c r="J772" s="86">
        <v>1.0</v>
      </c>
      <c r="K772" s="86">
        <v>0.0</v>
      </c>
      <c r="L772" s="86">
        <v>0.0</v>
      </c>
      <c r="M772" s="89" t="s">
        <v>39</v>
      </c>
      <c r="N772" s="89" t="s">
        <v>39</v>
      </c>
      <c r="O772" s="86">
        <v>0.0</v>
      </c>
      <c r="P772" s="86">
        <v>0.0</v>
      </c>
      <c r="Q772" s="86">
        <v>0.0</v>
      </c>
      <c r="R772" s="86">
        <v>0.0</v>
      </c>
      <c r="S772" s="86">
        <v>0.0</v>
      </c>
      <c r="T772" s="86">
        <v>0.0</v>
      </c>
      <c r="U772" s="86">
        <v>0.0</v>
      </c>
      <c r="V772" s="86">
        <v>0.0</v>
      </c>
      <c r="W772" s="86">
        <v>0.0</v>
      </c>
      <c r="X772" s="86">
        <v>0.0</v>
      </c>
      <c r="Y772" s="86">
        <v>0.0</v>
      </c>
      <c r="Z772" s="86">
        <v>0.0</v>
      </c>
      <c r="AA772" s="86">
        <v>0.0</v>
      </c>
      <c r="AB772" s="86">
        <v>0.0</v>
      </c>
      <c r="AC772" s="86">
        <v>0.0</v>
      </c>
      <c r="AD772" s="86">
        <v>0.0</v>
      </c>
      <c r="AE772" s="86">
        <v>4.0</v>
      </c>
      <c r="AF772" s="86">
        <v>2.0</v>
      </c>
      <c r="AG772" s="86">
        <v>0.0</v>
      </c>
      <c r="AH772" s="86">
        <v>0.0</v>
      </c>
      <c r="AI772" s="86">
        <v>0.0</v>
      </c>
      <c r="AJ772" s="116"/>
    </row>
    <row r="773">
      <c r="A773" s="86">
        <v>14107.8</v>
      </c>
      <c r="B773" s="112">
        <v>44464.0</v>
      </c>
      <c r="C773" s="112">
        <v>44464.0</v>
      </c>
      <c r="D773" s="89" t="s">
        <v>93</v>
      </c>
      <c r="E773" s="89" t="s">
        <v>94</v>
      </c>
      <c r="J773" s="86">
        <v>1.0</v>
      </c>
      <c r="K773" s="86">
        <v>0.0</v>
      </c>
      <c r="L773" s="86">
        <v>0.0</v>
      </c>
      <c r="M773" s="89" t="s">
        <v>39</v>
      </c>
      <c r="N773" s="89" t="s">
        <v>39</v>
      </c>
      <c r="O773" s="86">
        <v>0.0</v>
      </c>
      <c r="P773" s="86">
        <v>0.0</v>
      </c>
      <c r="Q773" s="86">
        <v>0.0</v>
      </c>
      <c r="R773" s="86">
        <v>0.0</v>
      </c>
      <c r="S773" s="86">
        <v>0.0</v>
      </c>
      <c r="T773" s="86">
        <v>0.0</v>
      </c>
      <c r="U773" s="86">
        <v>0.0</v>
      </c>
      <c r="V773" s="86">
        <v>0.0</v>
      </c>
      <c r="W773" s="86">
        <v>0.0</v>
      </c>
      <c r="X773" s="86">
        <v>0.0</v>
      </c>
      <c r="Y773" s="86">
        <v>0.0</v>
      </c>
      <c r="Z773" s="86">
        <v>0.0</v>
      </c>
      <c r="AA773" s="86">
        <v>0.0</v>
      </c>
      <c r="AB773" s="86">
        <v>0.0</v>
      </c>
      <c r="AC773" s="86">
        <v>0.0</v>
      </c>
      <c r="AD773" s="86">
        <v>0.0</v>
      </c>
      <c r="AE773" s="86">
        <v>8.0</v>
      </c>
      <c r="AF773" s="86">
        <v>4.0</v>
      </c>
      <c r="AG773" s="86">
        <v>0.0</v>
      </c>
      <c r="AH773" s="86">
        <v>0.0</v>
      </c>
      <c r="AI773" s="86">
        <v>0.0</v>
      </c>
      <c r="AJ773" s="116"/>
    </row>
    <row r="774">
      <c r="A774" s="86">
        <v>14108.1</v>
      </c>
      <c r="B774" s="112">
        <v>44464.0</v>
      </c>
      <c r="C774" s="112">
        <v>44464.0</v>
      </c>
      <c r="D774" s="89" t="s">
        <v>93</v>
      </c>
      <c r="E774" s="89" t="s">
        <v>94</v>
      </c>
      <c r="F774" s="89" t="s">
        <v>191</v>
      </c>
      <c r="G774" s="89" t="s">
        <v>107</v>
      </c>
      <c r="H774" s="86">
        <v>27511.0</v>
      </c>
      <c r="I774" s="110"/>
      <c r="J774" s="86">
        <v>0.0</v>
      </c>
      <c r="K774" s="86">
        <v>1.0</v>
      </c>
      <c r="L774" s="86">
        <v>0.0</v>
      </c>
      <c r="M774" s="89" t="s">
        <v>39</v>
      </c>
      <c r="N774" s="89" t="s">
        <v>39</v>
      </c>
      <c r="O774" s="86">
        <v>2.0</v>
      </c>
      <c r="P774" s="86">
        <v>0.0</v>
      </c>
      <c r="Q774" s="86">
        <v>0.0</v>
      </c>
      <c r="R774" s="86">
        <v>0.0</v>
      </c>
      <c r="S774" s="86">
        <v>0.0</v>
      </c>
      <c r="T774" s="86">
        <v>0.0</v>
      </c>
      <c r="U774" s="86">
        <v>3.0</v>
      </c>
      <c r="V774" s="86">
        <v>4.0</v>
      </c>
      <c r="W774" s="86">
        <v>0.0</v>
      </c>
      <c r="X774" s="86">
        <v>0.0</v>
      </c>
      <c r="Y774" s="86">
        <v>0.0</v>
      </c>
      <c r="Z774" s="86">
        <v>0.0</v>
      </c>
      <c r="AA774" s="86">
        <v>0.0</v>
      </c>
      <c r="AB774" s="86">
        <v>0.0</v>
      </c>
      <c r="AC774" s="86">
        <v>0.0</v>
      </c>
      <c r="AD774" s="86">
        <v>0.0</v>
      </c>
      <c r="AE774" s="86">
        <v>0.0</v>
      </c>
      <c r="AF774" s="86">
        <v>0.0</v>
      </c>
      <c r="AG774" s="86">
        <v>5.0</v>
      </c>
      <c r="AH774" s="86">
        <v>0.0</v>
      </c>
      <c r="AI774" s="86">
        <v>0.0</v>
      </c>
      <c r="AJ774" s="116"/>
    </row>
    <row r="775">
      <c r="A775" s="86">
        <v>14108.2</v>
      </c>
      <c r="B775" s="112">
        <v>44464.0</v>
      </c>
      <c r="C775" s="112">
        <v>44464.0</v>
      </c>
      <c r="D775" s="89" t="s">
        <v>93</v>
      </c>
      <c r="E775" s="89" t="s">
        <v>94</v>
      </c>
      <c r="J775" s="86">
        <v>1.0</v>
      </c>
      <c r="K775" s="86">
        <v>0.0</v>
      </c>
      <c r="L775" s="86">
        <v>0.0</v>
      </c>
      <c r="M775" s="89" t="s">
        <v>39</v>
      </c>
      <c r="N775" s="89" t="s">
        <v>39</v>
      </c>
      <c r="O775" s="86">
        <v>1.0</v>
      </c>
      <c r="P775" s="86">
        <v>0.0</v>
      </c>
      <c r="Q775" s="86">
        <v>0.0</v>
      </c>
      <c r="R775" s="86">
        <v>0.0</v>
      </c>
      <c r="S775" s="86">
        <v>0.0</v>
      </c>
      <c r="T775" s="86">
        <v>0.0</v>
      </c>
      <c r="U775" s="86">
        <v>0.0</v>
      </c>
      <c r="V775" s="86">
        <v>0.0</v>
      </c>
      <c r="W775" s="86">
        <v>0.0</v>
      </c>
      <c r="X775" s="86">
        <v>0.0</v>
      </c>
      <c r="Y775" s="86">
        <v>0.0</v>
      </c>
      <c r="Z775" s="86">
        <v>0.0</v>
      </c>
      <c r="AA775" s="86">
        <v>0.0</v>
      </c>
      <c r="AB775" s="86">
        <v>0.0</v>
      </c>
      <c r="AC775" s="86">
        <v>0.0</v>
      </c>
      <c r="AD775" s="86">
        <v>0.0</v>
      </c>
      <c r="AE775" s="86">
        <v>5.0</v>
      </c>
      <c r="AF775" s="86">
        <v>5.0</v>
      </c>
      <c r="AG775" s="86">
        <v>5.0</v>
      </c>
      <c r="AH775" s="86">
        <v>0.0</v>
      </c>
      <c r="AI775" s="86">
        <v>0.0</v>
      </c>
      <c r="AJ775" s="116"/>
    </row>
    <row r="776">
      <c r="A776" s="86">
        <v>14108.3</v>
      </c>
      <c r="B776" s="112">
        <v>44464.0</v>
      </c>
      <c r="C776" s="112">
        <v>44464.0</v>
      </c>
      <c r="D776" s="89" t="s">
        <v>93</v>
      </c>
      <c r="E776" s="89" t="s">
        <v>94</v>
      </c>
      <c r="F776" s="89" t="s">
        <v>191</v>
      </c>
      <c r="G776" s="89" t="s">
        <v>107</v>
      </c>
      <c r="H776" s="86">
        <v>27511.0</v>
      </c>
      <c r="I776" s="110"/>
      <c r="J776" s="86">
        <v>0.0</v>
      </c>
      <c r="K776" s="86">
        <v>1.0</v>
      </c>
      <c r="L776" s="86">
        <v>0.0</v>
      </c>
      <c r="M776" s="89" t="s">
        <v>39</v>
      </c>
      <c r="N776" s="89" t="s">
        <v>39</v>
      </c>
      <c r="O776" s="86">
        <v>0.0</v>
      </c>
      <c r="P776" s="86">
        <v>0.0</v>
      </c>
      <c r="Q776" s="86">
        <v>0.0</v>
      </c>
      <c r="R776" s="86">
        <v>0.0</v>
      </c>
      <c r="S776" s="86">
        <v>0.0</v>
      </c>
      <c r="T776" s="86">
        <v>0.0</v>
      </c>
      <c r="U776" s="86">
        <v>0.0</v>
      </c>
      <c r="V776" s="86">
        <v>0.0</v>
      </c>
      <c r="W776" s="86">
        <v>0.0</v>
      </c>
      <c r="X776" s="86">
        <v>0.0</v>
      </c>
      <c r="Y776" s="86">
        <v>0.0</v>
      </c>
      <c r="Z776" s="86">
        <v>0.0</v>
      </c>
      <c r="AA776" s="86">
        <v>0.0</v>
      </c>
      <c r="AB776" s="86">
        <v>0.0</v>
      </c>
      <c r="AC776" s="86">
        <v>0.0</v>
      </c>
      <c r="AD776" s="86">
        <v>0.0</v>
      </c>
      <c r="AE776" s="86">
        <v>3.0</v>
      </c>
      <c r="AF776" s="86">
        <v>2.0</v>
      </c>
      <c r="AG776" s="86">
        <v>5.0</v>
      </c>
      <c r="AH776" s="86">
        <v>0.0</v>
      </c>
      <c r="AI776" s="86">
        <v>0.0</v>
      </c>
      <c r="AJ776" s="116"/>
    </row>
    <row r="777">
      <c r="A777" s="86">
        <v>14108.4</v>
      </c>
      <c r="B777" s="112">
        <v>44464.0</v>
      </c>
      <c r="C777" s="112">
        <v>44464.0</v>
      </c>
      <c r="D777" s="89" t="s">
        <v>93</v>
      </c>
      <c r="E777" s="89" t="s">
        <v>94</v>
      </c>
      <c r="J777" s="86">
        <v>1.0</v>
      </c>
      <c r="K777" s="86">
        <v>0.0</v>
      </c>
      <c r="L777" s="86">
        <v>0.0</v>
      </c>
      <c r="M777" s="89" t="s">
        <v>39</v>
      </c>
      <c r="N777" s="89" t="s">
        <v>39</v>
      </c>
      <c r="O777" s="86">
        <v>0.0</v>
      </c>
      <c r="P777" s="86">
        <v>0.0</v>
      </c>
      <c r="Q777" s="86">
        <v>0.0</v>
      </c>
      <c r="R777" s="86">
        <v>0.0</v>
      </c>
      <c r="S777" s="86">
        <v>0.0</v>
      </c>
      <c r="T777" s="86">
        <v>0.0</v>
      </c>
      <c r="U777" s="86">
        <v>0.0</v>
      </c>
      <c r="V777" s="86">
        <v>0.0</v>
      </c>
      <c r="W777" s="86">
        <v>0.0</v>
      </c>
      <c r="X777" s="86">
        <v>0.0</v>
      </c>
      <c r="Y777" s="86">
        <v>0.0</v>
      </c>
      <c r="Z777" s="86">
        <v>0.0</v>
      </c>
      <c r="AA777" s="86">
        <v>0.0</v>
      </c>
      <c r="AB777" s="86">
        <v>0.0</v>
      </c>
      <c r="AC777" s="86">
        <v>0.0</v>
      </c>
      <c r="AD777" s="86">
        <v>0.0</v>
      </c>
      <c r="AE777" s="86">
        <v>4.0</v>
      </c>
      <c r="AF777" s="86">
        <v>0.0</v>
      </c>
      <c r="AG777" s="86">
        <v>0.0</v>
      </c>
      <c r="AH777" s="86">
        <v>0.0</v>
      </c>
      <c r="AI777" s="86">
        <v>0.0</v>
      </c>
      <c r="AJ777" s="116"/>
    </row>
    <row r="778">
      <c r="A778" s="86">
        <v>14108.5</v>
      </c>
      <c r="B778" s="112">
        <v>44464.0</v>
      </c>
      <c r="C778" s="112">
        <v>44464.0</v>
      </c>
      <c r="D778" s="89" t="s">
        <v>93</v>
      </c>
      <c r="E778" s="89" t="s">
        <v>94</v>
      </c>
      <c r="J778" s="86">
        <v>1.0</v>
      </c>
      <c r="K778" s="86">
        <v>0.0</v>
      </c>
      <c r="L778" s="86">
        <v>0.0</v>
      </c>
      <c r="M778" s="89" t="s">
        <v>39</v>
      </c>
      <c r="N778" s="89" t="s">
        <v>39</v>
      </c>
      <c r="O778" s="86">
        <v>0.0</v>
      </c>
      <c r="P778" s="86">
        <v>0.0</v>
      </c>
      <c r="Q778" s="86">
        <v>0.0</v>
      </c>
      <c r="R778" s="86">
        <v>0.0</v>
      </c>
      <c r="S778" s="86">
        <v>0.0</v>
      </c>
      <c r="T778" s="86">
        <v>0.0</v>
      </c>
      <c r="U778" s="86">
        <v>0.0</v>
      </c>
      <c r="V778" s="86">
        <v>0.0</v>
      </c>
      <c r="W778" s="86">
        <v>0.0</v>
      </c>
      <c r="X778" s="86">
        <v>0.0</v>
      </c>
      <c r="Y778" s="86">
        <v>0.0</v>
      </c>
      <c r="Z778" s="86">
        <v>0.0</v>
      </c>
      <c r="AA778" s="86">
        <v>0.0</v>
      </c>
      <c r="AB778" s="86">
        <v>0.0</v>
      </c>
      <c r="AC778" s="86">
        <v>0.0</v>
      </c>
      <c r="AD778" s="86">
        <v>0.0</v>
      </c>
      <c r="AE778" s="86">
        <v>7.0</v>
      </c>
      <c r="AF778" s="86">
        <v>6.0</v>
      </c>
      <c r="AG778" s="86">
        <v>5.0</v>
      </c>
      <c r="AH778" s="86">
        <v>0.0</v>
      </c>
      <c r="AI778" s="86">
        <v>0.0</v>
      </c>
      <c r="AJ778" s="116"/>
    </row>
    <row r="779">
      <c r="A779" s="86">
        <v>14108.6</v>
      </c>
      <c r="B779" s="112">
        <v>44464.0</v>
      </c>
      <c r="C779" s="112">
        <v>44464.0</v>
      </c>
      <c r="D779" s="89" t="s">
        <v>93</v>
      </c>
      <c r="E779" s="89" t="s">
        <v>94</v>
      </c>
      <c r="J779" s="86">
        <v>1.0</v>
      </c>
      <c r="K779" s="86">
        <v>0.0</v>
      </c>
      <c r="L779" s="86">
        <v>0.0</v>
      </c>
      <c r="M779" s="89" t="s">
        <v>39</v>
      </c>
      <c r="N779" s="89" t="s">
        <v>39</v>
      </c>
      <c r="O779" s="86">
        <v>0.0</v>
      </c>
      <c r="P779" s="86">
        <v>0.0</v>
      </c>
      <c r="Q779" s="86">
        <v>0.0</v>
      </c>
      <c r="R779" s="86">
        <v>0.0</v>
      </c>
      <c r="S779" s="86">
        <v>0.0</v>
      </c>
      <c r="T779" s="86">
        <v>0.0</v>
      </c>
      <c r="U779" s="86">
        <v>0.0</v>
      </c>
      <c r="V779" s="86">
        <v>0.0</v>
      </c>
      <c r="W779" s="86">
        <v>0.0</v>
      </c>
      <c r="X779" s="86">
        <v>0.0</v>
      </c>
      <c r="Y779" s="86">
        <v>0.0</v>
      </c>
      <c r="Z779" s="86">
        <v>0.0</v>
      </c>
      <c r="AA779" s="86">
        <v>0.0</v>
      </c>
      <c r="AB779" s="86">
        <v>0.0</v>
      </c>
      <c r="AC779" s="86">
        <v>0.0</v>
      </c>
      <c r="AD779" s="86">
        <v>0.0</v>
      </c>
      <c r="AE779" s="86">
        <v>5.0</v>
      </c>
      <c r="AF779" s="86">
        <v>3.0</v>
      </c>
      <c r="AG779" s="86">
        <v>0.0</v>
      </c>
      <c r="AH779" s="86">
        <v>0.0</v>
      </c>
      <c r="AI779" s="86">
        <v>0.0</v>
      </c>
      <c r="AJ779" s="116"/>
    </row>
    <row r="780">
      <c r="A780" s="86">
        <v>14109.1</v>
      </c>
      <c r="B780" s="112">
        <v>44464.0</v>
      </c>
      <c r="C780" s="112">
        <v>44464.0</v>
      </c>
      <c r="D780" s="89" t="s">
        <v>93</v>
      </c>
      <c r="E780" s="89" t="s">
        <v>94</v>
      </c>
      <c r="J780" s="86">
        <v>1.0</v>
      </c>
      <c r="K780" s="86">
        <v>0.0</v>
      </c>
      <c r="L780" s="86">
        <v>0.0</v>
      </c>
      <c r="M780" s="89" t="s">
        <v>39</v>
      </c>
      <c r="N780" s="89" t="s">
        <v>39</v>
      </c>
      <c r="O780" s="86">
        <v>0.0</v>
      </c>
      <c r="P780" s="86">
        <v>0.0</v>
      </c>
      <c r="Q780" s="86">
        <v>0.0</v>
      </c>
      <c r="R780" s="86">
        <v>0.0</v>
      </c>
      <c r="S780" s="86">
        <v>0.0</v>
      </c>
      <c r="T780" s="86">
        <v>0.0</v>
      </c>
      <c r="U780" s="86">
        <v>0.0</v>
      </c>
      <c r="V780" s="86">
        <v>0.0</v>
      </c>
      <c r="W780" s="86">
        <v>0.0</v>
      </c>
      <c r="X780" s="86">
        <v>0.0</v>
      </c>
      <c r="Y780" s="86">
        <v>0.0</v>
      </c>
      <c r="Z780" s="86">
        <v>0.0</v>
      </c>
      <c r="AA780" s="86">
        <v>0.0</v>
      </c>
      <c r="AB780" s="86">
        <v>0.0</v>
      </c>
      <c r="AC780" s="86">
        <v>0.0</v>
      </c>
      <c r="AD780" s="86">
        <v>0.0</v>
      </c>
      <c r="AE780" s="86">
        <v>3.0</v>
      </c>
      <c r="AF780" s="86">
        <v>7.0</v>
      </c>
      <c r="AG780" s="86">
        <v>0.0</v>
      </c>
      <c r="AH780" s="86">
        <v>0.0</v>
      </c>
      <c r="AI780" s="86">
        <v>0.0</v>
      </c>
      <c r="AJ780" s="116"/>
    </row>
    <row r="781">
      <c r="A781" s="86">
        <v>14109.2</v>
      </c>
      <c r="B781" s="112">
        <v>44464.0</v>
      </c>
      <c r="C781" s="112">
        <v>44464.0</v>
      </c>
      <c r="D781" s="89" t="s">
        <v>93</v>
      </c>
      <c r="E781" s="89" t="s">
        <v>94</v>
      </c>
      <c r="F781" s="89" t="s">
        <v>191</v>
      </c>
      <c r="G781" s="89" t="s">
        <v>107</v>
      </c>
      <c r="H781" s="86">
        <v>27511.0</v>
      </c>
      <c r="I781" s="110"/>
      <c r="J781" s="86">
        <v>0.0</v>
      </c>
      <c r="K781" s="86">
        <v>1.0</v>
      </c>
      <c r="L781" s="86">
        <v>0.0</v>
      </c>
      <c r="M781" s="89" t="s">
        <v>39</v>
      </c>
      <c r="N781" s="89" t="s">
        <v>39</v>
      </c>
      <c r="O781" s="86">
        <v>0.0</v>
      </c>
      <c r="P781" s="86">
        <v>0.0</v>
      </c>
      <c r="Q781" s="86">
        <v>0.0</v>
      </c>
      <c r="R781" s="86">
        <v>0.0</v>
      </c>
      <c r="S781" s="86">
        <v>0.0</v>
      </c>
      <c r="T781" s="86">
        <v>0.0</v>
      </c>
      <c r="U781" s="86">
        <v>2.0</v>
      </c>
      <c r="V781" s="86">
        <v>0.0</v>
      </c>
      <c r="W781" s="86">
        <v>0.0</v>
      </c>
      <c r="X781" s="86">
        <v>0.0</v>
      </c>
      <c r="Y781" s="86">
        <v>0.0</v>
      </c>
      <c r="Z781" s="86">
        <v>0.0</v>
      </c>
      <c r="AA781" s="86">
        <v>0.0</v>
      </c>
      <c r="AB781" s="86">
        <v>0.0</v>
      </c>
      <c r="AC781" s="86">
        <v>0.0</v>
      </c>
      <c r="AD781" s="86">
        <v>0.0</v>
      </c>
      <c r="AE781" s="86">
        <v>0.0</v>
      </c>
      <c r="AF781" s="86">
        <v>0.0</v>
      </c>
      <c r="AG781" s="86">
        <v>0.0</v>
      </c>
      <c r="AH781" s="86">
        <v>0.0</v>
      </c>
      <c r="AI781" s="86">
        <v>0.0</v>
      </c>
      <c r="AJ781" s="116"/>
    </row>
    <row r="782">
      <c r="A782" s="86">
        <v>14109.3</v>
      </c>
      <c r="B782" s="112">
        <v>44464.0</v>
      </c>
      <c r="C782" s="112">
        <v>44464.0</v>
      </c>
      <c r="D782" s="89" t="s">
        <v>93</v>
      </c>
      <c r="E782" s="89" t="s">
        <v>94</v>
      </c>
      <c r="J782" s="86">
        <v>1.0</v>
      </c>
      <c r="K782" s="86">
        <v>0.0</v>
      </c>
      <c r="L782" s="86">
        <v>0.0</v>
      </c>
      <c r="M782" s="89" t="s">
        <v>39</v>
      </c>
      <c r="N782" s="89" t="s">
        <v>39</v>
      </c>
      <c r="O782" s="86">
        <v>3.0</v>
      </c>
      <c r="P782" s="86">
        <v>0.0</v>
      </c>
      <c r="Q782" s="86">
        <v>0.0</v>
      </c>
      <c r="R782" s="86">
        <v>0.0</v>
      </c>
      <c r="S782" s="86">
        <v>0.0</v>
      </c>
      <c r="T782" s="86">
        <v>0.0</v>
      </c>
      <c r="U782" s="86">
        <v>0.0</v>
      </c>
      <c r="V782" s="86">
        <v>0.0</v>
      </c>
      <c r="W782" s="86">
        <v>0.0</v>
      </c>
      <c r="X782" s="86">
        <v>0.0</v>
      </c>
      <c r="Y782" s="86">
        <v>0.0</v>
      </c>
      <c r="Z782" s="86">
        <v>0.0</v>
      </c>
      <c r="AA782" s="86">
        <v>0.0</v>
      </c>
      <c r="AB782" s="86">
        <v>0.0</v>
      </c>
      <c r="AC782" s="86">
        <v>0.0</v>
      </c>
      <c r="AD782" s="86">
        <v>0.0</v>
      </c>
      <c r="AE782" s="86">
        <v>5.0</v>
      </c>
      <c r="AF782" s="86">
        <v>4.0</v>
      </c>
      <c r="AG782" s="86">
        <v>0.0</v>
      </c>
      <c r="AH782" s="86">
        <v>0.0</v>
      </c>
      <c r="AI782" s="86">
        <v>0.0</v>
      </c>
      <c r="AJ782" s="116"/>
    </row>
    <row r="783">
      <c r="A783" s="86">
        <v>14110.1</v>
      </c>
      <c r="B783" s="112">
        <v>44464.0</v>
      </c>
      <c r="C783" s="112">
        <v>44464.0</v>
      </c>
      <c r="D783" s="89" t="s">
        <v>93</v>
      </c>
      <c r="E783" s="89" t="s">
        <v>94</v>
      </c>
      <c r="J783" s="86">
        <v>1.0</v>
      </c>
      <c r="K783" s="86">
        <v>0.0</v>
      </c>
      <c r="L783" s="86">
        <v>0.0</v>
      </c>
      <c r="M783" s="89" t="s">
        <v>39</v>
      </c>
      <c r="N783" s="89" t="s">
        <v>39</v>
      </c>
      <c r="O783" s="86">
        <v>0.0</v>
      </c>
      <c r="P783" s="86">
        <v>0.0</v>
      </c>
      <c r="Q783" s="86">
        <v>0.0</v>
      </c>
      <c r="R783" s="86">
        <v>0.0</v>
      </c>
      <c r="S783" s="86">
        <v>0.0</v>
      </c>
      <c r="T783" s="86">
        <v>0.0</v>
      </c>
      <c r="U783" s="86">
        <v>0.0</v>
      </c>
      <c r="V783" s="86">
        <v>0.0</v>
      </c>
      <c r="W783" s="86">
        <v>0.0</v>
      </c>
      <c r="X783" s="86">
        <v>0.0</v>
      </c>
      <c r="Y783" s="86">
        <v>0.0</v>
      </c>
      <c r="Z783" s="86">
        <v>0.0</v>
      </c>
      <c r="AA783" s="86">
        <v>0.0</v>
      </c>
      <c r="AB783" s="86">
        <v>0.0</v>
      </c>
      <c r="AC783" s="86">
        <v>0.0</v>
      </c>
      <c r="AD783" s="86">
        <v>0.0</v>
      </c>
      <c r="AE783" s="86">
        <v>3.0</v>
      </c>
      <c r="AF783" s="86">
        <v>7.0</v>
      </c>
      <c r="AG783" s="86">
        <v>0.0</v>
      </c>
      <c r="AH783" s="86">
        <v>0.0</v>
      </c>
      <c r="AI783" s="86">
        <v>0.0</v>
      </c>
      <c r="AJ783" s="116"/>
    </row>
    <row r="784">
      <c r="A784" s="86">
        <v>14110.2</v>
      </c>
      <c r="B784" s="112">
        <v>44464.0</v>
      </c>
      <c r="C784" s="112">
        <v>44464.0</v>
      </c>
      <c r="D784" s="89" t="s">
        <v>93</v>
      </c>
      <c r="E784" s="89" t="s">
        <v>94</v>
      </c>
      <c r="F784" s="89" t="s">
        <v>191</v>
      </c>
      <c r="G784" s="89" t="s">
        <v>107</v>
      </c>
      <c r="H784" s="86">
        <v>27511.0</v>
      </c>
      <c r="I784" s="110"/>
      <c r="J784" s="86">
        <v>0.0</v>
      </c>
      <c r="K784" s="86">
        <v>1.0</v>
      </c>
      <c r="L784" s="86">
        <v>0.0</v>
      </c>
      <c r="M784" s="89" t="s">
        <v>39</v>
      </c>
      <c r="N784" s="89" t="s">
        <v>39</v>
      </c>
      <c r="O784" s="86">
        <v>0.0</v>
      </c>
      <c r="P784" s="86">
        <v>0.0</v>
      </c>
      <c r="Q784" s="86">
        <v>0.0</v>
      </c>
      <c r="R784" s="86">
        <v>0.0</v>
      </c>
      <c r="S784" s="86">
        <v>0.0</v>
      </c>
      <c r="T784" s="86">
        <v>0.0</v>
      </c>
      <c r="U784" s="86">
        <v>2.0</v>
      </c>
      <c r="V784" s="86">
        <v>0.0</v>
      </c>
      <c r="W784" s="86">
        <v>0.0</v>
      </c>
      <c r="X784" s="86">
        <v>0.0</v>
      </c>
      <c r="Y784" s="86">
        <v>0.0</v>
      </c>
      <c r="Z784" s="86">
        <v>0.0</v>
      </c>
      <c r="AA784" s="86">
        <v>0.0</v>
      </c>
      <c r="AB784" s="86">
        <v>0.0</v>
      </c>
      <c r="AC784" s="86">
        <v>0.0</v>
      </c>
      <c r="AD784" s="86">
        <v>0.0</v>
      </c>
      <c r="AE784" s="86">
        <v>0.0</v>
      </c>
      <c r="AF784" s="86">
        <v>0.0</v>
      </c>
      <c r="AG784" s="86">
        <v>0.0</v>
      </c>
      <c r="AH784" s="86">
        <v>0.0</v>
      </c>
      <c r="AI784" s="86">
        <v>0.0</v>
      </c>
      <c r="AJ784" s="116"/>
    </row>
    <row r="785">
      <c r="A785" s="86">
        <v>14110.3</v>
      </c>
      <c r="B785" s="112">
        <v>44464.0</v>
      </c>
      <c r="C785" s="112">
        <v>44464.0</v>
      </c>
      <c r="D785" s="89" t="s">
        <v>93</v>
      </c>
      <c r="E785" s="89" t="s">
        <v>94</v>
      </c>
      <c r="F785" s="89" t="s">
        <v>191</v>
      </c>
      <c r="G785" s="89" t="s">
        <v>107</v>
      </c>
      <c r="H785" s="86">
        <v>27511.0</v>
      </c>
      <c r="I785" s="110"/>
      <c r="J785" s="86">
        <v>0.0</v>
      </c>
      <c r="K785" s="86">
        <v>1.0</v>
      </c>
      <c r="L785" s="86">
        <v>0.0</v>
      </c>
      <c r="M785" s="89" t="s">
        <v>39</v>
      </c>
      <c r="N785" s="89" t="s">
        <v>39</v>
      </c>
      <c r="O785" s="86">
        <v>0.0</v>
      </c>
      <c r="P785" s="86">
        <v>0.0</v>
      </c>
      <c r="Q785" s="86">
        <v>0.0</v>
      </c>
      <c r="R785" s="86">
        <v>0.0</v>
      </c>
      <c r="S785" s="86">
        <v>0.0</v>
      </c>
      <c r="T785" s="86">
        <v>0.0</v>
      </c>
      <c r="U785" s="86">
        <v>5.0</v>
      </c>
      <c r="V785" s="86">
        <v>5.0</v>
      </c>
      <c r="W785" s="86">
        <v>0.0</v>
      </c>
      <c r="X785" s="86">
        <v>0.0</v>
      </c>
      <c r="Y785" s="86">
        <v>0.0</v>
      </c>
      <c r="Z785" s="86">
        <v>0.0</v>
      </c>
      <c r="AA785" s="86">
        <v>0.0</v>
      </c>
      <c r="AB785" s="86">
        <v>0.0</v>
      </c>
      <c r="AC785" s="86">
        <v>0.0</v>
      </c>
      <c r="AD785" s="86">
        <v>0.0</v>
      </c>
      <c r="AE785" s="86">
        <v>0.0</v>
      </c>
      <c r="AF785" s="86">
        <v>0.0</v>
      </c>
      <c r="AG785" s="86">
        <v>0.0</v>
      </c>
      <c r="AH785" s="86">
        <v>0.0</v>
      </c>
      <c r="AI785" s="86">
        <v>0.0</v>
      </c>
      <c r="AJ785" s="116"/>
    </row>
    <row r="786">
      <c r="A786" s="86">
        <v>14110.4</v>
      </c>
      <c r="B786" s="112">
        <v>44464.0</v>
      </c>
      <c r="C786" s="112">
        <v>44464.0</v>
      </c>
      <c r="D786" s="89" t="s">
        <v>93</v>
      </c>
      <c r="E786" s="89" t="s">
        <v>94</v>
      </c>
      <c r="J786" s="86">
        <v>1.0</v>
      </c>
      <c r="K786" s="86">
        <v>0.0</v>
      </c>
      <c r="L786" s="86">
        <v>0.0</v>
      </c>
      <c r="M786" s="89" t="s">
        <v>39</v>
      </c>
      <c r="N786" s="89" t="s">
        <v>39</v>
      </c>
      <c r="O786" s="86">
        <v>0.0</v>
      </c>
      <c r="P786" s="86">
        <v>0.0</v>
      </c>
      <c r="Q786" s="86">
        <v>0.0</v>
      </c>
      <c r="R786" s="86">
        <v>0.0</v>
      </c>
      <c r="S786" s="86">
        <v>0.0</v>
      </c>
      <c r="T786" s="86">
        <v>0.0</v>
      </c>
      <c r="U786" s="86">
        <v>0.0</v>
      </c>
      <c r="V786" s="86">
        <v>0.0</v>
      </c>
      <c r="W786" s="86">
        <v>0.0</v>
      </c>
      <c r="X786" s="86">
        <v>0.0</v>
      </c>
      <c r="Y786" s="86">
        <v>0.0</v>
      </c>
      <c r="Z786" s="86">
        <v>0.0</v>
      </c>
      <c r="AA786" s="86">
        <v>0.0</v>
      </c>
      <c r="AB786" s="86">
        <v>0.0</v>
      </c>
      <c r="AC786" s="86">
        <v>0.0</v>
      </c>
      <c r="AD786" s="86">
        <v>0.0</v>
      </c>
      <c r="AE786" s="86">
        <v>7.0</v>
      </c>
      <c r="AF786" s="86">
        <v>7.0</v>
      </c>
      <c r="AG786" s="86">
        <v>0.0</v>
      </c>
      <c r="AH786" s="86">
        <v>0.0</v>
      </c>
      <c r="AI786" s="86">
        <v>0.0</v>
      </c>
      <c r="AJ786" s="116"/>
    </row>
    <row r="787">
      <c r="A787" s="86">
        <v>14110.5</v>
      </c>
      <c r="B787" s="112">
        <v>44464.0</v>
      </c>
      <c r="C787" s="112">
        <v>44464.0</v>
      </c>
      <c r="D787" s="89" t="s">
        <v>93</v>
      </c>
      <c r="E787" s="89" t="s">
        <v>94</v>
      </c>
      <c r="F787" s="89" t="s">
        <v>191</v>
      </c>
      <c r="G787" s="89" t="s">
        <v>107</v>
      </c>
      <c r="H787" s="86">
        <v>27511.0</v>
      </c>
      <c r="I787" s="110"/>
      <c r="J787" s="86">
        <v>0.0</v>
      </c>
      <c r="K787" s="86">
        <v>1.0</v>
      </c>
      <c r="L787" s="86">
        <v>0.0</v>
      </c>
      <c r="M787" s="89" t="s">
        <v>39</v>
      </c>
      <c r="N787" s="89" t="s">
        <v>39</v>
      </c>
      <c r="O787" s="86">
        <v>0.0</v>
      </c>
      <c r="P787" s="86">
        <v>0.0</v>
      </c>
      <c r="Q787" s="86">
        <v>0.0</v>
      </c>
      <c r="R787" s="86">
        <v>0.0</v>
      </c>
      <c r="S787" s="86">
        <v>0.0</v>
      </c>
      <c r="T787" s="86">
        <v>0.0</v>
      </c>
      <c r="U787" s="86">
        <v>9.0</v>
      </c>
      <c r="V787" s="86">
        <v>0.0</v>
      </c>
      <c r="W787" s="86">
        <v>0.0</v>
      </c>
      <c r="X787" s="86">
        <v>0.0</v>
      </c>
      <c r="Y787" s="86">
        <v>0.0</v>
      </c>
      <c r="Z787" s="86">
        <v>0.0</v>
      </c>
      <c r="AA787" s="86">
        <v>0.0</v>
      </c>
      <c r="AB787" s="86">
        <v>0.0</v>
      </c>
      <c r="AC787" s="86">
        <v>0.0</v>
      </c>
      <c r="AD787" s="86">
        <v>0.0</v>
      </c>
      <c r="AE787" s="86">
        <v>0.0</v>
      </c>
      <c r="AF787" s="86">
        <v>0.0</v>
      </c>
      <c r="AG787" s="86">
        <v>0.0</v>
      </c>
      <c r="AH787" s="86">
        <v>0.0</v>
      </c>
      <c r="AI787" s="86">
        <v>0.0</v>
      </c>
      <c r="AJ787" s="116"/>
    </row>
    <row r="788">
      <c r="A788" s="86">
        <v>14110.6</v>
      </c>
      <c r="B788" s="112">
        <v>44464.0</v>
      </c>
      <c r="C788" s="112">
        <v>44464.0</v>
      </c>
      <c r="D788" s="89" t="s">
        <v>93</v>
      </c>
      <c r="E788" s="89" t="s">
        <v>94</v>
      </c>
      <c r="J788" s="86">
        <v>1.0</v>
      </c>
      <c r="K788" s="86">
        <v>0.0</v>
      </c>
      <c r="L788" s="86">
        <v>0.0</v>
      </c>
      <c r="M788" s="89" t="s">
        <v>39</v>
      </c>
      <c r="N788" s="89" t="s">
        <v>39</v>
      </c>
      <c r="O788" s="86">
        <v>0.0</v>
      </c>
      <c r="P788" s="86">
        <v>0.0</v>
      </c>
      <c r="Q788" s="86">
        <v>0.0</v>
      </c>
      <c r="R788" s="86">
        <v>0.0</v>
      </c>
      <c r="S788" s="86">
        <v>0.0</v>
      </c>
      <c r="T788" s="86">
        <v>0.0</v>
      </c>
      <c r="U788" s="86">
        <v>0.0</v>
      </c>
      <c r="V788" s="86">
        <v>0.0</v>
      </c>
      <c r="W788" s="86">
        <v>0.0</v>
      </c>
      <c r="X788" s="86">
        <v>0.0</v>
      </c>
      <c r="Y788" s="86">
        <v>0.0</v>
      </c>
      <c r="Z788" s="86">
        <v>0.0</v>
      </c>
      <c r="AA788" s="86">
        <v>0.0</v>
      </c>
      <c r="AB788" s="86">
        <v>0.0</v>
      </c>
      <c r="AC788" s="86">
        <v>0.0</v>
      </c>
      <c r="AD788" s="86">
        <v>0.0</v>
      </c>
      <c r="AE788" s="86">
        <v>3.0</v>
      </c>
      <c r="AF788" s="86">
        <v>2.0</v>
      </c>
      <c r="AG788" s="86">
        <v>0.0</v>
      </c>
      <c r="AH788" s="86">
        <v>0.0</v>
      </c>
      <c r="AI788" s="86">
        <v>0.0</v>
      </c>
      <c r="AJ788" s="116"/>
    </row>
    <row r="789">
      <c r="A789" s="86">
        <v>14111.1</v>
      </c>
      <c r="B789" s="112">
        <v>44464.0</v>
      </c>
      <c r="C789" s="112">
        <v>44464.0</v>
      </c>
      <c r="D789" s="89" t="s">
        <v>93</v>
      </c>
      <c r="E789" s="89" t="s">
        <v>94</v>
      </c>
      <c r="J789" s="86">
        <v>1.0</v>
      </c>
      <c r="K789" s="86">
        <v>0.0</v>
      </c>
      <c r="L789" s="86">
        <v>0.0</v>
      </c>
      <c r="M789" s="89" t="s">
        <v>39</v>
      </c>
      <c r="N789" s="89" t="s">
        <v>39</v>
      </c>
      <c r="O789" s="86">
        <v>0.0</v>
      </c>
      <c r="P789" s="86">
        <v>0.0</v>
      </c>
      <c r="Q789" s="86">
        <v>0.0</v>
      </c>
      <c r="R789" s="86">
        <v>0.0</v>
      </c>
      <c r="S789" s="86">
        <v>0.0</v>
      </c>
      <c r="T789" s="86">
        <v>0.0</v>
      </c>
      <c r="U789" s="86">
        <v>0.0</v>
      </c>
      <c r="V789" s="86">
        <v>0.0</v>
      </c>
      <c r="W789" s="86">
        <v>0.0</v>
      </c>
      <c r="X789" s="86">
        <v>0.0</v>
      </c>
      <c r="Y789" s="86">
        <v>0.0</v>
      </c>
      <c r="Z789" s="86">
        <v>0.0</v>
      </c>
      <c r="AA789" s="86">
        <v>0.0</v>
      </c>
      <c r="AB789" s="86">
        <v>0.0</v>
      </c>
      <c r="AC789" s="86">
        <v>0.0</v>
      </c>
      <c r="AD789" s="86">
        <v>0.0</v>
      </c>
      <c r="AE789" s="86">
        <v>15.0</v>
      </c>
      <c r="AF789" s="86">
        <v>5.0</v>
      </c>
      <c r="AG789" s="86">
        <v>0.0</v>
      </c>
      <c r="AH789" s="86">
        <v>0.0</v>
      </c>
      <c r="AI789" s="86">
        <v>0.0</v>
      </c>
      <c r="AJ789" s="116"/>
    </row>
    <row r="790">
      <c r="A790" s="86">
        <v>14111.2</v>
      </c>
      <c r="B790" s="112">
        <v>44464.0</v>
      </c>
      <c r="C790" s="112">
        <v>44464.0</v>
      </c>
      <c r="D790" s="89" t="s">
        <v>93</v>
      </c>
      <c r="E790" s="89" t="s">
        <v>94</v>
      </c>
      <c r="J790" s="86">
        <v>1.0</v>
      </c>
      <c r="K790" s="86">
        <v>0.0</v>
      </c>
      <c r="L790" s="86">
        <v>0.0</v>
      </c>
      <c r="M790" s="89" t="s">
        <v>39</v>
      </c>
      <c r="N790" s="89" t="s">
        <v>39</v>
      </c>
      <c r="O790" s="86">
        <v>0.0</v>
      </c>
      <c r="P790" s="86">
        <v>0.0</v>
      </c>
      <c r="Q790" s="86">
        <v>0.0</v>
      </c>
      <c r="R790" s="86">
        <v>0.0</v>
      </c>
      <c r="S790" s="86">
        <v>0.0</v>
      </c>
      <c r="T790" s="86">
        <v>0.0</v>
      </c>
      <c r="U790" s="86">
        <v>0.0</v>
      </c>
      <c r="V790" s="86">
        <v>0.0</v>
      </c>
      <c r="W790" s="86">
        <v>0.0</v>
      </c>
      <c r="X790" s="86">
        <v>0.0</v>
      </c>
      <c r="Y790" s="86">
        <v>0.0</v>
      </c>
      <c r="Z790" s="86">
        <v>0.0</v>
      </c>
      <c r="AA790" s="86">
        <v>0.0</v>
      </c>
      <c r="AB790" s="86">
        <v>0.0</v>
      </c>
      <c r="AC790" s="86">
        <v>0.0</v>
      </c>
      <c r="AD790" s="86">
        <v>0.0</v>
      </c>
      <c r="AE790" s="86">
        <v>15.0</v>
      </c>
      <c r="AF790" s="86">
        <v>3.0</v>
      </c>
      <c r="AG790" s="86">
        <v>0.0</v>
      </c>
      <c r="AH790" s="86">
        <v>0.0</v>
      </c>
      <c r="AI790" s="86">
        <v>0.0</v>
      </c>
      <c r="AJ790" s="116"/>
    </row>
    <row r="791">
      <c r="A791" s="86">
        <v>14111.3</v>
      </c>
      <c r="B791" s="112">
        <v>44464.0</v>
      </c>
      <c r="C791" s="112">
        <v>44464.0</v>
      </c>
      <c r="D791" s="89" t="s">
        <v>93</v>
      </c>
      <c r="E791" s="89" t="s">
        <v>94</v>
      </c>
      <c r="F791" s="89" t="s">
        <v>191</v>
      </c>
      <c r="G791" s="90" t="s">
        <v>107</v>
      </c>
      <c r="H791" s="111">
        <v>27511.0</v>
      </c>
      <c r="I791" s="91"/>
      <c r="J791" s="86">
        <v>0.0</v>
      </c>
      <c r="K791" s="86">
        <v>1.0</v>
      </c>
      <c r="L791" s="86">
        <v>0.0</v>
      </c>
      <c r="M791" s="89" t="s">
        <v>39</v>
      </c>
      <c r="N791" s="89" t="s">
        <v>39</v>
      </c>
      <c r="O791" s="86">
        <v>0.0</v>
      </c>
      <c r="P791" s="86">
        <v>0.0</v>
      </c>
      <c r="Q791" s="86">
        <v>0.0</v>
      </c>
      <c r="R791" s="86">
        <v>0.0</v>
      </c>
      <c r="S791" s="86">
        <v>0.0</v>
      </c>
      <c r="T791" s="86">
        <v>0.0</v>
      </c>
      <c r="U791" s="86">
        <v>0.0</v>
      </c>
      <c r="V791" s="86">
        <v>0.0</v>
      </c>
      <c r="W791" s="86">
        <v>0.0</v>
      </c>
      <c r="X791" s="86">
        <v>0.0</v>
      </c>
      <c r="Y791" s="86">
        <v>0.0</v>
      </c>
      <c r="Z791" s="86">
        <v>0.0</v>
      </c>
      <c r="AA791" s="86">
        <v>0.0</v>
      </c>
      <c r="AB791" s="86">
        <v>0.0</v>
      </c>
      <c r="AC791" s="86">
        <v>0.0</v>
      </c>
      <c r="AD791" s="86">
        <v>0.0</v>
      </c>
      <c r="AE791" s="86">
        <v>23.0</v>
      </c>
      <c r="AF791" s="86">
        <v>3.0</v>
      </c>
      <c r="AG791" s="86">
        <v>0.0</v>
      </c>
      <c r="AH791" s="86">
        <v>0.0</v>
      </c>
      <c r="AI791" s="86">
        <v>0.0</v>
      </c>
      <c r="AJ791" s="116"/>
    </row>
    <row r="792">
      <c r="A792" s="86">
        <v>14112.1</v>
      </c>
      <c r="B792" s="112">
        <v>44464.0</v>
      </c>
      <c r="C792" s="112">
        <v>44464.0</v>
      </c>
      <c r="D792" s="89" t="s">
        <v>93</v>
      </c>
      <c r="E792" s="89" t="s">
        <v>94</v>
      </c>
      <c r="F792" s="89" t="s">
        <v>191</v>
      </c>
      <c r="G792" s="90" t="s">
        <v>107</v>
      </c>
      <c r="H792" s="111">
        <v>27511.0</v>
      </c>
      <c r="I792" s="91"/>
      <c r="J792" s="86">
        <v>0.0</v>
      </c>
      <c r="K792" s="86">
        <v>1.0</v>
      </c>
      <c r="L792" s="86">
        <v>0.0</v>
      </c>
      <c r="M792" s="89" t="s">
        <v>39</v>
      </c>
      <c r="N792" s="89" t="s">
        <v>39</v>
      </c>
      <c r="O792" s="86">
        <v>0.0</v>
      </c>
      <c r="P792" s="86">
        <v>0.0</v>
      </c>
      <c r="Q792" s="86">
        <v>0.0</v>
      </c>
      <c r="R792" s="86">
        <v>0.0</v>
      </c>
      <c r="S792" s="86">
        <v>0.0</v>
      </c>
      <c r="T792" s="86">
        <v>0.0</v>
      </c>
      <c r="U792" s="86">
        <v>0.0</v>
      </c>
      <c r="V792" s="86">
        <v>0.0</v>
      </c>
      <c r="W792" s="86">
        <v>0.0</v>
      </c>
      <c r="X792" s="86">
        <v>0.0</v>
      </c>
      <c r="Y792" s="86">
        <v>0.0</v>
      </c>
      <c r="Z792" s="86">
        <v>0.0</v>
      </c>
      <c r="AA792" s="86">
        <v>0.0</v>
      </c>
      <c r="AB792" s="86">
        <v>0.0</v>
      </c>
      <c r="AC792" s="86">
        <v>0.0</v>
      </c>
      <c r="AD792" s="86">
        <v>0.0</v>
      </c>
      <c r="AE792" s="86">
        <v>4.0</v>
      </c>
      <c r="AF792" s="86">
        <v>3.0</v>
      </c>
      <c r="AG792" s="86">
        <v>0.0</v>
      </c>
      <c r="AH792" s="86">
        <v>0.0</v>
      </c>
      <c r="AI792" s="86">
        <v>0.0</v>
      </c>
      <c r="AJ792" s="116"/>
    </row>
    <row r="793">
      <c r="A793" s="86">
        <v>14112.2</v>
      </c>
      <c r="B793" s="112">
        <v>44464.0</v>
      </c>
      <c r="C793" s="112">
        <v>44464.0</v>
      </c>
      <c r="D793" s="89" t="s">
        <v>93</v>
      </c>
      <c r="E793" s="89" t="s">
        <v>94</v>
      </c>
      <c r="F793" s="89" t="s">
        <v>191</v>
      </c>
      <c r="G793" s="89" t="s">
        <v>107</v>
      </c>
      <c r="H793" s="86">
        <v>27511.0</v>
      </c>
      <c r="I793" s="110"/>
      <c r="J793" s="86">
        <v>0.0</v>
      </c>
      <c r="K793" s="86">
        <v>1.0</v>
      </c>
      <c r="L793" s="86">
        <v>0.0</v>
      </c>
      <c r="M793" s="89" t="s">
        <v>39</v>
      </c>
      <c r="N793" s="89" t="s">
        <v>39</v>
      </c>
      <c r="O793" s="86">
        <v>0.0</v>
      </c>
      <c r="P793" s="86">
        <v>0.0</v>
      </c>
      <c r="Q793" s="86">
        <v>0.0</v>
      </c>
      <c r="R793" s="86">
        <v>0.0</v>
      </c>
      <c r="S793" s="86">
        <v>0.0</v>
      </c>
      <c r="T793" s="86">
        <v>0.0</v>
      </c>
      <c r="U793" s="86">
        <v>0.0</v>
      </c>
      <c r="V793" s="86">
        <v>0.0</v>
      </c>
      <c r="W793" s="86">
        <v>0.0</v>
      </c>
      <c r="X793" s="86">
        <v>0.0</v>
      </c>
      <c r="Y793" s="86">
        <v>0.0</v>
      </c>
      <c r="Z793" s="86">
        <v>0.0</v>
      </c>
      <c r="AA793" s="86">
        <v>0.0</v>
      </c>
      <c r="AB793" s="86">
        <v>0.0</v>
      </c>
      <c r="AC793" s="86">
        <v>0.0</v>
      </c>
      <c r="AD793" s="86">
        <v>0.0</v>
      </c>
      <c r="AE793" s="86">
        <v>2.0</v>
      </c>
      <c r="AF793" s="86">
        <v>0.0</v>
      </c>
      <c r="AG793" s="86">
        <v>0.0</v>
      </c>
      <c r="AH793" s="86">
        <v>0.0</v>
      </c>
      <c r="AI793" s="86">
        <v>0.0</v>
      </c>
      <c r="AJ793" s="116"/>
    </row>
    <row r="794">
      <c r="A794" s="86">
        <v>14112.3</v>
      </c>
      <c r="B794" s="112">
        <v>44464.0</v>
      </c>
      <c r="C794" s="112">
        <v>44464.0</v>
      </c>
      <c r="D794" s="89" t="s">
        <v>93</v>
      </c>
      <c r="E794" s="89" t="s">
        <v>94</v>
      </c>
      <c r="F794" s="89" t="s">
        <v>191</v>
      </c>
      <c r="G794" s="89" t="s">
        <v>107</v>
      </c>
      <c r="H794" s="86">
        <v>27511.0</v>
      </c>
      <c r="I794" s="110"/>
      <c r="J794" s="86">
        <v>0.0</v>
      </c>
      <c r="K794" s="86">
        <v>1.0</v>
      </c>
      <c r="L794" s="86">
        <v>0.0</v>
      </c>
      <c r="M794" s="89" t="s">
        <v>39</v>
      </c>
      <c r="N794" s="89" t="s">
        <v>39</v>
      </c>
      <c r="O794" s="86">
        <v>0.0</v>
      </c>
      <c r="P794" s="86">
        <v>0.0</v>
      </c>
      <c r="Q794" s="86">
        <v>0.0</v>
      </c>
      <c r="R794" s="86">
        <v>0.0</v>
      </c>
      <c r="S794" s="86">
        <v>0.0</v>
      </c>
      <c r="T794" s="86">
        <v>0.0</v>
      </c>
      <c r="U794" s="86">
        <v>0.0</v>
      </c>
      <c r="V794" s="86">
        <v>0.0</v>
      </c>
      <c r="W794" s="86">
        <v>0.0</v>
      </c>
      <c r="X794" s="86">
        <v>0.0</v>
      </c>
      <c r="Y794" s="86">
        <v>0.0</v>
      </c>
      <c r="Z794" s="86">
        <v>0.0</v>
      </c>
      <c r="AA794" s="86">
        <v>0.0</v>
      </c>
      <c r="AB794" s="86">
        <v>0.0</v>
      </c>
      <c r="AC794" s="86">
        <v>0.0</v>
      </c>
      <c r="AD794" s="86">
        <v>0.0</v>
      </c>
      <c r="AE794" s="86">
        <v>3.0</v>
      </c>
      <c r="AF794" s="86">
        <v>0.0</v>
      </c>
      <c r="AG794" s="86">
        <v>0.0</v>
      </c>
      <c r="AH794" s="86">
        <v>0.0</v>
      </c>
      <c r="AI794" s="86">
        <v>0.0</v>
      </c>
      <c r="AJ794" s="116"/>
    </row>
    <row r="795">
      <c r="A795" s="86">
        <v>14112.4</v>
      </c>
      <c r="B795" s="112">
        <v>44464.0</v>
      </c>
      <c r="C795" s="112">
        <v>44464.0</v>
      </c>
      <c r="D795" s="89" t="s">
        <v>93</v>
      </c>
      <c r="E795" s="89" t="s">
        <v>94</v>
      </c>
      <c r="J795" s="86">
        <v>1.0</v>
      </c>
      <c r="K795" s="86">
        <v>0.0</v>
      </c>
      <c r="L795" s="86">
        <v>0.0</v>
      </c>
      <c r="M795" s="89" t="s">
        <v>39</v>
      </c>
      <c r="N795" s="89" t="s">
        <v>39</v>
      </c>
      <c r="O795" s="86">
        <v>3.0</v>
      </c>
      <c r="P795" s="86">
        <v>0.0</v>
      </c>
      <c r="Q795" s="86">
        <v>0.0</v>
      </c>
      <c r="R795" s="86">
        <v>0.0</v>
      </c>
      <c r="S795" s="86">
        <v>0.0</v>
      </c>
      <c r="T795" s="86">
        <v>0.0</v>
      </c>
      <c r="U795" s="86">
        <v>0.0</v>
      </c>
      <c r="V795" s="86">
        <v>0.0</v>
      </c>
      <c r="W795" s="86">
        <v>0.0</v>
      </c>
      <c r="X795" s="86">
        <v>0.0</v>
      </c>
      <c r="Y795" s="86">
        <v>0.0</v>
      </c>
      <c r="Z795" s="86">
        <v>0.0</v>
      </c>
      <c r="AA795" s="86">
        <v>0.0</v>
      </c>
      <c r="AB795" s="86">
        <v>0.0</v>
      </c>
      <c r="AC795" s="86">
        <v>0.0</v>
      </c>
      <c r="AD795" s="86">
        <v>0.0</v>
      </c>
      <c r="AE795" s="86">
        <v>5.0</v>
      </c>
      <c r="AF795" s="86">
        <v>4.0</v>
      </c>
      <c r="AG795" s="86">
        <v>0.0</v>
      </c>
      <c r="AH795" s="86">
        <v>0.0</v>
      </c>
      <c r="AI795" s="86">
        <v>0.0</v>
      </c>
      <c r="AJ795" s="116"/>
    </row>
    <row r="796">
      <c r="A796" s="86">
        <v>14112.5</v>
      </c>
      <c r="B796" s="112">
        <v>44464.0</v>
      </c>
      <c r="C796" s="112">
        <v>44464.0</v>
      </c>
      <c r="D796" s="89" t="s">
        <v>93</v>
      </c>
      <c r="E796" s="89" t="s">
        <v>94</v>
      </c>
      <c r="F796" s="89" t="s">
        <v>191</v>
      </c>
      <c r="G796" s="89" t="s">
        <v>107</v>
      </c>
      <c r="H796" s="86">
        <v>27511.0</v>
      </c>
      <c r="I796" s="110"/>
      <c r="J796" s="86">
        <v>0.0</v>
      </c>
      <c r="K796" s="86">
        <v>1.0</v>
      </c>
      <c r="L796" s="86">
        <v>0.0</v>
      </c>
      <c r="M796" s="89" t="s">
        <v>39</v>
      </c>
      <c r="N796" s="89" t="s">
        <v>39</v>
      </c>
      <c r="O796" s="86">
        <v>0.0</v>
      </c>
      <c r="P796" s="86">
        <v>0.0</v>
      </c>
      <c r="Q796" s="86">
        <v>0.0</v>
      </c>
      <c r="R796" s="86">
        <v>0.0</v>
      </c>
      <c r="S796" s="86">
        <v>0.0</v>
      </c>
      <c r="T796" s="86">
        <v>0.0</v>
      </c>
      <c r="U796" s="86">
        <v>3.0</v>
      </c>
      <c r="V796" s="86">
        <v>3.0</v>
      </c>
      <c r="W796" s="86">
        <v>0.0</v>
      </c>
      <c r="X796" s="86">
        <v>0.0</v>
      </c>
      <c r="Y796" s="86">
        <v>0.0</v>
      </c>
      <c r="Z796" s="86">
        <v>0.0</v>
      </c>
      <c r="AA796" s="86">
        <v>0.0</v>
      </c>
      <c r="AB796" s="86">
        <v>0.0</v>
      </c>
      <c r="AC796" s="86">
        <v>0.0</v>
      </c>
      <c r="AD796" s="86">
        <v>0.0</v>
      </c>
      <c r="AE796" s="86">
        <v>0.0</v>
      </c>
      <c r="AF796" s="86">
        <v>0.0</v>
      </c>
      <c r="AG796" s="86">
        <v>0.0</v>
      </c>
      <c r="AH796" s="86">
        <v>0.0</v>
      </c>
      <c r="AI796" s="86">
        <v>0.0</v>
      </c>
      <c r="AJ796" s="116"/>
    </row>
    <row r="797">
      <c r="A797" s="86">
        <v>14112.6</v>
      </c>
      <c r="B797" s="112">
        <v>44464.0</v>
      </c>
      <c r="C797" s="112">
        <v>44464.0</v>
      </c>
      <c r="D797" s="89" t="s">
        <v>93</v>
      </c>
      <c r="E797" s="89" t="s">
        <v>94</v>
      </c>
      <c r="F797" s="89" t="s">
        <v>191</v>
      </c>
      <c r="G797" s="89" t="s">
        <v>107</v>
      </c>
      <c r="H797" s="86">
        <v>27511.0</v>
      </c>
      <c r="I797" s="110"/>
      <c r="J797" s="86">
        <v>0.0</v>
      </c>
      <c r="K797" s="86">
        <v>1.0</v>
      </c>
      <c r="L797" s="86">
        <v>0.0</v>
      </c>
      <c r="M797" s="89" t="s">
        <v>39</v>
      </c>
      <c r="N797" s="89" t="s">
        <v>39</v>
      </c>
      <c r="O797" s="86">
        <v>0.0</v>
      </c>
      <c r="P797" s="86">
        <v>0.0</v>
      </c>
      <c r="Q797" s="86">
        <v>0.0</v>
      </c>
      <c r="R797" s="86">
        <v>0.0</v>
      </c>
      <c r="S797" s="86">
        <v>0.0</v>
      </c>
      <c r="T797" s="86">
        <v>0.0</v>
      </c>
      <c r="U797" s="86">
        <v>4.0</v>
      </c>
      <c r="V797" s="86">
        <v>0.0</v>
      </c>
      <c r="W797" s="86">
        <v>0.0</v>
      </c>
      <c r="X797" s="86">
        <v>0.0</v>
      </c>
      <c r="Y797" s="86">
        <v>0.0</v>
      </c>
      <c r="Z797" s="86">
        <v>0.0</v>
      </c>
      <c r="AA797" s="86">
        <v>0.0</v>
      </c>
      <c r="AB797" s="86">
        <v>0.0</v>
      </c>
      <c r="AC797" s="86">
        <v>0.0</v>
      </c>
      <c r="AD797" s="86">
        <v>0.0</v>
      </c>
      <c r="AE797" s="86">
        <v>0.0</v>
      </c>
      <c r="AF797" s="86">
        <v>0.0</v>
      </c>
      <c r="AG797" s="86">
        <v>0.0</v>
      </c>
      <c r="AH797" s="86">
        <v>0.0</v>
      </c>
      <c r="AI797" s="86">
        <v>0.0</v>
      </c>
      <c r="AJ797" s="116"/>
    </row>
    <row r="798">
      <c r="A798" s="86">
        <v>14112.7</v>
      </c>
      <c r="B798" s="112">
        <v>44464.0</v>
      </c>
      <c r="C798" s="112">
        <v>44464.0</v>
      </c>
      <c r="D798" s="89" t="s">
        <v>93</v>
      </c>
      <c r="E798" s="89" t="s">
        <v>94</v>
      </c>
      <c r="J798" s="86">
        <v>1.0</v>
      </c>
      <c r="K798" s="86">
        <v>0.0</v>
      </c>
      <c r="L798" s="86">
        <v>0.0</v>
      </c>
      <c r="M798" s="89" t="s">
        <v>39</v>
      </c>
      <c r="N798" s="89" t="s">
        <v>39</v>
      </c>
      <c r="O798" s="86">
        <v>0.0</v>
      </c>
      <c r="P798" s="86">
        <v>0.0</v>
      </c>
      <c r="Q798" s="86">
        <v>0.0</v>
      </c>
      <c r="R798" s="86">
        <v>0.0</v>
      </c>
      <c r="S798" s="86">
        <v>0.0</v>
      </c>
      <c r="T798" s="86">
        <v>0.0</v>
      </c>
      <c r="U798" s="86">
        <v>0.0</v>
      </c>
      <c r="V798" s="86">
        <v>0.0</v>
      </c>
      <c r="W798" s="86">
        <v>0.0</v>
      </c>
      <c r="X798" s="86">
        <v>0.0</v>
      </c>
      <c r="Y798" s="86">
        <v>0.0</v>
      </c>
      <c r="Z798" s="86">
        <v>0.0</v>
      </c>
      <c r="AA798" s="86">
        <v>0.0</v>
      </c>
      <c r="AB798" s="86">
        <v>0.0</v>
      </c>
      <c r="AC798" s="86">
        <v>0.0</v>
      </c>
      <c r="AD798" s="86">
        <v>0.0</v>
      </c>
      <c r="AE798" s="86">
        <v>5.0</v>
      </c>
      <c r="AF798" s="86">
        <v>0.0</v>
      </c>
      <c r="AG798" s="86">
        <v>0.0</v>
      </c>
      <c r="AH798" s="86">
        <v>0.0</v>
      </c>
      <c r="AI798" s="86">
        <v>0.0</v>
      </c>
      <c r="AJ798" s="116"/>
    </row>
    <row r="799">
      <c r="A799" s="86">
        <v>14113.1</v>
      </c>
      <c r="B799" s="112">
        <v>44466.0</v>
      </c>
      <c r="C799" s="115">
        <v>44530.0</v>
      </c>
      <c r="D799" s="89" t="s">
        <v>461</v>
      </c>
      <c r="E799" s="89" t="s">
        <v>104</v>
      </c>
      <c r="F799" s="89" t="s">
        <v>154</v>
      </c>
      <c r="G799" s="90" t="s">
        <v>38</v>
      </c>
      <c r="H799" s="111">
        <v>27606.0</v>
      </c>
      <c r="I799" s="91"/>
      <c r="J799" s="86">
        <v>0.0</v>
      </c>
      <c r="K799" s="86">
        <v>1.0</v>
      </c>
      <c r="L799" s="86">
        <v>0.0</v>
      </c>
      <c r="M799" s="89" t="s">
        <v>49</v>
      </c>
      <c r="N799" s="89" t="s">
        <v>39</v>
      </c>
      <c r="O799" s="86">
        <v>0.0</v>
      </c>
      <c r="P799" s="86">
        <v>0.0</v>
      </c>
      <c r="Q799" s="86">
        <v>0.0</v>
      </c>
      <c r="R799" s="86">
        <v>0.0</v>
      </c>
      <c r="S799" s="86">
        <v>0.0</v>
      </c>
      <c r="T799" s="86">
        <v>0.0</v>
      </c>
      <c r="U799" s="86">
        <v>0.0</v>
      </c>
      <c r="V799" s="86">
        <v>0.0</v>
      </c>
      <c r="W799" s="86">
        <v>0.0</v>
      </c>
      <c r="X799" s="86">
        <v>0.0</v>
      </c>
      <c r="Y799" s="86">
        <v>0.0</v>
      </c>
      <c r="Z799" s="86">
        <v>0.0</v>
      </c>
      <c r="AA799" s="86">
        <v>0.0</v>
      </c>
      <c r="AB799" s="86">
        <v>0.0</v>
      </c>
      <c r="AC799" s="86">
        <v>0.0</v>
      </c>
      <c r="AD799" s="86">
        <v>0.0</v>
      </c>
      <c r="AE799" s="86">
        <v>10.0</v>
      </c>
      <c r="AF799" s="86">
        <v>5.0</v>
      </c>
      <c r="AG799" s="86">
        <v>10.0</v>
      </c>
      <c r="AH799" s="86">
        <v>1.0</v>
      </c>
      <c r="AI799" s="86">
        <v>0.0</v>
      </c>
      <c r="AJ799" s="116"/>
    </row>
    <row r="800">
      <c r="A800" s="86">
        <v>14113.2</v>
      </c>
      <c r="B800" s="112">
        <v>44466.0</v>
      </c>
      <c r="C800" s="115">
        <v>44530.0</v>
      </c>
      <c r="D800" s="89" t="s">
        <v>461</v>
      </c>
      <c r="E800" s="89" t="s">
        <v>104</v>
      </c>
      <c r="F800" s="89" t="s">
        <v>253</v>
      </c>
      <c r="G800" s="90" t="s">
        <v>107</v>
      </c>
      <c r="H800" s="111">
        <v>27511.0</v>
      </c>
      <c r="I800" s="91"/>
      <c r="J800" s="86">
        <v>0.0</v>
      </c>
      <c r="K800" s="86">
        <v>1.0</v>
      </c>
      <c r="L800" s="86">
        <v>0.0</v>
      </c>
      <c r="M800" s="89" t="s">
        <v>49</v>
      </c>
      <c r="N800" s="89" t="s">
        <v>39</v>
      </c>
      <c r="O800" s="86">
        <v>0.0</v>
      </c>
      <c r="P800" s="86">
        <v>0.0</v>
      </c>
      <c r="Q800" s="86">
        <v>0.0</v>
      </c>
      <c r="R800" s="86">
        <v>0.0</v>
      </c>
      <c r="S800" s="86">
        <v>0.0</v>
      </c>
      <c r="T800" s="86">
        <v>0.0</v>
      </c>
      <c r="U800" s="86">
        <v>0.0</v>
      </c>
      <c r="V800" s="86">
        <v>0.0</v>
      </c>
      <c r="W800" s="86">
        <v>0.0</v>
      </c>
      <c r="X800" s="86">
        <v>0.0</v>
      </c>
      <c r="Y800" s="86">
        <v>0.0</v>
      </c>
      <c r="Z800" s="86">
        <v>0.0</v>
      </c>
      <c r="AA800" s="86">
        <v>0.0</v>
      </c>
      <c r="AB800" s="86">
        <v>0.0</v>
      </c>
      <c r="AC800" s="86">
        <v>0.0</v>
      </c>
      <c r="AD800" s="86">
        <v>0.0</v>
      </c>
      <c r="AE800" s="86">
        <v>7.0</v>
      </c>
      <c r="AF800" s="86">
        <v>2.0</v>
      </c>
      <c r="AG800" s="86">
        <v>10.0</v>
      </c>
      <c r="AH800" s="86">
        <v>1.0</v>
      </c>
      <c r="AI800" s="86">
        <v>0.0</v>
      </c>
      <c r="AJ800" s="116"/>
    </row>
    <row r="801">
      <c r="A801" s="86">
        <v>14113.3</v>
      </c>
      <c r="B801" s="112">
        <v>44466.0</v>
      </c>
      <c r="C801" s="115">
        <v>44530.0</v>
      </c>
      <c r="D801" s="89" t="s">
        <v>461</v>
      </c>
      <c r="E801" s="89" t="s">
        <v>104</v>
      </c>
      <c r="F801" s="89" t="s">
        <v>278</v>
      </c>
      <c r="G801" s="90" t="s">
        <v>38</v>
      </c>
      <c r="H801" s="111">
        <v>27610.0</v>
      </c>
      <c r="I801" s="91"/>
      <c r="J801" s="86">
        <v>0.0</v>
      </c>
      <c r="K801" s="86">
        <v>1.0</v>
      </c>
      <c r="L801" s="86">
        <v>0.0</v>
      </c>
      <c r="M801" s="89" t="s">
        <v>49</v>
      </c>
      <c r="N801" s="89" t="s">
        <v>39</v>
      </c>
      <c r="O801" s="86">
        <v>0.0</v>
      </c>
      <c r="P801" s="86">
        <v>0.0</v>
      </c>
      <c r="Q801" s="86">
        <v>0.0</v>
      </c>
      <c r="R801" s="86">
        <v>0.0</v>
      </c>
      <c r="S801" s="86">
        <v>0.0</v>
      </c>
      <c r="T801" s="86">
        <v>0.0</v>
      </c>
      <c r="U801" s="86">
        <v>8.0</v>
      </c>
      <c r="V801" s="86">
        <v>2.0</v>
      </c>
      <c r="W801" s="86">
        <v>10.0</v>
      </c>
      <c r="X801" s="86">
        <v>1.0</v>
      </c>
      <c r="Y801" s="86">
        <v>0.0</v>
      </c>
      <c r="Z801" s="86">
        <v>0.0</v>
      </c>
      <c r="AA801" s="86">
        <v>0.0</v>
      </c>
      <c r="AB801" s="86">
        <v>0.0</v>
      </c>
      <c r="AC801" s="86">
        <v>0.0</v>
      </c>
      <c r="AD801" s="86">
        <v>0.0</v>
      </c>
      <c r="AE801" s="86">
        <v>0.0</v>
      </c>
      <c r="AF801" s="86">
        <v>0.0</v>
      </c>
      <c r="AG801" s="86">
        <v>0.0</v>
      </c>
      <c r="AH801" s="86">
        <v>0.0</v>
      </c>
      <c r="AI801" s="86">
        <v>0.0</v>
      </c>
      <c r="AJ801" s="116"/>
    </row>
    <row r="802">
      <c r="A802" s="86">
        <v>14113.4</v>
      </c>
      <c r="B802" s="112">
        <v>44466.0</v>
      </c>
      <c r="C802" s="115">
        <v>44530.0</v>
      </c>
      <c r="D802" s="89" t="s">
        <v>461</v>
      </c>
      <c r="E802" s="89" t="s">
        <v>104</v>
      </c>
      <c r="G802" s="113"/>
      <c r="H802" s="113"/>
      <c r="I802" s="91"/>
      <c r="J802" s="86">
        <v>1.0</v>
      </c>
      <c r="K802" s="86">
        <v>0.0</v>
      </c>
      <c r="L802" s="86">
        <v>0.0</v>
      </c>
      <c r="M802" s="89" t="s">
        <v>49</v>
      </c>
      <c r="N802" s="89" t="s">
        <v>39</v>
      </c>
      <c r="O802" s="86">
        <v>0.0</v>
      </c>
      <c r="P802" s="86">
        <v>0.0</v>
      </c>
      <c r="Q802" s="86">
        <v>0.0</v>
      </c>
      <c r="R802" s="86">
        <v>0.0</v>
      </c>
      <c r="S802" s="86">
        <v>0.0</v>
      </c>
      <c r="T802" s="86">
        <v>0.0</v>
      </c>
      <c r="U802" s="86">
        <v>0.0</v>
      </c>
      <c r="V802" s="86">
        <v>0.0</v>
      </c>
      <c r="W802" s="86">
        <v>0.0</v>
      </c>
      <c r="X802" s="86">
        <v>0.0</v>
      </c>
      <c r="Y802" s="86">
        <v>0.0</v>
      </c>
      <c r="Z802" s="86">
        <v>4.0</v>
      </c>
      <c r="AA802" s="86">
        <v>2.0</v>
      </c>
      <c r="AB802" s="86">
        <v>5.0</v>
      </c>
      <c r="AC802" s="86">
        <v>1.0</v>
      </c>
      <c r="AD802" s="86">
        <v>0.0</v>
      </c>
      <c r="AE802" s="86">
        <v>0.0</v>
      </c>
      <c r="AF802" s="86">
        <v>0.0</v>
      </c>
      <c r="AG802" s="86">
        <v>0.0</v>
      </c>
      <c r="AH802" s="86">
        <v>0.0</v>
      </c>
      <c r="AI802" s="86">
        <v>0.0</v>
      </c>
      <c r="AJ802" s="116"/>
    </row>
    <row r="803">
      <c r="A803" s="86">
        <v>14114.1</v>
      </c>
      <c r="B803" s="112">
        <v>44466.0</v>
      </c>
      <c r="C803" s="115">
        <v>44531.0</v>
      </c>
      <c r="D803" s="89" t="s">
        <v>336</v>
      </c>
      <c r="E803" s="89" t="s">
        <v>36</v>
      </c>
      <c r="F803" s="89" t="s">
        <v>124</v>
      </c>
      <c r="G803" s="90" t="s">
        <v>38</v>
      </c>
      <c r="H803" s="111">
        <v>27610.0</v>
      </c>
      <c r="I803" s="91"/>
      <c r="J803" s="86">
        <v>0.0</v>
      </c>
      <c r="K803" s="86">
        <v>1.0</v>
      </c>
      <c r="L803" s="86">
        <v>0.0</v>
      </c>
      <c r="M803" s="89" t="s">
        <v>39</v>
      </c>
      <c r="N803" s="89" t="s">
        <v>39</v>
      </c>
      <c r="O803" s="86">
        <v>3.0</v>
      </c>
      <c r="P803" s="86">
        <v>0.0</v>
      </c>
      <c r="Q803" s="86">
        <v>0.0</v>
      </c>
      <c r="R803" s="86">
        <v>0.0</v>
      </c>
      <c r="S803" s="86">
        <v>0.0</v>
      </c>
      <c r="T803" s="86">
        <v>0.0</v>
      </c>
      <c r="U803" s="86">
        <v>0.0</v>
      </c>
      <c r="V803" s="86">
        <v>0.0</v>
      </c>
      <c r="W803" s="86">
        <v>0.0</v>
      </c>
      <c r="X803" s="86">
        <v>0.0</v>
      </c>
      <c r="Y803" s="86">
        <v>0.0</v>
      </c>
      <c r="Z803" s="86">
        <v>11.0</v>
      </c>
      <c r="AA803" s="86">
        <v>7.0</v>
      </c>
      <c r="AB803" s="86">
        <v>12.0</v>
      </c>
      <c r="AC803" s="86">
        <v>1.0</v>
      </c>
      <c r="AD803" s="86">
        <v>0.0</v>
      </c>
      <c r="AE803" s="86">
        <v>0.0</v>
      </c>
      <c r="AF803" s="86">
        <v>0.0</v>
      </c>
      <c r="AG803" s="86">
        <v>0.0</v>
      </c>
      <c r="AH803" s="86">
        <v>0.0</v>
      </c>
      <c r="AI803" s="86">
        <v>0.0</v>
      </c>
      <c r="AJ803" s="116"/>
    </row>
    <row r="804">
      <c r="A804" s="86">
        <v>14114.2</v>
      </c>
      <c r="B804" s="112">
        <v>44466.0</v>
      </c>
      <c r="C804" s="115">
        <v>44531.0</v>
      </c>
      <c r="D804" s="89" t="s">
        <v>336</v>
      </c>
      <c r="E804" s="89" t="s">
        <v>36</v>
      </c>
      <c r="F804" s="89" t="s">
        <v>124</v>
      </c>
      <c r="G804" s="90" t="s">
        <v>38</v>
      </c>
      <c r="H804" s="111">
        <v>27610.0</v>
      </c>
      <c r="I804" s="91"/>
      <c r="J804" s="86">
        <v>0.0</v>
      </c>
      <c r="K804" s="86">
        <v>1.0</v>
      </c>
      <c r="L804" s="86">
        <v>0.0</v>
      </c>
      <c r="M804" s="89" t="s">
        <v>39</v>
      </c>
      <c r="N804" s="89" t="s">
        <v>39</v>
      </c>
      <c r="O804" s="86">
        <v>3.0</v>
      </c>
      <c r="P804" s="86">
        <v>0.0</v>
      </c>
      <c r="Q804" s="86">
        <v>0.0</v>
      </c>
      <c r="R804" s="86">
        <v>0.0</v>
      </c>
      <c r="S804" s="86">
        <v>0.0</v>
      </c>
      <c r="T804" s="86">
        <v>0.0</v>
      </c>
      <c r="U804" s="86">
        <v>0.0</v>
      </c>
      <c r="V804" s="86">
        <v>0.0</v>
      </c>
      <c r="W804" s="86">
        <v>0.0</v>
      </c>
      <c r="X804" s="86">
        <v>0.0</v>
      </c>
      <c r="Y804" s="86">
        <v>0.0</v>
      </c>
      <c r="Z804" s="86">
        <v>11.0</v>
      </c>
      <c r="AA804" s="86">
        <v>7.0</v>
      </c>
      <c r="AB804" s="86">
        <v>12.0</v>
      </c>
      <c r="AC804" s="86">
        <v>1.0</v>
      </c>
      <c r="AD804" s="86">
        <v>0.0</v>
      </c>
      <c r="AE804" s="86">
        <v>0.0</v>
      </c>
      <c r="AF804" s="86">
        <v>0.0</v>
      </c>
      <c r="AG804" s="86">
        <v>0.0</v>
      </c>
      <c r="AH804" s="86">
        <v>0.0</v>
      </c>
      <c r="AI804" s="86">
        <v>0.0</v>
      </c>
      <c r="AJ804" s="116"/>
    </row>
    <row r="805">
      <c r="A805" s="86">
        <v>14114.3</v>
      </c>
      <c r="B805" s="112">
        <v>44466.0</v>
      </c>
      <c r="C805" s="115">
        <v>44531.0</v>
      </c>
      <c r="D805" s="89" t="s">
        <v>336</v>
      </c>
      <c r="E805" s="89" t="s">
        <v>36</v>
      </c>
      <c r="F805" s="89" t="s">
        <v>124</v>
      </c>
      <c r="G805" s="90" t="s">
        <v>38</v>
      </c>
      <c r="H805" s="111">
        <v>27610.0</v>
      </c>
      <c r="I805" s="91"/>
      <c r="J805" s="86">
        <v>0.0</v>
      </c>
      <c r="K805" s="86">
        <v>1.0</v>
      </c>
      <c r="L805" s="86">
        <v>0.0</v>
      </c>
      <c r="M805" s="89" t="s">
        <v>39</v>
      </c>
      <c r="N805" s="89" t="s">
        <v>39</v>
      </c>
      <c r="O805" s="86">
        <v>3.0</v>
      </c>
      <c r="P805" s="86">
        <v>0.0</v>
      </c>
      <c r="Q805" s="86">
        <v>0.0</v>
      </c>
      <c r="R805" s="86">
        <v>0.0</v>
      </c>
      <c r="S805" s="86">
        <v>0.0</v>
      </c>
      <c r="T805" s="86">
        <v>0.0</v>
      </c>
      <c r="U805" s="86">
        <v>0.0</v>
      </c>
      <c r="V805" s="86">
        <v>0.0</v>
      </c>
      <c r="W805" s="86">
        <v>0.0</v>
      </c>
      <c r="X805" s="86">
        <v>0.0</v>
      </c>
      <c r="Y805" s="86">
        <v>0.0</v>
      </c>
      <c r="Z805" s="86">
        <v>11.0</v>
      </c>
      <c r="AA805" s="86">
        <v>7.0</v>
      </c>
      <c r="AB805" s="86">
        <v>12.0</v>
      </c>
      <c r="AC805" s="86">
        <v>1.0</v>
      </c>
      <c r="AD805" s="86">
        <v>0.0</v>
      </c>
      <c r="AE805" s="86">
        <v>0.0</v>
      </c>
      <c r="AF805" s="86">
        <v>0.0</v>
      </c>
      <c r="AG805" s="86">
        <v>0.0</v>
      </c>
      <c r="AH805" s="86">
        <v>0.0</v>
      </c>
      <c r="AI805" s="86">
        <v>0.0</v>
      </c>
      <c r="AJ805" s="116"/>
    </row>
    <row r="806">
      <c r="A806" s="86">
        <v>14114.4</v>
      </c>
      <c r="B806" s="112">
        <v>44466.0</v>
      </c>
      <c r="C806" s="115">
        <v>44531.0</v>
      </c>
      <c r="D806" s="89" t="s">
        <v>336</v>
      </c>
      <c r="E806" s="89" t="s">
        <v>36</v>
      </c>
      <c r="F806" s="89" t="s">
        <v>122</v>
      </c>
      <c r="G806" s="89" t="s">
        <v>38</v>
      </c>
      <c r="H806" s="86">
        <v>27610.0</v>
      </c>
      <c r="I806" s="110"/>
      <c r="J806" s="86">
        <v>0.0</v>
      </c>
      <c r="K806" s="86">
        <v>1.0</v>
      </c>
      <c r="L806" s="86">
        <v>0.0</v>
      </c>
      <c r="M806" s="89" t="s">
        <v>39</v>
      </c>
      <c r="N806" s="89" t="s">
        <v>39</v>
      </c>
      <c r="O806" s="86">
        <v>1.0</v>
      </c>
      <c r="P806" s="86">
        <v>12.0</v>
      </c>
      <c r="Q806" s="86">
        <v>9.0</v>
      </c>
      <c r="R806" s="86">
        <v>10.0</v>
      </c>
      <c r="S806" s="86">
        <v>1.0</v>
      </c>
      <c r="T806" s="86">
        <v>0.0</v>
      </c>
      <c r="U806" s="86">
        <v>0.0</v>
      </c>
      <c r="V806" s="86">
        <v>0.0</v>
      </c>
      <c r="W806" s="86">
        <v>0.0</v>
      </c>
      <c r="X806" s="86">
        <v>0.0</v>
      </c>
      <c r="Y806" s="86">
        <v>0.0</v>
      </c>
      <c r="Z806" s="86">
        <v>0.0</v>
      </c>
      <c r="AA806" s="86">
        <v>0.0</v>
      </c>
      <c r="AB806" s="86">
        <v>0.0</v>
      </c>
      <c r="AC806" s="86">
        <v>0.0</v>
      </c>
      <c r="AD806" s="86">
        <v>0.0</v>
      </c>
      <c r="AE806" s="86">
        <v>0.0</v>
      </c>
      <c r="AF806" s="86">
        <v>0.0</v>
      </c>
      <c r="AG806" s="86">
        <v>0.0</v>
      </c>
      <c r="AH806" s="86">
        <v>0.0</v>
      </c>
      <c r="AI806" s="86">
        <v>0.0</v>
      </c>
      <c r="AJ806" s="116"/>
    </row>
    <row r="807">
      <c r="A807" s="86">
        <v>14114.5</v>
      </c>
      <c r="B807" s="112">
        <v>44466.0</v>
      </c>
      <c r="C807" s="115">
        <v>44531.0</v>
      </c>
      <c r="D807" s="89" t="s">
        <v>336</v>
      </c>
      <c r="E807" s="89" t="s">
        <v>36</v>
      </c>
      <c r="F807" s="89" t="s">
        <v>122</v>
      </c>
      <c r="G807" s="89" t="s">
        <v>38</v>
      </c>
      <c r="H807" s="86">
        <v>27610.0</v>
      </c>
      <c r="I807" s="110"/>
      <c r="J807" s="86">
        <v>0.0</v>
      </c>
      <c r="K807" s="86">
        <v>1.0</v>
      </c>
      <c r="L807" s="86">
        <v>0.0</v>
      </c>
      <c r="M807" s="89" t="s">
        <v>39</v>
      </c>
      <c r="N807" s="89" t="s">
        <v>39</v>
      </c>
      <c r="O807" s="86">
        <v>3.0</v>
      </c>
      <c r="P807" s="86">
        <v>0.0</v>
      </c>
      <c r="Q807" s="86">
        <v>0.0</v>
      </c>
      <c r="R807" s="86">
        <v>0.0</v>
      </c>
      <c r="S807" s="86">
        <v>0.0</v>
      </c>
      <c r="T807" s="86">
        <v>0.0</v>
      </c>
      <c r="U807" s="86">
        <v>14.0</v>
      </c>
      <c r="V807" s="86">
        <v>7.0</v>
      </c>
      <c r="W807" s="86">
        <v>15.0</v>
      </c>
      <c r="X807" s="86">
        <v>1.0</v>
      </c>
      <c r="Y807" s="86">
        <v>0.0</v>
      </c>
      <c r="Z807" s="86">
        <v>0.0</v>
      </c>
      <c r="AA807" s="86">
        <v>0.0</v>
      </c>
      <c r="AB807" s="86">
        <v>0.0</v>
      </c>
      <c r="AC807" s="86">
        <v>0.0</v>
      </c>
      <c r="AD807" s="86">
        <v>0.0</v>
      </c>
      <c r="AE807" s="86">
        <v>0.0</v>
      </c>
      <c r="AF807" s="86">
        <v>0.0</v>
      </c>
      <c r="AG807" s="86">
        <v>0.0</v>
      </c>
      <c r="AH807" s="86">
        <v>0.0</v>
      </c>
      <c r="AI807" s="86">
        <v>0.0</v>
      </c>
      <c r="AJ807" s="116"/>
    </row>
    <row r="808">
      <c r="A808" s="86">
        <v>14114.6</v>
      </c>
      <c r="B808" s="112">
        <v>44466.0</v>
      </c>
      <c r="C808" s="112">
        <v>44531.0</v>
      </c>
      <c r="D808" s="89" t="s">
        <v>336</v>
      </c>
      <c r="E808" s="89" t="s">
        <v>36</v>
      </c>
      <c r="I808" s="110"/>
      <c r="J808" s="86">
        <v>0.0</v>
      </c>
      <c r="K808" s="86">
        <v>0.0</v>
      </c>
      <c r="L808" s="86">
        <v>1.0</v>
      </c>
      <c r="M808" s="89" t="s">
        <v>39</v>
      </c>
      <c r="N808" s="89" t="s">
        <v>39</v>
      </c>
      <c r="O808" s="86">
        <v>3.0</v>
      </c>
      <c r="P808" s="86">
        <v>9.0</v>
      </c>
      <c r="Q808" s="86">
        <v>9.0</v>
      </c>
      <c r="R808" s="86">
        <v>5.0</v>
      </c>
      <c r="S808" s="86">
        <v>0.0</v>
      </c>
      <c r="T808" s="86">
        <v>2.0</v>
      </c>
      <c r="U808" s="86">
        <v>0.0</v>
      </c>
      <c r="V808" s="86">
        <v>0.0</v>
      </c>
      <c r="W808" s="86">
        <v>0.0</v>
      </c>
      <c r="X808" s="86">
        <v>0.0</v>
      </c>
      <c r="Y808" s="86">
        <v>0.0</v>
      </c>
      <c r="Z808" s="86">
        <v>0.0</v>
      </c>
      <c r="AA808" s="86">
        <v>0.0</v>
      </c>
      <c r="AB808" s="86">
        <v>0.0</v>
      </c>
      <c r="AC808" s="86">
        <v>0.0</v>
      </c>
      <c r="AD808" s="86">
        <v>0.0</v>
      </c>
      <c r="AE808" s="86">
        <v>0.0</v>
      </c>
      <c r="AF808" s="86">
        <v>0.0</v>
      </c>
      <c r="AG808" s="86">
        <v>0.0</v>
      </c>
      <c r="AH808" s="86">
        <v>0.0</v>
      </c>
      <c r="AI808" s="86">
        <v>0.0</v>
      </c>
      <c r="AJ808" s="116"/>
    </row>
    <row r="809">
      <c r="A809" s="86">
        <v>14115.1</v>
      </c>
      <c r="B809" s="112">
        <v>44466.0</v>
      </c>
      <c r="C809" s="112">
        <v>44503.0</v>
      </c>
      <c r="D809" s="89" t="s">
        <v>215</v>
      </c>
      <c r="E809" s="89" t="s">
        <v>36</v>
      </c>
      <c r="F809" s="89" t="s">
        <v>308</v>
      </c>
      <c r="G809" s="90" t="s">
        <v>43</v>
      </c>
      <c r="H809" s="111">
        <v>27545.0</v>
      </c>
      <c r="I809" s="91"/>
      <c r="J809" s="86">
        <v>0.0</v>
      </c>
      <c r="K809" s="86">
        <v>1.0</v>
      </c>
      <c r="L809" s="86">
        <v>0.0</v>
      </c>
      <c r="M809" s="89" t="s">
        <v>49</v>
      </c>
      <c r="N809" s="89" t="s">
        <v>39</v>
      </c>
      <c r="O809" s="86">
        <v>0.0</v>
      </c>
      <c r="P809" s="86">
        <v>0.0</v>
      </c>
      <c r="Q809" s="86">
        <v>0.0</v>
      </c>
      <c r="R809" s="86">
        <v>0.0</v>
      </c>
      <c r="S809" s="86">
        <v>0.0</v>
      </c>
      <c r="T809" s="86">
        <v>0.0</v>
      </c>
      <c r="U809" s="86">
        <v>10.0</v>
      </c>
      <c r="V809" s="86">
        <v>3.0</v>
      </c>
      <c r="W809" s="86">
        <v>10.0</v>
      </c>
      <c r="X809" s="86">
        <v>1.0</v>
      </c>
      <c r="Y809" s="86">
        <v>1.0</v>
      </c>
      <c r="Z809" s="86">
        <v>0.0</v>
      </c>
      <c r="AA809" s="86">
        <v>0.0</v>
      </c>
      <c r="AB809" s="86">
        <v>0.0</v>
      </c>
      <c r="AC809" s="86">
        <v>0.0</v>
      </c>
      <c r="AD809" s="86">
        <v>0.0</v>
      </c>
      <c r="AE809" s="86">
        <v>0.0</v>
      </c>
      <c r="AF809" s="86">
        <v>0.0</v>
      </c>
      <c r="AG809" s="86">
        <v>0.0</v>
      </c>
      <c r="AH809" s="86">
        <v>0.0</v>
      </c>
      <c r="AI809" s="86">
        <v>0.0</v>
      </c>
      <c r="AJ809" s="116"/>
    </row>
    <row r="810">
      <c r="A810" s="86">
        <v>14116.1</v>
      </c>
      <c r="B810" s="112">
        <v>44466.0</v>
      </c>
      <c r="C810" s="112">
        <v>44468.0</v>
      </c>
      <c r="D810" s="89" t="s">
        <v>150</v>
      </c>
      <c r="E810" s="89" t="s">
        <v>36</v>
      </c>
      <c r="F810" s="89" t="s">
        <v>151</v>
      </c>
      <c r="G810" s="89" t="s">
        <v>38</v>
      </c>
      <c r="H810" s="86">
        <v>27606.0</v>
      </c>
      <c r="I810" s="110"/>
      <c r="J810" s="86">
        <v>0.0</v>
      </c>
      <c r="K810" s="86">
        <v>1.0</v>
      </c>
      <c r="L810" s="86">
        <v>0.0</v>
      </c>
      <c r="M810" s="89" t="s">
        <v>39</v>
      </c>
      <c r="N810" s="89" t="s">
        <v>39</v>
      </c>
      <c r="O810" s="86">
        <v>7.0</v>
      </c>
      <c r="P810" s="86">
        <v>0.0</v>
      </c>
      <c r="Q810" s="86">
        <v>0.0</v>
      </c>
      <c r="R810" s="86">
        <v>0.0</v>
      </c>
      <c r="S810" s="86">
        <v>0.0</v>
      </c>
      <c r="T810" s="86">
        <v>0.0</v>
      </c>
      <c r="U810" s="86">
        <v>0.0</v>
      </c>
      <c r="V810" s="86">
        <v>0.0</v>
      </c>
      <c r="W810" s="86">
        <v>0.0</v>
      </c>
      <c r="X810" s="86">
        <v>0.0</v>
      </c>
      <c r="Y810" s="86">
        <v>0.0</v>
      </c>
      <c r="Z810" s="86">
        <v>0.0</v>
      </c>
      <c r="AA810" s="86">
        <v>0.0</v>
      </c>
      <c r="AB810" s="86">
        <v>0.0</v>
      </c>
      <c r="AC810" s="86">
        <v>0.0</v>
      </c>
      <c r="AD810" s="86">
        <v>0.0</v>
      </c>
      <c r="AE810" s="86">
        <v>11.0</v>
      </c>
      <c r="AF810" s="86">
        <v>6.0</v>
      </c>
      <c r="AG810" s="86">
        <v>10.0</v>
      </c>
      <c r="AH810" s="86">
        <v>0.0</v>
      </c>
      <c r="AI810" s="86">
        <v>0.0</v>
      </c>
      <c r="AJ810" s="116"/>
    </row>
    <row r="811">
      <c r="A811" s="86">
        <v>14117.1</v>
      </c>
      <c r="B811" s="112">
        <v>44466.0</v>
      </c>
      <c r="C811" s="115">
        <v>44522.0</v>
      </c>
      <c r="D811" s="89" t="s">
        <v>184</v>
      </c>
      <c r="E811" s="89" t="s">
        <v>36</v>
      </c>
      <c r="F811" s="89" t="s">
        <v>83</v>
      </c>
      <c r="G811" s="89" t="s">
        <v>38</v>
      </c>
      <c r="H811" s="86">
        <v>27609.0</v>
      </c>
      <c r="I811" s="110"/>
      <c r="J811" s="86">
        <v>0.0</v>
      </c>
      <c r="K811" s="86">
        <v>1.0</v>
      </c>
      <c r="L811" s="86">
        <v>0.0</v>
      </c>
      <c r="M811" s="89" t="s">
        <v>39</v>
      </c>
      <c r="N811" s="89" t="s">
        <v>39</v>
      </c>
      <c r="O811" s="86">
        <v>6.0</v>
      </c>
      <c r="P811" s="86">
        <v>0.0</v>
      </c>
      <c r="Q811" s="86">
        <v>0.0</v>
      </c>
      <c r="R811" s="86">
        <v>0.0</v>
      </c>
      <c r="S811" s="86">
        <v>0.0</v>
      </c>
      <c r="T811" s="86">
        <v>0.0</v>
      </c>
      <c r="U811" s="86">
        <v>12.0</v>
      </c>
      <c r="V811" s="86">
        <v>6.0</v>
      </c>
      <c r="W811" s="86">
        <v>10.0</v>
      </c>
      <c r="X811" s="86">
        <v>1.0</v>
      </c>
      <c r="Y811" s="86">
        <v>1.0</v>
      </c>
      <c r="Z811" s="86">
        <v>0.0</v>
      </c>
      <c r="AA811" s="86">
        <v>0.0</v>
      </c>
      <c r="AB811" s="86">
        <v>0.0</v>
      </c>
      <c r="AC811" s="86">
        <v>0.0</v>
      </c>
      <c r="AD811" s="86">
        <v>0.0</v>
      </c>
      <c r="AE811" s="86">
        <v>0.0</v>
      </c>
      <c r="AF811" s="86">
        <v>0.0</v>
      </c>
      <c r="AG811" s="86">
        <v>0.0</v>
      </c>
      <c r="AH811" s="86">
        <v>0.0</v>
      </c>
      <c r="AI811" s="86">
        <v>0.0</v>
      </c>
      <c r="AJ811" s="116"/>
    </row>
    <row r="812">
      <c r="A812" s="86">
        <v>14117.2</v>
      </c>
      <c r="B812" s="112">
        <v>44466.0</v>
      </c>
      <c r="C812" s="115">
        <v>44523.0</v>
      </c>
      <c r="D812" s="89" t="s">
        <v>184</v>
      </c>
      <c r="E812" s="89" t="s">
        <v>36</v>
      </c>
      <c r="I812" s="110"/>
      <c r="J812" s="86">
        <v>1.0</v>
      </c>
      <c r="K812" s="86">
        <v>0.0</v>
      </c>
      <c r="L812" s="86">
        <v>0.0</v>
      </c>
      <c r="M812" s="89" t="s">
        <v>39</v>
      </c>
      <c r="N812" s="89" t="s">
        <v>39</v>
      </c>
      <c r="O812" s="86">
        <v>4.0</v>
      </c>
      <c r="P812" s="86">
        <v>0.0</v>
      </c>
      <c r="Q812" s="86">
        <v>0.0</v>
      </c>
      <c r="R812" s="86">
        <v>10.0</v>
      </c>
      <c r="S812" s="86">
        <v>2.0</v>
      </c>
      <c r="T812" s="86">
        <v>0.0</v>
      </c>
      <c r="U812" s="86">
        <v>0.0</v>
      </c>
      <c r="V812" s="86">
        <v>0.0</v>
      </c>
      <c r="W812" s="86">
        <v>0.0</v>
      </c>
      <c r="X812" s="86">
        <v>0.0</v>
      </c>
      <c r="Y812" s="86">
        <v>0.0</v>
      </c>
      <c r="Z812" s="86">
        <v>7.0</v>
      </c>
      <c r="AA812" s="86">
        <v>4.0</v>
      </c>
      <c r="AB812" s="86">
        <v>0.0</v>
      </c>
      <c r="AC812" s="86">
        <v>0.0</v>
      </c>
      <c r="AD812" s="86">
        <v>1.0</v>
      </c>
      <c r="AE812" s="86">
        <v>0.0</v>
      </c>
      <c r="AF812" s="86">
        <v>0.0</v>
      </c>
      <c r="AG812" s="86">
        <v>0.0</v>
      </c>
      <c r="AH812" s="86">
        <v>0.0</v>
      </c>
      <c r="AI812" s="86">
        <v>0.0</v>
      </c>
      <c r="AJ812" s="116"/>
    </row>
    <row r="813">
      <c r="A813" s="86">
        <v>14118.1</v>
      </c>
      <c r="B813" s="112">
        <v>44466.0</v>
      </c>
      <c r="C813" s="115">
        <v>44519.0</v>
      </c>
      <c r="D813" s="89" t="s">
        <v>229</v>
      </c>
      <c r="E813" s="89" t="s">
        <v>36</v>
      </c>
      <c r="F813" s="89" t="s">
        <v>230</v>
      </c>
      <c r="G813" s="90" t="s">
        <v>38</v>
      </c>
      <c r="H813" s="111">
        <v>27604.0</v>
      </c>
      <c r="I813" s="91"/>
      <c r="J813" s="86">
        <v>0.0</v>
      </c>
      <c r="K813" s="86">
        <v>1.0</v>
      </c>
      <c r="L813" s="86">
        <v>0.0</v>
      </c>
      <c r="M813" s="89" t="s">
        <v>39</v>
      </c>
      <c r="N813" s="89" t="s">
        <v>39</v>
      </c>
      <c r="O813" s="86">
        <v>0.0</v>
      </c>
      <c r="P813" s="86">
        <v>0.0</v>
      </c>
      <c r="Q813" s="86">
        <v>0.0</v>
      </c>
      <c r="R813" s="86">
        <v>0.0</v>
      </c>
      <c r="S813" s="86">
        <v>0.0</v>
      </c>
      <c r="T813" s="86">
        <v>0.0</v>
      </c>
      <c r="U813" s="86">
        <v>12.0</v>
      </c>
      <c r="V813" s="86">
        <v>5.0</v>
      </c>
      <c r="W813" s="86">
        <v>10.0</v>
      </c>
      <c r="X813" s="86">
        <v>1.0</v>
      </c>
      <c r="Y813" s="86">
        <v>1.0</v>
      </c>
      <c r="Z813" s="86">
        <v>0.0</v>
      </c>
      <c r="AA813" s="86">
        <v>0.0</v>
      </c>
      <c r="AB813" s="86">
        <v>0.0</v>
      </c>
      <c r="AC813" s="86">
        <v>0.0</v>
      </c>
      <c r="AD813" s="86">
        <v>0.0</v>
      </c>
      <c r="AE813" s="86">
        <v>0.0</v>
      </c>
      <c r="AF813" s="86">
        <v>0.0</v>
      </c>
      <c r="AG813" s="86">
        <v>0.0</v>
      </c>
      <c r="AH813" s="86">
        <v>0.0</v>
      </c>
      <c r="AI813" s="86">
        <v>0.0</v>
      </c>
      <c r="AJ813" s="116"/>
    </row>
    <row r="814">
      <c r="A814" s="86">
        <v>14118.2</v>
      </c>
      <c r="B814" s="112">
        <v>44466.0</v>
      </c>
      <c r="C814" s="115">
        <v>44519.0</v>
      </c>
      <c r="D814" s="89" t="s">
        <v>229</v>
      </c>
      <c r="E814" s="89" t="s">
        <v>36</v>
      </c>
      <c r="F814" s="89" t="s">
        <v>230</v>
      </c>
      <c r="G814" s="90" t="s">
        <v>38</v>
      </c>
      <c r="H814" s="111">
        <v>27604.0</v>
      </c>
      <c r="I814" s="91"/>
      <c r="J814" s="86">
        <v>0.0</v>
      </c>
      <c r="K814" s="86">
        <v>1.0</v>
      </c>
      <c r="L814" s="86">
        <v>0.0</v>
      </c>
      <c r="M814" s="89" t="s">
        <v>39</v>
      </c>
      <c r="N814" s="89" t="s">
        <v>39</v>
      </c>
      <c r="O814" s="86">
        <v>1.0</v>
      </c>
      <c r="P814" s="86">
        <v>12.0</v>
      </c>
      <c r="Q814" s="86">
        <v>7.0</v>
      </c>
      <c r="R814" s="86">
        <v>10.0</v>
      </c>
      <c r="S814" s="86">
        <v>2.0</v>
      </c>
      <c r="T814" s="86">
        <v>1.0</v>
      </c>
      <c r="U814" s="86">
        <v>0.0</v>
      </c>
      <c r="V814" s="86">
        <v>0.0</v>
      </c>
      <c r="W814" s="86">
        <v>0.0</v>
      </c>
      <c r="X814" s="86">
        <v>0.0</v>
      </c>
      <c r="Y814" s="86">
        <v>0.0</v>
      </c>
      <c r="Z814" s="86">
        <v>0.0</v>
      </c>
      <c r="AA814" s="86">
        <v>0.0</v>
      </c>
      <c r="AB814" s="86">
        <v>0.0</v>
      </c>
      <c r="AC814" s="86">
        <v>0.0</v>
      </c>
      <c r="AD814" s="86">
        <v>0.0</v>
      </c>
      <c r="AE814" s="86">
        <v>0.0</v>
      </c>
      <c r="AF814" s="86">
        <v>0.0</v>
      </c>
      <c r="AG814" s="86">
        <v>0.0</v>
      </c>
      <c r="AH814" s="86">
        <v>0.0</v>
      </c>
      <c r="AI814" s="86">
        <v>0.0</v>
      </c>
      <c r="AJ814" s="116"/>
    </row>
    <row r="815">
      <c r="A815" s="86">
        <v>14119.1</v>
      </c>
      <c r="B815" s="112">
        <v>44466.0</v>
      </c>
      <c r="C815" s="115">
        <v>44523.0</v>
      </c>
      <c r="D815" s="89" t="s">
        <v>229</v>
      </c>
      <c r="E815" s="89" t="s">
        <v>36</v>
      </c>
      <c r="F815" s="89" t="s">
        <v>230</v>
      </c>
      <c r="G815" s="90" t="s">
        <v>38</v>
      </c>
      <c r="H815" s="111">
        <v>27604.0</v>
      </c>
      <c r="I815" s="91"/>
      <c r="J815" s="86">
        <v>0.0</v>
      </c>
      <c r="K815" s="86">
        <v>1.0</v>
      </c>
      <c r="L815" s="86">
        <v>0.0</v>
      </c>
      <c r="M815" s="89" t="s">
        <v>39</v>
      </c>
      <c r="N815" s="89" t="s">
        <v>39</v>
      </c>
      <c r="O815" s="86">
        <v>4.0</v>
      </c>
      <c r="P815" s="86">
        <v>6.0</v>
      </c>
      <c r="Q815" s="86">
        <v>5.0</v>
      </c>
      <c r="R815" s="86">
        <v>7.0</v>
      </c>
      <c r="S815" s="86">
        <v>0.0</v>
      </c>
      <c r="T815" s="86">
        <v>1.0</v>
      </c>
      <c r="U815" s="86">
        <v>0.0</v>
      </c>
      <c r="V815" s="86">
        <v>0.0</v>
      </c>
      <c r="W815" s="86">
        <v>0.0</v>
      </c>
      <c r="X815" s="86">
        <v>0.0</v>
      </c>
      <c r="Y815" s="86">
        <v>0.0</v>
      </c>
      <c r="Z815" s="86">
        <v>4.0</v>
      </c>
      <c r="AA815" s="86">
        <v>0.0</v>
      </c>
      <c r="AB815" s="86">
        <v>5.0</v>
      </c>
      <c r="AC815" s="86">
        <v>2.0</v>
      </c>
      <c r="AD815" s="86">
        <v>0.0</v>
      </c>
      <c r="AE815" s="86">
        <v>0.0</v>
      </c>
      <c r="AF815" s="86">
        <v>0.0</v>
      </c>
      <c r="AG815" s="86">
        <v>0.0</v>
      </c>
      <c r="AH815" s="86">
        <v>0.0</v>
      </c>
      <c r="AI815" s="86">
        <v>0.0</v>
      </c>
      <c r="AJ815" s="116"/>
    </row>
    <row r="816">
      <c r="A816" s="86">
        <v>14120.1</v>
      </c>
      <c r="B816" s="112">
        <v>44466.0</v>
      </c>
      <c r="C816" s="115">
        <v>44529.0</v>
      </c>
      <c r="D816" s="89" t="s">
        <v>431</v>
      </c>
      <c r="E816" s="89" t="s">
        <v>36</v>
      </c>
      <c r="F816" s="89" t="s">
        <v>97</v>
      </c>
      <c r="G816" s="90" t="s">
        <v>38</v>
      </c>
      <c r="H816" s="111">
        <v>27610.0</v>
      </c>
      <c r="I816" s="91"/>
      <c r="J816" s="86">
        <v>0.0</v>
      </c>
      <c r="K816" s="86">
        <v>1.0</v>
      </c>
      <c r="L816" s="86">
        <v>0.0</v>
      </c>
      <c r="M816" s="89" t="s">
        <v>39</v>
      </c>
      <c r="N816" s="89" t="s">
        <v>39</v>
      </c>
      <c r="O816" s="86">
        <v>2.0</v>
      </c>
      <c r="P816" s="86">
        <v>11.0</v>
      </c>
      <c r="Q816" s="86">
        <v>5.0</v>
      </c>
      <c r="R816" s="86">
        <v>12.0</v>
      </c>
      <c r="S816" s="86">
        <v>1.0</v>
      </c>
      <c r="T816" s="86">
        <v>0.0</v>
      </c>
      <c r="U816" s="86">
        <v>0.0</v>
      </c>
      <c r="V816" s="86">
        <v>0.0</v>
      </c>
      <c r="W816" s="86">
        <v>0.0</v>
      </c>
      <c r="X816" s="86">
        <v>0.0</v>
      </c>
      <c r="Y816" s="86">
        <v>0.0</v>
      </c>
      <c r="Z816" s="86">
        <v>0.0</v>
      </c>
      <c r="AA816" s="86">
        <v>0.0</v>
      </c>
      <c r="AB816" s="86">
        <v>0.0</v>
      </c>
      <c r="AC816" s="86">
        <v>0.0</v>
      </c>
      <c r="AD816" s="86">
        <v>0.0</v>
      </c>
      <c r="AE816" s="86">
        <v>0.0</v>
      </c>
      <c r="AF816" s="86">
        <v>0.0</v>
      </c>
      <c r="AG816" s="86">
        <v>0.0</v>
      </c>
      <c r="AH816" s="86">
        <v>0.0</v>
      </c>
      <c r="AI816" s="86">
        <v>0.0</v>
      </c>
      <c r="AJ816" s="116"/>
    </row>
    <row r="817">
      <c r="A817" s="86">
        <v>14120.2</v>
      </c>
      <c r="B817" s="112">
        <v>44466.0</v>
      </c>
      <c r="C817" s="115">
        <v>44529.0</v>
      </c>
      <c r="D817" s="89" t="s">
        <v>431</v>
      </c>
      <c r="E817" s="89" t="s">
        <v>36</v>
      </c>
      <c r="F817" s="89" t="s">
        <v>97</v>
      </c>
      <c r="G817" s="90" t="s">
        <v>38</v>
      </c>
      <c r="H817" s="111">
        <v>27610.0</v>
      </c>
      <c r="I817" s="91"/>
      <c r="J817" s="86">
        <v>0.0</v>
      </c>
      <c r="K817" s="86">
        <v>1.0</v>
      </c>
      <c r="L817" s="86">
        <v>0.0</v>
      </c>
      <c r="M817" s="89" t="s">
        <v>39</v>
      </c>
      <c r="N817" s="89" t="s">
        <v>39</v>
      </c>
      <c r="O817" s="86">
        <v>2.0</v>
      </c>
      <c r="P817" s="86">
        <v>10.0</v>
      </c>
      <c r="Q817" s="86">
        <v>5.0</v>
      </c>
      <c r="R817" s="86">
        <v>12.0</v>
      </c>
      <c r="S817" s="86">
        <v>1.0</v>
      </c>
      <c r="T817" s="86">
        <v>0.0</v>
      </c>
      <c r="U817" s="86">
        <v>0.0</v>
      </c>
      <c r="V817" s="86">
        <v>0.0</v>
      </c>
      <c r="W817" s="86">
        <v>0.0</v>
      </c>
      <c r="X817" s="86">
        <v>0.0</v>
      </c>
      <c r="Y817" s="86">
        <v>0.0</v>
      </c>
      <c r="Z817" s="86">
        <v>0.0</v>
      </c>
      <c r="AA817" s="86">
        <v>0.0</v>
      </c>
      <c r="AB817" s="86">
        <v>0.0</v>
      </c>
      <c r="AC817" s="86">
        <v>0.0</v>
      </c>
      <c r="AD817" s="86">
        <v>0.0</v>
      </c>
      <c r="AE817" s="86">
        <v>0.0</v>
      </c>
      <c r="AF817" s="86">
        <v>0.0</v>
      </c>
      <c r="AG817" s="86">
        <v>0.0</v>
      </c>
      <c r="AH817" s="86">
        <v>0.0</v>
      </c>
      <c r="AI817" s="86">
        <v>0.0</v>
      </c>
      <c r="AJ817" s="116"/>
    </row>
    <row r="818">
      <c r="A818" s="86">
        <v>14121.1</v>
      </c>
      <c r="B818" s="112">
        <v>44466.0</v>
      </c>
      <c r="C818" s="115">
        <v>44501.0</v>
      </c>
      <c r="D818" s="89" t="s">
        <v>431</v>
      </c>
      <c r="E818" s="89" t="s">
        <v>36</v>
      </c>
      <c r="F818" s="89" t="s">
        <v>97</v>
      </c>
      <c r="G818" s="90" t="s">
        <v>38</v>
      </c>
      <c r="H818" s="111">
        <v>27610.0</v>
      </c>
      <c r="I818" s="91"/>
      <c r="J818" s="86">
        <v>0.0</v>
      </c>
      <c r="K818" s="86">
        <v>1.0</v>
      </c>
      <c r="L818" s="86">
        <v>0.0</v>
      </c>
      <c r="M818" s="89" t="s">
        <v>39</v>
      </c>
      <c r="N818" s="89" t="s">
        <v>39</v>
      </c>
      <c r="O818" s="86">
        <v>2.0</v>
      </c>
      <c r="P818" s="86">
        <v>9.0</v>
      </c>
      <c r="Q818" s="86">
        <v>8.0</v>
      </c>
      <c r="R818" s="86">
        <v>10.0</v>
      </c>
      <c r="S818" s="86">
        <v>2.0</v>
      </c>
      <c r="T818" s="86">
        <v>0.0</v>
      </c>
      <c r="U818" s="86">
        <v>0.0</v>
      </c>
      <c r="V818" s="86">
        <v>0.0</v>
      </c>
      <c r="W818" s="86">
        <v>0.0</v>
      </c>
      <c r="X818" s="86">
        <v>0.0</v>
      </c>
      <c r="Y818" s="86">
        <v>0.0</v>
      </c>
      <c r="Z818" s="86">
        <v>0.0</v>
      </c>
      <c r="AA818" s="86">
        <v>0.0</v>
      </c>
      <c r="AB818" s="86">
        <v>0.0</v>
      </c>
      <c r="AC818" s="86">
        <v>0.0</v>
      </c>
      <c r="AD818" s="86">
        <v>0.0</v>
      </c>
      <c r="AE818" s="86">
        <v>0.0</v>
      </c>
      <c r="AF818" s="86">
        <v>0.0</v>
      </c>
      <c r="AG818" s="86">
        <v>0.0</v>
      </c>
      <c r="AH818" s="86">
        <v>0.0</v>
      </c>
      <c r="AI818" s="86">
        <v>0.0</v>
      </c>
      <c r="AJ818" s="116"/>
    </row>
    <row r="819">
      <c r="A819" s="86">
        <v>14122.1</v>
      </c>
      <c r="B819" s="112">
        <v>44466.0</v>
      </c>
      <c r="C819" s="115">
        <v>44529.0</v>
      </c>
      <c r="D819" s="89" t="s">
        <v>431</v>
      </c>
      <c r="E819" s="89" t="s">
        <v>36</v>
      </c>
      <c r="F819" s="89" t="s">
        <v>97</v>
      </c>
      <c r="G819" s="90" t="s">
        <v>38</v>
      </c>
      <c r="H819" s="111">
        <v>27610.0</v>
      </c>
      <c r="I819" s="91"/>
      <c r="J819" s="86">
        <v>0.0</v>
      </c>
      <c r="K819" s="86">
        <v>1.0</v>
      </c>
      <c r="L819" s="86">
        <v>0.0</v>
      </c>
      <c r="M819" s="89" t="s">
        <v>39</v>
      </c>
      <c r="N819" s="89" t="s">
        <v>39</v>
      </c>
      <c r="O819" s="86">
        <v>0.0</v>
      </c>
      <c r="P819" s="86">
        <v>0.0</v>
      </c>
      <c r="Q819" s="86">
        <v>0.0</v>
      </c>
      <c r="R819" s="86">
        <v>0.0</v>
      </c>
      <c r="S819" s="86">
        <v>0.0</v>
      </c>
      <c r="T819" s="86">
        <v>0.0</v>
      </c>
      <c r="U819" s="86">
        <v>11.0</v>
      </c>
      <c r="V819" s="86">
        <v>5.0</v>
      </c>
      <c r="W819" s="86">
        <v>10.0</v>
      </c>
      <c r="X819" s="86">
        <v>1.0</v>
      </c>
      <c r="Y819" s="86">
        <v>0.0</v>
      </c>
      <c r="Z819" s="86">
        <v>0.0</v>
      </c>
      <c r="AA819" s="86">
        <v>0.0</v>
      </c>
      <c r="AB819" s="86">
        <v>0.0</v>
      </c>
      <c r="AC819" s="86">
        <v>0.0</v>
      </c>
      <c r="AD819" s="86">
        <v>0.0</v>
      </c>
      <c r="AE819" s="86">
        <v>0.0</v>
      </c>
      <c r="AF819" s="86">
        <v>0.0</v>
      </c>
      <c r="AG819" s="86">
        <v>0.0</v>
      </c>
      <c r="AH819" s="86">
        <v>0.0</v>
      </c>
      <c r="AI819" s="86">
        <v>0.0</v>
      </c>
      <c r="AJ819" s="116"/>
    </row>
    <row r="820">
      <c r="A820" s="86">
        <v>14123.1</v>
      </c>
      <c r="B820" s="112">
        <v>44466.0</v>
      </c>
      <c r="C820" s="115">
        <v>44530.0</v>
      </c>
      <c r="D820" s="89" t="s">
        <v>431</v>
      </c>
      <c r="E820" s="89" t="s">
        <v>36</v>
      </c>
      <c r="F820" s="89" t="s">
        <v>97</v>
      </c>
      <c r="G820" s="90" t="s">
        <v>38</v>
      </c>
      <c r="H820" s="111">
        <v>27610.0</v>
      </c>
      <c r="I820" s="91"/>
      <c r="J820" s="86">
        <v>0.0</v>
      </c>
      <c r="K820" s="86">
        <v>1.0</v>
      </c>
      <c r="L820" s="86">
        <v>0.0</v>
      </c>
      <c r="M820" s="89" t="s">
        <v>39</v>
      </c>
      <c r="N820" s="89" t="s">
        <v>39</v>
      </c>
      <c r="O820" s="86">
        <v>2.0</v>
      </c>
      <c r="P820" s="86">
        <v>10.0</v>
      </c>
      <c r="Q820" s="86">
        <v>5.0</v>
      </c>
      <c r="R820" s="86">
        <v>10.0</v>
      </c>
      <c r="S820" s="86">
        <v>1.0</v>
      </c>
      <c r="T820" s="86">
        <v>0.0</v>
      </c>
      <c r="U820" s="86">
        <v>0.0</v>
      </c>
      <c r="V820" s="86">
        <v>0.0</v>
      </c>
      <c r="W820" s="86">
        <v>0.0</v>
      </c>
      <c r="X820" s="86">
        <v>0.0</v>
      </c>
      <c r="Y820" s="86">
        <v>0.0</v>
      </c>
      <c r="Z820" s="86">
        <v>0.0</v>
      </c>
      <c r="AA820" s="86">
        <v>0.0</v>
      </c>
      <c r="AB820" s="86">
        <v>0.0</v>
      </c>
      <c r="AC820" s="86">
        <v>0.0</v>
      </c>
      <c r="AD820" s="86">
        <v>0.0</v>
      </c>
      <c r="AE820" s="86">
        <v>0.0</v>
      </c>
      <c r="AF820" s="86">
        <v>0.0</v>
      </c>
      <c r="AG820" s="86">
        <v>0.0</v>
      </c>
      <c r="AH820" s="86">
        <v>0.0</v>
      </c>
      <c r="AI820" s="86">
        <v>0.0</v>
      </c>
      <c r="AJ820" s="116"/>
    </row>
    <row r="821">
      <c r="A821" s="86">
        <v>14123.2</v>
      </c>
      <c r="B821" s="112">
        <v>44466.0</v>
      </c>
      <c r="C821" s="115">
        <v>44530.0</v>
      </c>
      <c r="D821" s="89" t="s">
        <v>431</v>
      </c>
      <c r="E821" s="89" t="s">
        <v>36</v>
      </c>
      <c r="F821" s="89" t="s">
        <v>236</v>
      </c>
      <c r="G821" s="90" t="s">
        <v>38</v>
      </c>
      <c r="H821" s="111">
        <v>27601.0</v>
      </c>
      <c r="I821" s="91"/>
      <c r="J821" s="86">
        <v>0.0</v>
      </c>
      <c r="K821" s="86">
        <v>1.0</v>
      </c>
      <c r="L821" s="86">
        <v>0.0</v>
      </c>
      <c r="M821" s="89" t="s">
        <v>39</v>
      </c>
      <c r="N821" s="89" t="s">
        <v>39</v>
      </c>
      <c r="O821" s="86">
        <v>2.0</v>
      </c>
      <c r="P821" s="86">
        <v>10.0</v>
      </c>
      <c r="Q821" s="86">
        <v>5.0</v>
      </c>
      <c r="R821" s="86">
        <v>10.0</v>
      </c>
      <c r="S821" s="86">
        <v>1.0</v>
      </c>
      <c r="T821" s="86">
        <v>0.0</v>
      </c>
      <c r="U821" s="86">
        <v>0.0</v>
      </c>
      <c r="V821" s="86">
        <v>0.0</v>
      </c>
      <c r="W821" s="86">
        <v>0.0</v>
      </c>
      <c r="X821" s="86">
        <v>0.0</v>
      </c>
      <c r="Y821" s="86">
        <v>0.0</v>
      </c>
      <c r="Z821" s="86">
        <v>0.0</v>
      </c>
      <c r="AA821" s="86">
        <v>0.0</v>
      </c>
      <c r="AB821" s="86">
        <v>0.0</v>
      </c>
      <c r="AC821" s="86">
        <v>0.0</v>
      </c>
      <c r="AD821" s="86">
        <v>0.0</v>
      </c>
      <c r="AE821" s="86">
        <v>0.0</v>
      </c>
      <c r="AF821" s="86">
        <v>0.0</v>
      </c>
      <c r="AG821" s="86">
        <v>0.0</v>
      </c>
      <c r="AH821" s="86">
        <v>0.0</v>
      </c>
      <c r="AI821" s="86">
        <v>0.0</v>
      </c>
      <c r="AJ821" s="116"/>
    </row>
    <row r="822">
      <c r="A822" s="86">
        <v>14124.1</v>
      </c>
      <c r="B822" s="112">
        <v>44466.0</v>
      </c>
      <c r="C822" s="115">
        <v>44530.0</v>
      </c>
      <c r="D822" s="89" t="s">
        <v>431</v>
      </c>
      <c r="E822" s="89" t="s">
        <v>36</v>
      </c>
      <c r="F822" s="89" t="s">
        <v>97</v>
      </c>
      <c r="G822" s="90" t="s">
        <v>38</v>
      </c>
      <c r="H822" s="111">
        <v>27610.0</v>
      </c>
      <c r="I822" s="91"/>
      <c r="J822" s="86">
        <v>0.0</v>
      </c>
      <c r="K822" s="86">
        <v>1.0</v>
      </c>
      <c r="L822" s="86">
        <v>0.0</v>
      </c>
      <c r="M822" s="89" t="s">
        <v>39</v>
      </c>
      <c r="N822" s="89" t="s">
        <v>39</v>
      </c>
      <c r="O822" s="86">
        <v>2.0</v>
      </c>
      <c r="P822" s="86">
        <v>10.0</v>
      </c>
      <c r="Q822" s="86">
        <v>5.0</v>
      </c>
      <c r="R822" s="86">
        <v>10.0</v>
      </c>
      <c r="S822" s="86">
        <v>1.0</v>
      </c>
      <c r="T822" s="86">
        <v>0.0</v>
      </c>
      <c r="U822" s="86">
        <v>0.0</v>
      </c>
      <c r="V822" s="86">
        <v>0.0</v>
      </c>
      <c r="W822" s="86">
        <v>0.0</v>
      </c>
      <c r="X822" s="86">
        <v>0.0</v>
      </c>
      <c r="Y822" s="86">
        <v>0.0</v>
      </c>
      <c r="Z822" s="86">
        <v>0.0</v>
      </c>
      <c r="AA822" s="86">
        <v>0.0</v>
      </c>
      <c r="AB822" s="86">
        <v>0.0</v>
      </c>
      <c r="AC822" s="86">
        <v>0.0</v>
      </c>
      <c r="AD822" s="86">
        <v>0.0</v>
      </c>
      <c r="AE822" s="86">
        <v>0.0</v>
      </c>
      <c r="AF822" s="86">
        <v>0.0</v>
      </c>
      <c r="AG822" s="86">
        <v>0.0</v>
      </c>
      <c r="AH822" s="86">
        <v>0.0</v>
      </c>
      <c r="AI822" s="86">
        <v>0.0</v>
      </c>
      <c r="AJ822" s="116"/>
    </row>
    <row r="823">
      <c r="A823" s="86">
        <v>14124.2</v>
      </c>
      <c r="B823" s="112">
        <v>44466.0</v>
      </c>
      <c r="C823" s="115">
        <v>44530.0</v>
      </c>
      <c r="D823" s="89" t="s">
        <v>431</v>
      </c>
      <c r="E823" s="89" t="s">
        <v>36</v>
      </c>
      <c r="F823" s="89" t="s">
        <v>97</v>
      </c>
      <c r="G823" s="90" t="s">
        <v>38</v>
      </c>
      <c r="H823" s="111">
        <v>27610.0</v>
      </c>
      <c r="I823" s="91"/>
      <c r="J823" s="86">
        <v>0.0</v>
      </c>
      <c r="K823" s="86">
        <v>1.0</v>
      </c>
      <c r="L823" s="86">
        <v>0.0</v>
      </c>
      <c r="M823" s="89" t="s">
        <v>39</v>
      </c>
      <c r="N823" s="89" t="s">
        <v>39</v>
      </c>
      <c r="O823" s="86">
        <v>0.0</v>
      </c>
      <c r="P823" s="86">
        <v>0.0</v>
      </c>
      <c r="Q823" s="86">
        <v>0.0</v>
      </c>
      <c r="R823" s="86">
        <v>0.0</v>
      </c>
      <c r="S823" s="86">
        <v>0.0</v>
      </c>
      <c r="T823" s="86">
        <v>0.0</v>
      </c>
      <c r="U823" s="86">
        <v>10.0</v>
      </c>
      <c r="V823" s="86">
        <v>5.0</v>
      </c>
      <c r="W823" s="86">
        <v>10.0</v>
      </c>
      <c r="X823" s="86">
        <v>1.0</v>
      </c>
      <c r="Y823" s="86">
        <v>0.0</v>
      </c>
      <c r="Z823" s="86">
        <v>0.0</v>
      </c>
      <c r="AA823" s="86">
        <v>0.0</v>
      </c>
      <c r="AB823" s="86">
        <v>0.0</v>
      </c>
      <c r="AC823" s="86">
        <v>0.0</v>
      </c>
      <c r="AD823" s="86">
        <v>0.0</v>
      </c>
      <c r="AE823" s="86">
        <v>0.0</v>
      </c>
      <c r="AF823" s="86">
        <v>0.0</v>
      </c>
      <c r="AG823" s="86">
        <v>0.0</v>
      </c>
      <c r="AH823" s="86">
        <v>0.0</v>
      </c>
      <c r="AI823" s="86">
        <v>0.0</v>
      </c>
      <c r="AJ823" s="116"/>
    </row>
    <row r="824">
      <c r="A824" s="86">
        <v>14125.1</v>
      </c>
      <c r="B824" s="112">
        <v>44466.0</v>
      </c>
      <c r="C824" s="115">
        <v>44536.0</v>
      </c>
      <c r="D824" s="89" t="s">
        <v>125</v>
      </c>
      <c r="E824" s="89" t="s">
        <v>36</v>
      </c>
      <c r="F824" s="89" t="s">
        <v>263</v>
      </c>
      <c r="G824" s="90" t="s">
        <v>91</v>
      </c>
      <c r="H824" s="111">
        <v>27597.0</v>
      </c>
      <c r="I824" s="91"/>
      <c r="J824" s="86">
        <v>0.0</v>
      </c>
      <c r="K824" s="86">
        <v>1.0</v>
      </c>
      <c r="L824" s="86">
        <v>0.0</v>
      </c>
      <c r="M824" s="89" t="s">
        <v>49</v>
      </c>
      <c r="N824" s="89" t="s">
        <v>39</v>
      </c>
      <c r="O824" s="86">
        <v>5.0</v>
      </c>
      <c r="P824" s="86">
        <v>0.0</v>
      </c>
      <c r="Q824" s="86">
        <v>0.0</v>
      </c>
      <c r="R824" s="86">
        <v>0.0</v>
      </c>
      <c r="S824" s="86">
        <v>0.0</v>
      </c>
      <c r="T824" s="86">
        <v>0.0</v>
      </c>
      <c r="U824" s="86">
        <v>10.0</v>
      </c>
      <c r="V824" s="86">
        <v>5.0</v>
      </c>
      <c r="W824" s="86">
        <v>5.0</v>
      </c>
      <c r="X824" s="86">
        <v>1.0</v>
      </c>
      <c r="Y824" s="86">
        <v>1.0</v>
      </c>
      <c r="Z824" s="86">
        <v>0.0</v>
      </c>
      <c r="AA824" s="86">
        <v>0.0</v>
      </c>
      <c r="AB824" s="86">
        <v>0.0</v>
      </c>
      <c r="AC824" s="86">
        <v>0.0</v>
      </c>
      <c r="AD824" s="86">
        <v>0.0</v>
      </c>
      <c r="AE824" s="86">
        <v>0.0</v>
      </c>
      <c r="AF824" s="86">
        <v>0.0</v>
      </c>
      <c r="AG824" s="86">
        <v>0.0</v>
      </c>
      <c r="AH824" s="86">
        <v>0.0</v>
      </c>
      <c r="AI824" s="86">
        <v>0.0</v>
      </c>
      <c r="AJ824" s="116"/>
    </row>
    <row r="825">
      <c r="A825" s="86">
        <v>14125.2</v>
      </c>
      <c r="B825" s="112">
        <v>44466.0</v>
      </c>
      <c r="C825" s="115">
        <v>44536.0</v>
      </c>
      <c r="D825" s="89" t="s">
        <v>125</v>
      </c>
      <c r="E825" s="89" t="s">
        <v>36</v>
      </c>
      <c r="F825" s="89" t="s">
        <v>263</v>
      </c>
      <c r="G825" s="89" t="s">
        <v>91</v>
      </c>
      <c r="H825" s="86">
        <v>27597.0</v>
      </c>
      <c r="I825" s="110"/>
      <c r="J825" s="86">
        <v>0.0</v>
      </c>
      <c r="K825" s="86">
        <v>1.0</v>
      </c>
      <c r="L825" s="86">
        <v>0.0</v>
      </c>
      <c r="M825" s="89" t="s">
        <v>49</v>
      </c>
      <c r="N825" s="89" t="s">
        <v>39</v>
      </c>
      <c r="O825" s="86">
        <v>3.0</v>
      </c>
      <c r="P825" s="86">
        <v>0.0</v>
      </c>
      <c r="Q825" s="86">
        <v>0.0</v>
      </c>
      <c r="R825" s="86">
        <v>0.0</v>
      </c>
      <c r="S825" s="86">
        <v>0.0</v>
      </c>
      <c r="T825" s="86">
        <v>0.0</v>
      </c>
      <c r="U825" s="86">
        <v>0.0</v>
      </c>
      <c r="V825" s="86">
        <v>0.0</v>
      </c>
      <c r="W825" s="86">
        <v>0.0</v>
      </c>
      <c r="X825" s="86">
        <v>0.0</v>
      </c>
      <c r="Y825" s="86">
        <v>0.0</v>
      </c>
      <c r="Z825" s="86">
        <v>11.0</v>
      </c>
      <c r="AA825" s="86">
        <v>5.0</v>
      </c>
      <c r="AB825" s="86">
        <v>10.0</v>
      </c>
      <c r="AC825" s="86">
        <v>1.0</v>
      </c>
      <c r="AD825" s="86">
        <v>1.0</v>
      </c>
      <c r="AE825" s="86">
        <v>0.0</v>
      </c>
      <c r="AF825" s="86">
        <v>0.0</v>
      </c>
      <c r="AG825" s="86">
        <v>0.0</v>
      </c>
      <c r="AH825" s="86">
        <v>0.0</v>
      </c>
      <c r="AI825" s="86">
        <v>0.0</v>
      </c>
      <c r="AJ825" s="116"/>
    </row>
    <row r="826">
      <c r="A826" s="86">
        <v>14125.3</v>
      </c>
      <c r="B826" s="112">
        <v>44466.0</v>
      </c>
      <c r="C826" s="115">
        <v>44536.0</v>
      </c>
      <c r="D826" s="89" t="s">
        <v>125</v>
      </c>
      <c r="E826" s="89" t="s">
        <v>36</v>
      </c>
      <c r="F826" s="89" t="s">
        <v>90</v>
      </c>
      <c r="G826" s="89" t="s">
        <v>91</v>
      </c>
      <c r="H826" s="86">
        <v>27597.0</v>
      </c>
      <c r="I826" s="110"/>
      <c r="J826" s="86">
        <v>0.0</v>
      </c>
      <c r="K826" s="86">
        <v>1.0</v>
      </c>
      <c r="L826" s="86">
        <v>0.0</v>
      </c>
      <c r="M826" s="89" t="s">
        <v>49</v>
      </c>
      <c r="N826" s="89" t="s">
        <v>39</v>
      </c>
      <c r="O826" s="86">
        <v>5.0</v>
      </c>
      <c r="P826" s="86">
        <v>0.0</v>
      </c>
      <c r="Q826" s="86">
        <v>0.0</v>
      </c>
      <c r="R826" s="86">
        <v>0.0</v>
      </c>
      <c r="S826" s="86">
        <v>0.0</v>
      </c>
      <c r="T826" s="86">
        <v>0.0</v>
      </c>
      <c r="U826" s="86">
        <v>11.0</v>
      </c>
      <c r="V826" s="86">
        <v>5.0</v>
      </c>
      <c r="W826" s="86">
        <v>5.0</v>
      </c>
      <c r="X826" s="86">
        <v>0.0</v>
      </c>
      <c r="Y826" s="86">
        <v>1.0</v>
      </c>
      <c r="Z826" s="86">
        <v>0.0</v>
      </c>
      <c r="AA826" s="86">
        <v>0.0</v>
      </c>
      <c r="AB826" s="86">
        <v>0.0</v>
      </c>
      <c r="AC826" s="86">
        <v>0.0</v>
      </c>
      <c r="AD826" s="86">
        <v>0.0</v>
      </c>
      <c r="AE826" s="86">
        <v>0.0</v>
      </c>
      <c r="AF826" s="86">
        <v>0.0</v>
      </c>
      <c r="AG826" s="86">
        <v>5.0</v>
      </c>
      <c r="AH826" s="86">
        <v>1.0</v>
      </c>
      <c r="AI826" s="86">
        <v>0.0</v>
      </c>
      <c r="AJ826" s="116"/>
    </row>
    <row r="827">
      <c r="A827" s="86">
        <v>14125.4</v>
      </c>
      <c r="B827" s="112">
        <v>44466.0</v>
      </c>
      <c r="C827" s="115">
        <v>44536.0</v>
      </c>
      <c r="D827" s="89" t="s">
        <v>125</v>
      </c>
      <c r="E827" s="89" t="s">
        <v>36</v>
      </c>
      <c r="I827" s="110"/>
      <c r="J827" s="86">
        <v>1.0</v>
      </c>
      <c r="K827" s="86">
        <v>0.0</v>
      </c>
      <c r="L827" s="86">
        <v>0.0</v>
      </c>
      <c r="M827" s="89" t="s">
        <v>49</v>
      </c>
      <c r="N827" s="89" t="s">
        <v>39</v>
      </c>
      <c r="O827" s="86">
        <v>0.0</v>
      </c>
      <c r="P827" s="86">
        <v>0.0</v>
      </c>
      <c r="Q827" s="86">
        <v>0.0</v>
      </c>
      <c r="R827" s="86">
        <v>0.0</v>
      </c>
      <c r="S827" s="86">
        <v>0.0</v>
      </c>
      <c r="T827" s="86">
        <v>0.0</v>
      </c>
      <c r="U827" s="86">
        <v>0.0</v>
      </c>
      <c r="V827" s="86">
        <v>0.0</v>
      </c>
      <c r="W827" s="86">
        <v>0.0</v>
      </c>
      <c r="X827" s="86">
        <v>0.0</v>
      </c>
      <c r="Y827" s="86">
        <v>0.0</v>
      </c>
      <c r="Z827" s="86">
        <v>9.0</v>
      </c>
      <c r="AA827" s="86">
        <v>5.0</v>
      </c>
      <c r="AB827" s="86">
        <v>10.0</v>
      </c>
      <c r="AC827" s="86">
        <v>2.0</v>
      </c>
      <c r="AD827" s="86">
        <v>1.0</v>
      </c>
      <c r="AE827" s="86">
        <v>0.0</v>
      </c>
      <c r="AF827" s="86">
        <v>0.0</v>
      </c>
      <c r="AG827" s="86">
        <v>0.0</v>
      </c>
      <c r="AH827" s="86">
        <v>0.0</v>
      </c>
      <c r="AI827" s="86">
        <v>0.0</v>
      </c>
      <c r="AJ827" s="116"/>
    </row>
    <row r="828">
      <c r="A828" s="86">
        <v>14125.5</v>
      </c>
      <c r="B828" s="112">
        <v>44466.0</v>
      </c>
      <c r="C828" s="115">
        <v>44536.0</v>
      </c>
      <c r="D828" s="89" t="s">
        <v>125</v>
      </c>
      <c r="E828" s="89" t="s">
        <v>36</v>
      </c>
      <c r="F828" s="89" t="s">
        <v>179</v>
      </c>
      <c r="G828" s="90" t="s">
        <v>38</v>
      </c>
      <c r="H828" s="111">
        <v>27616.0</v>
      </c>
      <c r="I828" s="91"/>
      <c r="J828" s="86">
        <v>0.0</v>
      </c>
      <c r="K828" s="86">
        <v>1.0</v>
      </c>
      <c r="L828" s="86">
        <v>0.0</v>
      </c>
      <c r="M828" s="89" t="s">
        <v>49</v>
      </c>
      <c r="N828" s="89" t="s">
        <v>39</v>
      </c>
      <c r="O828" s="86">
        <v>3.0</v>
      </c>
      <c r="P828" s="86">
        <v>0.0</v>
      </c>
      <c r="Q828" s="86">
        <v>0.0</v>
      </c>
      <c r="R828" s="86">
        <v>0.0</v>
      </c>
      <c r="S828" s="86">
        <v>0.0</v>
      </c>
      <c r="T828" s="86">
        <v>0.0</v>
      </c>
      <c r="U828" s="86">
        <v>0.0</v>
      </c>
      <c r="V828" s="86">
        <v>0.0</v>
      </c>
      <c r="W828" s="86">
        <v>0.0</v>
      </c>
      <c r="X828" s="86">
        <v>0.0</v>
      </c>
      <c r="Y828" s="86">
        <v>0.0</v>
      </c>
      <c r="Z828" s="86">
        <v>0.0</v>
      </c>
      <c r="AA828" s="86">
        <v>0.0</v>
      </c>
      <c r="AB828" s="86">
        <v>0.0</v>
      </c>
      <c r="AC828" s="86">
        <v>0.0</v>
      </c>
      <c r="AD828" s="86">
        <v>0.0</v>
      </c>
      <c r="AE828" s="86">
        <v>11.0</v>
      </c>
      <c r="AF828" s="86">
        <v>4.0</v>
      </c>
      <c r="AG828" s="86">
        <v>10.0</v>
      </c>
      <c r="AH828" s="86">
        <v>1.0</v>
      </c>
      <c r="AI828" s="86">
        <v>1.0</v>
      </c>
      <c r="AJ828" s="116"/>
    </row>
    <row r="829">
      <c r="A829" s="86">
        <v>14125.6</v>
      </c>
      <c r="B829" s="112">
        <v>44466.0</v>
      </c>
      <c r="C829" s="115">
        <v>44536.0</v>
      </c>
      <c r="D829" s="89" t="s">
        <v>125</v>
      </c>
      <c r="E829" s="89" t="s">
        <v>36</v>
      </c>
      <c r="F829" s="89" t="s">
        <v>179</v>
      </c>
      <c r="G829" s="90" t="s">
        <v>38</v>
      </c>
      <c r="H829" s="111">
        <v>27616.0</v>
      </c>
      <c r="I829" s="91"/>
      <c r="J829" s="86">
        <v>0.0</v>
      </c>
      <c r="K829" s="86">
        <v>1.0</v>
      </c>
      <c r="L829" s="86">
        <v>0.0</v>
      </c>
      <c r="M829" s="89" t="s">
        <v>49</v>
      </c>
      <c r="N829" s="89" t="s">
        <v>39</v>
      </c>
      <c r="O829" s="86">
        <v>2.0</v>
      </c>
      <c r="P829" s="86">
        <v>0.0</v>
      </c>
      <c r="Q829" s="86">
        <v>0.0</v>
      </c>
      <c r="R829" s="86">
        <v>0.0</v>
      </c>
      <c r="S829" s="86">
        <v>0.0</v>
      </c>
      <c r="T829" s="86">
        <v>0.0</v>
      </c>
      <c r="U829" s="86">
        <v>0.0</v>
      </c>
      <c r="V829" s="86">
        <v>0.0</v>
      </c>
      <c r="W829" s="86">
        <v>0.0</v>
      </c>
      <c r="X829" s="86">
        <v>0.0</v>
      </c>
      <c r="Y829" s="86">
        <v>0.0</v>
      </c>
      <c r="Z829" s="86">
        <v>10.0</v>
      </c>
      <c r="AA829" s="86">
        <v>5.0</v>
      </c>
      <c r="AB829" s="86">
        <v>10.0</v>
      </c>
      <c r="AC829" s="86">
        <v>2.0</v>
      </c>
      <c r="AD829" s="86">
        <v>1.0</v>
      </c>
      <c r="AE829" s="86">
        <v>0.0</v>
      </c>
      <c r="AF829" s="86">
        <v>0.0</v>
      </c>
      <c r="AG829" s="86">
        <v>0.0</v>
      </c>
      <c r="AH829" s="86">
        <v>0.0</v>
      </c>
      <c r="AI829" s="86">
        <v>0.0</v>
      </c>
      <c r="AJ829" s="116"/>
    </row>
    <row r="830">
      <c r="A830" s="86">
        <v>14126.1</v>
      </c>
      <c r="B830" s="112">
        <v>44466.0</v>
      </c>
      <c r="C830" s="115">
        <v>44522.0</v>
      </c>
      <c r="D830" s="89" t="s">
        <v>431</v>
      </c>
      <c r="E830" s="89" t="s">
        <v>36</v>
      </c>
      <c r="F830" s="89" t="s">
        <v>97</v>
      </c>
      <c r="G830" s="90" t="s">
        <v>38</v>
      </c>
      <c r="H830" s="111">
        <v>27610.0</v>
      </c>
      <c r="I830" s="91"/>
      <c r="J830" s="86">
        <v>0.0</v>
      </c>
      <c r="K830" s="86">
        <v>1.0</v>
      </c>
      <c r="L830" s="86">
        <v>0.0</v>
      </c>
      <c r="M830" s="89" t="s">
        <v>39</v>
      </c>
      <c r="N830" s="89" t="s">
        <v>39</v>
      </c>
      <c r="O830" s="86">
        <v>5.0</v>
      </c>
      <c r="P830" s="86">
        <v>0.0</v>
      </c>
      <c r="Q830" s="86">
        <v>0.0</v>
      </c>
      <c r="R830" s="86">
        <v>0.0</v>
      </c>
      <c r="S830" s="86">
        <v>0.0</v>
      </c>
      <c r="T830" s="86">
        <v>0.0</v>
      </c>
      <c r="U830" s="86">
        <v>10.0</v>
      </c>
      <c r="V830" s="86">
        <v>4.0</v>
      </c>
      <c r="W830" s="86">
        <v>10.0</v>
      </c>
      <c r="X830" s="86">
        <v>1.0</v>
      </c>
      <c r="Y830" s="86">
        <v>0.0</v>
      </c>
      <c r="Z830" s="86">
        <v>0.0</v>
      </c>
      <c r="AA830" s="86">
        <v>0.0</v>
      </c>
      <c r="AB830" s="86">
        <v>0.0</v>
      </c>
      <c r="AC830" s="86">
        <v>0.0</v>
      </c>
      <c r="AD830" s="86">
        <v>0.0</v>
      </c>
      <c r="AE830" s="86">
        <v>0.0</v>
      </c>
      <c r="AF830" s="86">
        <v>0.0</v>
      </c>
      <c r="AG830" s="86">
        <v>0.0</v>
      </c>
      <c r="AH830" s="86">
        <v>0.0</v>
      </c>
      <c r="AI830" s="86">
        <v>0.0</v>
      </c>
      <c r="AJ830" s="116"/>
    </row>
    <row r="831">
      <c r="A831" s="86">
        <v>14127.1</v>
      </c>
      <c r="B831" s="112">
        <v>44466.0</v>
      </c>
      <c r="C831" s="115">
        <v>44531.0</v>
      </c>
      <c r="D831" s="89" t="s">
        <v>431</v>
      </c>
      <c r="E831" s="89" t="s">
        <v>36</v>
      </c>
      <c r="F831" s="89" t="s">
        <v>97</v>
      </c>
      <c r="G831" s="90" t="s">
        <v>38</v>
      </c>
      <c r="H831" s="111">
        <v>27610.0</v>
      </c>
      <c r="I831" s="91"/>
      <c r="J831" s="86">
        <v>0.0</v>
      </c>
      <c r="K831" s="86">
        <v>1.0</v>
      </c>
      <c r="L831" s="86">
        <v>0.0</v>
      </c>
      <c r="M831" s="89" t="s">
        <v>39</v>
      </c>
      <c r="N831" s="89" t="s">
        <v>39</v>
      </c>
      <c r="O831" s="86">
        <v>0.0</v>
      </c>
      <c r="P831" s="86">
        <v>0.0</v>
      </c>
      <c r="Q831" s="86">
        <v>0.0</v>
      </c>
      <c r="R831" s="86">
        <v>0.0</v>
      </c>
      <c r="S831" s="86">
        <v>0.0</v>
      </c>
      <c r="T831" s="86">
        <v>0.0</v>
      </c>
      <c r="U831" s="86">
        <v>0.0</v>
      </c>
      <c r="V831" s="86">
        <v>0.0</v>
      </c>
      <c r="W831" s="86">
        <v>0.0</v>
      </c>
      <c r="X831" s="86">
        <v>0.0</v>
      </c>
      <c r="Y831" s="86">
        <v>0.0</v>
      </c>
      <c r="Z831" s="86">
        <v>0.0</v>
      </c>
      <c r="AA831" s="86">
        <v>0.0</v>
      </c>
      <c r="AB831" s="86">
        <v>0.0</v>
      </c>
      <c r="AC831" s="86">
        <v>0.0</v>
      </c>
      <c r="AD831" s="86">
        <v>0.0</v>
      </c>
      <c r="AE831" s="86">
        <v>10.0</v>
      </c>
      <c r="AF831" s="86">
        <v>4.0</v>
      </c>
      <c r="AG831" s="86">
        <v>10.0</v>
      </c>
      <c r="AH831" s="86">
        <v>1.0</v>
      </c>
      <c r="AI831" s="86">
        <v>0.0</v>
      </c>
      <c r="AJ831" s="116"/>
    </row>
    <row r="832">
      <c r="A832" s="86">
        <v>14128.1</v>
      </c>
      <c r="B832" s="112">
        <v>44466.0</v>
      </c>
      <c r="C832" s="115">
        <v>44530.0</v>
      </c>
      <c r="D832" s="89" t="s">
        <v>431</v>
      </c>
      <c r="E832" s="89" t="s">
        <v>36</v>
      </c>
      <c r="F832" s="89" t="s">
        <v>97</v>
      </c>
      <c r="G832" s="90" t="s">
        <v>38</v>
      </c>
      <c r="H832" s="111">
        <v>27610.0</v>
      </c>
      <c r="I832" s="91"/>
      <c r="J832" s="86">
        <v>0.0</v>
      </c>
      <c r="K832" s="86">
        <v>1.0</v>
      </c>
      <c r="L832" s="86">
        <v>0.0</v>
      </c>
      <c r="M832" s="89" t="s">
        <v>39</v>
      </c>
      <c r="N832" s="89" t="s">
        <v>39</v>
      </c>
      <c r="O832" s="86">
        <v>1.0</v>
      </c>
      <c r="P832" s="86">
        <v>0.0</v>
      </c>
      <c r="Q832" s="86">
        <v>0.0</v>
      </c>
      <c r="R832" s="86">
        <v>0.0</v>
      </c>
      <c r="S832" s="86">
        <v>0.0</v>
      </c>
      <c r="T832" s="86">
        <v>0.0</v>
      </c>
      <c r="U832" s="86">
        <v>10.0</v>
      </c>
      <c r="V832" s="86">
        <v>5.0</v>
      </c>
      <c r="W832" s="86">
        <v>10.0</v>
      </c>
      <c r="X832" s="86">
        <v>1.0</v>
      </c>
      <c r="Y832" s="86">
        <v>0.0</v>
      </c>
      <c r="Z832" s="86">
        <v>0.0</v>
      </c>
      <c r="AA832" s="86">
        <v>0.0</v>
      </c>
      <c r="AB832" s="86">
        <v>0.0</v>
      </c>
      <c r="AC832" s="86">
        <v>0.0</v>
      </c>
      <c r="AD832" s="86">
        <v>0.0</v>
      </c>
      <c r="AE832" s="86">
        <v>0.0</v>
      </c>
      <c r="AF832" s="86">
        <v>0.0</v>
      </c>
      <c r="AG832" s="86">
        <v>0.0</v>
      </c>
      <c r="AH832" s="86">
        <v>0.0</v>
      </c>
      <c r="AI832" s="86">
        <v>0.0</v>
      </c>
      <c r="AJ832" s="116"/>
    </row>
    <row r="833">
      <c r="A833" s="86">
        <v>14129.1</v>
      </c>
      <c r="B833" s="112">
        <v>44466.0</v>
      </c>
      <c r="C833" s="115">
        <v>44531.0</v>
      </c>
      <c r="D833" s="89" t="s">
        <v>336</v>
      </c>
      <c r="E833" s="89" t="s">
        <v>36</v>
      </c>
      <c r="F833" s="89" t="s">
        <v>124</v>
      </c>
      <c r="G833" s="90" t="s">
        <v>38</v>
      </c>
      <c r="H833" s="111">
        <v>27610.0</v>
      </c>
      <c r="I833" s="91"/>
      <c r="J833" s="86">
        <v>0.0</v>
      </c>
      <c r="K833" s="86">
        <v>1.0</v>
      </c>
      <c r="L833" s="86">
        <v>0.0</v>
      </c>
      <c r="M833" s="89" t="s">
        <v>49</v>
      </c>
      <c r="N833" s="89" t="s">
        <v>39</v>
      </c>
      <c r="O833" s="86">
        <v>2.0</v>
      </c>
      <c r="P833" s="86">
        <v>0.0</v>
      </c>
      <c r="Q833" s="86">
        <v>0.0</v>
      </c>
      <c r="R833" s="86">
        <v>0.0</v>
      </c>
      <c r="S833" s="86">
        <v>0.0</v>
      </c>
      <c r="T833" s="86">
        <v>0.0</v>
      </c>
      <c r="U833" s="86">
        <v>0.0</v>
      </c>
      <c r="V833" s="86">
        <v>0.0</v>
      </c>
      <c r="W833" s="86">
        <v>0.0</v>
      </c>
      <c r="X833" s="86">
        <v>0.0</v>
      </c>
      <c r="Y833" s="86">
        <v>0.0</v>
      </c>
      <c r="Z833" s="86">
        <v>9.0</v>
      </c>
      <c r="AA833" s="86">
        <v>5.0</v>
      </c>
      <c r="AB833" s="86">
        <v>10.0</v>
      </c>
      <c r="AC833" s="86">
        <v>1.0</v>
      </c>
      <c r="AD833" s="86">
        <v>0.0</v>
      </c>
      <c r="AE833" s="86">
        <v>0.0</v>
      </c>
      <c r="AF833" s="86">
        <v>0.0</v>
      </c>
      <c r="AG833" s="86">
        <v>0.0</v>
      </c>
      <c r="AH833" s="86">
        <v>0.0</v>
      </c>
      <c r="AI833" s="86">
        <v>0.0</v>
      </c>
      <c r="AJ833" s="116"/>
    </row>
    <row r="834">
      <c r="A834" s="86">
        <v>14129.2</v>
      </c>
      <c r="B834" s="112">
        <v>44466.0</v>
      </c>
      <c r="C834" s="112">
        <v>44531.0</v>
      </c>
      <c r="D834" s="89" t="s">
        <v>336</v>
      </c>
      <c r="E834" s="89" t="s">
        <v>36</v>
      </c>
      <c r="F834" s="89" t="s">
        <v>122</v>
      </c>
      <c r="G834" s="90" t="s">
        <v>38</v>
      </c>
      <c r="H834" s="111">
        <v>27610.0</v>
      </c>
      <c r="I834" s="91"/>
      <c r="J834" s="86">
        <v>0.0</v>
      </c>
      <c r="K834" s="86">
        <v>1.0</v>
      </c>
      <c r="L834" s="86">
        <v>0.0</v>
      </c>
      <c r="M834" s="89" t="s">
        <v>49</v>
      </c>
      <c r="N834" s="89" t="s">
        <v>39</v>
      </c>
      <c r="O834" s="86">
        <v>5.0</v>
      </c>
      <c r="P834" s="86">
        <v>0.0</v>
      </c>
      <c r="Q834" s="86">
        <v>0.0</v>
      </c>
      <c r="R834" s="86">
        <v>0.0</v>
      </c>
      <c r="S834" s="86">
        <v>0.0</v>
      </c>
      <c r="T834" s="86">
        <v>0.0</v>
      </c>
      <c r="U834" s="86">
        <v>0.0</v>
      </c>
      <c r="V834" s="86">
        <v>0.0</v>
      </c>
      <c r="W834" s="86">
        <v>5.0</v>
      </c>
      <c r="X834" s="86">
        <v>1.0</v>
      </c>
      <c r="Y834" s="86">
        <v>0.0</v>
      </c>
      <c r="Z834" s="86">
        <v>0.0</v>
      </c>
      <c r="AA834" s="86">
        <v>0.0</v>
      </c>
      <c r="AB834" s="86">
        <v>0.0</v>
      </c>
      <c r="AC834" s="86">
        <v>0.0</v>
      </c>
      <c r="AD834" s="86">
        <v>0.0</v>
      </c>
      <c r="AE834" s="86">
        <v>11.0</v>
      </c>
      <c r="AF834" s="86">
        <v>5.0</v>
      </c>
      <c r="AG834" s="86">
        <v>5.0</v>
      </c>
      <c r="AH834" s="86">
        <v>0.0</v>
      </c>
      <c r="AI834" s="86">
        <v>0.0</v>
      </c>
      <c r="AJ834" s="116"/>
    </row>
    <row r="835">
      <c r="A835" s="86">
        <v>14130.1</v>
      </c>
      <c r="B835" s="112">
        <v>44466.0</v>
      </c>
      <c r="C835" s="112">
        <v>44531.0</v>
      </c>
      <c r="D835" s="89" t="s">
        <v>462</v>
      </c>
      <c r="E835" s="90" t="s">
        <v>36</v>
      </c>
      <c r="F835" s="89" t="s">
        <v>170</v>
      </c>
      <c r="G835" s="89" t="s">
        <v>109</v>
      </c>
      <c r="H835" s="86">
        <v>27529.0</v>
      </c>
      <c r="I835" s="91"/>
      <c r="J835" s="86">
        <v>0.0</v>
      </c>
      <c r="K835" s="86">
        <v>1.0</v>
      </c>
      <c r="L835" s="86">
        <v>0.0</v>
      </c>
      <c r="M835" s="89" t="s">
        <v>49</v>
      </c>
      <c r="N835" s="89" t="s">
        <v>39</v>
      </c>
      <c r="O835" s="86">
        <v>4.0</v>
      </c>
      <c r="P835" s="86">
        <v>11.0</v>
      </c>
      <c r="Q835" s="86">
        <v>5.0</v>
      </c>
      <c r="R835" s="86">
        <v>7.0</v>
      </c>
      <c r="S835" s="86">
        <v>0.0</v>
      </c>
      <c r="T835" s="86">
        <v>1.0</v>
      </c>
      <c r="U835" s="86">
        <v>0.0</v>
      </c>
      <c r="V835" s="86">
        <v>0.0</v>
      </c>
      <c r="W835" s="86">
        <v>0.0</v>
      </c>
      <c r="X835" s="86">
        <v>0.0</v>
      </c>
      <c r="Y835" s="86">
        <v>0.0</v>
      </c>
      <c r="Z835" s="86">
        <v>0.0</v>
      </c>
      <c r="AA835" s="86">
        <v>0.0</v>
      </c>
      <c r="AB835" s="86">
        <v>5.0</v>
      </c>
      <c r="AC835" s="86">
        <v>2.0</v>
      </c>
      <c r="AD835" s="86">
        <v>0.0</v>
      </c>
      <c r="AE835" s="86">
        <v>0.0</v>
      </c>
      <c r="AF835" s="86">
        <v>0.0</v>
      </c>
      <c r="AG835" s="86">
        <v>0.0</v>
      </c>
      <c r="AH835" s="86">
        <v>0.0</v>
      </c>
      <c r="AI835" s="86">
        <v>0.0</v>
      </c>
      <c r="AJ835" s="116"/>
    </row>
    <row r="836">
      <c r="A836" s="86">
        <v>14131.1</v>
      </c>
      <c r="B836" s="112">
        <v>44466.0</v>
      </c>
      <c r="C836" s="112">
        <v>44466.0</v>
      </c>
      <c r="D836" s="89" t="s">
        <v>316</v>
      </c>
      <c r="E836" s="90" t="s">
        <v>46</v>
      </c>
      <c r="F836" s="89" t="s">
        <v>202</v>
      </c>
      <c r="G836" s="90" t="s">
        <v>38</v>
      </c>
      <c r="H836" s="111">
        <v>27612.0</v>
      </c>
      <c r="I836" s="91"/>
      <c r="J836" s="86">
        <v>0.0</v>
      </c>
      <c r="K836" s="86">
        <v>1.0</v>
      </c>
      <c r="L836" s="86">
        <v>0.0</v>
      </c>
      <c r="M836" s="89" t="s">
        <v>49</v>
      </c>
      <c r="N836" s="89" t="s">
        <v>39</v>
      </c>
      <c r="O836" s="86">
        <v>4.0</v>
      </c>
      <c r="P836" s="86">
        <v>11.0</v>
      </c>
      <c r="Q836" s="86">
        <v>7.0</v>
      </c>
      <c r="R836" s="86">
        <v>10.0</v>
      </c>
      <c r="S836" s="86">
        <v>1.0</v>
      </c>
      <c r="T836" s="86">
        <v>1.0</v>
      </c>
      <c r="U836" s="86">
        <v>0.0</v>
      </c>
      <c r="V836" s="86">
        <v>0.0</v>
      </c>
      <c r="W836" s="86">
        <v>0.0</v>
      </c>
      <c r="X836" s="86">
        <v>0.0</v>
      </c>
      <c r="Y836" s="86">
        <v>0.0</v>
      </c>
      <c r="Z836" s="86">
        <v>0.0</v>
      </c>
      <c r="AA836" s="86">
        <v>0.0</v>
      </c>
      <c r="AB836" s="86">
        <v>0.0</v>
      </c>
      <c r="AC836" s="86">
        <v>0.0</v>
      </c>
      <c r="AD836" s="86">
        <v>0.0</v>
      </c>
      <c r="AE836" s="86">
        <v>0.0</v>
      </c>
      <c r="AF836" s="86">
        <v>0.0</v>
      </c>
      <c r="AG836" s="86">
        <v>0.0</v>
      </c>
      <c r="AH836" s="86">
        <v>0.0</v>
      </c>
      <c r="AI836" s="86">
        <v>0.0</v>
      </c>
      <c r="AJ836" s="116"/>
    </row>
    <row r="837">
      <c r="A837" s="86">
        <v>14131.2</v>
      </c>
      <c r="B837" s="112">
        <v>44466.0</v>
      </c>
      <c r="C837" s="112">
        <v>44468.0</v>
      </c>
      <c r="D837" s="89" t="s">
        <v>316</v>
      </c>
      <c r="E837" s="89" t="s">
        <v>46</v>
      </c>
      <c r="I837" s="91"/>
      <c r="J837" s="86">
        <v>1.0</v>
      </c>
      <c r="K837" s="86">
        <v>0.0</v>
      </c>
      <c r="L837" s="86">
        <v>0.0</v>
      </c>
      <c r="M837" s="89" t="s">
        <v>49</v>
      </c>
      <c r="N837" s="89" t="s">
        <v>39</v>
      </c>
      <c r="O837" s="86">
        <v>5.0</v>
      </c>
      <c r="P837" s="86">
        <v>0.0</v>
      </c>
      <c r="Q837" s="86">
        <v>0.0</v>
      </c>
      <c r="R837" s="86">
        <v>0.0</v>
      </c>
      <c r="S837" s="86">
        <v>0.0</v>
      </c>
      <c r="T837" s="86">
        <v>0.0</v>
      </c>
      <c r="U837" s="86">
        <v>0.0</v>
      </c>
      <c r="V837" s="86">
        <v>0.0</v>
      </c>
      <c r="W837" s="86">
        <v>0.0</v>
      </c>
      <c r="X837" s="86">
        <v>0.0</v>
      </c>
      <c r="Y837" s="86">
        <v>0.0</v>
      </c>
      <c r="Z837" s="86">
        <v>5.0</v>
      </c>
      <c r="AA837" s="86">
        <v>1.0</v>
      </c>
      <c r="AB837" s="86">
        <v>12.0</v>
      </c>
      <c r="AC837" s="86">
        <v>1.0</v>
      </c>
      <c r="AD837" s="86">
        <v>1.0</v>
      </c>
      <c r="AE837" s="86">
        <v>0.0</v>
      </c>
      <c r="AF837" s="86">
        <v>0.0</v>
      </c>
      <c r="AG837" s="86">
        <v>0.0</v>
      </c>
      <c r="AH837" s="86">
        <v>0.0</v>
      </c>
      <c r="AI837" s="86">
        <v>0.0</v>
      </c>
      <c r="AJ837" s="116"/>
    </row>
    <row r="838">
      <c r="A838" s="86">
        <v>14131.3</v>
      </c>
      <c r="B838" s="112">
        <v>44466.0</v>
      </c>
      <c r="C838" s="112">
        <v>44466.0</v>
      </c>
      <c r="D838" s="89" t="s">
        <v>316</v>
      </c>
      <c r="E838" s="89" t="s">
        <v>46</v>
      </c>
      <c r="F838" s="89" t="s">
        <v>40</v>
      </c>
      <c r="G838" s="113"/>
      <c r="H838" s="113"/>
      <c r="I838" s="91"/>
      <c r="J838" s="86">
        <v>0.0</v>
      </c>
      <c r="K838" s="86">
        <v>1.0</v>
      </c>
      <c r="L838" s="86">
        <v>0.0</v>
      </c>
      <c r="M838" s="89" t="s">
        <v>39</v>
      </c>
      <c r="N838" s="89" t="s">
        <v>39</v>
      </c>
      <c r="O838" s="86">
        <v>0.0</v>
      </c>
      <c r="P838" s="86">
        <v>0.0</v>
      </c>
      <c r="Q838" s="86">
        <v>0.0</v>
      </c>
      <c r="R838" s="86">
        <v>0.0</v>
      </c>
      <c r="S838" s="86">
        <v>0.0</v>
      </c>
      <c r="T838" s="86">
        <v>0.0</v>
      </c>
      <c r="U838" s="86">
        <v>0.0</v>
      </c>
      <c r="V838" s="86">
        <v>6.0</v>
      </c>
      <c r="W838" s="86">
        <v>5.0</v>
      </c>
      <c r="X838" s="86">
        <v>0.0</v>
      </c>
      <c r="Y838" s="86">
        <v>0.0</v>
      </c>
      <c r="Z838" s="86">
        <v>0.0</v>
      </c>
      <c r="AA838" s="86">
        <v>0.0</v>
      </c>
      <c r="AB838" s="86">
        <v>0.0</v>
      </c>
      <c r="AC838" s="86">
        <v>0.0</v>
      </c>
      <c r="AD838" s="86">
        <v>0.0</v>
      </c>
      <c r="AE838" s="86">
        <v>11.0</v>
      </c>
      <c r="AF838" s="86">
        <v>0.0</v>
      </c>
      <c r="AG838" s="86">
        <v>5.0</v>
      </c>
      <c r="AH838" s="86">
        <v>1.0</v>
      </c>
      <c r="AI838" s="86">
        <v>0.0</v>
      </c>
      <c r="AJ838" s="116"/>
    </row>
    <row r="839">
      <c r="A839" s="86">
        <v>14132.1</v>
      </c>
      <c r="B839" s="112">
        <v>44466.0</v>
      </c>
      <c r="C839" s="115">
        <v>44533.0</v>
      </c>
      <c r="D839" s="89" t="s">
        <v>125</v>
      </c>
      <c r="E839" s="89" t="s">
        <v>36</v>
      </c>
      <c r="F839" s="89" t="s">
        <v>263</v>
      </c>
      <c r="G839" s="90" t="s">
        <v>91</v>
      </c>
      <c r="H839" s="111">
        <v>27597.0</v>
      </c>
      <c r="I839" s="91"/>
      <c r="J839" s="86">
        <v>0.0</v>
      </c>
      <c r="K839" s="86">
        <v>1.0</v>
      </c>
      <c r="L839" s="86">
        <v>0.0</v>
      </c>
      <c r="M839" s="89" t="s">
        <v>39</v>
      </c>
      <c r="N839" s="89" t="s">
        <v>39</v>
      </c>
      <c r="O839" s="86">
        <v>5.0</v>
      </c>
      <c r="P839" s="86">
        <v>0.0</v>
      </c>
      <c r="Q839" s="86">
        <v>0.0</v>
      </c>
      <c r="R839" s="86">
        <v>0.0</v>
      </c>
      <c r="S839" s="86">
        <v>0.0</v>
      </c>
      <c r="T839" s="86">
        <v>0.0</v>
      </c>
      <c r="U839" s="86">
        <v>11.0</v>
      </c>
      <c r="V839" s="86">
        <v>5.0</v>
      </c>
      <c r="W839" s="86">
        <v>10.0</v>
      </c>
      <c r="X839" s="86">
        <v>1.0</v>
      </c>
      <c r="Y839" s="86">
        <v>1.0</v>
      </c>
      <c r="Z839" s="86">
        <v>0.0</v>
      </c>
      <c r="AA839" s="86">
        <v>0.0</v>
      </c>
      <c r="AB839" s="86">
        <v>0.0</v>
      </c>
      <c r="AC839" s="86">
        <v>0.0</v>
      </c>
      <c r="AD839" s="86">
        <v>0.0</v>
      </c>
      <c r="AE839" s="86">
        <v>0.0</v>
      </c>
      <c r="AF839" s="86">
        <v>0.0</v>
      </c>
      <c r="AG839" s="86">
        <v>0.0</v>
      </c>
      <c r="AH839" s="86">
        <v>0.0</v>
      </c>
      <c r="AI839" s="86">
        <v>0.0</v>
      </c>
      <c r="AJ839" s="116"/>
    </row>
    <row r="840">
      <c r="A840" s="86">
        <v>14132.2</v>
      </c>
      <c r="B840" s="112">
        <v>44466.0</v>
      </c>
      <c r="C840" s="115">
        <v>44531.0</v>
      </c>
      <c r="D840" s="89" t="s">
        <v>125</v>
      </c>
      <c r="E840" s="89" t="s">
        <v>36</v>
      </c>
      <c r="F840" s="89" t="s">
        <v>263</v>
      </c>
      <c r="G840" s="90" t="s">
        <v>91</v>
      </c>
      <c r="H840" s="111">
        <v>27597.0</v>
      </c>
      <c r="I840" s="91"/>
      <c r="J840" s="86">
        <v>0.0</v>
      </c>
      <c r="K840" s="86">
        <v>1.0</v>
      </c>
      <c r="L840" s="86">
        <v>0.0</v>
      </c>
      <c r="M840" s="89" t="s">
        <v>39</v>
      </c>
      <c r="N840" s="89" t="s">
        <v>39</v>
      </c>
      <c r="O840" s="86">
        <v>2.0</v>
      </c>
      <c r="P840" s="86">
        <v>10.0</v>
      </c>
      <c r="Q840" s="86">
        <v>5.0</v>
      </c>
      <c r="R840" s="86">
        <v>10.0</v>
      </c>
      <c r="S840" s="86">
        <v>1.0</v>
      </c>
      <c r="T840" s="86">
        <v>1.0</v>
      </c>
      <c r="U840" s="86">
        <v>0.0</v>
      </c>
      <c r="V840" s="86">
        <v>0.0</v>
      </c>
      <c r="W840" s="86">
        <v>0.0</v>
      </c>
      <c r="X840" s="86">
        <v>0.0</v>
      </c>
      <c r="Y840" s="86">
        <v>0.0</v>
      </c>
      <c r="Z840" s="86">
        <v>0.0</v>
      </c>
      <c r="AA840" s="86">
        <v>0.0</v>
      </c>
      <c r="AB840" s="86">
        <v>0.0</v>
      </c>
      <c r="AC840" s="86">
        <v>0.0</v>
      </c>
      <c r="AD840" s="86">
        <v>0.0</v>
      </c>
      <c r="AE840" s="86">
        <v>0.0</v>
      </c>
      <c r="AF840" s="86">
        <v>0.0</v>
      </c>
      <c r="AG840" s="86">
        <v>0.0</v>
      </c>
      <c r="AH840" s="86">
        <v>0.0</v>
      </c>
      <c r="AI840" s="86">
        <v>0.0</v>
      </c>
      <c r="AJ840" s="116"/>
    </row>
    <row r="841">
      <c r="A841" s="86">
        <v>14132.3</v>
      </c>
      <c r="B841" s="112">
        <v>44466.0</v>
      </c>
      <c r="C841" s="115">
        <v>44531.0</v>
      </c>
      <c r="D841" s="89" t="s">
        <v>125</v>
      </c>
      <c r="E841" s="89" t="s">
        <v>36</v>
      </c>
      <c r="F841" s="89" t="s">
        <v>263</v>
      </c>
      <c r="G841" s="89" t="s">
        <v>91</v>
      </c>
      <c r="H841" s="86">
        <v>27597.0</v>
      </c>
      <c r="I841" s="110"/>
      <c r="J841" s="86">
        <v>0.0</v>
      </c>
      <c r="K841" s="86">
        <v>1.0</v>
      </c>
      <c r="L841" s="86">
        <v>0.0</v>
      </c>
      <c r="M841" s="89" t="s">
        <v>39</v>
      </c>
      <c r="N841" s="89" t="s">
        <v>39</v>
      </c>
      <c r="O841" s="86">
        <v>2.0</v>
      </c>
      <c r="P841" s="86">
        <v>10.0</v>
      </c>
      <c r="Q841" s="86">
        <v>5.0</v>
      </c>
      <c r="R841" s="86">
        <v>10.0</v>
      </c>
      <c r="S841" s="86">
        <v>1.0</v>
      </c>
      <c r="T841" s="86">
        <v>1.0</v>
      </c>
      <c r="U841" s="86">
        <v>0.0</v>
      </c>
      <c r="V841" s="86">
        <v>0.0</v>
      </c>
      <c r="W841" s="86">
        <v>0.0</v>
      </c>
      <c r="X841" s="86">
        <v>0.0</v>
      </c>
      <c r="Y841" s="86">
        <v>0.0</v>
      </c>
      <c r="Z841" s="86">
        <v>0.0</v>
      </c>
      <c r="AA841" s="86">
        <v>0.0</v>
      </c>
      <c r="AB841" s="86">
        <v>0.0</v>
      </c>
      <c r="AC841" s="86">
        <v>0.0</v>
      </c>
      <c r="AD841" s="86">
        <v>0.0</v>
      </c>
      <c r="AE841" s="86">
        <v>0.0</v>
      </c>
      <c r="AF841" s="86">
        <v>0.0</v>
      </c>
      <c r="AG841" s="86">
        <v>0.0</v>
      </c>
      <c r="AH841" s="86">
        <v>0.0</v>
      </c>
      <c r="AI841" s="86">
        <v>0.0</v>
      </c>
      <c r="AJ841" s="116"/>
    </row>
    <row r="842">
      <c r="A842" s="86">
        <v>14132.4</v>
      </c>
      <c r="B842" s="112">
        <v>44466.0</v>
      </c>
      <c r="C842" s="115">
        <v>44531.0</v>
      </c>
      <c r="D842" s="89" t="s">
        <v>125</v>
      </c>
      <c r="E842" s="89" t="s">
        <v>36</v>
      </c>
      <c r="F842" s="89" t="s">
        <v>179</v>
      </c>
      <c r="G842" s="89" t="s">
        <v>38</v>
      </c>
      <c r="H842" s="86">
        <v>27616.0</v>
      </c>
      <c r="I842" s="110"/>
      <c r="J842" s="86">
        <v>0.0</v>
      </c>
      <c r="K842" s="86">
        <v>1.0</v>
      </c>
      <c r="L842" s="86">
        <v>0.0</v>
      </c>
      <c r="M842" s="89" t="s">
        <v>39</v>
      </c>
      <c r="N842" s="89" t="s">
        <v>39</v>
      </c>
      <c r="O842" s="86">
        <v>0.0</v>
      </c>
      <c r="P842" s="86">
        <v>0.0</v>
      </c>
      <c r="Q842" s="86">
        <v>0.0</v>
      </c>
      <c r="R842" s="86">
        <v>0.0</v>
      </c>
      <c r="S842" s="86">
        <v>0.0</v>
      </c>
      <c r="T842" s="86">
        <v>0.0</v>
      </c>
      <c r="U842" s="86">
        <v>0.0</v>
      </c>
      <c r="V842" s="86">
        <v>0.0</v>
      </c>
      <c r="W842" s="86">
        <v>0.0</v>
      </c>
      <c r="X842" s="86">
        <v>0.0</v>
      </c>
      <c r="Y842" s="86">
        <v>0.0</v>
      </c>
      <c r="Z842" s="86">
        <v>10.0</v>
      </c>
      <c r="AA842" s="86">
        <v>5.0</v>
      </c>
      <c r="AB842" s="86">
        <v>10.0</v>
      </c>
      <c r="AC842" s="86">
        <v>1.0</v>
      </c>
      <c r="AD842" s="86">
        <v>1.0</v>
      </c>
      <c r="AE842" s="86">
        <v>0.0</v>
      </c>
      <c r="AF842" s="86">
        <v>0.0</v>
      </c>
      <c r="AG842" s="86">
        <v>0.0</v>
      </c>
      <c r="AH842" s="86">
        <v>0.0</v>
      </c>
      <c r="AI842" s="86">
        <v>0.0</v>
      </c>
      <c r="AJ842" s="116"/>
    </row>
    <row r="843">
      <c r="A843" s="86">
        <v>14132.5</v>
      </c>
      <c r="B843" s="112">
        <v>44466.0</v>
      </c>
      <c r="C843" s="115">
        <v>44532.0</v>
      </c>
      <c r="D843" s="89" t="s">
        <v>125</v>
      </c>
      <c r="E843" s="89" t="s">
        <v>36</v>
      </c>
      <c r="I843" s="110"/>
      <c r="J843" s="86">
        <v>0.0</v>
      </c>
      <c r="K843" s="86">
        <v>0.0</v>
      </c>
      <c r="L843" s="86">
        <v>1.0</v>
      </c>
      <c r="M843" s="89" t="s">
        <v>39</v>
      </c>
      <c r="N843" s="89" t="s">
        <v>39</v>
      </c>
      <c r="O843" s="86">
        <v>0.0</v>
      </c>
      <c r="P843" s="86">
        <v>10.0</v>
      </c>
      <c r="Q843" s="86">
        <v>6.0</v>
      </c>
      <c r="R843" s="86">
        <v>10.0</v>
      </c>
      <c r="S843" s="86">
        <v>1.0</v>
      </c>
      <c r="T843" s="86">
        <v>1.0</v>
      </c>
      <c r="U843" s="86">
        <v>0.0</v>
      </c>
      <c r="V843" s="86">
        <v>0.0</v>
      </c>
      <c r="W843" s="86">
        <v>0.0</v>
      </c>
      <c r="X843" s="86">
        <v>0.0</v>
      </c>
      <c r="Y843" s="86">
        <v>0.0</v>
      </c>
      <c r="Z843" s="86">
        <v>0.0</v>
      </c>
      <c r="AA843" s="86">
        <v>0.0</v>
      </c>
      <c r="AB843" s="86">
        <v>0.0</v>
      </c>
      <c r="AC843" s="86">
        <v>0.0</v>
      </c>
      <c r="AD843" s="86">
        <v>0.0</v>
      </c>
      <c r="AE843" s="86">
        <v>0.0</v>
      </c>
      <c r="AF843" s="86">
        <v>0.0</v>
      </c>
      <c r="AG843" s="86">
        <v>0.0</v>
      </c>
      <c r="AH843" s="86">
        <v>0.0</v>
      </c>
      <c r="AI843" s="86">
        <v>0.0</v>
      </c>
      <c r="AJ843" s="116"/>
    </row>
    <row r="844">
      <c r="A844" s="86">
        <v>14132.6</v>
      </c>
      <c r="B844" s="112">
        <v>44466.0</v>
      </c>
      <c r="C844" s="115">
        <v>44531.0</v>
      </c>
      <c r="D844" s="89" t="s">
        <v>125</v>
      </c>
      <c r="E844" s="89" t="s">
        <v>36</v>
      </c>
      <c r="I844" s="110"/>
      <c r="J844" s="86">
        <v>1.0</v>
      </c>
      <c r="K844" s="86">
        <v>0.0</v>
      </c>
      <c r="L844" s="86">
        <v>0.0</v>
      </c>
      <c r="M844" s="89" t="s">
        <v>39</v>
      </c>
      <c r="N844" s="89" t="s">
        <v>39</v>
      </c>
      <c r="O844" s="86">
        <v>0.0</v>
      </c>
      <c r="P844" s="86">
        <v>0.0</v>
      </c>
      <c r="Q844" s="86">
        <v>0.0</v>
      </c>
      <c r="R844" s="86">
        <v>0.0</v>
      </c>
      <c r="S844" s="86">
        <v>0.0</v>
      </c>
      <c r="T844" s="86">
        <v>0.0</v>
      </c>
      <c r="U844" s="86">
        <v>0.0</v>
      </c>
      <c r="V844" s="86">
        <v>0.0</v>
      </c>
      <c r="W844" s="86">
        <v>0.0</v>
      </c>
      <c r="X844" s="86">
        <v>0.0</v>
      </c>
      <c r="Y844" s="86">
        <v>0.0</v>
      </c>
      <c r="Z844" s="86">
        <v>6.0</v>
      </c>
      <c r="AA844" s="86">
        <v>5.0</v>
      </c>
      <c r="AB844" s="86">
        <v>12.0</v>
      </c>
      <c r="AC844" s="86">
        <v>2.0</v>
      </c>
      <c r="AD844" s="86">
        <v>1.0</v>
      </c>
      <c r="AE844" s="86">
        <v>0.0</v>
      </c>
      <c r="AF844" s="86">
        <v>0.0</v>
      </c>
      <c r="AG844" s="86">
        <v>0.0</v>
      </c>
      <c r="AH844" s="86">
        <v>0.0</v>
      </c>
      <c r="AI844" s="86">
        <v>0.0</v>
      </c>
      <c r="AJ844" s="116"/>
    </row>
    <row r="845">
      <c r="A845" s="86">
        <v>14133.1</v>
      </c>
      <c r="B845" s="112">
        <v>44466.0</v>
      </c>
      <c r="C845" s="115">
        <v>44531.0</v>
      </c>
      <c r="D845" s="89" t="s">
        <v>125</v>
      </c>
      <c r="E845" s="89" t="s">
        <v>36</v>
      </c>
      <c r="I845" s="110"/>
      <c r="J845" s="86">
        <v>1.0</v>
      </c>
      <c r="K845" s="86">
        <v>0.0</v>
      </c>
      <c r="L845" s="86">
        <v>0.0</v>
      </c>
      <c r="M845" s="89" t="s">
        <v>39</v>
      </c>
      <c r="N845" s="89" t="s">
        <v>39</v>
      </c>
      <c r="O845" s="86">
        <v>0.0</v>
      </c>
      <c r="P845" s="86">
        <v>0.0</v>
      </c>
      <c r="Q845" s="86">
        <v>0.0</v>
      </c>
      <c r="R845" s="86">
        <v>0.0</v>
      </c>
      <c r="S845" s="86">
        <v>0.0</v>
      </c>
      <c r="T845" s="86">
        <v>0.0</v>
      </c>
      <c r="U845" s="86">
        <v>0.0</v>
      </c>
      <c r="V845" s="86">
        <v>0.0</v>
      </c>
      <c r="W845" s="86">
        <v>0.0</v>
      </c>
      <c r="X845" s="86">
        <v>0.0</v>
      </c>
      <c r="Y845" s="86">
        <v>0.0</v>
      </c>
      <c r="Z845" s="86">
        <v>0.0</v>
      </c>
      <c r="AA845" s="86">
        <v>0.0</v>
      </c>
      <c r="AB845" s="86">
        <v>0.0</v>
      </c>
      <c r="AC845" s="86">
        <v>0.0</v>
      </c>
      <c r="AD845" s="86">
        <v>0.0</v>
      </c>
      <c r="AE845" s="86">
        <v>5.0</v>
      </c>
      <c r="AF845" s="86">
        <v>1.0</v>
      </c>
      <c r="AG845" s="86">
        <v>10.0</v>
      </c>
      <c r="AH845" s="86">
        <v>1.0</v>
      </c>
      <c r="AI845" s="86">
        <v>1.0</v>
      </c>
      <c r="AJ845" s="116"/>
    </row>
    <row r="846">
      <c r="A846" s="86">
        <v>14134.1</v>
      </c>
      <c r="B846" s="112">
        <v>44466.0</v>
      </c>
      <c r="C846" s="115">
        <v>44531.0</v>
      </c>
      <c r="D846" s="89" t="s">
        <v>184</v>
      </c>
      <c r="E846" s="89" t="s">
        <v>36</v>
      </c>
      <c r="F846" s="89" t="s">
        <v>83</v>
      </c>
      <c r="G846" s="89" t="s">
        <v>38</v>
      </c>
      <c r="H846" s="86">
        <v>27609.0</v>
      </c>
      <c r="I846" s="110"/>
      <c r="J846" s="86">
        <v>0.0</v>
      </c>
      <c r="K846" s="86">
        <v>1.0</v>
      </c>
      <c r="L846" s="86">
        <v>0.0</v>
      </c>
      <c r="M846" s="89" t="s">
        <v>39</v>
      </c>
      <c r="N846" s="89" t="s">
        <v>39</v>
      </c>
      <c r="O846" s="86">
        <v>3.0</v>
      </c>
      <c r="P846" s="86">
        <v>0.0</v>
      </c>
      <c r="Q846" s="86">
        <v>0.0</v>
      </c>
      <c r="R846" s="86">
        <v>0.0</v>
      </c>
      <c r="S846" s="86">
        <v>0.0</v>
      </c>
      <c r="T846" s="86">
        <v>0.0</v>
      </c>
      <c r="U846" s="86">
        <v>11.0</v>
      </c>
      <c r="V846" s="86">
        <v>5.0</v>
      </c>
      <c r="W846" s="86">
        <v>10.0</v>
      </c>
      <c r="X846" s="86">
        <v>1.0</v>
      </c>
      <c r="Y846" s="86">
        <v>1.0</v>
      </c>
      <c r="Z846" s="86">
        <v>0.0</v>
      </c>
      <c r="AA846" s="86">
        <v>0.0</v>
      </c>
      <c r="AB846" s="86">
        <v>0.0</v>
      </c>
      <c r="AC846" s="86">
        <v>0.0</v>
      </c>
      <c r="AD846" s="86">
        <v>0.0</v>
      </c>
      <c r="AE846" s="86">
        <v>0.0</v>
      </c>
      <c r="AF846" s="86">
        <v>0.0</v>
      </c>
      <c r="AG846" s="86">
        <v>0.0</v>
      </c>
      <c r="AH846" s="86">
        <v>0.0</v>
      </c>
      <c r="AI846" s="86">
        <v>0.0</v>
      </c>
      <c r="AJ846" s="116"/>
    </row>
    <row r="847">
      <c r="A847" s="86">
        <v>14135.1</v>
      </c>
      <c r="B847" s="112">
        <v>44466.0</v>
      </c>
      <c r="C847" s="115">
        <v>44519.0</v>
      </c>
      <c r="D847" s="89" t="s">
        <v>454</v>
      </c>
      <c r="E847" s="89" t="s">
        <v>36</v>
      </c>
      <c r="F847" s="89" t="s">
        <v>388</v>
      </c>
      <c r="G847" s="89" t="s">
        <v>389</v>
      </c>
      <c r="H847" s="86">
        <v>27592.0</v>
      </c>
      <c r="I847" s="110"/>
      <c r="J847" s="86">
        <v>0.0</v>
      </c>
      <c r="K847" s="86">
        <v>1.0</v>
      </c>
      <c r="L847" s="86">
        <v>0.0</v>
      </c>
      <c r="M847" s="89" t="s">
        <v>39</v>
      </c>
      <c r="N847" s="89" t="s">
        <v>39</v>
      </c>
      <c r="O847" s="86">
        <v>0.0</v>
      </c>
      <c r="P847" s="86">
        <v>0.0</v>
      </c>
      <c r="Q847" s="86">
        <v>0.0</v>
      </c>
      <c r="R847" s="86">
        <v>0.0</v>
      </c>
      <c r="S847" s="86">
        <v>0.0</v>
      </c>
      <c r="T847" s="86">
        <v>0.0</v>
      </c>
      <c r="U847" s="86">
        <v>11.0</v>
      </c>
      <c r="V847" s="86">
        <v>5.0</v>
      </c>
      <c r="W847" s="86">
        <v>10.0</v>
      </c>
      <c r="X847" s="86">
        <v>0.0</v>
      </c>
      <c r="Y847" s="86">
        <v>0.0</v>
      </c>
      <c r="Z847" s="86">
        <v>0.0</v>
      </c>
      <c r="AA847" s="86">
        <v>0.0</v>
      </c>
      <c r="AB847" s="86">
        <v>0.0</v>
      </c>
      <c r="AC847" s="86">
        <v>0.0</v>
      </c>
      <c r="AD847" s="86">
        <v>0.0</v>
      </c>
      <c r="AE847" s="86">
        <v>0.0</v>
      </c>
      <c r="AF847" s="86">
        <v>0.0</v>
      </c>
      <c r="AG847" s="86">
        <v>0.0</v>
      </c>
      <c r="AH847" s="86">
        <v>0.0</v>
      </c>
      <c r="AI847" s="86">
        <v>0.0</v>
      </c>
      <c r="AJ847" s="116"/>
    </row>
    <row r="848">
      <c r="A848" s="86">
        <v>14136.1</v>
      </c>
      <c r="B848" s="112">
        <v>44466.0</v>
      </c>
      <c r="C848" s="115">
        <v>44532.0</v>
      </c>
      <c r="D848" s="89" t="s">
        <v>55</v>
      </c>
      <c r="E848" s="89" t="s">
        <v>36</v>
      </c>
      <c r="I848" s="110"/>
      <c r="J848" s="86">
        <v>0.0</v>
      </c>
      <c r="K848" s="86">
        <v>0.0</v>
      </c>
      <c r="L848" s="86">
        <v>1.0</v>
      </c>
      <c r="M848" s="89" t="s">
        <v>39</v>
      </c>
      <c r="N848" s="89" t="s">
        <v>39</v>
      </c>
      <c r="O848" s="86">
        <v>0.0</v>
      </c>
      <c r="P848" s="86">
        <v>0.0</v>
      </c>
      <c r="Q848" s="86">
        <v>0.0</v>
      </c>
      <c r="R848" s="86">
        <v>0.0</v>
      </c>
      <c r="S848" s="86">
        <v>0.0</v>
      </c>
      <c r="T848" s="86">
        <v>0.0</v>
      </c>
      <c r="U848" s="86">
        <v>11.0</v>
      </c>
      <c r="V848" s="86">
        <v>7.0</v>
      </c>
      <c r="W848" s="86">
        <v>10.0</v>
      </c>
      <c r="X848" s="86">
        <v>1.0</v>
      </c>
      <c r="Y848" s="86">
        <v>0.0</v>
      </c>
      <c r="Z848" s="86">
        <v>0.0</v>
      </c>
      <c r="AA848" s="86">
        <v>0.0</v>
      </c>
      <c r="AB848" s="86">
        <v>0.0</v>
      </c>
      <c r="AC848" s="86">
        <v>0.0</v>
      </c>
      <c r="AD848" s="86">
        <v>0.0</v>
      </c>
      <c r="AE848" s="86">
        <v>0.0</v>
      </c>
      <c r="AF848" s="86">
        <v>0.0</v>
      </c>
      <c r="AG848" s="86">
        <v>0.0</v>
      </c>
      <c r="AH848" s="86">
        <v>0.0</v>
      </c>
      <c r="AI848" s="86">
        <v>0.0</v>
      </c>
      <c r="AJ848" s="116"/>
    </row>
    <row r="849">
      <c r="A849" s="86">
        <v>14137.1</v>
      </c>
      <c r="B849" s="112">
        <v>44466.0</v>
      </c>
      <c r="C849" s="115">
        <v>44532.0</v>
      </c>
      <c r="D849" s="89" t="s">
        <v>194</v>
      </c>
      <c r="E849" s="89" t="s">
        <v>36</v>
      </c>
      <c r="F849" s="89" t="s">
        <v>140</v>
      </c>
      <c r="G849" s="90" t="s">
        <v>107</v>
      </c>
      <c r="H849" s="111">
        <v>27519.0</v>
      </c>
      <c r="I849" s="91"/>
      <c r="J849" s="86">
        <v>0.0</v>
      </c>
      <c r="K849" s="86">
        <v>1.0</v>
      </c>
      <c r="L849" s="86">
        <v>0.0</v>
      </c>
      <c r="M849" s="89" t="s">
        <v>39</v>
      </c>
      <c r="N849" s="89" t="s">
        <v>39</v>
      </c>
      <c r="O849" s="86">
        <v>0.0</v>
      </c>
      <c r="P849" s="86">
        <v>11.0</v>
      </c>
      <c r="Q849" s="86">
        <v>7.0</v>
      </c>
      <c r="R849" s="86">
        <v>10.0</v>
      </c>
      <c r="S849" s="86">
        <v>1.0</v>
      </c>
      <c r="T849" s="86">
        <v>1.0</v>
      </c>
      <c r="U849" s="86">
        <v>0.0</v>
      </c>
      <c r="V849" s="86">
        <v>0.0</v>
      </c>
      <c r="W849" s="86">
        <v>0.0</v>
      </c>
      <c r="X849" s="86">
        <v>0.0</v>
      </c>
      <c r="Y849" s="86">
        <v>0.0</v>
      </c>
      <c r="Z849" s="86">
        <v>0.0</v>
      </c>
      <c r="AA849" s="86">
        <v>0.0</v>
      </c>
      <c r="AB849" s="86">
        <v>0.0</v>
      </c>
      <c r="AC849" s="86">
        <v>0.0</v>
      </c>
      <c r="AD849" s="86">
        <v>0.0</v>
      </c>
      <c r="AE849" s="86">
        <v>0.0</v>
      </c>
      <c r="AF849" s="86">
        <v>0.0</v>
      </c>
      <c r="AG849" s="86">
        <v>0.0</v>
      </c>
      <c r="AH849" s="86">
        <v>0.0</v>
      </c>
      <c r="AI849" s="86">
        <v>0.0</v>
      </c>
      <c r="AJ849" s="116"/>
    </row>
    <row r="850">
      <c r="A850" s="86">
        <v>14137.2</v>
      </c>
      <c r="B850" s="112">
        <v>44466.0</v>
      </c>
      <c r="C850" s="115">
        <v>44532.0</v>
      </c>
      <c r="D850" s="89" t="s">
        <v>194</v>
      </c>
      <c r="E850" s="89" t="s">
        <v>36</v>
      </c>
      <c r="F850" s="89" t="s">
        <v>140</v>
      </c>
      <c r="G850" s="90" t="s">
        <v>107</v>
      </c>
      <c r="H850" s="111">
        <v>27519.0</v>
      </c>
      <c r="I850" s="91"/>
      <c r="J850" s="86">
        <v>0.0</v>
      </c>
      <c r="K850" s="86">
        <v>1.0</v>
      </c>
      <c r="L850" s="86">
        <v>0.0</v>
      </c>
      <c r="M850" s="89" t="s">
        <v>39</v>
      </c>
      <c r="N850" s="89" t="s">
        <v>39</v>
      </c>
      <c r="O850" s="86">
        <v>0.0</v>
      </c>
      <c r="P850" s="86">
        <v>10.0</v>
      </c>
      <c r="Q850" s="86">
        <v>7.0</v>
      </c>
      <c r="R850" s="86">
        <v>10.0</v>
      </c>
      <c r="S850" s="86">
        <v>1.0</v>
      </c>
      <c r="T850" s="86">
        <v>1.0</v>
      </c>
      <c r="U850" s="86">
        <v>0.0</v>
      </c>
      <c r="V850" s="86">
        <v>0.0</v>
      </c>
      <c r="W850" s="86">
        <v>0.0</v>
      </c>
      <c r="X850" s="86">
        <v>0.0</v>
      </c>
      <c r="Y850" s="86">
        <v>0.0</v>
      </c>
      <c r="Z850" s="86">
        <v>0.0</v>
      </c>
      <c r="AA850" s="86">
        <v>0.0</v>
      </c>
      <c r="AB850" s="86">
        <v>0.0</v>
      </c>
      <c r="AC850" s="86">
        <v>0.0</v>
      </c>
      <c r="AD850" s="86">
        <v>0.0</v>
      </c>
      <c r="AE850" s="86">
        <v>0.0</v>
      </c>
      <c r="AF850" s="86">
        <v>0.0</v>
      </c>
      <c r="AG850" s="86">
        <v>0.0</v>
      </c>
      <c r="AH850" s="86">
        <v>0.0</v>
      </c>
      <c r="AI850" s="86">
        <v>0.0</v>
      </c>
      <c r="AJ850" s="116"/>
    </row>
    <row r="851">
      <c r="A851" s="86">
        <v>14137.3</v>
      </c>
      <c r="B851" s="112">
        <v>44466.0</v>
      </c>
      <c r="C851" s="115">
        <v>44532.0</v>
      </c>
      <c r="D851" s="89" t="s">
        <v>194</v>
      </c>
      <c r="E851" s="89" t="s">
        <v>36</v>
      </c>
      <c r="F851" s="89" t="s">
        <v>154</v>
      </c>
      <c r="G851" s="89" t="s">
        <v>38</v>
      </c>
      <c r="H851" s="86">
        <v>27606.0</v>
      </c>
      <c r="I851" s="110"/>
      <c r="J851" s="86">
        <v>0.0</v>
      </c>
      <c r="K851" s="86">
        <v>1.0</v>
      </c>
      <c r="L851" s="86">
        <v>0.0</v>
      </c>
      <c r="M851" s="89" t="s">
        <v>39</v>
      </c>
      <c r="N851" s="89" t="s">
        <v>39</v>
      </c>
      <c r="O851" s="86">
        <v>0.0</v>
      </c>
      <c r="P851" s="86">
        <v>0.0</v>
      </c>
      <c r="Q851" s="86">
        <v>0.0</v>
      </c>
      <c r="R851" s="86">
        <v>0.0</v>
      </c>
      <c r="S851" s="86">
        <v>0.0</v>
      </c>
      <c r="T851" s="86">
        <v>0.0</v>
      </c>
      <c r="U851" s="86">
        <v>0.0</v>
      </c>
      <c r="V851" s="86">
        <v>0.0</v>
      </c>
      <c r="W851" s="86">
        <v>0.0</v>
      </c>
      <c r="X851" s="86">
        <v>0.0</v>
      </c>
      <c r="Y851" s="86">
        <v>0.0</v>
      </c>
      <c r="Z851" s="86">
        <v>12.0</v>
      </c>
      <c r="AA851" s="86">
        <v>7.0</v>
      </c>
      <c r="AB851" s="86">
        <v>10.0</v>
      </c>
      <c r="AC851" s="86">
        <v>1.0</v>
      </c>
      <c r="AD851" s="86">
        <v>1.0</v>
      </c>
      <c r="AE851" s="86">
        <v>0.0</v>
      </c>
      <c r="AF851" s="86">
        <v>0.0</v>
      </c>
      <c r="AG851" s="86">
        <v>0.0</v>
      </c>
      <c r="AH851" s="86">
        <v>0.0</v>
      </c>
      <c r="AI851" s="86">
        <v>0.0</v>
      </c>
      <c r="AJ851" s="116"/>
    </row>
    <row r="852">
      <c r="A852" s="86">
        <v>14137.4</v>
      </c>
      <c r="B852" s="112">
        <v>44466.0</v>
      </c>
      <c r="C852" s="115">
        <v>44532.0</v>
      </c>
      <c r="D852" s="89" t="s">
        <v>194</v>
      </c>
      <c r="E852" s="89" t="s">
        <v>36</v>
      </c>
      <c r="F852" s="89" t="s">
        <v>154</v>
      </c>
      <c r="G852" s="89" t="s">
        <v>38</v>
      </c>
      <c r="H852" s="86">
        <v>27606.0</v>
      </c>
      <c r="I852" s="110"/>
      <c r="J852" s="86">
        <v>0.0</v>
      </c>
      <c r="K852" s="86">
        <v>1.0</v>
      </c>
      <c r="L852" s="86">
        <v>0.0</v>
      </c>
      <c r="M852" s="89" t="s">
        <v>39</v>
      </c>
      <c r="N852" s="89" t="s">
        <v>39</v>
      </c>
      <c r="O852" s="86">
        <v>0.0</v>
      </c>
      <c r="P852" s="86">
        <v>0.0</v>
      </c>
      <c r="Q852" s="86">
        <v>0.0</v>
      </c>
      <c r="R852" s="86">
        <v>0.0</v>
      </c>
      <c r="S852" s="86">
        <v>0.0</v>
      </c>
      <c r="T852" s="86">
        <v>0.0</v>
      </c>
      <c r="U852" s="86">
        <v>0.0</v>
      </c>
      <c r="V852" s="86">
        <v>0.0</v>
      </c>
      <c r="W852" s="86">
        <v>0.0</v>
      </c>
      <c r="X852" s="86">
        <v>0.0</v>
      </c>
      <c r="Y852" s="86">
        <v>0.0</v>
      </c>
      <c r="Z852" s="86">
        <v>11.0</v>
      </c>
      <c r="AA852" s="86">
        <v>6.0</v>
      </c>
      <c r="AB852" s="86">
        <v>11.0</v>
      </c>
      <c r="AC852" s="86">
        <v>1.0</v>
      </c>
      <c r="AD852" s="86">
        <v>1.0</v>
      </c>
      <c r="AE852" s="86">
        <v>0.0</v>
      </c>
      <c r="AF852" s="86">
        <v>0.0</v>
      </c>
      <c r="AG852" s="86">
        <v>0.0</v>
      </c>
      <c r="AH852" s="86">
        <v>0.0</v>
      </c>
      <c r="AI852" s="86">
        <v>0.0</v>
      </c>
      <c r="AJ852" s="116"/>
    </row>
    <row r="853">
      <c r="A853" s="86">
        <v>14137.5</v>
      </c>
      <c r="B853" s="112">
        <v>44466.0</v>
      </c>
      <c r="C853" s="115">
        <v>44532.0</v>
      </c>
      <c r="D853" s="89" t="s">
        <v>194</v>
      </c>
      <c r="E853" s="89" t="s">
        <v>36</v>
      </c>
      <c r="I853" s="110"/>
      <c r="J853" s="86">
        <v>1.0</v>
      </c>
      <c r="K853" s="86">
        <v>0.0</v>
      </c>
      <c r="L853" s="86">
        <v>0.0</v>
      </c>
      <c r="M853" s="89" t="s">
        <v>39</v>
      </c>
      <c r="N853" s="89" t="s">
        <v>39</v>
      </c>
      <c r="O853" s="86">
        <v>0.0</v>
      </c>
      <c r="P853" s="86">
        <v>0.0</v>
      </c>
      <c r="Q853" s="86">
        <v>0.0</v>
      </c>
      <c r="R853" s="86">
        <v>0.0</v>
      </c>
      <c r="S853" s="86">
        <v>0.0</v>
      </c>
      <c r="T853" s="86">
        <v>0.0</v>
      </c>
      <c r="U853" s="86">
        <v>0.0</v>
      </c>
      <c r="V853" s="86">
        <v>0.0</v>
      </c>
      <c r="W853" s="86">
        <v>0.0</v>
      </c>
      <c r="X853" s="86">
        <v>0.0</v>
      </c>
      <c r="Y853" s="86">
        <v>0.0</v>
      </c>
      <c r="Z853" s="86">
        <v>7.0</v>
      </c>
      <c r="AA853" s="86">
        <v>4.0</v>
      </c>
      <c r="AB853" s="86">
        <v>10.0</v>
      </c>
      <c r="AC853" s="86">
        <v>1.0</v>
      </c>
      <c r="AD853" s="86">
        <v>1.0</v>
      </c>
      <c r="AE853" s="86">
        <v>0.0</v>
      </c>
      <c r="AF853" s="86">
        <v>0.0</v>
      </c>
      <c r="AG853" s="86">
        <v>0.0</v>
      </c>
      <c r="AH853" s="86">
        <v>0.0</v>
      </c>
      <c r="AI853" s="86">
        <v>0.0</v>
      </c>
      <c r="AJ853" s="116"/>
    </row>
    <row r="854">
      <c r="A854" s="86">
        <v>14138.1</v>
      </c>
      <c r="B854" s="112">
        <v>44466.0</v>
      </c>
      <c r="C854" s="112">
        <v>44495.0</v>
      </c>
      <c r="D854" s="89" t="s">
        <v>402</v>
      </c>
      <c r="E854" s="89" t="s">
        <v>36</v>
      </c>
      <c r="I854" s="110"/>
      <c r="J854" s="86">
        <v>0.0</v>
      </c>
      <c r="K854" s="86">
        <v>0.0</v>
      </c>
      <c r="L854" s="86">
        <v>1.0</v>
      </c>
      <c r="M854" s="89" t="s">
        <v>39</v>
      </c>
      <c r="N854" s="89" t="s">
        <v>39</v>
      </c>
      <c r="O854" s="86">
        <v>3.0</v>
      </c>
      <c r="P854" s="86">
        <v>0.0</v>
      </c>
      <c r="Q854" s="86">
        <v>0.0</v>
      </c>
      <c r="R854" s="86">
        <v>0.0</v>
      </c>
      <c r="S854" s="86">
        <v>0.0</v>
      </c>
      <c r="T854" s="86">
        <v>0.0</v>
      </c>
      <c r="U854" s="86">
        <v>12.0</v>
      </c>
      <c r="V854" s="86">
        <v>6.0</v>
      </c>
      <c r="W854" s="86">
        <v>5.0</v>
      </c>
      <c r="X854" s="86">
        <v>1.0</v>
      </c>
      <c r="Y854" s="86">
        <v>1.0</v>
      </c>
      <c r="Z854" s="86">
        <v>0.0</v>
      </c>
      <c r="AA854" s="86">
        <v>0.0</v>
      </c>
      <c r="AB854" s="86">
        <v>0.0</v>
      </c>
      <c r="AC854" s="86">
        <v>0.0</v>
      </c>
      <c r="AD854" s="86">
        <v>0.0</v>
      </c>
      <c r="AE854" s="86">
        <v>0.0</v>
      </c>
      <c r="AF854" s="86">
        <v>0.0</v>
      </c>
      <c r="AG854" s="86">
        <v>0.0</v>
      </c>
      <c r="AH854" s="86">
        <v>0.0</v>
      </c>
      <c r="AI854" s="86">
        <v>0.0</v>
      </c>
      <c r="AJ854" s="116"/>
    </row>
    <row r="855">
      <c r="A855" s="86">
        <v>14139.1</v>
      </c>
      <c r="B855" s="112">
        <v>44466.0</v>
      </c>
      <c r="C855" s="115">
        <v>44516.0</v>
      </c>
      <c r="D855" s="89" t="s">
        <v>312</v>
      </c>
      <c r="E855" s="89" t="s">
        <v>36</v>
      </c>
      <c r="F855" s="89" t="s">
        <v>275</v>
      </c>
      <c r="G855" s="89" t="s">
        <v>38</v>
      </c>
      <c r="H855" s="86">
        <v>27609.0</v>
      </c>
      <c r="I855" s="110"/>
      <c r="J855" s="86">
        <v>0.0</v>
      </c>
      <c r="K855" s="86">
        <v>1.0</v>
      </c>
      <c r="L855" s="86">
        <v>0.0</v>
      </c>
      <c r="M855" s="89" t="s">
        <v>49</v>
      </c>
      <c r="N855" s="89" t="s">
        <v>39</v>
      </c>
      <c r="O855" s="86">
        <v>4.0</v>
      </c>
      <c r="P855" s="86">
        <v>8.0</v>
      </c>
      <c r="Q855" s="86">
        <v>4.0</v>
      </c>
      <c r="R855" s="86">
        <v>7.0</v>
      </c>
      <c r="S855" s="86">
        <v>0.0</v>
      </c>
      <c r="T855" s="86">
        <v>0.0</v>
      </c>
      <c r="U855" s="86">
        <v>0.0</v>
      </c>
      <c r="V855" s="86">
        <v>0.0</v>
      </c>
      <c r="W855" s="86">
        <v>0.0</v>
      </c>
      <c r="X855" s="86">
        <v>0.0</v>
      </c>
      <c r="Y855" s="86">
        <v>0.0</v>
      </c>
      <c r="Z855" s="86">
        <v>0.0</v>
      </c>
      <c r="AA855" s="86">
        <v>0.0</v>
      </c>
      <c r="AB855" s="86">
        <v>5.0</v>
      </c>
      <c r="AC855" s="86">
        <v>1.0</v>
      </c>
      <c r="AD855" s="86">
        <v>0.0</v>
      </c>
      <c r="AE855" s="86">
        <v>0.0</v>
      </c>
      <c r="AF855" s="86">
        <v>0.0</v>
      </c>
      <c r="AG855" s="86">
        <v>0.0</v>
      </c>
      <c r="AH855" s="86">
        <v>0.0</v>
      </c>
      <c r="AI855" s="86">
        <v>0.0</v>
      </c>
      <c r="AJ855" s="116"/>
    </row>
    <row r="856">
      <c r="A856" s="86">
        <v>14139.2</v>
      </c>
      <c r="B856" s="112">
        <v>44466.0</v>
      </c>
      <c r="C856" s="115">
        <v>44516.0</v>
      </c>
      <c r="D856" s="89" t="s">
        <v>312</v>
      </c>
      <c r="E856" s="89" t="s">
        <v>36</v>
      </c>
      <c r="I856" s="110"/>
      <c r="J856" s="86">
        <v>0.0</v>
      </c>
      <c r="K856" s="86">
        <v>0.0</v>
      </c>
      <c r="L856" s="86">
        <v>1.0</v>
      </c>
      <c r="M856" s="89" t="s">
        <v>49</v>
      </c>
      <c r="N856" s="89" t="s">
        <v>39</v>
      </c>
      <c r="O856" s="86">
        <v>0.0</v>
      </c>
      <c r="P856" s="86">
        <v>10.0</v>
      </c>
      <c r="Q856" s="86">
        <v>4.0</v>
      </c>
      <c r="R856" s="86">
        <v>5.0</v>
      </c>
      <c r="S856" s="86">
        <v>1.0</v>
      </c>
      <c r="T856" s="86">
        <v>0.0</v>
      </c>
      <c r="U856" s="86">
        <v>0.0</v>
      </c>
      <c r="V856" s="86">
        <v>0.0</v>
      </c>
      <c r="W856" s="86">
        <v>0.0</v>
      </c>
      <c r="X856" s="86">
        <v>0.0</v>
      </c>
      <c r="Y856" s="86">
        <v>0.0</v>
      </c>
      <c r="Z856" s="86">
        <v>0.0</v>
      </c>
      <c r="AA856" s="86">
        <v>0.0</v>
      </c>
      <c r="AB856" s="86">
        <v>0.0</v>
      </c>
      <c r="AC856" s="86">
        <v>0.0</v>
      </c>
      <c r="AD856" s="86">
        <v>0.0</v>
      </c>
      <c r="AE856" s="86">
        <v>0.0</v>
      </c>
      <c r="AF856" s="86">
        <v>0.0</v>
      </c>
      <c r="AG856" s="86">
        <v>0.0</v>
      </c>
      <c r="AH856" s="86">
        <v>0.0</v>
      </c>
      <c r="AI856" s="86">
        <v>0.0</v>
      </c>
      <c r="AJ856" s="116"/>
    </row>
    <row r="857">
      <c r="A857" s="86">
        <v>14139.3</v>
      </c>
      <c r="B857" s="112">
        <v>44466.0</v>
      </c>
      <c r="C857" s="115">
        <v>44516.0</v>
      </c>
      <c r="D857" s="89" t="s">
        <v>312</v>
      </c>
      <c r="E857" s="89" t="s">
        <v>36</v>
      </c>
      <c r="I857" s="110"/>
      <c r="J857" s="86">
        <v>0.0</v>
      </c>
      <c r="K857" s="86">
        <v>0.0</v>
      </c>
      <c r="L857" s="86">
        <v>1.0</v>
      </c>
      <c r="M857" s="89" t="s">
        <v>49</v>
      </c>
      <c r="N857" s="89" t="s">
        <v>39</v>
      </c>
      <c r="O857" s="86">
        <v>1.0</v>
      </c>
      <c r="P857" s="86">
        <v>7.0</v>
      </c>
      <c r="Q857" s="86">
        <v>4.0</v>
      </c>
      <c r="R857" s="86">
        <v>5.0</v>
      </c>
      <c r="S857" s="86">
        <v>1.0</v>
      </c>
      <c r="T857" s="86">
        <v>0.0</v>
      </c>
      <c r="U857" s="86">
        <v>0.0</v>
      </c>
      <c r="V857" s="86">
        <v>0.0</v>
      </c>
      <c r="W857" s="86">
        <v>0.0</v>
      </c>
      <c r="X857" s="86">
        <v>0.0</v>
      </c>
      <c r="Y857" s="86">
        <v>0.0</v>
      </c>
      <c r="Z857" s="86">
        <v>0.0</v>
      </c>
      <c r="AA857" s="86">
        <v>0.0</v>
      </c>
      <c r="AB857" s="86">
        <v>0.0</v>
      </c>
      <c r="AC857" s="86">
        <v>0.0</v>
      </c>
      <c r="AD857" s="86">
        <v>0.0</v>
      </c>
      <c r="AE857" s="86">
        <v>0.0</v>
      </c>
      <c r="AF857" s="86">
        <v>0.0</v>
      </c>
      <c r="AG857" s="86">
        <v>0.0</v>
      </c>
      <c r="AH857" s="86">
        <v>0.0</v>
      </c>
      <c r="AI857" s="86">
        <v>0.0</v>
      </c>
      <c r="AJ857" s="116"/>
    </row>
    <row r="858">
      <c r="A858" s="86">
        <v>14140.1</v>
      </c>
      <c r="B858" s="112">
        <v>44466.0</v>
      </c>
      <c r="C858" s="115">
        <v>44532.0</v>
      </c>
      <c r="D858" s="89" t="s">
        <v>194</v>
      </c>
      <c r="E858" s="89" t="s">
        <v>36</v>
      </c>
      <c r="F858" s="89" t="s">
        <v>140</v>
      </c>
      <c r="G858" s="90" t="s">
        <v>107</v>
      </c>
      <c r="H858" s="111">
        <v>27519.0</v>
      </c>
      <c r="I858" s="91"/>
      <c r="J858" s="86">
        <v>0.0</v>
      </c>
      <c r="K858" s="86">
        <v>1.0</v>
      </c>
      <c r="L858" s="86">
        <v>0.0</v>
      </c>
      <c r="M858" s="89" t="s">
        <v>39</v>
      </c>
      <c r="N858" s="89" t="s">
        <v>39</v>
      </c>
      <c r="O858" s="86">
        <v>3.0</v>
      </c>
      <c r="P858" s="86">
        <v>0.0</v>
      </c>
      <c r="Q858" s="86">
        <v>0.0</v>
      </c>
      <c r="R858" s="86">
        <v>0.0</v>
      </c>
      <c r="S858" s="86">
        <v>0.0</v>
      </c>
      <c r="T858" s="86">
        <v>0.0</v>
      </c>
      <c r="U858" s="86">
        <v>11.0</v>
      </c>
      <c r="V858" s="86">
        <v>5.0</v>
      </c>
      <c r="W858" s="86">
        <v>10.0</v>
      </c>
      <c r="X858" s="86">
        <v>2.0</v>
      </c>
      <c r="Y858" s="86">
        <v>1.0</v>
      </c>
      <c r="Z858" s="86">
        <v>0.0</v>
      </c>
      <c r="AA858" s="86">
        <v>0.0</v>
      </c>
      <c r="AB858" s="86">
        <v>0.0</v>
      </c>
      <c r="AC858" s="86">
        <v>0.0</v>
      </c>
      <c r="AD858" s="86">
        <v>0.0</v>
      </c>
      <c r="AE858" s="86">
        <v>0.0</v>
      </c>
      <c r="AF858" s="86">
        <v>0.0</v>
      </c>
      <c r="AG858" s="86">
        <v>0.0</v>
      </c>
      <c r="AH858" s="86">
        <v>0.0</v>
      </c>
      <c r="AI858" s="86">
        <v>0.0</v>
      </c>
      <c r="AJ858" s="116"/>
    </row>
    <row r="859">
      <c r="A859" s="86">
        <v>14140.2</v>
      </c>
      <c r="B859" s="112">
        <v>44466.0</v>
      </c>
      <c r="C859" s="115">
        <v>44532.0</v>
      </c>
      <c r="D859" s="89" t="s">
        <v>194</v>
      </c>
      <c r="E859" s="89" t="s">
        <v>36</v>
      </c>
      <c r="F859" s="89" t="s">
        <v>140</v>
      </c>
      <c r="G859" s="89" t="s">
        <v>107</v>
      </c>
      <c r="H859" s="86">
        <v>27519.0</v>
      </c>
      <c r="I859" s="110"/>
      <c r="J859" s="86">
        <v>0.0</v>
      </c>
      <c r="K859" s="86">
        <v>1.0</v>
      </c>
      <c r="L859" s="86">
        <v>0.0</v>
      </c>
      <c r="M859" s="89" t="s">
        <v>39</v>
      </c>
      <c r="N859" s="89" t="s">
        <v>39</v>
      </c>
      <c r="O859" s="86">
        <v>2.0</v>
      </c>
      <c r="P859" s="86">
        <v>12.0</v>
      </c>
      <c r="Q859" s="86">
        <v>7.0</v>
      </c>
      <c r="R859" s="86">
        <v>10.0</v>
      </c>
      <c r="S859" s="86">
        <v>2.0</v>
      </c>
      <c r="T859" s="86">
        <v>1.0</v>
      </c>
      <c r="U859" s="86">
        <v>0.0</v>
      </c>
      <c r="V859" s="86">
        <v>0.0</v>
      </c>
      <c r="W859" s="86">
        <v>0.0</v>
      </c>
      <c r="X859" s="86">
        <v>0.0</v>
      </c>
      <c r="Y859" s="86">
        <v>0.0</v>
      </c>
      <c r="Z859" s="86">
        <v>0.0</v>
      </c>
      <c r="AA859" s="86">
        <v>0.0</v>
      </c>
      <c r="AB859" s="86">
        <v>0.0</v>
      </c>
      <c r="AC859" s="86">
        <v>0.0</v>
      </c>
      <c r="AD859" s="86">
        <v>0.0</v>
      </c>
      <c r="AE859" s="86">
        <v>0.0</v>
      </c>
      <c r="AF859" s="86">
        <v>0.0</v>
      </c>
      <c r="AG859" s="86">
        <v>0.0</v>
      </c>
      <c r="AH859" s="86">
        <v>0.0</v>
      </c>
      <c r="AI859" s="86">
        <v>0.0</v>
      </c>
      <c r="AJ859" s="116"/>
    </row>
    <row r="860">
      <c r="A860" s="86">
        <v>14140.3</v>
      </c>
      <c r="B860" s="112">
        <v>44466.0</v>
      </c>
      <c r="C860" s="115">
        <v>44532.0</v>
      </c>
      <c r="D860" s="89" t="s">
        <v>194</v>
      </c>
      <c r="E860" s="89" t="s">
        <v>36</v>
      </c>
      <c r="F860" s="89" t="s">
        <v>140</v>
      </c>
      <c r="G860" s="89" t="s">
        <v>107</v>
      </c>
      <c r="H860" s="86">
        <v>27519.0</v>
      </c>
      <c r="I860" s="110"/>
      <c r="J860" s="86">
        <v>0.0</v>
      </c>
      <c r="K860" s="86">
        <v>1.0</v>
      </c>
      <c r="L860" s="86">
        <v>0.0</v>
      </c>
      <c r="M860" s="89" t="s">
        <v>39</v>
      </c>
      <c r="N860" s="89" t="s">
        <v>39</v>
      </c>
      <c r="O860" s="86">
        <v>3.0</v>
      </c>
      <c r="P860" s="86">
        <v>0.0</v>
      </c>
      <c r="Q860" s="86">
        <v>0.0</v>
      </c>
      <c r="R860" s="86">
        <v>0.0</v>
      </c>
      <c r="S860" s="86">
        <v>0.0</v>
      </c>
      <c r="T860" s="86">
        <v>0.0</v>
      </c>
      <c r="U860" s="86">
        <v>11.0</v>
      </c>
      <c r="V860" s="86">
        <v>5.0</v>
      </c>
      <c r="W860" s="86">
        <v>10.0</v>
      </c>
      <c r="X860" s="86">
        <v>2.0</v>
      </c>
      <c r="Y860" s="86">
        <v>1.0</v>
      </c>
      <c r="Z860" s="86">
        <v>0.0</v>
      </c>
      <c r="AA860" s="86">
        <v>0.0</v>
      </c>
      <c r="AB860" s="86">
        <v>0.0</v>
      </c>
      <c r="AC860" s="86">
        <v>0.0</v>
      </c>
      <c r="AD860" s="86">
        <v>0.0</v>
      </c>
      <c r="AE860" s="86">
        <v>0.0</v>
      </c>
      <c r="AF860" s="86">
        <v>0.0</v>
      </c>
      <c r="AG860" s="86">
        <v>0.0</v>
      </c>
      <c r="AH860" s="86">
        <v>0.0</v>
      </c>
      <c r="AI860" s="86">
        <v>0.0</v>
      </c>
      <c r="AJ860" s="116"/>
    </row>
    <row r="861">
      <c r="A861" s="86">
        <v>14140.4</v>
      </c>
      <c r="B861" s="112">
        <v>44466.0</v>
      </c>
      <c r="C861" s="115">
        <v>44536.0</v>
      </c>
      <c r="D861" s="89" t="s">
        <v>194</v>
      </c>
      <c r="E861" s="89" t="s">
        <v>36</v>
      </c>
      <c r="I861" s="110"/>
      <c r="J861" s="86">
        <v>0.0</v>
      </c>
      <c r="K861" s="86">
        <v>0.0</v>
      </c>
      <c r="L861" s="86">
        <v>1.0</v>
      </c>
      <c r="M861" s="89" t="s">
        <v>39</v>
      </c>
      <c r="N861" s="89" t="s">
        <v>39</v>
      </c>
      <c r="O861" s="86">
        <v>3.0</v>
      </c>
      <c r="P861" s="86">
        <v>0.0</v>
      </c>
      <c r="Q861" s="86">
        <v>0.0</v>
      </c>
      <c r="R861" s="86">
        <v>0.0</v>
      </c>
      <c r="S861" s="86">
        <v>0.0</v>
      </c>
      <c r="T861" s="86">
        <v>0.0</v>
      </c>
      <c r="U861" s="86">
        <v>11.0</v>
      </c>
      <c r="V861" s="86">
        <v>5.0</v>
      </c>
      <c r="W861" s="86">
        <v>10.0</v>
      </c>
      <c r="X861" s="86">
        <v>2.0</v>
      </c>
      <c r="Y861" s="86">
        <v>1.0</v>
      </c>
      <c r="Z861" s="86">
        <v>0.0</v>
      </c>
      <c r="AA861" s="86">
        <v>0.0</v>
      </c>
      <c r="AB861" s="86">
        <v>0.0</v>
      </c>
      <c r="AC861" s="86">
        <v>0.0</v>
      </c>
      <c r="AD861" s="86">
        <v>0.0</v>
      </c>
      <c r="AE861" s="86">
        <v>0.0</v>
      </c>
      <c r="AF861" s="86">
        <v>0.0</v>
      </c>
      <c r="AG861" s="86">
        <v>0.0</v>
      </c>
      <c r="AH861" s="86">
        <v>0.0</v>
      </c>
      <c r="AI861" s="86">
        <v>0.0</v>
      </c>
      <c r="AJ861" s="116"/>
    </row>
    <row r="862">
      <c r="A862" s="86">
        <v>14140.5</v>
      </c>
      <c r="B862" s="112">
        <v>44466.0</v>
      </c>
      <c r="C862" s="115">
        <v>44536.0</v>
      </c>
      <c r="D862" s="89" t="s">
        <v>194</v>
      </c>
      <c r="E862" s="89" t="s">
        <v>36</v>
      </c>
      <c r="F862" s="89" t="s">
        <v>279</v>
      </c>
      <c r="G862" s="90" t="s">
        <v>107</v>
      </c>
      <c r="H862" s="111">
        <v>27519.0</v>
      </c>
      <c r="I862" s="91"/>
      <c r="J862" s="86">
        <v>0.0</v>
      </c>
      <c r="K862" s="86">
        <v>1.0</v>
      </c>
      <c r="L862" s="86">
        <v>0.0</v>
      </c>
      <c r="M862" s="89" t="s">
        <v>39</v>
      </c>
      <c r="N862" s="89" t="s">
        <v>39</v>
      </c>
      <c r="O862" s="86">
        <v>2.0</v>
      </c>
      <c r="P862" s="86">
        <v>0.0</v>
      </c>
      <c r="Q862" s="86">
        <v>0.0</v>
      </c>
      <c r="R862" s="86">
        <v>5.0</v>
      </c>
      <c r="S862" s="86">
        <v>2.0</v>
      </c>
      <c r="T862" s="86">
        <v>0.0</v>
      </c>
      <c r="U862" s="86">
        <v>0.0</v>
      </c>
      <c r="V862" s="86">
        <v>0.0</v>
      </c>
      <c r="W862" s="86">
        <v>0.0</v>
      </c>
      <c r="X862" s="86">
        <v>0.0</v>
      </c>
      <c r="Y862" s="86">
        <v>0.0</v>
      </c>
      <c r="Z862" s="86">
        <v>12.0</v>
      </c>
      <c r="AA862" s="86">
        <v>6.0</v>
      </c>
      <c r="AB862" s="86">
        <v>5.0</v>
      </c>
      <c r="AC862" s="86">
        <v>0.0</v>
      </c>
      <c r="AD862" s="86">
        <v>1.0</v>
      </c>
      <c r="AE862" s="86">
        <v>0.0</v>
      </c>
      <c r="AF862" s="86">
        <v>0.0</v>
      </c>
      <c r="AG862" s="86">
        <v>0.0</v>
      </c>
      <c r="AH862" s="86">
        <v>0.0</v>
      </c>
      <c r="AI862" s="86">
        <v>0.0</v>
      </c>
      <c r="AJ862" s="116"/>
    </row>
    <row r="863">
      <c r="A863" s="86">
        <v>14140.6</v>
      </c>
      <c r="B863" s="112">
        <v>44466.0</v>
      </c>
      <c r="C863" s="115">
        <v>44536.0</v>
      </c>
      <c r="D863" s="89" t="s">
        <v>194</v>
      </c>
      <c r="E863" s="89" t="s">
        <v>36</v>
      </c>
      <c r="F863" s="89" t="s">
        <v>442</v>
      </c>
      <c r="G863" s="90" t="s">
        <v>107</v>
      </c>
      <c r="H863" s="111">
        <v>27519.0</v>
      </c>
      <c r="I863" s="91"/>
      <c r="J863" s="86">
        <v>0.0</v>
      </c>
      <c r="K863" s="86">
        <v>1.0</v>
      </c>
      <c r="L863" s="86">
        <v>0.0</v>
      </c>
      <c r="M863" s="89" t="s">
        <v>39</v>
      </c>
      <c r="N863" s="89" t="s">
        <v>39</v>
      </c>
      <c r="O863" s="86">
        <v>3.0</v>
      </c>
      <c r="P863" s="86">
        <v>0.0</v>
      </c>
      <c r="Q863" s="86">
        <v>0.0</v>
      </c>
      <c r="R863" s="86">
        <v>0.0</v>
      </c>
      <c r="S863" s="86">
        <v>0.0</v>
      </c>
      <c r="T863" s="86">
        <v>0.0</v>
      </c>
      <c r="U863" s="86">
        <v>11.0</v>
      </c>
      <c r="V863" s="86">
        <v>4.0</v>
      </c>
      <c r="W863" s="86">
        <v>10.0</v>
      </c>
      <c r="X863" s="86">
        <v>2.0</v>
      </c>
      <c r="Y863" s="86">
        <v>1.0</v>
      </c>
      <c r="Z863" s="86">
        <v>0.0</v>
      </c>
      <c r="AA863" s="86">
        <v>0.0</v>
      </c>
      <c r="AB863" s="86">
        <v>0.0</v>
      </c>
      <c r="AC863" s="86">
        <v>0.0</v>
      </c>
      <c r="AD863" s="86">
        <v>0.0</v>
      </c>
      <c r="AE863" s="86">
        <v>0.0</v>
      </c>
      <c r="AF863" s="86">
        <v>0.0</v>
      </c>
      <c r="AG863" s="86">
        <v>0.0</v>
      </c>
      <c r="AH863" s="86">
        <v>0.0</v>
      </c>
      <c r="AI863" s="86">
        <v>0.0</v>
      </c>
      <c r="AJ863" s="116"/>
    </row>
    <row r="864">
      <c r="A864" s="86">
        <v>14141.1</v>
      </c>
      <c r="B864" s="112">
        <v>44466.0</v>
      </c>
      <c r="C864" s="115">
        <v>44532.0</v>
      </c>
      <c r="D864" s="89" t="s">
        <v>194</v>
      </c>
      <c r="E864" s="89" t="s">
        <v>36</v>
      </c>
      <c r="F864" s="89" t="s">
        <v>280</v>
      </c>
      <c r="G864" s="90" t="s">
        <v>107</v>
      </c>
      <c r="H864" s="111">
        <v>27511.0</v>
      </c>
      <c r="I864" s="91"/>
      <c r="J864" s="86">
        <v>0.0</v>
      </c>
      <c r="K864" s="86">
        <v>1.0</v>
      </c>
      <c r="L864" s="86">
        <v>0.0</v>
      </c>
      <c r="M864" s="89" t="s">
        <v>39</v>
      </c>
      <c r="N864" s="89" t="s">
        <v>39</v>
      </c>
      <c r="O864" s="86">
        <v>0.0</v>
      </c>
      <c r="P864" s="86">
        <v>0.0</v>
      </c>
      <c r="Q864" s="86">
        <v>0.0</v>
      </c>
      <c r="R864" s="86">
        <v>0.0</v>
      </c>
      <c r="S864" s="86">
        <v>0.0</v>
      </c>
      <c r="T864" s="86">
        <v>0.0</v>
      </c>
      <c r="U864" s="86">
        <v>0.0</v>
      </c>
      <c r="V864" s="86">
        <v>0.0</v>
      </c>
      <c r="W864" s="86">
        <v>5.0</v>
      </c>
      <c r="X864" s="86">
        <v>1.0</v>
      </c>
      <c r="Y864" s="86">
        <v>0.0</v>
      </c>
      <c r="Z864" s="86">
        <v>0.0</v>
      </c>
      <c r="AA864" s="86">
        <v>0.0</v>
      </c>
      <c r="AB864" s="86">
        <v>0.0</v>
      </c>
      <c r="AC864" s="86">
        <v>0.0</v>
      </c>
      <c r="AD864" s="86">
        <v>0.0</v>
      </c>
      <c r="AE864" s="86">
        <v>9.0</v>
      </c>
      <c r="AF864" s="86">
        <v>4.0</v>
      </c>
      <c r="AG864" s="86">
        <v>5.0</v>
      </c>
      <c r="AH864" s="86">
        <v>0.0</v>
      </c>
      <c r="AI864" s="86">
        <v>1.0</v>
      </c>
      <c r="AJ864" s="116"/>
    </row>
    <row r="865">
      <c r="A865" s="86">
        <v>14142.1</v>
      </c>
      <c r="B865" s="112">
        <v>44466.0</v>
      </c>
      <c r="C865" s="115">
        <v>44536.0</v>
      </c>
      <c r="D865" s="89" t="s">
        <v>215</v>
      </c>
      <c r="E865" s="89" t="s">
        <v>36</v>
      </c>
      <c r="F865" s="89" t="s">
        <v>308</v>
      </c>
      <c r="G865" s="90" t="s">
        <v>43</v>
      </c>
      <c r="H865" s="111">
        <v>27545.0</v>
      </c>
      <c r="I865" s="91"/>
      <c r="J865" s="86">
        <v>0.0</v>
      </c>
      <c r="K865" s="86">
        <v>1.0</v>
      </c>
      <c r="L865" s="86">
        <v>0.0</v>
      </c>
      <c r="M865" s="89" t="s">
        <v>39</v>
      </c>
      <c r="N865" s="89" t="s">
        <v>39</v>
      </c>
      <c r="O865" s="86">
        <v>5.0</v>
      </c>
      <c r="P865" s="86">
        <v>11.0</v>
      </c>
      <c r="Q865" s="86">
        <v>6.0</v>
      </c>
      <c r="R865" s="86">
        <v>10.0</v>
      </c>
      <c r="S865" s="86">
        <v>2.0</v>
      </c>
      <c r="T865" s="86">
        <v>1.0</v>
      </c>
      <c r="U865" s="86">
        <v>0.0</v>
      </c>
      <c r="V865" s="86">
        <v>0.0</v>
      </c>
      <c r="W865" s="86">
        <v>0.0</v>
      </c>
      <c r="X865" s="86">
        <v>0.0</v>
      </c>
      <c r="Y865" s="86">
        <v>0.0</v>
      </c>
      <c r="Z865" s="86">
        <v>0.0</v>
      </c>
      <c r="AA865" s="86">
        <v>0.0</v>
      </c>
      <c r="AB865" s="86">
        <v>0.0</v>
      </c>
      <c r="AC865" s="86">
        <v>0.0</v>
      </c>
      <c r="AD865" s="86">
        <v>0.0</v>
      </c>
      <c r="AE865" s="86">
        <v>0.0</v>
      </c>
      <c r="AF865" s="86">
        <v>0.0</v>
      </c>
      <c r="AG865" s="86">
        <v>0.0</v>
      </c>
      <c r="AH865" s="86">
        <v>0.0</v>
      </c>
      <c r="AI865" s="86">
        <v>0.0</v>
      </c>
      <c r="AJ865" s="116"/>
    </row>
    <row r="866">
      <c r="A866" s="86">
        <v>14142.2</v>
      </c>
      <c r="B866" s="112">
        <v>44466.0</v>
      </c>
      <c r="C866" s="115">
        <v>44536.0</v>
      </c>
      <c r="D866" s="89" t="s">
        <v>215</v>
      </c>
      <c r="E866" s="89" t="s">
        <v>36</v>
      </c>
      <c r="F866" s="89" t="s">
        <v>183</v>
      </c>
      <c r="G866" s="90" t="s">
        <v>86</v>
      </c>
      <c r="H866" s="111">
        <v>27591.0</v>
      </c>
      <c r="I866" s="91"/>
      <c r="J866" s="86">
        <v>0.0</v>
      </c>
      <c r="K866" s="86">
        <v>1.0</v>
      </c>
      <c r="L866" s="86">
        <v>0.0</v>
      </c>
      <c r="M866" s="89" t="s">
        <v>39</v>
      </c>
      <c r="N866" s="89" t="s">
        <v>39</v>
      </c>
      <c r="O866" s="86">
        <v>3.0</v>
      </c>
      <c r="P866" s="86">
        <v>0.0</v>
      </c>
      <c r="Q866" s="86">
        <v>0.0</v>
      </c>
      <c r="R866" s="86">
        <v>0.0</v>
      </c>
      <c r="S866" s="86">
        <v>0.0</v>
      </c>
      <c r="T866" s="86">
        <v>0.0</v>
      </c>
      <c r="U866" s="86">
        <v>0.0</v>
      </c>
      <c r="V866" s="86">
        <v>0.0</v>
      </c>
      <c r="W866" s="86">
        <v>0.0</v>
      </c>
      <c r="X866" s="86">
        <v>0.0</v>
      </c>
      <c r="Y866" s="86">
        <v>0.0</v>
      </c>
      <c r="Z866" s="86">
        <v>12.0</v>
      </c>
      <c r="AA866" s="86">
        <v>6.0</v>
      </c>
      <c r="AB866" s="86">
        <v>10.0</v>
      </c>
      <c r="AC866" s="86">
        <v>2.0</v>
      </c>
      <c r="AD866" s="86">
        <v>1.0</v>
      </c>
      <c r="AE866" s="86">
        <v>0.0</v>
      </c>
      <c r="AF866" s="86">
        <v>0.0</v>
      </c>
      <c r="AG866" s="86">
        <v>0.0</v>
      </c>
      <c r="AH866" s="86">
        <v>0.0</v>
      </c>
      <c r="AI866" s="86">
        <v>0.0</v>
      </c>
      <c r="AJ866" s="116"/>
    </row>
    <row r="867">
      <c r="A867" s="86">
        <v>14142.3</v>
      </c>
      <c r="B867" s="112">
        <v>44466.0</v>
      </c>
      <c r="C867" s="115">
        <v>44536.0</v>
      </c>
      <c r="D867" s="89" t="s">
        <v>215</v>
      </c>
      <c r="E867" s="89" t="s">
        <v>36</v>
      </c>
      <c r="F867" s="89" t="s">
        <v>183</v>
      </c>
      <c r="G867" s="90" t="s">
        <v>86</v>
      </c>
      <c r="H867" s="111">
        <v>27591.0</v>
      </c>
      <c r="I867" s="91"/>
      <c r="J867" s="86">
        <v>0.0</v>
      </c>
      <c r="K867" s="86">
        <v>1.0</v>
      </c>
      <c r="L867" s="86">
        <v>0.0</v>
      </c>
      <c r="M867" s="89" t="s">
        <v>39</v>
      </c>
      <c r="N867" s="89" t="s">
        <v>39</v>
      </c>
      <c r="O867" s="86">
        <v>5.0</v>
      </c>
      <c r="P867" s="86">
        <v>0.0</v>
      </c>
      <c r="Q867" s="86">
        <v>0.0</v>
      </c>
      <c r="R867" s="86">
        <v>0.0</v>
      </c>
      <c r="S867" s="86">
        <v>0.0</v>
      </c>
      <c r="T867" s="86">
        <v>0.0</v>
      </c>
      <c r="U867" s="86">
        <v>0.0</v>
      </c>
      <c r="V867" s="86">
        <v>0.0</v>
      </c>
      <c r="W867" s="86">
        <v>0.0</v>
      </c>
      <c r="X867" s="86">
        <v>0.0</v>
      </c>
      <c r="Y867" s="86">
        <v>0.0</v>
      </c>
      <c r="Z867" s="86">
        <v>12.0</v>
      </c>
      <c r="AA867" s="86">
        <v>6.0</v>
      </c>
      <c r="AB867" s="86">
        <v>10.0</v>
      </c>
      <c r="AC867" s="86">
        <v>2.0</v>
      </c>
      <c r="AD867" s="86">
        <v>1.0</v>
      </c>
      <c r="AE867" s="86">
        <v>0.0</v>
      </c>
      <c r="AF867" s="86">
        <v>0.0</v>
      </c>
      <c r="AG867" s="86">
        <v>0.0</v>
      </c>
      <c r="AH867" s="86">
        <v>0.0</v>
      </c>
      <c r="AI867" s="86">
        <v>0.0</v>
      </c>
      <c r="AJ867" s="116"/>
    </row>
    <row r="868">
      <c r="A868" s="86">
        <v>14142.4</v>
      </c>
      <c r="B868" s="112">
        <v>44466.0</v>
      </c>
      <c r="C868" s="115">
        <v>44536.0</v>
      </c>
      <c r="D868" s="89" t="s">
        <v>215</v>
      </c>
      <c r="E868" s="89" t="s">
        <v>36</v>
      </c>
      <c r="F868" s="89" t="s">
        <v>183</v>
      </c>
      <c r="G868" s="90" t="s">
        <v>86</v>
      </c>
      <c r="H868" s="111">
        <v>27591.0</v>
      </c>
      <c r="I868" s="91"/>
      <c r="J868" s="86">
        <v>0.0</v>
      </c>
      <c r="K868" s="86">
        <v>1.0</v>
      </c>
      <c r="L868" s="86">
        <v>0.0</v>
      </c>
      <c r="M868" s="89" t="s">
        <v>39</v>
      </c>
      <c r="N868" s="89" t="s">
        <v>39</v>
      </c>
      <c r="O868" s="86">
        <v>2.0</v>
      </c>
      <c r="P868" s="86">
        <v>0.0</v>
      </c>
      <c r="Q868" s="86">
        <v>0.0</v>
      </c>
      <c r="R868" s="86">
        <v>0.0</v>
      </c>
      <c r="S868" s="86">
        <v>0.0</v>
      </c>
      <c r="T868" s="86">
        <v>0.0</v>
      </c>
      <c r="U868" s="86">
        <v>0.0</v>
      </c>
      <c r="V868" s="86">
        <v>0.0</v>
      </c>
      <c r="W868" s="86">
        <v>0.0</v>
      </c>
      <c r="X868" s="86">
        <v>0.0</v>
      </c>
      <c r="Y868" s="86">
        <v>0.0</v>
      </c>
      <c r="Z868" s="86">
        <v>12.0</v>
      </c>
      <c r="AA868" s="86">
        <v>6.0</v>
      </c>
      <c r="AB868" s="86">
        <v>10.0</v>
      </c>
      <c r="AC868" s="86">
        <v>2.0</v>
      </c>
      <c r="AD868" s="86">
        <v>1.0</v>
      </c>
      <c r="AE868" s="86">
        <v>0.0</v>
      </c>
      <c r="AF868" s="86">
        <v>0.0</v>
      </c>
      <c r="AG868" s="86">
        <v>0.0</v>
      </c>
      <c r="AH868" s="86">
        <v>0.0</v>
      </c>
      <c r="AI868" s="86">
        <v>0.0</v>
      </c>
      <c r="AJ868" s="116"/>
    </row>
    <row r="869">
      <c r="A869" s="86">
        <v>14143.1</v>
      </c>
      <c r="B869" s="112">
        <v>44466.0</v>
      </c>
      <c r="C869" s="89" t="s">
        <v>171</v>
      </c>
      <c r="D869" s="89" t="s">
        <v>82</v>
      </c>
      <c r="E869" s="89" t="s">
        <v>36</v>
      </c>
      <c r="F869" s="89" t="s">
        <v>360</v>
      </c>
      <c r="G869" s="90" t="s">
        <v>38</v>
      </c>
      <c r="H869" s="111">
        <v>27601.0</v>
      </c>
      <c r="I869" s="91"/>
      <c r="J869" s="86">
        <v>0.0</v>
      </c>
      <c r="K869" s="86">
        <v>1.0</v>
      </c>
      <c r="L869" s="86">
        <v>0.0</v>
      </c>
      <c r="M869" s="89" t="s">
        <v>49</v>
      </c>
      <c r="N869" s="89" t="s">
        <v>39</v>
      </c>
      <c r="O869" s="86">
        <v>0.0</v>
      </c>
      <c r="P869" s="86">
        <v>0.0</v>
      </c>
      <c r="Q869" s="86">
        <v>0.0</v>
      </c>
      <c r="R869" s="86">
        <v>0.0</v>
      </c>
      <c r="S869" s="86">
        <v>0.0</v>
      </c>
      <c r="T869" s="86">
        <v>0.0</v>
      </c>
      <c r="U869" s="86">
        <v>0.0</v>
      </c>
      <c r="V869" s="86">
        <v>0.0</v>
      </c>
      <c r="W869" s="86">
        <v>0.0</v>
      </c>
      <c r="X869" s="86">
        <v>0.0</v>
      </c>
      <c r="Y869" s="86">
        <v>0.0</v>
      </c>
      <c r="Z869" s="86">
        <v>0.0</v>
      </c>
      <c r="AA869" s="86">
        <v>0.0</v>
      </c>
      <c r="AB869" s="86">
        <v>0.0</v>
      </c>
      <c r="AC869" s="86">
        <v>0.0</v>
      </c>
      <c r="AD869" s="86">
        <v>0.0</v>
      </c>
      <c r="AE869" s="86">
        <v>0.0</v>
      </c>
      <c r="AF869" s="86">
        <v>0.0</v>
      </c>
      <c r="AG869" s="86">
        <v>0.0</v>
      </c>
      <c r="AH869" s="86">
        <v>0.0</v>
      </c>
      <c r="AI869" s="86">
        <v>0.0</v>
      </c>
      <c r="AJ869" s="116"/>
    </row>
    <row r="870">
      <c r="A870" s="86">
        <v>14143.2</v>
      </c>
      <c r="B870" s="112">
        <v>44466.0</v>
      </c>
      <c r="C870" s="89" t="s">
        <v>171</v>
      </c>
      <c r="D870" s="89" t="s">
        <v>82</v>
      </c>
      <c r="E870" s="89" t="s">
        <v>36</v>
      </c>
      <c r="F870" s="89" t="s">
        <v>360</v>
      </c>
      <c r="G870" s="90" t="s">
        <v>38</v>
      </c>
      <c r="H870" s="111">
        <v>27601.0</v>
      </c>
      <c r="I870" s="91"/>
      <c r="J870" s="86">
        <v>0.0</v>
      </c>
      <c r="K870" s="86">
        <v>1.0</v>
      </c>
      <c r="L870" s="86">
        <v>0.0</v>
      </c>
      <c r="M870" s="89" t="s">
        <v>49</v>
      </c>
      <c r="N870" s="89" t="s">
        <v>39</v>
      </c>
      <c r="O870" s="86">
        <v>0.0</v>
      </c>
      <c r="P870" s="86">
        <v>0.0</v>
      </c>
      <c r="Q870" s="86">
        <v>0.0</v>
      </c>
      <c r="R870" s="86">
        <v>0.0</v>
      </c>
      <c r="S870" s="86">
        <v>0.0</v>
      </c>
      <c r="T870" s="86">
        <v>0.0</v>
      </c>
      <c r="U870" s="86">
        <v>0.0</v>
      </c>
      <c r="V870" s="86">
        <v>0.0</v>
      </c>
      <c r="W870" s="86">
        <v>0.0</v>
      </c>
      <c r="X870" s="86">
        <v>0.0</v>
      </c>
      <c r="Y870" s="86">
        <v>0.0</v>
      </c>
      <c r="Z870" s="86">
        <v>0.0</v>
      </c>
      <c r="AA870" s="86">
        <v>0.0</v>
      </c>
      <c r="AB870" s="86">
        <v>0.0</v>
      </c>
      <c r="AC870" s="86">
        <v>0.0</v>
      </c>
      <c r="AD870" s="86">
        <v>0.0</v>
      </c>
      <c r="AE870" s="86">
        <v>0.0</v>
      </c>
      <c r="AF870" s="86">
        <v>0.0</v>
      </c>
      <c r="AG870" s="86">
        <v>0.0</v>
      </c>
      <c r="AH870" s="86">
        <v>0.0</v>
      </c>
      <c r="AI870" s="86">
        <v>0.0</v>
      </c>
      <c r="AJ870" s="116"/>
    </row>
    <row r="871">
      <c r="A871" s="86">
        <v>14143.3</v>
      </c>
      <c r="B871" s="112">
        <v>44466.0</v>
      </c>
      <c r="C871" s="89" t="s">
        <v>171</v>
      </c>
      <c r="D871" s="89" t="s">
        <v>82</v>
      </c>
      <c r="E871" s="89" t="s">
        <v>36</v>
      </c>
      <c r="F871" s="89" t="s">
        <v>265</v>
      </c>
      <c r="G871" s="90" t="s">
        <v>38</v>
      </c>
      <c r="H871" s="111">
        <v>27608.0</v>
      </c>
      <c r="I871" s="91"/>
      <c r="J871" s="86">
        <v>0.0</v>
      </c>
      <c r="K871" s="86">
        <v>1.0</v>
      </c>
      <c r="L871" s="86">
        <v>0.0</v>
      </c>
      <c r="M871" s="89" t="s">
        <v>49</v>
      </c>
      <c r="N871" s="89" t="s">
        <v>39</v>
      </c>
      <c r="O871" s="86">
        <v>0.0</v>
      </c>
      <c r="P871" s="86">
        <v>0.0</v>
      </c>
      <c r="Q871" s="86">
        <v>0.0</v>
      </c>
      <c r="R871" s="86">
        <v>0.0</v>
      </c>
      <c r="S871" s="86">
        <v>0.0</v>
      </c>
      <c r="T871" s="86">
        <v>0.0</v>
      </c>
      <c r="U871" s="86">
        <v>0.0</v>
      </c>
      <c r="V871" s="86">
        <v>0.0</v>
      </c>
      <c r="W871" s="86">
        <v>0.0</v>
      </c>
      <c r="X871" s="86">
        <v>0.0</v>
      </c>
      <c r="Y871" s="86">
        <v>0.0</v>
      </c>
      <c r="Z871" s="86">
        <v>0.0</v>
      </c>
      <c r="AA871" s="86">
        <v>0.0</v>
      </c>
      <c r="AB871" s="86">
        <v>0.0</v>
      </c>
      <c r="AC871" s="86">
        <v>0.0</v>
      </c>
      <c r="AD871" s="86">
        <v>0.0</v>
      </c>
      <c r="AE871" s="86">
        <v>0.0</v>
      </c>
      <c r="AF871" s="86">
        <v>0.0</v>
      </c>
      <c r="AG871" s="86">
        <v>0.0</v>
      </c>
      <c r="AH871" s="86">
        <v>0.0</v>
      </c>
      <c r="AI871" s="86">
        <v>0.0</v>
      </c>
      <c r="AJ871" s="116"/>
    </row>
    <row r="872">
      <c r="A872" s="86">
        <v>14143.4</v>
      </c>
      <c r="B872" s="112">
        <v>44466.0</v>
      </c>
      <c r="C872" s="89" t="s">
        <v>171</v>
      </c>
      <c r="D872" s="89" t="s">
        <v>82</v>
      </c>
      <c r="E872" s="89" t="s">
        <v>36</v>
      </c>
      <c r="F872" s="89" t="s">
        <v>265</v>
      </c>
      <c r="G872" s="89" t="s">
        <v>38</v>
      </c>
      <c r="H872" s="86">
        <v>27608.0</v>
      </c>
      <c r="I872" s="110"/>
      <c r="J872" s="86">
        <v>0.0</v>
      </c>
      <c r="K872" s="86">
        <v>1.0</v>
      </c>
      <c r="L872" s="86">
        <v>0.0</v>
      </c>
      <c r="M872" s="89" t="s">
        <v>49</v>
      </c>
      <c r="N872" s="89" t="s">
        <v>39</v>
      </c>
      <c r="O872" s="86">
        <v>0.0</v>
      </c>
      <c r="P872" s="86">
        <v>0.0</v>
      </c>
      <c r="Q872" s="86">
        <v>0.0</v>
      </c>
      <c r="R872" s="86">
        <v>0.0</v>
      </c>
      <c r="S872" s="86">
        <v>0.0</v>
      </c>
      <c r="T872" s="86">
        <v>0.0</v>
      </c>
      <c r="U872" s="86">
        <v>0.0</v>
      </c>
      <c r="V872" s="86">
        <v>0.0</v>
      </c>
      <c r="W872" s="86">
        <v>0.0</v>
      </c>
      <c r="X872" s="86">
        <v>0.0</v>
      </c>
      <c r="Y872" s="86">
        <v>0.0</v>
      </c>
      <c r="Z872" s="86">
        <v>0.0</v>
      </c>
      <c r="AA872" s="86">
        <v>0.0</v>
      </c>
      <c r="AB872" s="86">
        <v>0.0</v>
      </c>
      <c r="AC872" s="86">
        <v>0.0</v>
      </c>
      <c r="AD872" s="86">
        <v>0.0</v>
      </c>
      <c r="AE872" s="86">
        <v>0.0</v>
      </c>
      <c r="AF872" s="86">
        <v>0.0</v>
      </c>
      <c r="AG872" s="86">
        <v>0.0</v>
      </c>
      <c r="AH872" s="86">
        <v>0.0</v>
      </c>
      <c r="AI872" s="86">
        <v>0.0</v>
      </c>
      <c r="AJ872" s="116"/>
    </row>
    <row r="873">
      <c r="A873" s="86">
        <v>14143.5</v>
      </c>
      <c r="B873" s="112">
        <v>44466.0</v>
      </c>
      <c r="C873" s="89" t="s">
        <v>171</v>
      </c>
      <c r="D873" s="89" t="s">
        <v>82</v>
      </c>
      <c r="E873" s="89" t="s">
        <v>36</v>
      </c>
      <c r="F873" s="89" t="s">
        <v>265</v>
      </c>
      <c r="G873" s="89" t="s">
        <v>38</v>
      </c>
      <c r="H873" s="86">
        <v>27608.0</v>
      </c>
      <c r="I873" s="110"/>
      <c r="J873" s="86">
        <v>0.0</v>
      </c>
      <c r="K873" s="86">
        <v>1.0</v>
      </c>
      <c r="L873" s="86">
        <v>0.0</v>
      </c>
      <c r="M873" s="89" t="s">
        <v>49</v>
      </c>
      <c r="N873" s="89" t="s">
        <v>39</v>
      </c>
      <c r="O873" s="86">
        <v>0.0</v>
      </c>
      <c r="P873" s="86">
        <v>0.0</v>
      </c>
      <c r="Q873" s="86">
        <v>0.0</v>
      </c>
      <c r="R873" s="86">
        <v>0.0</v>
      </c>
      <c r="S873" s="86">
        <v>0.0</v>
      </c>
      <c r="T873" s="86">
        <v>0.0</v>
      </c>
      <c r="U873" s="86">
        <v>0.0</v>
      </c>
      <c r="V873" s="86">
        <v>0.0</v>
      </c>
      <c r="W873" s="86">
        <v>0.0</v>
      </c>
      <c r="X873" s="86">
        <v>0.0</v>
      </c>
      <c r="Y873" s="86">
        <v>0.0</v>
      </c>
      <c r="Z873" s="86">
        <v>0.0</v>
      </c>
      <c r="AA873" s="86">
        <v>0.0</v>
      </c>
      <c r="AB873" s="86">
        <v>0.0</v>
      </c>
      <c r="AC873" s="86">
        <v>0.0</v>
      </c>
      <c r="AD873" s="86">
        <v>0.0</v>
      </c>
      <c r="AE873" s="86">
        <v>0.0</v>
      </c>
      <c r="AF873" s="86">
        <v>0.0</v>
      </c>
      <c r="AG873" s="86">
        <v>0.0</v>
      </c>
      <c r="AH873" s="86">
        <v>0.0</v>
      </c>
      <c r="AI873" s="86">
        <v>0.0</v>
      </c>
      <c r="AJ873" s="116"/>
    </row>
    <row r="874">
      <c r="A874" s="86">
        <v>14143.6</v>
      </c>
      <c r="B874" s="112">
        <v>44466.0</v>
      </c>
      <c r="C874" s="89" t="s">
        <v>171</v>
      </c>
      <c r="D874" s="89" t="s">
        <v>82</v>
      </c>
      <c r="E874" s="89" t="s">
        <v>36</v>
      </c>
      <c r="I874" s="110"/>
      <c r="J874" s="86">
        <v>0.0</v>
      </c>
      <c r="K874" s="86">
        <v>0.0</v>
      </c>
      <c r="L874" s="86">
        <v>1.0</v>
      </c>
      <c r="M874" s="89" t="s">
        <v>39</v>
      </c>
      <c r="N874" s="89" t="s">
        <v>39</v>
      </c>
      <c r="O874" s="86">
        <v>0.0</v>
      </c>
      <c r="P874" s="86">
        <v>0.0</v>
      </c>
      <c r="Q874" s="86">
        <v>0.0</v>
      </c>
      <c r="R874" s="86">
        <v>0.0</v>
      </c>
      <c r="S874" s="86">
        <v>0.0</v>
      </c>
      <c r="T874" s="86">
        <v>0.0</v>
      </c>
      <c r="U874" s="86">
        <v>0.0</v>
      </c>
      <c r="V874" s="86">
        <v>0.0</v>
      </c>
      <c r="W874" s="86">
        <v>0.0</v>
      </c>
      <c r="X874" s="86">
        <v>0.0</v>
      </c>
      <c r="Y874" s="86">
        <v>0.0</v>
      </c>
      <c r="Z874" s="86">
        <v>0.0</v>
      </c>
      <c r="AA874" s="86">
        <v>0.0</v>
      </c>
      <c r="AB874" s="86">
        <v>0.0</v>
      </c>
      <c r="AC874" s="86">
        <v>0.0</v>
      </c>
      <c r="AD874" s="86">
        <v>0.0</v>
      </c>
      <c r="AE874" s="86">
        <v>0.0</v>
      </c>
      <c r="AF874" s="86">
        <v>0.0</v>
      </c>
      <c r="AG874" s="86">
        <v>0.0</v>
      </c>
      <c r="AH874" s="86">
        <v>0.0</v>
      </c>
      <c r="AI874" s="86">
        <v>0.0</v>
      </c>
      <c r="AJ874" s="116"/>
    </row>
    <row r="875">
      <c r="A875" s="86">
        <v>14144.1</v>
      </c>
      <c r="B875" s="112">
        <v>44466.0</v>
      </c>
      <c r="C875" s="115">
        <v>44532.0</v>
      </c>
      <c r="D875" s="89" t="s">
        <v>82</v>
      </c>
      <c r="E875" s="89" t="s">
        <v>36</v>
      </c>
      <c r="F875" s="89" t="s">
        <v>222</v>
      </c>
      <c r="G875" s="90" t="s">
        <v>38</v>
      </c>
      <c r="H875" s="111">
        <v>27609.0</v>
      </c>
      <c r="I875" s="91"/>
      <c r="J875" s="86">
        <v>0.0</v>
      </c>
      <c r="K875" s="86">
        <v>1.0</v>
      </c>
      <c r="L875" s="86">
        <v>0.0</v>
      </c>
      <c r="M875" s="89" t="s">
        <v>39</v>
      </c>
      <c r="N875" s="89" t="s">
        <v>39</v>
      </c>
      <c r="O875" s="86">
        <v>2.0</v>
      </c>
      <c r="P875" s="86">
        <v>0.0</v>
      </c>
      <c r="Q875" s="86">
        <v>0.0</v>
      </c>
      <c r="R875" s="86">
        <v>0.0</v>
      </c>
      <c r="S875" s="86">
        <v>0.0</v>
      </c>
      <c r="T875" s="86">
        <v>0.0</v>
      </c>
      <c r="U875" s="86">
        <v>0.0</v>
      </c>
      <c r="V875" s="86">
        <v>0.0</v>
      </c>
      <c r="W875" s="86">
        <v>0.0</v>
      </c>
      <c r="X875" s="86">
        <v>0.0</v>
      </c>
      <c r="Y875" s="86">
        <v>0.0</v>
      </c>
      <c r="Z875" s="86">
        <v>9.0</v>
      </c>
      <c r="AA875" s="86">
        <v>5.0</v>
      </c>
      <c r="AB875" s="86">
        <v>10.0</v>
      </c>
      <c r="AC875" s="86">
        <v>1.0</v>
      </c>
      <c r="AD875" s="86">
        <v>1.0</v>
      </c>
      <c r="AE875" s="86">
        <v>0.0</v>
      </c>
      <c r="AF875" s="86">
        <v>0.0</v>
      </c>
      <c r="AG875" s="86">
        <v>0.0</v>
      </c>
      <c r="AH875" s="86">
        <v>0.0</v>
      </c>
      <c r="AI875" s="86">
        <v>0.0</v>
      </c>
      <c r="AJ875" s="116"/>
    </row>
    <row r="876">
      <c r="A876" s="86">
        <v>14145.1</v>
      </c>
      <c r="B876" s="112">
        <v>44466.0</v>
      </c>
      <c r="C876" s="115">
        <v>44536.0</v>
      </c>
      <c r="D876" s="89" t="s">
        <v>312</v>
      </c>
      <c r="E876" s="89" t="s">
        <v>36</v>
      </c>
      <c r="F876" s="89" t="s">
        <v>275</v>
      </c>
      <c r="G876" s="90" t="s">
        <v>38</v>
      </c>
      <c r="H876" s="111">
        <v>27609.0</v>
      </c>
      <c r="I876" s="91"/>
      <c r="J876" s="86">
        <v>0.0</v>
      </c>
      <c r="K876" s="86">
        <v>1.0</v>
      </c>
      <c r="L876" s="86">
        <v>0.0</v>
      </c>
      <c r="M876" s="89" t="s">
        <v>49</v>
      </c>
      <c r="N876" s="89" t="s">
        <v>39</v>
      </c>
      <c r="O876" s="86">
        <v>5.0</v>
      </c>
      <c r="P876" s="86">
        <v>0.0</v>
      </c>
      <c r="Q876" s="86">
        <v>0.0</v>
      </c>
      <c r="R876" s="86">
        <v>0.0</v>
      </c>
      <c r="S876" s="86">
        <v>0.0</v>
      </c>
      <c r="T876" s="86">
        <v>0.0</v>
      </c>
      <c r="U876" s="86">
        <v>11.0</v>
      </c>
      <c r="V876" s="86">
        <v>5.0</v>
      </c>
      <c r="W876" s="86">
        <v>10.0</v>
      </c>
      <c r="X876" s="86">
        <v>1.0</v>
      </c>
      <c r="Y876" s="86">
        <v>0.0</v>
      </c>
      <c r="Z876" s="86">
        <v>0.0</v>
      </c>
      <c r="AA876" s="86">
        <v>0.0</v>
      </c>
      <c r="AB876" s="86">
        <v>0.0</v>
      </c>
      <c r="AC876" s="86">
        <v>0.0</v>
      </c>
      <c r="AD876" s="86">
        <v>0.0</v>
      </c>
      <c r="AE876" s="86">
        <v>0.0</v>
      </c>
      <c r="AF876" s="86">
        <v>0.0</v>
      </c>
      <c r="AG876" s="86">
        <v>0.0</v>
      </c>
      <c r="AH876" s="86">
        <v>0.0</v>
      </c>
      <c r="AI876" s="86">
        <v>0.0</v>
      </c>
      <c r="AJ876" s="116"/>
    </row>
    <row r="877">
      <c r="A877" s="86">
        <v>14145.2</v>
      </c>
      <c r="B877" s="112">
        <v>44466.0</v>
      </c>
      <c r="C877" s="115">
        <v>44536.0</v>
      </c>
      <c r="D877" s="89" t="s">
        <v>312</v>
      </c>
      <c r="E877" s="89" t="s">
        <v>36</v>
      </c>
      <c r="F877" s="89" t="s">
        <v>275</v>
      </c>
      <c r="G877" s="90" t="s">
        <v>38</v>
      </c>
      <c r="H877" s="111">
        <v>27609.0</v>
      </c>
      <c r="I877" s="91"/>
      <c r="J877" s="86">
        <v>0.0</v>
      </c>
      <c r="K877" s="86">
        <v>1.0</v>
      </c>
      <c r="L877" s="86">
        <v>0.0</v>
      </c>
      <c r="M877" s="89" t="s">
        <v>49</v>
      </c>
      <c r="N877" s="89" t="s">
        <v>39</v>
      </c>
      <c r="O877" s="86">
        <v>5.0</v>
      </c>
      <c r="P877" s="86">
        <v>0.0</v>
      </c>
      <c r="Q877" s="86">
        <v>0.0</v>
      </c>
      <c r="R877" s="86">
        <v>0.0</v>
      </c>
      <c r="S877" s="86">
        <v>0.0</v>
      </c>
      <c r="T877" s="86">
        <v>0.0</v>
      </c>
      <c r="U877" s="86">
        <v>11.0</v>
      </c>
      <c r="V877" s="86">
        <v>5.0</v>
      </c>
      <c r="W877" s="86">
        <v>10.0</v>
      </c>
      <c r="X877" s="86">
        <v>1.0</v>
      </c>
      <c r="Y877" s="86">
        <v>0.0</v>
      </c>
      <c r="Z877" s="86">
        <v>0.0</v>
      </c>
      <c r="AA877" s="86">
        <v>0.0</v>
      </c>
      <c r="AB877" s="86">
        <v>0.0</v>
      </c>
      <c r="AC877" s="86">
        <v>0.0</v>
      </c>
      <c r="AD877" s="86">
        <v>0.0</v>
      </c>
      <c r="AE877" s="86">
        <v>0.0</v>
      </c>
      <c r="AF877" s="86">
        <v>0.0</v>
      </c>
      <c r="AG877" s="86">
        <v>0.0</v>
      </c>
      <c r="AH877" s="86">
        <v>0.0</v>
      </c>
      <c r="AI877" s="86">
        <v>0.0</v>
      </c>
      <c r="AJ877" s="116"/>
    </row>
    <row r="878">
      <c r="A878" s="86">
        <v>14145.3</v>
      </c>
      <c r="B878" s="112">
        <v>44466.0</v>
      </c>
      <c r="C878" s="115">
        <v>44536.0</v>
      </c>
      <c r="D878" s="89" t="s">
        <v>312</v>
      </c>
      <c r="E878" s="89" t="s">
        <v>36</v>
      </c>
      <c r="F878" s="89" t="s">
        <v>275</v>
      </c>
      <c r="G878" s="90" t="s">
        <v>38</v>
      </c>
      <c r="H878" s="111">
        <v>27609.0</v>
      </c>
      <c r="I878" s="91"/>
      <c r="J878" s="86">
        <v>0.0</v>
      </c>
      <c r="K878" s="86">
        <v>1.0</v>
      </c>
      <c r="L878" s="86">
        <v>0.0</v>
      </c>
      <c r="M878" s="89" t="s">
        <v>49</v>
      </c>
      <c r="N878" s="89" t="s">
        <v>39</v>
      </c>
      <c r="O878" s="86">
        <v>5.0</v>
      </c>
      <c r="P878" s="86">
        <v>0.0</v>
      </c>
      <c r="Q878" s="86">
        <v>0.0</v>
      </c>
      <c r="R878" s="86">
        <v>0.0</v>
      </c>
      <c r="S878" s="86">
        <v>0.0</v>
      </c>
      <c r="T878" s="86">
        <v>0.0</v>
      </c>
      <c r="U878" s="86">
        <v>12.0</v>
      </c>
      <c r="V878" s="86">
        <v>5.0</v>
      </c>
      <c r="W878" s="86">
        <v>10.0</v>
      </c>
      <c r="X878" s="86">
        <v>1.0</v>
      </c>
      <c r="Y878" s="86">
        <v>0.0</v>
      </c>
      <c r="Z878" s="86">
        <v>0.0</v>
      </c>
      <c r="AA878" s="86">
        <v>0.0</v>
      </c>
      <c r="AB878" s="86">
        <v>0.0</v>
      </c>
      <c r="AC878" s="86">
        <v>0.0</v>
      </c>
      <c r="AD878" s="86">
        <v>0.0</v>
      </c>
      <c r="AE878" s="86">
        <v>0.0</v>
      </c>
      <c r="AF878" s="86">
        <v>0.0</v>
      </c>
      <c r="AG878" s="86">
        <v>0.0</v>
      </c>
      <c r="AH878" s="86">
        <v>0.0</v>
      </c>
      <c r="AI878" s="86">
        <v>0.0</v>
      </c>
      <c r="AJ878" s="116"/>
    </row>
    <row r="879">
      <c r="A879" s="86">
        <v>14146.1</v>
      </c>
      <c r="B879" s="112">
        <v>44466.0</v>
      </c>
      <c r="C879" s="112">
        <v>44498.0</v>
      </c>
      <c r="D879" s="89" t="s">
        <v>166</v>
      </c>
      <c r="E879" s="89" t="s">
        <v>160</v>
      </c>
      <c r="F879" s="89" t="s">
        <v>212</v>
      </c>
      <c r="G879" s="90" t="s">
        <v>38</v>
      </c>
      <c r="H879" s="111">
        <v>27606.0</v>
      </c>
      <c r="I879" s="91"/>
      <c r="J879" s="86">
        <v>0.0</v>
      </c>
      <c r="K879" s="86">
        <v>1.0</v>
      </c>
      <c r="L879" s="86">
        <v>0.0</v>
      </c>
      <c r="M879" s="89" t="s">
        <v>49</v>
      </c>
      <c r="N879" s="89" t="s">
        <v>39</v>
      </c>
      <c r="O879" s="86">
        <v>0.0</v>
      </c>
      <c r="P879" s="86">
        <v>0.0</v>
      </c>
      <c r="Q879" s="86">
        <v>0.0</v>
      </c>
      <c r="R879" s="86">
        <v>0.0</v>
      </c>
      <c r="S879" s="86">
        <v>0.0</v>
      </c>
      <c r="T879" s="86">
        <v>0.0</v>
      </c>
      <c r="U879" s="86">
        <v>0.0</v>
      </c>
      <c r="V879" s="86">
        <v>0.0</v>
      </c>
      <c r="W879" s="86">
        <v>0.0</v>
      </c>
      <c r="X879" s="86">
        <v>0.0</v>
      </c>
      <c r="Y879" s="86">
        <v>0.0</v>
      </c>
      <c r="Z879" s="86">
        <v>10.0</v>
      </c>
      <c r="AA879" s="86">
        <v>5.0</v>
      </c>
      <c r="AB879" s="86">
        <v>0.0</v>
      </c>
      <c r="AC879" s="86">
        <v>0.0</v>
      </c>
      <c r="AD879" s="86">
        <v>1.0</v>
      </c>
      <c r="AE879" s="86">
        <v>0.0</v>
      </c>
      <c r="AF879" s="86">
        <v>0.0</v>
      </c>
      <c r="AG879" s="86">
        <v>0.0</v>
      </c>
      <c r="AH879" s="86">
        <v>0.0</v>
      </c>
      <c r="AI879" s="86">
        <v>0.0</v>
      </c>
      <c r="AJ879" s="116"/>
    </row>
    <row r="880">
      <c r="A880" s="86">
        <v>14146.2</v>
      </c>
      <c r="B880" s="112">
        <v>44466.0</v>
      </c>
      <c r="C880" s="112">
        <v>44498.0</v>
      </c>
      <c r="D880" s="89" t="s">
        <v>166</v>
      </c>
      <c r="E880" s="89" t="s">
        <v>160</v>
      </c>
      <c r="F880" s="110"/>
      <c r="G880" s="113"/>
      <c r="H880" s="113"/>
      <c r="I880" s="91"/>
      <c r="J880" s="86">
        <v>0.0</v>
      </c>
      <c r="K880" s="86">
        <v>0.0</v>
      </c>
      <c r="L880" s="86">
        <v>1.0</v>
      </c>
      <c r="M880" s="89" t="s">
        <v>39</v>
      </c>
      <c r="N880" s="89" t="s">
        <v>39</v>
      </c>
      <c r="O880" s="86">
        <v>1.0</v>
      </c>
      <c r="P880" s="86">
        <v>0.0</v>
      </c>
      <c r="Q880" s="86">
        <v>0.0</v>
      </c>
      <c r="R880" s="86">
        <v>0.0</v>
      </c>
      <c r="S880" s="86">
        <v>0.0</v>
      </c>
      <c r="T880" s="86">
        <v>0.0</v>
      </c>
      <c r="U880" s="86">
        <v>12.0</v>
      </c>
      <c r="V880" s="86">
        <v>10.0</v>
      </c>
      <c r="W880" s="86">
        <v>0.0</v>
      </c>
      <c r="X880" s="86">
        <v>0.0</v>
      </c>
      <c r="Y880" s="86">
        <v>1.0</v>
      </c>
      <c r="Z880" s="86">
        <v>0.0</v>
      </c>
      <c r="AA880" s="86">
        <v>0.0</v>
      </c>
      <c r="AB880" s="86">
        <v>0.0</v>
      </c>
      <c r="AC880" s="86">
        <v>0.0</v>
      </c>
      <c r="AD880" s="86">
        <v>0.0</v>
      </c>
      <c r="AE880" s="86">
        <v>0.0</v>
      </c>
      <c r="AF880" s="86">
        <v>0.0</v>
      </c>
      <c r="AG880" s="86">
        <v>0.0</v>
      </c>
      <c r="AH880" s="86">
        <v>0.0</v>
      </c>
      <c r="AI880" s="86">
        <v>0.0</v>
      </c>
      <c r="AJ880" s="116"/>
    </row>
    <row r="881">
      <c r="A881" s="86">
        <v>14146.3</v>
      </c>
      <c r="B881" s="112">
        <v>44466.0</v>
      </c>
      <c r="C881" s="112">
        <v>44498.0</v>
      </c>
      <c r="D881" s="89" t="s">
        <v>166</v>
      </c>
      <c r="E881" s="89" t="s">
        <v>160</v>
      </c>
      <c r="F881" s="110"/>
      <c r="G881" s="113"/>
      <c r="H881" s="113"/>
      <c r="I881" s="91"/>
      <c r="J881" s="86">
        <v>1.0</v>
      </c>
      <c r="K881" s="86">
        <v>0.0</v>
      </c>
      <c r="L881" s="86">
        <v>0.0</v>
      </c>
      <c r="M881" s="89" t="s">
        <v>39</v>
      </c>
      <c r="N881" s="89" t="s">
        <v>39</v>
      </c>
      <c r="O881" s="86">
        <v>0.0</v>
      </c>
      <c r="P881" s="86">
        <v>0.0</v>
      </c>
      <c r="Q881" s="86">
        <v>0.0</v>
      </c>
      <c r="R881" s="86">
        <v>0.0</v>
      </c>
      <c r="S881" s="86">
        <v>0.0</v>
      </c>
      <c r="T881" s="86">
        <v>0.0</v>
      </c>
      <c r="U881" s="86">
        <v>0.0</v>
      </c>
      <c r="V881" s="86">
        <v>0.0</v>
      </c>
      <c r="W881" s="86">
        <v>0.0</v>
      </c>
      <c r="X881" s="86">
        <v>0.0</v>
      </c>
      <c r="Y881" s="86">
        <v>0.0</v>
      </c>
      <c r="Z881" s="86">
        <v>7.0</v>
      </c>
      <c r="AA881" s="86">
        <v>4.0</v>
      </c>
      <c r="AB881" s="86">
        <v>0.0</v>
      </c>
      <c r="AC881" s="86">
        <v>0.0</v>
      </c>
      <c r="AD881" s="86">
        <v>1.0</v>
      </c>
      <c r="AE881" s="86">
        <v>0.0</v>
      </c>
      <c r="AF881" s="86">
        <v>0.0</v>
      </c>
      <c r="AG881" s="86">
        <v>0.0</v>
      </c>
      <c r="AH881" s="86">
        <v>0.0</v>
      </c>
      <c r="AI881" s="86">
        <v>0.0</v>
      </c>
      <c r="AJ881" s="116"/>
    </row>
    <row r="882">
      <c r="A882" s="86">
        <v>14147.1</v>
      </c>
      <c r="B882" s="112">
        <v>44467.0</v>
      </c>
      <c r="C882" s="115">
        <v>44533.0</v>
      </c>
      <c r="D882" s="89" t="s">
        <v>242</v>
      </c>
      <c r="E882" s="89" t="s">
        <v>36</v>
      </c>
      <c r="F882" s="89" t="s">
        <v>40</v>
      </c>
      <c r="G882" s="113"/>
      <c r="H882" s="113"/>
      <c r="I882" s="91"/>
      <c r="J882" s="86">
        <v>0.0</v>
      </c>
      <c r="K882" s="86">
        <v>1.0</v>
      </c>
      <c r="L882" s="86">
        <v>0.0</v>
      </c>
      <c r="M882" s="89" t="s">
        <v>39</v>
      </c>
      <c r="N882" s="89" t="s">
        <v>39</v>
      </c>
      <c r="O882" s="86">
        <v>5.0</v>
      </c>
      <c r="P882" s="86">
        <v>10.0</v>
      </c>
      <c r="Q882" s="86">
        <v>8.0</v>
      </c>
      <c r="R882" s="86">
        <v>10.0</v>
      </c>
      <c r="S882" s="86">
        <v>1.0</v>
      </c>
      <c r="T882" s="86">
        <v>0.0</v>
      </c>
      <c r="U882" s="86">
        <v>0.0</v>
      </c>
      <c r="V882" s="86">
        <v>0.0</v>
      </c>
      <c r="W882" s="86">
        <v>0.0</v>
      </c>
      <c r="X882" s="86">
        <v>0.0</v>
      </c>
      <c r="Y882" s="86">
        <v>0.0</v>
      </c>
      <c r="Z882" s="86">
        <v>0.0</v>
      </c>
      <c r="AA882" s="86">
        <v>0.0</v>
      </c>
      <c r="AB882" s="86">
        <v>0.0</v>
      </c>
      <c r="AC882" s="86">
        <v>0.0</v>
      </c>
      <c r="AD882" s="86">
        <v>0.0</v>
      </c>
      <c r="AE882" s="86">
        <v>0.0</v>
      </c>
      <c r="AF882" s="86">
        <v>0.0</v>
      </c>
      <c r="AG882" s="86">
        <v>0.0</v>
      </c>
      <c r="AH882" s="86">
        <v>0.0</v>
      </c>
      <c r="AI882" s="86">
        <v>0.0</v>
      </c>
      <c r="AJ882" s="116"/>
    </row>
    <row r="883">
      <c r="A883" s="86">
        <v>14147.2</v>
      </c>
      <c r="B883" s="112">
        <v>44467.0</v>
      </c>
      <c r="C883" s="115">
        <v>44533.0</v>
      </c>
      <c r="D883" s="89" t="s">
        <v>242</v>
      </c>
      <c r="E883" s="89" t="s">
        <v>36</v>
      </c>
      <c r="F883" s="89" t="s">
        <v>40</v>
      </c>
      <c r="G883" s="110"/>
      <c r="H883" s="110"/>
      <c r="I883" s="110"/>
      <c r="J883" s="86">
        <v>0.0</v>
      </c>
      <c r="K883" s="86">
        <v>1.0</v>
      </c>
      <c r="L883" s="86">
        <v>0.0</v>
      </c>
      <c r="M883" s="89" t="s">
        <v>39</v>
      </c>
      <c r="N883" s="89" t="s">
        <v>39</v>
      </c>
      <c r="O883" s="86">
        <v>4.0</v>
      </c>
      <c r="P883" s="86">
        <v>0.0</v>
      </c>
      <c r="Q883" s="86">
        <v>0.0</v>
      </c>
      <c r="R883" s="86">
        <v>0.0</v>
      </c>
      <c r="S883" s="86">
        <v>0.0</v>
      </c>
      <c r="T883" s="86">
        <v>0.0</v>
      </c>
      <c r="U883" s="86">
        <v>8.0</v>
      </c>
      <c r="V883" s="86">
        <v>4.0</v>
      </c>
      <c r="W883" s="86">
        <v>10.0</v>
      </c>
      <c r="X883" s="86">
        <v>0.0</v>
      </c>
      <c r="Y883" s="86">
        <v>0.0</v>
      </c>
      <c r="Z883" s="86">
        <v>0.0</v>
      </c>
      <c r="AA883" s="86">
        <v>0.0</v>
      </c>
      <c r="AB883" s="86">
        <v>0.0</v>
      </c>
      <c r="AC883" s="86">
        <v>0.0</v>
      </c>
      <c r="AD883" s="86">
        <v>0.0</v>
      </c>
      <c r="AE883" s="86">
        <v>1.0</v>
      </c>
      <c r="AF883" s="86">
        <v>0.0</v>
      </c>
      <c r="AG883" s="86">
        <v>0.0</v>
      </c>
      <c r="AH883" s="86">
        <v>0.0</v>
      </c>
      <c r="AI883" s="86">
        <v>0.0</v>
      </c>
      <c r="AJ883" s="116"/>
    </row>
    <row r="884">
      <c r="A884" s="86">
        <v>14148.1</v>
      </c>
      <c r="B884" s="112">
        <v>44467.0</v>
      </c>
      <c r="C884" s="115">
        <v>44523.0</v>
      </c>
      <c r="D884" s="89" t="s">
        <v>229</v>
      </c>
      <c r="E884" s="89" t="s">
        <v>36</v>
      </c>
      <c r="F884" s="89" t="s">
        <v>230</v>
      </c>
      <c r="G884" s="89" t="s">
        <v>38</v>
      </c>
      <c r="H884" s="86">
        <v>27604.0</v>
      </c>
      <c r="I884" s="110"/>
      <c r="J884" s="86">
        <v>0.0</v>
      </c>
      <c r="K884" s="86">
        <v>1.0</v>
      </c>
      <c r="L884" s="86">
        <v>0.0</v>
      </c>
      <c r="M884" s="89" t="s">
        <v>39</v>
      </c>
      <c r="N884" s="89" t="s">
        <v>39</v>
      </c>
      <c r="O884" s="86">
        <v>2.0</v>
      </c>
      <c r="P884" s="86">
        <v>0.0</v>
      </c>
      <c r="Q884" s="86">
        <v>0.0</v>
      </c>
      <c r="R884" s="86">
        <v>0.0</v>
      </c>
      <c r="S884" s="86">
        <v>0.0</v>
      </c>
      <c r="T884" s="86">
        <v>0.0</v>
      </c>
      <c r="U884" s="86">
        <v>12.0</v>
      </c>
      <c r="V884" s="86">
        <v>6.0</v>
      </c>
      <c r="W884" s="86">
        <v>10.0</v>
      </c>
      <c r="X884" s="86">
        <v>1.0</v>
      </c>
      <c r="Y884" s="86">
        <v>1.0</v>
      </c>
      <c r="Z884" s="86">
        <v>0.0</v>
      </c>
      <c r="AA884" s="86">
        <v>0.0</v>
      </c>
      <c r="AB884" s="86">
        <v>0.0</v>
      </c>
      <c r="AC884" s="86">
        <v>0.0</v>
      </c>
      <c r="AD884" s="86">
        <v>0.0</v>
      </c>
      <c r="AE884" s="86">
        <v>0.0</v>
      </c>
      <c r="AF884" s="86">
        <v>0.0</v>
      </c>
      <c r="AG884" s="86">
        <v>0.0</v>
      </c>
      <c r="AH884" s="86">
        <v>0.0</v>
      </c>
      <c r="AI884" s="86">
        <v>0.0</v>
      </c>
      <c r="AJ884" s="116"/>
    </row>
    <row r="885">
      <c r="A885" s="86">
        <v>14148.2</v>
      </c>
      <c r="B885" s="112">
        <v>44467.0</v>
      </c>
      <c r="C885" s="115">
        <v>44523.0</v>
      </c>
      <c r="D885" s="89" t="s">
        <v>229</v>
      </c>
      <c r="E885" s="89" t="s">
        <v>36</v>
      </c>
      <c r="I885" s="110"/>
      <c r="J885" s="86">
        <v>1.0</v>
      </c>
      <c r="K885" s="86">
        <v>0.0</v>
      </c>
      <c r="L885" s="86">
        <v>0.0</v>
      </c>
      <c r="M885" s="89" t="s">
        <v>39</v>
      </c>
      <c r="N885" s="89" t="s">
        <v>39</v>
      </c>
      <c r="O885" s="86">
        <v>2.0</v>
      </c>
      <c r="P885" s="86">
        <v>0.0</v>
      </c>
      <c r="Q885" s="86">
        <v>0.0</v>
      </c>
      <c r="R885" s="86">
        <v>0.0</v>
      </c>
      <c r="S885" s="86">
        <v>0.0</v>
      </c>
      <c r="T885" s="86">
        <v>0.0</v>
      </c>
      <c r="U885" s="86">
        <v>0.0</v>
      </c>
      <c r="V885" s="86">
        <v>0.0</v>
      </c>
      <c r="W885" s="86">
        <v>0.0</v>
      </c>
      <c r="X885" s="86">
        <v>0.0</v>
      </c>
      <c r="Y885" s="86">
        <v>0.0</v>
      </c>
      <c r="Z885" s="86">
        <v>0.0</v>
      </c>
      <c r="AA885" s="86">
        <v>0.0</v>
      </c>
      <c r="AB885" s="86">
        <v>0.0</v>
      </c>
      <c r="AC885" s="86">
        <v>0.0</v>
      </c>
      <c r="AD885" s="86">
        <v>0.0</v>
      </c>
      <c r="AE885" s="86">
        <v>4.0</v>
      </c>
      <c r="AF885" s="86">
        <v>2.0</v>
      </c>
      <c r="AG885" s="86">
        <v>10.0</v>
      </c>
      <c r="AH885" s="86">
        <v>1.0</v>
      </c>
      <c r="AI885" s="86">
        <v>1.0</v>
      </c>
      <c r="AJ885" s="116"/>
    </row>
    <row r="886">
      <c r="A886" s="86">
        <v>14148.3</v>
      </c>
      <c r="B886" s="112">
        <v>44467.0</v>
      </c>
      <c r="C886" s="115">
        <v>44523.0</v>
      </c>
      <c r="D886" s="89" t="s">
        <v>229</v>
      </c>
      <c r="E886" s="89" t="s">
        <v>36</v>
      </c>
      <c r="I886" s="110"/>
      <c r="J886" s="86">
        <v>1.0</v>
      </c>
      <c r="K886" s="86">
        <v>0.0</v>
      </c>
      <c r="L886" s="86">
        <v>0.0</v>
      </c>
      <c r="M886" s="89" t="s">
        <v>39</v>
      </c>
      <c r="N886" s="89" t="s">
        <v>39</v>
      </c>
      <c r="O886" s="86">
        <v>2.0</v>
      </c>
      <c r="P886" s="86">
        <v>0.0</v>
      </c>
      <c r="Q886" s="86">
        <v>0.0</v>
      </c>
      <c r="R886" s="86">
        <v>0.0</v>
      </c>
      <c r="S886" s="86">
        <v>0.0</v>
      </c>
      <c r="T886" s="86">
        <v>0.0</v>
      </c>
      <c r="U886" s="86">
        <v>0.0</v>
      </c>
      <c r="V886" s="86">
        <v>0.0</v>
      </c>
      <c r="W886" s="86">
        <v>0.0</v>
      </c>
      <c r="X886" s="86">
        <v>0.0</v>
      </c>
      <c r="Y886" s="86">
        <v>0.0</v>
      </c>
      <c r="Z886" s="86">
        <v>6.0</v>
      </c>
      <c r="AA886" s="86">
        <v>3.0</v>
      </c>
      <c r="AB886" s="86">
        <v>10.0</v>
      </c>
      <c r="AC886" s="86">
        <v>2.0</v>
      </c>
      <c r="AD886" s="86">
        <v>1.0</v>
      </c>
      <c r="AE886" s="86">
        <v>0.0</v>
      </c>
      <c r="AF886" s="86">
        <v>0.0</v>
      </c>
      <c r="AG886" s="86">
        <v>0.0</v>
      </c>
      <c r="AH886" s="86">
        <v>0.0</v>
      </c>
      <c r="AI886" s="86">
        <v>0.0</v>
      </c>
      <c r="AJ886" s="116"/>
    </row>
    <row r="887">
      <c r="A887" s="86">
        <v>14149.1</v>
      </c>
      <c r="B887" s="112">
        <v>44467.0</v>
      </c>
      <c r="C887" s="115">
        <v>44536.0</v>
      </c>
      <c r="D887" s="89" t="s">
        <v>213</v>
      </c>
      <c r="E887" s="89" t="s">
        <v>36</v>
      </c>
      <c r="F887" s="89" t="s">
        <v>216</v>
      </c>
      <c r="G887" s="89" t="s">
        <v>86</v>
      </c>
      <c r="H887" s="86">
        <v>27591.0</v>
      </c>
      <c r="I887" s="110"/>
      <c r="J887" s="86">
        <v>0.0</v>
      </c>
      <c r="K887" s="86">
        <v>1.0</v>
      </c>
      <c r="L887" s="86">
        <v>0.0</v>
      </c>
      <c r="M887" s="89" t="s">
        <v>49</v>
      </c>
      <c r="N887" s="89" t="s">
        <v>39</v>
      </c>
      <c r="O887" s="86">
        <v>0.0</v>
      </c>
      <c r="P887" s="86">
        <v>11.0</v>
      </c>
      <c r="Q887" s="86">
        <v>5.0</v>
      </c>
      <c r="R887" s="86">
        <v>6.0</v>
      </c>
      <c r="S887" s="86">
        <v>0.0</v>
      </c>
      <c r="T887" s="86">
        <v>1.0</v>
      </c>
      <c r="U887" s="86">
        <v>0.0</v>
      </c>
      <c r="V887" s="86">
        <v>0.0</v>
      </c>
      <c r="W887" s="86">
        <v>0.0</v>
      </c>
      <c r="X887" s="86">
        <v>0.0</v>
      </c>
      <c r="Y887" s="86">
        <v>0.0</v>
      </c>
      <c r="Z887" s="86">
        <v>0.0</v>
      </c>
      <c r="AA887" s="86">
        <v>0.0</v>
      </c>
      <c r="AB887" s="86">
        <v>5.0</v>
      </c>
      <c r="AC887" s="86">
        <v>1.0</v>
      </c>
      <c r="AD887" s="86">
        <v>0.0</v>
      </c>
      <c r="AE887" s="86">
        <v>0.0</v>
      </c>
      <c r="AF887" s="86">
        <v>0.0</v>
      </c>
      <c r="AG887" s="86">
        <v>0.0</v>
      </c>
      <c r="AH887" s="86">
        <v>0.0</v>
      </c>
      <c r="AI887" s="86">
        <v>0.0</v>
      </c>
      <c r="AJ887" s="116"/>
    </row>
    <row r="888">
      <c r="A888" s="86">
        <v>14149.2</v>
      </c>
      <c r="B888" s="112">
        <v>44467.0</v>
      </c>
      <c r="C888" s="115">
        <v>44536.0</v>
      </c>
      <c r="D888" s="89" t="s">
        <v>213</v>
      </c>
      <c r="E888" s="89" t="s">
        <v>36</v>
      </c>
      <c r="I888" s="110"/>
      <c r="J888" s="86">
        <v>1.0</v>
      </c>
      <c r="K888" s="86">
        <v>0.0</v>
      </c>
      <c r="L888" s="86">
        <v>0.0</v>
      </c>
      <c r="M888" s="89" t="s">
        <v>49</v>
      </c>
      <c r="N888" s="89" t="s">
        <v>39</v>
      </c>
      <c r="O888" s="86">
        <v>0.0</v>
      </c>
      <c r="P888" s="86">
        <v>0.0</v>
      </c>
      <c r="Q888" s="86">
        <v>0.0</v>
      </c>
      <c r="R888" s="86">
        <v>0.0</v>
      </c>
      <c r="S888" s="86">
        <v>0.0</v>
      </c>
      <c r="T888" s="86">
        <v>0.0</v>
      </c>
      <c r="U888" s="86">
        <v>0.0</v>
      </c>
      <c r="V888" s="86">
        <v>0.0</v>
      </c>
      <c r="W888" s="86">
        <v>0.0</v>
      </c>
      <c r="X888" s="86">
        <v>0.0</v>
      </c>
      <c r="Y888" s="86">
        <v>0.0</v>
      </c>
      <c r="Z888" s="86">
        <v>7.0</v>
      </c>
      <c r="AA888" s="86">
        <v>3.0</v>
      </c>
      <c r="AB888" s="86">
        <v>11.0</v>
      </c>
      <c r="AC888" s="86">
        <v>1.0</v>
      </c>
      <c r="AD888" s="86">
        <v>1.0</v>
      </c>
      <c r="AE888" s="86">
        <v>0.0</v>
      </c>
      <c r="AF888" s="86">
        <v>0.0</v>
      </c>
      <c r="AG888" s="86">
        <v>0.0</v>
      </c>
      <c r="AH888" s="86">
        <v>0.0</v>
      </c>
      <c r="AI888" s="86">
        <v>0.0</v>
      </c>
      <c r="AJ888" s="116"/>
    </row>
    <row r="889">
      <c r="A889" s="86">
        <v>14150.1</v>
      </c>
      <c r="B889" s="112">
        <v>44467.0</v>
      </c>
      <c r="C889" s="115">
        <v>44536.0</v>
      </c>
      <c r="D889" s="89" t="s">
        <v>215</v>
      </c>
      <c r="E889" s="89" t="s">
        <v>36</v>
      </c>
      <c r="F889" s="89" t="s">
        <v>308</v>
      </c>
      <c r="G889" s="89" t="s">
        <v>43</v>
      </c>
      <c r="H889" s="86">
        <v>27545.0</v>
      </c>
      <c r="I889" s="110"/>
      <c r="J889" s="86">
        <v>0.0</v>
      </c>
      <c r="K889" s="86">
        <v>1.0</v>
      </c>
      <c r="L889" s="86">
        <v>0.0</v>
      </c>
      <c r="M889" s="89" t="s">
        <v>39</v>
      </c>
      <c r="N889" s="89" t="s">
        <v>39</v>
      </c>
      <c r="O889" s="86">
        <v>2.0</v>
      </c>
      <c r="P889" s="86">
        <v>12.0</v>
      </c>
      <c r="Q889" s="86">
        <v>6.0</v>
      </c>
      <c r="R889" s="86">
        <v>10.0</v>
      </c>
      <c r="S889" s="86">
        <v>2.0</v>
      </c>
      <c r="T889" s="86">
        <v>1.0</v>
      </c>
      <c r="U889" s="86">
        <v>0.0</v>
      </c>
      <c r="V889" s="86">
        <v>0.0</v>
      </c>
      <c r="W889" s="86">
        <v>0.0</v>
      </c>
      <c r="X889" s="86">
        <v>0.0</v>
      </c>
      <c r="Y889" s="86">
        <v>0.0</v>
      </c>
      <c r="Z889" s="86">
        <v>0.0</v>
      </c>
      <c r="AA889" s="86">
        <v>0.0</v>
      </c>
      <c r="AB889" s="86">
        <v>0.0</v>
      </c>
      <c r="AC889" s="86">
        <v>0.0</v>
      </c>
      <c r="AD889" s="86">
        <v>0.0</v>
      </c>
      <c r="AE889" s="86">
        <v>0.0</v>
      </c>
      <c r="AF889" s="86">
        <v>0.0</v>
      </c>
      <c r="AG889" s="86">
        <v>0.0</v>
      </c>
      <c r="AH889" s="86">
        <v>0.0</v>
      </c>
      <c r="AI889" s="86">
        <v>0.0</v>
      </c>
      <c r="AJ889" s="116"/>
    </row>
    <row r="890">
      <c r="A890" s="86">
        <v>14150.2</v>
      </c>
      <c r="B890" s="112">
        <v>44467.0</v>
      </c>
      <c r="C890" s="115">
        <v>44536.0</v>
      </c>
      <c r="D890" s="89" t="s">
        <v>215</v>
      </c>
      <c r="E890" s="89" t="s">
        <v>36</v>
      </c>
      <c r="I890" s="110"/>
      <c r="J890" s="86">
        <v>0.0</v>
      </c>
      <c r="K890" s="86">
        <v>0.0</v>
      </c>
      <c r="L890" s="86">
        <v>1.0</v>
      </c>
      <c r="M890" s="89" t="s">
        <v>39</v>
      </c>
      <c r="N890" s="89" t="s">
        <v>39</v>
      </c>
      <c r="O890" s="86">
        <v>0.0</v>
      </c>
      <c r="P890" s="86">
        <v>12.0</v>
      </c>
      <c r="Q890" s="86">
        <v>6.0</v>
      </c>
      <c r="R890" s="86">
        <v>5.0</v>
      </c>
      <c r="S890" s="86">
        <v>0.0</v>
      </c>
      <c r="T890" s="86">
        <v>0.0</v>
      </c>
      <c r="U890" s="86">
        <v>0.0</v>
      </c>
      <c r="V890" s="86">
        <v>0.0</v>
      </c>
      <c r="W890" s="86">
        <v>0.0</v>
      </c>
      <c r="X890" s="86">
        <v>0.0</v>
      </c>
      <c r="Y890" s="86">
        <v>0.0</v>
      </c>
      <c r="Z890" s="86">
        <v>0.0</v>
      </c>
      <c r="AA890" s="86">
        <v>0.0</v>
      </c>
      <c r="AB890" s="86">
        <v>0.0</v>
      </c>
      <c r="AC890" s="86">
        <v>0.0</v>
      </c>
      <c r="AD890" s="86">
        <v>0.0</v>
      </c>
      <c r="AE890" s="86">
        <v>0.0</v>
      </c>
      <c r="AF890" s="86">
        <v>0.0</v>
      </c>
      <c r="AG890" s="86">
        <v>0.0</v>
      </c>
      <c r="AH890" s="86">
        <v>0.0</v>
      </c>
      <c r="AI890" s="86">
        <v>0.0</v>
      </c>
      <c r="AJ890" s="116"/>
    </row>
    <row r="891">
      <c r="A891" s="86">
        <v>14150.3</v>
      </c>
      <c r="B891" s="112">
        <v>44467.0</v>
      </c>
      <c r="C891" s="115">
        <v>44536.0</v>
      </c>
      <c r="D891" s="89" t="s">
        <v>215</v>
      </c>
      <c r="E891" s="89" t="s">
        <v>36</v>
      </c>
      <c r="F891" s="89" t="s">
        <v>90</v>
      </c>
      <c r="G891" s="89" t="s">
        <v>91</v>
      </c>
      <c r="H891" s="86">
        <v>27597.0</v>
      </c>
      <c r="I891" s="110"/>
      <c r="J891" s="86">
        <v>0.0</v>
      </c>
      <c r="K891" s="86">
        <v>1.0</v>
      </c>
      <c r="L891" s="86">
        <v>0.0</v>
      </c>
      <c r="M891" s="89" t="s">
        <v>39</v>
      </c>
      <c r="N891" s="89" t="s">
        <v>39</v>
      </c>
      <c r="O891" s="86">
        <v>2.0</v>
      </c>
      <c r="P891" s="86">
        <v>0.0</v>
      </c>
      <c r="Q891" s="86">
        <v>0.0</v>
      </c>
      <c r="R891" s="86">
        <v>0.0</v>
      </c>
      <c r="S891" s="86">
        <v>0.0</v>
      </c>
      <c r="T891" s="86">
        <v>0.0</v>
      </c>
      <c r="U891" s="86">
        <v>0.0</v>
      </c>
      <c r="V891" s="86">
        <v>5.0</v>
      </c>
      <c r="W891" s="86">
        <v>10.0</v>
      </c>
      <c r="X891" s="86">
        <v>1.0</v>
      </c>
      <c r="Y891" s="86">
        <v>0.0</v>
      </c>
      <c r="Z891" s="86">
        <v>0.0</v>
      </c>
      <c r="AA891" s="86">
        <v>0.0</v>
      </c>
      <c r="AB891" s="86">
        <v>0.0</v>
      </c>
      <c r="AC891" s="86">
        <v>0.0</v>
      </c>
      <c r="AD891" s="86">
        <v>0.0</v>
      </c>
      <c r="AE891" s="86">
        <v>11.0</v>
      </c>
      <c r="AF891" s="86">
        <v>0.0</v>
      </c>
      <c r="AG891" s="86">
        <v>0.0</v>
      </c>
      <c r="AH891" s="86">
        <v>0.0</v>
      </c>
      <c r="AI891" s="86">
        <v>1.0</v>
      </c>
      <c r="AJ891" s="116"/>
    </row>
    <row r="892">
      <c r="A892" s="86">
        <v>14150.4</v>
      </c>
      <c r="B892" s="112">
        <v>44467.0</v>
      </c>
      <c r="C892" s="115">
        <v>44536.0</v>
      </c>
      <c r="D892" s="89" t="s">
        <v>215</v>
      </c>
      <c r="E892" s="89" t="s">
        <v>36</v>
      </c>
      <c r="F892" s="89" t="s">
        <v>90</v>
      </c>
      <c r="G892" s="89" t="s">
        <v>91</v>
      </c>
      <c r="H892" s="86">
        <v>27597.0</v>
      </c>
      <c r="I892" s="110"/>
      <c r="J892" s="86">
        <v>0.0</v>
      </c>
      <c r="K892" s="86">
        <v>1.0</v>
      </c>
      <c r="L892" s="86">
        <v>0.0</v>
      </c>
      <c r="M892" s="89" t="s">
        <v>39</v>
      </c>
      <c r="N892" s="89" t="s">
        <v>39</v>
      </c>
      <c r="O892" s="86">
        <v>2.0</v>
      </c>
      <c r="P892" s="86">
        <v>0.0</v>
      </c>
      <c r="Q892" s="86">
        <v>0.0</v>
      </c>
      <c r="R892" s="86">
        <v>0.0</v>
      </c>
      <c r="S892" s="86">
        <v>0.0</v>
      </c>
      <c r="T892" s="86">
        <v>0.0</v>
      </c>
      <c r="U892" s="86">
        <v>0.0</v>
      </c>
      <c r="V892" s="86">
        <v>0.0</v>
      </c>
      <c r="W892" s="86">
        <v>0.0</v>
      </c>
      <c r="X892" s="86">
        <v>0.0</v>
      </c>
      <c r="Y892" s="86">
        <v>0.0</v>
      </c>
      <c r="Z892" s="86">
        <v>11.0</v>
      </c>
      <c r="AA892" s="86">
        <v>5.0</v>
      </c>
      <c r="AB892" s="86">
        <v>10.0</v>
      </c>
      <c r="AC892" s="86">
        <v>2.0</v>
      </c>
      <c r="AD892" s="86">
        <v>1.0</v>
      </c>
      <c r="AE892" s="86">
        <v>0.0</v>
      </c>
      <c r="AF892" s="86">
        <v>0.0</v>
      </c>
      <c r="AG892" s="86">
        <v>0.0</v>
      </c>
      <c r="AH892" s="86">
        <v>0.0</v>
      </c>
      <c r="AI892" s="86">
        <v>0.0</v>
      </c>
      <c r="AJ892" s="116"/>
    </row>
    <row r="893">
      <c r="A893" s="86">
        <v>14151.1</v>
      </c>
      <c r="B893" s="112">
        <v>44467.0</v>
      </c>
      <c r="C893" s="112">
        <v>44494.0</v>
      </c>
      <c r="D893" s="89" t="s">
        <v>432</v>
      </c>
      <c r="E893" s="89" t="s">
        <v>36</v>
      </c>
      <c r="I893" s="110"/>
      <c r="J893" s="86">
        <v>0.0</v>
      </c>
      <c r="K893" s="86">
        <v>0.0</v>
      </c>
      <c r="L893" s="86">
        <v>1.0</v>
      </c>
      <c r="M893" s="89" t="s">
        <v>39</v>
      </c>
      <c r="N893" s="89" t="s">
        <v>39</v>
      </c>
      <c r="O893" s="86">
        <v>3.0</v>
      </c>
      <c r="P893" s="86">
        <v>11.0</v>
      </c>
      <c r="Q893" s="86">
        <v>6.0</v>
      </c>
      <c r="R893" s="86">
        <v>5.0</v>
      </c>
      <c r="S893" s="86">
        <v>2.0</v>
      </c>
      <c r="T893" s="86">
        <v>1.0</v>
      </c>
      <c r="U893" s="86">
        <v>0.0</v>
      </c>
      <c r="V893" s="86">
        <v>0.0</v>
      </c>
      <c r="W893" s="86">
        <v>0.0</v>
      </c>
      <c r="X893" s="86">
        <v>0.0</v>
      </c>
      <c r="Y893" s="86">
        <v>0.0</v>
      </c>
      <c r="Z893" s="86">
        <v>0.0</v>
      </c>
      <c r="AA893" s="86">
        <v>0.0</v>
      </c>
      <c r="AB893" s="86">
        <v>0.0</v>
      </c>
      <c r="AC893" s="86">
        <v>0.0</v>
      </c>
      <c r="AD893" s="86">
        <v>0.0</v>
      </c>
      <c r="AE893" s="86">
        <v>0.0</v>
      </c>
      <c r="AF893" s="86">
        <v>0.0</v>
      </c>
      <c r="AG893" s="86">
        <v>0.0</v>
      </c>
      <c r="AH893" s="86">
        <v>0.0</v>
      </c>
      <c r="AI893" s="86">
        <v>0.0</v>
      </c>
      <c r="AJ893" s="116"/>
    </row>
    <row r="894">
      <c r="A894" s="86">
        <v>14151.2</v>
      </c>
      <c r="B894" s="112">
        <v>44467.0</v>
      </c>
      <c r="C894" s="112">
        <v>44494.0</v>
      </c>
      <c r="D894" s="89" t="s">
        <v>432</v>
      </c>
      <c r="E894" s="89" t="s">
        <v>36</v>
      </c>
      <c r="I894" s="110"/>
      <c r="J894" s="86">
        <v>0.0</v>
      </c>
      <c r="K894" s="86">
        <v>0.0</v>
      </c>
      <c r="L894" s="86">
        <v>1.0</v>
      </c>
      <c r="M894" s="89" t="s">
        <v>39</v>
      </c>
      <c r="N894" s="89" t="s">
        <v>39</v>
      </c>
      <c r="O894" s="86">
        <v>3.0</v>
      </c>
      <c r="P894" s="86">
        <v>11.0</v>
      </c>
      <c r="Q894" s="86">
        <v>5.0</v>
      </c>
      <c r="R894" s="86">
        <v>10.0</v>
      </c>
      <c r="S894" s="86">
        <v>4.0</v>
      </c>
      <c r="T894" s="86">
        <v>1.0</v>
      </c>
      <c r="U894" s="86">
        <v>0.0</v>
      </c>
      <c r="V894" s="86">
        <v>0.0</v>
      </c>
      <c r="W894" s="86">
        <v>0.0</v>
      </c>
      <c r="X894" s="86">
        <v>0.0</v>
      </c>
      <c r="Y894" s="86">
        <v>0.0</v>
      </c>
      <c r="Z894" s="86">
        <v>0.0</v>
      </c>
      <c r="AA894" s="86">
        <v>0.0</v>
      </c>
      <c r="AB894" s="86">
        <v>0.0</v>
      </c>
      <c r="AC894" s="86">
        <v>0.0</v>
      </c>
      <c r="AD894" s="86">
        <v>0.0</v>
      </c>
      <c r="AE894" s="86">
        <v>0.0</v>
      </c>
      <c r="AF894" s="86">
        <v>0.0</v>
      </c>
      <c r="AG894" s="86">
        <v>0.0</v>
      </c>
      <c r="AH894" s="86">
        <v>0.0</v>
      </c>
      <c r="AI894" s="86">
        <v>0.0</v>
      </c>
      <c r="AJ894" s="116"/>
    </row>
    <row r="895">
      <c r="A895" s="86">
        <v>14151.3</v>
      </c>
      <c r="B895" s="112">
        <v>44467.0</v>
      </c>
      <c r="C895" s="112">
        <v>44494.0</v>
      </c>
      <c r="D895" s="89" t="s">
        <v>432</v>
      </c>
      <c r="E895" s="89" t="s">
        <v>36</v>
      </c>
      <c r="F895" s="89" t="s">
        <v>189</v>
      </c>
      <c r="G895" s="90" t="s">
        <v>107</v>
      </c>
      <c r="H895" s="111">
        <v>27519.0</v>
      </c>
      <c r="I895" s="91"/>
      <c r="J895" s="86">
        <v>0.0</v>
      </c>
      <c r="K895" s="86">
        <v>1.0</v>
      </c>
      <c r="L895" s="86">
        <v>0.0</v>
      </c>
      <c r="M895" s="89" t="s">
        <v>39</v>
      </c>
      <c r="N895" s="89" t="s">
        <v>39</v>
      </c>
      <c r="O895" s="86">
        <v>3.0</v>
      </c>
      <c r="P895" s="86">
        <v>0.0</v>
      </c>
      <c r="Q895" s="86">
        <v>0.0</v>
      </c>
      <c r="R895" s="86">
        <v>0.0</v>
      </c>
      <c r="S895" s="86">
        <v>0.0</v>
      </c>
      <c r="T895" s="86">
        <v>0.0</v>
      </c>
      <c r="U895" s="86">
        <v>10.0</v>
      </c>
      <c r="V895" s="86">
        <v>5.0</v>
      </c>
      <c r="W895" s="86">
        <v>10.0</v>
      </c>
      <c r="X895" s="86">
        <v>1.0</v>
      </c>
      <c r="Y895" s="86">
        <v>1.0</v>
      </c>
      <c r="Z895" s="86">
        <v>0.0</v>
      </c>
      <c r="AA895" s="86">
        <v>0.0</v>
      </c>
      <c r="AB895" s="86">
        <v>0.0</v>
      </c>
      <c r="AC895" s="86">
        <v>0.0</v>
      </c>
      <c r="AD895" s="86">
        <v>0.0</v>
      </c>
      <c r="AE895" s="86">
        <v>0.0</v>
      </c>
      <c r="AF895" s="86">
        <v>0.0</v>
      </c>
      <c r="AG895" s="86">
        <v>0.0</v>
      </c>
      <c r="AH895" s="86">
        <v>0.0</v>
      </c>
      <c r="AI895" s="86">
        <v>0.0</v>
      </c>
      <c r="AJ895" s="116"/>
    </row>
    <row r="896">
      <c r="A896" s="86">
        <v>14151.4</v>
      </c>
      <c r="B896" s="112">
        <v>44467.0</v>
      </c>
      <c r="C896" s="112">
        <v>44494.0</v>
      </c>
      <c r="D896" s="89" t="s">
        <v>432</v>
      </c>
      <c r="E896" s="89" t="s">
        <v>36</v>
      </c>
      <c r="F896" s="89" t="s">
        <v>189</v>
      </c>
      <c r="G896" s="90" t="s">
        <v>107</v>
      </c>
      <c r="H896" s="111">
        <v>27519.0</v>
      </c>
      <c r="I896" s="91"/>
      <c r="J896" s="86">
        <v>0.0</v>
      </c>
      <c r="K896" s="86">
        <v>1.0</v>
      </c>
      <c r="L896" s="86">
        <v>0.0</v>
      </c>
      <c r="M896" s="89" t="s">
        <v>39</v>
      </c>
      <c r="N896" s="89" t="s">
        <v>39</v>
      </c>
      <c r="O896" s="86">
        <v>3.0</v>
      </c>
      <c r="P896" s="86">
        <v>9.0</v>
      </c>
      <c r="Q896" s="86">
        <v>5.0</v>
      </c>
      <c r="R896" s="86">
        <v>12.0</v>
      </c>
      <c r="S896" s="86">
        <v>1.0</v>
      </c>
      <c r="T896" s="86">
        <v>1.0</v>
      </c>
      <c r="U896" s="86">
        <v>0.0</v>
      </c>
      <c r="V896" s="86">
        <v>0.0</v>
      </c>
      <c r="W896" s="86">
        <v>0.0</v>
      </c>
      <c r="X896" s="86">
        <v>0.0</v>
      </c>
      <c r="Y896" s="86">
        <v>0.0</v>
      </c>
      <c r="Z896" s="86">
        <v>0.0</v>
      </c>
      <c r="AA896" s="86">
        <v>0.0</v>
      </c>
      <c r="AB896" s="86">
        <v>0.0</v>
      </c>
      <c r="AC896" s="86">
        <v>0.0</v>
      </c>
      <c r="AD896" s="86">
        <v>0.0</v>
      </c>
      <c r="AE896" s="86">
        <v>0.0</v>
      </c>
      <c r="AF896" s="86">
        <v>0.0</v>
      </c>
      <c r="AG896" s="86">
        <v>0.0</v>
      </c>
      <c r="AH896" s="86">
        <v>0.0</v>
      </c>
      <c r="AI896" s="86">
        <v>0.0</v>
      </c>
      <c r="AJ896" s="116"/>
    </row>
    <row r="897">
      <c r="A897" s="86">
        <v>14151.5</v>
      </c>
      <c r="B897" s="112">
        <v>44467.0</v>
      </c>
      <c r="C897" s="112">
        <v>44494.0</v>
      </c>
      <c r="D897" s="89" t="s">
        <v>432</v>
      </c>
      <c r="E897" s="89" t="s">
        <v>36</v>
      </c>
      <c r="F897" s="89" t="s">
        <v>189</v>
      </c>
      <c r="G897" s="90" t="s">
        <v>107</v>
      </c>
      <c r="H897" s="111">
        <v>27519.0</v>
      </c>
      <c r="I897" s="91"/>
      <c r="J897" s="86">
        <v>0.0</v>
      </c>
      <c r="K897" s="86">
        <v>1.0</v>
      </c>
      <c r="L897" s="86">
        <v>0.0</v>
      </c>
      <c r="M897" s="89" t="s">
        <v>39</v>
      </c>
      <c r="N897" s="89" t="s">
        <v>39</v>
      </c>
      <c r="O897" s="86">
        <v>3.0</v>
      </c>
      <c r="P897" s="86">
        <v>10.0</v>
      </c>
      <c r="Q897" s="86">
        <v>5.0</v>
      </c>
      <c r="R897" s="86">
        <v>12.0</v>
      </c>
      <c r="S897" s="86">
        <v>1.0</v>
      </c>
      <c r="T897" s="86">
        <v>1.0</v>
      </c>
      <c r="U897" s="86">
        <v>0.0</v>
      </c>
      <c r="V897" s="86">
        <v>0.0</v>
      </c>
      <c r="W897" s="86">
        <v>0.0</v>
      </c>
      <c r="X897" s="86">
        <v>0.0</v>
      </c>
      <c r="Y897" s="86">
        <v>0.0</v>
      </c>
      <c r="Z897" s="86">
        <v>0.0</v>
      </c>
      <c r="AA897" s="86">
        <v>0.0</v>
      </c>
      <c r="AB897" s="86">
        <v>0.0</v>
      </c>
      <c r="AC897" s="86">
        <v>0.0</v>
      </c>
      <c r="AD897" s="86">
        <v>0.0</v>
      </c>
      <c r="AE897" s="86">
        <v>0.0</v>
      </c>
      <c r="AF897" s="86">
        <v>0.0</v>
      </c>
      <c r="AG897" s="86">
        <v>0.0</v>
      </c>
      <c r="AH897" s="86">
        <v>0.0</v>
      </c>
      <c r="AI897" s="86">
        <v>0.0</v>
      </c>
      <c r="AJ897" s="116"/>
    </row>
    <row r="898">
      <c r="A898" s="86">
        <v>14151.6</v>
      </c>
      <c r="B898" s="112">
        <v>44467.0</v>
      </c>
      <c r="C898" s="112">
        <v>44494.0</v>
      </c>
      <c r="D898" s="89" t="s">
        <v>432</v>
      </c>
      <c r="E898" s="89" t="s">
        <v>36</v>
      </c>
      <c r="F898" s="89" t="s">
        <v>279</v>
      </c>
      <c r="G898" s="89" t="s">
        <v>107</v>
      </c>
      <c r="H898" s="86">
        <v>27519.0</v>
      </c>
      <c r="I898" s="110"/>
      <c r="J898" s="86">
        <v>0.0</v>
      </c>
      <c r="K898" s="86">
        <v>1.0</v>
      </c>
      <c r="L898" s="86">
        <v>0.0</v>
      </c>
      <c r="M898" s="89" t="s">
        <v>39</v>
      </c>
      <c r="N898" s="89" t="s">
        <v>39</v>
      </c>
      <c r="O898" s="86">
        <v>3.0</v>
      </c>
      <c r="P898" s="86">
        <v>0.0</v>
      </c>
      <c r="Q898" s="86">
        <v>0.0</v>
      </c>
      <c r="R898" s="86">
        <v>0.0</v>
      </c>
      <c r="S898" s="86">
        <v>0.0</v>
      </c>
      <c r="T898" s="86">
        <v>0.0</v>
      </c>
      <c r="U898" s="86">
        <v>0.0</v>
      </c>
      <c r="V898" s="86">
        <v>0.0</v>
      </c>
      <c r="W898" s="86">
        <v>0.0</v>
      </c>
      <c r="X898" s="86">
        <v>0.0</v>
      </c>
      <c r="Y898" s="86">
        <v>0.0</v>
      </c>
      <c r="Z898" s="86">
        <v>11.0</v>
      </c>
      <c r="AA898" s="86">
        <v>5.0</v>
      </c>
      <c r="AB898" s="86">
        <v>12.0</v>
      </c>
      <c r="AC898" s="86">
        <v>1.0</v>
      </c>
      <c r="AD898" s="86">
        <v>1.0</v>
      </c>
      <c r="AE898" s="86">
        <v>0.0</v>
      </c>
      <c r="AF898" s="86">
        <v>0.0</v>
      </c>
      <c r="AG898" s="86">
        <v>0.0</v>
      </c>
      <c r="AH898" s="86">
        <v>0.0</v>
      </c>
      <c r="AI898" s="86">
        <v>0.0</v>
      </c>
      <c r="AJ898" s="116"/>
    </row>
    <row r="899">
      <c r="A899" s="86">
        <v>14152.1</v>
      </c>
      <c r="B899" s="112">
        <v>44467.0</v>
      </c>
      <c r="C899" s="112">
        <v>44494.0</v>
      </c>
      <c r="D899" s="89" t="s">
        <v>432</v>
      </c>
      <c r="E899" s="89" t="s">
        <v>36</v>
      </c>
      <c r="F899" s="89" t="s">
        <v>154</v>
      </c>
      <c r="G899" s="89" t="s">
        <v>38</v>
      </c>
      <c r="H899" s="86">
        <v>27606.0</v>
      </c>
      <c r="I899" s="110"/>
      <c r="J899" s="86">
        <v>0.0</v>
      </c>
      <c r="K899" s="86">
        <v>1.0</v>
      </c>
      <c r="L899" s="86">
        <v>0.0</v>
      </c>
      <c r="M899" s="89" t="s">
        <v>39</v>
      </c>
      <c r="N899" s="89" t="s">
        <v>39</v>
      </c>
      <c r="O899" s="86">
        <v>4.0</v>
      </c>
      <c r="P899" s="86">
        <v>0.0</v>
      </c>
      <c r="Q899" s="86">
        <v>0.0</v>
      </c>
      <c r="R899" s="86">
        <v>0.0</v>
      </c>
      <c r="S899" s="86">
        <v>0.0</v>
      </c>
      <c r="T899" s="86">
        <v>0.0</v>
      </c>
      <c r="U899" s="86">
        <v>0.0</v>
      </c>
      <c r="V899" s="86">
        <v>0.0</v>
      </c>
      <c r="W899" s="86">
        <v>0.0</v>
      </c>
      <c r="X899" s="86">
        <v>0.0</v>
      </c>
      <c r="Y899" s="86">
        <v>0.0</v>
      </c>
      <c r="Z899" s="86">
        <v>0.0</v>
      </c>
      <c r="AA899" s="86">
        <v>0.0</v>
      </c>
      <c r="AB899" s="86">
        <v>0.0</v>
      </c>
      <c r="AC899" s="86">
        <v>0.0</v>
      </c>
      <c r="AD899" s="86">
        <v>0.0</v>
      </c>
      <c r="AE899" s="86">
        <v>10.0</v>
      </c>
      <c r="AF899" s="86">
        <v>5.0</v>
      </c>
      <c r="AG899" s="86">
        <v>10.0</v>
      </c>
      <c r="AH899" s="86">
        <v>1.0</v>
      </c>
      <c r="AI899" s="86">
        <v>1.0</v>
      </c>
      <c r="AJ899" s="116"/>
    </row>
    <row r="900">
      <c r="A900" s="86">
        <v>14152.2</v>
      </c>
      <c r="B900" s="112">
        <v>44467.0</v>
      </c>
      <c r="C900" s="112">
        <v>44494.0</v>
      </c>
      <c r="D900" s="89" t="s">
        <v>432</v>
      </c>
      <c r="E900" s="89" t="s">
        <v>36</v>
      </c>
      <c r="I900" s="110"/>
      <c r="J900" s="86">
        <v>1.0</v>
      </c>
      <c r="K900" s="86">
        <v>0.0</v>
      </c>
      <c r="L900" s="86">
        <v>0.0</v>
      </c>
      <c r="M900" s="89" t="s">
        <v>39</v>
      </c>
      <c r="N900" s="89" t="s">
        <v>39</v>
      </c>
      <c r="O900" s="86">
        <v>4.0</v>
      </c>
      <c r="P900" s="86">
        <v>0.0</v>
      </c>
      <c r="Q900" s="86">
        <v>0.0</v>
      </c>
      <c r="R900" s="86">
        <v>0.0</v>
      </c>
      <c r="S900" s="86">
        <v>0.0</v>
      </c>
      <c r="T900" s="86">
        <v>0.0</v>
      </c>
      <c r="U900" s="86">
        <v>0.0</v>
      </c>
      <c r="V900" s="86">
        <v>0.0</v>
      </c>
      <c r="W900" s="86">
        <v>0.0</v>
      </c>
      <c r="X900" s="86">
        <v>0.0</v>
      </c>
      <c r="Y900" s="86">
        <v>0.0</v>
      </c>
      <c r="Z900" s="86">
        <v>6.0</v>
      </c>
      <c r="AA900" s="86">
        <v>3.0</v>
      </c>
      <c r="AB900" s="86">
        <v>12.0</v>
      </c>
      <c r="AC900" s="86">
        <v>1.0</v>
      </c>
      <c r="AD900" s="86">
        <v>1.0</v>
      </c>
      <c r="AE900" s="86">
        <v>0.0</v>
      </c>
      <c r="AF900" s="86">
        <v>0.0</v>
      </c>
      <c r="AG900" s="86">
        <v>0.0</v>
      </c>
      <c r="AH900" s="86">
        <v>0.0</v>
      </c>
      <c r="AI900" s="86">
        <v>0.0</v>
      </c>
      <c r="AJ900" s="116"/>
    </row>
    <row r="901">
      <c r="A901" s="86">
        <v>14152.3</v>
      </c>
      <c r="B901" s="112">
        <v>44467.0</v>
      </c>
      <c r="C901" s="112">
        <v>44494.0</v>
      </c>
      <c r="D901" s="89" t="s">
        <v>432</v>
      </c>
      <c r="E901" s="89" t="s">
        <v>36</v>
      </c>
      <c r="I901" s="110"/>
      <c r="J901" s="86">
        <v>1.0</v>
      </c>
      <c r="K901" s="86">
        <v>0.0</v>
      </c>
      <c r="L901" s="86">
        <v>0.0</v>
      </c>
      <c r="M901" s="89" t="s">
        <v>39</v>
      </c>
      <c r="N901" s="89" t="s">
        <v>39</v>
      </c>
      <c r="O901" s="86">
        <v>4.0</v>
      </c>
      <c r="P901" s="86">
        <v>0.0</v>
      </c>
      <c r="Q901" s="86">
        <v>0.0</v>
      </c>
      <c r="R901" s="86">
        <v>0.0</v>
      </c>
      <c r="S901" s="86">
        <v>0.0</v>
      </c>
      <c r="T901" s="86">
        <v>0.0</v>
      </c>
      <c r="U901" s="86">
        <v>0.0</v>
      </c>
      <c r="V901" s="86">
        <v>0.0</v>
      </c>
      <c r="W901" s="86">
        <v>0.0</v>
      </c>
      <c r="X901" s="86">
        <v>0.0</v>
      </c>
      <c r="Y901" s="86">
        <v>0.0</v>
      </c>
      <c r="Z901" s="86">
        <v>6.0</v>
      </c>
      <c r="AA901" s="86">
        <v>3.0</v>
      </c>
      <c r="AB901" s="86">
        <v>10.0</v>
      </c>
      <c r="AC901" s="86">
        <v>1.0</v>
      </c>
      <c r="AD901" s="86">
        <v>1.0</v>
      </c>
      <c r="AE901" s="86">
        <v>0.0</v>
      </c>
      <c r="AF901" s="86">
        <v>0.0</v>
      </c>
      <c r="AG901" s="86">
        <v>0.0</v>
      </c>
      <c r="AH901" s="86">
        <v>0.0</v>
      </c>
      <c r="AI901" s="86">
        <v>0.0</v>
      </c>
      <c r="AJ901" s="116"/>
    </row>
    <row r="902">
      <c r="A902" s="86">
        <v>14153.1</v>
      </c>
      <c r="B902" s="112">
        <v>44467.0</v>
      </c>
      <c r="C902" s="112">
        <v>44468.0</v>
      </c>
      <c r="D902" s="89" t="s">
        <v>213</v>
      </c>
      <c r="E902" s="89" t="s">
        <v>36</v>
      </c>
      <c r="F902" s="89" t="s">
        <v>216</v>
      </c>
      <c r="G902" s="89" t="s">
        <v>86</v>
      </c>
      <c r="H902" s="86">
        <v>27591.0</v>
      </c>
      <c r="I902" s="110"/>
      <c r="J902" s="86">
        <v>0.0</v>
      </c>
      <c r="K902" s="86">
        <v>1.0</v>
      </c>
      <c r="L902" s="86">
        <v>0.0</v>
      </c>
      <c r="M902" s="89" t="s">
        <v>39</v>
      </c>
      <c r="N902" s="89" t="s">
        <v>39</v>
      </c>
      <c r="O902" s="86">
        <v>4.0</v>
      </c>
      <c r="P902" s="86">
        <v>8.0</v>
      </c>
      <c r="Q902" s="86">
        <v>5.0</v>
      </c>
      <c r="R902" s="86">
        <v>10.0</v>
      </c>
      <c r="S902" s="86">
        <v>1.0</v>
      </c>
      <c r="T902" s="86">
        <v>1.0</v>
      </c>
      <c r="U902" s="86">
        <v>0.0</v>
      </c>
      <c r="V902" s="86">
        <v>0.0</v>
      </c>
      <c r="W902" s="86">
        <v>0.0</v>
      </c>
      <c r="X902" s="86">
        <v>0.0</v>
      </c>
      <c r="Y902" s="86">
        <v>0.0</v>
      </c>
      <c r="Z902" s="86">
        <v>0.0</v>
      </c>
      <c r="AA902" s="86">
        <v>0.0</v>
      </c>
      <c r="AB902" s="86">
        <v>0.0</v>
      </c>
      <c r="AC902" s="86">
        <v>0.0</v>
      </c>
      <c r="AD902" s="86">
        <v>0.0</v>
      </c>
      <c r="AE902" s="86">
        <v>0.0</v>
      </c>
      <c r="AF902" s="86">
        <v>0.0</v>
      </c>
      <c r="AG902" s="86">
        <v>0.0</v>
      </c>
      <c r="AH902" s="86">
        <v>0.0</v>
      </c>
      <c r="AI902" s="86">
        <v>0.0</v>
      </c>
      <c r="AJ902" s="116"/>
    </row>
    <row r="903">
      <c r="A903" s="86">
        <v>14153.2</v>
      </c>
      <c r="B903" s="112">
        <v>44467.0</v>
      </c>
      <c r="C903" s="112">
        <v>44468.0</v>
      </c>
      <c r="D903" s="89" t="s">
        <v>213</v>
      </c>
      <c r="E903" s="89" t="s">
        <v>36</v>
      </c>
      <c r="F903" s="89" t="s">
        <v>216</v>
      </c>
      <c r="G903" s="89" t="s">
        <v>86</v>
      </c>
      <c r="H903" s="86">
        <v>27591.0</v>
      </c>
      <c r="I903" s="110"/>
      <c r="J903" s="86">
        <v>0.0</v>
      </c>
      <c r="K903" s="86">
        <v>1.0</v>
      </c>
      <c r="L903" s="86">
        <v>0.0</v>
      </c>
      <c r="M903" s="89" t="s">
        <v>39</v>
      </c>
      <c r="N903" s="89" t="s">
        <v>39</v>
      </c>
      <c r="O903" s="86">
        <v>2.0</v>
      </c>
      <c r="P903" s="86">
        <v>8.0</v>
      </c>
      <c r="Q903" s="86">
        <v>5.0</v>
      </c>
      <c r="R903" s="86">
        <v>12.0</v>
      </c>
      <c r="S903" s="86">
        <v>1.0</v>
      </c>
      <c r="T903" s="86">
        <v>1.0</v>
      </c>
      <c r="U903" s="86">
        <v>0.0</v>
      </c>
      <c r="V903" s="86">
        <v>0.0</v>
      </c>
      <c r="W903" s="86">
        <v>0.0</v>
      </c>
      <c r="X903" s="86">
        <v>0.0</v>
      </c>
      <c r="Y903" s="86">
        <v>0.0</v>
      </c>
      <c r="Z903" s="86">
        <v>0.0</v>
      </c>
      <c r="AA903" s="86">
        <v>0.0</v>
      </c>
      <c r="AB903" s="86">
        <v>0.0</v>
      </c>
      <c r="AC903" s="86">
        <v>0.0</v>
      </c>
      <c r="AD903" s="86">
        <v>0.0</v>
      </c>
      <c r="AE903" s="86">
        <v>0.0</v>
      </c>
      <c r="AF903" s="86">
        <v>0.0</v>
      </c>
      <c r="AG903" s="86">
        <v>0.0</v>
      </c>
      <c r="AH903" s="86">
        <v>0.0</v>
      </c>
      <c r="AI903" s="86">
        <v>0.0</v>
      </c>
      <c r="AJ903" s="116"/>
    </row>
    <row r="904">
      <c r="A904" s="86">
        <v>14153.3</v>
      </c>
      <c r="B904" s="112">
        <v>44467.0</v>
      </c>
      <c r="C904" s="112">
        <v>44468.0</v>
      </c>
      <c r="D904" s="89" t="s">
        <v>213</v>
      </c>
      <c r="E904" s="89" t="s">
        <v>36</v>
      </c>
      <c r="I904" s="110"/>
      <c r="J904" s="86">
        <v>0.0</v>
      </c>
      <c r="K904" s="86">
        <v>0.0</v>
      </c>
      <c r="L904" s="86">
        <v>1.0</v>
      </c>
      <c r="M904" s="89" t="s">
        <v>39</v>
      </c>
      <c r="N904" s="89" t="s">
        <v>39</v>
      </c>
      <c r="O904" s="86">
        <v>2.0</v>
      </c>
      <c r="P904" s="86">
        <v>8.0</v>
      </c>
      <c r="Q904" s="86">
        <v>5.0</v>
      </c>
      <c r="R904" s="86">
        <v>10.0</v>
      </c>
      <c r="S904" s="86">
        <v>1.0</v>
      </c>
      <c r="T904" s="86">
        <v>1.0</v>
      </c>
      <c r="U904" s="86">
        <v>0.0</v>
      </c>
      <c r="V904" s="86">
        <v>0.0</v>
      </c>
      <c r="W904" s="86">
        <v>0.0</v>
      </c>
      <c r="X904" s="86">
        <v>0.0</v>
      </c>
      <c r="Y904" s="86">
        <v>0.0</v>
      </c>
      <c r="Z904" s="86">
        <v>0.0</v>
      </c>
      <c r="AA904" s="86">
        <v>0.0</v>
      </c>
      <c r="AB904" s="86">
        <v>0.0</v>
      </c>
      <c r="AC904" s="86">
        <v>0.0</v>
      </c>
      <c r="AD904" s="86">
        <v>0.0</v>
      </c>
      <c r="AE904" s="86">
        <v>0.0</v>
      </c>
      <c r="AF904" s="86">
        <v>0.0</v>
      </c>
      <c r="AG904" s="86">
        <v>0.0</v>
      </c>
      <c r="AH904" s="86">
        <v>0.0</v>
      </c>
      <c r="AI904" s="86">
        <v>0.0</v>
      </c>
      <c r="AJ904" s="116"/>
    </row>
    <row r="905">
      <c r="A905" s="86">
        <v>14153.4</v>
      </c>
      <c r="B905" s="112">
        <v>44467.0</v>
      </c>
      <c r="C905" s="112">
        <v>44468.0</v>
      </c>
      <c r="D905" s="89" t="s">
        <v>213</v>
      </c>
      <c r="E905" s="89" t="s">
        <v>36</v>
      </c>
      <c r="I905" s="110"/>
      <c r="J905" s="86">
        <v>0.0</v>
      </c>
      <c r="K905" s="86">
        <v>0.0</v>
      </c>
      <c r="L905" s="86">
        <v>1.0</v>
      </c>
      <c r="M905" s="89" t="s">
        <v>39</v>
      </c>
      <c r="N905" s="89" t="s">
        <v>39</v>
      </c>
      <c r="O905" s="86">
        <v>0.0</v>
      </c>
      <c r="P905" s="86">
        <v>8.0</v>
      </c>
      <c r="Q905" s="86">
        <v>5.0</v>
      </c>
      <c r="R905" s="86">
        <v>5.0</v>
      </c>
      <c r="S905" s="86">
        <v>1.0</v>
      </c>
      <c r="T905" s="86">
        <v>1.0</v>
      </c>
      <c r="U905" s="86">
        <v>0.0</v>
      </c>
      <c r="V905" s="86">
        <v>0.0</v>
      </c>
      <c r="W905" s="86">
        <v>0.0</v>
      </c>
      <c r="X905" s="86">
        <v>0.0</v>
      </c>
      <c r="Y905" s="86">
        <v>0.0</v>
      </c>
      <c r="Z905" s="86">
        <v>0.0</v>
      </c>
      <c r="AA905" s="86">
        <v>0.0</v>
      </c>
      <c r="AB905" s="86">
        <v>0.0</v>
      </c>
      <c r="AC905" s="86">
        <v>0.0</v>
      </c>
      <c r="AD905" s="86">
        <v>0.0</v>
      </c>
      <c r="AE905" s="86">
        <v>0.0</v>
      </c>
      <c r="AF905" s="86">
        <v>0.0</v>
      </c>
      <c r="AG905" s="86">
        <v>0.0</v>
      </c>
      <c r="AH905" s="86">
        <v>0.0</v>
      </c>
      <c r="AI905" s="86">
        <v>0.0</v>
      </c>
      <c r="AJ905" s="116"/>
    </row>
    <row r="906">
      <c r="A906" s="86">
        <v>14154.1</v>
      </c>
      <c r="B906" s="112">
        <v>44467.0</v>
      </c>
      <c r="C906" s="115">
        <v>44523.0</v>
      </c>
      <c r="D906" s="89" t="s">
        <v>432</v>
      </c>
      <c r="E906" s="89" t="s">
        <v>36</v>
      </c>
      <c r="F906" s="89" t="s">
        <v>189</v>
      </c>
      <c r="G906" s="89" t="s">
        <v>107</v>
      </c>
      <c r="H906" s="86">
        <v>27519.0</v>
      </c>
      <c r="I906" s="110"/>
      <c r="J906" s="86">
        <v>0.0</v>
      </c>
      <c r="K906" s="86">
        <v>1.0</v>
      </c>
      <c r="L906" s="86">
        <v>0.0</v>
      </c>
      <c r="M906" s="89" t="s">
        <v>49</v>
      </c>
      <c r="N906" s="89" t="s">
        <v>39</v>
      </c>
      <c r="O906" s="86">
        <v>5.0</v>
      </c>
      <c r="P906" s="86">
        <v>0.0</v>
      </c>
      <c r="Q906" s="86">
        <v>0.0</v>
      </c>
      <c r="R906" s="86">
        <v>0.0</v>
      </c>
      <c r="S906" s="86">
        <v>0.0</v>
      </c>
      <c r="T906" s="86">
        <v>0.0</v>
      </c>
      <c r="U906" s="86">
        <v>0.0</v>
      </c>
      <c r="V906" s="86">
        <v>0.0</v>
      </c>
      <c r="W906" s="86">
        <v>0.0</v>
      </c>
      <c r="X906" s="86">
        <v>0.0</v>
      </c>
      <c r="Y906" s="86">
        <v>0.0</v>
      </c>
      <c r="Z906" s="86">
        <v>0.0</v>
      </c>
      <c r="AA906" s="86">
        <v>0.0</v>
      </c>
      <c r="AB906" s="86">
        <v>0.0</v>
      </c>
      <c r="AC906" s="86">
        <v>0.0</v>
      </c>
      <c r="AD906" s="86">
        <v>0.0</v>
      </c>
      <c r="AE906" s="86">
        <v>9.0</v>
      </c>
      <c r="AF906" s="86">
        <v>5.0</v>
      </c>
      <c r="AG906" s="86">
        <v>10.0</v>
      </c>
      <c r="AH906" s="86">
        <v>2.0</v>
      </c>
      <c r="AI906" s="86">
        <v>1.0</v>
      </c>
      <c r="AJ906" s="116"/>
    </row>
    <row r="907">
      <c r="A907" s="86">
        <v>14154.2</v>
      </c>
      <c r="B907" s="112">
        <v>44467.0</v>
      </c>
      <c r="C907" s="112">
        <v>44523.0</v>
      </c>
      <c r="D907" s="89" t="s">
        <v>432</v>
      </c>
      <c r="E907" s="89" t="s">
        <v>36</v>
      </c>
      <c r="F907" s="89" t="s">
        <v>279</v>
      </c>
      <c r="G907" s="89" t="s">
        <v>107</v>
      </c>
      <c r="H907" s="86">
        <v>27519.0</v>
      </c>
      <c r="I907" s="110"/>
      <c r="J907" s="86">
        <v>0.0</v>
      </c>
      <c r="K907" s="86">
        <v>1.0</v>
      </c>
      <c r="L907" s="86">
        <v>0.0</v>
      </c>
      <c r="M907" s="89" t="s">
        <v>49</v>
      </c>
      <c r="N907" s="89" t="s">
        <v>39</v>
      </c>
      <c r="O907" s="86">
        <v>3.0</v>
      </c>
      <c r="P907" s="86">
        <v>0.0</v>
      </c>
      <c r="Q907" s="86">
        <v>0.0</v>
      </c>
      <c r="R907" s="86">
        <v>0.0</v>
      </c>
      <c r="S907" s="86">
        <v>0.0</v>
      </c>
      <c r="T907" s="86">
        <v>0.0</v>
      </c>
      <c r="U907" s="86">
        <v>0.0</v>
      </c>
      <c r="V907" s="86">
        <v>0.0</v>
      </c>
      <c r="W907" s="86">
        <v>0.0</v>
      </c>
      <c r="X907" s="86">
        <v>0.0</v>
      </c>
      <c r="Y907" s="86">
        <v>0.0</v>
      </c>
      <c r="Z907" s="86">
        <v>0.0</v>
      </c>
      <c r="AA907" s="86">
        <v>0.0</v>
      </c>
      <c r="AB907" s="86">
        <v>0.0</v>
      </c>
      <c r="AC907" s="86">
        <v>0.0</v>
      </c>
      <c r="AD907" s="86">
        <v>0.0</v>
      </c>
      <c r="AE907" s="86">
        <v>9.0</v>
      </c>
      <c r="AF907" s="86">
        <v>3.0</v>
      </c>
      <c r="AG907" s="86">
        <v>10.0</v>
      </c>
      <c r="AH907" s="86">
        <v>1.0</v>
      </c>
      <c r="AI907" s="86">
        <v>1.0</v>
      </c>
      <c r="AJ907" s="116"/>
    </row>
    <row r="908">
      <c r="A908" s="86">
        <v>14154.3</v>
      </c>
      <c r="B908" s="112">
        <v>44467.0</v>
      </c>
      <c r="C908" s="112">
        <v>44523.0</v>
      </c>
      <c r="D908" s="89" t="s">
        <v>432</v>
      </c>
      <c r="E908" s="89" t="s">
        <v>36</v>
      </c>
      <c r="I908" s="110"/>
      <c r="J908" s="86">
        <v>1.0</v>
      </c>
      <c r="K908" s="86">
        <v>0.0</v>
      </c>
      <c r="L908" s="86">
        <v>0.0</v>
      </c>
      <c r="M908" s="89" t="s">
        <v>49</v>
      </c>
      <c r="N908" s="89" t="s">
        <v>39</v>
      </c>
      <c r="O908" s="86">
        <v>3.0</v>
      </c>
      <c r="P908" s="86">
        <v>0.0</v>
      </c>
      <c r="Q908" s="86">
        <v>0.0</v>
      </c>
      <c r="R908" s="86">
        <v>0.0</v>
      </c>
      <c r="S908" s="86">
        <v>0.0</v>
      </c>
      <c r="T908" s="86">
        <v>0.0</v>
      </c>
      <c r="U908" s="86">
        <v>0.0</v>
      </c>
      <c r="V908" s="86">
        <v>0.0</v>
      </c>
      <c r="W908" s="86">
        <v>0.0</v>
      </c>
      <c r="X908" s="86">
        <v>0.0</v>
      </c>
      <c r="Y908" s="86">
        <v>0.0</v>
      </c>
      <c r="Z908" s="86">
        <v>6.0</v>
      </c>
      <c r="AA908" s="86">
        <v>4.0</v>
      </c>
      <c r="AB908" s="86">
        <v>12.0</v>
      </c>
      <c r="AC908" s="86">
        <v>1.0</v>
      </c>
      <c r="AD908" s="86">
        <v>1.0</v>
      </c>
      <c r="AE908" s="86">
        <v>0.0</v>
      </c>
      <c r="AF908" s="86">
        <v>0.0</v>
      </c>
      <c r="AG908" s="86">
        <v>0.0</v>
      </c>
      <c r="AH908" s="86">
        <v>0.0</v>
      </c>
      <c r="AI908" s="86">
        <v>0.0</v>
      </c>
      <c r="AJ908" s="116"/>
    </row>
    <row r="909">
      <c r="A909" s="86">
        <v>14155.1</v>
      </c>
      <c r="B909" s="112">
        <v>44467.0</v>
      </c>
      <c r="C909" s="112">
        <v>44467.0</v>
      </c>
      <c r="D909" s="89" t="s">
        <v>80</v>
      </c>
      <c r="E909" s="89" t="s">
        <v>36</v>
      </c>
      <c r="F909" s="89" t="s">
        <v>81</v>
      </c>
      <c r="G909" s="89" t="s">
        <v>38</v>
      </c>
      <c r="H909" s="86">
        <v>27614.0</v>
      </c>
      <c r="I909" s="110"/>
      <c r="J909" s="86">
        <v>0.0</v>
      </c>
      <c r="K909" s="86">
        <v>1.0</v>
      </c>
      <c r="L909" s="86">
        <v>0.0</v>
      </c>
      <c r="M909" s="89" t="s">
        <v>39</v>
      </c>
      <c r="N909" s="89" t="s">
        <v>39</v>
      </c>
      <c r="O909" s="86">
        <v>5.0</v>
      </c>
      <c r="P909" s="86">
        <v>0.0</v>
      </c>
      <c r="Q909" s="86">
        <v>0.0</v>
      </c>
      <c r="R909" s="86">
        <v>0.0</v>
      </c>
      <c r="S909" s="86">
        <v>0.0</v>
      </c>
      <c r="T909" s="86">
        <v>0.0</v>
      </c>
      <c r="U909" s="86">
        <v>0.0</v>
      </c>
      <c r="V909" s="86">
        <v>0.0</v>
      </c>
      <c r="W909" s="86">
        <v>0.0</v>
      </c>
      <c r="X909" s="86">
        <v>1.0</v>
      </c>
      <c r="Y909" s="86">
        <v>0.0</v>
      </c>
      <c r="Z909" s="86">
        <v>0.0</v>
      </c>
      <c r="AA909" s="86">
        <v>0.0</v>
      </c>
      <c r="AB909" s="86">
        <v>0.0</v>
      </c>
      <c r="AC909" s="86">
        <v>0.0</v>
      </c>
      <c r="AD909" s="86">
        <v>0.0</v>
      </c>
      <c r="AE909" s="86">
        <v>0.0</v>
      </c>
      <c r="AF909" s="86">
        <v>0.0</v>
      </c>
      <c r="AG909" s="86">
        <v>0.0</v>
      </c>
      <c r="AH909" s="86">
        <v>0.0</v>
      </c>
      <c r="AI909" s="86">
        <v>0.0</v>
      </c>
      <c r="AJ909" s="116"/>
    </row>
    <row r="910">
      <c r="A910" s="86">
        <v>14155.2</v>
      </c>
      <c r="B910" s="112">
        <v>44467.0</v>
      </c>
      <c r="C910" s="112">
        <v>44467.0</v>
      </c>
      <c r="D910" s="89" t="s">
        <v>80</v>
      </c>
      <c r="E910" s="89" t="s">
        <v>36</v>
      </c>
      <c r="F910" s="89" t="s">
        <v>81</v>
      </c>
      <c r="G910" s="89" t="s">
        <v>38</v>
      </c>
      <c r="H910" s="86">
        <v>27614.0</v>
      </c>
      <c r="I910" s="110"/>
      <c r="J910" s="86">
        <v>0.0</v>
      </c>
      <c r="K910" s="86">
        <v>1.0</v>
      </c>
      <c r="L910" s="86">
        <v>0.0</v>
      </c>
      <c r="M910" s="89" t="s">
        <v>39</v>
      </c>
      <c r="N910" s="89" t="s">
        <v>39</v>
      </c>
      <c r="O910" s="86">
        <v>0.0</v>
      </c>
      <c r="P910" s="86">
        <v>0.0</v>
      </c>
      <c r="Q910" s="86">
        <v>0.0</v>
      </c>
      <c r="R910" s="86">
        <v>0.0</v>
      </c>
      <c r="S910" s="86">
        <v>0.0</v>
      </c>
      <c r="T910" s="86">
        <v>0.0</v>
      </c>
      <c r="U910" s="86">
        <v>0.0</v>
      </c>
      <c r="V910" s="86">
        <v>0.0</v>
      </c>
      <c r="W910" s="86">
        <v>5.0</v>
      </c>
      <c r="X910" s="86">
        <v>1.0</v>
      </c>
      <c r="Y910" s="86">
        <v>0.0</v>
      </c>
      <c r="Z910" s="86">
        <v>0.0</v>
      </c>
      <c r="AA910" s="86">
        <v>0.0</v>
      </c>
      <c r="AB910" s="86">
        <v>0.0</v>
      </c>
      <c r="AC910" s="86">
        <v>0.0</v>
      </c>
      <c r="AD910" s="86">
        <v>0.0</v>
      </c>
      <c r="AE910" s="86">
        <v>0.0</v>
      </c>
      <c r="AF910" s="86">
        <v>0.0</v>
      </c>
      <c r="AG910" s="86">
        <v>0.0</v>
      </c>
      <c r="AH910" s="86">
        <v>0.0</v>
      </c>
      <c r="AI910" s="86">
        <v>0.0</v>
      </c>
      <c r="AJ910" s="116"/>
    </row>
    <row r="911">
      <c r="A911" s="86">
        <v>14155.3</v>
      </c>
      <c r="B911" s="112">
        <v>44467.0</v>
      </c>
      <c r="C911" s="112">
        <v>44467.0</v>
      </c>
      <c r="D911" s="89" t="s">
        <v>80</v>
      </c>
      <c r="E911" s="89" t="s">
        <v>36</v>
      </c>
      <c r="I911" s="110"/>
      <c r="J911" s="86">
        <v>0.0</v>
      </c>
      <c r="K911" s="86">
        <v>0.0</v>
      </c>
      <c r="L911" s="86">
        <v>1.0</v>
      </c>
      <c r="M911" s="89" t="s">
        <v>39</v>
      </c>
      <c r="N911" s="89" t="s">
        <v>39</v>
      </c>
      <c r="O911" s="86">
        <v>0.0</v>
      </c>
      <c r="P911" s="86">
        <v>12.0</v>
      </c>
      <c r="Q911" s="86">
        <v>8.0</v>
      </c>
      <c r="R911" s="86">
        <v>5.0</v>
      </c>
      <c r="S911" s="86">
        <v>2.0</v>
      </c>
      <c r="T911" s="86">
        <v>0.0</v>
      </c>
      <c r="U911" s="86">
        <v>0.0</v>
      </c>
      <c r="V911" s="86">
        <v>0.0</v>
      </c>
      <c r="W911" s="86">
        <v>0.0</v>
      </c>
      <c r="X911" s="86">
        <v>0.0</v>
      </c>
      <c r="Y911" s="86">
        <v>0.0</v>
      </c>
      <c r="Z911" s="86">
        <v>0.0</v>
      </c>
      <c r="AA911" s="86">
        <v>0.0</v>
      </c>
      <c r="AB911" s="86">
        <v>0.0</v>
      </c>
      <c r="AC911" s="86">
        <v>0.0</v>
      </c>
      <c r="AD911" s="86">
        <v>0.0</v>
      </c>
      <c r="AE911" s="86">
        <v>0.0</v>
      </c>
      <c r="AF911" s="86">
        <v>0.0</v>
      </c>
      <c r="AG911" s="86">
        <v>0.0</v>
      </c>
      <c r="AH911" s="86">
        <v>0.0</v>
      </c>
      <c r="AI911" s="86">
        <v>0.0</v>
      </c>
      <c r="AJ911" s="116"/>
    </row>
    <row r="912">
      <c r="A912" s="86">
        <v>14156.1</v>
      </c>
      <c r="B912" s="112">
        <v>44467.0</v>
      </c>
      <c r="C912" s="115">
        <v>44511.0</v>
      </c>
      <c r="D912" s="89" t="s">
        <v>80</v>
      </c>
      <c r="E912" s="89" t="s">
        <v>36</v>
      </c>
      <c r="F912" s="89" t="s">
        <v>81</v>
      </c>
      <c r="G912" s="89" t="s">
        <v>38</v>
      </c>
      <c r="H912" s="86">
        <v>27614.0</v>
      </c>
      <c r="I912" s="110"/>
      <c r="J912" s="86">
        <v>0.0</v>
      </c>
      <c r="K912" s="86">
        <v>1.0</v>
      </c>
      <c r="L912" s="86">
        <v>0.0</v>
      </c>
      <c r="M912" s="89" t="s">
        <v>39</v>
      </c>
      <c r="N912" s="89" t="s">
        <v>39</v>
      </c>
      <c r="O912" s="86">
        <v>0.0</v>
      </c>
      <c r="P912" s="86">
        <v>0.0</v>
      </c>
      <c r="Q912" s="86">
        <v>0.0</v>
      </c>
      <c r="R912" s="86">
        <v>0.0</v>
      </c>
      <c r="S912" s="86">
        <v>0.0</v>
      </c>
      <c r="T912" s="86">
        <v>0.0</v>
      </c>
      <c r="U912" s="86">
        <v>10.0</v>
      </c>
      <c r="V912" s="86">
        <v>4.0</v>
      </c>
      <c r="W912" s="86">
        <v>10.0</v>
      </c>
      <c r="X912" s="86">
        <v>1.0</v>
      </c>
      <c r="Y912" s="86">
        <v>1.0</v>
      </c>
      <c r="Z912" s="86">
        <v>0.0</v>
      </c>
      <c r="AA912" s="86">
        <v>0.0</v>
      </c>
      <c r="AB912" s="86">
        <v>0.0</v>
      </c>
      <c r="AC912" s="86">
        <v>0.0</v>
      </c>
      <c r="AD912" s="86">
        <v>0.0</v>
      </c>
      <c r="AE912" s="86">
        <v>0.0</v>
      </c>
      <c r="AF912" s="86">
        <v>0.0</v>
      </c>
      <c r="AG912" s="86">
        <v>0.0</v>
      </c>
      <c r="AH912" s="86">
        <v>0.0</v>
      </c>
      <c r="AI912" s="86">
        <v>0.0</v>
      </c>
      <c r="AJ912" s="116"/>
    </row>
    <row r="913">
      <c r="A913" s="86">
        <v>14156.2</v>
      </c>
      <c r="B913" s="112">
        <v>44467.0</v>
      </c>
      <c r="C913" s="115">
        <v>44511.0</v>
      </c>
      <c r="D913" s="89" t="s">
        <v>80</v>
      </c>
      <c r="E913" s="89" t="s">
        <v>36</v>
      </c>
      <c r="I913" s="110"/>
      <c r="J913" s="86">
        <v>0.0</v>
      </c>
      <c r="K913" s="86">
        <v>0.0</v>
      </c>
      <c r="L913" s="86">
        <v>1.0</v>
      </c>
      <c r="M913" s="89" t="s">
        <v>39</v>
      </c>
      <c r="N913" s="89" t="s">
        <v>39</v>
      </c>
      <c r="O913" s="86">
        <v>0.0</v>
      </c>
      <c r="P913" s="86">
        <v>0.0</v>
      </c>
      <c r="Q913" s="86">
        <v>0.0</v>
      </c>
      <c r="R913" s="86">
        <v>0.0</v>
      </c>
      <c r="S913" s="86">
        <v>0.0</v>
      </c>
      <c r="T913" s="86">
        <v>0.0</v>
      </c>
      <c r="U913" s="86">
        <v>9.0</v>
      </c>
      <c r="V913" s="86">
        <v>4.0</v>
      </c>
      <c r="W913" s="86">
        <v>10.0</v>
      </c>
      <c r="X913" s="86">
        <v>1.0</v>
      </c>
      <c r="Y913" s="86">
        <v>1.0</v>
      </c>
      <c r="Z913" s="86">
        <v>0.0</v>
      </c>
      <c r="AA913" s="86">
        <v>0.0</v>
      </c>
      <c r="AB913" s="86">
        <v>0.0</v>
      </c>
      <c r="AC913" s="86">
        <v>0.0</v>
      </c>
      <c r="AD913" s="86">
        <v>0.0</v>
      </c>
      <c r="AE913" s="86">
        <v>0.0</v>
      </c>
      <c r="AF913" s="86">
        <v>0.0</v>
      </c>
      <c r="AG913" s="86">
        <v>0.0</v>
      </c>
      <c r="AH913" s="86">
        <v>0.0</v>
      </c>
      <c r="AI913" s="86">
        <v>0.0</v>
      </c>
      <c r="AJ913" s="116"/>
    </row>
    <row r="914">
      <c r="A914" s="86">
        <v>14157.1</v>
      </c>
      <c r="B914" s="112">
        <v>44467.0</v>
      </c>
      <c r="C914" s="115">
        <v>44505.0</v>
      </c>
      <c r="D914" s="89" t="s">
        <v>432</v>
      </c>
      <c r="E914" s="89" t="s">
        <v>36</v>
      </c>
      <c r="F914" s="89" t="s">
        <v>189</v>
      </c>
      <c r="G914" s="89" t="s">
        <v>107</v>
      </c>
      <c r="H914" s="86">
        <v>27519.0</v>
      </c>
      <c r="I914" s="110"/>
      <c r="J914" s="86">
        <v>0.0</v>
      </c>
      <c r="K914" s="86">
        <v>1.0</v>
      </c>
      <c r="L914" s="86">
        <v>0.0</v>
      </c>
      <c r="M914" s="89" t="s">
        <v>39</v>
      </c>
      <c r="N914" s="89" t="s">
        <v>39</v>
      </c>
      <c r="O914" s="86">
        <v>3.0</v>
      </c>
      <c r="P914" s="86">
        <v>0.0</v>
      </c>
      <c r="Q914" s="86">
        <v>0.0</v>
      </c>
      <c r="R914" s="86">
        <v>0.0</v>
      </c>
      <c r="S914" s="86">
        <v>0.0</v>
      </c>
      <c r="T914" s="86">
        <v>0.0</v>
      </c>
      <c r="U914" s="86">
        <v>8.0</v>
      </c>
      <c r="V914" s="86">
        <v>6.0</v>
      </c>
      <c r="W914" s="86">
        <v>10.0</v>
      </c>
      <c r="X914" s="86">
        <v>1.0</v>
      </c>
      <c r="Y914" s="86">
        <v>1.0</v>
      </c>
      <c r="Z914" s="86">
        <v>0.0</v>
      </c>
      <c r="AA914" s="86">
        <v>0.0</v>
      </c>
      <c r="AB914" s="86">
        <v>0.0</v>
      </c>
      <c r="AC914" s="86">
        <v>0.0</v>
      </c>
      <c r="AD914" s="86">
        <v>0.0</v>
      </c>
      <c r="AE914" s="86">
        <v>0.0</v>
      </c>
      <c r="AF914" s="86">
        <v>0.0</v>
      </c>
      <c r="AG914" s="86">
        <v>0.0</v>
      </c>
      <c r="AH914" s="86">
        <v>0.0</v>
      </c>
      <c r="AI914" s="86">
        <v>0.0</v>
      </c>
      <c r="AJ914" s="116"/>
    </row>
    <row r="915">
      <c r="A915" s="86">
        <v>14157.2</v>
      </c>
      <c r="B915" s="112">
        <v>44467.0</v>
      </c>
      <c r="C915" s="115">
        <v>44505.0</v>
      </c>
      <c r="D915" s="89" t="s">
        <v>432</v>
      </c>
      <c r="E915" s="89" t="s">
        <v>36</v>
      </c>
      <c r="I915" s="110"/>
      <c r="J915" s="86">
        <v>1.0</v>
      </c>
      <c r="K915" s="86">
        <v>0.0</v>
      </c>
      <c r="L915" s="86">
        <v>0.0</v>
      </c>
      <c r="M915" s="89" t="s">
        <v>39</v>
      </c>
      <c r="N915" s="89" t="s">
        <v>39</v>
      </c>
      <c r="O915" s="86">
        <v>0.0</v>
      </c>
      <c r="P915" s="86">
        <v>0.0</v>
      </c>
      <c r="Q915" s="86">
        <v>0.0</v>
      </c>
      <c r="R915" s="86">
        <v>0.0</v>
      </c>
      <c r="S915" s="86">
        <v>0.0</v>
      </c>
      <c r="T915" s="86">
        <v>0.0</v>
      </c>
      <c r="U915" s="86">
        <v>0.0</v>
      </c>
      <c r="V915" s="86">
        <v>0.0</v>
      </c>
      <c r="W915" s="86">
        <v>0.0</v>
      </c>
      <c r="X915" s="86">
        <v>0.0</v>
      </c>
      <c r="Y915" s="86">
        <v>0.0</v>
      </c>
      <c r="Z915" s="86">
        <v>6.0</v>
      </c>
      <c r="AA915" s="86">
        <v>2.0</v>
      </c>
      <c r="AB915" s="86">
        <v>10.0</v>
      </c>
      <c r="AC915" s="86">
        <v>1.0</v>
      </c>
      <c r="AD915" s="86">
        <v>1.0</v>
      </c>
      <c r="AE915" s="86">
        <v>0.0</v>
      </c>
      <c r="AF915" s="86">
        <v>0.0</v>
      </c>
      <c r="AG915" s="86">
        <v>0.0</v>
      </c>
      <c r="AH915" s="86">
        <v>0.0</v>
      </c>
      <c r="AI915" s="86">
        <v>0.0</v>
      </c>
      <c r="AJ915" s="116"/>
    </row>
    <row r="916">
      <c r="A916" s="86">
        <v>14158.1</v>
      </c>
      <c r="B916" s="112">
        <v>44468.0</v>
      </c>
      <c r="C916" s="112">
        <v>44494.0</v>
      </c>
      <c r="D916" s="89" t="s">
        <v>41</v>
      </c>
      <c r="E916" s="89" t="s">
        <v>36</v>
      </c>
      <c r="F916" s="89" t="s">
        <v>44</v>
      </c>
      <c r="G916" s="90" t="s">
        <v>38</v>
      </c>
      <c r="H916" s="111">
        <v>27604.0</v>
      </c>
      <c r="I916" s="91"/>
      <c r="J916" s="86">
        <v>0.0</v>
      </c>
      <c r="K916" s="86">
        <v>1.0</v>
      </c>
      <c r="L916" s="86">
        <v>0.0</v>
      </c>
      <c r="M916" s="89" t="s">
        <v>49</v>
      </c>
      <c r="N916" s="89" t="s">
        <v>39</v>
      </c>
      <c r="O916" s="86">
        <v>3.0</v>
      </c>
      <c r="P916" s="86">
        <v>0.0</v>
      </c>
      <c r="Q916" s="86">
        <v>0.0</v>
      </c>
      <c r="R916" s="86">
        <v>0.0</v>
      </c>
      <c r="S916" s="86">
        <v>0.0</v>
      </c>
      <c r="T916" s="86">
        <v>0.0</v>
      </c>
      <c r="U916" s="86">
        <v>0.0</v>
      </c>
      <c r="V916" s="86">
        <v>0.0</v>
      </c>
      <c r="W916" s="86">
        <v>0.0</v>
      </c>
      <c r="X916" s="86">
        <v>0.0</v>
      </c>
      <c r="Y916" s="86">
        <v>0.0</v>
      </c>
      <c r="Z916" s="86">
        <v>10.0</v>
      </c>
      <c r="AA916" s="86">
        <v>5.0</v>
      </c>
      <c r="AB916" s="86">
        <v>10.0</v>
      </c>
      <c r="AC916" s="86">
        <v>1.0</v>
      </c>
      <c r="AD916" s="86">
        <v>1.0</v>
      </c>
      <c r="AE916" s="86">
        <v>0.0</v>
      </c>
      <c r="AF916" s="86">
        <v>0.0</v>
      </c>
      <c r="AG916" s="86">
        <v>0.0</v>
      </c>
      <c r="AH916" s="86">
        <v>0.0</v>
      </c>
      <c r="AI916" s="86">
        <v>0.0</v>
      </c>
      <c r="AJ916" s="116"/>
    </row>
    <row r="917">
      <c r="A917" s="86">
        <v>14158.2</v>
      </c>
      <c r="B917" s="112">
        <v>44468.0</v>
      </c>
      <c r="C917" s="112">
        <v>44494.0</v>
      </c>
      <c r="D917" s="89" t="s">
        <v>41</v>
      </c>
      <c r="E917" s="89" t="s">
        <v>36</v>
      </c>
      <c r="F917" s="89" t="s">
        <v>44</v>
      </c>
      <c r="G917" s="90" t="s">
        <v>38</v>
      </c>
      <c r="H917" s="111">
        <v>27604.0</v>
      </c>
      <c r="I917" s="91"/>
      <c r="J917" s="86">
        <v>0.0</v>
      </c>
      <c r="K917" s="86">
        <v>1.0</v>
      </c>
      <c r="L917" s="86">
        <v>0.0</v>
      </c>
      <c r="M917" s="89" t="s">
        <v>49</v>
      </c>
      <c r="N917" s="89" t="s">
        <v>39</v>
      </c>
      <c r="O917" s="86">
        <v>3.0</v>
      </c>
      <c r="P917" s="86">
        <v>11.0</v>
      </c>
      <c r="Q917" s="86">
        <v>6.0</v>
      </c>
      <c r="R917" s="86">
        <v>5.0</v>
      </c>
      <c r="S917" s="86">
        <v>0.0</v>
      </c>
      <c r="T917" s="86">
        <v>1.0</v>
      </c>
      <c r="U917" s="86">
        <v>0.0</v>
      </c>
      <c r="V917" s="86">
        <v>0.0</v>
      </c>
      <c r="W917" s="86">
        <v>0.0</v>
      </c>
      <c r="X917" s="86">
        <v>0.0</v>
      </c>
      <c r="Y917" s="86">
        <v>0.0</v>
      </c>
      <c r="Z917" s="86">
        <v>0.0</v>
      </c>
      <c r="AA917" s="86">
        <v>0.0</v>
      </c>
      <c r="AB917" s="86">
        <v>5.0</v>
      </c>
      <c r="AC917" s="86">
        <v>1.0</v>
      </c>
      <c r="AD917" s="86">
        <v>0.0</v>
      </c>
      <c r="AE917" s="86">
        <v>0.0</v>
      </c>
      <c r="AF917" s="86">
        <v>0.0</v>
      </c>
      <c r="AG917" s="86">
        <v>0.0</v>
      </c>
      <c r="AH917" s="86">
        <v>0.0</v>
      </c>
      <c r="AI917" s="86">
        <v>0.0</v>
      </c>
      <c r="AJ917" s="116"/>
    </row>
    <row r="918">
      <c r="A918" s="86">
        <v>14158.3</v>
      </c>
      <c r="B918" s="112">
        <v>44468.0</v>
      </c>
      <c r="C918" s="112">
        <v>44494.0</v>
      </c>
      <c r="D918" s="89" t="s">
        <v>41</v>
      </c>
      <c r="E918" s="89" t="s">
        <v>36</v>
      </c>
      <c r="F918" s="89" t="s">
        <v>42</v>
      </c>
      <c r="G918" s="90" t="s">
        <v>43</v>
      </c>
      <c r="H918" s="111">
        <v>27545.0</v>
      </c>
      <c r="I918" s="91"/>
      <c r="J918" s="86">
        <v>0.0</v>
      </c>
      <c r="K918" s="86">
        <v>1.0</v>
      </c>
      <c r="L918" s="86">
        <v>0.0</v>
      </c>
      <c r="M918" s="89" t="s">
        <v>49</v>
      </c>
      <c r="N918" s="89" t="s">
        <v>39</v>
      </c>
      <c r="O918" s="86">
        <v>3.0</v>
      </c>
      <c r="P918" s="86">
        <v>11.0</v>
      </c>
      <c r="Q918" s="86">
        <v>5.0</v>
      </c>
      <c r="R918" s="86">
        <v>10.0</v>
      </c>
      <c r="S918" s="86">
        <v>1.0</v>
      </c>
      <c r="T918" s="86">
        <v>1.0</v>
      </c>
      <c r="U918" s="86">
        <v>0.0</v>
      </c>
      <c r="V918" s="86">
        <v>0.0</v>
      </c>
      <c r="W918" s="86">
        <v>0.0</v>
      </c>
      <c r="X918" s="86">
        <v>0.0</v>
      </c>
      <c r="Y918" s="86">
        <v>0.0</v>
      </c>
      <c r="Z918" s="86">
        <v>0.0</v>
      </c>
      <c r="AA918" s="86">
        <v>0.0</v>
      </c>
      <c r="AB918" s="86">
        <v>0.0</v>
      </c>
      <c r="AC918" s="86">
        <v>0.0</v>
      </c>
      <c r="AD918" s="86">
        <v>0.0</v>
      </c>
      <c r="AE918" s="86">
        <v>0.0</v>
      </c>
      <c r="AF918" s="86">
        <v>0.0</v>
      </c>
      <c r="AG918" s="86">
        <v>0.0</v>
      </c>
      <c r="AH918" s="86">
        <v>0.0</v>
      </c>
      <c r="AI918" s="86">
        <v>0.0</v>
      </c>
      <c r="AJ918" s="116"/>
    </row>
    <row r="919">
      <c r="A919" s="86">
        <v>14158.4</v>
      </c>
      <c r="B919" s="112">
        <v>44468.0</v>
      </c>
      <c r="C919" s="112">
        <v>44494.0</v>
      </c>
      <c r="D919" s="89" t="s">
        <v>41</v>
      </c>
      <c r="E919" s="89" t="s">
        <v>36</v>
      </c>
      <c r="F919" s="89" t="s">
        <v>42</v>
      </c>
      <c r="G919" s="90" t="s">
        <v>43</v>
      </c>
      <c r="H919" s="111">
        <v>27545.0</v>
      </c>
      <c r="I919" s="91"/>
      <c r="J919" s="86">
        <v>0.0</v>
      </c>
      <c r="K919" s="86">
        <v>1.0</v>
      </c>
      <c r="L919" s="86">
        <v>0.0</v>
      </c>
      <c r="M919" s="89" t="s">
        <v>49</v>
      </c>
      <c r="N919" s="89" t="s">
        <v>39</v>
      </c>
      <c r="O919" s="86">
        <v>3.0</v>
      </c>
      <c r="P919" s="86">
        <v>0.0</v>
      </c>
      <c r="Q919" s="86">
        <v>0.0</v>
      </c>
      <c r="R919" s="86">
        <v>0.0</v>
      </c>
      <c r="S919" s="86">
        <v>0.0</v>
      </c>
      <c r="T919" s="86">
        <v>0.0</v>
      </c>
      <c r="U919" s="86">
        <v>10.0</v>
      </c>
      <c r="V919" s="86">
        <v>5.0</v>
      </c>
      <c r="W919" s="86">
        <v>10.0</v>
      </c>
      <c r="X919" s="86">
        <v>1.0</v>
      </c>
      <c r="Y919" s="86">
        <v>1.0</v>
      </c>
      <c r="Z919" s="86">
        <v>0.0</v>
      </c>
      <c r="AA919" s="86">
        <v>0.0</v>
      </c>
      <c r="AB919" s="86">
        <v>0.0</v>
      </c>
      <c r="AC919" s="86">
        <v>0.0</v>
      </c>
      <c r="AD919" s="86">
        <v>0.0</v>
      </c>
      <c r="AE919" s="86">
        <v>0.0</v>
      </c>
      <c r="AF919" s="86">
        <v>0.0</v>
      </c>
      <c r="AG919" s="86">
        <v>0.0</v>
      </c>
      <c r="AH919" s="86">
        <v>0.0</v>
      </c>
      <c r="AI919" s="86">
        <v>0.0</v>
      </c>
      <c r="AJ919" s="116"/>
    </row>
    <row r="920">
      <c r="A920" s="86">
        <v>14158.5</v>
      </c>
      <c r="B920" s="112">
        <v>44468.0</v>
      </c>
      <c r="C920" s="112">
        <v>44494.0</v>
      </c>
      <c r="D920" s="89" t="s">
        <v>41</v>
      </c>
      <c r="E920" s="89" t="s">
        <v>36</v>
      </c>
      <c r="F920" s="89" t="s">
        <v>42</v>
      </c>
      <c r="G920" s="90" t="s">
        <v>43</v>
      </c>
      <c r="H920" s="111">
        <v>27545.0</v>
      </c>
      <c r="I920" s="91"/>
      <c r="J920" s="86">
        <v>0.0</v>
      </c>
      <c r="K920" s="86">
        <v>1.0</v>
      </c>
      <c r="L920" s="86">
        <v>0.0</v>
      </c>
      <c r="M920" s="89" t="s">
        <v>49</v>
      </c>
      <c r="N920" s="89" t="s">
        <v>39</v>
      </c>
      <c r="O920" s="86">
        <v>3.0</v>
      </c>
      <c r="P920" s="86">
        <v>0.0</v>
      </c>
      <c r="Q920" s="86">
        <v>0.0</v>
      </c>
      <c r="R920" s="86">
        <v>0.0</v>
      </c>
      <c r="S920" s="86">
        <v>0.0</v>
      </c>
      <c r="T920" s="86">
        <v>0.0</v>
      </c>
      <c r="U920" s="86">
        <v>11.0</v>
      </c>
      <c r="V920" s="86">
        <v>5.0</v>
      </c>
      <c r="W920" s="86">
        <v>10.0</v>
      </c>
      <c r="X920" s="86">
        <v>1.0</v>
      </c>
      <c r="Y920" s="86">
        <v>1.0</v>
      </c>
      <c r="Z920" s="86">
        <v>0.0</v>
      </c>
      <c r="AA920" s="86">
        <v>0.0</v>
      </c>
      <c r="AB920" s="86">
        <v>0.0</v>
      </c>
      <c r="AC920" s="86">
        <v>0.0</v>
      </c>
      <c r="AD920" s="86">
        <v>0.0</v>
      </c>
      <c r="AE920" s="86">
        <v>0.0</v>
      </c>
      <c r="AF920" s="86">
        <v>0.0</v>
      </c>
      <c r="AG920" s="86">
        <v>0.0</v>
      </c>
      <c r="AH920" s="86">
        <v>0.0</v>
      </c>
      <c r="AI920" s="86">
        <v>0.0</v>
      </c>
      <c r="AJ920" s="116"/>
    </row>
    <row r="921">
      <c r="A921" s="86">
        <v>14158.6</v>
      </c>
      <c r="B921" s="112">
        <v>44468.0</v>
      </c>
      <c r="C921" s="112">
        <v>44494.0</v>
      </c>
      <c r="D921" s="89" t="s">
        <v>41</v>
      </c>
      <c r="E921" s="89" t="s">
        <v>36</v>
      </c>
      <c r="F921" s="89" t="s">
        <v>42</v>
      </c>
      <c r="G921" s="89" t="s">
        <v>43</v>
      </c>
      <c r="H921" s="86">
        <v>27545.0</v>
      </c>
      <c r="I921" s="110"/>
      <c r="J921" s="86">
        <v>0.0</v>
      </c>
      <c r="K921" s="86">
        <v>1.0</v>
      </c>
      <c r="L921" s="86">
        <v>0.0</v>
      </c>
      <c r="M921" s="89" t="s">
        <v>49</v>
      </c>
      <c r="N921" s="89" t="s">
        <v>39</v>
      </c>
      <c r="O921" s="86">
        <v>3.0</v>
      </c>
      <c r="P921" s="86">
        <v>0.0</v>
      </c>
      <c r="Q921" s="86">
        <v>0.0</v>
      </c>
      <c r="R921" s="86">
        <v>0.0</v>
      </c>
      <c r="S921" s="86">
        <v>0.0</v>
      </c>
      <c r="T921" s="86">
        <v>0.0</v>
      </c>
      <c r="U921" s="86">
        <v>11.0</v>
      </c>
      <c r="V921" s="86">
        <v>5.0</v>
      </c>
      <c r="W921" s="86">
        <v>10.0</v>
      </c>
      <c r="X921" s="86">
        <v>1.0</v>
      </c>
      <c r="Y921" s="86">
        <v>1.0</v>
      </c>
      <c r="Z921" s="86">
        <v>0.0</v>
      </c>
      <c r="AA921" s="86">
        <v>0.0</v>
      </c>
      <c r="AB921" s="86">
        <v>0.0</v>
      </c>
      <c r="AC921" s="86">
        <v>0.0</v>
      </c>
      <c r="AD921" s="86">
        <v>0.0</v>
      </c>
      <c r="AE921" s="86">
        <v>0.0</v>
      </c>
      <c r="AF921" s="86">
        <v>0.0</v>
      </c>
      <c r="AG921" s="86">
        <v>0.0</v>
      </c>
      <c r="AH921" s="86">
        <v>0.0</v>
      </c>
      <c r="AI921" s="86">
        <v>0.0</v>
      </c>
      <c r="AJ921" s="116"/>
    </row>
    <row r="922">
      <c r="A922" s="86">
        <v>14159.1</v>
      </c>
      <c r="B922" s="112">
        <v>44468.0</v>
      </c>
      <c r="C922" s="115">
        <v>44532.0</v>
      </c>
      <c r="D922" s="89" t="s">
        <v>301</v>
      </c>
      <c r="E922" s="89" t="s">
        <v>36</v>
      </c>
      <c r="F922" s="89" t="s">
        <v>203</v>
      </c>
      <c r="G922" s="89" t="s">
        <v>38</v>
      </c>
      <c r="H922" s="86">
        <v>27613.0</v>
      </c>
      <c r="I922" s="110"/>
      <c r="J922" s="86">
        <v>0.0</v>
      </c>
      <c r="K922" s="86">
        <v>1.0</v>
      </c>
      <c r="L922" s="86">
        <v>0.0</v>
      </c>
      <c r="M922" s="89" t="s">
        <v>49</v>
      </c>
      <c r="N922" s="89" t="s">
        <v>39</v>
      </c>
      <c r="O922" s="86">
        <v>2.0</v>
      </c>
      <c r="P922" s="86">
        <v>0.0</v>
      </c>
      <c r="Q922" s="86">
        <v>0.0</v>
      </c>
      <c r="R922" s="86">
        <v>0.0</v>
      </c>
      <c r="S922" s="86">
        <v>0.0</v>
      </c>
      <c r="T922" s="86">
        <v>0.0</v>
      </c>
      <c r="U922" s="86">
        <v>0.0</v>
      </c>
      <c r="V922" s="86">
        <v>0.0</v>
      </c>
      <c r="W922" s="86">
        <v>0.0</v>
      </c>
      <c r="X922" s="86">
        <v>0.0</v>
      </c>
      <c r="Y922" s="86">
        <v>0.0</v>
      </c>
      <c r="Z922" s="86">
        <v>10.0</v>
      </c>
      <c r="AA922" s="86">
        <v>5.0</v>
      </c>
      <c r="AB922" s="86">
        <v>10.0</v>
      </c>
      <c r="AC922" s="86">
        <v>1.0</v>
      </c>
      <c r="AD922" s="86">
        <v>0.0</v>
      </c>
      <c r="AE922" s="86">
        <v>0.0</v>
      </c>
      <c r="AF922" s="86">
        <v>0.0</v>
      </c>
      <c r="AG922" s="86">
        <v>0.0</v>
      </c>
      <c r="AH922" s="86">
        <v>0.0</v>
      </c>
      <c r="AI922" s="86">
        <v>0.0</v>
      </c>
      <c r="AJ922" s="116"/>
    </row>
    <row r="923">
      <c r="A923" s="86">
        <v>14160.1</v>
      </c>
      <c r="B923" s="112">
        <v>44468.0</v>
      </c>
      <c r="C923" s="112">
        <v>44494.0</v>
      </c>
      <c r="D923" s="89" t="s">
        <v>41</v>
      </c>
      <c r="E923" s="89" t="s">
        <v>36</v>
      </c>
      <c r="I923" s="110"/>
      <c r="J923" s="86">
        <v>0.0</v>
      </c>
      <c r="K923" s="86">
        <v>0.0</v>
      </c>
      <c r="L923" s="86">
        <v>1.0</v>
      </c>
      <c r="M923" s="89" t="s">
        <v>49</v>
      </c>
      <c r="N923" s="89" t="s">
        <v>39</v>
      </c>
      <c r="O923" s="86">
        <v>2.0</v>
      </c>
      <c r="P923" s="86">
        <v>0.0</v>
      </c>
      <c r="Q923" s="86">
        <v>0.0</v>
      </c>
      <c r="R923" s="86">
        <v>0.0</v>
      </c>
      <c r="S923" s="86">
        <v>0.0</v>
      </c>
      <c r="T923" s="86">
        <v>0.0</v>
      </c>
      <c r="U923" s="86">
        <v>6.0</v>
      </c>
      <c r="V923" s="86">
        <v>5.0</v>
      </c>
      <c r="W923" s="86">
        <v>10.0</v>
      </c>
      <c r="X923" s="86">
        <v>1.0</v>
      </c>
      <c r="Y923" s="86">
        <v>1.0</v>
      </c>
      <c r="Z923" s="86">
        <v>0.0</v>
      </c>
      <c r="AA923" s="86">
        <v>0.0</v>
      </c>
      <c r="AB923" s="86">
        <v>0.0</v>
      </c>
      <c r="AC923" s="86">
        <v>0.0</v>
      </c>
      <c r="AD923" s="86">
        <v>0.0</v>
      </c>
      <c r="AE923" s="86">
        <v>0.0</v>
      </c>
      <c r="AF923" s="86">
        <v>0.0</v>
      </c>
      <c r="AG923" s="86">
        <v>0.0</v>
      </c>
      <c r="AH923" s="86">
        <v>0.0</v>
      </c>
      <c r="AI923" s="86">
        <v>0.0</v>
      </c>
      <c r="AJ923" s="116"/>
    </row>
    <row r="924">
      <c r="A924" s="86">
        <v>14160.2</v>
      </c>
      <c r="B924" s="112">
        <v>44468.0</v>
      </c>
      <c r="C924" s="112">
        <v>44494.0</v>
      </c>
      <c r="D924" s="89" t="s">
        <v>41</v>
      </c>
      <c r="E924" s="89" t="s">
        <v>36</v>
      </c>
      <c r="I924" s="110"/>
      <c r="J924" s="86">
        <v>0.0</v>
      </c>
      <c r="K924" s="86">
        <v>0.0</v>
      </c>
      <c r="L924" s="86">
        <v>1.0</v>
      </c>
      <c r="M924" s="89" t="s">
        <v>49</v>
      </c>
      <c r="N924" s="89" t="s">
        <v>39</v>
      </c>
      <c r="O924" s="86">
        <v>2.0</v>
      </c>
      <c r="P924" s="86">
        <v>0.0</v>
      </c>
      <c r="Q924" s="86">
        <v>0.0</v>
      </c>
      <c r="R924" s="86">
        <v>0.0</v>
      </c>
      <c r="S924" s="86">
        <v>0.0</v>
      </c>
      <c r="T924" s="86">
        <v>0.0</v>
      </c>
      <c r="U924" s="86">
        <v>6.0</v>
      </c>
      <c r="V924" s="86">
        <v>5.0</v>
      </c>
      <c r="W924" s="86">
        <v>10.0</v>
      </c>
      <c r="X924" s="86">
        <v>1.0</v>
      </c>
      <c r="Y924" s="86">
        <v>1.0</v>
      </c>
      <c r="Z924" s="86">
        <v>0.0</v>
      </c>
      <c r="AA924" s="86">
        <v>0.0</v>
      </c>
      <c r="AB924" s="86">
        <v>0.0</v>
      </c>
      <c r="AC924" s="86">
        <v>0.0</v>
      </c>
      <c r="AD924" s="86">
        <v>0.0</v>
      </c>
      <c r="AE924" s="86">
        <v>0.0</v>
      </c>
      <c r="AF924" s="86">
        <v>0.0</v>
      </c>
      <c r="AG924" s="86">
        <v>0.0</v>
      </c>
      <c r="AH924" s="86">
        <v>0.0</v>
      </c>
      <c r="AI924" s="86">
        <v>0.0</v>
      </c>
      <c r="AJ924" s="116"/>
    </row>
    <row r="925">
      <c r="A925" s="86">
        <v>14161.1</v>
      </c>
      <c r="B925" s="112">
        <v>44468.0</v>
      </c>
      <c r="C925" s="115">
        <v>44536.0</v>
      </c>
      <c r="D925" s="89" t="s">
        <v>41</v>
      </c>
      <c r="E925" s="89" t="s">
        <v>36</v>
      </c>
      <c r="F925" s="89" t="s">
        <v>42</v>
      </c>
      <c r="G925" s="90" t="s">
        <v>43</v>
      </c>
      <c r="H925" s="111">
        <v>27545.0</v>
      </c>
      <c r="I925" s="91"/>
      <c r="J925" s="86">
        <v>0.0</v>
      </c>
      <c r="K925" s="86">
        <v>1.0</v>
      </c>
      <c r="L925" s="86">
        <v>0.0</v>
      </c>
      <c r="M925" s="89" t="s">
        <v>39</v>
      </c>
      <c r="N925" s="89" t="s">
        <v>39</v>
      </c>
      <c r="O925" s="86">
        <v>5.0</v>
      </c>
      <c r="P925" s="86">
        <v>0.0</v>
      </c>
      <c r="Q925" s="86">
        <v>0.0</v>
      </c>
      <c r="R925" s="86">
        <v>0.0</v>
      </c>
      <c r="S925" s="86">
        <v>0.0</v>
      </c>
      <c r="T925" s="86">
        <v>0.0</v>
      </c>
      <c r="U925" s="86">
        <v>11.0</v>
      </c>
      <c r="V925" s="86">
        <v>5.0</v>
      </c>
      <c r="W925" s="86">
        <v>10.0</v>
      </c>
      <c r="X925" s="86">
        <v>1.0</v>
      </c>
      <c r="Y925" s="86">
        <v>0.0</v>
      </c>
      <c r="Z925" s="86">
        <v>0.0</v>
      </c>
      <c r="AA925" s="86">
        <v>0.0</v>
      </c>
      <c r="AB925" s="86">
        <v>0.0</v>
      </c>
      <c r="AC925" s="86">
        <v>0.0</v>
      </c>
      <c r="AD925" s="86">
        <v>0.0</v>
      </c>
      <c r="AE925" s="86">
        <v>0.0</v>
      </c>
      <c r="AF925" s="86">
        <v>0.0</v>
      </c>
      <c r="AG925" s="86">
        <v>0.0</v>
      </c>
      <c r="AH925" s="86">
        <v>0.0</v>
      </c>
      <c r="AI925" s="86">
        <v>0.0</v>
      </c>
      <c r="AJ925" s="116"/>
    </row>
    <row r="926">
      <c r="A926" s="86">
        <v>14161.2</v>
      </c>
      <c r="B926" s="112">
        <v>44468.0</v>
      </c>
      <c r="C926" s="115">
        <v>44536.0</v>
      </c>
      <c r="D926" s="89" t="s">
        <v>41</v>
      </c>
      <c r="E926" s="89" t="s">
        <v>36</v>
      </c>
      <c r="F926" s="89" t="s">
        <v>42</v>
      </c>
      <c r="G926" s="90" t="s">
        <v>43</v>
      </c>
      <c r="H926" s="111">
        <v>27545.0</v>
      </c>
      <c r="I926" s="91"/>
      <c r="J926" s="86">
        <v>0.0</v>
      </c>
      <c r="K926" s="86">
        <v>1.0</v>
      </c>
      <c r="L926" s="86">
        <v>0.0</v>
      </c>
      <c r="M926" s="89" t="s">
        <v>39</v>
      </c>
      <c r="N926" s="89" t="s">
        <v>39</v>
      </c>
      <c r="O926" s="86">
        <v>5.0</v>
      </c>
      <c r="P926" s="86">
        <v>0.0</v>
      </c>
      <c r="Q926" s="86">
        <v>0.0</v>
      </c>
      <c r="R926" s="86">
        <v>0.0</v>
      </c>
      <c r="S926" s="86">
        <v>0.0</v>
      </c>
      <c r="T926" s="86">
        <v>0.0</v>
      </c>
      <c r="U926" s="86">
        <v>11.0</v>
      </c>
      <c r="V926" s="86">
        <v>5.0</v>
      </c>
      <c r="W926" s="86">
        <v>10.0</v>
      </c>
      <c r="X926" s="86">
        <v>1.0</v>
      </c>
      <c r="Y926" s="86">
        <v>0.0</v>
      </c>
      <c r="Z926" s="86">
        <v>0.0</v>
      </c>
      <c r="AA926" s="86">
        <v>0.0</v>
      </c>
      <c r="AB926" s="86">
        <v>0.0</v>
      </c>
      <c r="AC926" s="86">
        <v>0.0</v>
      </c>
      <c r="AD926" s="86">
        <v>0.0</v>
      </c>
      <c r="AE926" s="86">
        <v>0.0</v>
      </c>
      <c r="AF926" s="86">
        <v>0.0</v>
      </c>
      <c r="AG926" s="86">
        <v>0.0</v>
      </c>
      <c r="AH926" s="86">
        <v>0.0</v>
      </c>
      <c r="AI926" s="86">
        <v>0.0</v>
      </c>
      <c r="AJ926" s="116"/>
    </row>
    <row r="927">
      <c r="A927" s="86">
        <v>14162.1</v>
      </c>
      <c r="B927" s="112">
        <v>44468.0</v>
      </c>
      <c r="C927" s="115">
        <v>44534.0</v>
      </c>
      <c r="D927" s="89" t="s">
        <v>264</v>
      </c>
      <c r="E927" s="89" t="s">
        <v>36</v>
      </c>
      <c r="F927" s="89" t="s">
        <v>311</v>
      </c>
      <c r="G927" s="90" t="s">
        <v>38</v>
      </c>
      <c r="H927" s="111">
        <v>27616.0</v>
      </c>
      <c r="I927" s="91"/>
      <c r="J927" s="86">
        <v>0.0</v>
      </c>
      <c r="K927" s="86">
        <v>1.0</v>
      </c>
      <c r="L927" s="86">
        <v>0.0</v>
      </c>
      <c r="M927" s="89" t="s">
        <v>49</v>
      </c>
      <c r="N927" s="89" t="s">
        <v>39</v>
      </c>
      <c r="O927" s="86">
        <v>6.0</v>
      </c>
      <c r="P927" s="86">
        <v>12.0</v>
      </c>
      <c r="Q927" s="86">
        <v>7.0</v>
      </c>
      <c r="R927" s="86">
        <v>10.0</v>
      </c>
      <c r="S927" s="86">
        <v>2.0</v>
      </c>
      <c r="T927" s="86">
        <v>0.0</v>
      </c>
      <c r="U927" s="86">
        <v>0.0</v>
      </c>
      <c r="V927" s="86">
        <v>0.0</v>
      </c>
      <c r="W927" s="86">
        <v>0.0</v>
      </c>
      <c r="X927" s="86">
        <v>0.0</v>
      </c>
      <c r="Y927" s="86">
        <v>0.0</v>
      </c>
      <c r="Z927" s="86">
        <v>0.0</v>
      </c>
      <c r="AA927" s="86">
        <v>0.0</v>
      </c>
      <c r="AB927" s="86">
        <v>0.0</v>
      </c>
      <c r="AC927" s="86">
        <v>0.0</v>
      </c>
      <c r="AD927" s="86">
        <v>0.0</v>
      </c>
      <c r="AE927" s="86">
        <v>0.0</v>
      </c>
      <c r="AF927" s="86">
        <v>0.0</v>
      </c>
      <c r="AG927" s="86">
        <v>0.0</v>
      </c>
      <c r="AH927" s="86">
        <v>0.0</v>
      </c>
      <c r="AI927" s="86">
        <v>0.0</v>
      </c>
      <c r="AJ927" s="116"/>
    </row>
    <row r="928">
      <c r="A928" s="86">
        <v>14162.2</v>
      </c>
      <c r="B928" s="112">
        <v>44468.0</v>
      </c>
      <c r="C928" s="115">
        <v>44534.0</v>
      </c>
      <c r="D928" s="89" t="s">
        <v>264</v>
      </c>
      <c r="E928" s="89" t="s">
        <v>36</v>
      </c>
      <c r="F928" s="89" t="s">
        <v>311</v>
      </c>
      <c r="G928" s="90" t="s">
        <v>38</v>
      </c>
      <c r="H928" s="111">
        <v>27616.0</v>
      </c>
      <c r="I928" s="91"/>
      <c r="J928" s="86">
        <v>0.0</v>
      </c>
      <c r="K928" s="86">
        <v>1.0</v>
      </c>
      <c r="L928" s="86">
        <v>0.0</v>
      </c>
      <c r="M928" s="89" t="s">
        <v>49</v>
      </c>
      <c r="N928" s="89" t="s">
        <v>39</v>
      </c>
      <c r="O928" s="86">
        <v>6.0</v>
      </c>
      <c r="P928" s="86">
        <v>0.0</v>
      </c>
      <c r="Q928" s="86">
        <v>0.0</v>
      </c>
      <c r="R928" s="86">
        <v>0.0</v>
      </c>
      <c r="S928" s="86">
        <v>0.0</v>
      </c>
      <c r="T928" s="86">
        <v>0.0</v>
      </c>
      <c r="U928" s="86">
        <v>12.0</v>
      </c>
      <c r="V928" s="86">
        <v>6.0</v>
      </c>
      <c r="W928" s="86">
        <v>10.0</v>
      </c>
      <c r="X928" s="86">
        <v>1.0</v>
      </c>
      <c r="Y928" s="86">
        <v>0.0</v>
      </c>
      <c r="Z928" s="86">
        <v>0.0</v>
      </c>
      <c r="AA928" s="86">
        <v>0.0</v>
      </c>
      <c r="AB928" s="86">
        <v>0.0</v>
      </c>
      <c r="AC928" s="86">
        <v>0.0</v>
      </c>
      <c r="AD928" s="86">
        <v>0.0</v>
      </c>
      <c r="AE928" s="86">
        <v>0.0</v>
      </c>
      <c r="AF928" s="86">
        <v>0.0</v>
      </c>
      <c r="AG928" s="86">
        <v>0.0</v>
      </c>
      <c r="AH928" s="86">
        <v>0.0</v>
      </c>
      <c r="AI928" s="86">
        <v>0.0</v>
      </c>
      <c r="AJ928" s="116"/>
    </row>
    <row r="929">
      <c r="A929" s="86">
        <v>14163.1</v>
      </c>
      <c r="B929" s="112">
        <v>44468.0</v>
      </c>
      <c r="C929" s="112">
        <v>44498.0</v>
      </c>
      <c r="D929" s="89" t="s">
        <v>188</v>
      </c>
      <c r="E929" s="89" t="s">
        <v>160</v>
      </c>
      <c r="F929" s="89" t="s">
        <v>339</v>
      </c>
      <c r="G929" s="90" t="s">
        <v>38</v>
      </c>
      <c r="H929" s="111">
        <v>27604.0</v>
      </c>
      <c r="I929" s="91"/>
      <c r="J929" s="86">
        <v>0.0</v>
      </c>
      <c r="K929" s="86">
        <v>1.0</v>
      </c>
      <c r="L929" s="86">
        <v>0.0</v>
      </c>
      <c r="M929" s="89" t="s">
        <v>39</v>
      </c>
      <c r="N929" s="89" t="s">
        <v>39</v>
      </c>
      <c r="O929" s="86">
        <v>0.0</v>
      </c>
      <c r="P929" s="86">
        <v>0.0</v>
      </c>
      <c r="Q929" s="86">
        <v>0.0</v>
      </c>
      <c r="R929" s="86">
        <v>0.0</v>
      </c>
      <c r="S929" s="86">
        <v>0.0</v>
      </c>
      <c r="T929" s="86">
        <v>0.0</v>
      </c>
      <c r="U929" s="86">
        <v>10.0</v>
      </c>
      <c r="V929" s="86">
        <v>6.0</v>
      </c>
      <c r="W929" s="86">
        <v>10.0</v>
      </c>
      <c r="X929" s="86">
        <v>1.0</v>
      </c>
      <c r="Y929" s="86">
        <v>1.0</v>
      </c>
      <c r="Z929" s="86">
        <v>0.0</v>
      </c>
      <c r="AA929" s="86">
        <v>0.0</v>
      </c>
      <c r="AB929" s="86">
        <v>0.0</v>
      </c>
      <c r="AC929" s="86">
        <v>0.0</v>
      </c>
      <c r="AD929" s="86">
        <v>0.0</v>
      </c>
      <c r="AE929" s="86">
        <v>0.0</v>
      </c>
      <c r="AF929" s="86">
        <v>0.0</v>
      </c>
      <c r="AG929" s="86">
        <v>0.0</v>
      </c>
      <c r="AH929" s="86">
        <v>0.0</v>
      </c>
      <c r="AI929" s="86">
        <v>0.0</v>
      </c>
      <c r="AJ929" s="116"/>
    </row>
    <row r="930">
      <c r="A930" s="86">
        <v>14163.2</v>
      </c>
      <c r="B930" s="112">
        <v>44468.0</v>
      </c>
      <c r="C930" s="112">
        <v>44498.0</v>
      </c>
      <c r="D930" s="89" t="s">
        <v>188</v>
      </c>
      <c r="E930" s="89" t="s">
        <v>160</v>
      </c>
      <c r="F930" s="110"/>
      <c r="G930" s="113"/>
      <c r="H930" s="113"/>
      <c r="I930" s="91"/>
      <c r="J930" s="86">
        <v>0.0</v>
      </c>
      <c r="K930" s="86">
        <v>0.0</v>
      </c>
      <c r="L930" s="86">
        <v>1.0</v>
      </c>
      <c r="M930" s="89" t="s">
        <v>39</v>
      </c>
      <c r="N930" s="89" t="s">
        <v>39</v>
      </c>
      <c r="O930" s="86">
        <v>0.0</v>
      </c>
      <c r="P930" s="86">
        <v>11.0</v>
      </c>
      <c r="Q930" s="86">
        <v>6.0</v>
      </c>
      <c r="R930" s="86">
        <v>10.0</v>
      </c>
      <c r="S930" s="86">
        <v>2.0</v>
      </c>
      <c r="T930" s="86">
        <v>1.0</v>
      </c>
      <c r="U930" s="86">
        <v>0.0</v>
      </c>
      <c r="V930" s="86">
        <v>0.0</v>
      </c>
      <c r="W930" s="86">
        <v>0.0</v>
      </c>
      <c r="X930" s="86">
        <v>0.0</v>
      </c>
      <c r="Y930" s="86">
        <v>0.0</v>
      </c>
      <c r="Z930" s="86">
        <v>0.0</v>
      </c>
      <c r="AA930" s="86">
        <v>0.0</v>
      </c>
      <c r="AB930" s="86">
        <v>0.0</v>
      </c>
      <c r="AC930" s="86">
        <v>0.0</v>
      </c>
      <c r="AD930" s="86">
        <v>0.0</v>
      </c>
      <c r="AE930" s="86">
        <v>0.0</v>
      </c>
      <c r="AF930" s="86">
        <v>0.0</v>
      </c>
      <c r="AG930" s="86">
        <v>0.0</v>
      </c>
      <c r="AH930" s="86">
        <v>0.0</v>
      </c>
      <c r="AI930" s="86">
        <v>0.0</v>
      </c>
      <c r="AJ930" s="116"/>
    </row>
    <row r="931">
      <c r="A931" s="86">
        <v>14163.3</v>
      </c>
      <c r="B931" s="112">
        <v>44468.0</v>
      </c>
      <c r="C931" s="112">
        <v>44498.0</v>
      </c>
      <c r="D931" s="89" t="s">
        <v>188</v>
      </c>
      <c r="E931" s="89" t="s">
        <v>160</v>
      </c>
      <c r="F931" s="110"/>
      <c r="G931" s="113"/>
      <c r="H931" s="113"/>
      <c r="I931" s="91"/>
      <c r="J931" s="86">
        <v>0.0</v>
      </c>
      <c r="K931" s="86">
        <v>0.0</v>
      </c>
      <c r="L931" s="86">
        <v>1.0</v>
      </c>
      <c r="M931" s="89" t="s">
        <v>39</v>
      </c>
      <c r="N931" s="89" t="s">
        <v>39</v>
      </c>
      <c r="O931" s="86">
        <v>0.0</v>
      </c>
      <c r="P931" s="86">
        <v>0.0</v>
      </c>
      <c r="Q931" s="86">
        <v>0.0</v>
      </c>
      <c r="R931" s="86">
        <v>0.0</v>
      </c>
      <c r="S931" s="86">
        <v>0.0</v>
      </c>
      <c r="T931" s="86">
        <v>0.0</v>
      </c>
      <c r="U931" s="86">
        <v>11.0</v>
      </c>
      <c r="V931" s="86">
        <v>6.0</v>
      </c>
      <c r="W931" s="86">
        <v>5.0</v>
      </c>
      <c r="X931" s="86">
        <v>0.0</v>
      </c>
      <c r="Y931" s="86">
        <v>1.0</v>
      </c>
      <c r="Z931" s="86">
        <v>0.0</v>
      </c>
      <c r="AA931" s="86">
        <v>0.0</v>
      </c>
      <c r="AB931" s="86">
        <v>0.0</v>
      </c>
      <c r="AC931" s="86">
        <v>0.0</v>
      </c>
      <c r="AD931" s="86">
        <v>0.0</v>
      </c>
      <c r="AE931" s="86">
        <v>0.0</v>
      </c>
      <c r="AF931" s="86">
        <v>0.0</v>
      </c>
      <c r="AG931" s="86">
        <v>0.0</v>
      </c>
      <c r="AH931" s="86">
        <v>0.0</v>
      </c>
      <c r="AI931" s="86">
        <v>0.0</v>
      </c>
      <c r="AJ931" s="116"/>
    </row>
    <row r="932">
      <c r="A932" s="86">
        <v>14164.1</v>
      </c>
      <c r="B932" s="112">
        <v>44468.0</v>
      </c>
      <c r="C932" s="115">
        <v>44533.0</v>
      </c>
      <c r="D932" s="89" t="s">
        <v>416</v>
      </c>
      <c r="E932" s="89" t="s">
        <v>36</v>
      </c>
      <c r="F932" s="89" t="s">
        <v>147</v>
      </c>
      <c r="G932" s="90" t="s">
        <v>38</v>
      </c>
      <c r="H932" s="111">
        <v>27612.0</v>
      </c>
      <c r="I932" s="91"/>
      <c r="J932" s="86">
        <v>0.0</v>
      </c>
      <c r="K932" s="86">
        <v>1.0</v>
      </c>
      <c r="L932" s="86">
        <v>0.0</v>
      </c>
      <c r="M932" s="89" t="s">
        <v>49</v>
      </c>
      <c r="N932" s="89" t="s">
        <v>39</v>
      </c>
      <c r="O932" s="86">
        <v>6.0</v>
      </c>
      <c r="P932" s="86">
        <v>11.0</v>
      </c>
      <c r="Q932" s="86">
        <v>10.0</v>
      </c>
      <c r="R932" s="86">
        <v>10.0</v>
      </c>
      <c r="S932" s="86">
        <v>2.0</v>
      </c>
      <c r="T932" s="86">
        <v>1.0</v>
      </c>
      <c r="U932" s="86">
        <v>0.0</v>
      </c>
      <c r="V932" s="86">
        <v>0.0</v>
      </c>
      <c r="W932" s="86">
        <v>0.0</v>
      </c>
      <c r="X932" s="86">
        <v>0.0</v>
      </c>
      <c r="Y932" s="86">
        <v>0.0</v>
      </c>
      <c r="Z932" s="86">
        <v>0.0</v>
      </c>
      <c r="AA932" s="86">
        <v>0.0</v>
      </c>
      <c r="AB932" s="86">
        <v>0.0</v>
      </c>
      <c r="AC932" s="86">
        <v>0.0</v>
      </c>
      <c r="AD932" s="86">
        <v>0.0</v>
      </c>
      <c r="AE932" s="86">
        <v>0.0</v>
      </c>
      <c r="AF932" s="86">
        <v>0.0</v>
      </c>
      <c r="AG932" s="86">
        <v>0.0</v>
      </c>
      <c r="AH932" s="86">
        <v>0.0</v>
      </c>
      <c r="AI932" s="86">
        <v>0.0</v>
      </c>
      <c r="AJ932" s="116"/>
    </row>
    <row r="933">
      <c r="A933" s="86">
        <v>14165.1</v>
      </c>
      <c r="B933" s="112">
        <v>44468.0</v>
      </c>
      <c r="C933" s="115">
        <v>44536.0</v>
      </c>
      <c r="D933" s="89" t="s">
        <v>184</v>
      </c>
      <c r="E933" s="89" t="s">
        <v>36</v>
      </c>
      <c r="F933" s="89" t="s">
        <v>254</v>
      </c>
      <c r="G933" s="90" t="s">
        <v>38</v>
      </c>
      <c r="H933" s="111">
        <v>27615.0</v>
      </c>
      <c r="I933" s="91"/>
      <c r="J933" s="86">
        <v>0.0</v>
      </c>
      <c r="K933" s="86">
        <v>1.0</v>
      </c>
      <c r="L933" s="86">
        <v>0.0</v>
      </c>
      <c r="M933" s="89" t="s">
        <v>39</v>
      </c>
      <c r="N933" s="89" t="s">
        <v>39</v>
      </c>
      <c r="O933" s="86">
        <v>6.0</v>
      </c>
      <c r="P933" s="86">
        <v>0.0</v>
      </c>
      <c r="Q933" s="86">
        <v>0.0</v>
      </c>
      <c r="R933" s="86">
        <v>0.0</v>
      </c>
      <c r="S933" s="86">
        <v>0.0</v>
      </c>
      <c r="T933" s="86">
        <v>0.0</v>
      </c>
      <c r="U933" s="86">
        <v>11.0</v>
      </c>
      <c r="V933" s="86">
        <v>4.0</v>
      </c>
      <c r="W933" s="86">
        <v>10.0</v>
      </c>
      <c r="X933" s="86">
        <v>1.0</v>
      </c>
      <c r="Y933" s="86">
        <v>1.0</v>
      </c>
      <c r="Z933" s="86">
        <v>0.0</v>
      </c>
      <c r="AA933" s="86">
        <v>0.0</v>
      </c>
      <c r="AB933" s="86">
        <v>0.0</v>
      </c>
      <c r="AC933" s="86">
        <v>0.0</v>
      </c>
      <c r="AD933" s="86">
        <v>0.0</v>
      </c>
      <c r="AE933" s="86">
        <v>0.0</v>
      </c>
      <c r="AF933" s="86">
        <v>0.0</v>
      </c>
      <c r="AG933" s="86">
        <v>0.0</v>
      </c>
      <c r="AH933" s="86">
        <v>0.0</v>
      </c>
      <c r="AI933" s="86">
        <v>0.0</v>
      </c>
      <c r="AJ933" s="116"/>
    </row>
    <row r="934">
      <c r="A934" s="86">
        <v>14166.1</v>
      </c>
      <c r="B934" s="112">
        <v>44468.0</v>
      </c>
      <c r="C934" s="115">
        <v>44516.0</v>
      </c>
      <c r="D934" s="89" t="s">
        <v>87</v>
      </c>
      <c r="E934" s="89" t="s">
        <v>36</v>
      </c>
      <c r="F934" s="89" t="s">
        <v>378</v>
      </c>
      <c r="G934" s="90" t="s">
        <v>51</v>
      </c>
      <c r="H934" s="111">
        <v>27523.0</v>
      </c>
      <c r="I934" s="91"/>
      <c r="J934" s="86">
        <v>0.0</v>
      </c>
      <c r="K934" s="86">
        <v>1.0</v>
      </c>
      <c r="L934" s="86">
        <v>0.0</v>
      </c>
      <c r="M934" s="89" t="s">
        <v>39</v>
      </c>
      <c r="N934" s="89" t="s">
        <v>39</v>
      </c>
      <c r="O934" s="86">
        <v>1.0</v>
      </c>
      <c r="P934" s="86">
        <v>0.0</v>
      </c>
      <c r="Q934" s="86">
        <v>0.0</v>
      </c>
      <c r="R934" s="86">
        <v>0.0</v>
      </c>
      <c r="S934" s="86">
        <v>0.0</v>
      </c>
      <c r="T934" s="86">
        <v>0.0</v>
      </c>
      <c r="U934" s="86">
        <v>10.0</v>
      </c>
      <c r="V934" s="86">
        <v>4.0</v>
      </c>
      <c r="W934" s="86">
        <v>10.0</v>
      </c>
      <c r="X934" s="86">
        <v>1.0</v>
      </c>
      <c r="Y934" s="86">
        <v>0.0</v>
      </c>
      <c r="Z934" s="86">
        <v>0.0</v>
      </c>
      <c r="AA934" s="86">
        <v>0.0</v>
      </c>
      <c r="AB934" s="86">
        <v>0.0</v>
      </c>
      <c r="AC934" s="86">
        <v>0.0</v>
      </c>
      <c r="AD934" s="86">
        <v>0.0</v>
      </c>
      <c r="AE934" s="86">
        <v>0.0</v>
      </c>
      <c r="AF934" s="86">
        <v>0.0</v>
      </c>
      <c r="AG934" s="86">
        <v>0.0</v>
      </c>
      <c r="AH934" s="86">
        <v>0.0</v>
      </c>
      <c r="AI934" s="86">
        <v>0.0</v>
      </c>
      <c r="AJ934" s="116"/>
    </row>
    <row r="935">
      <c r="A935" s="86">
        <v>14166.2</v>
      </c>
      <c r="B935" s="112">
        <v>44468.0</v>
      </c>
      <c r="C935" s="115">
        <v>44516.0</v>
      </c>
      <c r="D935" s="89" t="s">
        <v>87</v>
      </c>
      <c r="E935" s="89" t="s">
        <v>36</v>
      </c>
      <c r="F935" s="89" t="s">
        <v>378</v>
      </c>
      <c r="G935" s="90" t="s">
        <v>51</v>
      </c>
      <c r="H935" s="111">
        <v>27523.0</v>
      </c>
      <c r="I935" s="91"/>
      <c r="J935" s="86">
        <v>0.0</v>
      </c>
      <c r="K935" s="86">
        <v>1.0</v>
      </c>
      <c r="L935" s="86">
        <v>0.0</v>
      </c>
      <c r="M935" s="89" t="s">
        <v>39</v>
      </c>
      <c r="N935" s="89" t="s">
        <v>39</v>
      </c>
      <c r="O935" s="86">
        <v>1.0</v>
      </c>
      <c r="P935" s="86">
        <v>0.0</v>
      </c>
      <c r="Q935" s="86">
        <v>0.0</v>
      </c>
      <c r="R935" s="86">
        <v>0.0</v>
      </c>
      <c r="S935" s="86">
        <v>0.0</v>
      </c>
      <c r="T935" s="86">
        <v>0.0</v>
      </c>
      <c r="U935" s="86">
        <v>9.0</v>
      </c>
      <c r="V935" s="86">
        <v>3.0</v>
      </c>
      <c r="W935" s="86">
        <v>10.0</v>
      </c>
      <c r="X935" s="86">
        <v>1.0</v>
      </c>
      <c r="Y935" s="86">
        <v>1.0</v>
      </c>
      <c r="Z935" s="86">
        <v>0.0</v>
      </c>
      <c r="AA935" s="86">
        <v>0.0</v>
      </c>
      <c r="AB935" s="86">
        <v>0.0</v>
      </c>
      <c r="AC935" s="86">
        <v>0.0</v>
      </c>
      <c r="AD935" s="86">
        <v>0.0</v>
      </c>
      <c r="AE935" s="86">
        <v>0.0</v>
      </c>
      <c r="AF935" s="86">
        <v>0.0</v>
      </c>
      <c r="AG935" s="86">
        <v>0.0</v>
      </c>
      <c r="AH935" s="86">
        <v>0.0</v>
      </c>
      <c r="AI935" s="86">
        <v>0.0</v>
      </c>
      <c r="AJ935" s="116"/>
    </row>
    <row r="936">
      <c r="A936" s="86">
        <v>14166.3</v>
      </c>
      <c r="B936" s="112">
        <v>44468.0</v>
      </c>
      <c r="C936" s="115">
        <v>44516.0</v>
      </c>
      <c r="D936" s="89" t="s">
        <v>87</v>
      </c>
      <c r="E936" s="89" t="s">
        <v>36</v>
      </c>
      <c r="F936" s="89" t="s">
        <v>346</v>
      </c>
      <c r="G936" s="90" t="s">
        <v>51</v>
      </c>
      <c r="H936" s="111">
        <v>27502.0</v>
      </c>
      <c r="I936" s="91"/>
      <c r="J936" s="86">
        <v>0.0</v>
      </c>
      <c r="K936" s="86">
        <v>1.0</v>
      </c>
      <c r="L936" s="86">
        <v>0.0</v>
      </c>
      <c r="M936" s="89" t="s">
        <v>39</v>
      </c>
      <c r="N936" s="89" t="s">
        <v>39</v>
      </c>
      <c r="O936" s="86">
        <v>2.0</v>
      </c>
      <c r="P936" s="86">
        <v>0.0</v>
      </c>
      <c r="Q936" s="86">
        <v>0.0</v>
      </c>
      <c r="R936" s="86">
        <v>0.0</v>
      </c>
      <c r="S936" s="86">
        <v>0.0</v>
      </c>
      <c r="T936" s="86">
        <v>0.0</v>
      </c>
      <c r="U936" s="86">
        <v>0.0</v>
      </c>
      <c r="V936" s="86">
        <v>0.0</v>
      </c>
      <c r="W936" s="86">
        <v>0.0</v>
      </c>
      <c r="X936" s="86">
        <v>0.0</v>
      </c>
      <c r="Y936" s="86">
        <v>0.0</v>
      </c>
      <c r="Z936" s="86">
        <v>10.0</v>
      </c>
      <c r="AA936" s="86">
        <v>4.0</v>
      </c>
      <c r="AB936" s="86">
        <v>10.0</v>
      </c>
      <c r="AC936" s="86">
        <v>1.0</v>
      </c>
      <c r="AD936" s="86">
        <v>1.0</v>
      </c>
      <c r="AE936" s="86">
        <v>0.0</v>
      </c>
      <c r="AF936" s="86">
        <v>0.0</v>
      </c>
      <c r="AG936" s="86">
        <v>0.0</v>
      </c>
      <c r="AH936" s="86">
        <v>0.0</v>
      </c>
      <c r="AI936" s="86">
        <v>0.0</v>
      </c>
      <c r="AJ936" s="116"/>
    </row>
    <row r="937">
      <c r="A937" s="86">
        <v>14166.4</v>
      </c>
      <c r="B937" s="112">
        <v>44468.0</v>
      </c>
      <c r="C937" s="115">
        <v>44516.0</v>
      </c>
      <c r="D937" s="89" t="s">
        <v>87</v>
      </c>
      <c r="E937" s="89" t="s">
        <v>36</v>
      </c>
      <c r="F937" s="89" t="s">
        <v>378</v>
      </c>
      <c r="G937" s="90" t="s">
        <v>51</v>
      </c>
      <c r="H937" s="111">
        <v>27523.0</v>
      </c>
      <c r="I937" s="91"/>
      <c r="J937" s="86">
        <v>0.0</v>
      </c>
      <c r="K937" s="86">
        <v>1.0</v>
      </c>
      <c r="L937" s="86">
        <v>0.0</v>
      </c>
      <c r="M937" s="89" t="s">
        <v>39</v>
      </c>
      <c r="N937" s="89" t="s">
        <v>39</v>
      </c>
      <c r="O937" s="86">
        <v>0.0</v>
      </c>
      <c r="P937" s="86">
        <v>0.0</v>
      </c>
      <c r="Q937" s="86">
        <v>0.0</v>
      </c>
      <c r="R937" s="86">
        <v>0.0</v>
      </c>
      <c r="S937" s="86">
        <v>0.0</v>
      </c>
      <c r="T937" s="86">
        <v>0.0</v>
      </c>
      <c r="U937" s="86">
        <v>9.0</v>
      </c>
      <c r="V937" s="86">
        <v>3.0</v>
      </c>
      <c r="W937" s="86">
        <v>10.0</v>
      </c>
      <c r="X937" s="86">
        <v>1.0</v>
      </c>
      <c r="Y937" s="86">
        <v>1.0</v>
      </c>
      <c r="Z937" s="86">
        <v>0.0</v>
      </c>
      <c r="AA937" s="86">
        <v>0.0</v>
      </c>
      <c r="AB937" s="86">
        <v>0.0</v>
      </c>
      <c r="AC937" s="86">
        <v>0.0</v>
      </c>
      <c r="AD937" s="86">
        <v>0.0</v>
      </c>
      <c r="AE937" s="86">
        <v>0.0</v>
      </c>
      <c r="AF937" s="86">
        <v>0.0</v>
      </c>
      <c r="AG937" s="86">
        <v>0.0</v>
      </c>
      <c r="AH937" s="86">
        <v>0.0</v>
      </c>
      <c r="AI937" s="86">
        <v>0.0</v>
      </c>
      <c r="AJ937" s="116"/>
    </row>
    <row r="938">
      <c r="A938" s="86">
        <v>14167.1</v>
      </c>
      <c r="B938" s="112">
        <v>44468.0</v>
      </c>
      <c r="C938" s="115">
        <v>44533.0</v>
      </c>
      <c r="D938" s="89" t="s">
        <v>431</v>
      </c>
      <c r="E938" s="89" t="s">
        <v>36</v>
      </c>
      <c r="F938" s="89" t="s">
        <v>97</v>
      </c>
      <c r="G938" s="90" t="s">
        <v>38</v>
      </c>
      <c r="H938" s="111">
        <v>27610.0</v>
      </c>
      <c r="I938" s="91"/>
      <c r="J938" s="86">
        <v>0.0</v>
      </c>
      <c r="K938" s="86">
        <v>1.0</v>
      </c>
      <c r="L938" s="86">
        <v>0.0</v>
      </c>
      <c r="M938" s="89" t="s">
        <v>39</v>
      </c>
      <c r="N938" s="89" t="s">
        <v>39</v>
      </c>
      <c r="O938" s="86">
        <v>4.0</v>
      </c>
      <c r="P938" s="86">
        <v>11.0</v>
      </c>
      <c r="Q938" s="86">
        <v>6.0</v>
      </c>
      <c r="R938" s="86">
        <v>10.0</v>
      </c>
      <c r="S938" s="86">
        <v>2.0</v>
      </c>
      <c r="T938" s="86">
        <v>0.0</v>
      </c>
      <c r="U938" s="86">
        <v>0.0</v>
      </c>
      <c r="V938" s="86">
        <v>0.0</v>
      </c>
      <c r="W938" s="86">
        <v>0.0</v>
      </c>
      <c r="X938" s="86">
        <v>0.0</v>
      </c>
      <c r="Y938" s="86">
        <v>0.0</v>
      </c>
      <c r="Z938" s="86">
        <v>0.0</v>
      </c>
      <c r="AA938" s="86">
        <v>0.0</v>
      </c>
      <c r="AB938" s="86">
        <v>0.0</v>
      </c>
      <c r="AC938" s="86">
        <v>0.0</v>
      </c>
      <c r="AD938" s="86">
        <v>0.0</v>
      </c>
      <c r="AE938" s="86">
        <v>0.0</v>
      </c>
      <c r="AF938" s="86">
        <v>0.0</v>
      </c>
      <c r="AG938" s="86">
        <v>0.0</v>
      </c>
      <c r="AH938" s="86">
        <v>0.0</v>
      </c>
      <c r="AI938" s="86">
        <v>0.0</v>
      </c>
      <c r="AJ938" s="116"/>
    </row>
    <row r="939">
      <c r="A939" s="86">
        <v>14168.1</v>
      </c>
      <c r="B939" s="112">
        <v>44468.0</v>
      </c>
      <c r="C939" s="115">
        <v>44517.0</v>
      </c>
      <c r="D939" s="89" t="s">
        <v>456</v>
      </c>
      <c r="E939" s="89" t="s">
        <v>36</v>
      </c>
      <c r="F939" s="89" t="s">
        <v>139</v>
      </c>
      <c r="G939" s="90" t="s">
        <v>38</v>
      </c>
      <c r="H939" s="111">
        <v>27609.0</v>
      </c>
      <c r="I939" s="91"/>
      <c r="J939" s="86">
        <v>0.0</v>
      </c>
      <c r="K939" s="86">
        <v>1.0</v>
      </c>
      <c r="L939" s="86">
        <v>0.0</v>
      </c>
      <c r="M939" s="89" t="s">
        <v>49</v>
      </c>
      <c r="N939" s="89" t="s">
        <v>39</v>
      </c>
      <c r="O939" s="86">
        <v>5.0</v>
      </c>
      <c r="P939" s="86">
        <v>0.0</v>
      </c>
      <c r="Q939" s="86">
        <v>0.0</v>
      </c>
      <c r="R939" s="86">
        <v>5.0</v>
      </c>
      <c r="S939" s="86">
        <v>2.0</v>
      </c>
      <c r="T939" s="86">
        <v>0.0</v>
      </c>
      <c r="U939" s="86">
        <v>0.0</v>
      </c>
      <c r="V939" s="86">
        <v>0.0</v>
      </c>
      <c r="W939" s="86">
        <v>0.0</v>
      </c>
      <c r="X939" s="86">
        <v>0.0</v>
      </c>
      <c r="Y939" s="86">
        <v>0.0</v>
      </c>
      <c r="Z939" s="86">
        <v>9.0</v>
      </c>
      <c r="AA939" s="86">
        <v>6.0</v>
      </c>
      <c r="AB939" s="86">
        <v>5.0</v>
      </c>
      <c r="AC939" s="86">
        <v>0.0</v>
      </c>
      <c r="AD939" s="86">
        <v>0.0</v>
      </c>
      <c r="AE939" s="86">
        <v>0.0</v>
      </c>
      <c r="AF939" s="86">
        <v>0.0</v>
      </c>
      <c r="AG939" s="86">
        <v>0.0</v>
      </c>
      <c r="AH939" s="86">
        <v>0.0</v>
      </c>
      <c r="AI939" s="86">
        <v>0.0</v>
      </c>
      <c r="AJ939" s="116"/>
    </row>
    <row r="940">
      <c r="A940" s="86">
        <v>14169.1</v>
      </c>
      <c r="B940" s="112">
        <v>44468.0</v>
      </c>
      <c r="C940" s="115">
        <v>44533.0</v>
      </c>
      <c r="D940" s="89" t="s">
        <v>431</v>
      </c>
      <c r="E940" s="89" t="s">
        <v>36</v>
      </c>
      <c r="F940" s="89" t="s">
        <v>97</v>
      </c>
      <c r="G940" s="90" t="s">
        <v>38</v>
      </c>
      <c r="H940" s="111">
        <v>27610.0</v>
      </c>
      <c r="I940" s="91"/>
      <c r="J940" s="86">
        <v>0.0</v>
      </c>
      <c r="K940" s="86">
        <v>1.0</v>
      </c>
      <c r="L940" s="86">
        <v>0.0</v>
      </c>
      <c r="M940" s="89" t="s">
        <v>39</v>
      </c>
      <c r="N940" s="89" t="s">
        <v>39</v>
      </c>
      <c r="O940" s="86">
        <v>5.0</v>
      </c>
      <c r="P940" s="86">
        <v>0.0</v>
      </c>
      <c r="Q940" s="86">
        <v>0.0</v>
      </c>
      <c r="R940" s="86">
        <v>0.0</v>
      </c>
      <c r="S940" s="86">
        <v>0.0</v>
      </c>
      <c r="T940" s="86">
        <v>0.0</v>
      </c>
      <c r="U940" s="86">
        <v>11.0</v>
      </c>
      <c r="V940" s="86">
        <v>5.0</v>
      </c>
      <c r="W940" s="86">
        <v>10.0</v>
      </c>
      <c r="X940" s="86">
        <v>1.0</v>
      </c>
      <c r="Y940" s="86">
        <v>0.0</v>
      </c>
      <c r="Z940" s="86">
        <v>0.0</v>
      </c>
      <c r="AA940" s="86">
        <v>0.0</v>
      </c>
      <c r="AB940" s="86">
        <v>0.0</v>
      </c>
      <c r="AC940" s="86">
        <v>0.0</v>
      </c>
      <c r="AD940" s="86">
        <v>0.0</v>
      </c>
      <c r="AE940" s="86">
        <v>0.0</v>
      </c>
      <c r="AF940" s="86">
        <v>0.0</v>
      </c>
      <c r="AG940" s="86">
        <v>0.0</v>
      </c>
      <c r="AH940" s="86">
        <v>0.0</v>
      </c>
      <c r="AI940" s="86">
        <v>0.0</v>
      </c>
      <c r="AJ940" s="116"/>
    </row>
    <row r="941">
      <c r="A941" s="86">
        <v>14170.1</v>
      </c>
      <c r="B941" s="112">
        <v>44468.0</v>
      </c>
      <c r="C941" s="115">
        <v>44536.0</v>
      </c>
      <c r="D941" s="89" t="s">
        <v>194</v>
      </c>
      <c r="E941" s="89" t="s">
        <v>36</v>
      </c>
      <c r="F941" s="89" t="s">
        <v>191</v>
      </c>
      <c r="G941" s="90" t="s">
        <v>107</v>
      </c>
      <c r="H941" s="111">
        <v>27511.0</v>
      </c>
      <c r="I941" s="91"/>
      <c r="J941" s="86">
        <v>0.0</v>
      </c>
      <c r="K941" s="86">
        <v>1.0</v>
      </c>
      <c r="L941" s="86">
        <v>0.0</v>
      </c>
      <c r="M941" s="89" t="s">
        <v>39</v>
      </c>
      <c r="N941" s="89" t="s">
        <v>39</v>
      </c>
      <c r="O941" s="86">
        <v>0.0</v>
      </c>
      <c r="P941" s="86">
        <v>13.0</v>
      </c>
      <c r="Q941" s="86">
        <v>6.0</v>
      </c>
      <c r="R941" s="86">
        <v>10.0</v>
      </c>
      <c r="S941" s="86">
        <v>2.0</v>
      </c>
      <c r="T941" s="86">
        <v>1.0</v>
      </c>
      <c r="U941" s="86">
        <v>0.0</v>
      </c>
      <c r="V941" s="86">
        <v>0.0</v>
      </c>
      <c r="W941" s="86">
        <v>0.0</v>
      </c>
      <c r="X941" s="86">
        <v>0.0</v>
      </c>
      <c r="Y941" s="86">
        <v>0.0</v>
      </c>
      <c r="Z941" s="86">
        <v>0.0</v>
      </c>
      <c r="AA941" s="86">
        <v>0.0</v>
      </c>
      <c r="AB941" s="86">
        <v>0.0</v>
      </c>
      <c r="AC941" s="86">
        <v>0.0</v>
      </c>
      <c r="AD941" s="86">
        <v>0.0</v>
      </c>
      <c r="AE941" s="86">
        <v>0.0</v>
      </c>
      <c r="AF941" s="86">
        <v>0.0</v>
      </c>
      <c r="AG941" s="86">
        <v>0.0</v>
      </c>
      <c r="AH941" s="86">
        <v>0.0</v>
      </c>
      <c r="AI941" s="86">
        <v>0.0</v>
      </c>
      <c r="AJ941" s="116"/>
    </row>
    <row r="942">
      <c r="A942" s="86">
        <v>14170.2</v>
      </c>
      <c r="B942" s="112">
        <v>44468.0</v>
      </c>
      <c r="C942" s="115">
        <v>44537.0</v>
      </c>
      <c r="D942" s="89" t="s">
        <v>194</v>
      </c>
      <c r="E942" s="89" t="s">
        <v>36</v>
      </c>
      <c r="F942" s="89" t="s">
        <v>253</v>
      </c>
      <c r="G942" s="90" t="s">
        <v>107</v>
      </c>
      <c r="H942" s="111">
        <v>27511.0</v>
      </c>
      <c r="I942" s="91"/>
      <c r="J942" s="86">
        <v>0.0</v>
      </c>
      <c r="K942" s="86">
        <v>1.0</v>
      </c>
      <c r="L942" s="86">
        <v>0.0</v>
      </c>
      <c r="M942" s="89" t="s">
        <v>39</v>
      </c>
      <c r="N942" s="89" t="s">
        <v>39</v>
      </c>
      <c r="O942" s="86">
        <v>4.0</v>
      </c>
      <c r="P942" s="86">
        <v>0.0</v>
      </c>
      <c r="Q942" s="86">
        <v>0.0</v>
      </c>
      <c r="R942" s="86">
        <v>0.0</v>
      </c>
      <c r="S942" s="86">
        <v>0.0</v>
      </c>
      <c r="T942" s="86">
        <v>0.0</v>
      </c>
      <c r="U942" s="86">
        <v>11.0</v>
      </c>
      <c r="V942" s="86">
        <v>5.0</v>
      </c>
      <c r="W942" s="86">
        <v>5.0</v>
      </c>
      <c r="X942" s="86">
        <v>0.0</v>
      </c>
      <c r="Y942" s="86">
        <v>1.0</v>
      </c>
      <c r="Z942" s="86">
        <v>0.0</v>
      </c>
      <c r="AA942" s="86">
        <v>0.0</v>
      </c>
      <c r="AB942" s="86">
        <v>0.0</v>
      </c>
      <c r="AC942" s="86">
        <v>0.0</v>
      </c>
      <c r="AD942" s="86">
        <v>0.0</v>
      </c>
      <c r="AE942" s="86">
        <v>0.0</v>
      </c>
      <c r="AF942" s="86">
        <v>0.0</v>
      </c>
      <c r="AG942" s="86">
        <v>5.0</v>
      </c>
      <c r="AH942" s="86">
        <v>2.0</v>
      </c>
      <c r="AI942" s="86">
        <v>0.0</v>
      </c>
      <c r="AJ942" s="116"/>
    </row>
    <row r="943">
      <c r="A943" s="86">
        <v>14171.1</v>
      </c>
      <c r="B943" s="112">
        <v>44468.0</v>
      </c>
      <c r="C943" s="115">
        <v>44515.0</v>
      </c>
      <c r="D943" s="89" t="s">
        <v>194</v>
      </c>
      <c r="E943" s="89" t="s">
        <v>36</v>
      </c>
      <c r="F943" s="89" t="s">
        <v>191</v>
      </c>
      <c r="G943" s="90" t="s">
        <v>107</v>
      </c>
      <c r="H943" s="111">
        <v>27511.0</v>
      </c>
      <c r="I943" s="91"/>
      <c r="J943" s="86">
        <v>0.0</v>
      </c>
      <c r="K943" s="86">
        <v>1.0</v>
      </c>
      <c r="L943" s="86">
        <v>0.0</v>
      </c>
      <c r="M943" s="89" t="s">
        <v>39</v>
      </c>
      <c r="N943" s="89" t="s">
        <v>39</v>
      </c>
      <c r="O943" s="86">
        <v>0.0</v>
      </c>
      <c r="P943" s="86">
        <v>11.0</v>
      </c>
      <c r="Q943" s="86">
        <v>5.0</v>
      </c>
      <c r="R943" s="86">
        <v>10.0</v>
      </c>
      <c r="S943" s="86">
        <v>2.0</v>
      </c>
      <c r="T943" s="86">
        <v>1.0</v>
      </c>
      <c r="U943" s="86">
        <v>0.0</v>
      </c>
      <c r="V943" s="86">
        <v>0.0</v>
      </c>
      <c r="W943" s="86">
        <v>0.0</v>
      </c>
      <c r="X943" s="86">
        <v>0.0</v>
      </c>
      <c r="Y943" s="86">
        <v>0.0</v>
      </c>
      <c r="Z943" s="86">
        <v>0.0</v>
      </c>
      <c r="AA943" s="86">
        <v>0.0</v>
      </c>
      <c r="AB943" s="86">
        <v>0.0</v>
      </c>
      <c r="AC943" s="86">
        <v>0.0</v>
      </c>
      <c r="AD943" s="86">
        <v>0.0</v>
      </c>
      <c r="AE943" s="86">
        <v>0.0</v>
      </c>
      <c r="AF943" s="86">
        <v>0.0</v>
      </c>
      <c r="AG943" s="86">
        <v>0.0</v>
      </c>
      <c r="AH943" s="86">
        <v>0.0</v>
      </c>
      <c r="AI943" s="86">
        <v>0.0</v>
      </c>
      <c r="AJ943" s="116"/>
    </row>
    <row r="944">
      <c r="A944" s="86">
        <v>14171.2</v>
      </c>
      <c r="B944" s="112">
        <v>44468.0</v>
      </c>
      <c r="C944" s="115">
        <v>44515.0</v>
      </c>
      <c r="D944" s="89" t="s">
        <v>194</v>
      </c>
      <c r="E944" s="89" t="s">
        <v>36</v>
      </c>
      <c r="F944" s="89" t="s">
        <v>191</v>
      </c>
      <c r="G944" s="90" t="s">
        <v>107</v>
      </c>
      <c r="H944" s="111">
        <v>27511.0</v>
      </c>
      <c r="I944" s="91"/>
      <c r="J944" s="86">
        <v>0.0</v>
      </c>
      <c r="K944" s="86">
        <v>1.0</v>
      </c>
      <c r="L944" s="86">
        <v>0.0</v>
      </c>
      <c r="M944" s="89" t="s">
        <v>39</v>
      </c>
      <c r="N944" s="89" t="s">
        <v>39</v>
      </c>
      <c r="O944" s="86">
        <v>0.0</v>
      </c>
      <c r="P944" s="86">
        <v>11.0</v>
      </c>
      <c r="Q944" s="86">
        <v>5.0</v>
      </c>
      <c r="R944" s="86">
        <v>10.0</v>
      </c>
      <c r="S944" s="86">
        <v>2.0</v>
      </c>
      <c r="T944" s="86">
        <v>1.0</v>
      </c>
      <c r="U944" s="86">
        <v>0.0</v>
      </c>
      <c r="V944" s="86">
        <v>0.0</v>
      </c>
      <c r="W944" s="86">
        <v>0.0</v>
      </c>
      <c r="X944" s="86">
        <v>0.0</v>
      </c>
      <c r="Y944" s="86">
        <v>0.0</v>
      </c>
      <c r="Z944" s="86">
        <v>0.0</v>
      </c>
      <c r="AA944" s="86">
        <v>0.0</v>
      </c>
      <c r="AB944" s="86">
        <v>0.0</v>
      </c>
      <c r="AC944" s="86">
        <v>0.0</v>
      </c>
      <c r="AD944" s="86">
        <v>0.0</v>
      </c>
      <c r="AE944" s="86">
        <v>0.0</v>
      </c>
      <c r="AF944" s="86">
        <v>0.0</v>
      </c>
      <c r="AG944" s="86">
        <v>0.0</v>
      </c>
      <c r="AH944" s="86">
        <v>0.0</v>
      </c>
      <c r="AI944" s="86">
        <v>0.0</v>
      </c>
      <c r="AJ944" s="116"/>
    </row>
    <row r="945">
      <c r="A945" s="86">
        <v>14171.3</v>
      </c>
      <c r="B945" s="112">
        <v>44468.0</v>
      </c>
      <c r="C945" s="115">
        <v>44515.0</v>
      </c>
      <c r="D945" s="89" t="s">
        <v>194</v>
      </c>
      <c r="E945" s="89" t="s">
        <v>36</v>
      </c>
      <c r="F945" s="89" t="s">
        <v>191</v>
      </c>
      <c r="G945" s="90" t="s">
        <v>107</v>
      </c>
      <c r="H945" s="111">
        <v>27511.0</v>
      </c>
      <c r="I945" s="91"/>
      <c r="J945" s="86">
        <v>0.0</v>
      </c>
      <c r="K945" s="86">
        <v>1.0</v>
      </c>
      <c r="L945" s="86">
        <v>0.0</v>
      </c>
      <c r="M945" s="89" t="s">
        <v>39</v>
      </c>
      <c r="N945" s="89" t="s">
        <v>39</v>
      </c>
      <c r="O945" s="86">
        <v>0.0</v>
      </c>
      <c r="P945" s="86">
        <v>11.0</v>
      </c>
      <c r="Q945" s="86">
        <v>5.0</v>
      </c>
      <c r="R945" s="86">
        <v>5.0</v>
      </c>
      <c r="S945" s="86">
        <v>0.0</v>
      </c>
      <c r="T945" s="86">
        <v>1.0</v>
      </c>
      <c r="U945" s="86">
        <v>0.0</v>
      </c>
      <c r="V945" s="86">
        <v>0.0</v>
      </c>
      <c r="W945" s="86">
        <v>0.0</v>
      </c>
      <c r="X945" s="86">
        <v>0.0</v>
      </c>
      <c r="Y945" s="86">
        <v>0.0</v>
      </c>
      <c r="Z945" s="86">
        <v>0.0</v>
      </c>
      <c r="AA945" s="86">
        <v>0.0</v>
      </c>
      <c r="AB945" s="86">
        <v>5.0</v>
      </c>
      <c r="AC945" s="86">
        <v>1.0</v>
      </c>
      <c r="AD945" s="86">
        <v>0.0</v>
      </c>
      <c r="AE945" s="86">
        <v>0.0</v>
      </c>
      <c r="AF945" s="86">
        <v>0.0</v>
      </c>
      <c r="AG945" s="86">
        <v>0.0</v>
      </c>
      <c r="AH945" s="86">
        <v>0.0</v>
      </c>
      <c r="AI945" s="86">
        <v>0.0</v>
      </c>
      <c r="AJ945" s="116"/>
    </row>
    <row r="946">
      <c r="A946" s="86">
        <v>14171.4</v>
      </c>
      <c r="B946" s="112">
        <v>44468.0</v>
      </c>
      <c r="C946" s="115">
        <v>44515.0</v>
      </c>
      <c r="D946" s="89" t="s">
        <v>194</v>
      </c>
      <c r="E946" s="89" t="s">
        <v>36</v>
      </c>
      <c r="F946" s="89" t="s">
        <v>253</v>
      </c>
      <c r="G946" s="89" t="s">
        <v>107</v>
      </c>
      <c r="H946" s="86">
        <v>27511.0</v>
      </c>
      <c r="I946" s="110"/>
      <c r="J946" s="86">
        <v>0.0</v>
      </c>
      <c r="K946" s="86">
        <v>1.0</v>
      </c>
      <c r="L946" s="86">
        <v>0.0</v>
      </c>
      <c r="M946" s="89" t="s">
        <v>39</v>
      </c>
      <c r="N946" s="89" t="s">
        <v>39</v>
      </c>
      <c r="O946" s="86">
        <v>0.0</v>
      </c>
      <c r="P946" s="86">
        <v>0.0</v>
      </c>
      <c r="Q946" s="86">
        <v>0.0</v>
      </c>
      <c r="R946" s="86">
        <v>5.0</v>
      </c>
      <c r="S946" s="86">
        <v>0.0</v>
      </c>
      <c r="T946" s="86">
        <v>0.0</v>
      </c>
      <c r="U946" s="86">
        <v>0.0</v>
      </c>
      <c r="V946" s="86">
        <v>0.0</v>
      </c>
      <c r="W946" s="86">
        <v>0.0</v>
      </c>
      <c r="X946" s="86">
        <v>0.0</v>
      </c>
      <c r="Y946" s="86">
        <v>0.0</v>
      </c>
      <c r="Z946" s="86">
        <v>11.0</v>
      </c>
      <c r="AA946" s="86">
        <v>5.0</v>
      </c>
      <c r="AB946" s="86">
        <v>5.0</v>
      </c>
      <c r="AC946" s="86">
        <v>1.0</v>
      </c>
      <c r="AD946" s="86">
        <v>1.0</v>
      </c>
      <c r="AE946" s="86">
        <v>0.0</v>
      </c>
      <c r="AF946" s="86">
        <v>0.0</v>
      </c>
      <c r="AG946" s="86">
        <v>0.0</v>
      </c>
      <c r="AH946" s="86">
        <v>0.0</v>
      </c>
      <c r="AI946" s="86">
        <v>0.0</v>
      </c>
      <c r="AJ946" s="116"/>
    </row>
    <row r="947">
      <c r="A947" s="86">
        <v>14172.1</v>
      </c>
      <c r="B947" s="112">
        <v>44468.0</v>
      </c>
      <c r="C947" s="115">
        <v>44537.0</v>
      </c>
      <c r="D947" s="89" t="s">
        <v>194</v>
      </c>
      <c r="E947" s="89" t="s">
        <v>36</v>
      </c>
      <c r="F947" s="89" t="s">
        <v>191</v>
      </c>
      <c r="G947" s="89" t="s">
        <v>107</v>
      </c>
      <c r="H947" s="86">
        <v>27511.0</v>
      </c>
      <c r="I947" s="110"/>
      <c r="J947" s="86">
        <v>0.0</v>
      </c>
      <c r="K947" s="86">
        <v>1.0</v>
      </c>
      <c r="L947" s="86">
        <v>0.0</v>
      </c>
      <c r="M947" s="89" t="s">
        <v>39</v>
      </c>
      <c r="N947" s="89" t="s">
        <v>39</v>
      </c>
      <c r="O947" s="86">
        <v>1.0</v>
      </c>
      <c r="P947" s="86">
        <v>11.0</v>
      </c>
      <c r="Q947" s="86">
        <v>5.0</v>
      </c>
      <c r="R947" s="86">
        <v>10.0</v>
      </c>
      <c r="S947" s="86">
        <v>1.0</v>
      </c>
      <c r="T947" s="86">
        <v>1.0</v>
      </c>
      <c r="U947" s="86">
        <v>0.0</v>
      </c>
      <c r="V947" s="86">
        <v>0.0</v>
      </c>
      <c r="W947" s="86">
        <v>0.0</v>
      </c>
      <c r="X947" s="86">
        <v>0.0</v>
      </c>
      <c r="Y947" s="86">
        <v>0.0</v>
      </c>
      <c r="Z947" s="86">
        <v>0.0</v>
      </c>
      <c r="AA947" s="86">
        <v>0.0</v>
      </c>
      <c r="AB947" s="86">
        <v>0.0</v>
      </c>
      <c r="AC947" s="86">
        <v>0.0</v>
      </c>
      <c r="AD947" s="86">
        <v>0.0</v>
      </c>
      <c r="AE947" s="86">
        <v>0.0</v>
      </c>
      <c r="AF947" s="86">
        <v>0.0</v>
      </c>
      <c r="AG947" s="86">
        <v>0.0</v>
      </c>
      <c r="AH947" s="86">
        <v>0.0</v>
      </c>
      <c r="AI947" s="86">
        <v>0.0</v>
      </c>
      <c r="AJ947" s="116"/>
    </row>
    <row r="948">
      <c r="A948" s="86">
        <v>14172.2</v>
      </c>
      <c r="B948" s="112">
        <v>44468.0</v>
      </c>
      <c r="C948" s="115">
        <v>44537.0</v>
      </c>
      <c r="D948" s="89" t="s">
        <v>194</v>
      </c>
      <c r="E948" s="89" t="s">
        <v>36</v>
      </c>
      <c r="I948" s="110"/>
      <c r="J948" s="86">
        <v>0.0</v>
      </c>
      <c r="K948" s="86">
        <v>0.0</v>
      </c>
      <c r="L948" s="86">
        <v>1.0</v>
      </c>
      <c r="M948" s="89" t="s">
        <v>39</v>
      </c>
      <c r="N948" s="89" t="s">
        <v>39</v>
      </c>
      <c r="O948" s="86">
        <v>0.0</v>
      </c>
      <c r="P948" s="86">
        <v>10.0</v>
      </c>
      <c r="Q948" s="86">
        <v>6.0</v>
      </c>
      <c r="R948" s="86">
        <v>12.0</v>
      </c>
      <c r="S948" s="86">
        <v>2.0</v>
      </c>
      <c r="T948" s="86">
        <v>1.0</v>
      </c>
      <c r="U948" s="86">
        <v>0.0</v>
      </c>
      <c r="V948" s="86">
        <v>0.0</v>
      </c>
      <c r="W948" s="86">
        <v>0.0</v>
      </c>
      <c r="X948" s="86">
        <v>0.0</v>
      </c>
      <c r="Y948" s="86">
        <v>0.0</v>
      </c>
      <c r="Z948" s="86">
        <v>0.0</v>
      </c>
      <c r="AA948" s="86">
        <v>0.0</v>
      </c>
      <c r="AB948" s="86">
        <v>0.0</v>
      </c>
      <c r="AC948" s="86">
        <v>0.0</v>
      </c>
      <c r="AD948" s="86">
        <v>0.0</v>
      </c>
      <c r="AE948" s="86">
        <v>0.0</v>
      </c>
      <c r="AF948" s="86">
        <v>0.0</v>
      </c>
      <c r="AG948" s="86">
        <v>0.0</v>
      </c>
      <c r="AH948" s="86">
        <v>0.0</v>
      </c>
      <c r="AI948" s="86">
        <v>0.0</v>
      </c>
      <c r="AJ948" s="116"/>
    </row>
    <row r="949">
      <c r="A949" s="86">
        <v>14173.1</v>
      </c>
      <c r="B949" s="112">
        <v>44468.0</v>
      </c>
      <c r="C949" s="115">
        <v>44537.0</v>
      </c>
      <c r="D949" s="89" t="s">
        <v>194</v>
      </c>
      <c r="E949" s="89" t="s">
        <v>36</v>
      </c>
      <c r="F949" s="89" t="s">
        <v>191</v>
      </c>
      <c r="G949" s="90" t="s">
        <v>107</v>
      </c>
      <c r="H949" s="111">
        <v>27511.0</v>
      </c>
      <c r="I949" s="91"/>
      <c r="J949" s="86">
        <v>0.0</v>
      </c>
      <c r="K949" s="86">
        <v>1.0</v>
      </c>
      <c r="L949" s="86">
        <v>0.0</v>
      </c>
      <c r="M949" s="89" t="s">
        <v>39</v>
      </c>
      <c r="N949" s="89" t="s">
        <v>39</v>
      </c>
      <c r="O949" s="86">
        <v>4.0</v>
      </c>
      <c r="P949" s="86">
        <v>11.0</v>
      </c>
      <c r="Q949" s="86">
        <v>5.0</v>
      </c>
      <c r="R949" s="86">
        <v>10.0</v>
      </c>
      <c r="S949" s="86">
        <v>2.0</v>
      </c>
      <c r="T949" s="86">
        <v>1.0</v>
      </c>
      <c r="U949" s="86">
        <v>0.0</v>
      </c>
      <c r="V949" s="86">
        <v>0.0</v>
      </c>
      <c r="W949" s="86">
        <v>0.0</v>
      </c>
      <c r="X949" s="86">
        <v>0.0</v>
      </c>
      <c r="Y949" s="86">
        <v>0.0</v>
      </c>
      <c r="Z949" s="86">
        <v>0.0</v>
      </c>
      <c r="AA949" s="86">
        <v>0.0</v>
      </c>
      <c r="AB949" s="86">
        <v>0.0</v>
      </c>
      <c r="AC949" s="86">
        <v>0.0</v>
      </c>
      <c r="AD949" s="86">
        <v>0.0</v>
      </c>
      <c r="AE949" s="86">
        <v>0.0</v>
      </c>
      <c r="AF949" s="86">
        <v>0.0</v>
      </c>
      <c r="AG949" s="86">
        <v>0.0</v>
      </c>
      <c r="AH949" s="86">
        <v>0.0</v>
      </c>
      <c r="AI949" s="86">
        <v>0.0</v>
      </c>
      <c r="AJ949" s="116"/>
    </row>
    <row r="950">
      <c r="A950" s="86">
        <v>14173.2</v>
      </c>
      <c r="B950" s="112">
        <v>44468.0</v>
      </c>
      <c r="C950" s="115">
        <v>44537.0</v>
      </c>
      <c r="D950" s="89" t="s">
        <v>194</v>
      </c>
      <c r="E950" s="89" t="s">
        <v>36</v>
      </c>
      <c r="F950" s="89" t="s">
        <v>191</v>
      </c>
      <c r="G950" s="90" t="s">
        <v>107</v>
      </c>
      <c r="H950" s="111">
        <v>27511.0</v>
      </c>
      <c r="I950" s="91"/>
      <c r="J950" s="86">
        <v>0.0</v>
      </c>
      <c r="K950" s="86">
        <v>1.0</v>
      </c>
      <c r="L950" s="86">
        <v>0.0</v>
      </c>
      <c r="M950" s="89" t="s">
        <v>39</v>
      </c>
      <c r="N950" s="89" t="s">
        <v>39</v>
      </c>
      <c r="O950" s="86">
        <v>4.0</v>
      </c>
      <c r="P950" s="86">
        <v>0.0</v>
      </c>
      <c r="Q950" s="86">
        <v>0.0</v>
      </c>
      <c r="R950" s="86">
        <v>5.0</v>
      </c>
      <c r="S950" s="86">
        <v>0.0</v>
      </c>
      <c r="T950" s="86">
        <v>0.0</v>
      </c>
      <c r="U950" s="86">
        <v>0.0</v>
      </c>
      <c r="V950" s="86">
        <v>0.0</v>
      </c>
      <c r="W950" s="86">
        <v>0.0</v>
      </c>
      <c r="X950" s="86">
        <v>0.0</v>
      </c>
      <c r="Y950" s="86">
        <v>0.0</v>
      </c>
      <c r="Z950" s="86">
        <v>11.0</v>
      </c>
      <c r="AA950" s="86">
        <v>5.0</v>
      </c>
      <c r="AB950" s="86">
        <v>5.0</v>
      </c>
      <c r="AC950" s="86">
        <v>2.0</v>
      </c>
      <c r="AD950" s="86">
        <v>1.0</v>
      </c>
      <c r="AE950" s="86">
        <v>0.0</v>
      </c>
      <c r="AF950" s="86">
        <v>0.0</v>
      </c>
      <c r="AG950" s="86">
        <v>0.0</v>
      </c>
      <c r="AH950" s="86">
        <v>0.0</v>
      </c>
      <c r="AI950" s="86">
        <v>0.0</v>
      </c>
      <c r="AJ950" s="116"/>
    </row>
    <row r="951">
      <c r="A951" s="86">
        <v>14174.1</v>
      </c>
      <c r="B951" s="112">
        <v>44468.0</v>
      </c>
      <c r="C951" s="115">
        <v>44537.0</v>
      </c>
      <c r="D951" s="89" t="s">
        <v>194</v>
      </c>
      <c r="E951" s="89" t="s">
        <v>36</v>
      </c>
      <c r="F951" s="89" t="s">
        <v>191</v>
      </c>
      <c r="G951" s="90" t="s">
        <v>107</v>
      </c>
      <c r="H951" s="111">
        <v>27511.0</v>
      </c>
      <c r="I951" s="91"/>
      <c r="J951" s="86">
        <v>0.0</v>
      </c>
      <c r="K951" s="86">
        <v>1.0</v>
      </c>
      <c r="L951" s="86">
        <v>0.0</v>
      </c>
      <c r="M951" s="89" t="s">
        <v>39</v>
      </c>
      <c r="N951" s="89" t="s">
        <v>39</v>
      </c>
      <c r="O951" s="86">
        <v>4.0</v>
      </c>
      <c r="P951" s="86">
        <v>0.0</v>
      </c>
      <c r="Q951" s="86">
        <v>0.0</v>
      </c>
      <c r="R951" s="86">
        <v>0.0</v>
      </c>
      <c r="S951" s="86">
        <v>0.0</v>
      </c>
      <c r="T951" s="86">
        <v>0.0</v>
      </c>
      <c r="U951" s="86">
        <v>11.0</v>
      </c>
      <c r="V951" s="86">
        <v>3.0</v>
      </c>
      <c r="W951" s="86">
        <v>10.0</v>
      </c>
      <c r="X951" s="86">
        <v>1.0</v>
      </c>
      <c r="Y951" s="86">
        <v>1.0</v>
      </c>
      <c r="Z951" s="86">
        <v>0.0</v>
      </c>
      <c r="AA951" s="86">
        <v>0.0</v>
      </c>
      <c r="AB951" s="86">
        <v>0.0</v>
      </c>
      <c r="AC951" s="86">
        <v>0.0</v>
      </c>
      <c r="AD951" s="86">
        <v>0.0</v>
      </c>
      <c r="AE951" s="86">
        <v>0.0</v>
      </c>
      <c r="AF951" s="86">
        <v>0.0</v>
      </c>
      <c r="AG951" s="86">
        <v>0.0</v>
      </c>
      <c r="AH951" s="86">
        <v>0.0</v>
      </c>
      <c r="AI951" s="86">
        <v>0.0</v>
      </c>
      <c r="AJ951" s="116"/>
    </row>
    <row r="952">
      <c r="A952" s="86">
        <v>14174.2</v>
      </c>
      <c r="B952" s="112">
        <v>44468.0</v>
      </c>
      <c r="C952" s="115">
        <v>44537.0</v>
      </c>
      <c r="D952" s="89" t="s">
        <v>194</v>
      </c>
      <c r="E952" s="89" t="s">
        <v>36</v>
      </c>
      <c r="F952" s="89" t="s">
        <v>191</v>
      </c>
      <c r="G952" s="90" t="s">
        <v>107</v>
      </c>
      <c r="H952" s="111">
        <v>27511.0</v>
      </c>
      <c r="I952" s="91"/>
      <c r="J952" s="86">
        <v>0.0</v>
      </c>
      <c r="K952" s="86">
        <v>1.0</v>
      </c>
      <c r="L952" s="86">
        <v>0.0</v>
      </c>
      <c r="M952" s="89" t="s">
        <v>39</v>
      </c>
      <c r="N952" s="89" t="s">
        <v>39</v>
      </c>
      <c r="O952" s="86">
        <v>1.0</v>
      </c>
      <c r="P952" s="86">
        <v>0.0</v>
      </c>
      <c r="Q952" s="86">
        <v>0.0</v>
      </c>
      <c r="R952" s="86">
        <v>0.0</v>
      </c>
      <c r="S952" s="86">
        <v>0.0</v>
      </c>
      <c r="T952" s="86">
        <v>0.0</v>
      </c>
      <c r="U952" s="86">
        <v>0.0</v>
      </c>
      <c r="V952" s="86">
        <v>0.0</v>
      </c>
      <c r="W952" s="86">
        <v>0.0</v>
      </c>
      <c r="X952" s="86">
        <v>0.0</v>
      </c>
      <c r="Y952" s="86">
        <v>0.0</v>
      </c>
      <c r="Z952" s="86">
        <v>12.0</v>
      </c>
      <c r="AA952" s="86">
        <v>5.0</v>
      </c>
      <c r="AB952" s="86">
        <v>10.0</v>
      </c>
      <c r="AC952" s="86">
        <v>1.0</v>
      </c>
      <c r="AD952" s="86">
        <v>1.0</v>
      </c>
      <c r="AE952" s="86">
        <v>0.0</v>
      </c>
      <c r="AF952" s="86">
        <v>0.0</v>
      </c>
      <c r="AG952" s="86">
        <v>0.0</v>
      </c>
      <c r="AH952" s="86">
        <v>0.0</v>
      </c>
      <c r="AI952" s="86">
        <v>0.0</v>
      </c>
      <c r="AJ952" s="116"/>
    </row>
    <row r="953">
      <c r="A953" s="86">
        <v>14175.1</v>
      </c>
      <c r="B953" s="112">
        <v>44468.0</v>
      </c>
      <c r="C953" s="115">
        <v>44537.0</v>
      </c>
      <c r="D953" s="89" t="s">
        <v>194</v>
      </c>
      <c r="E953" s="89" t="s">
        <v>36</v>
      </c>
      <c r="F953" s="89" t="s">
        <v>191</v>
      </c>
      <c r="G953" s="90" t="s">
        <v>107</v>
      </c>
      <c r="H953" s="111">
        <v>27511.0</v>
      </c>
      <c r="I953" s="91"/>
      <c r="J953" s="86">
        <v>0.0</v>
      </c>
      <c r="K953" s="86">
        <v>1.0</v>
      </c>
      <c r="L953" s="86">
        <v>0.0</v>
      </c>
      <c r="M953" s="89" t="s">
        <v>39</v>
      </c>
      <c r="N953" s="89" t="s">
        <v>39</v>
      </c>
      <c r="O953" s="86">
        <v>3.0</v>
      </c>
      <c r="P953" s="86">
        <v>0.0</v>
      </c>
      <c r="Q953" s="86">
        <v>0.0</v>
      </c>
      <c r="R953" s="86">
        <v>0.0</v>
      </c>
      <c r="S953" s="86">
        <v>0.0</v>
      </c>
      <c r="T953" s="86">
        <v>0.0</v>
      </c>
      <c r="U953" s="86">
        <v>11.0</v>
      </c>
      <c r="V953" s="86">
        <v>5.0</v>
      </c>
      <c r="W953" s="86">
        <v>10.0</v>
      </c>
      <c r="X953" s="86">
        <v>1.0</v>
      </c>
      <c r="Y953" s="86">
        <v>1.0</v>
      </c>
      <c r="Z953" s="86">
        <v>0.0</v>
      </c>
      <c r="AA953" s="86">
        <v>0.0</v>
      </c>
      <c r="AB953" s="86">
        <v>0.0</v>
      </c>
      <c r="AC953" s="86">
        <v>0.0</v>
      </c>
      <c r="AD953" s="86">
        <v>0.0</v>
      </c>
      <c r="AE953" s="86">
        <v>0.0</v>
      </c>
      <c r="AF953" s="86">
        <v>0.0</v>
      </c>
      <c r="AG953" s="86">
        <v>0.0</v>
      </c>
      <c r="AH953" s="86">
        <v>0.0</v>
      </c>
      <c r="AI953" s="86">
        <v>0.0</v>
      </c>
      <c r="AJ953" s="116"/>
    </row>
    <row r="954">
      <c r="A954" s="86">
        <v>14175.2</v>
      </c>
      <c r="B954" s="112">
        <v>44468.0</v>
      </c>
      <c r="C954" s="115">
        <v>44537.0</v>
      </c>
      <c r="D954" s="89" t="s">
        <v>194</v>
      </c>
      <c r="E954" s="89" t="s">
        <v>36</v>
      </c>
      <c r="F954" s="89" t="s">
        <v>253</v>
      </c>
      <c r="G954" s="90" t="s">
        <v>107</v>
      </c>
      <c r="H954" s="111">
        <v>27511.0</v>
      </c>
      <c r="I954" s="91"/>
      <c r="J954" s="86">
        <v>0.0</v>
      </c>
      <c r="K954" s="86">
        <v>1.0</v>
      </c>
      <c r="L954" s="86">
        <v>0.0</v>
      </c>
      <c r="M954" s="89" t="s">
        <v>39</v>
      </c>
      <c r="N954" s="89" t="s">
        <v>39</v>
      </c>
      <c r="O954" s="86">
        <v>1.0</v>
      </c>
      <c r="P954" s="86">
        <v>11.0</v>
      </c>
      <c r="Q954" s="86">
        <v>5.0</v>
      </c>
      <c r="R954" s="86">
        <v>5.0</v>
      </c>
      <c r="S954" s="86">
        <v>0.0</v>
      </c>
      <c r="T954" s="86">
        <v>1.0</v>
      </c>
      <c r="U954" s="86">
        <v>0.0</v>
      </c>
      <c r="V954" s="86">
        <v>0.0</v>
      </c>
      <c r="W954" s="86">
        <v>0.0</v>
      </c>
      <c r="X954" s="86">
        <v>0.0</v>
      </c>
      <c r="Y954" s="86">
        <v>0.0</v>
      </c>
      <c r="Z954" s="86">
        <v>0.0</v>
      </c>
      <c r="AA954" s="86">
        <v>0.0</v>
      </c>
      <c r="AB954" s="86">
        <v>5.0</v>
      </c>
      <c r="AC954" s="86">
        <v>1.0</v>
      </c>
      <c r="AD954" s="86">
        <v>0.0</v>
      </c>
      <c r="AE954" s="86">
        <v>0.0</v>
      </c>
      <c r="AF954" s="86">
        <v>0.0</v>
      </c>
      <c r="AG954" s="86">
        <v>0.0</v>
      </c>
      <c r="AH954" s="86">
        <v>0.0</v>
      </c>
      <c r="AI954" s="86">
        <v>0.0</v>
      </c>
      <c r="AJ954" s="116"/>
    </row>
    <row r="955">
      <c r="A955" s="86">
        <v>14176.1</v>
      </c>
      <c r="B955" s="112">
        <v>44468.0</v>
      </c>
      <c r="C955" s="115">
        <v>44537.0</v>
      </c>
      <c r="D955" s="89" t="s">
        <v>194</v>
      </c>
      <c r="E955" s="89" t="s">
        <v>36</v>
      </c>
      <c r="F955" s="89" t="s">
        <v>191</v>
      </c>
      <c r="G955" s="90" t="s">
        <v>107</v>
      </c>
      <c r="H955" s="111">
        <v>27511.0</v>
      </c>
      <c r="I955" s="91"/>
      <c r="J955" s="86">
        <v>0.0</v>
      </c>
      <c r="K955" s="86">
        <v>1.0</v>
      </c>
      <c r="L955" s="86">
        <v>0.0</v>
      </c>
      <c r="M955" s="89" t="s">
        <v>39</v>
      </c>
      <c r="N955" s="89" t="s">
        <v>39</v>
      </c>
      <c r="O955" s="86">
        <v>3.0</v>
      </c>
      <c r="P955" s="86">
        <v>0.0</v>
      </c>
      <c r="Q955" s="86">
        <v>0.0</v>
      </c>
      <c r="R955" s="86">
        <v>0.0</v>
      </c>
      <c r="S955" s="86">
        <v>0.0</v>
      </c>
      <c r="T955" s="86">
        <v>0.0</v>
      </c>
      <c r="U955" s="86">
        <v>11.0</v>
      </c>
      <c r="V955" s="86">
        <v>5.0</v>
      </c>
      <c r="W955" s="86">
        <v>10.0</v>
      </c>
      <c r="X955" s="86">
        <v>2.0</v>
      </c>
      <c r="Y955" s="86">
        <v>1.0</v>
      </c>
      <c r="Z955" s="86">
        <v>0.0</v>
      </c>
      <c r="AA955" s="86">
        <v>0.0</v>
      </c>
      <c r="AB955" s="86">
        <v>0.0</v>
      </c>
      <c r="AC955" s="86">
        <v>0.0</v>
      </c>
      <c r="AD955" s="86">
        <v>0.0</v>
      </c>
      <c r="AE955" s="86">
        <v>0.0</v>
      </c>
      <c r="AF955" s="86">
        <v>0.0</v>
      </c>
      <c r="AG955" s="86">
        <v>0.0</v>
      </c>
      <c r="AH955" s="86">
        <v>0.0</v>
      </c>
      <c r="AI955" s="86">
        <v>0.0</v>
      </c>
      <c r="AJ955" s="116"/>
    </row>
    <row r="956">
      <c r="A956" s="86">
        <v>14177.1</v>
      </c>
      <c r="B956" s="112">
        <v>44468.0</v>
      </c>
      <c r="C956" s="115">
        <v>44537.0</v>
      </c>
      <c r="D956" s="89" t="s">
        <v>444</v>
      </c>
      <c r="E956" s="89" t="s">
        <v>36</v>
      </c>
      <c r="F956" s="89" t="s">
        <v>174</v>
      </c>
      <c r="G956" s="90" t="s">
        <v>38</v>
      </c>
      <c r="H956" s="111">
        <v>27606.0</v>
      </c>
      <c r="I956" s="91"/>
      <c r="J956" s="86">
        <v>0.0</v>
      </c>
      <c r="K956" s="86">
        <v>1.0</v>
      </c>
      <c r="L956" s="86">
        <v>0.0</v>
      </c>
      <c r="M956" s="89" t="s">
        <v>39</v>
      </c>
      <c r="N956" s="89" t="s">
        <v>39</v>
      </c>
      <c r="O956" s="86">
        <v>3.0</v>
      </c>
      <c r="P956" s="86">
        <v>0.0</v>
      </c>
      <c r="Q956" s="86">
        <v>0.0</v>
      </c>
      <c r="R956" s="86">
        <v>0.0</v>
      </c>
      <c r="S956" s="86">
        <v>0.0</v>
      </c>
      <c r="T956" s="86">
        <v>0.0</v>
      </c>
      <c r="U956" s="86">
        <v>11.0</v>
      </c>
      <c r="V956" s="86">
        <v>5.0</v>
      </c>
      <c r="W956" s="86">
        <v>10.0</v>
      </c>
      <c r="X956" s="86">
        <v>2.0</v>
      </c>
      <c r="Y956" s="86">
        <v>1.0</v>
      </c>
      <c r="Z956" s="86">
        <v>0.0</v>
      </c>
      <c r="AA956" s="86">
        <v>0.0</v>
      </c>
      <c r="AB956" s="86">
        <v>0.0</v>
      </c>
      <c r="AC956" s="86">
        <v>0.0</v>
      </c>
      <c r="AD956" s="86">
        <v>0.0</v>
      </c>
      <c r="AE956" s="86">
        <v>0.0</v>
      </c>
      <c r="AF956" s="86">
        <v>0.0</v>
      </c>
      <c r="AG956" s="86">
        <v>0.0</v>
      </c>
      <c r="AH956" s="86">
        <v>0.0</v>
      </c>
      <c r="AI956" s="86">
        <v>0.0</v>
      </c>
      <c r="AJ956" s="116"/>
    </row>
    <row r="957">
      <c r="A957" s="86">
        <v>14177.2</v>
      </c>
      <c r="B957" s="112">
        <v>44468.0</v>
      </c>
      <c r="C957" s="115">
        <v>44537.0</v>
      </c>
      <c r="D957" s="89" t="s">
        <v>444</v>
      </c>
      <c r="E957" s="89" t="s">
        <v>36</v>
      </c>
      <c r="F957" s="89" t="s">
        <v>327</v>
      </c>
      <c r="G957" s="89" t="s">
        <v>107</v>
      </c>
      <c r="H957" s="86">
        <v>27519.0</v>
      </c>
      <c r="I957" s="110"/>
      <c r="J957" s="86">
        <v>0.0</v>
      </c>
      <c r="K957" s="86">
        <v>1.0</v>
      </c>
      <c r="L957" s="86">
        <v>0.0</v>
      </c>
      <c r="M957" s="89" t="s">
        <v>39</v>
      </c>
      <c r="N957" s="89" t="s">
        <v>39</v>
      </c>
      <c r="O957" s="86">
        <v>4.0</v>
      </c>
      <c r="P957" s="86">
        <v>11.0</v>
      </c>
      <c r="Q957" s="86">
        <v>6.0</v>
      </c>
      <c r="R957" s="86">
        <v>10.0</v>
      </c>
      <c r="S957" s="86">
        <v>2.0</v>
      </c>
      <c r="T957" s="86">
        <v>1.0</v>
      </c>
      <c r="U957" s="86">
        <v>0.0</v>
      </c>
      <c r="V957" s="86">
        <v>0.0</v>
      </c>
      <c r="W957" s="86">
        <v>0.0</v>
      </c>
      <c r="X957" s="86">
        <v>0.0</v>
      </c>
      <c r="Y957" s="86">
        <v>0.0</v>
      </c>
      <c r="Z957" s="86">
        <v>0.0</v>
      </c>
      <c r="AA957" s="86">
        <v>0.0</v>
      </c>
      <c r="AB957" s="86">
        <v>0.0</v>
      </c>
      <c r="AC957" s="86">
        <v>0.0</v>
      </c>
      <c r="AD957" s="86">
        <v>0.0</v>
      </c>
      <c r="AE957" s="86">
        <v>0.0</v>
      </c>
      <c r="AF957" s="86">
        <v>0.0</v>
      </c>
      <c r="AG957" s="86">
        <v>0.0</v>
      </c>
      <c r="AH957" s="86">
        <v>0.0</v>
      </c>
      <c r="AI957" s="86">
        <v>0.0</v>
      </c>
      <c r="AJ957" s="116"/>
    </row>
    <row r="958">
      <c r="A958" s="86">
        <v>14177.3</v>
      </c>
      <c r="B958" s="112">
        <v>44468.0</v>
      </c>
      <c r="C958" s="115">
        <v>44537.0</v>
      </c>
      <c r="D958" s="89" t="s">
        <v>444</v>
      </c>
      <c r="E958" s="89" t="s">
        <v>36</v>
      </c>
      <c r="F958" s="89" t="s">
        <v>174</v>
      </c>
      <c r="G958" s="89" t="s">
        <v>38</v>
      </c>
      <c r="H958" s="86">
        <v>27606.0</v>
      </c>
      <c r="I958" s="110"/>
      <c r="J958" s="86">
        <v>0.0</v>
      </c>
      <c r="K958" s="86">
        <v>1.0</v>
      </c>
      <c r="L958" s="86">
        <v>0.0</v>
      </c>
      <c r="M958" s="89" t="s">
        <v>39</v>
      </c>
      <c r="N958" s="89" t="s">
        <v>39</v>
      </c>
      <c r="O958" s="86">
        <v>4.0</v>
      </c>
      <c r="P958" s="86">
        <v>11.0</v>
      </c>
      <c r="Q958" s="86">
        <v>8.0</v>
      </c>
      <c r="R958" s="86">
        <v>10.0</v>
      </c>
      <c r="S958" s="86">
        <v>2.0</v>
      </c>
      <c r="T958" s="86">
        <v>1.0</v>
      </c>
      <c r="U958" s="86">
        <v>0.0</v>
      </c>
      <c r="V958" s="86">
        <v>0.0</v>
      </c>
      <c r="W958" s="86">
        <v>0.0</v>
      </c>
      <c r="X958" s="86">
        <v>0.0</v>
      </c>
      <c r="Y958" s="86">
        <v>0.0</v>
      </c>
      <c r="Z958" s="86">
        <v>0.0</v>
      </c>
      <c r="AA958" s="86">
        <v>0.0</v>
      </c>
      <c r="AB958" s="86">
        <v>0.0</v>
      </c>
      <c r="AC958" s="86">
        <v>0.0</v>
      </c>
      <c r="AD958" s="86">
        <v>0.0</v>
      </c>
      <c r="AE958" s="86">
        <v>0.0</v>
      </c>
      <c r="AF958" s="86">
        <v>0.0</v>
      </c>
      <c r="AG958" s="86">
        <v>0.0</v>
      </c>
      <c r="AH958" s="86">
        <v>0.0</v>
      </c>
      <c r="AI958" s="86">
        <v>0.0</v>
      </c>
      <c r="AJ958" s="116"/>
    </row>
    <row r="959">
      <c r="A959" s="86">
        <v>14177.4</v>
      </c>
      <c r="B959" s="112">
        <v>44468.0</v>
      </c>
      <c r="C959" s="115">
        <v>44537.0</v>
      </c>
      <c r="D959" s="89" t="s">
        <v>444</v>
      </c>
      <c r="E959" s="89" t="s">
        <v>36</v>
      </c>
      <c r="I959" s="110"/>
      <c r="J959" s="86">
        <v>1.0</v>
      </c>
      <c r="K959" s="86">
        <v>0.0</v>
      </c>
      <c r="L959" s="86">
        <v>0.0</v>
      </c>
      <c r="M959" s="89" t="s">
        <v>39</v>
      </c>
      <c r="N959" s="89" t="s">
        <v>39</v>
      </c>
      <c r="O959" s="86">
        <v>5.0</v>
      </c>
      <c r="P959" s="86">
        <v>0.0</v>
      </c>
      <c r="Q959" s="86">
        <v>0.0</v>
      </c>
      <c r="R959" s="86">
        <v>0.0</v>
      </c>
      <c r="S959" s="86">
        <v>0.0</v>
      </c>
      <c r="T959" s="86">
        <v>0.0</v>
      </c>
      <c r="U959" s="86">
        <v>0.0</v>
      </c>
      <c r="V959" s="86">
        <v>0.0</v>
      </c>
      <c r="W959" s="86">
        <v>0.0</v>
      </c>
      <c r="X959" s="86">
        <v>0.0</v>
      </c>
      <c r="Y959" s="86">
        <v>0.0</v>
      </c>
      <c r="Z959" s="86">
        <v>5.0</v>
      </c>
      <c r="AA959" s="86">
        <v>3.0</v>
      </c>
      <c r="AB959" s="86">
        <v>10.0</v>
      </c>
      <c r="AC959" s="86">
        <v>2.0</v>
      </c>
      <c r="AD959" s="86">
        <v>1.0</v>
      </c>
      <c r="AE959" s="86">
        <v>0.0</v>
      </c>
      <c r="AF959" s="86">
        <v>0.0</v>
      </c>
      <c r="AG959" s="86">
        <v>0.0</v>
      </c>
      <c r="AH959" s="86">
        <v>0.0</v>
      </c>
      <c r="AI959" s="86">
        <v>0.0</v>
      </c>
      <c r="AJ959" s="116"/>
    </row>
    <row r="960">
      <c r="A960" s="86">
        <v>14178.1</v>
      </c>
      <c r="B960" s="112">
        <v>44468.0</v>
      </c>
      <c r="C960" s="115">
        <v>44537.0</v>
      </c>
      <c r="D960" s="89" t="s">
        <v>463</v>
      </c>
      <c r="E960" s="89" t="s">
        <v>36</v>
      </c>
      <c r="I960" s="110"/>
      <c r="J960" s="86">
        <v>0.0</v>
      </c>
      <c r="K960" s="86">
        <v>0.0</v>
      </c>
      <c r="L960" s="86">
        <v>1.0</v>
      </c>
      <c r="M960" s="89" t="s">
        <v>39</v>
      </c>
      <c r="N960" s="89" t="s">
        <v>39</v>
      </c>
      <c r="O960" s="86">
        <v>3.0</v>
      </c>
      <c r="P960" s="86">
        <v>0.0</v>
      </c>
      <c r="Q960" s="86">
        <v>0.0</v>
      </c>
      <c r="R960" s="86">
        <v>0.0</v>
      </c>
      <c r="S960" s="86">
        <v>0.0</v>
      </c>
      <c r="T960" s="86">
        <v>0.0</v>
      </c>
      <c r="U960" s="86">
        <v>12.0</v>
      </c>
      <c r="V960" s="86">
        <v>6.0</v>
      </c>
      <c r="W960" s="86">
        <v>10.0</v>
      </c>
      <c r="X960" s="86">
        <v>2.0</v>
      </c>
      <c r="Y960" s="86">
        <v>1.0</v>
      </c>
      <c r="Z960" s="86">
        <v>0.0</v>
      </c>
      <c r="AA960" s="86">
        <v>0.0</v>
      </c>
      <c r="AB960" s="86">
        <v>0.0</v>
      </c>
      <c r="AC960" s="86">
        <v>0.0</v>
      </c>
      <c r="AD960" s="86">
        <v>0.0</v>
      </c>
      <c r="AE960" s="86">
        <v>0.0</v>
      </c>
      <c r="AF960" s="86">
        <v>0.0</v>
      </c>
      <c r="AG960" s="86">
        <v>0.0</v>
      </c>
      <c r="AH960" s="86">
        <v>0.0</v>
      </c>
      <c r="AI960" s="86">
        <v>0.0</v>
      </c>
      <c r="AJ960" s="116"/>
    </row>
    <row r="961">
      <c r="A961" s="86">
        <v>14178.2</v>
      </c>
      <c r="B961" s="112">
        <v>44468.0</v>
      </c>
      <c r="C961" s="115">
        <v>44537.0</v>
      </c>
      <c r="D961" s="89" t="s">
        <v>463</v>
      </c>
      <c r="E961" s="89" t="s">
        <v>36</v>
      </c>
      <c r="I961" s="110"/>
      <c r="J961" s="86">
        <v>0.0</v>
      </c>
      <c r="K961" s="86">
        <v>0.0</v>
      </c>
      <c r="L961" s="86">
        <v>1.0</v>
      </c>
      <c r="M961" s="89" t="s">
        <v>39</v>
      </c>
      <c r="N961" s="89" t="s">
        <v>39</v>
      </c>
      <c r="O961" s="86">
        <v>1.0</v>
      </c>
      <c r="P961" s="86">
        <v>12.0</v>
      </c>
      <c r="Q961" s="86">
        <v>6.0</v>
      </c>
      <c r="R961" s="86">
        <v>10.0</v>
      </c>
      <c r="S961" s="86">
        <v>2.0</v>
      </c>
      <c r="T961" s="86">
        <v>1.0</v>
      </c>
      <c r="U961" s="86">
        <v>0.0</v>
      </c>
      <c r="V961" s="86">
        <v>0.0</v>
      </c>
      <c r="W961" s="86">
        <v>0.0</v>
      </c>
      <c r="X961" s="86">
        <v>0.0</v>
      </c>
      <c r="Y961" s="86">
        <v>0.0</v>
      </c>
      <c r="Z961" s="86">
        <v>0.0</v>
      </c>
      <c r="AA961" s="86">
        <v>0.0</v>
      </c>
      <c r="AB961" s="86">
        <v>0.0</v>
      </c>
      <c r="AC961" s="86">
        <v>0.0</v>
      </c>
      <c r="AD961" s="86">
        <v>0.0</v>
      </c>
      <c r="AE961" s="86">
        <v>0.0</v>
      </c>
      <c r="AF961" s="86">
        <v>0.0</v>
      </c>
      <c r="AG961" s="86">
        <v>0.0</v>
      </c>
      <c r="AH961" s="86">
        <v>0.0</v>
      </c>
      <c r="AI961" s="86">
        <v>0.0</v>
      </c>
      <c r="AJ961" s="116"/>
    </row>
    <row r="962">
      <c r="A962" s="86">
        <v>14178.3</v>
      </c>
      <c r="B962" s="112">
        <v>44468.0</v>
      </c>
      <c r="C962" s="115">
        <v>44537.0</v>
      </c>
      <c r="D962" s="89" t="s">
        <v>463</v>
      </c>
      <c r="E962" s="89" t="s">
        <v>36</v>
      </c>
      <c r="F962" s="89" t="s">
        <v>228</v>
      </c>
      <c r="G962" s="90" t="s">
        <v>38</v>
      </c>
      <c r="H962" s="111">
        <v>27616.0</v>
      </c>
      <c r="I962" s="91"/>
      <c r="J962" s="86">
        <v>0.0</v>
      </c>
      <c r="K962" s="86">
        <v>1.0</v>
      </c>
      <c r="L962" s="86">
        <v>0.0</v>
      </c>
      <c r="M962" s="89" t="s">
        <v>39</v>
      </c>
      <c r="N962" s="89" t="s">
        <v>39</v>
      </c>
      <c r="O962" s="86">
        <v>2.0</v>
      </c>
      <c r="P962" s="86">
        <v>12.0</v>
      </c>
      <c r="Q962" s="86">
        <v>7.0</v>
      </c>
      <c r="R962" s="86">
        <v>10.0</v>
      </c>
      <c r="S962" s="86">
        <v>2.0</v>
      </c>
      <c r="T962" s="86">
        <v>1.0</v>
      </c>
      <c r="U962" s="86">
        <v>0.0</v>
      </c>
      <c r="V962" s="86">
        <v>0.0</v>
      </c>
      <c r="W962" s="86">
        <v>0.0</v>
      </c>
      <c r="X962" s="86">
        <v>0.0</v>
      </c>
      <c r="Y962" s="86">
        <v>0.0</v>
      </c>
      <c r="Z962" s="86">
        <v>0.0</v>
      </c>
      <c r="AA962" s="86">
        <v>0.0</v>
      </c>
      <c r="AB962" s="86">
        <v>0.0</v>
      </c>
      <c r="AC962" s="86">
        <v>0.0</v>
      </c>
      <c r="AD962" s="86">
        <v>0.0</v>
      </c>
      <c r="AE962" s="86">
        <v>0.0</v>
      </c>
      <c r="AF962" s="86">
        <v>0.0</v>
      </c>
      <c r="AG962" s="86">
        <v>0.0</v>
      </c>
      <c r="AH962" s="86">
        <v>0.0</v>
      </c>
      <c r="AI962" s="86">
        <v>0.0</v>
      </c>
      <c r="AJ962" s="116"/>
    </row>
    <row r="963">
      <c r="A963" s="86">
        <v>14178.4</v>
      </c>
      <c r="B963" s="112">
        <v>44468.0</v>
      </c>
      <c r="C963" s="115">
        <v>44537.0</v>
      </c>
      <c r="D963" s="89" t="s">
        <v>463</v>
      </c>
      <c r="E963" s="89" t="s">
        <v>36</v>
      </c>
      <c r="F963" s="89" t="s">
        <v>228</v>
      </c>
      <c r="G963" s="89" t="s">
        <v>38</v>
      </c>
      <c r="H963" s="86">
        <v>27616.0</v>
      </c>
      <c r="I963" s="110"/>
      <c r="J963" s="86">
        <v>0.0</v>
      </c>
      <c r="K963" s="86">
        <v>1.0</v>
      </c>
      <c r="L963" s="86">
        <v>0.0</v>
      </c>
      <c r="M963" s="89" t="s">
        <v>39</v>
      </c>
      <c r="N963" s="89" t="s">
        <v>39</v>
      </c>
      <c r="O963" s="86">
        <v>4.0</v>
      </c>
      <c r="P963" s="86">
        <v>0.0</v>
      </c>
      <c r="Q963" s="86">
        <v>0.0</v>
      </c>
      <c r="R963" s="86">
        <v>0.0</v>
      </c>
      <c r="S963" s="86">
        <v>0.0</v>
      </c>
      <c r="T963" s="86">
        <v>0.0</v>
      </c>
      <c r="U963" s="86">
        <v>12.0</v>
      </c>
      <c r="V963" s="86">
        <v>6.0</v>
      </c>
      <c r="W963" s="86">
        <v>10.0</v>
      </c>
      <c r="X963" s="86">
        <v>2.0</v>
      </c>
      <c r="Y963" s="86">
        <v>1.0</v>
      </c>
      <c r="Z963" s="86">
        <v>0.0</v>
      </c>
      <c r="AA963" s="86">
        <v>0.0</v>
      </c>
      <c r="AB963" s="86">
        <v>0.0</v>
      </c>
      <c r="AC963" s="86">
        <v>0.0</v>
      </c>
      <c r="AD963" s="86">
        <v>0.0</v>
      </c>
      <c r="AE963" s="86">
        <v>0.0</v>
      </c>
      <c r="AF963" s="86">
        <v>0.0</v>
      </c>
      <c r="AG963" s="86">
        <v>0.0</v>
      </c>
      <c r="AH963" s="86">
        <v>0.0</v>
      </c>
      <c r="AI963" s="86">
        <v>0.0</v>
      </c>
      <c r="AJ963" s="116"/>
    </row>
    <row r="964">
      <c r="A964" s="86">
        <v>14178.5</v>
      </c>
      <c r="B964" s="112">
        <v>44468.0</v>
      </c>
      <c r="C964" s="115">
        <v>44537.0</v>
      </c>
      <c r="D964" s="89" t="s">
        <v>463</v>
      </c>
      <c r="E964" s="89" t="s">
        <v>36</v>
      </c>
      <c r="F964" s="89" t="s">
        <v>228</v>
      </c>
      <c r="G964" s="89" t="s">
        <v>38</v>
      </c>
      <c r="H964" s="86">
        <v>27616.0</v>
      </c>
      <c r="I964" s="110"/>
      <c r="J964" s="86">
        <v>0.0</v>
      </c>
      <c r="K964" s="86">
        <v>1.0</v>
      </c>
      <c r="L964" s="86">
        <v>0.0</v>
      </c>
      <c r="M964" s="89" t="s">
        <v>39</v>
      </c>
      <c r="N964" s="89" t="s">
        <v>39</v>
      </c>
      <c r="O964" s="86">
        <v>3.0</v>
      </c>
      <c r="P964" s="86">
        <v>0.0</v>
      </c>
      <c r="Q964" s="86">
        <v>0.0</v>
      </c>
      <c r="R964" s="86">
        <v>0.0</v>
      </c>
      <c r="S964" s="86">
        <v>0.0</v>
      </c>
      <c r="T964" s="86">
        <v>0.0</v>
      </c>
      <c r="U964" s="86">
        <v>12.0</v>
      </c>
      <c r="V964" s="86">
        <v>6.0</v>
      </c>
      <c r="W964" s="86">
        <v>10.0</v>
      </c>
      <c r="X964" s="86">
        <v>2.0</v>
      </c>
      <c r="Y964" s="86">
        <v>1.0</v>
      </c>
      <c r="Z964" s="86">
        <v>0.0</v>
      </c>
      <c r="AA964" s="86">
        <v>0.0</v>
      </c>
      <c r="AB964" s="86">
        <v>0.0</v>
      </c>
      <c r="AC964" s="86">
        <v>0.0</v>
      </c>
      <c r="AD964" s="86">
        <v>0.0</v>
      </c>
      <c r="AE964" s="86">
        <v>0.0</v>
      </c>
      <c r="AF964" s="86">
        <v>0.0</v>
      </c>
      <c r="AG964" s="86">
        <v>0.0</v>
      </c>
      <c r="AH964" s="86">
        <v>0.0</v>
      </c>
      <c r="AI964" s="86">
        <v>0.0</v>
      </c>
      <c r="AJ964" s="116"/>
    </row>
    <row r="965">
      <c r="A965" s="86">
        <v>14178.6</v>
      </c>
      <c r="B965" s="112">
        <v>44468.0</v>
      </c>
      <c r="C965" s="112">
        <v>44537.0</v>
      </c>
      <c r="D965" s="89" t="s">
        <v>463</v>
      </c>
      <c r="E965" s="89" t="s">
        <v>36</v>
      </c>
      <c r="I965" s="110"/>
      <c r="J965" s="86">
        <v>1.0</v>
      </c>
      <c r="K965" s="86">
        <v>0.0</v>
      </c>
      <c r="L965" s="86">
        <v>0.0</v>
      </c>
      <c r="M965" s="89" t="s">
        <v>39</v>
      </c>
      <c r="N965" s="89" t="s">
        <v>39</v>
      </c>
      <c r="O965" s="86">
        <v>4.0</v>
      </c>
      <c r="P965" s="86">
        <v>0.0</v>
      </c>
      <c r="Q965" s="86">
        <v>0.0</v>
      </c>
      <c r="R965" s="86">
        <v>0.0</v>
      </c>
      <c r="S965" s="86">
        <v>0.0</v>
      </c>
      <c r="T965" s="86">
        <v>0.0</v>
      </c>
      <c r="U965" s="86">
        <v>0.0</v>
      </c>
      <c r="V965" s="86">
        <v>0.0</v>
      </c>
      <c r="W965" s="86">
        <v>0.0</v>
      </c>
      <c r="X965" s="86">
        <v>0.0</v>
      </c>
      <c r="Y965" s="86">
        <v>0.0</v>
      </c>
      <c r="Z965" s="86">
        <v>7.0</v>
      </c>
      <c r="AA965" s="86">
        <v>3.0</v>
      </c>
      <c r="AB965" s="86">
        <v>10.0</v>
      </c>
      <c r="AC965" s="86">
        <v>2.0</v>
      </c>
      <c r="AD965" s="86">
        <v>1.0</v>
      </c>
      <c r="AE965" s="86">
        <v>0.0</v>
      </c>
      <c r="AF965" s="86">
        <v>0.0</v>
      </c>
      <c r="AG965" s="86">
        <v>0.0</v>
      </c>
      <c r="AH965" s="86">
        <v>0.0</v>
      </c>
      <c r="AI965" s="86">
        <v>0.0</v>
      </c>
      <c r="AJ965" s="116"/>
    </row>
    <row r="966">
      <c r="A966" s="86">
        <v>14179.1</v>
      </c>
      <c r="B966" s="112">
        <v>44468.0</v>
      </c>
      <c r="C966" s="112">
        <v>44538.0</v>
      </c>
      <c r="D966" s="89" t="s">
        <v>431</v>
      </c>
      <c r="E966" s="89" t="s">
        <v>36</v>
      </c>
      <c r="F966" s="89" t="s">
        <v>97</v>
      </c>
      <c r="G966" s="89" t="s">
        <v>38</v>
      </c>
      <c r="H966" s="86">
        <v>27610.0</v>
      </c>
      <c r="I966" s="110"/>
      <c r="J966" s="86">
        <v>0.0</v>
      </c>
      <c r="K966" s="86">
        <v>1.0</v>
      </c>
      <c r="L966" s="86">
        <v>0.0</v>
      </c>
      <c r="M966" s="89" t="s">
        <v>39</v>
      </c>
      <c r="N966" s="89" t="s">
        <v>39</v>
      </c>
      <c r="O966" s="86">
        <v>3.0</v>
      </c>
      <c r="P966" s="86">
        <v>0.0</v>
      </c>
      <c r="Q966" s="86">
        <v>0.0</v>
      </c>
      <c r="R966" s="86">
        <v>0.0</v>
      </c>
      <c r="S966" s="86">
        <v>0.0</v>
      </c>
      <c r="T966" s="86">
        <v>0.0</v>
      </c>
      <c r="U966" s="86">
        <v>11.0</v>
      </c>
      <c r="V966" s="86">
        <v>6.0</v>
      </c>
      <c r="W966" s="86">
        <v>10.0</v>
      </c>
      <c r="X966" s="86">
        <v>2.0</v>
      </c>
      <c r="Y966" s="86">
        <v>0.0</v>
      </c>
      <c r="Z966" s="86">
        <v>0.0</v>
      </c>
      <c r="AA966" s="86">
        <v>0.0</v>
      </c>
      <c r="AB966" s="86">
        <v>0.0</v>
      </c>
      <c r="AC966" s="86">
        <v>0.0</v>
      </c>
      <c r="AD966" s="86">
        <v>0.0</v>
      </c>
      <c r="AE966" s="86">
        <v>0.0</v>
      </c>
      <c r="AF966" s="86">
        <v>0.0</v>
      </c>
      <c r="AG966" s="86">
        <v>0.0</v>
      </c>
      <c r="AH966" s="86">
        <v>0.0</v>
      </c>
      <c r="AI966" s="86">
        <v>0.0</v>
      </c>
      <c r="AJ966" s="116"/>
    </row>
    <row r="967">
      <c r="A967" s="86">
        <v>14180.1</v>
      </c>
      <c r="B967" s="112">
        <v>44468.0</v>
      </c>
      <c r="C967" s="112">
        <v>44469.0</v>
      </c>
      <c r="D967" s="89" t="s">
        <v>87</v>
      </c>
      <c r="E967" s="89" t="s">
        <v>36</v>
      </c>
      <c r="F967" s="89" t="s">
        <v>88</v>
      </c>
      <c r="G967" s="89" t="s">
        <v>89</v>
      </c>
      <c r="H967" s="86">
        <v>27609.0</v>
      </c>
      <c r="I967" s="110"/>
      <c r="J967" s="86">
        <v>0.0</v>
      </c>
      <c r="K967" s="86">
        <v>1.0</v>
      </c>
      <c r="L967" s="86">
        <v>0.0</v>
      </c>
      <c r="M967" s="89" t="s">
        <v>49</v>
      </c>
      <c r="N967" s="89" t="s">
        <v>39</v>
      </c>
      <c r="O967" s="86">
        <v>0.0</v>
      </c>
      <c r="P967" s="86">
        <v>10.0</v>
      </c>
      <c r="Q967" s="86">
        <v>7.0</v>
      </c>
      <c r="R967" s="86">
        <v>10.0</v>
      </c>
      <c r="S967" s="86">
        <v>1.0</v>
      </c>
      <c r="T967" s="86">
        <v>1.0</v>
      </c>
      <c r="U967" s="86">
        <v>0.0</v>
      </c>
      <c r="V967" s="86">
        <v>0.0</v>
      </c>
      <c r="W967" s="86">
        <v>0.0</v>
      </c>
      <c r="X967" s="86">
        <v>0.0</v>
      </c>
      <c r="Y967" s="86">
        <v>0.0</v>
      </c>
      <c r="Z967" s="86">
        <v>0.0</v>
      </c>
      <c r="AA967" s="86">
        <v>0.0</v>
      </c>
      <c r="AB967" s="86">
        <v>0.0</v>
      </c>
      <c r="AC967" s="86">
        <v>0.0</v>
      </c>
      <c r="AD967" s="86">
        <v>0.0</v>
      </c>
      <c r="AE967" s="86">
        <v>0.0</v>
      </c>
      <c r="AF967" s="86">
        <v>0.0</v>
      </c>
      <c r="AG967" s="86">
        <v>0.0</v>
      </c>
      <c r="AH967" s="86">
        <v>0.0</v>
      </c>
      <c r="AI967" s="86">
        <v>0.0</v>
      </c>
      <c r="AJ967" s="116"/>
    </row>
    <row r="968">
      <c r="A968" s="86">
        <v>14180.2</v>
      </c>
      <c r="B968" s="112">
        <v>44468.0</v>
      </c>
      <c r="C968" s="112">
        <v>44469.0</v>
      </c>
      <c r="D968" s="89" t="s">
        <v>87</v>
      </c>
      <c r="E968" s="89" t="s">
        <v>36</v>
      </c>
      <c r="I968" s="110"/>
      <c r="J968" s="86">
        <v>0.0</v>
      </c>
      <c r="K968" s="86">
        <v>0.0</v>
      </c>
      <c r="L968" s="86">
        <v>1.0</v>
      </c>
      <c r="M968" s="89" t="s">
        <v>49</v>
      </c>
      <c r="N968" s="89" t="s">
        <v>39</v>
      </c>
      <c r="O968" s="86">
        <v>0.0</v>
      </c>
      <c r="P968" s="86">
        <v>0.0</v>
      </c>
      <c r="Q968" s="86">
        <v>0.0</v>
      </c>
      <c r="R968" s="86">
        <v>0.0</v>
      </c>
      <c r="S968" s="86">
        <v>0.0</v>
      </c>
      <c r="T968" s="86">
        <v>0.0</v>
      </c>
      <c r="U968" s="86">
        <v>10.0</v>
      </c>
      <c r="V968" s="86">
        <v>5.0</v>
      </c>
      <c r="W968" s="86">
        <v>5.0</v>
      </c>
      <c r="X968" s="86">
        <v>1.0</v>
      </c>
      <c r="Y968" s="86">
        <v>1.0</v>
      </c>
      <c r="Z968" s="86">
        <v>0.0</v>
      </c>
      <c r="AA968" s="86">
        <v>0.0</v>
      </c>
      <c r="AB968" s="86">
        <v>0.0</v>
      </c>
      <c r="AC968" s="86">
        <v>0.0</v>
      </c>
      <c r="AD968" s="86">
        <v>0.0</v>
      </c>
      <c r="AE968" s="86">
        <v>0.0</v>
      </c>
      <c r="AF968" s="86">
        <v>0.0</v>
      </c>
      <c r="AG968" s="86">
        <v>0.0</v>
      </c>
      <c r="AH968" s="86">
        <v>0.0</v>
      </c>
      <c r="AI968" s="86">
        <v>0.0</v>
      </c>
      <c r="AJ968" s="116"/>
    </row>
    <row r="969">
      <c r="A969" s="86">
        <v>14181.1</v>
      </c>
      <c r="B969" s="112">
        <v>44468.0</v>
      </c>
      <c r="C969" s="112">
        <v>44537.0</v>
      </c>
      <c r="D969" s="89" t="s">
        <v>194</v>
      </c>
      <c r="E969" s="89" t="s">
        <v>36</v>
      </c>
      <c r="F969" s="89" t="s">
        <v>191</v>
      </c>
      <c r="G969" s="90" t="s">
        <v>107</v>
      </c>
      <c r="H969" s="111">
        <v>27511.0</v>
      </c>
      <c r="I969" s="91"/>
      <c r="J969" s="86">
        <v>0.0</v>
      </c>
      <c r="K969" s="86">
        <v>1.0</v>
      </c>
      <c r="L969" s="86">
        <v>0.0</v>
      </c>
      <c r="M969" s="89" t="s">
        <v>39</v>
      </c>
      <c r="N969" s="89" t="s">
        <v>39</v>
      </c>
      <c r="O969" s="86">
        <v>2.0</v>
      </c>
      <c r="P969" s="86">
        <v>11.0</v>
      </c>
      <c r="Q969" s="86">
        <v>6.0</v>
      </c>
      <c r="R969" s="86">
        <v>10.0</v>
      </c>
      <c r="S969" s="86">
        <v>2.0</v>
      </c>
      <c r="T969" s="86">
        <v>1.0</v>
      </c>
      <c r="U969" s="86">
        <v>0.0</v>
      </c>
      <c r="V969" s="86">
        <v>0.0</v>
      </c>
      <c r="W969" s="86">
        <v>0.0</v>
      </c>
      <c r="X969" s="86">
        <v>0.0</v>
      </c>
      <c r="Y969" s="86">
        <v>0.0</v>
      </c>
      <c r="Z969" s="86">
        <v>0.0</v>
      </c>
      <c r="AA969" s="86">
        <v>0.0</v>
      </c>
      <c r="AB969" s="86">
        <v>0.0</v>
      </c>
      <c r="AC969" s="86">
        <v>0.0</v>
      </c>
      <c r="AD969" s="86">
        <v>0.0</v>
      </c>
      <c r="AE969" s="86">
        <v>0.0</v>
      </c>
      <c r="AF969" s="86">
        <v>0.0</v>
      </c>
      <c r="AG969" s="86">
        <v>0.0</v>
      </c>
      <c r="AH969" s="86">
        <v>0.0</v>
      </c>
      <c r="AI969" s="86">
        <v>0.0</v>
      </c>
      <c r="AJ969" s="116"/>
    </row>
    <row r="970">
      <c r="A970" s="86">
        <v>14182.1</v>
      </c>
      <c r="B970" s="112">
        <v>44468.0</v>
      </c>
      <c r="C970" s="112">
        <v>44470.0</v>
      </c>
      <c r="D970" s="89" t="s">
        <v>337</v>
      </c>
      <c r="E970" s="89" t="s">
        <v>36</v>
      </c>
      <c r="F970" s="89" t="s">
        <v>334</v>
      </c>
      <c r="G970" s="90" t="s">
        <v>38</v>
      </c>
      <c r="H970" s="111">
        <v>27607.0</v>
      </c>
      <c r="I970" s="91"/>
      <c r="J970" s="86">
        <v>0.0</v>
      </c>
      <c r="K970" s="86">
        <v>1.0</v>
      </c>
      <c r="L970" s="86">
        <v>0.0</v>
      </c>
      <c r="M970" s="89" t="s">
        <v>49</v>
      </c>
      <c r="N970" s="89" t="s">
        <v>39</v>
      </c>
      <c r="O970" s="86">
        <v>1.0</v>
      </c>
      <c r="P970" s="86">
        <v>0.0</v>
      </c>
      <c r="Q970" s="86">
        <v>0.0</v>
      </c>
      <c r="R970" s="86">
        <v>0.0</v>
      </c>
      <c r="S970" s="86">
        <v>0.0</v>
      </c>
      <c r="T970" s="86">
        <v>0.0</v>
      </c>
      <c r="U970" s="86">
        <v>0.0</v>
      </c>
      <c r="V970" s="86">
        <v>0.0</v>
      </c>
      <c r="W970" s="86">
        <v>0.0</v>
      </c>
      <c r="X970" s="86">
        <v>0.0</v>
      </c>
      <c r="Y970" s="86">
        <v>0.0</v>
      </c>
      <c r="Z970" s="86">
        <v>0.0</v>
      </c>
      <c r="AA970" s="86">
        <v>0.0</v>
      </c>
      <c r="AB970" s="86">
        <v>0.0</v>
      </c>
      <c r="AC970" s="86">
        <v>0.0</v>
      </c>
      <c r="AD970" s="86">
        <v>0.0</v>
      </c>
      <c r="AE970" s="86">
        <v>11.0</v>
      </c>
      <c r="AF970" s="86">
        <v>5.0</v>
      </c>
      <c r="AG970" s="86">
        <v>10.0</v>
      </c>
      <c r="AH970" s="86">
        <v>0.0</v>
      </c>
      <c r="AI970" s="86">
        <v>1.0</v>
      </c>
      <c r="AJ970" s="116"/>
    </row>
    <row r="971">
      <c r="A971" s="86">
        <v>14182.2</v>
      </c>
      <c r="B971" s="112">
        <v>44468.0</v>
      </c>
      <c r="C971" s="112">
        <v>44470.0</v>
      </c>
      <c r="D971" s="89" t="s">
        <v>337</v>
      </c>
      <c r="E971" s="89" t="s">
        <v>36</v>
      </c>
      <c r="F971" s="89" t="s">
        <v>464</v>
      </c>
      <c r="G971" s="90" t="s">
        <v>38</v>
      </c>
      <c r="H971" s="111">
        <v>27603.0</v>
      </c>
      <c r="I971" s="91"/>
      <c r="J971" s="86">
        <v>0.0</v>
      </c>
      <c r="K971" s="86">
        <v>1.0</v>
      </c>
      <c r="L971" s="86">
        <v>0.0</v>
      </c>
      <c r="M971" s="89" t="s">
        <v>49</v>
      </c>
      <c r="N971" s="89" t="s">
        <v>39</v>
      </c>
      <c r="O971" s="86">
        <v>4.0</v>
      </c>
      <c r="P971" s="86">
        <v>0.0</v>
      </c>
      <c r="Q971" s="86">
        <v>0.0</v>
      </c>
      <c r="R971" s="86">
        <v>0.0</v>
      </c>
      <c r="S971" s="86">
        <v>0.0</v>
      </c>
      <c r="T971" s="86">
        <v>0.0</v>
      </c>
      <c r="U971" s="86">
        <v>0.0</v>
      </c>
      <c r="V971" s="86">
        <v>0.0</v>
      </c>
      <c r="W971" s="86">
        <v>0.0</v>
      </c>
      <c r="X971" s="86">
        <v>0.0</v>
      </c>
      <c r="Y971" s="86">
        <v>0.0</v>
      </c>
      <c r="Z971" s="86">
        <v>10.0</v>
      </c>
      <c r="AA971" s="86">
        <v>6.0</v>
      </c>
      <c r="AB971" s="86">
        <v>10.0</v>
      </c>
      <c r="AC971" s="86">
        <v>0.0</v>
      </c>
      <c r="AD971" s="86">
        <v>1.0</v>
      </c>
      <c r="AE971" s="86">
        <v>0.0</v>
      </c>
      <c r="AF971" s="86">
        <v>0.0</v>
      </c>
      <c r="AG971" s="86">
        <v>0.0</v>
      </c>
      <c r="AH971" s="86">
        <v>0.0</v>
      </c>
      <c r="AI971" s="86">
        <v>0.0</v>
      </c>
      <c r="AJ971" s="116"/>
    </row>
    <row r="972">
      <c r="A972" s="86">
        <v>14182.3</v>
      </c>
      <c r="B972" s="112">
        <v>44468.0</v>
      </c>
      <c r="C972" s="112">
        <v>44470.0</v>
      </c>
      <c r="D972" s="89" t="s">
        <v>337</v>
      </c>
      <c r="E972" s="89" t="s">
        <v>36</v>
      </c>
      <c r="F972" s="89" t="s">
        <v>202</v>
      </c>
      <c r="G972" s="89" t="s">
        <v>38</v>
      </c>
      <c r="H972" s="86">
        <v>27612.0</v>
      </c>
      <c r="I972" s="110"/>
      <c r="J972" s="86">
        <v>0.0</v>
      </c>
      <c r="K972" s="86">
        <v>1.0</v>
      </c>
      <c r="L972" s="86">
        <v>0.0</v>
      </c>
      <c r="M972" s="89" t="s">
        <v>49</v>
      </c>
      <c r="N972" s="89" t="s">
        <v>39</v>
      </c>
      <c r="O972" s="86">
        <v>3.0</v>
      </c>
      <c r="P972" s="86">
        <v>0.0</v>
      </c>
      <c r="Q972" s="86">
        <v>0.0</v>
      </c>
      <c r="R972" s="86">
        <v>0.0</v>
      </c>
      <c r="S972" s="86">
        <v>0.0</v>
      </c>
      <c r="T972" s="86">
        <v>0.0</v>
      </c>
      <c r="U972" s="86">
        <v>11.0</v>
      </c>
      <c r="V972" s="86">
        <v>5.0</v>
      </c>
      <c r="W972" s="86">
        <v>10.0</v>
      </c>
      <c r="X972" s="86">
        <v>0.0</v>
      </c>
      <c r="Y972" s="86">
        <v>1.0</v>
      </c>
      <c r="Z972" s="86">
        <v>0.0</v>
      </c>
      <c r="AA972" s="86">
        <v>0.0</v>
      </c>
      <c r="AB972" s="86">
        <v>0.0</v>
      </c>
      <c r="AC972" s="86">
        <v>0.0</v>
      </c>
      <c r="AD972" s="86">
        <v>0.0</v>
      </c>
      <c r="AE972" s="86">
        <v>0.0</v>
      </c>
      <c r="AF972" s="86">
        <v>0.0</v>
      </c>
      <c r="AG972" s="86">
        <v>0.0</v>
      </c>
      <c r="AH972" s="86">
        <v>0.0</v>
      </c>
      <c r="AI972" s="86">
        <v>0.0</v>
      </c>
      <c r="AJ972" s="116"/>
    </row>
    <row r="973">
      <c r="A973" s="86">
        <v>14182.4</v>
      </c>
      <c r="B973" s="112">
        <v>44468.0</v>
      </c>
      <c r="C973" s="112">
        <v>44470.0</v>
      </c>
      <c r="D973" s="89" t="s">
        <v>337</v>
      </c>
      <c r="E973" s="89" t="s">
        <v>36</v>
      </c>
      <c r="F973" s="89" t="s">
        <v>187</v>
      </c>
      <c r="G973" s="89" t="s">
        <v>38</v>
      </c>
      <c r="H973" s="86">
        <v>27616.0</v>
      </c>
      <c r="I973" s="110"/>
      <c r="J973" s="86">
        <v>0.0</v>
      </c>
      <c r="K973" s="86">
        <v>1.0</v>
      </c>
      <c r="L973" s="86">
        <v>0.0</v>
      </c>
      <c r="M973" s="89" t="s">
        <v>49</v>
      </c>
      <c r="N973" s="89" t="s">
        <v>39</v>
      </c>
      <c r="O973" s="86">
        <v>1.0</v>
      </c>
      <c r="P973" s="86">
        <v>0.0</v>
      </c>
      <c r="Q973" s="86">
        <v>0.0</v>
      </c>
      <c r="R973" s="86">
        <v>0.0</v>
      </c>
      <c r="S973" s="86">
        <v>0.0</v>
      </c>
      <c r="T973" s="86">
        <v>0.0</v>
      </c>
      <c r="U973" s="86">
        <v>0.0</v>
      </c>
      <c r="V973" s="86">
        <v>0.0</v>
      </c>
      <c r="W973" s="86">
        <v>0.0</v>
      </c>
      <c r="X973" s="86">
        <v>0.0</v>
      </c>
      <c r="Y973" s="86">
        <v>0.0</v>
      </c>
      <c r="Z973" s="86">
        <v>0.0</v>
      </c>
      <c r="AA973" s="86">
        <v>0.0</v>
      </c>
      <c r="AB973" s="86">
        <v>0.0</v>
      </c>
      <c r="AC973" s="86">
        <v>0.0</v>
      </c>
      <c r="AD973" s="86">
        <v>0.0</v>
      </c>
      <c r="AE973" s="86">
        <v>11.0</v>
      </c>
      <c r="AF973" s="86">
        <v>5.0</v>
      </c>
      <c r="AG973" s="86">
        <v>10.0</v>
      </c>
      <c r="AH973" s="86">
        <v>0.0</v>
      </c>
      <c r="AI973" s="86">
        <v>1.0</v>
      </c>
      <c r="AJ973" s="116"/>
    </row>
    <row r="974">
      <c r="A974" s="86">
        <v>14182.5</v>
      </c>
      <c r="B974" s="112">
        <v>44468.0</v>
      </c>
      <c r="C974" s="112">
        <v>44470.0</v>
      </c>
      <c r="D974" s="89" t="s">
        <v>337</v>
      </c>
      <c r="E974" s="89" t="s">
        <v>36</v>
      </c>
      <c r="I974" s="110"/>
      <c r="J974" s="86">
        <v>0.0</v>
      </c>
      <c r="K974" s="86">
        <v>0.0</v>
      </c>
      <c r="L974" s="86">
        <v>1.0</v>
      </c>
      <c r="M974" s="89" t="s">
        <v>49</v>
      </c>
      <c r="N974" s="89" t="s">
        <v>39</v>
      </c>
      <c r="O974" s="86">
        <v>0.0</v>
      </c>
      <c r="P974" s="86">
        <v>11.0</v>
      </c>
      <c r="Q974" s="86">
        <v>12.0</v>
      </c>
      <c r="R974" s="86">
        <v>5.0</v>
      </c>
      <c r="S974" s="86">
        <v>1.0</v>
      </c>
      <c r="T974" s="86">
        <v>1.0</v>
      </c>
      <c r="U974" s="86">
        <v>0.0</v>
      </c>
      <c r="V974" s="86">
        <v>0.0</v>
      </c>
      <c r="W974" s="86">
        <v>0.0</v>
      </c>
      <c r="X974" s="86">
        <v>0.0</v>
      </c>
      <c r="Y974" s="86">
        <v>0.0</v>
      </c>
      <c r="Z974" s="86">
        <v>0.0</v>
      </c>
      <c r="AA974" s="86">
        <v>0.0</v>
      </c>
      <c r="AB974" s="86">
        <v>0.0</v>
      </c>
      <c r="AC974" s="86">
        <v>0.0</v>
      </c>
      <c r="AD974" s="86">
        <v>0.0</v>
      </c>
      <c r="AE974" s="86">
        <v>0.0</v>
      </c>
      <c r="AF974" s="86">
        <v>0.0</v>
      </c>
      <c r="AG974" s="86">
        <v>0.0</v>
      </c>
      <c r="AH974" s="86">
        <v>0.0</v>
      </c>
      <c r="AI974" s="86">
        <v>0.0</v>
      </c>
      <c r="AJ974" s="116"/>
    </row>
    <row r="975">
      <c r="A975" s="86">
        <v>14183.1</v>
      </c>
      <c r="B975" s="112">
        <v>44469.0</v>
      </c>
      <c r="C975" s="115">
        <v>44537.0</v>
      </c>
      <c r="D975" s="89" t="s">
        <v>465</v>
      </c>
      <c r="E975" s="89" t="s">
        <v>466</v>
      </c>
      <c r="F975" s="89" t="s">
        <v>467</v>
      </c>
      <c r="G975" s="90" t="s">
        <v>107</v>
      </c>
      <c r="H975" s="111">
        <v>27518.0</v>
      </c>
      <c r="I975" s="91"/>
      <c r="J975" s="86">
        <v>0.0</v>
      </c>
      <c r="K975" s="86">
        <v>1.0</v>
      </c>
      <c r="L975" s="86">
        <v>0.0</v>
      </c>
      <c r="M975" s="89" t="s">
        <v>49</v>
      </c>
      <c r="N975" s="89" t="s">
        <v>39</v>
      </c>
      <c r="O975" s="86">
        <v>2.0</v>
      </c>
      <c r="P975" s="86">
        <v>0.0</v>
      </c>
      <c r="Q975" s="86">
        <v>0.0</v>
      </c>
      <c r="R975" s="86">
        <v>5.0</v>
      </c>
      <c r="S975" s="86">
        <v>1.0</v>
      </c>
      <c r="T975" s="86">
        <v>0.0</v>
      </c>
      <c r="U975" s="86">
        <v>0.0</v>
      </c>
      <c r="V975" s="86">
        <v>0.0</v>
      </c>
      <c r="W975" s="86">
        <v>0.0</v>
      </c>
      <c r="X975" s="86">
        <v>0.0</v>
      </c>
      <c r="Y975" s="86">
        <v>0.0</v>
      </c>
      <c r="Z975" s="86">
        <v>8.0</v>
      </c>
      <c r="AA975" s="86">
        <v>5.0</v>
      </c>
      <c r="AB975" s="86">
        <v>7.0</v>
      </c>
      <c r="AC975" s="86">
        <v>0.0</v>
      </c>
      <c r="AD975" s="86">
        <v>1.0</v>
      </c>
      <c r="AE975" s="86">
        <v>0.0</v>
      </c>
      <c r="AF975" s="86">
        <v>0.0</v>
      </c>
      <c r="AG975" s="86">
        <v>0.0</v>
      </c>
      <c r="AH975" s="86">
        <v>0.0</v>
      </c>
      <c r="AI975" s="86">
        <v>0.0</v>
      </c>
      <c r="AJ975" s="116"/>
    </row>
    <row r="976">
      <c r="A976" s="86">
        <v>14183.2</v>
      </c>
      <c r="B976" s="112">
        <v>44469.0</v>
      </c>
      <c r="C976" s="115">
        <v>44537.0</v>
      </c>
      <c r="D976" s="89" t="s">
        <v>465</v>
      </c>
      <c r="E976" s="89" t="s">
        <v>466</v>
      </c>
      <c r="G976" s="113"/>
      <c r="H976" s="113"/>
      <c r="I976" s="91"/>
      <c r="J976" s="86">
        <v>0.0</v>
      </c>
      <c r="K976" s="86">
        <v>0.0</v>
      </c>
      <c r="L976" s="86">
        <v>1.0</v>
      </c>
      <c r="M976" s="89" t="s">
        <v>49</v>
      </c>
      <c r="N976" s="89" t="s">
        <v>39</v>
      </c>
      <c r="O976" s="86">
        <v>0.0</v>
      </c>
      <c r="P976" s="86">
        <v>0.0</v>
      </c>
      <c r="Q976" s="86">
        <v>0.0</v>
      </c>
      <c r="R976" s="86">
        <v>0.0</v>
      </c>
      <c r="S976" s="86">
        <v>0.0</v>
      </c>
      <c r="T976" s="86">
        <v>0.0</v>
      </c>
      <c r="U976" s="86">
        <v>12.0</v>
      </c>
      <c r="V976" s="86">
        <v>5.0</v>
      </c>
      <c r="W976" s="86">
        <v>5.0</v>
      </c>
      <c r="X976" s="86">
        <v>1.0</v>
      </c>
      <c r="Y976" s="86">
        <v>1.0</v>
      </c>
      <c r="Z976" s="86">
        <v>0.0</v>
      </c>
      <c r="AA976" s="86">
        <v>0.0</v>
      </c>
      <c r="AB976" s="86">
        <v>0.0</v>
      </c>
      <c r="AC976" s="86">
        <v>0.0</v>
      </c>
      <c r="AD976" s="86">
        <v>0.0</v>
      </c>
      <c r="AE976" s="86">
        <v>0.0</v>
      </c>
      <c r="AF976" s="86">
        <v>0.0</v>
      </c>
      <c r="AG976" s="86">
        <v>0.0</v>
      </c>
      <c r="AH976" s="86">
        <v>0.0</v>
      </c>
      <c r="AI976" s="86">
        <v>0.0</v>
      </c>
      <c r="AJ976" s="116"/>
    </row>
    <row r="977">
      <c r="A977" s="86">
        <v>14184.1</v>
      </c>
      <c r="B977" s="112">
        <v>44469.0</v>
      </c>
      <c r="C977" s="112">
        <v>44537.0</v>
      </c>
      <c r="D977" s="89" t="s">
        <v>336</v>
      </c>
      <c r="E977" s="89" t="s">
        <v>36</v>
      </c>
      <c r="F977" s="89" t="s">
        <v>299</v>
      </c>
      <c r="G977" s="90" t="s">
        <v>109</v>
      </c>
      <c r="H977" s="111">
        <v>27529.0</v>
      </c>
      <c r="I977" s="91"/>
      <c r="J977" s="86">
        <v>0.0</v>
      </c>
      <c r="K977" s="86">
        <v>1.0</v>
      </c>
      <c r="L977" s="86">
        <v>0.0</v>
      </c>
      <c r="M977" s="89" t="s">
        <v>49</v>
      </c>
      <c r="N977" s="89" t="s">
        <v>39</v>
      </c>
      <c r="O977" s="86">
        <v>1.0</v>
      </c>
      <c r="P977" s="86">
        <v>0.0</v>
      </c>
      <c r="Q977" s="86">
        <v>0.0</v>
      </c>
      <c r="R977" s="86">
        <v>0.0</v>
      </c>
      <c r="S977" s="86">
        <v>0.0</v>
      </c>
      <c r="T977" s="86">
        <v>0.0</v>
      </c>
      <c r="U977" s="86">
        <v>0.0</v>
      </c>
      <c r="V977" s="86">
        <v>0.0</v>
      </c>
      <c r="W977" s="86">
        <v>0.0</v>
      </c>
      <c r="X977" s="86">
        <v>0.0</v>
      </c>
      <c r="Y977" s="86">
        <v>0.0</v>
      </c>
      <c r="Z977" s="86">
        <v>0.0</v>
      </c>
      <c r="AA977" s="86">
        <v>0.0</v>
      </c>
      <c r="AB977" s="86">
        <v>0.0</v>
      </c>
      <c r="AC977" s="86">
        <v>0.0</v>
      </c>
      <c r="AD977" s="86">
        <v>0.0</v>
      </c>
      <c r="AE977" s="86">
        <v>11.0</v>
      </c>
      <c r="AF977" s="86">
        <v>5.0</v>
      </c>
      <c r="AG977" s="86">
        <v>10.0</v>
      </c>
      <c r="AH977" s="86">
        <v>2.0</v>
      </c>
      <c r="AI977" s="86">
        <v>0.0</v>
      </c>
      <c r="AJ977" s="116"/>
    </row>
    <row r="978">
      <c r="A978" s="86">
        <v>14185.1</v>
      </c>
      <c r="B978" s="112">
        <v>44469.0</v>
      </c>
      <c r="C978" s="112">
        <v>44515.0</v>
      </c>
      <c r="D978" s="89" t="s">
        <v>35</v>
      </c>
      <c r="E978" s="89" t="s">
        <v>36</v>
      </c>
      <c r="F978" s="89" t="s">
        <v>83</v>
      </c>
      <c r="G978" s="90" t="s">
        <v>38</v>
      </c>
      <c r="H978" s="111">
        <v>27609.0</v>
      </c>
      <c r="I978" s="91"/>
      <c r="J978" s="86">
        <v>0.0</v>
      </c>
      <c r="K978" s="86">
        <v>1.0</v>
      </c>
      <c r="L978" s="86">
        <v>0.0</v>
      </c>
      <c r="M978" s="89" t="s">
        <v>39</v>
      </c>
      <c r="N978" s="89" t="s">
        <v>39</v>
      </c>
      <c r="O978" s="86">
        <v>0.0</v>
      </c>
      <c r="P978" s="86">
        <v>0.0</v>
      </c>
      <c r="Q978" s="86">
        <v>0.0</v>
      </c>
      <c r="R978" s="86">
        <v>0.0</v>
      </c>
      <c r="S978" s="86">
        <v>0.0</v>
      </c>
      <c r="T978" s="86">
        <v>0.0</v>
      </c>
      <c r="U978" s="86">
        <v>11.0</v>
      </c>
      <c r="V978" s="86">
        <v>6.0</v>
      </c>
      <c r="W978" s="86">
        <v>15.0</v>
      </c>
      <c r="X978" s="86">
        <v>1.0</v>
      </c>
      <c r="Y978" s="86">
        <v>1.0</v>
      </c>
      <c r="Z978" s="86">
        <v>0.0</v>
      </c>
      <c r="AA978" s="86">
        <v>0.0</v>
      </c>
      <c r="AB978" s="86">
        <v>0.0</v>
      </c>
      <c r="AC978" s="86">
        <v>0.0</v>
      </c>
      <c r="AD978" s="86">
        <v>0.0</v>
      </c>
      <c r="AE978" s="86">
        <v>0.0</v>
      </c>
      <c r="AF978" s="86">
        <v>0.0</v>
      </c>
      <c r="AG978" s="86">
        <v>0.0</v>
      </c>
      <c r="AH978" s="86">
        <v>0.0</v>
      </c>
      <c r="AI978" s="86">
        <v>0.0</v>
      </c>
      <c r="AJ978" s="116"/>
    </row>
    <row r="979">
      <c r="A979" s="86">
        <v>14186.1</v>
      </c>
      <c r="B979" s="112">
        <v>44469.0</v>
      </c>
      <c r="C979" s="112">
        <v>44473.0</v>
      </c>
      <c r="D979" s="89" t="s">
        <v>396</v>
      </c>
      <c r="E979" s="89" t="s">
        <v>397</v>
      </c>
      <c r="F979" s="110"/>
      <c r="G979" s="113"/>
      <c r="H979" s="113"/>
      <c r="I979" s="91"/>
      <c r="J979" s="86">
        <v>0.0</v>
      </c>
      <c r="K979" s="86">
        <v>0.0</v>
      </c>
      <c r="L979" s="86">
        <v>1.0</v>
      </c>
      <c r="M979" s="89" t="s">
        <v>39</v>
      </c>
      <c r="N979" s="89" t="s">
        <v>39</v>
      </c>
      <c r="O979" s="86">
        <v>3.0</v>
      </c>
      <c r="P979" s="86">
        <v>0.0</v>
      </c>
      <c r="Q979" s="86">
        <v>0.0</v>
      </c>
      <c r="R979" s="86">
        <v>0.0</v>
      </c>
      <c r="S979" s="86">
        <v>0.0</v>
      </c>
      <c r="T979" s="86">
        <v>0.0</v>
      </c>
      <c r="U979" s="86">
        <v>10.0</v>
      </c>
      <c r="V979" s="86">
        <v>7.0</v>
      </c>
      <c r="W979" s="86">
        <v>5.0</v>
      </c>
      <c r="X979" s="86">
        <v>0.0</v>
      </c>
      <c r="Y979" s="86">
        <v>0.0</v>
      </c>
      <c r="Z979" s="86">
        <v>0.0</v>
      </c>
      <c r="AA979" s="86">
        <v>0.0</v>
      </c>
      <c r="AB979" s="86">
        <v>0.0</v>
      </c>
      <c r="AC979" s="86">
        <v>0.0</v>
      </c>
      <c r="AD979" s="86">
        <v>0.0</v>
      </c>
      <c r="AE979" s="86">
        <v>0.0</v>
      </c>
      <c r="AF979" s="86">
        <v>0.0</v>
      </c>
      <c r="AG979" s="86">
        <v>0.0</v>
      </c>
      <c r="AH979" s="86">
        <v>0.0</v>
      </c>
      <c r="AI979" s="86">
        <v>0.0</v>
      </c>
      <c r="AJ979" s="116"/>
    </row>
    <row r="980">
      <c r="A980" s="86">
        <v>14186.2</v>
      </c>
      <c r="B980" s="112">
        <v>44469.0</v>
      </c>
      <c r="C980" s="112">
        <v>44473.0</v>
      </c>
      <c r="D980" s="89" t="s">
        <v>396</v>
      </c>
      <c r="E980" s="89" t="s">
        <v>397</v>
      </c>
      <c r="F980" s="110"/>
      <c r="G980" s="113"/>
      <c r="H980" s="113"/>
      <c r="I980" s="91"/>
      <c r="J980" s="86">
        <v>0.0</v>
      </c>
      <c r="K980" s="86">
        <v>0.0</v>
      </c>
      <c r="L980" s="86">
        <v>1.0</v>
      </c>
      <c r="M980" s="89" t="s">
        <v>39</v>
      </c>
      <c r="N980" s="89" t="s">
        <v>39</v>
      </c>
      <c r="O980" s="86">
        <v>0.0</v>
      </c>
      <c r="P980" s="86">
        <v>0.0</v>
      </c>
      <c r="Q980" s="86">
        <v>0.0</v>
      </c>
      <c r="R980" s="86">
        <v>0.0</v>
      </c>
      <c r="S980" s="86">
        <v>0.0</v>
      </c>
      <c r="T980" s="86">
        <v>0.0</v>
      </c>
      <c r="U980" s="86">
        <v>11.0</v>
      </c>
      <c r="V980" s="86">
        <v>6.0</v>
      </c>
      <c r="W980" s="86">
        <v>5.0</v>
      </c>
      <c r="X980" s="86">
        <v>1.0</v>
      </c>
      <c r="Y980" s="86">
        <v>1.0</v>
      </c>
      <c r="Z980" s="86">
        <v>0.0</v>
      </c>
      <c r="AA980" s="86">
        <v>0.0</v>
      </c>
      <c r="AB980" s="86">
        <v>0.0</v>
      </c>
      <c r="AC980" s="86">
        <v>0.0</v>
      </c>
      <c r="AD980" s="86">
        <v>0.0</v>
      </c>
      <c r="AE980" s="86">
        <v>0.0</v>
      </c>
      <c r="AF980" s="86">
        <v>0.0</v>
      </c>
      <c r="AG980" s="86">
        <v>0.0</v>
      </c>
      <c r="AH980" s="86">
        <v>0.0</v>
      </c>
      <c r="AI980" s="86">
        <v>0.0</v>
      </c>
      <c r="AJ980" s="116"/>
    </row>
    <row r="981">
      <c r="A981" s="86">
        <v>14187.1</v>
      </c>
      <c r="B981" s="112">
        <v>44469.0</v>
      </c>
      <c r="C981" s="115">
        <v>44539.0</v>
      </c>
      <c r="D981" s="89" t="s">
        <v>321</v>
      </c>
      <c r="E981" s="89" t="s">
        <v>46</v>
      </c>
      <c r="F981" s="89" t="s">
        <v>123</v>
      </c>
      <c r="G981" s="90" t="s">
        <v>109</v>
      </c>
      <c r="H981" s="111">
        <v>27529.0</v>
      </c>
      <c r="I981" s="91"/>
      <c r="J981" s="86">
        <v>0.0</v>
      </c>
      <c r="K981" s="86">
        <v>1.0</v>
      </c>
      <c r="L981" s="86">
        <v>0.0</v>
      </c>
      <c r="M981" s="89" t="s">
        <v>39</v>
      </c>
      <c r="N981" s="89" t="s">
        <v>39</v>
      </c>
      <c r="O981" s="86">
        <v>3.0</v>
      </c>
      <c r="P981" s="86">
        <v>0.0</v>
      </c>
      <c r="Q981" s="86">
        <v>0.0</v>
      </c>
      <c r="R981" s="86">
        <v>0.0</v>
      </c>
      <c r="S981" s="86">
        <v>0.0</v>
      </c>
      <c r="T981" s="86">
        <v>0.0</v>
      </c>
      <c r="U981" s="86">
        <v>0.0</v>
      </c>
      <c r="V981" s="86">
        <v>0.0</v>
      </c>
      <c r="W981" s="86">
        <v>0.0</v>
      </c>
      <c r="X981" s="86">
        <v>0.0</v>
      </c>
      <c r="Y981" s="86">
        <v>0.0</v>
      </c>
      <c r="Z981" s="86">
        <v>13.0</v>
      </c>
      <c r="AA981" s="86">
        <v>5.0</v>
      </c>
      <c r="AB981" s="86">
        <v>10.0</v>
      </c>
      <c r="AC981" s="86">
        <v>2.0</v>
      </c>
      <c r="AD981" s="86">
        <v>0.0</v>
      </c>
      <c r="AE981" s="86">
        <v>0.0</v>
      </c>
      <c r="AF981" s="86">
        <v>0.0</v>
      </c>
      <c r="AG981" s="86">
        <v>0.0</v>
      </c>
      <c r="AH981" s="86">
        <v>0.0</v>
      </c>
      <c r="AI981" s="86">
        <v>0.0</v>
      </c>
      <c r="AJ981" s="116"/>
    </row>
    <row r="982">
      <c r="A982" s="86">
        <v>14187.2</v>
      </c>
      <c r="B982" s="112">
        <v>44469.0</v>
      </c>
      <c r="C982" s="115">
        <v>44539.0</v>
      </c>
      <c r="D982" s="89" t="s">
        <v>321</v>
      </c>
      <c r="E982" s="90" t="s">
        <v>46</v>
      </c>
      <c r="F982" s="89" t="s">
        <v>299</v>
      </c>
      <c r="G982" s="89" t="s">
        <v>109</v>
      </c>
      <c r="H982" s="86">
        <v>27529.0</v>
      </c>
      <c r="I982" s="91"/>
      <c r="J982" s="86">
        <v>0.0</v>
      </c>
      <c r="K982" s="86">
        <v>1.0</v>
      </c>
      <c r="L982" s="86">
        <v>0.0</v>
      </c>
      <c r="M982" s="89" t="s">
        <v>39</v>
      </c>
      <c r="N982" s="89" t="s">
        <v>39</v>
      </c>
      <c r="O982" s="86">
        <v>3.0</v>
      </c>
      <c r="P982" s="86">
        <v>0.0</v>
      </c>
      <c r="Q982" s="86">
        <v>0.0</v>
      </c>
      <c r="R982" s="86">
        <v>0.0</v>
      </c>
      <c r="S982" s="86">
        <v>0.0</v>
      </c>
      <c r="T982" s="86">
        <v>0.0</v>
      </c>
      <c r="U982" s="86">
        <v>0.0</v>
      </c>
      <c r="V982" s="86">
        <v>0.0</v>
      </c>
      <c r="W982" s="86">
        <v>0.0</v>
      </c>
      <c r="X982" s="86">
        <v>0.0</v>
      </c>
      <c r="Y982" s="86">
        <v>0.0</v>
      </c>
      <c r="Z982" s="86">
        <v>11.0</v>
      </c>
      <c r="AA982" s="86">
        <v>6.0</v>
      </c>
      <c r="AB982" s="86">
        <v>10.0</v>
      </c>
      <c r="AC982" s="86">
        <v>2.0</v>
      </c>
      <c r="AD982" s="86">
        <v>0.0</v>
      </c>
      <c r="AE982" s="86">
        <v>0.0</v>
      </c>
      <c r="AF982" s="86">
        <v>0.0</v>
      </c>
      <c r="AG982" s="86">
        <v>0.0</v>
      </c>
      <c r="AH982" s="86">
        <v>0.0</v>
      </c>
      <c r="AI982" s="86">
        <v>0.0</v>
      </c>
      <c r="AJ982" s="116"/>
    </row>
    <row r="983">
      <c r="A983" s="86">
        <v>14187.3</v>
      </c>
      <c r="B983" s="112">
        <v>44469.0</v>
      </c>
      <c r="C983" s="115">
        <v>44539.0</v>
      </c>
      <c r="D983" s="89" t="s">
        <v>321</v>
      </c>
      <c r="E983" s="90" t="s">
        <v>46</v>
      </c>
      <c r="F983" s="89" t="s">
        <v>108</v>
      </c>
      <c r="G983" s="89" t="s">
        <v>109</v>
      </c>
      <c r="H983" s="86">
        <v>27529.0</v>
      </c>
      <c r="I983" s="91"/>
      <c r="J983" s="86">
        <v>0.0</v>
      </c>
      <c r="K983" s="86">
        <v>1.0</v>
      </c>
      <c r="L983" s="86">
        <v>0.0</v>
      </c>
      <c r="M983" s="89" t="s">
        <v>39</v>
      </c>
      <c r="N983" s="89" t="s">
        <v>39</v>
      </c>
      <c r="O983" s="86">
        <v>1.0</v>
      </c>
      <c r="P983" s="86">
        <v>11.0</v>
      </c>
      <c r="Q983" s="86">
        <v>6.0</v>
      </c>
      <c r="R983" s="86">
        <v>5.0</v>
      </c>
      <c r="S983" s="86">
        <v>0.0</v>
      </c>
      <c r="T983" s="86">
        <v>0.0</v>
      </c>
      <c r="U983" s="86">
        <v>0.0</v>
      </c>
      <c r="V983" s="86">
        <v>0.0</v>
      </c>
      <c r="W983" s="86">
        <v>0.0</v>
      </c>
      <c r="X983" s="86">
        <v>0.0</v>
      </c>
      <c r="Y983" s="86">
        <v>0.0</v>
      </c>
      <c r="Z983" s="86">
        <v>0.0</v>
      </c>
      <c r="AA983" s="86">
        <v>0.0</v>
      </c>
      <c r="AB983" s="86">
        <v>5.0</v>
      </c>
      <c r="AC983" s="86">
        <v>2.0</v>
      </c>
      <c r="AD983" s="86">
        <v>0.0</v>
      </c>
      <c r="AE983" s="86">
        <v>0.0</v>
      </c>
      <c r="AF983" s="86">
        <v>0.0</v>
      </c>
      <c r="AG983" s="86">
        <v>0.0</v>
      </c>
      <c r="AH983" s="86">
        <v>0.0</v>
      </c>
      <c r="AI983" s="86">
        <v>0.0</v>
      </c>
      <c r="AJ983" s="116"/>
    </row>
    <row r="984">
      <c r="A984" s="86">
        <v>14187.4</v>
      </c>
      <c r="B984" s="112">
        <v>44469.0</v>
      </c>
      <c r="C984" s="115">
        <v>44539.0</v>
      </c>
      <c r="D984" s="89" t="s">
        <v>321</v>
      </c>
      <c r="E984" s="89" t="s">
        <v>46</v>
      </c>
      <c r="I984" s="110"/>
      <c r="J984" s="86">
        <v>1.0</v>
      </c>
      <c r="K984" s="86">
        <v>0.0</v>
      </c>
      <c r="L984" s="86">
        <v>0.0</v>
      </c>
      <c r="M984" s="89" t="s">
        <v>39</v>
      </c>
      <c r="N984" s="89" t="s">
        <v>39</v>
      </c>
      <c r="O984" s="86">
        <v>1.0</v>
      </c>
      <c r="P984" s="86">
        <v>0.0</v>
      </c>
      <c r="Q984" s="86">
        <v>0.0</v>
      </c>
      <c r="R984" s="86">
        <v>0.0</v>
      </c>
      <c r="S984" s="86">
        <v>0.0</v>
      </c>
      <c r="T984" s="86">
        <v>0.0</v>
      </c>
      <c r="U984" s="86">
        <v>0.0</v>
      </c>
      <c r="V984" s="86">
        <v>0.0</v>
      </c>
      <c r="W984" s="86">
        <v>0.0</v>
      </c>
      <c r="X984" s="86">
        <v>0.0</v>
      </c>
      <c r="Y984" s="86">
        <v>0.0</v>
      </c>
      <c r="Z984" s="86">
        <v>6.0</v>
      </c>
      <c r="AA984" s="86">
        <v>3.0</v>
      </c>
      <c r="AB984" s="86">
        <v>12.0</v>
      </c>
      <c r="AC984" s="86">
        <v>1.0</v>
      </c>
      <c r="AD984" s="86">
        <v>0.0</v>
      </c>
      <c r="AE984" s="86">
        <v>0.0</v>
      </c>
      <c r="AF984" s="86">
        <v>0.0</v>
      </c>
      <c r="AG984" s="86">
        <v>0.0</v>
      </c>
      <c r="AH984" s="86">
        <v>0.0</v>
      </c>
      <c r="AI984" s="86">
        <v>0.0</v>
      </c>
      <c r="AJ984" s="116"/>
    </row>
    <row r="985">
      <c r="A985" s="86">
        <v>14188.1</v>
      </c>
      <c r="B985" s="112">
        <v>44469.0</v>
      </c>
      <c r="C985" s="115">
        <v>44538.0</v>
      </c>
      <c r="D985" s="89" t="s">
        <v>114</v>
      </c>
      <c r="E985" s="89" t="s">
        <v>36</v>
      </c>
      <c r="F985" s="89" t="s">
        <v>37</v>
      </c>
      <c r="G985" s="89" t="s">
        <v>38</v>
      </c>
      <c r="H985" s="86">
        <v>27610.0</v>
      </c>
      <c r="I985" s="110"/>
      <c r="J985" s="86">
        <v>0.0</v>
      </c>
      <c r="K985" s="86">
        <v>1.0</v>
      </c>
      <c r="L985" s="86">
        <v>0.0</v>
      </c>
      <c r="M985" s="89" t="s">
        <v>39</v>
      </c>
      <c r="N985" s="89" t="s">
        <v>39</v>
      </c>
      <c r="O985" s="86">
        <v>2.0</v>
      </c>
      <c r="P985" s="86">
        <v>0.0</v>
      </c>
      <c r="Q985" s="86">
        <v>0.0</v>
      </c>
      <c r="R985" s="86">
        <v>0.0</v>
      </c>
      <c r="S985" s="86">
        <v>0.0</v>
      </c>
      <c r="T985" s="86">
        <v>0.0</v>
      </c>
      <c r="U985" s="86">
        <v>12.0</v>
      </c>
      <c r="V985" s="86">
        <v>7.0</v>
      </c>
      <c r="W985" s="86">
        <v>10.0</v>
      </c>
      <c r="X985" s="86">
        <v>1.0</v>
      </c>
      <c r="Y985" s="86">
        <v>1.0</v>
      </c>
      <c r="Z985" s="86">
        <v>0.0</v>
      </c>
      <c r="AA985" s="86">
        <v>0.0</v>
      </c>
      <c r="AB985" s="86">
        <v>0.0</v>
      </c>
      <c r="AC985" s="86">
        <v>0.0</v>
      </c>
      <c r="AD985" s="86">
        <v>0.0</v>
      </c>
      <c r="AE985" s="86">
        <v>0.0</v>
      </c>
      <c r="AF985" s="86">
        <v>0.0</v>
      </c>
      <c r="AG985" s="86">
        <v>0.0</v>
      </c>
      <c r="AH985" s="86">
        <v>0.0</v>
      </c>
      <c r="AI985" s="86">
        <v>0.0</v>
      </c>
      <c r="AJ985" s="116"/>
    </row>
    <row r="986">
      <c r="A986" s="86">
        <v>14189.1</v>
      </c>
      <c r="B986" s="112">
        <v>44469.0</v>
      </c>
      <c r="C986" s="115">
        <v>44537.0</v>
      </c>
      <c r="D986" s="89" t="s">
        <v>447</v>
      </c>
      <c r="E986" s="89" t="s">
        <v>36</v>
      </c>
      <c r="I986" s="110"/>
      <c r="J986" s="86">
        <v>1.0</v>
      </c>
      <c r="K986" s="86">
        <v>0.0</v>
      </c>
      <c r="L986" s="86">
        <v>0.0</v>
      </c>
      <c r="M986" s="89" t="s">
        <v>49</v>
      </c>
      <c r="N986" s="89" t="s">
        <v>39</v>
      </c>
      <c r="O986" s="86">
        <v>2.0</v>
      </c>
      <c r="P986" s="86">
        <v>0.0</v>
      </c>
      <c r="Q986" s="86">
        <v>0.0</v>
      </c>
      <c r="R986" s="86">
        <v>0.0</v>
      </c>
      <c r="S986" s="86">
        <v>0.0</v>
      </c>
      <c r="T986" s="86">
        <v>0.0</v>
      </c>
      <c r="U986" s="86">
        <v>0.0</v>
      </c>
      <c r="V986" s="86">
        <v>0.0</v>
      </c>
      <c r="W986" s="86">
        <v>0.0</v>
      </c>
      <c r="X986" s="86">
        <v>0.0</v>
      </c>
      <c r="Y986" s="86">
        <v>0.0</v>
      </c>
      <c r="Z986" s="86">
        <v>0.0</v>
      </c>
      <c r="AA986" s="86">
        <v>0.0</v>
      </c>
      <c r="AB986" s="86">
        <v>0.0</v>
      </c>
      <c r="AC986" s="86">
        <v>0.0</v>
      </c>
      <c r="AD986" s="86">
        <v>0.0</v>
      </c>
      <c r="AE986" s="86">
        <v>6.0</v>
      </c>
      <c r="AF986" s="86">
        <v>3.0</v>
      </c>
      <c r="AG986" s="86">
        <v>10.0</v>
      </c>
      <c r="AH986" s="86">
        <v>1.0</v>
      </c>
      <c r="AI986" s="86">
        <v>1.0</v>
      </c>
      <c r="AJ986" s="116"/>
    </row>
    <row r="987">
      <c r="A987" s="86">
        <v>14189.2</v>
      </c>
      <c r="B987" s="112">
        <v>44469.0</v>
      </c>
      <c r="C987" s="115">
        <v>44537.0</v>
      </c>
      <c r="D987" s="89" t="s">
        <v>447</v>
      </c>
      <c r="E987" s="89" t="s">
        <v>36</v>
      </c>
      <c r="F987" s="89" t="s">
        <v>64</v>
      </c>
      <c r="G987" s="89" t="s">
        <v>51</v>
      </c>
      <c r="H987" s="86">
        <v>27539.0</v>
      </c>
      <c r="I987" s="110"/>
      <c r="J987" s="86">
        <v>0.0</v>
      </c>
      <c r="K987" s="86">
        <v>1.0</v>
      </c>
      <c r="L987" s="86">
        <v>0.0</v>
      </c>
      <c r="M987" s="89" t="s">
        <v>49</v>
      </c>
      <c r="N987" s="89" t="s">
        <v>39</v>
      </c>
      <c r="O987" s="86">
        <v>1.0</v>
      </c>
      <c r="P987" s="86">
        <v>0.0</v>
      </c>
      <c r="Q987" s="86">
        <v>0.0</v>
      </c>
      <c r="R987" s="86">
        <v>0.0</v>
      </c>
      <c r="S987" s="86">
        <v>0.0</v>
      </c>
      <c r="T987" s="86">
        <v>0.0</v>
      </c>
      <c r="U987" s="86">
        <v>5.0</v>
      </c>
      <c r="V987" s="86">
        <v>2.0</v>
      </c>
      <c r="W987" s="86">
        <v>10.0</v>
      </c>
      <c r="X987" s="86">
        <v>1.0</v>
      </c>
      <c r="Y987" s="86">
        <v>1.0</v>
      </c>
      <c r="Z987" s="86">
        <v>0.0</v>
      </c>
      <c r="AA987" s="86">
        <v>0.0</v>
      </c>
      <c r="AB987" s="86">
        <v>0.0</v>
      </c>
      <c r="AC987" s="86">
        <v>0.0</v>
      </c>
      <c r="AD987" s="86">
        <v>0.0</v>
      </c>
      <c r="AE987" s="86">
        <v>5.0</v>
      </c>
      <c r="AF987" s="86">
        <v>0.0</v>
      </c>
      <c r="AG987" s="86">
        <v>0.0</v>
      </c>
      <c r="AH987" s="86">
        <v>0.0</v>
      </c>
      <c r="AI987" s="86">
        <v>0.0</v>
      </c>
      <c r="AJ987" s="116"/>
    </row>
    <row r="988">
      <c r="A988" s="86">
        <v>14190.1</v>
      </c>
      <c r="B988" s="112">
        <v>44469.0</v>
      </c>
      <c r="C988" s="115">
        <v>44537.0</v>
      </c>
      <c r="D988" s="89" t="s">
        <v>448</v>
      </c>
      <c r="E988" s="89" t="s">
        <v>36</v>
      </c>
      <c r="F988" s="89" t="s">
        <v>192</v>
      </c>
      <c r="G988" s="89" t="s">
        <v>38</v>
      </c>
      <c r="H988" s="86">
        <v>27606.0</v>
      </c>
      <c r="I988" s="110"/>
      <c r="J988" s="86">
        <v>0.0</v>
      </c>
      <c r="K988" s="86">
        <v>1.0</v>
      </c>
      <c r="L988" s="86">
        <v>0.0</v>
      </c>
      <c r="M988" s="89" t="s">
        <v>49</v>
      </c>
      <c r="N988" s="89" t="s">
        <v>39</v>
      </c>
      <c r="O988" s="86">
        <v>0.0</v>
      </c>
      <c r="P988" s="86">
        <v>0.0</v>
      </c>
      <c r="Q988" s="86">
        <v>0.0</v>
      </c>
      <c r="R988" s="86">
        <v>0.0</v>
      </c>
      <c r="S988" s="86">
        <v>0.0</v>
      </c>
      <c r="T988" s="86">
        <v>0.0</v>
      </c>
      <c r="U988" s="86">
        <v>10.0</v>
      </c>
      <c r="V988" s="86">
        <v>5.0</v>
      </c>
      <c r="W988" s="86">
        <v>10.0</v>
      </c>
      <c r="X988" s="86">
        <v>1.0</v>
      </c>
      <c r="Y988" s="86">
        <v>0.0</v>
      </c>
      <c r="Z988" s="86">
        <v>0.0</v>
      </c>
      <c r="AA988" s="86">
        <v>0.0</v>
      </c>
      <c r="AB988" s="86">
        <v>0.0</v>
      </c>
      <c r="AC988" s="86">
        <v>0.0</v>
      </c>
      <c r="AD988" s="86">
        <v>0.0</v>
      </c>
      <c r="AE988" s="86">
        <v>0.0</v>
      </c>
      <c r="AF988" s="86">
        <v>0.0</v>
      </c>
      <c r="AG988" s="86">
        <v>0.0</v>
      </c>
      <c r="AH988" s="86">
        <v>0.0</v>
      </c>
      <c r="AI988" s="86">
        <v>0.0</v>
      </c>
      <c r="AJ988" s="116"/>
    </row>
    <row r="989">
      <c r="A989" s="86">
        <v>14190.2</v>
      </c>
      <c r="B989" s="112">
        <v>44469.0</v>
      </c>
      <c r="C989" s="115">
        <v>44537.0</v>
      </c>
      <c r="D989" s="89" t="s">
        <v>448</v>
      </c>
      <c r="E989" s="89" t="s">
        <v>36</v>
      </c>
      <c r="I989" s="110"/>
      <c r="J989" s="86">
        <v>0.0</v>
      </c>
      <c r="K989" s="86">
        <v>0.0</v>
      </c>
      <c r="L989" s="86">
        <v>1.0</v>
      </c>
      <c r="M989" s="89" t="s">
        <v>49</v>
      </c>
      <c r="N989" s="89" t="s">
        <v>39</v>
      </c>
      <c r="O989" s="86">
        <v>0.0</v>
      </c>
      <c r="P989" s="86">
        <v>0.0</v>
      </c>
      <c r="Q989" s="86">
        <v>0.0</v>
      </c>
      <c r="R989" s="86">
        <v>0.0</v>
      </c>
      <c r="S989" s="86">
        <v>0.0</v>
      </c>
      <c r="T989" s="86">
        <v>0.0</v>
      </c>
      <c r="U989" s="86">
        <v>11.0</v>
      </c>
      <c r="V989" s="86">
        <v>5.0</v>
      </c>
      <c r="W989" s="86">
        <v>0.0</v>
      </c>
      <c r="X989" s="86">
        <v>0.0</v>
      </c>
      <c r="Y989" s="86">
        <v>0.0</v>
      </c>
      <c r="Z989" s="86">
        <v>0.0</v>
      </c>
      <c r="AA989" s="86">
        <v>0.0</v>
      </c>
      <c r="AB989" s="86">
        <v>0.0</v>
      </c>
      <c r="AC989" s="86">
        <v>0.0</v>
      </c>
      <c r="AD989" s="86">
        <v>0.0</v>
      </c>
      <c r="AE989" s="86">
        <v>0.0</v>
      </c>
      <c r="AF989" s="86">
        <v>0.0</v>
      </c>
      <c r="AG989" s="86">
        <v>0.0</v>
      </c>
      <c r="AH989" s="86">
        <v>0.0</v>
      </c>
      <c r="AI989" s="86">
        <v>0.0</v>
      </c>
      <c r="AJ989" s="116"/>
    </row>
    <row r="990">
      <c r="A990" s="86">
        <v>14191.1</v>
      </c>
      <c r="B990" s="112">
        <v>44469.0</v>
      </c>
      <c r="C990" s="115">
        <v>44538.0</v>
      </c>
      <c r="D990" s="89" t="s">
        <v>297</v>
      </c>
      <c r="E990" s="89" t="s">
        <v>36</v>
      </c>
      <c r="F990" s="89" t="s">
        <v>300</v>
      </c>
      <c r="G990" s="90" t="s">
        <v>43</v>
      </c>
      <c r="H990" s="111">
        <v>27545.0</v>
      </c>
      <c r="I990" s="91"/>
      <c r="J990" s="86">
        <v>0.0</v>
      </c>
      <c r="K990" s="86">
        <v>1.0</v>
      </c>
      <c r="L990" s="86">
        <v>0.0</v>
      </c>
      <c r="M990" s="89" t="s">
        <v>39</v>
      </c>
      <c r="N990" s="89" t="s">
        <v>39</v>
      </c>
      <c r="O990" s="86">
        <v>3.0</v>
      </c>
      <c r="P990" s="86">
        <v>11.0</v>
      </c>
      <c r="Q990" s="86">
        <v>7.0</v>
      </c>
      <c r="R990" s="86">
        <v>0.0</v>
      </c>
      <c r="S990" s="86">
        <v>2.0</v>
      </c>
      <c r="T990" s="86">
        <v>1.0</v>
      </c>
      <c r="U990" s="86">
        <v>0.0</v>
      </c>
      <c r="V990" s="86">
        <v>0.0</v>
      </c>
      <c r="W990" s="86">
        <v>0.0</v>
      </c>
      <c r="X990" s="86">
        <v>0.0</v>
      </c>
      <c r="Y990" s="86">
        <v>0.0</v>
      </c>
      <c r="Z990" s="86">
        <v>0.0</v>
      </c>
      <c r="AA990" s="86">
        <v>0.0</v>
      </c>
      <c r="AB990" s="86">
        <v>0.0</v>
      </c>
      <c r="AC990" s="86">
        <v>0.0</v>
      </c>
      <c r="AD990" s="86">
        <v>0.0</v>
      </c>
      <c r="AE990" s="86">
        <v>0.0</v>
      </c>
      <c r="AF990" s="86">
        <v>0.0</v>
      </c>
      <c r="AG990" s="86">
        <v>0.0</v>
      </c>
      <c r="AH990" s="86">
        <v>0.0</v>
      </c>
      <c r="AI990" s="86">
        <v>0.0</v>
      </c>
      <c r="AJ990" s="116"/>
    </row>
    <row r="991">
      <c r="A991" s="86">
        <v>14191.2</v>
      </c>
      <c r="B991" s="112">
        <v>44469.0</v>
      </c>
      <c r="C991" s="115">
        <v>44538.0</v>
      </c>
      <c r="D991" s="89" t="s">
        <v>297</v>
      </c>
      <c r="E991" s="89" t="s">
        <v>36</v>
      </c>
      <c r="F991" s="89" t="s">
        <v>300</v>
      </c>
      <c r="G991" s="90" t="s">
        <v>43</v>
      </c>
      <c r="H991" s="111">
        <v>27545.0</v>
      </c>
      <c r="I991" s="91"/>
      <c r="J991" s="86">
        <v>0.0</v>
      </c>
      <c r="K991" s="86">
        <v>1.0</v>
      </c>
      <c r="L991" s="86">
        <v>0.0</v>
      </c>
      <c r="M991" s="89" t="s">
        <v>39</v>
      </c>
      <c r="N991" s="89" t="s">
        <v>39</v>
      </c>
      <c r="O991" s="86">
        <v>3.0</v>
      </c>
      <c r="P991" s="86">
        <v>0.0</v>
      </c>
      <c r="Q991" s="86">
        <v>0.0</v>
      </c>
      <c r="R991" s="86">
        <v>0.0</v>
      </c>
      <c r="S991" s="86">
        <v>0.0</v>
      </c>
      <c r="T991" s="86">
        <v>0.0</v>
      </c>
      <c r="U991" s="86">
        <v>0.0</v>
      </c>
      <c r="V991" s="86">
        <v>0.0</v>
      </c>
      <c r="W991" s="86">
        <v>0.0</v>
      </c>
      <c r="X991" s="86">
        <v>0.0</v>
      </c>
      <c r="Y991" s="86">
        <v>0.0</v>
      </c>
      <c r="Z991" s="86">
        <v>12.0</v>
      </c>
      <c r="AA991" s="86">
        <v>7.0</v>
      </c>
      <c r="AB991" s="86">
        <v>5.0</v>
      </c>
      <c r="AC991" s="86">
        <v>2.0</v>
      </c>
      <c r="AD991" s="86">
        <v>1.0</v>
      </c>
      <c r="AE991" s="86">
        <v>0.0</v>
      </c>
      <c r="AF991" s="86">
        <v>0.0</v>
      </c>
      <c r="AG991" s="86">
        <v>0.0</v>
      </c>
      <c r="AH991" s="86">
        <v>0.0</v>
      </c>
      <c r="AI991" s="86">
        <v>0.0</v>
      </c>
      <c r="AJ991" s="116"/>
    </row>
    <row r="992">
      <c r="A992" s="86">
        <v>14192.1</v>
      </c>
      <c r="B992" s="112">
        <v>44469.0</v>
      </c>
      <c r="C992" s="115">
        <v>44538.0</v>
      </c>
      <c r="D992" s="89" t="s">
        <v>321</v>
      </c>
      <c r="E992" s="90" t="s">
        <v>46</v>
      </c>
      <c r="F992" s="89" t="s">
        <v>198</v>
      </c>
      <c r="G992" s="89" t="s">
        <v>38</v>
      </c>
      <c r="H992" s="86">
        <v>27605.0</v>
      </c>
      <c r="I992" s="91"/>
      <c r="J992" s="86">
        <v>0.0</v>
      </c>
      <c r="K992" s="86">
        <v>1.0</v>
      </c>
      <c r="L992" s="86">
        <v>0.0</v>
      </c>
      <c r="M992" s="89" t="s">
        <v>39</v>
      </c>
      <c r="N992" s="89" t="s">
        <v>39</v>
      </c>
      <c r="O992" s="86">
        <v>3.0</v>
      </c>
      <c r="P992" s="86">
        <v>0.0</v>
      </c>
      <c r="Q992" s="86">
        <v>0.0</v>
      </c>
      <c r="R992" s="86">
        <v>0.0</v>
      </c>
      <c r="S992" s="86">
        <v>0.0</v>
      </c>
      <c r="T992" s="86">
        <v>0.0</v>
      </c>
      <c r="U992" s="86">
        <v>0.0</v>
      </c>
      <c r="V992" s="86">
        <v>0.0</v>
      </c>
      <c r="W992" s="86">
        <v>0.0</v>
      </c>
      <c r="X992" s="86">
        <v>0.0</v>
      </c>
      <c r="Y992" s="86">
        <v>0.0</v>
      </c>
      <c r="Z992" s="86">
        <v>11.0</v>
      </c>
      <c r="AA992" s="86">
        <v>7.0</v>
      </c>
      <c r="AB992" s="86">
        <v>10.0</v>
      </c>
      <c r="AC992" s="86">
        <v>1.0</v>
      </c>
      <c r="AD992" s="86">
        <v>1.0</v>
      </c>
      <c r="AE992" s="86">
        <v>0.0</v>
      </c>
      <c r="AF992" s="86">
        <v>0.0</v>
      </c>
      <c r="AG992" s="86">
        <v>0.0</v>
      </c>
      <c r="AH992" s="86">
        <v>0.0</v>
      </c>
      <c r="AI992" s="86">
        <v>0.0</v>
      </c>
      <c r="AJ992" s="116"/>
    </row>
    <row r="993">
      <c r="A993" s="86">
        <v>14192.2</v>
      </c>
      <c r="B993" s="112">
        <v>44469.0</v>
      </c>
      <c r="C993" s="115">
        <v>44538.0</v>
      </c>
      <c r="D993" s="89" t="s">
        <v>321</v>
      </c>
      <c r="E993" s="90" t="s">
        <v>46</v>
      </c>
      <c r="F993" s="89" t="s">
        <v>198</v>
      </c>
      <c r="G993" s="89" t="s">
        <v>38</v>
      </c>
      <c r="H993" s="86">
        <v>27605.0</v>
      </c>
      <c r="I993" s="91"/>
      <c r="J993" s="86">
        <v>0.0</v>
      </c>
      <c r="K993" s="86">
        <v>1.0</v>
      </c>
      <c r="L993" s="86">
        <v>0.0</v>
      </c>
      <c r="M993" s="89" t="s">
        <v>39</v>
      </c>
      <c r="N993" s="89" t="s">
        <v>39</v>
      </c>
      <c r="O993" s="86">
        <v>1.0</v>
      </c>
      <c r="P993" s="86">
        <v>0.0</v>
      </c>
      <c r="Q993" s="86">
        <v>0.0</v>
      </c>
      <c r="R993" s="86">
        <v>0.0</v>
      </c>
      <c r="S993" s="86">
        <v>0.0</v>
      </c>
      <c r="T993" s="86">
        <v>0.0</v>
      </c>
      <c r="U993" s="86">
        <v>7.0</v>
      </c>
      <c r="V993" s="86">
        <v>5.0</v>
      </c>
      <c r="W993" s="86">
        <v>10.0</v>
      </c>
      <c r="X993" s="86">
        <v>1.0</v>
      </c>
      <c r="Y993" s="86">
        <v>0.0</v>
      </c>
      <c r="Z993" s="86">
        <v>0.0</v>
      </c>
      <c r="AA993" s="86">
        <v>0.0</v>
      </c>
      <c r="AB993" s="86">
        <v>0.0</v>
      </c>
      <c r="AC993" s="86">
        <v>0.0</v>
      </c>
      <c r="AD993" s="86">
        <v>0.0</v>
      </c>
      <c r="AE993" s="86">
        <v>0.0</v>
      </c>
      <c r="AF993" s="86">
        <v>0.0</v>
      </c>
      <c r="AG993" s="86">
        <v>0.0</v>
      </c>
      <c r="AH993" s="86">
        <v>0.0</v>
      </c>
      <c r="AI993" s="86">
        <v>0.0</v>
      </c>
      <c r="AJ993" s="116"/>
    </row>
    <row r="994">
      <c r="A994" s="86">
        <v>14192.3</v>
      </c>
      <c r="B994" s="112">
        <v>44469.0</v>
      </c>
      <c r="C994" s="115">
        <v>44538.0</v>
      </c>
      <c r="D994" s="89" t="s">
        <v>321</v>
      </c>
      <c r="E994" s="89" t="s">
        <v>46</v>
      </c>
      <c r="I994" s="91"/>
      <c r="J994" s="86">
        <v>1.0</v>
      </c>
      <c r="K994" s="86">
        <v>0.0</v>
      </c>
      <c r="L994" s="86">
        <v>0.0</v>
      </c>
      <c r="M994" s="89" t="s">
        <v>39</v>
      </c>
      <c r="N994" s="89" t="s">
        <v>39</v>
      </c>
      <c r="O994" s="86">
        <v>2.0</v>
      </c>
      <c r="P994" s="86">
        <v>0.0</v>
      </c>
      <c r="Q994" s="86">
        <v>0.0</v>
      </c>
      <c r="R994" s="86">
        <v>0.0</v>
      </c>
      <c r="S994" s="86">
        <v>0.0</v>
      </c>
      <c r="T994" s="86">
        <v>0.0</v>
      </c>
      <c r="U994" s="86">
        <v>0.0</v>
      </c>
      <c r="V994" s="86">
        <v>0.0</v>
      </c>
      <c r="W994" s="86">
        <v>0.0</v>
      </c>
      <c r="X994" s="86">
        <v>0.0</v>
      </c>
      <c r="Y994" s="86">
        <v>0.0</v>
      </c>
      <c r="Z994" s="86">
        <v>4.0</v>
      </c>
      <c r="AA994" s="86">
        <v>4.0</v>
      </c>
      <c r="AB994" s="86">
        <v>11.0</v>
      </c>
      <c r="AC994" s="86">
        <v>1.0</v>
      </c>
      <c r="AD994" s="86">
        <v>1.0</v>
      </c>
      <c r="AE994" s="86">
        <v>0.0</v>
      </c>
      <c r="AF994" s="86">
        <v>0.0</v>
      </c>
      <c r="AG994" s="86">
        <v>0.0</v>
      </c>
      <c r="AH994" s="86">
        <v>0.0</v>
      </c>
      <c r="AI994" s="86">
        <v>0.0</v>
      </c>
      <c r="AJ994" s="116"/>
    </row>
    <row r="995">
      <c r="A995" s="86">
        <v>14193.1</v>
      </c>
      <c r="B995" s="112">
        <v>44469.0</v>
      </c>
      <c r="C995" s="115">
        <v>44539.0</v>
      </c>
      <c r="D995" s="89" t="s">
        <v>362</v>
      </c>
      <c r="E995" s="89" t="s">
        <v>36</v>
      </c>
      <c r="F995" s="89" t="s">
        <v>363</v>
      </c>
      <c r="G995" s="90" t="s">
        <v>62</v>
      </c>
      <c r="H995" s="111">
        <v>27526.0</v>
      </c>
      <c r="I995" s="91"/>
      <c r="J995" s="86">
        <v>0.0</v>
      </c>
      <c r="K995" s="86">
        <v>1.0</v>
      </c>
      <c r="L995" s="86">
        <v>0.0</v>
      </c>
      <c r="M995" s="89" t="s">
        <v>39</v>
      </c>
      <c r="N995" s="89" t="s">
        <v>39</v>
      </c>
      <c r="O995" s="86">
        <v>0.0</v>
      </c>
      <c r="P995" s="86">
        <v>0.0</v>
      </c>
      <c r="Q995" s="86">
        <v>0.0</v>
      </c>
      <c r="R995" s="86">
        <v>0.0</v>
      </c>
      <c r="S995" s="86">
        <v>0.0</v>
      </c>
      <c r="T995" s="86">
        <v>0.0</v>
      </c>
      <c r="U995" s="86">
        <v>10.0</v>
      </c>
      <c r="V995" s="86">
        <v>4.0</v>
      </c>
      <c r="W995" s="86">
        <v>10.0</v>
      </c>
      <c r="X995" s="86">
        <v>1.0</v>
      </c>
      <c r="Y995" s="86">
        <v>1.0</v>
      </c>
      <c r="Z995" s="86">
        <v>0.0</v>
      </c>
      <c r="AA995" s="86">
        <v>0.0</v>
      </c>
      <c r="AB995" s="86">
        <v>0.0</v>
      </c>
      <c r="AC995" s="86">
        <v>0.0</v>
      </c>
      <c r="AD995" s="86">
        <v>0.0</v>
      </c>
      <c r="AE995" s="86">
        <v>0.0</v>
      </c>
      <c r="AF995" s="86">
        <v>0.0</v>
      </c>
      <c r="AG995" s="86">
        <v>0.0</v>
      </c>
      <c r="AH995" s="86">
        <v>0.0</v>
      </c>
      <c r="AI995" s="86">
        <v>0.0</v>
      </c>
      <c r="AJ995" s="116"/>
    </row>
    <row r="996">
      <c r="A996" s="86">
        <v>14193.2</v>
      </c>
      <c r="B996" s="112">
        <v>44469.0</v>
      </c>
      <c r="C996" s="115">
        <v>44539.0</v>
      </c>
      <c r="D996" s="89" t="s">
        <v>362</v>
      </c>
      <c r="E996" s="89" t="s">
        <v>36</v>
      </c>
      <c r="F996" s="89" t="s">
        <v>363</v>
      </c>
      <c r="G996" s="90" t="s">
        <v>62</v>
      </c>
      <c r="H996" s="111">
        <v>27526.0</v>
      </c>
      <c r="I996" s="91"/>
      <c r="J996" s="86">
        <v>0.0</v>
      </c>
      <c r="K996" s="86">
        <v>1.0</v>
      </c>
      <c r="L996" s="86">
        <v>0.0</v>
      </c>
      <c r="M996" s="89" t="s">
        <v>39</v>
      </c>
      <c r="N996" s="89" t="s">
        <v>39</v>
      </c>
      <c r="O996" s="86">
        <v>0.0</v>
      </c>
      <c r="P996" s="86">
        <v>0.0</v>
      </c>
      <c r="Q996" s="86">
        <v>0.0</v>
      </c>
      <c r="R996" s="86">
        <v>0.0</v>
      </c>
      <c r="S996" s="86">
        <v>0.0</v>
      </c>
      <c r="T996" s="86">
        <v>0.0</v>
      </c>
      <c r="U996" s="86">
        <v>9.0</v>
      </c>
      <c r="V996" s="86">
        <v>4.0</v>
      </c>
      <c r="W996" s="86">
        <v>10.0</v>
      </c>
      <c r="X996" s="86">
        <v>1.0</v>
      </c>
      <c r="Y996" s="86">
        <v>1.0</v>
      </c>
      <c r="Z996" s="86">
        <v>0.0</v>
      </c>
      <c r="AA996" s="86">
        <v>0.0</v>
      </c>
      <c r="AB996" s="86">
        <v>0.0</v>
      </c>
      <c r="AC996" s="86">
        <v>0.0</v>
      </c>
      <c r="AD996" s="86">
        <v>0.0</v>
      </c>
      <c r="AE996" s="86">
        <v>0.0</v>
      </c>
      <c r="AF996" s="86">
        <v>0.0</v>
      </c>
      <c r="AG996" s="86">
        <v>0.0</v>
      </c>
      <c r="AH996" s="86">
        <v>0.0</v>
      </c>
      <c r="AI996" s="86">
        <v>0.0</v>
      </c>
      <c r="AJ996" s="116"/>
    </row>
    <row r="997">
      <c r="A997" s="86">
        <v>14193.3</v>
      </c>
      <c r="B997" s="112">
        <v>44469.0</v>
      </c>
      <c r="C997" s="115">
        <v>44539.0</v>
      </c>
      <c r="D997" s="89" t="s">
        <v>362</v>
      </c>
      <c r="E997" s="89" t="s">
        <v>36</v>
      </c>
      <c r="F997" s="89" t="s">
        <v>310</v>
      </c>
      <c r="G997" s="89" t="s">
        <v>54</v>
      </c>
      <c r="H997" s="86">
        <v>27540.0</v>
      </c>
      <c r="I997" s="110"/>
      <c r="J997" s="86">
        <v>0.0</v>
      </c>
      <c r="K997" s="86">
        <v>1.0</v>
      </c>
      <c r="L997" s="86">
        <v>0.0</v>
      </c>
      <c r="M997" s="89" t="s">
        <v>39</v>
      </c>
      <c r="N997" s="89" t="s">
        <v>39</v>
      </c>
      <c r="O997" s="86">
        <v>0.0</v>
      </c>
      <c r="P997" s="86">
        <v>0.0</v>
      </c>
      <c r="Q997" s="86">
        <v>0.0</v>
      </c>
      <c r="R997" s="86">
        <v>0.0</v>
      </c>
      <c r="S997" s="86">
        <v>0.0</v>
      </c>
      <c r="T997" s="86">
        <v>0.0</v>
      </c>
      <c r="U997" s="86">
        <v>11.0</v>
      </c>
      <c r="V997" s="86">
        <v>0.0</v>
      </c>
      <c r="W997" s="86">
        <v>0.0</v>
      </c>
      <c r="X997" s="86">
        <v>0.0</v>
      </c>
      <c r="Y997" s="86">
        <v>0.0</v>
      </c>
      <c r="Z997" s="86">
        <v>0.0</v>
      </c>
      <c r="AA997" s="86">
        <v>0.0</v>
      </c>
      <c r="AB997" s="86">
        <v>0.0</v>
      </c>
      <c r="AC997" s="86">
        <v>0.0</v>
      </c>
      <c r="AD997" s="86">
        <v>0.0</v>
      </c>
      <c r="AE997" s="86">
        <v>0.0</v>
      </c>
      <c r="AF997" s="86">
        <v>4.0</v>
      </c>
      <c r="AG997" s="86">
        <v>10.0</v>
      </c>
      <c r="AH997" s="86">
        <v>1.0</v>
      </c>
      <c r="AI997" s="86">
        <v>1.0</v>
      </c>
      <c r="AJ997" s="116"/>
    </row>
    <row r="998">
      <c r="A998" s="86">
        <v>14193.4</v>
      </c>
      <c r="B998" s="112">
        <v>44469.0</v>
      </c>
      <c r="C998" s="115">
        <v>44539.0</v>
      </c>
      <c r="D998" s="89" t="s">
        <v>362</v>
      </c>
      <c r="E998" s="89" t="s">
        <v>36</v>
      </c>
      <c r="F998" s="89" t="s">
        <v>310</v>
      </c>
      <c r="G998" s="89" t="s">
        <v>54</v>
      </c>
      <c r="H998" s="86">
        <v>27540.0</v>
      </c>
      <c r="I998" s="110"/>
      <c r="J998" s="86">
        <v>0.0</v>
      </c>
      <c r="K998" s="86">
        <v>1.0</v>
      </c>
      <c r="L998" s="86">
        <v>0.0</v>
      </c>
      <c r="M998" s="89" t="s">
        <v>39</v>
      </c>
      <c r="N998" s="89" t="s">
        <v>39</v>
      </c>
      <c r="O998" s="86">
        <v>0.0</v>
      </c>
      <c r="P998" s="86">
        <v>0.0</v>
      </c>
      <c r="Q998" s="86">
        <v>0.0</v>
      </c>
      <c r="R998" s="86">
        <v>0.0</v>
      </c>
      <c r="S998" s="86">
        <v>0.0</v>
      </c>
      <c r="T998" s="86">
        <v>0.0</v>
      </c>
      <c r="U998" s="86">
        <v>9.0</v>
      </c>
      <c r="V998" s="86">
        <v>4.0</v>
      </c>
      <c r="W998" s="86">
        <v>5.0</v>
      </c>
      <c r="X998" s="86">
        <v>0.0</v>
      </c>
      <c r="Y998" s="86">
        <v>1.0</v>
      </c>
      <c r="Z998" s="86">
        <v>0.0</v>
      </c>
      <c r="AA998" s="86">
        <v>0.0</v>
      </c>
      <c r="AB998" s="86">
        <v>0.0</v>
      </c>
      <c r="AC998" s="86">
        <v>0.0</v>
      </c>
      <c r="AD998" s="86">
        <v>0.0</v>
      </c>
      <c r="AE998" s="86">
        <v>0.0</v>
      </c>
      <c r="AF998" s="86">
        <v>0.0</v>
      </c>
      <c r="AG998" s="86">
        <v>5.0</v>
      </c>
      <c r="AH998" s="86">
        <v>1.0</v>
      </c>
      <c r="AI998" s="86">
        <v>0.0</v>
      </c>
      <c r="AJ998" s="116"/>
    </row>
    <row r="999">
      <c r="A999" s="86">
        <v>14193.5</v>
      </c>
      <c r="B999" s="112">
        <v>44469.0</v>
      </c>
      <c r="C999" s="115">
        <v>44538.0</v>
      </c>
      <c r="D999" s="89" t="s">
        <v>362</v>
      </c>
      <c r="E999" s="89" t="s">
        <v>36</v>
      </c>
      <c r="I999" s="110"/>
      <c r="J999" s="86">
        <v>0.0</v>
      </c>
      <c r="K999" s="86">
        <v>0.0</v>
      </c>
      <c r="L999" s="86">
        <v>1.0</v>
      </c>
      <c r="M999" s="89" t="s">
        <v>39</v>
      </c>
      <c r="N999" s="89" t="s">
        <v>39</v>
      </c>
      <c r="O999" s="86">
        <v>4.0</v>
      </c>
      <c r="P999" s="86">
        <v>13.0</v>
      </c>
      <c r="Q999" s="86">
        <v>8.0</v>
      </c>
      <c r="R999" s="86">
        <v>10.0</v>
      </c>
      <c r="S999" s="86">
        <v>2.0</v>
      </c>
      <c r="T999" s="86">
        <v>1.0</v>
      </c>
      <c r="U999" s="86">
        <v>0.0</v>
      </c>
      <c r="V999" s="86">
        <v>0.0</v>
      </c>
      <c r="W999" s="86">
        <v>0.0</v>
      </c>
      <c r="X999" s="86">
        <v>0.0</v>
      </c>
      <c r="Y999" s="86">
        <v>0.0</v>
      </c>
      <c r="Z999" s="86">
        <v>0.0</v>
      </c>
      <c r="AA999" s="86">
        <v>0.0</v>
      </c>
      <c r="AB999" s="86">
        <v>0.0</v>
      </c>
      <c r="AC999" s="86">
        <v>0.0</v>
      </c>
      <c r="AD999" s="86">
        <v>0.0</v>
      </c>
      <c r="AE999" s="86">
        <v>0.0</v>
      </c>
      <c r="AF999" s="86">
        <v>0.0</v>
      </c>
      <c r="AG999" s="86">
        <v>0.0</v>
      </c>
      <c r="AH999" s="86">
        <v>0.0</v>
      </c>
      <c r="AI999" s="86">
        <v>0.0</v>
      </c>
      <c r="AJ999" s="116"/>
    </row>
    <row r="1000">
      <c r="A1000" s="86">
        <v>14194.1</v>
      </c>
      <c r="B1000" s="112">
        <v>44469.0</v>
      </c>
      <c r="C1000" s="115">
        <v>44522.0</v>
      </c>
      <c r="D1000" s="89" t="s">
        <v>432</v>
      </c>
      <c r="E1000" s="89" t="s">
        <v>36</v>
      </c>
      <c r="F1000" s="89" t="s">
        <v>189</v>
      </c>
      <c r="G1000" s="89" t="s">
        <v>107</v>
      </c>
      <c r="H1000" s="86">
        <v>27519.0</v>
      </c>
      <c r="I1000" s="110"/>
      <c r="J1000" s="86">
        <v>0.0</v>
      </c>
      <c r="K1000" s="86">
        <v>1.0</v>
      </c>
      <c r="L1000" s="86">
        <v>0.0</v>
      </c>
      <c r="M1000" s="89" t="s">
        <v>39</v>
      </c>
      <c r="N1000" s="89" t="s">
        <v>39</v>
      </c>
      <c r="O1000" s="86">
        <v>3.0</v>
      </c>
      <c r="P1000" s="86">
        <v>15.0</v>
      </c>
      <c r="Q1000" s="86">
        <v>7.0</v>
      </c>
      <c r="R1000" s="86">
        <v>10.0</v>
      </c>
      <c r="S1000" s="86">
        <v>1.0</v>
      </c>
      <c r="T1000" s="86">
        <v>1.0</v>
      </c>
      <c r="U1000" s="86">
        <v>0.0</v>
      </c>
      <c r="V1000" s="86">
        <v>0.0</v>
      </c>
      <c r="W1000" s="86">
        <v>0.0</v>
      </c>
      <c r="X1000" s="86">
        <v>0.0</v>
      </c>
      <c r="Y1000" s="86">
        <v>0.0</v>
      </c>
      <c r="Z1000" s="86">
        <v>0.0</v>
      </c>
      <c r="AA1000" s="86">
        <v>0.0</v>
      </c>
      <c r="AB1000" s="86">
        <v>0.0</v>
      </c>
      <c r="AC1000" s="86">
        <v>0.0</v>
      </c>
      <c r="AD1000" s="86">
        <v>0.0</v>
      </c>
      <c r="AE1000" s="86">
        <v>0.0</v>
      </c>
      <c r="AF1000" s="86">
        <v>0.0</v>
      </c>
      <c r="AG1000" s="86">
        <v>0.0</v>
      </c>
      <c r="AH1000" s="86">
        <v>0.0</v>
      </c>
      <c r="AI1000" s="86">
        <v>0.0</v>
      </c>
      <c r="AJ1000" s="116"/>
    </row>
    <row r="1001">
      <c r="A1001" s="86">
        <v>14194.2</v>
      </c>
      <c r="B1001" s="112">
        <v>44469.0</v>
      </c>
      <c r="C1001" s="115">
        <v>44522.0</v>
      </c>
      <c r="D1001" s="89" t="s">
        <v>432</v>
      </c>
      <c r="E1001" s="89" t="s">
        <v>36</v>
      </c>
      <c r="F1001" s="89" t="s">
        <v>189</v>
      </c>
      <c r="G1001" s="89" t="s">
        <v>107</v>
      </c>
      <c r="H1001" s="86">
        <v>27519.0</v>
      </c>
      <c r="I1001" s="110"/>
      <c r="J1001" s="86">
        <v>0.0</v>
      </c>
      <c r="K1001" s="86">
        <v>1.0</v>
      </c>
      <c r="L1001" s="86">
        <v>0.0</v>
      </c>
      <c r="M1001" s="89" t="s">
        <v>39</v>
      </c>
      <c r="N1001" s="89" t="s">
        <v>39</v>
      </c>
      <c r="O1001" s="86">
        <v>1.0</v>
      </c>
      <c r="P1001" s="86">
        <v>0.0</v>
      </c>
      <c r="Q1001" s="86">
        <v>0.0</v>
      </c>
      <c r="R1001" s="86">
        <v>0.0</v>
      </c>
      <c r="S1001" s="86">
        <v>0.0</v>
      </c>
      <c r="T1001" s="86">
        <v>0.0</v>
      </c>
      <c r="U1001" s="86">
        <v>12.0</v>
      </c>
      <c r="V1001" s="86">
        <v>6.0</v>
      </c>
      <c r="W1001" s="86">
        <v>5.0</v>
      </c>
      <c r="X1001" s="86">
        <v>0.0</v>
      </c>
      <c r="Y1001" s="86">
        <v>1.0</v>
      </c>
      <c r="Z1001" s="86">
        <v>0.0</v>
      </c>
      <c r="AA1001" s="86">
        <v>0.0</v>
      </c>
      <c r="AB1001" s="86">
        <v>0.0</v>
      </c>
      <c r="AC1001" s="86">
        <v>0.0</v>
      </c>
      <c r="AD1001" s="86">
        <v>0.0</v>
      </c>
      <c r="AE1001" s="86">
        <v>0.0</v>
      </c>
      <c r="AF1001" s="86">
        <v>0.0</v>
      </c>
      <c r="AG1001" s="86">
        <v>5.0</v>
      </c>
      <c r="AH1001" s="86">
        <v>1.0</v>
      </c>
      <c r="AI1001" s="86">
        <v>0.0</v>
      </c>
      <c r="AJ1001" s="116"/>
    </row>
    <row r="1002">
      <c r="A1002" s="86">
        <v>14194.3</v>
      </c>
      <c r="B1002" s="112">
        <v>44469.0</v>
      </c>
      <c r="C1002" s="115">
        <v>44522.0</v>
      </c>
      <c r="D1002" s="89" t="s">
        <v>432</v>
      </c>
      <c r="E1002" s="89" t="s">
        <v>36</v>
      </c>
      <c r="I1002" s="110"/>
      <c r="J1002" s="86">
        <v>0.0</v>
      </c>
      <c r="K1002" s="86">
        <v>0.0</v>
      </c>
      <c r="L1002" s="86">
        <v>1.0</v>
      </c>
      <c r="M1002" s="89" t="s">
        <v>39</v>
      </c>
      <c r="N1002" s="89" t="s">
        <v>39</v>
      </c>
      <c r="O1002" s="86">
        <v>0.0</v>
      </c>
      <c r="P1002" s="86">
        <v>0.0</v>
      </c>
      <c r="Q1002" s="86">
        <v>0.0</v>
      </c>
      <c r="R1002" s="86">
        <v>0.0</v>
      </c>
      <c r="S1002" s="86">
        <v>0.0</v>
      </c>
      <c r="T1002" s="86">
        <v>0.0</v>
      </c>
      <c r="U1002" s="86">
        <v>12.0</v>
      </c>
      <c r="V1002" s="86">
        <v>8.0</v>
      </c>
      <c r="W1002" s="86">
        <v>5.0</v>
      </c>
      <c r="X1002" s="86">
        <v>1.0</v>
      </c>
      <c r="Y1002" s="86">
        <v>1.0</v>
      </c>
      <c r="Z1002" s="86">
        <v>0.0</v>
      </c>
      <c r="AA1002" s="86">
        <v>0.0</v>
      </c>
      <c r="AB1002" s="86">
        <v>0.0</v>
      </c>
      <c r="AC1002" s="86">
        <v>0.0</v>
      </c>
      <c r="AD1002" s="86">
        <v>0.0</v>
      </c>
      <c r="AE1002" s="86">
        <v>0.0</v>
      </c>
      <c r="AF1002" s="86">
        <v>0.0</v>
      </c>
      <c r="AG1002" s="86">
        <v>0.0</v>
      </c>
      <c r="AH1002" s="86">
        <v>0.0</v>
      </c>
      <c r="AI1002" s="86">
        <v>0.0</v>
      </c>
      <c r="AJ1002" s="116"/>
    </row>
    <row r="1003">
      <c r="A1003" s="86">
        <v>14195.1</v>
      </c>
      <c r="B1003" s="112">
        <v>44469.0</v>
      </c>
      <c r="C1003" s="115">
        <v>44538.0</v>
      </c>
      <c r="D1003" s="89" t="s">
        <v>362</v>
      </c>
      <c r="E1003" s="89" t="s">
        <v>36</v>
      </c>
      <c r="F1003" s="89" t="s">
        <v>363</v>
      </c>
      <c r="G1003" s="90" t="s">
        <v>62</v>
      </c>
      <c r="H1003" s="111">
        <v>27526.0</v>
      </c>
      <c r="I1003" s="91"/>
      <c r="J1003" s="86">
        <v>0.0</v>
      </c>
      <c r="K1003" s="86">
        <v>1.0</v>
      </c>
      <c r="L1003" s="86">
        <v>0.0</v>
      </c>
      <c r="M1003" s="89" t="s">
        <v>39</v>
      </c>
      <c r="N1003" s="89" t="s">
        <v>39</v>
      </c>
      <c r="O1003" s="86">
        <v>5.0</v>
      </c>
      <c r="P1003" s="86">
        <v>0.0</v>
      </c>
      <c r="Q1003" s="86">
        <v>0.0</v>
      </c>
      <c r="R1003" s="86">
        <v>0.0</v>
      </c>
      <c r="S1003" s="86">
        <v>0.0</v>
      </c>
      <c r="T1003" s="86">
        <v>0.0</v>
      </c>
      <c r="U1003" s="86">
        <v>12.0</v>
      </c>
      <c r="V1003" s="86">
        <v>7.0</v>
      </c>
      <c r="W1003" s="86">
        <v>10.0</v>
      </c>
      <c r="X1003" s="86">
        <v>1.0</v>
      </c>
      <c r="Y1003" s="86">
        <v>1.0</v>
      </c>
      <c r="Z1003" s="86">
        <v>0.0</v>
      </c>
      <c r="AA1003" s="86">
        <v>0.0</v>
      </c>
      <c r="AB1003" s="86">
        <v>0.0</v>
      </c>
      <c r="AC1003" s="86">
        <v>0.0</v>
      </c>
      <c r="AD1003" s="86">
        <v>0.0</v>
      </c>
      <c r="AE1003" s="86">
        <v>0.0</v>
      </c>
      <c r="AF1003" s="86">
        <v>0.0</v>
      </c>
      <c r="AG1003" s="86">
        <v>0.0</v>
      </c>
      <c r="AH1003" s="86">
        <v>0.0</v>
      </c>
      <c r="AI1003" s="86">
        <v>0.0</v>
      </c>
      <c r="AJ1003" s="116"/>
    </row>
    <row r="1004">
      <c r="A1004" s="86">
        <v>14196.1</v>
      </c>
      <c r="B1004" s="112">
        <v>44469.0</v>
      </c>
      <c r="C1004" s="115">
        <v>44538.0</v>
      </c>
      <c r="D1004" s="89" t="s">
        <v>362</v>
      </c>
      <c r="E1004" s="89" t="s">
        <v>36</v>
      </c>
      <c r="F1004" s="89" t="s">
        <v>363</v>
      </c>
      <c r="G1004" s="90" t="s">
        <v>62</v>
      </c>
      <c r="H1004" s="111">
        <v>27526.0</v>
      </c>
      <c r="I1004" s="91"/>
      <c r="J1004" s="86">
        <v>0.0</v>
      </c>
      <c r="K1004" s="86">
        <v>1.0</v>
      </c>
      <c r="L1004" s="86">
        <v>0.0</v>
      </c>
      <c r="M1004" s="89" t="s">
        <v>39</v>
      </c>
      <c r="N1004" s="89" t="s">
        <v>39</v>
      </c>
      <c r="O1004" s="86">
        <v>5.0</v>
      </c>
      <c r="P1004" s="86">
        <v>0.0</v>
      </c>
      <c r="Q1004" s="86">
        <v>0.0</v>
      </c>
      <c r="R1004" s="86">
        <v>0.0</v>
      </c>
      <c r="S1004" s="86">
        <v>0.0</v>
      </c>
      <c r="T1004" s="86">
        <v>0.0</v>
      </c>
      <c r="U1004" s="86">
        <v>11.0</v>
      </c>
      <c r="V1004" s="86">
        <v>6.0</v>
      </c>
      <c r="W1004" s="86">
        <v>10.0</v>
      </c>
      <c r="X1004" s="86">
        <v>1.0</v>
      </c>
      <c r="Y1004" s="86">
        <v>1.0</v>
      </c>
      <c r="Z1004" s="86">
        <v>0.0</v>
      </c>
      <c r="AA1004" s="86">
        <v>0.0</v>
      </c>
      <c r="AB1004" s="86">
        <v>0.0</v>
      </c>
      <c r="AC1004" s="86">
        <v>0.0</v>
      </c>
      <c r="AD1004" s="86">
        <v>0.0</v>
      </c>
      <c r="AE1004" s="86">
        <v>0.0</v>
      </c>
      <c r="AF1004" s="86">
        <v>0.0</v>
      </c>
      <c r="AG1004" s="86">
        <v>0.0</v>
      </c>
      <c r="AH1004" s="86">
        <v>0.0</v>
      </c>
      <c r="AI1004" s="86">
        <v>0.0</v>
      </c>
      <c r="AJ1004" s="116"/>
    </row>
    <row r="1005">
      <c r="A1005" s="86">
        <v>14197.1</v>
      </c>
      <c r="B1005" s="112">
        <v>44469.0</v>
      </c>
      <c r="C1005" s="115">
        <v>44538.0</v>
      </c>
      <c r="D1005" s="89" t="s">
        <v>125</v>
      </c>
      <c r="E1005" s="89" t="s">
        <v>36</v>
      </c>
      <c r="F1005" s="89" t="s">
        <v>263</v>
      </c>
      <c r="G1005" s="90" t="s">
        <v>91</v>
      </c>
      <c r="H1005" s="111">
        <v>27597.0</v>
      </c>
      <c r="I1005" s="91"/>
      <c r="J1005" s="86">
        <v>0.0</v>
      </c>
      <c r="K1005" s="86">
        <v>1.0</v>
      </c>
      <c r="L1005" s="86">
        <v>0.0</v>
      </c>
      <c r="M1005" s="89" t="s">
        <v>39</v>
      </c>
      <c r="N1005" s="89" t="s">
        <v>39</v>
      </c>
      <c r="O1005" s="86">
        <v>3.0</v>
      </c>
      <c r="P1005" s="86">
        <v>11.0</v>
      </c>
      <c r="Q1005" s="86">
        <v>5.0</v>
      </c>
      <c r="R1005" s="86">
        <v>10.0</v>
      </c>
      <c r="S1005" s="86">
        <v>2.0</v>
      </c>
      <c r="T1005" s="86">
        <v>1.0</v>
      </c>
      <c r="U1005" s="86">
        <v>0.0</v>
      </c>
      <c r="V1005" s="86">
        <v>0.0</v>
      </c>
      <c r="W1005" s="86">
        <v>0.0</v>
      </c>
      <c r="X1005" s="86">
        <v>0.0</v>
      </c>
      <c r="Y1005" s="86">
        <v>0.0</v>
      </c>
      <c r="Z1005" s="86">
        <v>0.0</v>
      </c>
      <c r="AA1005" s="86">
        <v>0.0</v>
      </c>
      <c r="AB1005" s="86">
        <v>0.0</v>
      </c>
      <c r="AC1005" s="86">
        <v>0.0</v>
      </c>
      <c r="AD1005" s="86">
        <v>0.0</v>
      </c>
      <c r="AE1005" s="86">
        <v>0.0</v>
      </c>
      <c r="AF1005" s="86">
        <v>0.0</v>
      </c>
      <c r="AG1005" s="86">
        <v>0.0</v>
      </c>
      <c r="AH1005" s="86">
        <v>0.0</v>
      </c>
      <c r="AI1005" s="86">
        <v>0.0</v>
      </c>
      <c r="AJ1005" s="116"/>
    </row>
    <row r="1006">
      <c r="A1006" s="86">
        <v>14197.2</v>
      </c>
      <c r="B1006" s="112">
        <v>44469.0</v>
      </c>
      <c r="C1006" s="115">
        <v>44538.0</v>
      </c>
      <c r="D1006" s="89" t="s">
        <v>125</v>
      </c>
      <c r="E1006" s="89" t="s">
        <v>36</v>
      </c>
      <c r="F1006" s="89" t="s">
        <v>263</v>
      </c>
      <c r="G1006" s="89" t="s">
        <v>91</v>
      </c>
      <c r="H1006" s="86">
        <v>27597.0</v>
      </c>
      <c r="I1006" s="110"/>
      <c r="J1006" s="86">
        <v>0.0</v>
      </c>
      <c r="K1006" s="86">
        <v>1.0</v>
      </c>
      <c r="L1006" s="86">
        <v>0.0</v>
      </c>
      <c r="M1006" s="89" t="s">
        <v>39</v>
      </c>
      <c r="N1006" s="89" t="s">
        <v>39</v>
      </c>
      <c r="O1006" s="86">
        <v>3.0</v>
      </c>
      <c r="P1006" s="86">
        <v>11.0</v>
      </c>
      <c r="Q1006" s="86">
        <v>5.0</v>
      </c>
      <c r="R1006" s="86">
        <v>10.0</v>
      </c>
      <c r="S1006" s="86">
        <v>2.0</v>
      </c>
      <c r="T1006" s="86">
        <v>1.0</v>
      </c>
      <c r="U1006" s="86">
        <v>0.0</v>
      </c>
      <c r="V1006" s="86">
        <v>0.0</v>
      </c>
      <c r="W1006" s="86">
        <v>0.0</v>
      </c>
      <c r="X1006" s="86">
        <v>0.0</v>
      </c>
      <c r="Y1006" s="86">
        <v>0.0</v>
      </c>
      <c r="Z1006" s="86">
        <v>0.0</v>
      </c>
      <c r="AA1006" s="86">
        <v>0.0</v>
      </c>
      <c r="AB1006" s="86">
        <v>0.0</v>
      </c>
      <c r="AC1006" s="86">
        <v>0.0</v>
      </c>
      <c r="AD1006" s="86">
        <v>0.0</v>
      </c>
      <c r="AE1006" s="86">
        <v>0.0</v>
      </c>
      <c r="AF1006" s="86">
        <v>0.0</v>
      </c>
      <c r="AG1006" s="86">
        <v>0.0</v>
      </c>
      <c r="AH1006" s="86">
        <v>0.0</v>
      </c>
      <c r="AI1006" s="86">
        <v>0.0</v>
      </c>
      <c r="AJ1006" s="116"/>
    </row>
    <row r="1007">
      <c r="A1007" s="86">
        <v>14197.3</v>
      </c>
      <c r="B1007" s="112">
        <v>44469.0</v>
      </c>
      <c r="C1007" s="115">
        <v>44538.0</v>
      </c>
      <c r="D1007" s="89" t="s">
        <v>125</v>
      </c>
      <c r="E1007" s="89" t="s">
        <v>36</v>
      </c>
      <c r="F1007" s="89" t="s">
        <v>263</v>
      </c>
      <c r="G1007" s="89" t="s">
        <v>91</v>
      </c>
      <c r="H1007" s="86">
        <v>27597.0</v>
      </c>
      <c r="I1007" s="110"/>
      <c r="J1007" s="86">
        <v>0.0</v>
      </c>
      <c r="K1007" s="86">
        <v>1.0</v>
      </c>
      <c r="L1007" s="86">
        <v>0.0</v>
      </c>
      <c r="M1007" s="89" t="s">
        <v>39</v>
      </c>
      <c r="N1007" s="89" t="s">
        <v>39</v>
      </c>
      <c r="O1007" s="86">
        <v>6.0</v>
      </c>
      <c r="P1007" s="86">
        <v>0.0</v>
      </c>
      <c r="Q1007" s="86">
        <v>0.0</v>
      </c>
      <c r="R1007" s="86">
        <v>0.0</v>
      </c>
      <c r="S1007" s="86">
        <v>0.0</v>
      </c>
      <c r="T1007" s="86">
        <v>0.0</v>
      </c>
      <c r="U1007" s="86">
        <v>11.0</v>
      </c>
      <c r="V1007" s="86">
        <v>5.0</v>
      </c>
      <c r="W1007" s="86">
        <v>10.0</v>
      </c>
      <c r="X1007" s="86">
        <v>1.0</v>
      </c>
      <c r="Y1007" s="86">
        <v>1.0</v>
      </c>
      <c r="Z1007" s="86">
        <v>0.0</v>
      </c>
      <c r="AA1007" s="86">
        <v>0.0</v>
      </c>
      <c r="AB1007" s="86">
        <v>0.0</v>
      </c>
      <c r="AC1007" s="86">
        <v>0.0</v>
      </c>
      <c r="AD1007" s="86">
        <v>0.0</v>
      </c>
      <c r="AE1007" s="86">
        <v>0.0</v>
      </c>
      <c r="AF1007" s="86">
        <v>0.0</v>
      </c>
      <c r="AG1007" s="86">
        <v>0.0</v>
      </c>
      <c r="AH1007" s="86">
        <v>0.0</v>
      </c>
      <c r="AI1007" s="86">
        <v>0.0</v>
      </c>
      <c r="AJ1007" s="116"/>
    </row>
    <row r="1008">
      <c r="A1008" s="86">
        <v>14197.4</v>
      </c>
      <c r="B1008" s="112">
        <v>44469.0</v>
      </c>
      <c r="C1008" s="115">
        <v>44538.0</v>
      </c>
      <c r="D1008" s="89" t="s">
        <v>125</v>
      </c>
      <c r="E1008" s="89" t="s">
        <v>36</v>
      </c>
      <c r="I1008" s="110"/>
      <c r="J1008" s="86">
        <v>0.0</v>
      </c>
      <c r="K1008" s="86">
        <v>0.0</v>
      </c>
      <c r="L1008" s="86">
        <v>1.0</v>
      </c>
      <c r="M1008" s="89" t="s">
        <v>39</v>
      </c>
      <c r="N1008" s="89" t="s">
        <v>39</v>
      </c>
      <c r="O1008" s="86">
        <v>3.0</v>
      </c>
      <c r="P1008" s="86">
        <v>0.0</v>
      </c>
      <c r="Q1008" s="86">
        <v>0.0</v>
      </c>
      <c r="R1008" s="86">
        <v>0.0</v>
      </c>
      <c r="S1008" s="86">
        <v>0.0</v>
      </c>
      <c r="T1008" s="86">
        <v>0.0</v>
      </c>
      <c r="U1008" s="86">
        <v>11.0</v>
      </c>
      <c r="V1008" s="86">
        <v>5.0</v>
      </c>
      <c r="W1008" s="86">
        <v>10.0</v>
      </c>
      <c r="X1008" s="86">
        <v>1.0</v>
      </c>
      <c r="Y1008" s="86">
        <v>1.0</v>
      </c>
      <c r="Z1008" s="86">
        <v>0.0</v>
      </c>
      <c r="AA1008" s="86">
        <v>0.0</v>
      </c>
      <c r="AB1008" s="86">
        <v>0.0</v>
      </c>
      <c r="AC1008" s="86">
        <v>0.0</v>
      </c>
      <c r="AD1008" s="86">
        <v>0.0</v>
      </c>
      <c r="AE1008" s="86">
        <v>0.0</v>
      </c>
      <c r="AF1008" s="86">
        <v>0.0</v>
      </c>
      <c r="AG1008" s="86">
        <v>0.0</v>
      </c>
      <c r="AH1008" s="86">
        <v>0.0</v>
      </c>
      <c r="AI1008" s="86">
        <v>0.0</v>
      </c>
      <c r="AJ1008" s="116"/>
    </row>
    <row r="1009">
      <c r="A1009" s="86">
        <v>14197.5</v>
      </c>
      <c r="B1009" s="112">
        <v>44469.0</v>
      </c>
      <c r="C1009" s="115">
        <v>44538.0</v>
      </c>
      <c r="D1009" s="89" t="s">
        <v>125</v>
      </c>
      <c r="E1009" s="89" t="s">
        <v>36</v>
      </c>
      <c r="I1009" s="110"/>
      <c r="J1009" s="86">
        <v>1.0</v>
      </c>
      <c r="K1009" s="86">
        <v>0.0</v>
      </c>
      <c r="L1009" s="86">
        <v>0.0</v>
      </c>
      <c r="M1009" s="89" t="s">
        <v>39</v>
      </c>
      <c r="N1009" s="89" t="s">
        <v>39</v>
      </c>
      <c r="O1009" s="86">
        <v>2.0</v>
      </c>
      <c r="P1009" s="86">
        <v>0.0</v>
      </c>
      <c r="Q1009" s="86">
        <v>0.0</v>
      </c>
      <c r="R1009" s="86">
        <v>0.0</v>
      </c>
      <c r="S1009" s="86">
        <v>0.0</v>
      </c>
      <c r="T1009" s="86">
        <v>0.0</v>
      </c>
      <c r="U1009" s="86">
        <v>0.0</v>
      </c>
      <c r="V1009" s="86">
        <v>0.0</v>
      </c>
      <c r="W1009" s="86">
        <v>0.0</v>
      </c>
      <c r="X1009" s="86">
        <v>0.0</v>
      </c>
      <c r="Y1009" s="86">
        <v>0.0</v>
      </c>
      <c r="Z1009" s="86">
        <v>8.0</v>
      </c>
      <c r="AA1009" s="86">
        <v>5.0</v>
      </c>
      <c r="AB1009" s="86">
        <v>10.0</v>
      </c>
      <c r="AC1009" s="86">
        <v>2.0</v>
      </c>
      <c r="AD1009" s="86">
        <v>1.0</v>
      </c>
      <c r="AE1009" s="86">
        <v>0.0</v>
      </c>
      <c r="AF1009" s="86">
        <v>0.0</v>
      </c>
      <c r="AG1009" s="86">
        <v>0.0</v>
      </c>
      <c r="AH1009" s="86">
        <v>0.0</v>
      </c>
      <c r="AI1009" s="86">
        <v>0.0</v>
      </c>
      <c r="AJ1009" s="116"/>
    </row>
    <row r="1010">
      <c r="A1010" s="86">
        <v>14197.6</v>
      </c>
      <c r="B1010" s="112">
        <v>44469.0</v>
      </c>
      <c r="C1010" s="115">
        <v>44538.0</v>
      </c>
      <c r="D1010" s="89" t="s">
        <v>125</v>
      </c>
      <c r="E1010" s="89" t="s">
        <v>36</v>
      </c>
      <c r="I1010" s="110"/>
      <c r="J1010" s="86">
        <v>1.0</v>
      </c>
      <c r="K1010" s="86">
        <v>0.0</v>
      </c>
      <c r="L1010" s="86">
        <v>0.0</v>
      </c>
      <c r="M1010" s="89" t="s">
        <v>39</v>
      </c>
      <c r="N1010" s="89" t="s">
        <v>39</v>
      </c>
      <c r="O1010" s="86">
        <v>2.0</v>
      </c>
      <c r="P1010" s="86">
        <v>0.0</v>
      </c>
      <c r="Q1010" s="86">
        <v>0.0</v>
      </c>
      <c r="R1010" s="86">
        <v>0.0</v>
      </c>
      <c r="S1010" s="86">
        <v>0.0</v>
      </c>
      <c r="T1010" s="86">
        <v>0.0</v>
      </c>
      <c r="U1010" s="86">
        <v>0.0</v>
      </c>
      <c r="V1010" s="86">
        <v>0.0</v>
      </c>
      <c r="W1010" s="86">
        <v>0.0</v>
      </c>
      <c r="X1010" s="86">
        <v>0.0</v>
      </c>
      <c r="Y1010" s="86">
        <v>0.0</v>
      </c>
      <c r="Z1010" s="86">
        <v>0.0</v>
      </c>
      <c r="AA1010" s="86">
        <v>0.0</v>
      </c>
      <c r="AB1010" s="86">
        <v>0.0</v>
      </c>
      <c r="AC1010" s="86">
        <v>0.0</v>
      </c>
      <c r="AD1010" s="86">
        <v>0.0</v>
      </c>
      <c r="AE1010" s="86">
        <v>9.0</v>
      </c>
      <c r="AF1010" s="86">
        <v>4.0</v>
      </c>
      <c r="AG1010" s="86">
        <v>10.0</v>
      </c>
      <c r="AH1010" s="86">
        <v>2.0</v>
      </c>
      <c r="AI1010" s="86">
        <v>1.0</v>
      </c>
      <c r="AJ1010" s="116"/>
    </row>
    <row r="1011">
      <c r="A1011" s="86">
        <v>14198.1</v>
      </c>
      <c r="B1011" s="112">
        <v>44469.0</v>
      </c>
      <c r="C1011" s="115">
        <v>44533.0</v>
      </c>
      <c r="D1011" s="89" t="s">
        <v>452</v>
      </c>
      <c r="E1011" s="89" t="s">
        <v>46</v>
      </c>
      <c r="I1011" s="110"/>
      <c r="J1011" s="86">
        <v>1.0</v>
      </c>
      <c r="K1011" s="86">
        <v>0.0</v>
      </c>
      <c r="L1011" s="86">
        <v>0.0</v>
      </c>
      <c r="M1011" s="89" t="s">
        <v>39</v>
      </c>
      <c r="N1011" s="89" t="s">
        <v>39</v>
      </c>
      <c r="O1011" s="86">
        <v>3.0</v>
      </c>
      <c r="P1011" s="86">
        <v>0.0</v>
      </c>
      <c r="Q1011" s="86">
        <v>0.0</v>
      </c>
      <c r="R1011" s="86">
        <v>0.0</v>
      </c>
      <c r="S1011" s="86">
        <v>0.0</v>
      </c>
      <c r="T1011" s="86">
        <v>0.0</v>
      </c>
      <c r="U1011" s="86">
        <v>0.0</v>
      </c>
      <c r="V1011" s="86">
        <v>0.0</v>
      </c>
      <c r="W1011" s="86">
        <v>0.0</v>
      </c>
      <c r="X1011" s="86">
        <v>0.0</v>
      </c>
      <c r="Y1011" s="86">
        <v>0.0</v>
      </c>
      <c r="Z1011" s="86">
        <v>9.0</v>
      </c>
      <c r="AA1011" s="86">
        <v>6.0</v>
      </c>
      <c r="AB1011" s="86">
        <v>11.0</v>
      </c>
      <c r="AC1011" s="86">
        <v>2.0</v>
      </c>
      <c r="AD1011" s="86">
        <v>1.0</v>
      </c>
      <c r="AE1011" s="86">
        <v>0.0</v>
      </c>
      <c r="AF1011" s="86">
        <v>0.0</v>
      </c>
      <c r="AG1011" s="86">
        <v>0.0</v>
      </c>
      <c r="AH1011" s="86">
        <v>0.0</v>
      </c>
      <c r="AI1011" s="86">
        <v>0.0</v>
      </c>
      <c r="AJ1011" s="116"/>
    </row>
    <row r="1012">
      <c r="A1012" s="86">
        <v>14199.1</v>
      </c>
      <c r="B1012" s="112">
        <v>44469.0</v>
      </c>
      <c r="C1012" s="115">
        <v>44537.0</v>
      </c>
      <c r="D1012" s="89" t="s">
        <v>119</v>
      </c>
      <c r="E1012" s="89" t="s">
        <v>36</v>
      </c>
      <c r="F1012" s="89" t="s">
        <v>120</v>
      </c>
      <c r="G1012" s="89" t="s">
        <v>38</v>
      </c>
      <c r="H1012" s="86">
        <v>27616.0</v>
      </c>
      <c r="I1012" s="110"/>
      <c r="J1012" s="86">
        <v>0.0</v>
      </c>
      <c r="K1012" s="86">
        <v>1.0</v>
      </c>
      <c r="L1012" s="86">
        <v>0.0</v>
      </c>
      <c r="M1012" s="89" t="s">
        <v>49</v>
      </c>
      <c r="N1012" s="89" t="s">
        <v>39</v>
      </c>
      <c r="O1012" s="86">
        <v>0.0</v>
      </c>
      <c r="P1012" s="86">
        <v>0.0</v>
      </c>
      <c r="Q1012" s="86">
        <v>0.0</v>
      </c>
      <c r="R1012" s="86">
        <v>0.0</v>
      </c>
      <c r="S1012" s="86">
        <v>0.0</v>
      </c>
      <c r="T1012" s="86">
        <v>0.0</v>
      </c>
      <c r="U1012" s="86">
        <v>10.0</v>
      </c>
      <c r="V1012" s="86">
        <v>5.0</v>
      </c>
      <c r="W1012" s="86">
        <v>10.0</v>
      </c>
      <c r="X1012" s="86">
        <v>1.0</v>
      </c>
      <c r="Y1012" s="86">
        <v>1.0</v>
      </c>
      <c r="Z1012" s="86">
        <v>0.0</v>
      </c>
      <c r="AA1012" s="86">
        <v>0.0</v>
      </c>
      <c r="AB1012" s="86">
        <v>0.0</v>
      </c>
      <c r="AC1012" s="86">
        <v>0.0</v>
      </c>
      <c r="AD1012" s="86">
        <v>0.0</v>
      </c>
      <c r="AE1012" s="86">
        <v>0.0</v>
      </c>
      <c r="AF1012" s="86">
        <v>0.0</v>
      </c>
      <c r="AG1012" s="86">
        <v>0.0</v>
      </c>
      <c r="AH1012" s="86">
        <v>0.0</v>
      </c>
      <c r="AI1012" s="86">
        <v>0.0</v>
      </c>
      <c r="AJ1012" s="116"/>
    </row>
    <row r="1013">
      <c r="A1013" s="86">
        <v>14199.2</v>
      </c>
      <c r="B1013" s="112">
        <v>44469.0</v>
      </c>
      <c r="C1013" s="115">
        <v>44537.0</v>
      </c>
      <c r="D1013" s="89" t="s">
        <v>119</v>
      </c>
      <c r="E1013" s="89" t="s">
        <v>36</v>
      </c>
      <c r="I1013" s="110"/>
      <c r="J1013" s="86">
        <v>0.0</v>
      </c>
      <c r="K1013" s="86">
        <v>0.0</v>
      </c>
      <c r="L1013" s="86">
        <v>1.0</v>
      </c>
      <c r="M1013" s="89" t="s">
        <v>49</v>
      </c>
      <c r="N1013" s="89" t="s">
        <v>39</v>
      </c>
      <c r="O1013" s="86">
        <v>0.0</v>
      </c>
      <c r="P1013" s="86">
        <v>0.0</v>
      </c>
      <c r="Q1013" s="86">
        <v>0.0</v>
      </c>
      <c r="R1013" s="86">
        <v>0.0</v>
      </c>
      <c r="S1013" s="86">
        <v>0.0</v>
      </c>
      <c r="T1013" s="86">
        <v>0.0</v>
      </c>
      <c r="U1013" s="86">
        <v>10.0</v>
      </c>
      <c r="V1013" s="86">
        <v>4.0</v>
      </c>
      <c r="W1013" s="86">
        <v>10.0</v>
      </c>
      <c r="X1013" s="86">
        <v>1.0</v>
      </c>
      <c r="Y1013" s="86">
        <v>1.0</v>
      </c>
      <c r="Z1013" s="86">
        <v>0.0</v>
      </c>
      <c r="AA1013" s="86">
        <v>0.0</v>
      </c>
      <c r="AB1013" s="86">
        <v>0.0</v>
      </c>
      <c r="AC1013" s="86">
        <v>0.0</v>
      </c>
      <c r="AD1013" s="86">
        <v>0.0</v>
      </c>
      <c r="AE1013" s="86">
        <v>0.0</v>
      </c>
      <c r="AF1013" s="86">
        <v>0.0</v>
      </c>
      <c r="AG1013" s="86">
        <v>0.0</v>
      </c>
      <c r="AH1013" s="86">
        <v>0.0</v>
      </c>
      <c r="AI1013" s="86">
        <v>0.0</v>
      </c>
      <c r="AJ1013" s="116"/>
    </row>
    <row r="1014">
      <c r="A1014" s="86">
        <v>14199.3</v>
      </c>
      <c r="B1014" s="112">
        <v>44469.0</v>
      </c>
      <c r="C1014" s="115">
        <v>44537.0</v>
      </c>
      <c r="D1014" s="89" t="s">
        <v>119</v>
      </c>
      <c r="E1014" s="89" t="s">
        <v>36</v>
      </c>
      <c r="I1014" s="110"/>
      <c r="J1014" s="86">
        <v>1.0</v>
      </c>
      <c r="K1014" s="86">
        <v>0.0</v>
      </c>
      <c r="L1014" s="86">
        <v>0.0</v>
      </c>
      <c r="M1014" s="89" t="s">
        <v>49</v>
      </c>
      <c r="N1014" s="89" t="s">
        <v>39</v>
      </c>
      <c r="O1014" s="86">
        <v>0.0</v>
      </c>
      <c r="P1014" s="86">
        <v>0.0</v>
      </c>
      <c r="Q1014" s="86">
        <v>0.0</v>
      </c>
      <c r="R1014" s="86">
        <v>0.0</v>
      </c>
      <c r="S1014" s="86">
        <v>0.0</v>
      </c>
      <c r="T1014" s="86">
        <v>0.0</v>
      </c>
      <c r="U1014" s="86">
        <v>0.0</v>
      </c>
      <c r="V1014" s="86">
        <v>0.0</v>
      </c>
      <c r="W1014" s="86">
        <v>0.0</v>
      </c>
      <c r="X1014" s="86">
        <v>0.0</v>
      </c>
      <c r="Y1014" s="86">
        <v>0.0</v>
      </c>
      <c r="Z1014" s="86">
        <v>5.0</v>
      </c>
      <c r="AA1014" s="86">
        <v>3.0</v>
      </c>
      <c r="AB1014" s="86">
        <v>12.0</v>
      </c>
      <c r="AC1014" s="86">
        <v>1.0</v>
      </c>
      <c r="AD1014" s="86">
        <v>1.0</v>
      </c>
      <c r="AE1014" s="86">
        <v>0.0</v>
      </c>
      <c r="AF1014" s="86">
        <v>0.0</v>
      </c>
      <c r="AG1014" s="86">
        <v>0.0</v>
      </c>
      <c r="AH1014" s="86">
        <v>0.0</v>
      </c>
      <c r="AI1014" s="86">
        <v>0.0</v>
      </c>
      <c r="AJ1014" s="116"/>
    </row>
    <row r="1015">
      <c r="A1015" s="86">
        <v>14200.1</v>
      </c>
      <c r="B1015" s="112">
        <v>44469.0</v>
      </c>
      <c r="C1015" s="115">
        <v>44533.0</v>
      </c>
      <c r="D1015" s="89" t="s">
        <v>440</v>
      </c>
      <c r="E1015" s="89" t="s">
        <v>36</v>
      </c>
      <c r="F1015" s="89" t="s">
        <v>376</v>
      </c>
      <c r="G1015" s="90" t="s">
        <v>107</v>
      </c>
      <c r="H1015" s="111">
        <v>27519.0</v>
      </c>
      <c r="I1015" s="91"/>
      <c r="J1015" s="86">
        <v>0.0</v>
      </c>
      <c r="K1015" s="86">
        <v>1.0</v>
      </c>
      <c r="L1015" s="86">
        <v>0.0</v>
      </c>
      <c r="M1015" s="89" t="s">
        <v>39</v>
      </c>
      <c r="N1015" s="89" t="s">
        <v>39</v>
      </c>
      <c r="O1015" s="86">
        <v>0.0</v>
      </c>
      <c r="P1015" s="86">
        <v>0.0</v>
      </c>
      <c r="Q1015" s="86">
        <v>0.0</v>
      </c>
      <c r="R1015" s="86">
        <v>0.0</v>
      </c>
      <c r="S1015" s="86">
        <v>0.0</v>
      </c>
      <c r="T1015" s="86">
        <v>0.0</v>
      </c>
      <c r="U1015" s="86">
        <v>0.0</v>
      </c>
      <c r="V1015" s="86">
        <v>0.0</v>
      </c>
      <c r="W1015" s="86">
        <v>0.0</v>
      </c>
      <c r="X1015" s="86">
        <v>0.0</v>
      </c>
      <c r="Y1015" s="86">
        <v>0.0</v>
      </c>
      <c r="Z1015" s="86">
        <v>0.0</v>
      </c>
      <c r="AA1015" s="86">
        <v>0.0</v>
      </c>
      <c r="AB1015" s="86">
        <v>0.0</v>
      </c>
      <c r="AC1015" s="86">
        <v>0.0</v>
      </c>
      <c r="AD1015" s="86">
        <v>0.0</v>
      </c>
      <c r="AE1015" s="86">
        <v>10.0</v>
      </c>
      <c r="AF1015" s="86">
        <v>3.0</v>
      </c>
      <c r="AG1015" s="86">
        <v>10.0</v>
      </c>
      <c r="AH1015" s="86">
        <v>1.0</v>
      </c>
      <c r="AI1015" s="86">
        <v>1.0</v>
      </c>
      <c r="AJ1015" s="116"/>
    </row>
    <row r="1016">
      <c r="A1016" s="117"/>
      <c r="B1016" s="118"/>
      <c r="C1016" s="119"/>
      <c r="D1016" s="120"/>
      <c r="E1016" s="120"/>
      <c r="F1016" s="120"/>
      <c r="G1016" s="121"/>
      <c r="H1016" s="122"/>
      <c r="I1016" s="119"/>
      <c r="J1016" s="117"/>
      <c r="K1016" s="117"/>
      <c r="L1016" s="117"/>
      <c r="M1016" s="120"/>
      <c r="N1016" s="120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117"/>
      <c r="AD1016" s="117"/>
      <c r="AE1016" s="117"/>
      <c r="AF1016" s="117"/>
      <c r="AG1016" s="117"/>
      <c r="AH1016" s="117"/>
      <c r="AI1016" s="117"/>
      <c r="AJ1016" s="123"/>
    </row>
    <row r="1017">
      <c r="A1017" s="41" t="s">
        <v>133</v>
      </c>
      <c r="B1017" s="52"/>
      <c r="C1017" s="52"/>
      <c r="D1017" s="42">
        <f>COUNTIF(D3:D1015,"Emergency Clothing Events")</f>
        <v>206</v>
      </c>
      <c r="E1017" s="32"/>
      <c r="F1017" s="32"/>
      <c r="G1017" s="33"/>
      <c r="H1017" s="34"/>
      <c r="I1017" s="35"/>
      <c r="J1017" s="30"/>
      <c r="K1017" s="30"/>
      <c r="L1017" s="30"/>
      <c r="M1017" s="32"/>
      <c r="N1017" s="32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116"/>
    </row>
    <row r="1018">
      <c r="A1018" s="41" t="s">
        <v>134</v>
      </c>
      <c r="B1018" s="52"/>
      <c r="C1018" s="52"/>
      <c r="D1018" s="43">
        <f>A2-D1017</f>
        <v>807</v>
      </c>
      <c r="E1018" s="32"/>
      <c r="F1018" s="32"/>
      <c r="G1018" s="33"/>
      <c r="H1018" s="34"/>
      <c r="I1018" s="35"/>
      <c r="J1018" s="30"/>
      <c r="K1018" s="30"/>
      <c r="L1018" s="30"/>
      <c r="M1018" s="32"/>
      <c r="N1018" s="32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116"/>
    </row>
    <row r="1019">
      <c r="A1019" s="30" t="s">
        <v>135</v>
      </c>
      <c r="B1019" s="52"/>
      <c r="C1019" s="52"/>
      <c r="D1019" s="33">
        <f>D1018+D1017</f>
        <v>1013</v>
      </c>
      <c r="E1019" s="32"/>
      <c r="F1019" s="32"/>
      <c r="G1019" s="33"/>
      <c r="H1019" s="34"/>
      <c r="I1019" s="35"/>
      <c r="J1019" s="30"/>
      <c r="K1019" s="30"/>
      <c r="L1019" s="30"/>
      <c r="M1019" s="32"/>
      <c r="N1019" s="32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116"/>
    </row>
    <row r="1020">
      <c r="A1020" s="30"/>
      <c r="B1020" s="40"/>
      <c r="C1020" s="35"/>
      <c r="D1020" s="32"/>
      <c r="E1020" s="32"/>
      <c r="F1020" s="32"/>
      <c r="G1020" s="33"/>
      <c r="H1020" s="34"/>
      <c r="I1020" s="35"/>
      <c r="J1020" s="30"/>
      <c r="K1020" s="30"/>
      <c r="L1020" s="30"/>
      <c r="M1020" s="32"/>
      <c r="N1020" s="32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116"/>
    </row>
    <row r="1021">
      <c r="A1021" s="30"/>
      <c r="B1021" s="40"/>
      <c r="C1021" s="35"/>
      <c r="D1021" s="32"/>
      <c r="E1021" s="32"/>
      <c r="F1021" s="32"/>
      <c r="G1021" s="33"/>
      <c r="H1021" s="34"/>
      <c r="I1021" s="35"/>
      <c r="J1021" s="30"/>
      <c r="K1021" s="30"/>
      <c r="L1021" s="30"/>
      <c r="M1021" s="32"/>
      <c r="N1021" s="32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116"/>
    </row>
    <row r="1022">
      <c r="A1022" s="30"/>
      <c r="B1022" s="40"/>
      <c r="C1022" s="35"/>
      <c r="D1022" s="32"/>
      <c r="E1022" s="32"/>
      <c r="F1022" s="32"/>
      <c r="G1022" s="33"/>
      <c r="H1022" s="34"/>
      <c r="I1022" s="35"/>
      <c r="J1022" s="30"/>
      <c r="K1022" s="30"/>
      <c r="L1022" s="30"/>
      <c r="M1022" s="32"/>
      <c r="N1022" s="32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116"/>
    </row>
    <row r="1023">
      <c r="A1023" s="30"/>
      <c r="B1023" s="40"/>
      <c r="C1023" s="35"/>
      <c r="D1023" s="32"/>
      <c r="E1023" s="32"/>
      <c r="F1023" s="32"/>
      <c r="G1023" s="33"/>
      <c r="H1023" s="34"/>
      <c r="I1023" s="35"/>
      <c r="J1023" s="30"/>
      <c r="K1023" s="30"/>
      <c r="L1023" s="30"/>
      <c r="M1023" s="32"/>
      <c r="N1023" s="32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116"/>
    </row>
    <row r="1024">
      <c r="A1024" s="30"/>
      <c r="B1024" s="40"/>
      <c r="C1024" s="35"/>
      <c r="D1024" s="32"/>
      <c r="E1024" s="32"/>
      <c r="F1024" s="32"/>
      <c r="G1024" s="33"/>
      <c r="H1024" s="34"/>
      <c r="I1024" s="35"/>
      <c r="J1024" s="30"/>
      <c r="K1024" s="30"/>
      <c r="L1024" s="30"/>
      <c r="M1024" s="32"/>
      <c r="N1024" s="32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116"/>
    </row>
    <row r="1025">
      <c r="A1025" s="30"/>
      <c r="B1025" s="40"/>
      <c r="C1025" s="35"/>
      <c r="D1025" s="32"/>
      <c r="E1025" s="32"/>
      <c r="F1025" s="32"/>
      <c r="G1025" s="33"/>
      <c r="H1025" s="34"/>
      <c r="I1025" s="35"/>
      <c r="J1025" s="30"/>
      <c r="K1025" s="30"/>
      <c r="L1025" s="30"/>
      <c r="M1025" s="32"/>
      <c r="N1025" s="32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116"/>
    </row>
    <row r="1026">
      <c r="A1026" s="30"/>
      <c r="B1026" s="40"/>
      <c r="C1026" s="35"/>
      <c r="D1026" s="32"/>
      <c r="E1026" s="32"/>
      <c r="F1026" s="32"/>
      <c r="G1026" s="33"/>
      <c r="H1026" s="34"/>
      <c r="I1026" s="35"/>
      <c r="J1026" s="30"/>
      <c r="K1026" s="30"/>
      <c r="L1026" s="30"/>
      <c r="M1026" s="32"/>
      <c r="N1026" s="32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116"/>
    </row>
    <row r="1027">
      <c r="A1027" s="30"/>
      <c r="B1027" s="40"/>
      <c r="C1027" s="35"/>
      <c r="D1027" s="32"/>
      <c r="E1027" s="32"/>
      <c r="F1027" s="32"/>
      <c r="G1027" s="33"/>
      <c r="H1027" s="34"/>
      <c r="I1027" s="35"/>
      <c r="J1027" s="30"/>
      <c r="K1027" s="30"/>
      <c r="L1027" s="30"/>
      <c r="M1027" s="32"/>
      <c r="N1027" s="32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116"/>
    </row>
    <row r="1028">
      <c r="A1028" s="30"/>
      <c r="B1028" s="40"/>
      <c r="C1028" s="35"/>
      <c r="D1028" s="32"/>
      <c r="E1028" s="32"/>
      <c r="F1028" s="32"/>
      <c r="G1028" s="33"/>
      <c r="H1028" s="34"/>
      <c r="I1028" s="35"/>
      <c r="J1028" s="30"/>
      <c r="K1028" s="30"/>
      <c r="L1028" s="30"/>
      <c r="M1028" s="32"/>
      <c r="N1028" s="32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116"/>
    </row>
    <row r="1029">
      <c r="A1029" s="30"/>
      <c r="B1029" s="40"/>
      <c r="C1029" s="35"/>
      <c r="D1029" s="32"/>
      <c r="E1029" s="32"/>
      <c r="F1029" s="32"/>
      <c r="G1029" s="33"/>
      <c r="H1029" s="34"/>
      <c r="I1029" s="35"/>
      <c r="J1029" s="30"/>
      <c r="K1029" s="30"/>
      <c r="L1029" s="30"/>
      <c r="M1029" s="32"/>
      <c r="N1029" s="32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116"/>
    </row>
    <row r="1030">
      <c r="A1030" s="30"/>
      <c r="B1030" s="40"/>
      <c r="C1030" s="35"/>
      <c r="D1030" s="32"/>
      <c r="E1030" s="32"/>
      <c r="F1030" s="32"/>
      <c r="G1030" s="33"/>
      <c r="H1030" s="34"/>
      <c r="I1030" s="35"/>
      <c r="J1030" s="30"/>
      <c r="K1030" s="30"/>
      <c r="L1030" s="30"/>
      <c r="M1030" s="32"/>
      <c r="N1030" s="32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116"/>
    </row>
    <row r="1031">
      <c r="A1031" s="30"/>
      <c r="B1031" s="40"/>
      <c r="C1031" s="35"/>
      <c r="D1031" s="32"/>
      <c r="E1031" s="32"/>
      <c r="F1031" s="32"/>
      <c r="G1031" s="33"/>
      <c r="H1031" s="34"/>
      <c r="I1031" s="35"/>
      <c r="J1031" s="30"/>
      <c r="K1031" s="30"/>
      <c r="L1031" s="30"/>
      <c r="M1031" s="32"/>
      <c r="N1031" s="32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116"/>
    </row>
    <row r="1032">
      <c r="A1032" s="30"/>
      <c r="B1032" s="40"/>
      <c r="C1032" s="35"/>
      <c r="D1032" s="32"/>
      <c r="E1032" s="32"/>
      <c r="F1032" s="32"/>
      <c r="G1032" s="33"/>
      <c r="H1032" s="34"/>
      <c r="I1032" s="35"/>
      <c r="J1032" s="30"/>
      <c r="K1032" s="30"/>
      <c r="L1032" s="30"/>
      <c r="M1032" s="32"/>
      <c r="N1032" s="32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116"/>
    </row>
    <row r="1033">
      <c r="A1033" s="30"/>
      <c r="B1033" s="40"/>
      <c r="C1033" s="35"/>
      <c r="D1033" s="32"/>
      <c r="E1033" s="32"/>
      <c r="F1033" s="32"/>
      <c r="G1033" s="33"/>
      <c r="H1033" s="34"/>
      <c r="I1033" s="35"/>
      <c r="J1033" s="30"/>
      <c r="K1033" s="30"/>
      <c r="L1033" s="30"/>
      <c r="M1033" s="32"/>
      <c r="N1033" s="32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116"/>
    </row>
    <row r="1034">
      <c r="A1034" s="30"/>
      <c r="B1034" s="40"/>
      <c r="C1034" s="35"/>
      <c r="D1034" s="32"/>
      <c r="E1034" s="32"/>
      <c r="F1034" s="32"/>
      <c r="G1034" s="33"/>
      <c r="H1034" s="34"/>
      <c r="I1034" s="35"/>
      <c r="J1034" s="30"/>
      <c r="K1034" s="30"/>
      <c r="L1034" s="30"/>
      <c r="M1034" s="32"/>
      <c r="N1034" s="32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116"/>
    </row>
    <row r="1035">
      <c r="A1035" s="30"/>
      <c r="B1035" s="40"/>
      <c r="C1035" s="35"/>
      <c r="D1035" s="32"/>
      <c r="E1035" s="32"/>
      <c r="F1035" s="32"/>
      <c r="G1035" s="33"/>
      <c r="H1035" s="34"/>
      <c r="I1035" s="35"/>
      <c r="J1035" s="30"/>
      <c r="K1035" s="30"/>
      <c r="L1035" s="30"/>
      <c r="M1035" s="32"/>
      <c r="N1035" s="32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116"/>
    </row>
    <row r="1036">
      <c r="A1036" s="30"/>
      <c r="B1036" s="40"/>
      <c r="C1036" s="35"/>
      <c r="D1036" s="32"/>
      <c r="E1036" s="32"/>
      <c r="F1036" s="32"/>
      <c r="G1036" s="33"/>
      <c r="H1036" s="34"/>
      <c r="I1036" s="35"/>
      <c r="J1036" s="30"/>
      <c r="K1036" s="30"/>
      <c r="L1036" s="30"/>
      <c r="M1036" s="32"/>
      <c r="N1036" s="32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116"/>
    </row>
    <row r="1037">
      <c r="A1037" s="30"/>
      <c r="B1037" s="40"/>
      <c r="C1037" s="35"/>
      <c r="D1037" s="32"/>
      <c r="E1037" s="32"/>
      <c r="F1037" s="32"/>
      <c r="G1037" s="33"/>
      <c r="H1037" s="34"/>
      <c r="I1037" s="35"/>
      <c r="J1037" s="30"/>
      <c r="K1037" s="30"/>
      <c r="L1037" s="30"/>
      <c r="M1037" s="32"/>
      <c r="N1037" s="32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116"/>
    </row>
    <row r="1038">
      <c r="A1038" s="30"/>
      <c r="B1038" s="40"/>
      <c r="C1038" s="35"/>
      <c r="D1038" s="32"/>
      <c r="E1038" s="32"/>
      <c r="F1038" s="32"/>
      <c r="G1038" s="33"/>
      <c r="H1038" s="34"/>
      <c r="I1038" s="35"/>
      <c r="J1038" s="30"/>
      <c r="K1038" s="30"/>
      <c r="L1038" s="30"/>
      <c r="M1038" s="32"/>
      <c r="N1038" s="32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116"/>
    </row>
    <row r="1039">
      <c r="A1039" s="30"/>
      <c r="B1039" s="40"/>
      <c r="C1039" s="35"/>
      <c r="D1039" s="32"/>
      <c r="E1039" s="32"/>
      <c r="F1039" s="32"/>
      <c r="G1039" s="33"/>
      <c r="H1039" s="34"/>
      <c r="I1039" s="35"/>
      <c r="J1039" s="30"/>
      <c r="K1039" s="30"/>
      <c r="L1039" s="30"/>
      <c r="M1039" s="32"/>
      <c r="N1039" s="32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116"/>
    </row>
    <row r="1040">
      <c r="A1040" s="30"/>
      <c r="B1040" s="40"/>
      <c r="C1040" s="35"/>
      <c r="D1040" s="32"/>
      <c r="E1040" s="32"/>
      <c r="F1040" s="32"/>
      <c r="G1040" s="33"/>
      <c r="H1040" s="34"/>
      <c r="I1040" s="35"/>
      <c r="J1040" s="30"/>
      <c r="K1040" s="30"/>
      <c r="L1040" s="30"/>
      <c r="M1040" s="32"/>
      <c r="N1040" s="32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116"/>
    </row>
    <row r="1041">
      <c r="A1041" s="30"/>
      <c r="B1041" s="40"/>
      <c r="C1041" s="35"/>
      <c r="D1041" s="32"/>
      <c r="E1041" s="32"/>
      <c r="F1041" s="32"/>
      <c r="G1041" s="33"/>
      <c r="H1041" s="34"/>
      <c r="I1041" s="35"/>
      <c r="J1041" s="30"/>
      <c r="K1041" s="30"/>
      <c r="L1041" s="30"/>
      <c r="M1041" s="32"/>
      <c r="N1041" s="32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116"/>
    </row>
    <row r="1042">
      <c r="A1042" s="30"/>
      <c r="B1042" s="40"/>
      <c r="C1042" s="35"/>
      <c r="D1042" s="32"/>
      <c r="E1042" s="32"/>
      <c r="F1042" s="32"/>
      <c r="G1042" s="33"/>
      <c r="H1042" s="34"/>
      <c r="I1042" s="35"/>
      <c r="J1042" s="30"/>
      <c r="K1042" s="30"/>
      <c r="L1042" s="30"/>
      <c r="M1042" s="32"/>
      <c r="N1042" s="32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116"/>
    </row>
    <row r="1043">
      <c r="A1043" s="30"/>
      <c r="B1043" s="40"/>
      <c r="C1043" s="35"/>
      <c r="D1043" s="32"/>
      <c r="E1043" s="32"/>
      <c r="F1043" s="32"/>
      <c r="G1043" s="33"/>
      <c r="H1043" s="34"/>
      <c r="I1043" s="35"/>
      <c r="J1043" s="30"/>
      <c r="K1043" s="30"/>
      <c r="L1043" s="30"/>
      <c r="M1043" s="32"/>
      <c r="N1043" s="32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116"/>
    </row>
    <row r="1044">
      <c r="A1044" s="30"/>
      <c r="B1044" s="40"/>
      <c r="C1044" s="35"/>
      <c r="D1044" s="32"/>
      <c r="E1044" s="32"/>
      <c r="F1044" s="32"/>
      <c r="G1044" s="33"/>
      <c r="H1044" s="34"/>
      <c r="I1044" s="35"/>
      <c r="J1044" s="30"/>
      <c r="K1044" s="30"/>
      <c r="L1044" s="30"/>
      <c r="M1044" s="32"/>
      <c r="N1044" s="32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116"/>
    </row>
    <row r="1045">
      <c r="A1045" s="30"/>
      <c r="B1045" s="40"/>
      <c r="C1045" s="35"/>
      <c r="D1045" s="32"/>
      <c r="E1045" s="32"/>
      <c r="F1045" s="32"/>
      <c r="G1045" s="33"/>
      <c r="H1045" s="34"/>
      <c r="I1045" s="35"/>
      <c r="J1045" s="30"/>
      <c r="K1045" s="30"/>
      <c r="L1045" s="30"/>
      <c r="M1045" s="32"/>
      <c r="N1045" s="32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116"/>
    </row>
    <row r="1046">
      <c r="A1046" s="30"/>
      <c r="B1046" s="40"/>
      <c r="C1046" s="35"/>
      <c r="D1046" s="32"/>
      <c r="E1046" s="32"/>
      <c r="F1046" s="32"/>
      <c r="G1046" s="33"/>
      <c r="H1046" s="34"/>
      <c r="I1046" s="35"/>
      <c r="J1046" s="30"/>
      <c r="K1046" s="30"/>
      <c r="L1046" s="30"/>
      <c r="M1046" s="32"/>
      <c r="N1046" s="32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116"/>
    </row>
    <row r="1047">
      <c r="A1047" s="30"/>
      <c r="B1047" s="40"/>
      <c r="C1047" s="35"/>
      <c r="D1047" s="32"/>
      <c r="E1047" s="32"/>
      <c r="F1047" s="32"/>
      <c r="G1047" s="33"/>
      <c r="H1047" s="34"/>
      <c r="I1047" s="35"/>
      <c r="J1047" s="30"/>
      <c r="K1047" s="30"/>
      <c r="L1047" s="30"/>
      <c r="M1047" s="32"/>
      <c r="N1047" s="32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116"/>
    </row>
    <row r="1048">
      <c r="A1048" s="30"/>
      <c r="B1048" s="40"/>
      <c r="C1048" s="35"/>
      <c r="D1048" s="32"/>
      <c r="E1048" s="32"/>
      <c r="F1048" s="32"/>
      <c r="G1048" s="33"/>
      <c r="H1048" s="34"/>
      <c r="I1048" s="35"/>
      <c r="J1048" s="30"/>
      <c r="K1048" s="30"/>
      <c r="L1048" s="30"/>
      <c r="M1048" s="32"/>
      <c r="N1048" s="32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116"/>
    </row>
    <row r="1049">
      <c r="A1049" s="30"/>
      <c r="B1049" s="40"/>
      <c r="C1049" s="35"/>
      <c r="D1049" s="32"/>
      <c r="E1049" s="32"/>
      <c r="F1049" s="32"/>
      <c r="G1049" s="33"/>
      <c r="H1049" s="34"/>
      <c r="I1049" s="35"/>
      <c r="J1049" s="30"/>
      <c r="K1049" s="30"/>
      <c r="L1049" s="30"/>
      <c r="M1049" s="32"/>
      <c r="N1049" s="32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116"/>
    </row>
    <row r="1050">
      <c r="A1050" s="30"/>
      <c r="B1050" s="40"/>
      <c r="C1050" s="35"/>
      <c r="D1050" s="32"/>
      <c r="E1050" s="32"/>
      <c r="F1050" s="32"/>
      <c r="G1050" s="33"/>
      <c r="H1050" s="34"/>
      <c r="I1050" s="35"/>
      <c r="J1050" s="30"/>
      <c r="K1050" s="30"/>
      <c r="L1050" s="30"/>
      <c r="M1050" s="32"/>
      <c r="N1050" s="32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116"/>
    </row>
    <row r="1051">
      <c r="A1051" s="30"/>
      <c r="B1051" s="40"/>
      <c r="C1051" s="35"/>
      <c r="D1051" s="32"/>
      <c r="E1051" s="32"/>
      <c r="F1051" s="32"/>
      <c r="G1051" s="33"/>
      <c r="H1051" s="34"/>
      <c r="I1051" s="35"/>
      <c r="J1051" s="30"/>
      <c r="K1051" s="30"/>
      <c r="L1051" s="30"/>
      <c r="M1051" s="32"/>
      <c r="N1051" s="32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116"/>
    </row>
    <row r="1052">
      <c r="A1052" s="30"/>
      <c r="B1052" s="40"/>
      <c r="C1052" s="35"/>
      <c r="D1052" s="32"/>
      <c r="E1052" s="32"/>
      <c r="F1052" s="32"/>
      <c r="G1052" s="33"/>
      <c r="H1052" s="34"/>
      <c r="I1052" s="35"/>
      <c r="J1052" s="30"/>
      <c r="K1052" s="30"/>
      <c r="L1052" s="30"/>
      <c r="M1052" s="32"/>
      <c r="N1052" s="32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116"/>
    </row>
    <row r="1053">
      <c r="A1053" s="30"/>
      <c r="B1053" s="40"/>
      <c r="C1053" s="35"/>
      <c r="D1053" s="32"/>
      <c r="E1053" s="32"/>
      <c r="F1053" s="32"/>
      <c r="G1053" s="33"/>
      <c r="H1053" s="34"/>
      <c r="I1053" s="35"/>
      <c r="J1053" s="30"/>
      <c r="K1053" s="30"/>
      <c r="L1053" s="30"/>
      <c r="M1053" s="32"/>
      <c r="N1053" s="32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116"/>
    </row>
    <row r="1054">
      <c r="A1054" s="30"/>
      <c r="B1054" s="40"/>
      <c r="C1054" s="35"/>
      <c r="D1054" s="32"/>
      <c r="E1054" s="32"/>
      <c r="F1054" s="32"/>
      <c r="G1054" s="33"/>
      <c r="H1054" s="34"/>
      <c r="I1054" s="35"/>
      <c r="J1054" s="30"/>
      <c r="K1054" s="30"/>
      <c r="L1054" s="30"/>
      <c r="M1054" s="32"/>
      <c r="N1054" s="32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116"/>
    </row>
    <row r="1055">
      <c r="A1055" s="30"/>
      <c r="B1055" s="40"/>
      <c r="C1055" s="35"/>
      <c r="D1055" s="32"/>
      <c r="E1055" s="32"/>
      <c r="F1055" s="32"/>
      <c r="G1055" s="33"/>
      <c r="H1055" s="34"/>
      <c r="I1055" s="35"/>
      <c r="J1055" s="30"/>
      <c r="K1055" s="30"/>
      <c r="L1055" s="30"/>
      <c r="M1055" s="32"/>
      <c r="N1055" s="32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116"/>
    </row>
    <row r="1056">
      <c r="A1056" s="30"/>
      <c r="B1056" s="40"/>
      <c r="C1056" s="35"/>
      <c r="D1056" s="32"/>
      <c r="E1056" s="32"/>
      <c r="F1056" s="32"/>
      <c r="G1056" s="33"/>
      <c r="H1056" s="34"/>
      <c r="I1056" s="35"/>
      <c r="J1056" s="30"/>
      <c r="K1056" s="30"/>
      <c r="L1056" s="30"/>
      <c r="M1056" s="32"/>
      <c r="N1056" s="32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116"/>
    </row>
    <row r="1057">
      <c r="A1057" s="30"/>
      <c r="B1057" s="40"/>
      <c r="C1057" s="35"/>
      <c r="D1057" s="32"/>
      <c r="E1057" s="32"/>
      <c r="F1057" s="32"/>
      <c r="G1057" s="33"/>
      <c r="H1057" s="34"/>
      <c r="I1057" s="35"/>
      <c r="J1057" s="30"/>
      <c r="K1057" s="30"/>
      <c r="L1057" s="30"/>
      <c r="M1057" s="32"/>
      <c r="N1057" s="32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116"/>
    </row>
    <row r="1058">
      <c r="A1058" s="30"/>
      <c r="B1058" s="40"/>
      <c r="C1058" s="35"/>
      <c r="D1058" s="32"/>
      <c r="E1058" s="32"/>
      <c r="F1058" s="32"/>
      <c r="G1058" s="33"/>
      <c r="H1058" s="34"/>
      <c r="I1058" s="35"/>
      <c r="J1058" s="30"/>
      <c r="K1058" s="30"/>
      <c r="L1058" s="30"/>
      <c r="M1058" s="32"/>
      <c r="N1058" s="32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116"/>
    </row>
    <row r="1059">
      <c r="A1059" s="30"/>
      <c r="B1059" s="40"/>
      <c r="C1059" s="35"/>
      <c r="D1059" s="32"/>
      <c r="E1059" s="32"/>
      <c r="F1059" s="32"/>
      <c r="G1059" s="33"/>
      <c r="H1059" s="34"/>
      <c r="I1059" s="35"/>
      <c r="J1059" s="30"/>
      <c r="K1059" s="30"/>
      <c r="L1059" s="30"/>
      <c r="M1059" s="32"/>
      <c r="N1059" s="32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116"/>
    </row>
    <row r="1060">
      <c r="A1060" s="30"/>
      <c r="B1060" s="40"/>
      <c r="C1060" s="35"/>
      <c r="D1060" s="32"/>
      <c r="E1060" s="32"/>
      <c r="F1060" s="32"/>
      <c r="G1060" s="33"/>
      <c r="H1060" s="34"/>
      <c r="I1060" s="35"/>
      <c r="J1060" s="30"/>
      <c r="K1060" s="30"/>
      <c r="L1060" s="30"/>
      <c r="M1060" s="32"/>
      <c r="N1060" s="32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116"/>
    </row>
    <row r="1061">
      <c r="A1061" s="30"/>
      <c r="B1061" s="40"/>
      <c r="C1061" s="35"/>
      <c r="D1061" s="32"/>
      <c r="E1061" s="32"/>
      <c r="F1061" s="32"/>
      <c r="G1061" s="33"/>
      <c r="H1061" s="34"/>
      <c r="I1061" s="35"/>
      <c r="J1061" s="30"/>
      <c r="K1061" s="30"/>
      <c r="L1061" s="30"/>
      <c r="M1061" s="32"/>
      <c r="N1061" s="32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116"/>
    </row>
    <row r="1062">
      <c r="A1062" s="30"/>
      <c r="B1062" s="40"/>
      <c r="C1062" s="35"/>
      <c r="D1062" s="32"/>
      <c r="E1062" s="32"/>
      <c r="F1062" s="32"/>
      <c r="G1062" s="33"/>
      <c r="H1062" s="34"/>
      <c r="I1062" s="35"/>
      <c r="J1062" s="30"/>
      <c r="K1062" s="30"/>
      <c r="L1062" s="30"/>
      <c r="M1062" s="32"/>
      <c r="N1062" s="32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116"/>
    </row>
    <row r="1063">
      <c r="A1063" s="30"/>
      <c r="B1063" s="40"/>
      <c r="C1063" s="35"/>
      <c r="D1063" s="32"/>
      <c r="E1063" s="32"/>
      <c r="F1063" s="32"/>
      <c r="G1063" s="33"/>
      <c r="H1063" s="34"/>
      <c r="I1063" s="35"/>
      <c r="J1063" s="30"/>
      <c r="K1063" s="30"/>
      <c r="L1063" s="30"/>
      <c r="M1063" s="32"/>
      <c r="N1063" s="32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116"/>
    </row>
    <row r="1064">
      <c r="A1064" s="30"/>
      <c r="B1064" s="40"/>
      <c r="C1064" s="35"/>
      <c r="D1064" s="32"/>
      <c r="E1064" s="32"/>
      <c r="F1064" s="32"/>
      <c r="G1064" s="33"/>
      <c r="H1064" s="34"/>
      <c r="I1064" s="35"/>
      <c r="J1064" s="30"/>
      <c r="K1064" s="30"/>
      <c r="L1064" s="30"/>
      <c r="M1064" s="32"/>
      <c r="N1064" s="32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116"/>
    </row>
    <row r="1065">
      <c r="A1065" s="30"/>
      <c r="B1065" s="40"/>
      <c r="C1065" s="35"/>
      <c r="D1065" s="32"/>
      <c r="E1065" s="32"/>
      <c r="F1065" s="32"/>
      <c r="G1065" s="33"/>
      <c r="H1065" s="34"/>
      <c r="I1065" s="35"/>
      <c r="J1065" s="30"/>
      <c r="K1065" s="30"/>
      <c r="L1065" s="30"/>
      <c r="M1065" s="32"/>
      <c r="N1065" s="32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116"/>
    </row>
    <row r="1066">
      <c r="A1066" s="30"/>
      <c r="B1066" s="40"/>
      <c r="C1066" s="35"/>
      <c r="D1066" s="32"/>
      <c r="E1066" s="32"/>
      <c r="F1066" s="32"/>
      <c r="G1066" s="33"/>
      <c r="H1066" s="34"/>
      <c r="I1066" s="35"/>
      <c r="J1066" s="30"/>
      <c r="K1066" s="30"/>
      <c r="L1066" s="30"/>
      <c r="M1066" s="32"/>
      <c r="N1066" s="32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116"/>
    </row>
    <row r="1067">
      <c r="A1067" s="30"/>
      <c r="B1067" s="40"/>
      <c r="C1067" s="35"/>
      <c r="D1067" s="32"/>
      <c r="E1067" s="32"/>
      <c r="F1067" s="32"/>
      <c r="G1067" s="33"/>
      <c r="H1067" s="34"/>
      <c r="I1067" s="35"/>
      <c r="J1067" s="30"/>
      <c r="K1067" s="30"/>
      <c r="L1067" s="30"/>
      <c r="M1067" s="32"/>
      <c r="N1067" s="32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116"/>
    </row>
    <row r="1068">
      <c r="A1068" s="30"/>
      <c r="B1068" s="40"/>
      <c r="C1068" s="35"/>
      <c r="D1068" s="32"/>
      <c r="E1068" s="32"/>
      <c r="F1068" s="32"/>
      <c r="G1068" s="33"/>
      <c r="H1068" s="34"/>
      <c r="I1068" s="35"/>
      <c r="J1068" s="30"/>
      <c r="K1068" s="30"/>
      <c r="L1068" s="30"/>
      <c r="M1068" s="32"/>
      <c r="N1068" s="32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116"/>
    </row>
    <row r="1069">
      <c r="A1069" s="30"/>
      <c r="B1069" s="40"/>
      <c r="C1069" s="35"/>
      <c r="D1069" s="32"/>
      <c r="E1069" s="32"/>
      <c r="F1069" s="32"/>
      <c r="G1069" s="33"/>
      <c r="H1069" s="34"/>
      <c r="I1069" s="35"/>
      <c r="J1069" s="30"/>
      <c r="K1069" s="30"/>
      <c r="L1069" s="30"/>
      <c r="M1069" s="32"/>
      <c r="N1069" s="32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116"/>
    </row>
    <row r="1070">
      <c r="A1070" s="30"/>
      <c r="B1070" s="40"/>
      <c r="C1070" s="35"/>
      <c r="D1070" s="32"/>
      <c r="E1070" s="32"/>
      <c r="F1070" s="32"/>
      <c r="G1070" s="33"/>
      <c r="H1070" s="34"/>
      <c r="I1070" s="35"/>
      <c r="J1070" s="30"/>
      <c r="K1070" s="30"/>
      <c r="L1070" s="30"/>
      <c r="M1070" s="32"/>
      <c r="N1070" s="32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116"/>
    </row>
    <row r="1071">
      <c r="A1071" s="30"/>
      <c r="B1071" s="40"/>
      <c r="C1071" s="35"/>
      <c r="D1071" s="32"/>
      <c r="E1071" s="32"/>
      <c r="F1071" s="32"/>
      <c r="G1071" s="33"/>
      <c r="H1071" s="34"/>
      <c r="I1071" s="35"/>
      <c r="J1071" s="30"/>
      <c r="K1071" s="30"/>
      <c r="L1071" s="30"/>
      <c r="M1071" s="32"/>
      <c r="N1071" s="32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116"/>
    </row>
    <row r="1072">
      <c r="A1072" s="30"/>
      <c r="B1072" s="40"/>
      <c r="C1072" s="35"/>
      <c r="D1072" s="32"/>
      <c r="E1072" s="32"/>
      <c r="F1072" s="32"/>
      <c r="G1072" s="33"/>
      <c r="H1072" s="34"/>
      <c r="I1072" s="35"/>
      <c r="J1072" s="30"/>
      <c r="K1072" s="30"/>
      <c r="L1072" s="30"/>
      <c r="M1072" s="32"/>
      <c r="N1072" s="32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116"/>
    </row>
    <row r="1073">
      <c r="A1073" s="30"/>
      <c r="B1073" s="40"/>
      <c r="C1073" s="35"/>
      <c r="D1073" s="32"/>
      <c r="E1073" s="32"/>
      <c r="F1073" s="32"/>
      <c r="G1073" s="33"/>
      <c r="H1073" s="34"/>
      <c r="I1073" s="35"/>
      <c r="J1073" s="30"/>
      <c r="K1073" s="30"/>
      <c r="L1073" s="30"/>
      <c r="M1073" s="32"/>
      <c r="N1073" s="32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116"/>
    </row>
    <row r="1074">
      <c r="A1074" s="30"/>
      <c r="B1074" s="40"/>
      <c r="C1074" s="35"/>
      <c r="D1074" s="32"/>
      <c r="E1074" s="32"/>
      <c r="F1074" s="32"/>
      <c r="G1074" s="33"/>
      <c r="H1074" s="34"/>
      <c r="I1074" s="35"/>
      <c r="J1074" s="30"/>
      <c r="K1074" s="30"/>
      <c r="L1074" s="30"/>
      <c r="M1074" s="32"/>
      <c r="N1074" s="32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116"/>
    </row>
    <row r="1075">
      <c r="A1075" s="30"/>
      <c r="B1075" s="40"/>
      <c r="C1075" s="35"/>
      <c r="D1075" s="32"/>
      <c r="E1075" s="32"/>
      <c r="F1075" s="32"/>
      <c r="G1075" s="33"/>
      <c r="H1075" s="34"/>
      <c r="I1075" s="35"/>
      <c r="J1075" s="30"/>
      <c r="K1075" s="30"/>
      <c r="L1075" s="30"/>
      <c r="M1075" s="32"/>
      <c r="N1075" s="32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116"/>
    </row>
    <row r="1076">
      <c r="A1076" s="30"/>
      <c r="B1076" s="40"/>
      <c r="C1076" s="35"/>
      <c r="D1076" s="32"/>
      <c r="E1076" s="32"/>
      <c r="F1076" s="32"/>
      <c r="G1076" s="33"/>
      <c r="H1076" s="34"/>
      <c r="I1076" s="35"/>
      <c r="J1076" s="30"/>
      <c r="K1076" s="30"/>
      <c r="L1076" s="30"/>
      <c r="M1076" s="32"/>
      <c r="N1076" s="32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116"/>
    </row>
    <row r="1077">
      <c r="A1077" s="30"/>
      <c r="B1077" s="40"/>
      <c r="C1077" s="35"/>
      <c r="D1077" s="32"/>
      <c r="E1077" s="32"/>
      <c r="F1077" s="32"/>
      <c r="G1077" s="33"/>
      <c r="H1077" s="34"/>
      <c r="I1077" s="35"/>
      <c r="J1077" s="30"/>
      <c r="K1077" s="30"/>
      <c r="L1077" s="30"/>
      <c r="M1077" s="32"/>
      <c r="N1077" s="32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116"/>
    </row>
    <row r="1078">
      <c r="A1078" s="30"/>
      <c r="B1078" s="40"/>
      <c r="C1078" s="35"/>
      <c r="D1078" s="32"/>
      <c r="E1078" s="32"/>
      <c r="F1078" s="32"/>
      <c r="G1078" s="33"/>
      <c r="H1078" s="34"/>
      <c r="I1078" s="35"/>
      <c r="J1078" s="30"/>
      <c r="K1078" s="30"/>
      <c r="L1078" s="30"/>
      <c r="M1078" s="32"/>
      <c r="N1078" s="32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116"/>
    </row>
    <row r="1079">
      <c r="A1079" s="30"/>
      <c r="B1079" s="40"/>
      <c r="C1079" s="35"/>
      <c r="D1079" s="32"/>
      <c r="E1079" s="32"/>
      <c r="F1079" s="32"/>
      <c r="G1079" s="33"/>
      <c r="H1079" s="34"/>
      <c r="I1079" s="35"/>
      <c r="J1079" s="30"/>
      <c r="K1079" s="30"/>
      <c r="L1079" s="30"/>
      <c r="M1079" s="32"/>
      <c r="N1079" s="32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116"/>
    </row>
    <row r="1080">
      <c r="A1080" s="30"/>
      <c r="B1080" s="40"/>
      <c r="C1080" s="35"/>
      <c r="D1080" s="32"/>
      <c r="E1080" s="32"/>
      <c r="F1080" s="32"/>
      <c r="G1080" s="33"/>
      <c r="H1080" s="34"/>
      <c r="I1080" s="35"/>
      <c r="J1080" s="30"/>
      <c r="K1080" s="30"/>
      <c r="L1080" s="30"/>
      <c r="M1080" s="32"/>
      <c r="N1080" s="32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116"/>
    </row>
    <row r="1081">
      <c r="A1081" s="30"/>
      <c r="B1081" s="40"/>
      <c r="C1081" s="35"/>
      <c r="D1081" s="32"/>
      <c r="E1081" s="32"/>
      <c r="F1081" s="32"/>
      <c r="G1081" s="33"/>
      <c r="H1081" s="34"/>
      <c r="I1081" s="35"/>
      <c r="J1081" s="30"/>
      <c r="K1081" s="30"/>
      <c r="L1081" s="30"/>
      <c r="M1081" s="32"/>
      <c r="N1081" s="32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116"/>
    </row>
    <row r="1082">
      <c r="A1082" s="30"/>
      <c r="B1082" s="40"/>
      <c r="C1082" s="35"/>
      <c r="D1082" s="32"/>
      <c r="E1082" s="32"/>
      <c r="F1082" s="32"/>
      <c r="G1082" s="33"/>
      <c r="H1082" s="34"/>
      <c r="I1082" s="35"/>
      <c r="J1082" s="30"/>
      <c r="K1082" s="30"/>
      <c r="L1082" s="30"/>
      <c r="M1082" s="32"/>
      <c r="N1082" s="32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116"/>
    </row>
    <row r="1083">
      <c r="A1083" s="30"/>
      <c r="B1083" s="40"/>
      <c r="C1083" s="35"/>
      <c r="D1083" s="32"/>
      <c r="E1083" s="32"/>
      <c r="F1083" s="32"/>
      <c r="G1083" s="33"/>
      <c r="H1083" s="34"/>
      <c r="I1083" s="35"/>
      <c r="J1083" s="30"/>
      <c r="K1083" s="30"/>
      <c r="L1083" s="30"/>
      <c r="M1083" s="32"/>
      <c r="N1083" s="32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116"/>
    </row>
    <row r="1084">
      <c r="A1084" s="30"/>
      <c r="B1084" s="40"/>
      <c r="C1084" s="35"/>
      <c r="D1084" s="32"/>
      <c r="E1084" s="32"/>
      <c r="F1084" s="32"/>
      <c r="G1084" s="33"/>
      <c r="H1084" s="34"/>
      <c r="I1084" s="35"/>
      <c r="J1084" s="30"/>
      <c r="K1084" s="30"/>
      <c r="L1084" s="30"/>
      <c r="M1084" s="32"/>
      <c r="N1084" s="32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116"/>
    </row>
    <row r="1085">
      <c r="A1085" s="30"/>
      <c r="B1085" s="40"/>
      <c r="C1085" s="35"/>
      <c r="D1085" s="32"/>
      <c r="E1085" s="32"/>
      <c r="F1085" s="32"/>
      <c r="G1085" s="33"/>
      <c r="H1085" s="34"/>
      <c r="I1085" s="35"/>
      <c r="J1085" s="30"/>
      <c r="K1085" s="30"/>
      <c r="L1085" s="30"/>
      <c r="M1085" s="32"/>
      <c r="N1085" s="32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116"/>
    </row>
    <row r="1086">
      <c r="A1086" s="30"/>
      <c r="B1086" s="40"/>
      <c r="C1086" s="35"/>
      <c r="D1086" s="32"/>
      <c r="E1086" s="32"/>
      <c r="F1086" s="32"/>
      <c r="G1086" s="33"/>
      <c r="H1086" s="34"/>
      <c r="I1086" s="35"/>
      <c r="J1086" s="30"/>
      <c r="K1086" s="30"/>
      <c r="L1086" s="30"/>
      <c r="M1086" s="32"/>
      <c r="N1086" s="32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116"/>
    </row>
    <row r="1087">
      <c r="A1087" s="30"/>
      <c r="B1087" s="40"/>
      <c r="C1087" s="35"/>
      <c r="D1087" s="32"/>
      <c r="E1087" s="32"/>
      <c r="F1087" s="32"/>
      <c r="G1087" s="33"/>
      <c r="H1087" s="34"/>
      <c r="I1087" s="35"/>
      <c r="J1087" s="30"/>
      <c r="K1087" s="30"/>
      <c r="L1087" s="30"/>
      <c r="M1087" s="32"/>
      <c r="N1087" s="32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116"/>
    </row>
    <row r="1088">
      <c r="A1088" s="30"/>
      <c r="B1088" s="40"/>
      <c r="C1088" s="35"/>
      <c r="D1088" s="32"/>
      <c r="E1088" s="32"/>
      <c r="F1088" s="32"/>
      <c r="G1088" s="33"/>
      <c r="H1088" s="34"/>
      <c r="I1088" s="35"/>
      <c r="J1088" s="30"/>
      <c r="K1088" s="30"/>
      <c r="L1088" s="30"/>
      <c r="M1088" s="32"/>
      <c r="N1088" s="32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116"/>
    </row>
    <row r="1089">
      <c r="A1089" s="30"/>
      <c r="B1089" s="40"/>
      <c r="C1089" s="35"/>
      <c r="D1089" s="32"/>
      <c r="E1089" s="32"/>
      <c r="F1089" s="32"/>
      <c r="G1089" s="33"/>
      <c r="H1089" s="34"/>
      <c r="I1089" s="35"/>
      <c r="J1089" s="30"/>
      <c r="K1089" s="30"/>
      <c r="L1089" s="30"/>
      <c r="M1089" s="32"/>
      <c r="N1089" s="32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116"/>
    </row>
    <row r="1090">
      <c r="A1090" s="30"/>
      <c r="B1090" s="40"/>
      <c r="C1090" s="35"/>
      <c r="D1090" s="32"/>
      <c r="E1090" s="32"/>
      <c r="F1090" s="32"/>
      <c r="G1090" s="33"/>
      <c r="H1090" s="34"/>
      <c r="I1090" s="35"/>
      <c r="J1090" s="30"/>
      <c r="K1090" s="30"/>
      <c r="L1090" s="30"/>
      <c r="M1090" s="32"/>
      <c r="N1090" s="32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116"/>
    </row>
    <row r="1091">
      <c r="A1091" s="30"/>
      <c r="B1091" s="40"/>
      <c r="C1091" s="35"/>
      <c r="D1091" s="32"/>
      <c r="E1091" s="32"/>
      <c r="F1091" s="32"/>
      <c r="G1091" s="33"/>
      <c r="H1091" s="34"/>
      <c r="I1091" s="35"/>
      <c r="J1091" s="30"/>
      <c r="K1091" s="30"/>
      <c r="L1091" s="30"/>
      <c r="M1091" s="32"/>
      <c r="N1091" s="32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116"/>
    </row>
    <row r="1092">
      <c r="A1092" s="30"/>
      <c r="B1092" s="40"/>
      <c r="C1092" s="35"/>
      <c r="D1092" s="32"/>
      <c r="E1092" s="32"/>
      <c r="F1092" s="32"/>
      <c r="G1092" s="33"/>
      <c r="H1092" s="34"/>
      <c r="I1092" s="35"/>
      <c r="J1092" s="30"/>
      <c r="K1092" s="30"/>
      <c r="L1092" s="30"/>
      <c r="M1092" s="32"/>
      <c r="N1092" s="32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116"/>
    </row>
    <row r="1093">
      <c r="A1093" s="30"/>
      <c r="B1093" s="40"/>
      <c r="C1093" s="35"/>
      <c r="D1093" s="32"/>
      <c r="E1093" s="32"/>
      <c r="F1093" s="32"/>
      <c r="G1093" s="33"/>
      <c r="H1093" s="34"/>
      <c r="I1093" s="35"/>
      <c r="J1093" s="30"/>
      <c r="K1093" s="30"/>
      <c r="L1093" s="30"/>
      <c r="M1093" s="32"/>
      <c r="N1093" s="32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116"/>
    </row>
    <row r="1094">
      <c r="A1094" s="30"/>
      <c r="B1094" s="40"/>
      <c r="C1094" s="35"/>
      <c r="D1094" s="32"/>
      <c r="E1094" s="32"/>
      <c r="F1094" s="32"/>
      <c r="G1094" s="33"/>
      <c r="H1094" s="34"/>
      <c r="I1094" s="35"/>
      <c r="J1094" s="30"/>
      <c r="K1094" s="30"/>
      <c r="L1094" s="30"/>
      <c r="M1094" s="32"/>
      <c r="N1094" s="32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116"/>
    </row>
    <row r="1095">
      <c r="A1095" s="30"/>
      <c r="B1095" s="40"/>
      <c r="C1095" s="35"/>
      <c r="D1095" s="32"/>
      <c r="E1095" s="32"/>
      <c r="F1095" s="32"/>
      <c r="G1095" s="33"/>
      <c r="H1095" s="34"/>
      <c r="I1095" s="35"/>
      <c r="J1095" s="30"/>
      <c r="K1095" s="30"/>
      <c r="L1095" s="30"/>
      <c r="M1095" s="32"/>
      <c r="N1095" s="32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116"/>
    </row>
    <row r="1096">
      <c r="A1096" s="30"/>
      <c r="B1096" s="40"/>
      <c r="C1096" s="35"/>
      <c r="D1096" s="32"/>
      <c r="E1096" s="32"/>
      <c r="F1096" s="32"/>
      <c r="G1096" s="33"/>
      <c r="H1096" s="34"/>
      <c r="I1096" s="35"/>
      <c r="J1096" s="30"/>
      <c r="K1096" s="30"/>
      <c r="L1096" s="30"/>
      <c r="M1096" s="32"/>
      <c r="N1096" s="32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116"/>
    </row>
    <row r="1097">
      <c r="A1097" s="30"/>
      <c r="B1097" s="40"/>
      <c r="C1097" s="35"/>
      <c r="D1097" s="32"/>
      <c r="E1097" s="32"/>
      <c r="F1097" s="32"/>
      <c r="G1097" s="33"/>
      <c r="H1097" s="34"/>
      <c r="I1097" s="35"/>
      <c r="J1097" s="30"/>
      <c r="K1097" s="30"/>
      <c r="L1097" s="30"/>
      <c r="M1097" s="32"/>
      <c r="N1097" s="32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116"/>
    </row>
  </sheetData>
  <mergeCells count="315">
    <mergeCell ref="E3:H3"/>
    <mergeCell ref="E7:H7"/>
    <mergeCell ref="E17:F17"/>
    <mergeCell ref="E23:H23"/>
    <mergeCell ref="E30:H30"/>
    <mergeCell ref="E31:H31"/>
    <mergeCell ref="E32:H32"/>
    <mergeCell ref="E35:H35"/>
    <mergeCell ref="E42:H42"/>
    <mergeCell ref="E51:H51"/>
    <mergeCell ref="E52:H52"/>
    <mergeCell ref="E54:H54"/>
    <mergeCell ref="E55:H55"/>
    <mergeCell ref="E56:H56"/>
    <mergeCell ref="E62:H62"/>
    <mergeCell ref="E65:H65"/>
    <mergeCell ref="E67:H67"/>
    <mergeCell ref="E68:H68"/>
    <mergeCell ref="E74:H74"/>
    <mergeCell ref="E85:H85"/>
    <mergeCell ref="E87:H87"/>
    <mergeCell ref="E88:H88"/>
    <mergeCell ref="E90:H90"/>
    <mergeCell ref="E91:H91"/>
    <mergeCell ref="E93:H93"/>
    <mergeCell ref="E99:H99"/>
    <mergeCell ref="E102:H102"/>
    <mergeCell ref="E104:H104"/>
    <mergeCell ref="E106:H106"/>
    <mergeCell ref="E111:F111"/>
    <mergeCell ref="E112:F112"/>
    <mergeCell ref="E116:H116"/>
    <mergeCell ref="E117:H117"/>
    <mergeCell ref="E119:H119"/>
    <mergeCell ref="E120:H120"/>
    <mergeCell ref="E121:H121"/>
    <mergeCell ref="E124:F124"/>
    <mergeCell ref="E128:H128"/>
    <mergeCell ref="E129:H129"/>
    <mergeCell ref="E132:H132"/>
    <mergeCell ref="E133:H133"/>
    <mergeCell ref="E134:H134"/>
    <mergeCell ref="E136:H136"/>
    <mergeCell ref="E140:H140"/>
    <mergeCell ref="E143:H143"/>
    <mergeCell ref="E149:H149"/>
    <mergeCell ref="E152:H152"/>
    <mergeCell ref="E156:H156"/>
    <mergeCell ref="E157:H157"/>
    <mergeCell ref="E290:H290"/>
    <mergeCell ref="E293:H293"/>
    <mergeCell ref="E294:H294"/>
    <mergeCell ref="E303:H303"/>
    <mergeCell ref="E306:H306"/>
    <mergeCell ref="E310:H310"/>
    <mergeCell ref="E311:H311"/>
    <mergeCell ref="E312:H312"/>
    <mergeCell ref="E317:H317"/>
    <mergeCell ref="E318:H318"/>
    <mergeCell ref="E319:H319"/>
    <mergeCell ref="E322:H322"/>
    <mergeCell ref="E324:H324"/>
    <mergeCell ref="E325:H325"/>
    <mergeCell ref="E160:H160"/>
    <mergeCell ref="E169:I169"/>
    <mergeCell ref="E170:I170"/>
    <mergeCell ref="E172:I172"/>
    <mergeCell ref="E173:I173"/>
    <mergeCell ref="E175:I175"/>
    <mergeCell ref="E177:H177"/>
    <mergeCell ref="E178:H178"/>
    <mergeCell ref="E182:H182"/>
    <mergeCell ref="E184:H184"/>
    <mergeCell ref="E185:H185"/>
    <mergeCell ref="E186:H186"/>
    <mergeCell ref="E190:H190"/>
    <mergeCell ref="E195:H195"/>
    <mergeCell ref="E196:H196"/>
    <mergeCell ref="E200:H200"/>
    <mergeCell ref="E201:H201"/>
    <mergeCell ref="E205:H205"/>
    <mergeCell ref="E206:H206"/>
    <mergeCell ref="E210:H210"/>
    <mergeCell ref="E211:H211"/>
    <mergeCell ref="E212:H212"/>
    <mergeCell ref="E214:H214"/>
    <mergeCell ref="E218:H218"/>
    <mergeCell ref="E219:H219"/>
    <mergeCell ref="E229:H229"/>
    <mergeCell ref="E235:H235"/>
    <mergeCell ref="E237:H237"/>
    <mergeCell ref="E238:H238"/>
    <mergeCell ref="E239:H239"/>
    <mergeCell ref="E248:H248"/>
    <mergeCell ref="E250:H250"/>
    <mergeCell ref="E251:H251"/>
    <mergeCell ref="E257:H257"/>
    <mergeCell ref="E267:H267"/>
    <mergeCell ref="E268:H268"/>
    <mergeCell ref="E272:H272"/>
    <mergeCell ref="E280:H280"/>
    <mergeCell ref="E281:H281"/>
    <mergeCell ref="E284:H284"/>
    <mergeCell ref="E285:H285"/>
    <mergeCell ref="E286:H286"/>
    <mergeCell ref="E327:H327"/>
    <mergeCell ref="E329:H329"/>
    <mergeCell ref="E331:H331"/>
    <mergeCell ref="E337:H337"/>
    <mergeCell ref="E338:H338"/>
    <mergeCell ref="E342:H342"/>
    <mergeCell ref="E352:H352"/>
    <mergeCell ref="E354:H354"/>
    <mergeCell ref="E355:H355"/>
    <mergeCell ref="E362:H362"/>
    <mergeCell ref="E363:H363"/>
    <mergeCell ref="E364:H364"/>
    <mergeCell ref="E368:F368"/>
    <mergeCell ref="E374:H374"/>
    <mergeCell ref="E375:H375"/>
    <mergeCell ref="E376:H376"/>
    <mergeCell ref="E381:H381"/>
    <mergeCell ref="E388:H388"/>
    <mergeCell ref="E389:H389"/>
    <mergeCell ref="E394:H394"/>
    <mergeCell ref="E406:H406"/>
    <mergeCell ref="E407:H407"/>
    <mergeCell ref="E417:H417"/>
    <mergeCell ref="E418:H418"/>
    <mergeCell ref="E426:H426"/>
    <mergeCell ref="E427:H427"/>
    <mergeCell ref="E437:H437"/>
    <mergeCell ref="E445:H445"/>
    <mergeCell ref="E446:H446"/>
    <mergeCell ref="E454:H454"/>
    <mergeCell ref="E457:H457"/>
    <mergeCell ref="E458:H458"/>
    <mergeCell ref="E459:H459"/>
    <mergeCell ref="E460:H460"/>
    <mergeCell ref="E463:H463"/>
    <mergeCell ref="E464:H464"/>
    <mergeCell ref="E466:H466"/>
    <mergeCell ref="E467:H467"/>
    <mergeCell ref="E474:H474"/>
    <mergeCell ref="E475:H475"/>
    <mergeCell ref="E478:H478"/>
    <mergeCell ref="E481:H481"/>
    <mergeCell ref="E488:H488"/>
    <mergeCell ref="E495:H495"/>
    <mergeCell ref="E496:H496"/>
    <mergeCell ref="E497:H497"/>
    <mergeCell ref="E500:H500"/>
    <mergeCell ref="E501:H501"/>
    <mergeCell ref="E506:H506"/>
    <mergeCell ref="E509:I509"/>
    <mergeCell ref="E512:I512"/>
    <mergeCell ref="E513:I513"/>
    <mergeCell ref="E514:I514"/>
    <mergeCell ref="E515:I515"/>
    <mergeCell ref="E516:I516"/>
    <mergeCell ref="E517:I517"/>
    <mergeCell ref="E518:I518"/>
    <mergeCell ref="E519:I519"/>
    <mergeCell ref="E521:I521"/>
    <mergeCell ref="E522:I522"/>
    <mergeCell ref="E523:I523"/>
    <mergeCell ref="E524:I524"/>
    <mergeCell ref="E525:I525"/>
    <mergeCell ref="E526:I526"/>
    <mergeCell ref="E527:I527"/>
    <mergeCell ref="E528:I528"/>
    <mergeCell ref="E529:I529"/>
    <mergeCell ref="E530:I530"/>
    <mergeCell ref="E531:I531"/>
    <mergeCell ref="E532:I532"/>
    <mergeCell ref="E533:I533"/>
    <mergeCell ref="E534:I534"/>
    <mergeCell ref="E536:I536"/>
    <mergeCell ref="E537:I537"/>
    <mergeCell ref="E538:I538"/>
    <mergeCell ref="E539:I539"/>
    <mergeCell ref="E540:I540"/>
    <mergeCell ref="E541:I541"/>
    <mergeCell ref="E542:I542"/>
    <mergeCell ref="E543:I543"/>
    <mergeCell ref="E544:I544"/>
    <mergeCell ref="E545:I545"/>
    <mergeCell ref="E560:I560"/>
    <mergeCell ref="E594:H594"/>
    <mergeCell ref="E596:H596"/>
    <mergeCell ref="E600:H600"/>
    <mergeCell ref="E602:H602"/>
    <mergeCell ref="E603:H603"/>
    <mergeCell ref="E608:H608"/>
    <mergeCell ref="E609:H609"/>
    <mergeCell ref="E612:H612"/>
    <mergeCell ref="E613:H613"/>
    <mergeCell ref="E617:H617"/>
    <mergeCell ref="E618:G618"/>
    <mergeCell ref="E622:G622"/>
    <mergeCell ref="E627:H627"/>
    <mergeCell ref="E631:H631"/>
    <mergeCell ref="E632:H632"/>
    <mergeCell ref="E638:H638"/>
    <mergeCell ref="E639:H639"/>
    <mergeCell ref="E643:H643"/>
    <mergeCell ref="E644:H644"/>
    <mergeCell ref="E654:H654"/>
    <mergeCell ref="E657:H657"/>
    <mergeCell ref="E658:H658"/>
    <mergeCell ref="E777:I777"/>
    <mergeCell ref="E778:I778"/>
    <mergeCell ref="E779:I779"/>
    <mergeCell ref="E780:I780"/>
    <mergeCell ref="E782:I782"/>
    <mergeCell ref="E783:I783"/>
    <mergeCell ref="E786:I786"/>
    <mergeCell ref="E788:I788"/>
    <mergeCell ref="E789:I789"/>
    <mergeCell ref="E790:I790"/>
    <mergeCell ref="E795:I795"/>
    <mergeCell ref="E798:I798"/>
    <mergeCell ref="E802:F802"/>
    <mergeCell ref="E808:H808"/>
    <mergeCell ref="E853:H853"/>
    <mergeCell ref="E854:H854"/>
    <mergeCell ref="E856:H856"/>
    <mergeCell ref="E857:H857"/>
    <mergeCell ref="E861:H861"/>
    <mergeCell ref="E874:H874"/>
    <mergeCell ref="E885:H885"/>
    <mergeCell ref="E886:H886"/>
    <mergeCell ref="E888:H888"/>
    <mergeCell ref="E890:H890"/>
    <mergeCell ref="E893:H893"/>
    <mergeCell ref="E894:H894"/>
    <mergeCell ref="E900:H900"/>
    <mergeCell ref="E901:H901"/>
    <mergeCell ref="E904:H904"/>
    <mergeCell ref="E905:H905"/>
    <mergeCell ref="E908:H908"/>
    <mergeCell ref="E911:H911"/>
    <mergeCell ref="E913:H913"/>
    <mergeCell ref="E915:H915"/>
    <mergeCell ref="E923:H923"/>
    <mergeCell ref="E924:H924"/>
    <mergeCell ref="E948:H948"/>
    <mergeCell ref="E959:H959"/>
    <mergeCell ref="E960:H960"/>
    <mergeCell ref="E961:H961"/>
    <mergeCell ref="E965:H965"/>
    <mergeCell ref="E968:H968"/>
    <mergeCell ref="E1002:H1002"/>
    <mergeCell ref="E1008:H1008"/>
    <mergeCell ref="E1009:H1009"/>
    <mergeCell ref="E1010:H1010"/>
    <mergeCell ref="E1011:H1011"/>
    <mergeCell ref="E1013:H1013"/>
    <mergeCell ref="E1014:H1014"/>
    <mergeCell ref="E974:H974"/>
    <mergeCell ref="E976:F976"/>
    <mergeCell ref="E984:H984"/>
    <mergeCell ref="E986:H986"/>
    <mergeCell ref="E989:H989"/>
    <mergeCell ref="E994:H994"/>
    <mergeCell ref="E999:H999"/>
    <mergeCell ref="E659:F659"/>
    <mergeCell ref="E661:F661"/>
    <mergeCell ref="E663:H663"/>
    <mergeCell ref="E668:G668"/>
    <mergeCell ref="E669:G669"/>
    <mergeCell ref="E671:H671"/>
    <mergeCell ref="E689:I689"/>
    <mergeCell ref="E690:I690"/>
    <mergeCell ref="E693:I693"/>
    <mergeCell ref="E697:I697"/>
    <mergeCell ref="E698:I698"/>
    <mergeCell ref="E699:I699"/>
    <mergeCell ref="E700:I700"/>
    <mergeCell ref="E705:I705"/>
    <mergeCell ref="E706:I706"/>
    <mergeCell ref="E707:I707"/>
    <mergeCell ref="E708:I708"/>
    <mergeCell ref="E709:I709"/>
    <mergeCell ref="E710:I710"/>
    <mergeCell ref="E711:I711"/>
    <mergeCell ref="E716:I716"/>
    <mergeCell ref="E717:I717"/>
    <mergeCell ref="E722:I722"/>
    <mergeCell ref="E723:I723"/>
    <mergeCell ref="E724:I724"/>
    <mergeCell ref="E725:I725"/>
    <mergeCell ref="E728:I728"/>
    <mergeCell ref="E729:I729"/>
    <mergeCell ref="E737:I737"/>
    <mergeCell ref="E738:I738"/>
    <mergeCell ref="E748:I748"/>
    <mergeCell ref="E749:I749"/>
    <mergeCell ref="E760:I760"/>
    <mergeCell ref="E761:I761"/>
    <mergeCell ref="E763:I763"/>
    <mergeCell ref="E764:I764"/>
    <mergeCell ref="E765:I765"/>
    <mergeCell ref="E769:I769"/>
    <mergeCell ref="E771:I771"/>
    <mergeCell ref="E772:I772"/>
    <mergeCell ref="E773:I773"/>
    <mergeCell ref="E775:I775"/>
    <mergeCell ref="E812:H812"/>
    <mergeCell ref="E827:H827"/>
    <mergeCell ref="E837:H837"/>
    <mergeCell ref="E843:H843"/>
    <mergeCell ref="E844:H844"/>
    <mergeCell ref="E845:H845"/>
    <mergeCell ref="E848:H848"/>
  </mergeCells>
  <dataValidations>
    <dataValidation type="list" allowBlank="1" showErrorMessage="1" sqref="M3:N1097">
      <formula1>"yes,no"</formula1>
    </dataValidation>
    <dataValidation type="list" allowBlank="1" sqref="F4 F8 F16 E17 F22 F26 F39 F48 F57 F59 F64 F69:F70 F94 F107 E112 E113:F113 E122:F122 F123 E139:F139 E144:F146 E148:F148 E151:F151 F153 F159 E162:F162 F163:F165 F197 F224 F254 F259 E269:F269 E275:F277 F321 E330:F330 F341 F347 E358:F358 F384:F385 F390 F398 F409 F414 E421:F422 E429:F430 F438 F442 F447 F450 E451:F451 F547:F549 F552:F557 E562:F567 F568:F577 F582:F583 F585:F589 F597 F604 F614 F619 F623:F624 F628 F633:F635 F640 F645:F651 E659 E660:F660 F664:F665 F672:F686 F694 F701:F702 F712:F713 F718:F719 F730:F734 F739:F745 F750:F757 F766 F791:F792 F799 E800:F801 E802 F803:F805 F809 F813:F824 F828:F834 F838:F840 F849:F850 F858 F862:F871 F875:F882 F895:F897 F916:F920 F925:F945 F949:F956 F962 F969:F971 E975:F975 E976 E977:F980 F981 F990:F991 F995:F996 F1003:F1005 F1015:F1097">
      <formula1>'Schools Table'!$A$3:$A$235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2" width="11.14"/>
    <col customWidth="1" min="3" max="3" width="13.0"/>
    <col customWidth="1" min="4" max="4" width="22.71"/>
    <col customWidth="1" min="5" max="5" width="17.29"/>
    <col customWidth="1" min="6" max="6" width="20.43"/>
    <col customWidth="1" min="7" max="7" width="14.57"/>
    <col customWidth="1" min="8" max="8" width="8.43"/>
    <col customWidth="1" min="9" max="9" width="12.57"/>
    <col customWidth="1" min="10" max="10" width="5.57"/>
    <col customWidth="1" min="11" max="11" width="7.57"/>
    <col customWidth="1" min="12" max="12" width="7.14"/>
    <col customWidth="1" min="13" max="13" width="8.86"/>
    <col customWidth="1" min="14" max="14" width="12.0"/>
    <col customWidth="1" min="15" max="15" width="5.14"/>
    <col customWidth="1" min="16" max="35" width="5.29"/>
    <col customWidth="1" min="36" max="36" width="33.86"/>
  </cols>
  <sheetData>
    <row r="1">
      <c r="A1" s="69"/>
      <c r="B1" s="70" t="s">
        <v>0</v>
      </c>
      <c r="C1" s="70" t="s">
        <v>1</v>
      </c>
      <c r="D1" s="70" t="s">
        <v>2</v>
      </c>
      <c r="E1" s="70" t="s">
        <v>3</v>
      </c>
      <c r="F1" s="70" t="s">
        <v>4</v>
      </c>
      <c r="G1" s="70" t="s">
        <v>5</v>
      </c>
      <c r="H1" s="70" t="s">
        <v>6</v>
      </c>
      <c r="I1" s="70" t="s">
        <v>7</v>
      </c>
      <c r="J1" s="70" t="s">
        <v>8</v>
      </c>
      <c r="K1" s="71" t="s">
        <v>9</v>
      </c>
      <c r="L1" s="8" t="s">
        <v>136</v>
      </c>
      <c r="M1" s="8" t="s">
        <v>11</v>
      </c>
      <c r="N1" s="9" t="s">
        <v>12</v>
      </c>
      <c r="O1" s="70" t="s">
        <v>13</v>
      </c>
      <c r="P1" s="72" t="s">
        <v>14</v>
      </c>
      <c r="Q1" s="72" t="s">
        <v>15</v>
      </c>
      <c r="R1" s="72" t="s">
        <v>16</v>
      </c>
      <c r="S1" s="72" t="s">
        <v>17</v>
      </c>
      <c r="T1" s="72" t="s">
        <v>18</v>
      </c>
      <c r="U1" s="73" t="s">
        <v>19</v>
      </c>
      <c r="V1" s="73" t="s">
        <v>20</v>
      </c>
      <c r="W1" s="73" t="s">
        <v>21</v>
      </c>
      <c r="X1" s="73" t="s">
        <v>22</v>
      </c>
      <c r="Y1" s="73" t="s">
        <v>23</v>
      </c>
      <c r="Z1" s="74" t="s">
        <v>24</v>
      </c>
      <c r="AA1" s="74" t="s">
        <v>25</v>
      </c>
      <c r="AB1" s="74" t="s">
        <v>26</v>
      </c>
      <c r="AC1" s="74" t="s">
        <v>27</v>
      </c>
      <c r="AD1" s="74" t="s">
        <v>28</v>
      </c>
      <c r="AE1" s="75" t="s">
        <v>29</v>
      </c>
      <c r="AF1" s="75" t="s">
        <v>30</v>
      </c>
      <c r="AG1" s="75" t="s">
        <v>31</v>
      </c>
      <c r="AH1" s="75" t="s">
        <v>32</v>
      </c>
      <c r="AI1" s="75" t="s">
        <v>33</v>
      </c>
      <c r="AJ1" s="76" t="s">
        <v>34</v>
      </c>
    </row>
    <row r="2">
      <c r="A2" s="77">
        <f>COUNT($A$3:$A$1098)</f>
        <v>763</v>
      </c>
      <c r="B2" s="69"/>
      <c r="C2" s="69"/>
      <c r="D2" s="69"/>
      <c r="E2" s="69"/>
      <c r="F2" s="69"/>
      <c r="G2" s="69"/>
      <c r="H2" s="69"/>
      <c r="I2" s="69"/>
      <c r="J2" s="77">
        <f>SUM($J$3:$J$1098)</f>
        <v>133</v>
      </c>
      <c r="K2" s="77">
        <f>SUM($K$3:$K$1098)</f>
        <v>510</v>
      </c>
      <c r="L2" s="77">
        <f>SUM($L$3:$L$1098)</f>
        <v>120</v>
      </c>
      <c r="M2" s="77">
        <f t="shared" ref="M2:N2" si="1">COUNTIF(M3:M805,"yes")</f>
        <v>223</v>
      </c>
      <c r="N2" s="26">
        <f t="shared" si="1"/>
        <v>10</v>
      </c>
      <c r="O2" s="77">
        <f>SUM($O$3:$O$1098)</f>
        <v>730</v>
      </c>
      <c r="P2" s="77">
        <f>SUM($P$3:$P$1098)</f>
        <v>2121</v>
      </c>
      <c r="Q2" s="77">
        <f>SUM($Q$3:$Q$1098)</f>
        <v>1202</v>
      </c>
      <c r="R2" s="77">
        <f>SUM($R$3:$R$1098)</f>
        <v>1817</v>
      </c>
      <c r="S2" s="77">
        <f>SUM($S$3:$S$1098)</f>
        <v>262</v>
      </c>
      <c r="T2" s="77">
        <f>SUM($T$3:$T$1098)</f>
        <v>169</v>
      </c>
      <c r="U2" s="77">
        <f>SUM($U$3:$U$1098)</f>
        <v>2057</v>
      </c>
      <c r="V2" s="77">
        <f>SUM($V$3:$V$1098)</f>
        <v>1167</v>
      </c>
      <c r="W2" s="77">
        <f>SUM($W$3:$W$1098)</f>
        <v>1871</v>
      </c>
      <c r="X2" s="77">
        <f>SUM($X$3:$X$1098)</f>
        <v>223</v>
      </c>
      <c r="Y2" s="77">
        <f>SUM($Y$3:$Y$1098)</f>
        <v>190</v>
      </c>
      <c r="Z2" s="77">
        <f>SUM($Z$3:$Z$1098)</f>
        <v>1061</v>
      </c>
      <c r="AA2" s="77">
        <f>SUM($AA$3:$AA$1098)</f>
        <v>583</v>
      </c>
      <c r="AB2" s="77">
        <f>SUM($AB$3:$AB$1098)</f>
        <v>1407</v>
      </c>
      <c r="AC2" s="77">
        <f>SUM($AC$3:$AC$1098)</f>
        <v>190</v>
      </c>
      <c r="AD2" s="77">
        <f>SUM($AD$3:$AD$1098)</f>
        <v>109</v>
      </c>
      <c r="AE2" s="77">
        <f>SUM($AE$3:$AE$1098)</f>
        <v>687</v>
      </c>
      <c r="AF2" s="77">
        <f>SUM($AF$3:$AF$1098)</f>
        <v>297</v>
      </c>
      <c r="AG2" s="77">
        <f>SUM($AG$3:$AG$1098)</f>
        <v>841</v>
      </c>
      <c r="AH2" s="77">
        <f>SUM($AH$3:$AH$1098)</f>
        <v>110</v>
      </c>
      <c r="AI2" s="77">
        <f>SUM($AI$3:$AI$1098)</f>
        <v>63</v>
      </c>
      <c r="AJ2" s="78">
        <f>SUM(O2:AI2)</f>
        <v>17157</v>
      </c>
    </row>
    <row r="3">
      <c r="A3" s="30">
        <v>14201.1</v>
      </c>
      <c r="B3" s="31">
        <v>44470.0</v>
      </c>
      <c r="C3" s="31">
        <v>44470.0</v>
      </c>
      <c r="D3" s="32" t="s">
        <v>229</v>
      </c>
      <c r="E3" s="32" t="s">
        <v>36</v>
      </c>
      <c r="F3" s="32" t="s">
        <v>230</v>
      </c>
      <c r="G3" s="33" t="s">
        <v>38</v>
      </c>
      <c r="H3" s="34">
        <v>27604.0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1.0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79"/>
    </row>
    <row r="4">
      <c r="A4" s="30">
        <v>14202.1</v>
      </c>
      <c r="B4" s="31">
        <v>44470.0</v>
      </c>
      <c r="C4" s="31">
        <v>44538.0</v>
      </c>
      <c r="D4" s="32" t="s">
        <v>35</v>
      </c>
      <c r="E4" s="32" t="s">
        <v>36</v>
      </c>
      <c r="F4" s="32" t="s">
        <v>67</v>
      </c>
      <c r="G4" s="32" t="s">
        <v>38</v>
      </c>
      <c r="H4" s="30">
        <v>27610.0</v>
      </c>
      <c r="I4" s="35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6.0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11.0</v>
      </c>
      <c r="V4" s="30">
        <v>5.0</v>
      </c>
      <c r="W4" s="30">
        <v>10.0</v>
      </c>
      <c r="X4" s="30">
        <v>1.0</v>
      </c>
      <c r="Y4" s="30">
        <v>1.0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79"/>
    </row>
    <row r="5">
      <c r="A5" s="30">
        <v>14202.2</v>
      </c>
      <c r="B5" s="31">
        <v>44470.0</v>
      </c>
      <c r="C5" s="31">
        <v>44538.0</v>
      </c>
      <c r="D5" s="32" t="s">
        <v>35</v>
      </c>
      <c r="E5" s="32" t="s">
        <v>36</v>
      </c>
      <c r="F5" s="32" t="s">
        <v>67</v>
      </c>
      <c r="G5" s="32" t="s">
        <v>38</v>
      </c>
      <c r="H5" s="30">
        <v>27610.0</v>
      </c>
      <c r="I5" s="35"/>
      <c r="J5" s="30">
        <v>0.0</v>
      </c>
      <c r="K5" s="30">
        <v>1.0</v>
      </c>
      <c r="L5" s="30">
        <v>0.0</v>
      </c>
      <c r="M5" s="32" t="s">
        <v>39</v>
      </c>
      <c r="N5" s="32" t="s">
        <v>39</v>
      </c>
      <c r="O5" s="30">
        <v>6.0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11.0</v>
      </c>
      <c r="V5" s="30">
        <v>5.0</v>
      </c>
      <c r="W5" s="30">
        <v>10.0</v>
      </c>
      <c r="X5" s="30">
        <v>1.0</v>
      </c>
      <c r="Y5" s="30">
        <v>1.0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79"/>
    </row>
    <row r="6">
      <c r="A6" s="30">
        <v>14202.3</v>
      </c>
      <c r="B6" s="31">
        <v>44470.0</v>
      </c>
      <c r="C6" s="31">
        <v>44538.0</v>
      </c>
      <c r="D6" s="32" t="s">
        <v>35</v>
      </c>
      <c r="E6" s="32" t="s">
        <v>36</v>
      </c>
      <c r="F6" s="32" t="s">
        <v>67</v>
      </c>
      <c r="G6" s="32" t="s">
        <v>38</v>
      </c>
      <c r="H6" s="30">
        <v>27610.0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6.0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11.0</v>
      </c>
      <c r="V6" s="30">
        <v>5.0</v>
      </c>
      <c r="W6" s="30">
        <v>10.0</v>
      </c>
      <c r="X6" s="30">
        <v>1.0</v>
      </c>
      <c r="Y6" s="30">
        <v>1.0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79"/>
    </row>
    <row r="7">
      <c r="A7" s="30">
        <v>14202.4</v>
      </c>
      <c r="B7" s="31">
        <v>44470.0</v>
      </c>
      <c r="C7" s="31">
        <v>44538.0</v>
      </c>
      <c r="D7" s="32" t="s">
        <v>35</v>
      </c>
      <c r="E7" s="32" t="s">
        <v>36</v>
      </c>
      <c r="F7" s="32" t="s">
        <v>326</v>
      </c>
      <c r="G7" s="33" t="s">
        <v>43</v>
      </c>
      <c r="H7" s="34">
        <v>27545.0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2.0</v>
      </c>
      <c r="P7" s="30">
        <v>11.0</v>
      </c>
      <c r="Q7" s="30">
        <v>5.0</v>
      </c>
      <c r="R7" s="30">
        <v>12.0</v>
      </c>
      <c r="S7" s="30">
        <v>1.0</v>
      </c>
      <c r="T7" s="30">
        <v>1.0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79"/>
    </row>
    <row r="8">
      <c r="A8" s="30">
        <v>14202.5</v>
      </c>
      <c r="B8" s="31">
        <v>44470.0</v>
      </c>
      <c r="C8" s="31">
        <v>44538.0</v>
      </c>
      <c r="D8" s="32" t="s">
        <v>35</v>
      </c>
      <c r="E8" s="32" t="s">
        <v>36</v>
      </c>
      <c r="J8" s="30">
        <v>1.0</v>
      </c>
      <c r="K8" s="30">
        <v>0.0</v>
      </c>
      <c r="L8" s="30">
        <v>0.0</v>
      </c>
      <c r="M8" s="32" t="s">
        <v>39</v>
      </c>
      <c r="N8" s="32" t="s">
        <v>39</v>
      </c>
      <c r="O8" s="30">
        <v>2.0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9.0</v>
      </c>
      <c r="AA8" s="30">
        <v>5.0</v>
      </c>
      <c r="AB8" s="30">
        <v>12.0</v>
      </c>
      <c r="AC8" s="30">
        <v>2.0</v>
      </c>
      <c r="AD8" s="30">
        <v>1.0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79"/>
    </row>
    <row r="9">
      <c r="A9" s="30">
        <v>14203.1</v>
      </c>
      <c r="B9" s="31">
        <v>44470.0</v>
      </c>
      <c r="C9" s="31">
        <v>44501.0</v>
      </c>
      <c r="D9" s="32" t="s">
        <v>468</v>
      </c>
      <c r="E9" s="32" t="s">
        <v>469</v>
      </c>
      <c r="F9" s="32" t="s">
        <v>281</v>
      </c>
      <c r="G9" s="32" t="s">
        <v>38</v>
      </c>
      <c r="H9" s="30">
        <v>27610.0</v>
      </c>
      <c r="I9" s="37"/>
      <c r="J9" s="30">
        <v>0.0</v>
      </c>
      <c r="K9" s="30">
        <v>1.0</v>
      </c>
      <c r="L9" s="30">
        <v>0.0</v>
      </c>
      <c r="M9" s="32" t="s">
        <v>39</v>
      </c>
      <c r="N9" s="32" t="s">
        <v>39</v>
      </c>
      <c r="O9" s="30">
        <v>4.0</v>
      </c>
      <c r="P9" s="30">
        <v>14.0</v>
      </c>
      <c r="Q9" s="30">
        <v>8.0</v>
      </c>
      <c r="R9" s="30">
        <v>10.0</v>
      </c>
      <c r="S9" s="30">
        <v>2.0</v>
      </c>
      <c r="T9" s="30">
        <v>1.0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79"/>
    </row>
    <row r="10">
      <c r="A10" s="30">
        <v>14203.2</v>
      </c>
      <c r="B10" s="31">
        <v>44470.0</v>
      </c>
      <c r="C10" s="31">
        <v>44501.0</v>
      </c>
      <c r="D10" s="32" t="s">
        <v>468</v>
      </c>
      <c r="E10" s="32" t="s">
        <v>469</v>
      </c>
      <c r="F10" s="32" t="s">
        <v>281</v>
      </c>
      <c r="G10" s="32" t="s">
        <v>38</v>
      </c>
      <c r="H10" s="30">
        <v>27610.0</v>
      </c>
      <c r="I10" s="35"/>
      <c r="J10" s="30">
        <v>0.0</v>
      </c>
      <c r="K10" s="30">
        <v>1.0</v>
      </c>
      <c r="L10" s="30">
        <v>0.0</v>
      </c>
      <c r="M10" s="32" t="s">
        <v>39</v>
      </c>
      <c r="N10" s="32" t="s">
        <v>39</v>
      </c>
      <c r="O10" s="30">
        <v>1.0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13.0</v>
      </c>
      <c r="V10" s="30">
        <v>7.0</v>
      </c>
      <c r="W10" s="30">
        <v>10.0</v>
      </c>
      <c r="X10" s="30">
        <v>2.0</v>
      </c>
      <c r="Y10" s="30">
        <v>1.0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79"/>
    </row>
    <row r="11">
      <c r="A11" s="30">
        <v>14204.1</v>
      </c>
      <c r="B11" s="31">
        <v>44470.0</v>
      </c>
      <c r="C11" s="31">
        <v>44545.0</v>
      </c>
      <c r="D11" s="32" t="s">
        <v>242</v>
      </c>
      <c r="E11" s="32" t="s">
        <v>36</v>
      </c>
      <c r="F11" s="32" t="s">
        <v>40</v>
      </c>
      <c r="G11" s="38"/>
      <c r="H11" s="38"/>
      <c r="I11" s="35"/>
      <c r="J11" s="30">
        <v>0.0</v>
      </c>
      <c r="K11" s="30">
        <v>1.0</v>
      </c>
      <c r="L11" s="30">
        <v>0.0</v>
      </c>
      <c r="M11" s="32" t="s">
        <v>39</v>
      </c>
      <c r="N11" s="32" t="s">
        <v>39</v>
      </c>
      <c r="O11" s="30">
        <v>0.0</v>
      </c>
      <c r="P11" s="30">
        <v>0.0</v>
      </c>
      <c r="Q11" s="30">
        <v>0.0</v>
      </c>
      <c r="R11" s="30">
        <v>7.0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10.0</v>
      </c>
      <c r="AA11" s="30">
        <v>5.0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79"/>
    </row>
    <row r="12">
      <c r="A12" s="30">
        <v>14204.2</v>
      </c>
      <c r="B12" s="31">
        <v>44470.0</v>
      </c>
      <c r="C12" s="31">
        <v>44545.0</v>
      </c>
      <c r="D12" s="32" t="s">
        <v>242</v>
      </c>
      <c r="E12" s="32" t="s">
        <v>36</v>
      </c>
      <c r="F12" s="32" t="s">
        <v>40</v>
      </c>
      <c r="G12" s="37"/>
      <c r="H12" s="37"/>
      <c r="I12" s="35"/>
      <c r="J12" s="30">
        <v>0.0</v>
      </c>
      <c r="K12" s="30">
        <v>1.0</v>
      </c>
      <c r="L12" s="30">
        <v>0.0</v>
      </c>
      <c r="M12" s="32" t="s">
        <v>39</v>
      </c>
      <c r="N12" s="32" t="s">
        <v>39</v>
      </c>
      <c r="O12" s="30">
        <v>0.0</v>
      </c>
      <c r="P12" s="30">
        <v>11.0</v>
      </c>
      <c r="Q12" s="30">
        <v>6.0</v>
      </c>
      <c r="R12" s="30">
        <v>7.0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79"/>
    </row>
    <row r="13">
      <c r="A13" s="30">
        <v>14204.3</v>
      </c>
      <c r="B13" s="31">
        <v>44470.0</v>
      </c>
      <c r="C13" s="31">
        <v>44545.0</v>
      </c>
      <c r="D13" s="32" t="s">
        <v>242</v>
      </c>
      <c r="E13" s="33" t="s">
        <v>36</v>
      </c>
      <c r="F13" s="33" t="s">
        <v>40</v>
      </c>
      <c r="G13" s="38"/>
      <c r="H13" s="38"/>
      <c r="I13" s="35"/>
      <c r="J13" s="30">
        <v>0.0</v>
      </c>
      <c r="K13" s="30">
        <v>1.0</v>
      </c>
      <c r="L13" s="30">
        <v>0.0</v>
      </c>
      <c r="M13" s="32" t="s">
        <v>39</v>
      </c>
      <c r="N13" s="32" t="s">
        <v>39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10.0</v>
      </c>
      <c r="V13" s="30">
        <v>5.0</v>
      </c>
      <c r="W13" s="30">
        <v>5.0</v>
      </c>
      <c r="X13" s="30">
        <v>0.0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79"/>
    </row>
    <row r="14">
      <c r="A14" s="30">
        <v>14205.1</v>
      </c>
      <c r="B14" s="31">
        <v>44470.0</v>
      </c>
      <c r="C14" s="31">
        <v>44539.0</v>
      </c>
      <c r="D14" s="32" t="s">
        <v>431</v>
      </c>
      <c r="E14" s="33" t="s">
        <v>36</v>
      </c>
      <c r="F14" s="32" t="s">
        <v>97</v>
      </c>
      <c r="G14" s="32" t="s">
        <v>38</v>
      </c>
      <c r="H14" s="30">
        <v>27610.0</v>
      </c>
      <c r="I14" s="35"/>
      <c r="J14" s="30">
        <v>0.0</v>
      </c>
      <c r="K14" s="30">
        <v>1.0</v>
      </c>
      <c r="L14" s="30">
        <v>0.0</v>
      </c>
      <c r="M14" s="32" t="s">
        <v>39</v>
      </c>
      <c r="N14" s="32" t="s">
        <v>39</v>
      </c>
      <c r="O14" s="30">
        <v>1.0</v>
      </c>
      <c r="P14" s="30">
        <v>8.0</v>
      </c>
      <c r="Q14" s="30">
        <v>5.0</v>
      </c>
      <c r="R14" s="30">
        <v>10.0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79"/>
    </row>
    <row r="15">
      <c r="A15" s="30">
        <v>14205.2</v>
      </c>
      <c r="B15" s="31">
        <v>44470.0</v>
      </c>
      <c r="C15" s="31">
        <v>44539.0</v>
      </c>
      <c r="D15" s="32" t="s">
        <v>431</v>
      </c>
      <c r="E15" s="32" t="s">
        <v>36</v>
      </c>
      <c r="F15" s="32" t="s">
        <v>97</v>
      </c>
      <c r="G15" s="32" t="s">
        <v>38</v>
      </c>
      <c r="H15" s="30">
        <v>27610.0</v>
      </c>
      <c r="I15" s="37"/>
      <c r="J15" s="30">
        <v>0.0</v>
      </c>
      <c r="K15" s="30">
        <v>1.0</v>
      </c>
      <c r="L15" s="30">
        <v>0.0</v>
      </c>
      <c r="M15" s="32" t="s">
        <v>39</v>
      </c>
      <c r="N15" s="32" t="s">
        <v>39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10.0</v>
      </c>
      <c r="V15" s="30">
        <v>5.0</v>
      </c>
      <c r="W15" s="30">
        <v>10.0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79"/>
    </row>
    <row r="16">
      <c r="A16" s="30">
        <v>14206.1</v>
      </c>
      <c r="B16" s="31">
        <v>44470.0</v>
      </c>
      <c r="C16" s="31">
        <v>44543.0</v>
      </c>
      <c r="D16" s="32" t="s">
        <v>398</v>
      </c>
      <c r="E16" s="32" t="s">
        <v>36</v>
      </c>
      <c r="F16" s="32" t="s">
        <v>61</v>
      </c>
      <c r="G16" s="32" t="s">
        <v>62</v>
      </c>
      <c r="H16" s="30">
        <v>27526.0</v>
      </c>
      <c r="I16" s="37"/>
      <c r="J16" s="30">
        <v>0.0</v>
      </c>
      <c r="K16" s="30">
        <v>1.0</v>
      </c>
      <c r="L16" s="30">
        <v>0.0</v>
      </c>
      <c r="M16" s="32" t="s">
        <v>39</v>
      </c>
      <c r="N16" s="32" t="s">
        <v>39</v>
      </c>
      <c r="O16" s="30">
        <v>6.0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11.0</v>
      </c>
      <c r="V16" s="30">
        <v>5.0</v>
      </c>
      <c r="W16" s="30">
        <v>10.0</v>
      </c>
      <c r="X16" s="30">
        <v>1.0</v>
      </c>
      <c r="Y16" s="30">
        <v>1.0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79"/>
    </row>
    <row r="17">
      <c r="A17" s="30">
        <v>14206.2</v>
      </c>
      <c r="B17" s="31">
        <v>44470.0</v>
      </c>
      <c r="C17" s="31">
        <v>44543.0</v>
      </c>
      <c r="D17" s="32" t="s">
        <v>398</v>
      </c>
      <c r="E17" s="32" t="s">
        <v>36</v>
      </c>
      <c r="F17" s="32" t="s">
        <v>61</v>
      </c>
      <c r="G17" s="33" t="s">
        <v>62</v>
      </c>
      <c r="H17" s="34">
        <v>27526.0</v>
      </c>
      <c r="I17" s="35"/>
      <c r="J17" s="30">
        <v>0.0</v>
      </c>
      <c r="K17" s="30">
        <v>1.0</v>
      </c>
      <c r="L17" s="30">
        <v>0.0</v>
      </c>
      <c r="M17" s="32" t="s">
        <v>39</v>
      </c>
      <c r="N17" s="32" t="s">
        <v>39</v>
      </c>
      <c r="O17" s="30">
        <v>2.0</v>
      </c>
      <c r="P17" s="30">
        <v>11.0</v>
      </c>
      <c r="Q17" s="30">
        <v>5.0</v>
      </c>
      <c r="R17" s="30">
        <v>10.0</v>
      </c>
      <c r="S17" s="30">
        <v>2.0</v>
      </c>
      <c r="T17" s="30">
        <v>1.0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79"/>
    </row>
    <row r="18">
      <c r="A18" s="30">
        <v>14206.3</v>
      </c>
      <c r="B18" s="31">
        <v>44470.0</v>
      </c>
      <c r="C18" s="31">
        <v>44543.0</v>
      </c>
      <c r="D18" s="32" t="s">
        <v>398</v>
      </c>
      <c r="E18" s="32" t="s">
        <v>36</v>
      </c>
      <c r="J18" s="30">
        <v>1.0</v>
      </c>
      <c r="K18" s="30">
        <v>0.0</v>
      </c>
      <c r="L18" s="30">
        <v>0.0</v>
      </c>
      <c r="M18" s="32" t="s">
        <v>39</v>
      </c>
      <c r="N18" s="32" t="s">
        <v>39</v>
      </c>
      <c r="O18" s="30">
        <v>0.0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9.0</v>
      </c>
      <c r="AA18" s="30">
        <v>5.0</v>
      </c>
      <c r="AB18" s="30">
        <v>5.0</v>
      </c>
      <c r="AC18" s="30">
        <v>0.0</v>
      </c>
      <c r="AD18" s="30">
        <v>1.0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79"/>
    </row>
    <row r="19">
      <c r="A19" s="30">
        <v>14206.4</v>
      </c>
      <c r="B19" s="31">
        <v>44470.0</v>
      </c>
      <c r="C19" s="31">
        <v>44543.0</v>
      </c>
      <c r="D19" s="32" t="s">
        <v>398</v>
      </c>
      <c r="E19" s="32" t="s">
        <v>36</v>
      </c>
      <c r="J19" s="30">
        <v>0.0</v>
      </c>
      <c r="K19" s="30">
        <v>0.0</v>
      </c>
      <c r="L19" s="30">
        <v>1.0</v>
      </c>
      <c r="M19" s="32" t="s">
        <v>39</v>
      </c>
      <c r="N19" s="32" t="s">
        <v>39</v>
      </c>
      <c r="O19" s="30">
        <v>2.0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8.0</v>
      </c>
      <c r="V19" s="30">
        <v>7.0</v>
      </c>
      <c r="W19" s="30">
        <v>5.0</v>
      </c>
      <c r="X19" s="30">
        <v>0.0</v>
      </c>
      <c r="Y19" s="30">
        <v>1.0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79"/>
    </row>
    <row r="20">
      <c r="A20" s="30">
        <v>14207.1</v>
      </c>
      <c r="B20" s="31">
        <v>44470.0</v>
      </c>
      <c r="C20" s="31">
        <v>44482.0</v>
      </c>
      <c r="D20" s="32" t="s">
        <v>441</v>
      </c>
      <c r="E20" s="32" t="s">
        <v>36</v>
      </c>
      <c r="F20" s="32" t="s">
        <v>177</v>
      </c>
      <c r="G20" s="33" t="s">
        <v>107</v>
      </c>
      <c r="H20" s="34">
        <v>27513.0</v>
      </c>
      <c r="I20" s="35"/>
      <c r="J20" s="30">
        <v>0.0</v>
      </c>
      <c r="K20" s="30">
        <v>1.0</v>
      </c>
      <c r="L20" s="30">
        <v>0.0</v>
      </c>
      <c r="M20" s="32" t="s">
        <v>39</v>
      </c>
      <c r="N20" s="32" t="s">
        <v>39</v>
      </c>
      <c r="O20" s="30">
        <v>3.0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1.0</v>
      </c>
      <c r="V20" s="30">
        <v>5.0</v>
      </c>
      <c r="W20" s="30">
        <v>10.0</v>
      </c>
      <c r="X20" s="30">
        <v>1.0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79"/>
    </row>
    <row r="21">
      <c r="A21" s="30">
        <v>14207.2</v>
      </c>
      <c r="B21" s="31">
        <v>44470.0</v>
      </c>
      <c r="C21" s="31">
        <v>44482.0</v>
      </c>
      <c r="D21" s="32" t="s">
        <v>441</v>
      </c>
      <c r="E21" s="32" t="s">
        <v>36</v>
      </c>
      <c r="F21" s="32" t="s">
        <v>177</v>
      </c>
      <c r="G21" s="33" t="s">
        <v>107</v>
      </c>
      <c r="H21" s="34">
        <v>27513.0</v>
      </c>
      <c r="I21" s="35"/>
      <c r="J21" s="30">
        <v>0.0</v>
      </c>
      <c r="K21" s="30">
        <v>1.0</v>
      </c>
      <c r="L21" s="30">
        <v>0.0</v>
      </c>
      <c r="M21" s="32" t="s">
        <v>39</v>
      </c>
      <c r="N21" s="32" t="s">
        <v>39</v>
      </c>
      <c r="O21" s="30">
        <v>3.0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1.0</v>
      </c>
      <c r="AF21" s="30">
        <v>5.0</v>
      </c>
      <c r="AG21" s="30">
        <v>10.0</v>
      </c>
      <c r="AH21" s="30">
        <v>1.0</v>
      </c>
      <c r="AI21" s="30">
        <v>0.0</v>
      </c>
      <c r="AJ21" s="79"/>
    </row>
    <row r="22">
      <c r="A22" s="30">
        <v>14208.1</v>
      </c>
      <c r="B22" s="31">
        <v>44470.0</v>
      </c>
      <c r="C22" s="31">
        <v>44540.0</v>
      </c>
      <c r="D22" s="32" t="s">
        <v>194</v>
      </c>
      <c r="E22" s="32" t="s">
        <v>36</v>
      </c>
      <c r="F22" s="32" t="s">
        <v>191</v>
      </c>
      <c r="G22" s="32" t="s">
        <v>107</v>
      </c>
      <c r="H22" s="30">
        <v>27511.0</v>
      </c>
      <c r="I22" s="37"/>
      <c r="J22" s="30">
        <v>0.0</v>
      </c>
      <c r="K22" s="30">
        <v>1.0</v>
      </c>
      <c r="L22" s="30">
        <v>0.0</v>
      </c>
      <c r="M22" s="32" t="s">
        <v>39</v>
      </c>
      <c r="N22" s="32" t="s">
        <v>39</v>
      </c>
      <c r="O22" s="30">
        <v>6.0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8.0</v>
      </c>
      <c r="V22" s="30">
        <v>5.0</v>
      </c>
      <c r="W22" s="30">
        <v>10.0</v>
      </c>
      <c r="X22" s="30">
        <v>1.0</v>
      </c>
      <c r="Y22" s="30">
        <v>1.0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79"/>
    </row>
    <row r="23">
      <c r="A23" s="30">
        <v>14209.1</v>
      </c>
      <c r="B23" s="31">
        <v>44470.0</v>
      </c>
      <c r="C23" s="31">
        <v>44539.0</v>
      </c>
      <c r="D23" s="32" t="s">
        <v>427</v>
      </c>
      <c r="E23" s="32" t="s">
        <v>36</v>
      </c>
      <c r="F23" s="32" t="s">
        <v>291</v>
      </c>
      <c r="G23" s="32" t="s">
        <v>109</v>
      </c>
      <c r="H23" s="30">
        <v>27529.0</v>
      </c>
      <c r="I23" s="37"/>
      <c r="J23" s="30">
        <v>0.0</v>
      </c>
      <c r="K23" s="30">
        <v>1.0</v>
      </c>
      <c r="L23" s="30">
        <v>0.0</v>
      </c>
      <c r="M23" s="32" t="s">
        <v>39</v>
      </c>
      <c r="N23" s="32" t="s">
        <v>39</v>
      </c>
      <c r="O23" s="30">
        <v>4.0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11.0</v>
      </c>
      <c r="V23" s="30">
        <v>5.0</v>
      </c>
      <c r="W23" s="30">
        <v>10.0</v>
      </c>
      <c r="X23" s="30">
        <v>0.0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79"/>
    </row>
    <row r="24">
      <c r="A24" s="30">
        <v>14209.2</v>
      </c>
      <c r="B24" s="31">
        <v>44470.0</v>
      </c>
      <c r="C24" s="31">
        <v>44539.0</v>
      </c>
      <c r="D24" s="32" t="s">
        <v>427</v>
      </c>
      <c r="E24" s="32" t="s">
        <v>36</v>
      </c>
      <c r="J24" s="30">
        <v>1.0</v>
      </c>
      <c r="K24" s="30">
        <v>0.0</v>
      </c>
      <c r="L24" s="30">
        <v>0.0</v>
      </c>
      <c r="M24" s="32" t="s">
        <v>39</v>
      </c>
      <c r="N24" s="32" t="s">
        <v>39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7.0</v>
      </c>
      <c r="AA24" s="30">
        <v>4.0</v>
      </c>
      <c r="AB24" s="30">
        <v>10.0</v>
      </c>
      <c r="AC24" s="30">
        <v>3.0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79"/>
    </row>
    <row r="25">
      <c r="A25" s="30">
        <v>14210.1</v>
      </c>
      <c r="B25" s="31">
        <v>44470.0</v>
      </c>
      <c r="C25" s="31">
        <v>44543.0</v>
      </c>
      <c r="D25" s="32" t="s">
        <v>194</v>
      </c>
      <c r="E25" s="32" t="s">
        <v>36</v>
      </c>
      <c r="F25" s="32" t="s">
        <v>191</v>
      </c>
      <c r="G25" s="32" t="s">
        <v>107</v>
      </c>
      <c r="H25" s="30">
        <v>27511.0</v>
      </c>
      <c r="I25" s="35"/>
      <c r="J25" s="30">
        <v>0.0</v>
      </c>
      <c r="K25" s="30">
        <v>1.0</v>
      </c>
      <c r="L25" s="30">
        <v>0.0</v>
      </c>
      <c r="M25" s="32" t="s">
        <v>49</v>
      </c>
      <c r="N25" s="32" t="s">
        <v>39</v>
      </c>
      <c r="O25" s="30">
        <v>6.0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11.0</v>
      </c>
      <c r="V25" s="30">
        <v>5.0</v>
      </c>
      <c r="W25" s="30">
        <v>10.0</v>
      </c>
      <c r="X25" s="30">
        <v>1.0</v>
      </c>
      <c r="Y25" s="30">
        <v>1.0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79"/>
    </row>
    <row r="26">
      <c r="A26" s="30">
        <v>14210.2</v>
      </c>
      <c r="B26" s="31">
        <v>44470.0</v>
      </c>
      <c r="C26" s="31">
        <v>44543.0</v>
      </c>
      <c r="D26" s="32" t="s">
        <v>194</v>
      </c>
      <c r="E26" s="32" t="s">
        <v>36</v>
      </c>
      <c r="F26" s="32" t="s">
        <v>191</v>
      </c>
      <c r="G26" s="32" t="s">
        <v>107</v>
      </c>
      <c r="H26" s="30">
        <v>27511.0</v>
      </c>
      <c r="I26" s="35"/>
      <c r="J26" s="30">
        <v>0.0</v>
      </c>
      <c r="K26" s="30">
        <v>1.0</v>
      </c>
      <c r="L26" s="30">
        <v>0.0</v>
      </c>
      <c r="M26" s="32" t="s">
        <v>49</v>
      </c>
      <c r="N26" s="32" t="s">
        <v>39</v>
      </c>
      <c r="O26" s="30">
        <v>1.0</v>
      </c>
      <c r="P26" s="30">
        <v>11.0</v>
      </c>
      <c r="Q26" s="30">
        <v>5.0</v>
      </c>
      <c r="R26" s="30">
        <v>10.0</v>
      </c>
      <c r="S26" s="30">
        <v>2.0</v>
      </c>
      <c r="T26" s="30">
        <v>1.0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79"/>
    </row>
    <row r="27">
      <c r="A27" s="30">
        <v>14210.3</v>
      </c>
      <c r="B27" s="31">
        <v>44470.0</v>
      </c>
      <c r="C27" s="31">
        <v>44543.0</v>
      </c>
      <c r="D27" s="32" t="s">
        <v>194</v>
      </c>
      <c r="E27" s="32" t="s">
        <v>36</v>
      </c>
      <c r="J27" s="30">
        <v>1.0</v>
      </c>
      <c r="K27" s="30">
        <v>0.0</v>
      </c>
      <c r="L27" s="30">
        <v>0.0</v>
      </c>
      <c r="M27" s="32" t="s">
        <v>49</v>
      </c>
      <c r="N27" s="32" t="s">
        <v>39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5.0</v>
      </c>
      <c r="X27" s="30">
        <v>1.0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9.0</v>
      </c>
      <c r="AF27" s="30">
        <v>5.0</v>
      </c>
      <c r="AG27" s="30">
        <v>5.0</v>
      </c>
      <c r="AH27" s="30">
        <v>0.0</v>
      </c>
      <c r="AI27" s="30">
        <v>1.0</v>
      </c>
      <c r="AJ27" s="79"/>
    </row>
    <row r="28">
      <c r="A28" s="30">
        <v>14210.4</v>
      </c>
      <c r="B28" s="31">
        <v>44470.0</v>
      </c>
      <c r="C28" s="31">
        <v>44543.0</v>
      </c>
      <c r="D28" s="32" t="s">
        <v>194</v>
      </c>
      <c r="E28" s="32" t="s">
        <v>36</v>
      </c>
      <c r="J28" s="30">
        <v>1.0</v>
      </c>
      <c r="K28" s="30">
        <v>0.0</v>
      </c>
      <c r="L28" s="30">
        <v>0.0</v>
      </c>
      <c r="M28" s="32" t="s">
        <v>49</v>
      </c>
      <c r="N28" s="32" t="s">
        <v>39</v>
      </c>
      <c r="O28" s="30">
        <v>0.0</v>
      </c>
      <c r="P28" s="30">
        <v>0.0</v>
      </c>
      <c r="Q28" s="30">
        <v>0.0</v>
      </c>
      <c r="R28" s="30">
        <v>5.0</v>
      </c>
      <c r="S28" s="30">
        <v>1.0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9.0</v>
      </c>
      <c r="AA28" s="30">
        <v>4.0</v>
      </c>
      <c r="AB28" s="30">
        <v>5.0</v>
      </c>
      <c r="AC28" s="30">
        <v>0.0</v>
      </c>
      <c r="AD28" s="30">
        <v>1.0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79"/>
    </row>
    <row r="29">
      <c r="A29" s="30">
        <v>14210.5</v>
      </c>
      <c r="B29" s="31">
        <v>44470.0</v>
      </c>
      <c r="C29" s="31">
        <v>44543.0</v>
      </c>
      <c r="D29" s="32" t="s">
        <v>194</v>
      </c>
      <c r="E29" s="32" t="s">
        <v>36</v>
      </c>
      <c r="J29" s="30">
        <v>0.0</v>
      </c>
      <c r="K29" s="30">
        <v>0.0</v>
      </c>
      <c r="L29" s="30">
        <v>1.0</v>
      </c>
      <c r="M29" s="32" t="s">
        <v>49</v>
      </c>
      <c r="N29" s="32" t="s">
        <v>39</v>
      </c>
      <c r="O29" s="30">
        <v>2.0</v>
      </c>
      <c r="P29" s="30">
        <v>11.0</v>
      </c>
      <c r="Q29" s="30">
        <v>5.0</v>
      </c>
      <c r="R29" s="30">
        <v>10.0</v>
      </c>
      <c r="S29" s="30">
        <v>1.0</v>
      </c>
      <c r="T29" s="30">
        <v>1.0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79"/>
    </row>
    <row r="30">
      <c r="A30" s="30">
        <v>14211.1</v>
      </c>
      <c r="B30" s="31">
        <v>44470.0</v>
      </c>
      <c r="C30" s="31">
        <v>44476.0</v>
      </c>
      <c r="D30" s="32" t="s">
        <v>431</v>
      </c>
      <c r="E30" s="33" t="s">
        <v>36</v>
      </c>
      <c r="F30" s="32" t="s">
        <v>236</v>
      </c>
      <c r="G30" s="32" t="s">
        <v>38</v>
      </c>
      <c r="H30" s="30">
        <v>27601.0</v>
      </c>
      <c r="I30" s="35"/>
      <c r="J30" s="30">
        <v>0.0</v>
      </c>
      <c r="K30" s="30">
        <v>1.0</v>
      </c>
      <c r="L30" s="30">
        <v>0.0</v>
      </c>
      <c r="M30" s="32" t="s">
        <v>39</v>
      </c>
      <c r="N30" s="32" t="s">
        <v>39</v>
      </c>
      <c r="O30" s="30">
        <v>3.0</v>
      </c>
      <c r="P30" s="30">
        <v>12.0</v>
      </c>
      <c r="Q30" s="30">
        <v>6.0</v>
      </c>
      <c r="R30" s="30">
        <v>5.0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5.0</v>
      </c>
      <c r="AC30" s="30">
        <v>1.0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79"/>
    </row>
    <row r="31">
      <c r="A31" s="30">
        <v>14211.2</v>
      </c>
      <c r="B31" s="31">
        <v>44470.0</v>
      </c>
      <c r="C31" s="31">
        <v>44476.0</v>
      </c>
      <c r="D31" s="32" t="s">
        <v>431</v>
      </c>
      <c r="E31" s="33" t="s">
        <v>36</v>
      </c>
      <c r="F31" s="32" t="s">
        <v>236</v>
      </c>
      <c r="G31" s="32" t="s">
        <v>38</v>
      </c>
      <c r="H31" s="30">
        <v>27601.0</v>
      </c>
      <c r="I31" s="35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3.0</v>
      </c>
      <c r="P31" s="30">
        <v>12.0</v>
      </c>
      <c r="Q31" s="30">
        <v>6.0</v>
      </c>
      <c r="R31" s="30">
        <v>5.0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0.0</v>
      </c>
      <c r="AA31" s="30">
        <v>0.0</v>
      </c>
      <c r="AB31" s="30">
        <v>5.0</v>
      </c>
      <c r="AC31" s="30">
        <v>1.0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79"/>
    </row>
    <row r="32">
      <c r="A32" s="30">
        <v>14211.3</v>
      </c>
      <c r="B32" s="31">
        <v>44470.0</v>
      </c>
      <c r="C32" s="31">
        <v>44476.0</v>
      </c>
      <c r="D32" s="32" t="s">
        <v>431</v>
      </c>
      <c r="E32" s="32" t="s">
        <v>36</v>
      </c>
      <c r="J32" s="30">
        <v>0.0</v>
      </c>
      <c r="K32" s="30">
        <v>0.0</v>
      </c>
      <c r="L32" s="30">
        <v>1.0</v>
      </c>
      <c r="M32" s="32" t="s">
        <v>39</v>
      </c>
      <c r="N32" s="32" t="s">
        <v>39</v>
      </c>
      <c r="O32" s="30">
        <v>2.0</v>
      </c>
      <c r="P32" s="30">
        <v>12.0</v>
      </c>
      <c r="Q32" s="30">
        <v>6.0</v>
      </c>
      <c r="R32" s="30">
        <v>10.0</v>
      </c>
      <c r="S32" s="30">
        <v>2.0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79"/>
    </row>
    <row r="33">
      <c r="A33" s="30">
        <v>14211.4</v>
      </c>
      <c r="B33" s="31">
        <v>44470.0</v>
      </c>
      <c r="C33" s="31">
        <v>44476.0</v>
      </c>
      <c r="D33" s="32" t="s">
        <v>431</v>
      </c>
      <c r="E33" s="32" t="s">
        <v>36</v>
      </c>
      <c r="J33" s="30">
        <v>0.0</v>
      </c>
      <c r="K33" s="30">
        <v>0.0</v>
      </c>
      <c r="L33" s="30">
        <v>1.0</v>
      </c>
      <c r="M33" s="32" t="s">
        <v>39</v>
      </c>
      <c r="N33" s="32" t="s">
        <v>39</v>
      </c>
      <c r="O33" s="30">
        <v>1.0</v>
      </c>
      <c r="P33" s="30">
        <v>11.0</v>
      </c>
      <c r="Q33" s="30">
        <v>6.0</v>
      </c>
      <c r="R33" s="30">
        <v>10.0</v>
      </c>
      <c r="S33" s="30">
        <v>1.0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79"/>
    </row>
    <row r="34">
      <c r="A34" s="30">
        <v>14212.1</v>
      </c>
      <c r="B34" s="31">
        <v>44470.0</v>
      </c>
      <c r="C34" s="31">
        <v>44544.0</v>
      </c>
      <c r="D34" s="32" t="s">
        <v>194</v>
      </c>
      <c r="E34" s="32" t="s">
        <v>36</v>
      </c>
      <c r="F34" s="32" t="s">
        <v>191</v>
      </c>
      <c r="G34" s="33" t="s">
        <v>107</v>
      </c>
      <c r="H34" s="34">
        <v>27511.0</v>
      </c>
      <c r="I34" s="35"/>
      <c r="J34" s="30">
        <v>0.0</v>
      </c>
      <c r="K34" s="30">
        <v>1.0</v>
      </c>
      <c r="L34" s="30">
        <v>0.0</v>
      </c>
      <c r="M34" s="32" t="s">
        <v>39</v>
      </c>
      <c r="N34" s="32" t="s">
        <v>39</v>
      </c>
      <c r="O34" s="30">
        <v>6.0</v>
      </c>
      <c r="P34" s="30">
        <v>12.0</v>
      </c>
      <c r="Q34" s="30">
        <v>7.0</v>
      </c>
      <c r="R34" s="30">
        <v>10.0</v>
      </c>
      <c r="S34" s="30">
        <v>2.0</v>
      </c>
      <c r="T34" s="30">
        <v>1.0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79"/>
    </row>
    <row r="35">
      <c r="A35" s="30">
        <v>14212.2</v>
      </c>
      <c r="B35" s="31">
        <v>44470.0</v>
      </c>
      <c r="C35" s="31">
        <v>44544.0</v>
      </c>
      <c r="D35" s="32" t="s">
        <v>194</v>
      </c>
      <c r="E35" s="32" t="s">
        <v>36</v>
      </c>
      <c r="F35" s="32" t="s">
        <v>191</v>
      </c>
      <c r="G35" s="33" t="s">
        <v>107</v>
      </c>
      <c r="H35" s="34">
        <v>27511.0</v>
      </c>
      <c r="I35" s="35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6.0</v>
      </c>
      <c r="P35" s="30">
        <v>14.0</v>
      </c>
      <c r="Q35" s="30">
        <v>7.0</v>
      </c>
      <c r="R35" s="30">
        <v>10.0</v>
      </c>
      <c r="S35" s="30">
        <v>2.0</v>
      </c>
      <c r="T35" s="30">
        <v>1.0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79"/>
    </row>
    <row r="36">
      <c r="A36" s="30">
        <v>14212.3</v>
      </c>
      <c r="B36" s="31">
        <v>44470.0</v>
      </c>
      <c r="C36" s="31">
        <v>44544.0</v>
      </c>
      <c r="D36" s="32" t="s">
        <v>194</v>
      </c>
      <c r="E36" s="32" t="s">
        <v>36</v>
      </c>
      <c r="J36" s="30">
        <v>1.0</v>
      </c>
      <c r="K36" s="30">
        <v>0.0</v>
      </c>
      <c r="L36" s="30">
        <v>0.0</v>
      </c>
      <c r="M36" s="32" t="s">
        <v>39</v>
      </c>
      <c r="N36" s="32" t="s">
        <v>39</v>
      </c>
      <c r="O36" s="30">
        <v>0.0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8.0</v>
      </c>
      <c r="AF36" s="30">
        <v>4.0</v>
      </c>
      <c r="AG36" s="30">
        <v>10.0</v>
      </c>
      <c r="AH36" s="30">
        <v>1.0</v>
      </c>
      <c r="AI36" s="30">
        <v>1.0</v>
      </c>
      <c r="AJ36" s="79"/>
    </row>
    <row r="37">
      <c r="A37" s="30">
        <v>14212.4</v>
      </c>
      <c r="B37" s="31">
        <v>44470.0</v>
      </c>
      <c r="C37" s="31">
        <v>44544.0</v>
      </c>
      <c r="D37" s="32" t="s">
        <v>194</v>
      </c>
      <c r="E37" s="32" t="s">
        <v>36</v>
      </c>
      <c r="J37" s="30">
        <v>1.0</v>
      </c>
      <c r="K37" s="30">
        <v>0.0</v>
      </c>
      <c r="L37" s="30">
        <v>0.0</v>
      </c>
      <c r="M37" s="32" t="s">
        <v>39</v>
      </c>
      <c r="N37" s="32" t="s">
        <v>39</v>
      </c>
      <c r="O37" s="30">
        <v>1.0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9.0</v>
      </c>
      <c r="AA37" s="30">
        <v>4.0</v>
      </c>
      <c r="AB37" s="30">
        <v>10.0</v>
      </c>
      <c r="AC37" s="30">
        <v>1.0</v>
      </c>
      <c r="AD37" s="30">
        <v>1.0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79"/>
    </row>
    <row r="38">
      <c r="A38" s="30">
        <v>14213.1</v>
      </c>
      <c r="B38" s="31">
        <v>44470.0</v>
      </c>
      <c r="C38" s="31">
        <v>44544.0</v>
      </c>
      <c r="D38" s="32" t="s">
        <v>470</v>
      </c>
      <c r="E38" s="32" t="s">
        <v>160</v>
      </c>
      <c r="F38" s="32" t="s">
        <v>149</v>
      </c>
      <c r="G38" s="32" t="s">
        <v>38</v>
      </c>
      <c r="H38" s="30">
        <v>27603.0</v>
      </c>
      <c r="I38" s="37"/>
      <c r="J38" s="30">
        <v>0.0</v>
      </c>
      <c r="K38" s="30">
        <v>1.0</v>
      </c>
      <c r="L38" s="30">
        <v>0.0</v>
      </c>
      <c r="M38" s="32" t="s">
        <v>39</v>
      </c>
      <c r="N38" s="32" t="s">
        <v>39</v>
      </c>
      <c r="O38" s="30">
        <v>5.0</v>
      </c>
      <c r="P38" s="30">
        <v>13.0</v>
      </c>
      <c r="Q38" s="30">
        <v>7.0</v>
      </c>
      <c r="R38" s="30">
        <v>10.0</v>
      </c>
      <c r="S38" s="30">
        <v>2.0</v>
      </c>
      <c r="T38" s="30">
        <v>1.0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79"/>
    </row>
    <row r="39">
      <c r="A39" s="30">
        <v>14213.2</v>
      </c>
      <c r="B39" s="31">
        <v>44470.0</v>
      </c>
      <c r="C39" s="31">
        <v>44544.0</v>
      </c>
      <c r="D39" s="32" t="s">
        <v>470</v>
      </c>
      <c r="E39" s="33" t="s">
        <v>160</v>
      </c>
      <c r="F39" s="37"/>
      <c r="G39" s="37"/>
      <c r="H39" s="37"/>
      <c r="I39" s="35"/>
      <c r="J39" s="30">
        <v>0.0</v>
      </c>
      <c r="K39" s="30">
        <v>0.0</v>
      </c>
      <c r="L39" s="30">
        <v>1.0</v>
      </c>
      <c r="M39" s="32" t="s">
        <v>39</v>
      </c>
      <c r="N39" s="32" t="s">
        <v>39</v>
      </c>
      <c r="O39" s="30">
        <v>3.0</v>
      </c>
      <c r="P39" s="30">
        <v>11.0</v>
      </c>
      <c r="Q39" s="30">
        <v>7.0</v>
      </c>
      <c r="R39" s="30">
        <v>10.0</v>
      </c>
      <c r="S39" s="30">
        <v>2.0</v>
      </c>
      <c r="T39" s="30">
        <v>1.0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79"/>
    </row>
    <row r="40">
      <c r="A40" s="30">
        <v>14213.3</v>
      </c>
      <c r="B40" s="31">
        <v>44470.0</v>
      </c>
      <c r="C40" s="31">
        <v>44544.0</v>
      </c>
      <c r="D40" s="32" t="s">
        <v>470</v>
      </c>
      <c r="E40" s="33" t="s">
        <v>160</v>
      </c>
      <c r="F40" s="37"/>
      <c r="G40" s="37"/>
      <c r="H40" s="37"/>
      <c r="I40" s="35"/>
      <c r="J40" s="30">
        <v>0.0</v>
      </c>
      <c r="K40" s="30">
        <v>0.0</v>
      </c>
      <c r="L40" s="30">
        <v>1.0</v>
      </c>
      <c r="M40" s="32" t="s">
        <v>39</v>
      </c>
      <c r="N40" s="32" t="s">
        <v>39</v>
      </c>
      <c r="O40" s="30">
        <v>4.0</v>
      </c>
      <c r="P40" s="30">
        <v>13.0</v>
      </c>
      <c r="Q40" s="30">
        <v>6.0</v>
      </c>
      <c r="R40" s="30">
        <v>10.0</v>
      </c>
      <c r="S40" s="30">
        <v>2.0</v>
      </c>
      <c r="T40" s="30">
        <v>1.0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79"/>
    </row>
    <row r="41">
      <c r="A41" s="30">
        <v>14213.4</v>
      </c>
      <c r="B41" s="31">
        <v>44470.0</v>
      </c>
      <c r="C41" s="31">
        <v>44544.0</v>
      </c>
      <c r="D41" s="32" t="s">
        <v>470</v>
      </c>
      <c r="E41" s="33" t="s">
        <v>160</v>
      </c>
      <c r="F41" s="37"/>
      <c r="G41" s="37"/>
      <c r="H41" s="37"/>
      <c r="I41" s="35"/>
      <c r="J41" s="30">
        <v>0.0</v>
      </c>
      <c r="K41" s="30">
        <v>0.0</v>
      </c>
      <c r="L41" s="30">
        <v>1.0</v>
      </c>
      <c r="M41" s="32" t="s">
        <v>39</v>
      </c>
      <c r="N41" s="32" t="s">
        <v>39</v>
      </c>
      <c r="O41" s="30">
        <v>4.0</v>
      </c>
      <c r="P41" s="30">
        <v>11.0</v>
      </c>
      <c r="Q41" s="30">
        <v>6.0</v>
      </c>
      <c r="R41" s="30">
        <v>10.0</v>
      </c>
      <c r="S41" s="30">
        <v>2.0</v>
      </c>
      <c r="T41" s="30">
        <v>1.0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79"/>
    </row>
    <row r="42">
      <c r="A42" s="30">
        <v>14214.1</v>
      </c>
      <c r="B42" s="31">
        <v>44473.0</v>
      </c>
      <c r="C42" s="31">
        <v>44474.0</v>
      </c>
      <c r="D42" s="32" t="s">
        <v>178</v>
      </c>
      <c r="E42" s="32" t="s">
        <v>36</v>
      </c>
      <c r="F42" s="32" t="s">
        <v>179</v>
      </c>
      <c r="G42" s="32" t="s">
        <v>38</v>
      </c>
      <c r="H42" s="30">
        <v>27616.0</v>
      </c>
      <c r="I42" s="37"/>
      <c r="J42" s="30">
        <v>0.0</v>
      </c>
      <c r="K42" s="30">
        <v>1.0</v>
      </c>
      <c r="L42" s="30">
        <v>0.0</v>
      </c>
      <c r="M42" s="32" t="s">
        <v>49</v>
      </c>
      <c r="N42" s="32" t="s">
        <v>39</v>
      </c>
      <c r="O42" s="30">
        <v>5.0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13.0</v>
      </c>
      <c r="AA42" s="30">
        <v>7.0</v>
      </c>
      <c r="AB42" s="30">
        <v>12.0</v>
      </c>
      <c r="AC42" s="30">
        <v>1.0</v>
      </c>
      <c r="AD42" s="30">
        <v>1.0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79"/>
    </row>
    <row r="43">
      <c r="A43" s="30">
        <v>14214.2</v>
      </c>
      <c r="B43" s="31">
        <v>44473.0</v>
      </c>
      <c r="C43" s="31">
        <v>44476.0</v>
      </c>
      <c r="D43" s="32" t="s">
        <v>178</v>
      </c>
      <c r="E43" s="32" t="s">
        <v>36</v>
      </c>
      <c r="F43" s="32" t="s">
        <v>179</v>
      </c>
      <c r="G43" s="32" t="s">
        <v>38</v>
      </c>
      <c r="H43" s="30">
        <v>27616.0</v>
      </c>
      <c r="I43" s="37"/>
      <c r="J43" s="30">
        <v>0.0</v>
      </c>
      <c r="K43" s="30">
        <v>1.0</v>
      </c>
      <c r="L43" s="30">
        <v>0.0</v>
      </c>
      <c r="M43" s="32" t="s">
        <v>49</v>
      </c>
      <c r="N43" s="32" t="s">
        <v>39</v>
      </c>
      <c r="O43" s="30">
        <v>6.0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10.0</v>
      </c>
      <c r="AA43" s="30">
        <v>7.0</v>
      </c>
      <c r="AB43" s="30">
        <v>12.0</v>
      </c>
      <c r="AC43" s="30">
        <v>1.0</v>
      </c>
      <c r="AD43" s="30">
        <v>1.0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79"/>
    </row>
    <row r="44">
      <c r="A44" s="30">
        <v>14214.3</v>
      </c>
      <c r="B44" s="31">
        <v>44473.0</v>
      </c>
      <c r="C44" s="31">
        <v>44474.0</v>
      </c>
      <c r="D44" s="32" t="s">
        <v>178</v>
      </c>
      <c r="E44" s="32" t="s">
        <v>36</v>
      </c>
      <c r="F44" s="32" t="s">
        <v>216</v>
      </c>
      <c r="G44" s="33" t="s">
        <v>86</v>
      </c>
      <c r="H44" s="34">
        <v>27591.0</v>
      </c>
      <c r="I44" s="35"/>
      <c r="J44" s="30">
        <v>0.0</v>
      </c>
      <c r="K44" s="30">
        <v>1.0</v>
      </c>
      <c r="L44" s="30">
        <v>0.0</v>
      </c>
      <c r="M44" s="32" t="s">
        <v>49</v>
      </c>
      <c r="N44" s="32" t="s">
        <v>39</v>
      </c>
      <c r="O44" s="30">
        <v>5.0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11.0</v>
      </c>
      <c r="V44" s="30">
        <v>6.0</v>
      </c>
      <c r="W44" s="30">
        <v>10.0</v>
      </c>
      <c r="X44" s="30">
        <v>1.0</v>
      </c>
      <c r="Y44" s="30">
        <v>1.0</v>
      </c>
      <c r="Z44" s="30">
        <v>0.0</v>
      </c>
      <c r="AA44" s="30">
        <v>0.0</v>
      </c>
      <c r="AB44" s="30">
        <v>0.0</v>
      </c>
      <c r="AC44" s="30">
        <v>0.0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79"/>
    </row>
    <row r="45">
      <c r="A45" s="30">
        <v>14215.1</v>
      </c>
      <c r="B45" s="31">
        <v>44473.0</v>
      </c>
      <c r="C45" s="31">
        <v>44498.0</v>
      </c>
      <c r="D45" s="32" t="s">
        <v>420</v>
      </c>
      <c r="E45" s="32" t="s">
        <v>421</v>
      </c>
      <c r="F45" s="32" t="s">
        <v>187</v>
      </c>
      <c r="G45" s="32" t="s">
        <v>38</v>
      </c>
      <c r="H45" s="30">
        <v>27616.0</v>
      </c>
      <c r="I45" s="35"/>
      <c r="J45" s="30">
        <v>0.0</v>
      </c>
      <c r="K45" s="30">
        <v>1.0</v>
      </c>
      <c r="L45" s="30">
        <v>0.0</v>
      </c>
      <c r="M45" s="32" t="s">
        <v>49</v>
      </c>
      <c r="N45" s="32" t="s">
        <v>39</v>
      </c>
      <c r="O45" s="30">
        <v>4.0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11.0</v>
      </c>
      <c r="AA45" s="30">
        <v>5.0</v>
      </c>
      <c r="AB45" s="30">
        <v>10.0</v>
      </c>
      <c r="AC45" s="30">
        <v>2.0</v>
      </c>
      <c r="AD45" s="30">
        <v>1.0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79"/>
    </row>
    <row r="46">
      <c r="A46" s="30">
        <v>14216.1</v>
      </c>
      <c r="B46" s="31">
        <v>44473.0</v>
      </c>
      <c r="C46" s="31">
        <v>44539.0</v>
      </c>
      <c r="D46" s="32" t="s">
        <v>194</v>
      </c>
      <c r="E46" s="32" t="s">
        <v>36</v>
      </c>
      <c r="F46" s="32" t="s">
        <v>191</v>
      </c>
      <c r="G46" s="32" t="s">
        <v>107</v>
      </c>
      <c r="H46" s="30">
        <v>27511.0</v>
      </c>
      <c r="I46" s="35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0.0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12.0</v>
      </c>
      <c r="V46" s="30">
        <v>5.0</v>
      </c>
      <c r="W46" s="30">
        <v>10.0</v>
      </c>
      <c r="X46" s="30">
        <v>1.0</v>
      </c>
      <c r="Y46" s="30">
        <v>1.0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79"/>
    </row>
    <row r="47">
      <c r="A47" s="30">
        <v>14216.2</v>
      </c>
      <c r="B47" s="31">
        <v>44473.0</v>
      </c>
      <c r="C47" s="31">
        <v>44539.0</v>
      </c>
      <c r="D47" s="32" t="s">
        <v>194</v>
      </c>
      <c r="E47" s="32" t="s">
        <v>36</v>
      </c>
      <c r="F47" s="32" t="s">
        <v>191</v>
      </c>
      <c r="G47" s="33" t="s">
        <v>107</v>
      </c>
      <c r="H47" s="34">
        <v>27511.0</v>
      </c>
      <c r="I47" s="35"/>
      <c r="J47" s="30">
        <v>0.0</v>
      </c>
      <c r="K47" s="30">
        <v>1.0</v>
      </c>
      <c r="L47" s="30">
        <v>0.0</v>
      </c>
      <c r="M47" s="32" t="s">
        <v>39</v>
      </c>
      <c r="N47" s="32" t="s">
        <v>39</v>
      </c>
      <c r="O47" s="30">
        <v>0.0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12.0</v>
      </c>
      <c r="V47" s="30">
        <v>6.0</v>
      </c>
      <c r="W47" s="30">
        <v>10.0</v>
      </c>
      <c r="X47" s="30">
        <v>1.0</v>
      </c>
      <c r="Y47" s="30">
        <v>1.0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79"/>
    </row>
    <row r="48">
      <c r="A48" s="30">
        <v>14217.1</v>
      </c>
      <c r="B48" s="31">
        <v>44473.0</v>
      </c>
      <c r="C48" s="31">
        <v>44539.0</v>
      </c>
      <c r="D48" s="32" t="s">
        <v>420</v>
      </c>
      <c r="E48" s="32" t="s">
        <v>421</v>
      </c>
      <c r="H48" s="38"/>
      <c r="I48" s="35"/>
      <c r="J48" s="30">
        <v>1.0</v>
      </c>
      <c r="K48" s="30">
        <v>0.0</v>
      </c>
      <c r="L48" s="30">
        <v>0.0</v>
      </c>
      <c r="M48" s="32" t="s">
        <v>49</v>
      </c>
      <c r="N48" s="32" t="s">
        <v>39</v>
      </c>
      <c r="O48" s="30">
        <v>1.0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6.0</v>
      </c>
      <c r="AF48" s="30">
        <v>2.0</v>
      </c>
      <c r="AG48" s="30">
        <v>10.0</v>
      </c>
      <c r="AH48" s="30">
        <v>1.0</v>
      </c>
      <c r="AI48" s="30">
        <v>1.0</v>
      </c>
      <c r="AJ48" s="79"/>
    </row>
    <row r="49">
      <c r="A49" s="30">
        <v>14218.1</v>
      </c>
      <c r="B49" s="31">
        <v>44473.0</v>
      </c>
      <c r="C49" s="31">
        <v>44544.0</v>
      </c>
      <c r="D49" s="32" t="s">
        <v>215</v>
      </c>
      <c r="E49" s="32" t="s">
        <v>36</v>
      </c>
      <c r="F49" s="32" t="s">
        <v>183</v>
      </c>
      <c r="G49" s="32" t="s">
        <v>86</v>
      </c>
      <c r="H49" s="30">
        <v>27591.0</v>
      </c>
      <c r="I49" s="35"/>
      <c r="J49" s="30">
        <v>0.0</v>
      </c>
      <c r="K49" s="30">
        <v>1.0</v>
      </c>
      <c r="L49" s="30">
        <v>0.0</v>
      </c>
      <c r="M49" s="32" t="s">
        <v>39</v>
      </c>
      <c r="N49" s="32" t="s">
        <v>39</v>
      </c>
      <c r="O49" s="30">
        <v>2.0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10.0</v>
      </c>
      <c r="AA49" s="30">
        <v>4.0</v>
      </c>
      <c r="AB49" s="30">
        <v>10.0</v>
      </c>
      <c r="AC49" s="30">
        <v>1.0</v>
      </c>
      <c r="AD49" s="30">
        <v>1.0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79"/>
    </row>
    <row r="50">
      <c r="A50" s="30">
        <v>14218.2</v>
      </c>
      <c r="B50" s="31">
        <v>44473.0</v>
      </c>
      <c r="C50" s="31">
        <v>44545.0</v>
      </c>
      <c r="D50" s="32" t="s">
        <v>215</v>
      </c>
      <c r="E50" s="33" t="s">
        <v>36</v>
      </c>
      <c r="F50" s="32" t="s">
        <v>183</v>
      </c>
      <c r="G50" s="32" t="s">
        <v>86</v>
      </c>
      <c r="H50" s="30">
        <v>27591.0</v>
      </c>
      <c r="I50" s="35"/>
      <c r="J50" s="30">
        <v>0.0</v>
      </c>
      <c r="K50" s="30">
        <v>1.0</v>
      </c>
      <c r="L50" s="30">
        <v>0.0</v>
      </c>
      <c r="M50" s="32" t="s">
        <v>39</v>
      </c>
      <c r="N50" s="32" t="s">
        <v>39</v>
      </c>
      <c r="O50" s="30">
        <v>2.0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12.0</v>
      </c>
      <c r="AA50" s="30">
        <v>5.0</v>
      </c>
      <c r="AB50" s="30">
        <v>10.0</v>
      </c>
      <c r="AC50" s="30">
        <v>1.0</v>
      </c>
      <c r="AD50" s="30">
        <v>1.0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79"/>
    </row>
    <row r="51">
      <c r="A51" s="30">
        <v>14218.3</v>
      </c>
      <c r="B51" s="31">
        <v>44473.0</v>
      </c>
      <c r="C51" s="31">
        <v>44544.0</v>
      </c>
      <c r="D51" s="32" t="s">
        <v>215</v>
      </c>
      <c r="E51" s="32" t="s">
        <v>36</v>
      </c>
      <c r="F51" s="32" t="s">
        <v>308</v>
      </c>
      <c r="G51" s="32" t="s">
        <v>43</v>
      </c>
      <c r="H51" s="30">
        <v>27545.0</v>
      </c>
      <c r="I51" s="37"/>
      <c r="J51" s="30">
        <v>0.0</v>
      </c>
      <c r="K51" s="30">
        <v>1.0</v>
      </c>
      <c r="L51" s="30">
        <v>0.0</v>
      </c>
      <c r="M51" s="32" t="s">
        <v>39</v>
      </c>
      <c r="N51" s="32" t="s">
        <v>39</v>
      </c>
      <c r="O51" s="30">
        <v>0.0</v>
      </c>
      <c r="P51" s="30">
        <v>10.0</v>
      </c>
      <c r="Q51" s="30">
        <v>4.0</v>
      </c>
      <c r="R51" s="30">
        <v>10.0</v>
      </c>
      <c r="S51" s="30">
        <v>1.0</v>
      </c>
      <c r="T51" s="30">
        <v>1.0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79"/>
    </row>
    <row r="52">
      <c r="A52" s="30">
        <v>14218.4</v>
      </c>
      <c r="B52" s="31">
        <v>44473.0</v>
      </c>
      <c r="C52" s="31">
        <v>44545.0</v>
      </c>
      <c r="D52" s="32" t="s">
        <v>215</v>
      </c>
      <c r="E52" s="32" t="s">
        <v>36</v>
      </c>
      <c r="F52" s="32" t="s">
        <v>308</v>
      </c>
      <c r="G52" s="32" t="s">
        <v>43</v>
      </c>
      <c r="H52" s="30">
        <v>27545.0</v>
      </c>
      <c r="I52" s="35"/>
      <c r="J52" s="30">
        <v>0.0</v>
      </c>
      <c r="K52" s="30">
        <v>1.0</v>
      </c>
      <c r="L52" s="30">
        <v>0.0</v>
      </c>
      <c r="M52" s="32" t="s">
        <v>39</v>
      </c>
      <c r="N52" s="32" t="s">
        <v>39</v>
      </c>
      <c r="O52" s="30">
        <v>0.0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12.0</v>
      </c>
      <c r="V52" s="30">
        <v>4.0</v>
      </c>
      <c r="W52" s="30">
        <v>10.0</v>
      </c>
      <c r="X52" s="30">
        <v>1.0</v>
      </c>
      <c r="Y52" s="30">
        <v>1.0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79"/>
    </row>
    <row r="53">
      <c r="A53" s="30">
        <v>14218.5</v>
      </c>
      <c r="B53" s="31">
        <v>44473.0</v>
      </c>
      <c r="C53" s="31">
        <v>44545.0</v>
      </c>
      <c r="D53" s="32" t="s">
        <v>215</v>
      </c>
      <c r="E53" s="33" t="s">
        <v>36</v>
      </c>
      <c r="F53" s="32" t="s">
        <v>308</v>
      </c>
      <c r="G53" s="32" t="s">
        <v>43</v>
      </c>
      <c r="H53" s="30">
        <v>27545.0</v>
      </c>
      <c r="I53" s="35"/>
      <c r="J53" s="30">
        <v>0.0</v>
      </c>
      <c r="K53" s="30">
        <v>1.0</v>
      </c>
      <c r="L53" s="30">
        <v>0.0</v>
      </c>
      <c r="M53" s="32" t="s">
        <v>39</v>
      </c>
      <c r="N53" s="32" t="s">
        <v>39</v>
      </c>
      <c r="O53" s="30">
        <v>0.0</v>
      </c>
      <c r="P53" s="30">
        <v>10.0</v>
      </c>
      <c r="Q53" s="30">
        <v>5.0</v>
      </c>
      <c r="R53" s="30">
        <v>10.0</v>
      </c>
      <c r="S53" s="30">
        <v>1.0</v>
      </c>
      <c r="T53" s="30">
        <v>1.0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79"/>
    </row>
    <row r="54">
      <c r="A54" s="30">
        <v>14218.6</v>
      </c>
      <c r="B54" s="31">
        <v>44473.0</v>
      </c>
      <c r="C54" s="31">
        <v>44544.0</v>
      </c>
      <c r="D54" s="32" t="s">
        <v>215</v>
      </c>
      <c r="E54" s="32" t="s">
        <v>36</v>
      </c>
      <c r="J54" s="30">
        <v>0.0</v>
      </c>
      <c r="K54" s="30">
        <v>0.0</v>
      </c>
      <c r="L54" s="30">
        <v>1.0</v>
      </c>
      <c r="M54" s="32" t="s">
        <v>39</v>
      </c>
      <c r="N54" s="32" t="s">
        <v>39</v>
      </c>
      <c r="O54" s="30">
        <v>0.0</v>
      </c>
      <c r="P54" s="30">
        <v>9.0</v>
      </c>
      <c r="Q54" s="30">
        <v>6.0</v>
      </c>
      <c r="R54" s="30">
        <v>10.0</v>
      </c>
      <c r="S54" s="30">
        <v>1.0</v>
      </c>
      <c r="T54" s="30">
        <v>1.0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0.0</v>
      </c>
      <c r="AA54" s="30">
        <v>0.0</v>
      </c>
      <c r="AB54" s="30">
        <v>0.0</v>
      </c>
      <c r="AC54" s="30">
        <v>0.0</v>
      </c>
      <c r="AD54" s="30">
        <v>0.0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79"/>
    </row>
    <row r="55">
      <c r="A55" s="30">
        <v>14219.1</v>
      </c>
      <c r="B55" s="31">
        <v>44473.0</v>
      </c>
      <c r="C55" s="31">
        <v>44539.0</v>
      </c>
      <c r="D55" s="32" t="s">
        <v>130</v>
      </c>
      <c r="E55" s="32" t="s">
        <v>36</v>
      </c>
      <c r="F55" s="32" t="s">
        <v>98</v>
      </c>
      <c r="G55" s="32" t="s">
        <v>38</v>
      </c>
      <c r="H55" s="30">
        <v>27616.0</v>
      </c>
      <c r="I55" s="35"/>
      <c r="J55" s="30">
        <v>0.0</v>
      </c>
      <c r="K55" s="30">
        <v>1.0</v>
      </c>
      <c r="L55" s="30">
        <v>0.0</v>
      </c>
      <c r="M55" s="32" t="s">
        <v>39</v>
      </c>
      <c r="N55" s="32" t="s">
        <v>49</v>
      </c>
      <c r="O55" s="30">
        <v>0.0</v>
      </c>
      <c r="P55" s="30">
        <v>0.0</v>
      </c>
      <c r="Q55" s="30">
        <v>0.0</v>
      </c>
      <c r="R55" s="30">
        <v>3.0</v>
      </c>
      <c r="S55" s="30">
        <v>1.0</v>
      </c>
      <c r="T55" s="30">
        <v>0.0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12.0</v>
      </c>
      <c r="AA55" s="30">
        <v>5.0</v>
      </c>
      <c r="AB55" s="30">
        <v>10.0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79"/>
    </row>
    <row r="56">
      <c r="A56" s="30">
        <v>14220.1</v>
      </c>
      <c r="B56" s="31">
        <v>44473.0</v>
      </c>
      <c r="C56" s="31">
        <v>44544.0</v>
      </c>
      <c r="D56" s="32" t="s">
        <v>215</v>
      </c>
      <c r="E56" s="32" t="s">
        <v>36</v>
      </c>
      <c r="J56" s="30">
        <v>0.0</v>
      </c>
      <c r="K56" s="30">
        <v>0.0</v>
      </c>
      <c r="L56" s="30">
        <v>1.0</v>
      </c>
      <c r="M56" s="32" t="s">
        <v>39</v>
      </c>
      <c r="N56" s="32" t="s">
        <v>39</v>
      </c>
      <c r="O56" s="30">
        <v>0.0</v>
      </c>
      <c r="P56" s="30">
        <v>11.0</v>
      </c>
      <c r="Q56" s="30">
        <v>5.0</v>
      </c>
      <c r="R56" s="30">
        <v>5.0</v>
      </c>
      <c r="S56" s="30">
        <v>1.0</v>
      </c>
      <c r="T56" s="30">
        <v>1.0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79"/>
    </row>
    <row r="57">
      <c r="A57" s="30">
        <v>14220.2</v>
      </c>
      <c r="B57" s="31">
        <v>44473.0</v>
      </c>
      <c r="C57" s="31">
        <v>44544.0</v>
      </c>
      <c r="D57" s="32" t="s">
        <v>215</v>
      </c>
      <c r="E57" s="32" t="s">
        <v>36</v>
      </c>
      <c r="J57" s="30">
        <v>1.0</v>
      </c>
      <c r="K57" s="30">
        <v>0.0</v>
      </c>
      <c r="L57" s="30">
        <v>0.0</v>
      </c>
      <c r="M57" s="32" t="s">
        <v>39</v>
      </c>
      <c r="N57" s="32" t="s">
        <v>39</v>
      </c>
      <c r="O57" s="30">
        <v>0.0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0.0</v>
      </c>
      <c r="V57" s="30">
        <v>0.0</v>
      </c>
      <c r="W57" s="30">
        <v>0.0</v>
      </c>
      <c r="X57" s="30">
        <v>0.0</v>
      </c>
      <c r="Y57" s="30">
        <v>0.0</v>
      </c>
      <c r="Z57" s="30">
        <v>5.0</v>
      </c>
      <c r="AA57" s="30">
        <v>3.0</v>
      </c>
      <c r="AB57" s="30">
        <v>11.0</v>
      </c>
      <c r="AC57" s="30">
        <v>1.0</v>
      </c>
      <c r="AD57" s="30">
        <v>1.0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79"/>
    </row>
    <row r="58">
      <c r="A58" s="30">
        <v>14220.3</v>
      </c>
      <c r="B58" s="31">
        <v>44473.0</v>
      </c>
      <c r="C58" s="31">
        <v>44544.0</v>
      </c>
      <c r="D58" s="32" t="s">
        <v>215</v>
      </c>
      <c r="E58" s="32" t="s">
        <v>36</v>
      </c>
      <c r="J58" s="30">
        <v>1.0</v>
      </c>
      <c r="K58" s="30">
        <v>0.0</v>
      </c>
      <c r="L58" s="30">
        <v>0.0</v>
      </c>
      <c r="M58" s="32" t="s">
        <v>39</v>
      </c>
      <c r="N58" s="32" t="s">
        <v>39</v>
      </c>
      <c r="O58" s="30">
        <v>0.0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6.0</v>
      </c>
      <c r="AF58" s="30">
        <v>3.0</v>
      </c>
      <c r="AG58" s="30">
        <v>10.0</v>
      </c>
      <c r="AH58" s="30">
        <v>1.0</v>
      </c>
      <c r="AI58" s="30">
        <v>1.0</v>
      </c>
      <c r="AJ58" s="79"/>
    </row>
    <row r="59">
      <c r="A59" s="30">
        <v>14221.1</v>
      </c>
      <c r="B59" s="31">
        <v>44473.0</v>
      </c>
      <c r="C59" s="31">
        <v>44545.0</v>
      </c>
      <c r="D59" s="32" t="s">
        <v>194</v>
      </c>
      <c r="E59" s="32" t="s">
        <v>36</v>
      </c>
      <c r="F59" s="32" t="s">
        <v>191</v>
      </c>
      <c r="G59" s="32" t="s">
        <v>107</v>
      </c>
      <c r="H59" s="30">
        <v>27511.0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0.0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12.0</v>
      </c>
      <c r="V59" s="30">
        <v>6.0</v>
      </c>
      <c r="W59" s="30">
        <v>10.0</v>
      </c>
      <c r="X59" s="30">
        <v>1.0</v>
      </c>
      <c r="Y59" s="30">
        <v>1.0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79"/>
    </row>
    <row r="60">
      <c r="A60" s="30">
        <v>14221.2</v>
      </c>
      <c r="B60" s="31">
        <v>44473.0</v>
      </c>
      <c r="C60" s="31">
        <v>44545.0</v>
      </c>
      <c r="D60" s="32" t="s">
        <v>194</v>
      </c>
      <c r="E60" s="32" t="s">
        <v>36</v>
      </c>
      <c r="J60" s="30">
        <v>1.0</v>
      </c>
      <c r="K60" s="30">
        <v>0.0</v>
      </c>
      <c r="L60" s="30">
        <v>0.0</v>
      </c>
      <c r="M60" s="32" t="s">
        <v>39</v>
      </c>
      <c r="N60" s="32" t="s">
        <v>39</v>
      </c>
      <c r="O60" s="30">
        <v>0.0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11.0</v>
      </c>
      <c r="AF60" s="30">
        <v>5.0</v>
      </c>
      <c r="AG60" s="30">
        <v>10.0</v>
      </c>
      <c r="AH60" s="30">
        <v>1.0</v>
      </c>
      <c r="AI60" s="30">
        <v>1.0</v>
      </c>
      <c r="AJ60" s="79"/>
    </row>
    <row r="61">
      <c r="A61" s="30">
        <v>14221.3</v>
      </c>
      <c r="B61" s="31">
        <v>44473.0</v>
      </c>
      <c r="C61" s="31">
        <v>44545.0</v>
      </c>
      <c r="D61" s="32" t="s">
        <v>194</v>
      </c>
      <c r="E61" s="32" t="s">
        <v>36</v>
      </c>
      <c r="J61" s="30">
        <v>1.0</v>
      </c>
      <c r="K61" s="30">
        <v>0.0</v>
      </c>
      <c r="L61" s="30">
        <v>0.0</v>
      </c>
      <c r="M61" s="32" t="s">
        <v>39</v>
      </c>
      <c r="N61" s="32" t="s">
        <v>39</v>
      </c>
      <c r="O61" s="30">
        <v>0.0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6.0</v>
      </c>
      <c r="AF61" s="30">
        <v>2.0</v>
      </c>
      <c r="AG61" s="30">
        <v>10.0</v>
      </c>
      <c r="AH61" s="30">
        <v>1.0</v>
      </c>
      <c r="AI61" s="30">
        <v>1.0</v>
      </c>
      <c r="AJ61" s="79"/>
    </row>
    <row r="62">
      <c r="A62" s="30">
        <v>14221.4</v>
      </c>
      <c r="B62" s="31">
        <v>44473.0</v>
      </c>
      <c r="C62" s="31">
        <v>44545.0</v>
      </c>
      <c r="D62" s="32" t="s">
        <v>194</v>
      </c>
      <c r="E62" s="32" t="s">
        <v>36</v>
      </c>
      <c r="J62" s="30">
        <v>1.0</v>
      </c>
      <c r="K62" s="30">
        <v>0.0</v>
      </c>
      <c r="L62" s="30">
        <v>0.0</v>
      </c>
      <c r="M62" s="32" t="s">
        <v>39</v>
      </c>
      <c r="N62" s="32" t="s">
        <v>39</v>
      </c>
      <c r="O62" s="30">
        <v>0.0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3.0</v>
      </c>
      <c r="AA62" s="30">
        <v>3.0</v>
      </c>
      <c r="AB62" s="30">
        <v>10.0</v>
      </c>
      <c r="AC62" s="30">
        <v>2.0</v>
      </c>
      <c r="AD62" s="30">
        <v>1.0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79"/>
    </row>
    <row r="63">
      <c r="A63" s="30">
        <v>14222.1</v>
      </c>
      <c r="B63" s="31">
        <v>44473.0</v>
      </c>
      <c r="C63" s="31">
        <v>44550.0</v>
      </c>
      <c r="D63" s="32" t="s">
        <v>194</v>
      </c>
      <c r="E63" s="32" t="s">
        <v>36</v>
      </c>
      <c r="J63" s="30">
        <v>0.0</v>
      </c>
      <c r="K63" s="30">
        <v>0.0</v>
      </c>
      <c r="L63" s="30">
        <v>1.0</v>
      </c>
      <c r="M63" s="32" t="s">
        <v>39</v>
      </c>
      <c r="N63" s="32" t="s">
        <v>39</v>
      </c>
      <c r="O63" s="30">
        <v>0.0</v>
      </c>
      <c r="P63" s="30">
        <v>11.0</v>
      </c>
      <c r="Q63" s="30">
        <v>5.0</v>
      </c>
      <c r="R63" s="30">
        <v>10.0</v>
      </c>
      <c r="S63" s="30">
        <v>2.0</v>
      </c>
      <c r="T63" s="30">
        <v>1.0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79"/>
    </row>
    <row r="64">
      <c r="A64" s="30">
        <v>14222.2</v>
      </c>
      <c r="B64" s="31">
        <v>44473.0</v>
      </c>
      <c r="C64" s="31">
        <v>44550.0</v>
      </c>
      <c r="D64" s="32" t="s">
        <v>194</v>
      </c>
      <c r="E64" s="32" t="s">
        <v>36</v>
      </c>
      <c r="F64" s="32" t="s">
        <v>191</v>
      </c>
      <c r="G64" s="32" t="s">
        <v>107</v>
      </c>
      <c r="H64" s="30">
        <v>27511.0</v>
      </c>
      <c r="I64" s="37"/>
      <c r="J64" s="30">
        <v>0.0</v>
      </c>
      <c r="K64" s="30">
        <v>1.0</v>
      </c>
      <c r="L64" s="30">
        <v>0.0</v>
      </c>
      <c r="M64" s="32" t="s">
        <v>39</v>
      </c>
      <c r="N64" s="32" t="s">
        <v>39</v>
      </c>
      <c r="O64" s="30">
        <v>0.0</v>
      </c>
      <c r="P64" s="30">
        <v>12.0</v>
      </c>
      <c r="Q64" s="30">
        <v>6.0</v>
      </c>
      <c r="R64" s="30">
        <v>10.0</v>
      </c>
      <c r="S64" s="30">
        <v>2.0</v>
      </c>
      <c r="T64" s="30">
        <v>1.0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79"/>
    </row>
    <row r="65">
      <c r="A65" s="30">
        <v>14222.3</v>
      </c>
      <c r="B65" s="31">
        <v>44473.0</v>
      </c>
      <c r="C65" s="31">
        <v>44550.0</v>
      </c>
      <c r="D65" s="32" t="s">
        <v>194</v>
      </c>
      <c r="E65" s="32" t="s">
        <v>36</v>
      </c>
      <c r="J65" s="30">
        <v>1.0</v>
      </c>
      <c r="K65" s="30">
        <v>0.0</v>
      </c>
      <c r="L65" s="30">
        <v>0.0</v>
      </c>
      <c r="M65" s="32" t="s">
        <v>39</v>
      </c>
      <c r="N65" s="32" t="s">
        <v>39</v>
      </c>
      <c r="O65" s="30">
        <v>0.0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6.0</v>
      </c>
      <c r="AA65" s="30">
        <v>3.0</v>
      </c>
      <c r="AB65" s="30">
        <v>10.0</v>
      </c>
      <c r="AC65" s="30">
        <v>2.0</v>
      </c>
      <c r="AD65" s="30">
        <v>1.0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79"/>
    </row>
    <row r="66">
      <c r="A66" s="30">
        <v>14222.4</v>
      </c>
      <c r="B66" s="31">
        <v>44473.0</v>
      </c>
      <c r="C66" s="31">
        <v>44550.0</v>
      </c>
      <c r="D66" s="32" t="s">
        <v>194</v>
      </c>
      <c r="E66" s="32" t="s">
        <v>36</v>
      </c>
      <c r="J66" s="30">
        <v>1.0</v>
      </c>
      <c r="K66" s="30">
        <v>0.0</v>
      </c>
      <c r="L66" s="30">
        <v>0.0</v>
      </c>
      <c r="M66" s="32" t="s">
        <v>39</v>
      </c>
      <c r="N66" s="32" t="s">
        <v>39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0.0</v>
      </c>
      <c r="V66" s="30">
        <v>0.0</v>
      </c>
      <c r="W66" s="30">
        <v>0.0</v>
      </c>
      <c r="X66" s="30">
        <v>0.0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5.0</v>
      </c>
      <c r="AF66" s="30">
        <v>2.0</v>
      </c>
      <c r="AG66" s="30">
        <v>10.0</v>
      </c>
      <c r="AH66" s="30">
        <v>1.0</v>
      </c>
      <c r="AI66" s="30">
        <v>1.0</v>
      </c>
      <c r="AJ66" s="79"/>
    </row>
    <row r="67">
      <c r="A67" s="30">
        <v>14223.1</v>
      </c>
      <c r="B67" s="31">
        <v>44473.0</v>
      </c>
      <c r="C67" s="31">
        <v>44545.0</v>
      </c>
      <c r="D67" s="32" t="s">
        <v>194</v>
      </c>
      <c r="E67" s="32" t="s">
        <v>36</v>
      </c>
      <c r="F67" s="32" t="s">
        <v>191</v>
      </c>
      <c r="G67" s="32" t="s">
        <v>107</v>
      </c>
      <c r="H67" s="30">
        <v>27511.0</v>
      </c>
      <c r="I67" s="37"/>
      <c r="J67" s="30">
        <v>0.0</v>
      </c>
      <c r="K67" s="30">
        <v>1.0</v>
      </c>
      <c r="L67" s="30">
        <v>0.0</v>
      </c>
      <c r="M67" s="32" t="s">
        <v>39</v>
      </c>
      <c r="N67" s="32" t="s">
        <v>39</v>
      </c>
      <c r="O67" s="30">
        <v>0.0</v>
      </c>
      <c r="P67" s="30">
        <v>13.0</v>
      </c>
      <c r="Q67" s="30">
        <v>7.0</v>
      </c>
      <c r="R67" s="30">
        <v>10.0</v>
      </c>
      <c r="S67" s="30">
        <v>2.0</v>
      </c>
      <c r="T67" s="30">
        <v>1.0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79"/>
    </row>
    <row r="68">
      <c r="A68" s="30">
        <v>14224.1</v>
      </c>
      <c r="B68" s="31">
        <v>44473.0</v>
      </c>
      <c r="C68" s="31">
        <v>44547.0</v>
      </c>
      <c r="D68" s="32" t="s">
        <v>264</v>
      </c>
      <c r="E68" s="33" t="s">
        <v>36</v>
      </c>
      <c r="F68" s="32" t="s">
        <v>311</v>
      </c>
      <c r="G68" s="32" t="s">
        <v>38</v>
      </c>
      <c r="H68" s="30">
        <v>27616.0</v>
      </c>
      <c r="I68" s="35"/>
      <c r="J68" s="30">
        <v>0.0</v>
      </c>
      <c r="K68" s="30">
        <v>1.0</v>
      </c>
      <c r="L68" s="30">
        <v>0.0</v>
      </c>
      <c r="M68" s="32" t="s">
        <v>49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12.0</v>
      </c>
      <c r="V68" s="30">
        <v>5.0</v>
      </c>
      <c r="W68" s="30">
        <v>10.0</v>
      </c>
      <c r="X68" s="30">
        <v>1.0</v>
      </c>
      <c r="Y68" s="30">
        <v>1.0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79"/>
    </row>
    <row r="69">
      <c r="A69" s="30">
        <v>14224.2</v>
      </c>
      <c r="B69" s="31">
        <v>44473.0</v>
      </c>
      <c r="C69" s="31">
        <v>44547.0</v>
      </c>
      <c r="D69" s="32" t="s">
        <v>264</v>
      </c>
      <c r="E69" s="33" t="s">
        <v>36</v>
      </c>
      <c r="F69" s="32" t="s">
        <v>98</v>
      </c>
      <c r="G69" s="32" t="s">
        <v>38</v>
      </c>
      <c r="H69" s="30">
        <v>27616.0</v>
      </c>
      <c r="I69" s="35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0.0</v>
      </c>
      <c r="P69" s="30">
        <v>10.0</v>
      </c>
      <c r="Q69" s="30">
        <v>5.0</v>
      </c>
      <c r="R69" s="30">
        <v>5.0</v>
      </c>
      <c r="S69" s="30">
        <v>0.0</v>
      </c>
      <c r="T69" s="30">
        <v>1.0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5.0</v>
      </c>
      <c r="AC69" s="30">
        <v>1.0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79"/>
    </row>
    <row r="70">
      <c r="A70" s="30">
        <v>14225.1</v>
      </c>
      <c r="B70" s="31">
        <v>44473.0</v>
      </c>
      <c r="C70" s="31">
        <v>44545.0</v>
      </c>
      <c r="D70" s="32" t="s">
        <v>416</v>
      </c>
      <c r="E70" s="33" t="s">
        <v>36</v>
      </c>
      <c r="F70" s="32" t="s">
        <v>147</v>
      </c>
      <c r="G70" s="32" t="s">
        <v>38</v>
      </c>
      <c r="H70" s="30">
        <v>27612.0</v>
      </c>
      <c r="I70" s="35"/>
      <c r="J70" s="30">
        <v>0.0</v>
      </c>
      <c r="K70" s="30">
        <v>1.0</v>
      </c>
      <c r="L70" s="30">
        <v>0.0</v>
      </c>
      <c r="M70" s="32" t="s">
        <v>39</v>
      </c>
      <c r="N70" s="32" t="s">
        <v>39</v>
      </c>
      <c r="O70" s="30">
        <v>4.0</v>
      </c>
      <c r="P70" s="30">
        <v>13.0</v>
      </c>
      <c r="Q70" s="30">
        <v>7.0</v>
      </c>
      <c r="R70" s="30">
        <v>12.0</v>
      </c>
      <c r="S70" s="30">
        <v>1.0</v>
      </c>
      <c r="T70" s="30">
        <v>1.0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79"/>
    </row>
    <row r="71">
      <c r="A71" s="30">
        <v>14226.1</v>
      </c>
      <c r="B71" s="31">
        <v>44473.0</v>
      </c>
      <c r="C71" s="31">
        <v>44550.0</v>
      </c>
      <c r="D71" s="32" t="s">
        <v>285</v>
      </c>
      <c r="E71" s="32" t="s">
        <v>36</v>
      </c>
      <c r="F71" s="32" t="s">
        <v>388</v>
      </c>
      <c r="G71" s="32" t="s">
        <v>389</v>
      </c>
      <c r="H71" s="30">
        <v>27592.0</v>
      </c>
      <c r="I71" s="35"/>
      <c r="J71" s="30">
        <v>0.0</v>
      </c>
      <c r="K71" s="30">
        <v>1.0</v>
      </c>
      <c r="L71" s="30">
        <v>0.0</v>
      </c>
      <c r="M71" s="32" t="s">
        <v>39</v>
      </c>
      <c r="N71" s="32" t="s">
        <v>39</v>
      </c>
      <c r="O71" s="30">
        <v>0.0</v>
      </c>
      <c r="P71" s="30">
        <v>11.0</v>
      </c>
      <c r="Q71" s="30">
        <v>5.0</v>
      </c>
      <c r="R71" s="30">
        <v>12.0</v>
      </c>
      <c r="S71" s="30">
        <v>2.0</v>
      </c>
      <c r="T71" s="30">
        <v>1.0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79"/>
    </row>
    <row r="72">
      <c r="A72" s="30">
        <v>14227.1</v>
      </c>
      <c r="B72" s="31">
        <v>44473.0</v>
      </c>
      <c r="C72" s="31">
        <v>44519.0</v>
      </c>
      <c r="D72" s="32" t="s">
        <v>285</v>
      </c>
      <c r="E72" s="33" t="s">
        <v>36</v>
      </c>
      <c r="F72" s="32" t="s">
        <v>388</v>
      </c>
      <c r="G72" s="32" t="s">
        <v>389</v>
      </c>
      <c r="H72" s="30">
        <v>27592.0</v>
      </c>
      <c r="I72" s="35"/>
      <c r="J72" s="30">
        <v>0.0</v>
      </c>
      <c r="K72" s="30">
        <v>1.0</v>
      </c>
      <c r="L72" s="30">
        <v>0.0</v>
      </c>
      <c r="M72" s="32" t="s">
        <v>39</v>
      </c>
      <c r="N72" s="32" t="s">
        <v>39</v>
      </c>
      <c r="O72" s="30">
        <v>6.0</v>
      </c>
      <c r="P72" s="30">
        <v>10.0</v>
      </c>
      <c r="Q72" s="30">
        <v>5.0</v>
      </c>
      <c r="R72" s="30">
        <v>12.0</v>
      </c>
      <c r="S72" s="30">
        <v>1.0</v>
      </c>
      <c r="T72" s="30">
        <v>1.0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79"/>
    </row>
    <row r="73">
      <c r="A73" s="30">
        <v>14228.1</v>
      </c>
      <c r="B73" s="31">
        <v>44473.0</v>
      </c>
      <c r="C73" s="31">
        <v>44550.0</v>
      </c>
      <c r="D73" s="32" t="s">
        <v>146</v>
      </c>
      <c r="E73" s="32" t="s">
        <v>36</v>
      </c>
      <c r="F73" s="32" t="s">
        <v>404</v>
      </c>
      <c r="G73" s="32" t="s">
        <v>38</v>
      </c>
      <c r="H73" s="30">
        <v>27615.0</v>
      </c>
      <c r="I73" s="35"/>
      <c r="J73" s="30">
        <v>0.0</v>
      </c>
      <c r="K73" s="30">
        <v>1.0</v>
      </c>
      <c r="L73" s="30">
        <v>0.0</v>
      </c>
      <c r="M73" s="32" t="s">
        <v>49</v>
      </c>
      <c r="N73" s="32" t="s">
        <v>39</v>
      </c>
      <c r="O73" s="30">
        <v>2.0</v>
      </c>
      <c r="P73" s="30">
        <v>0.0</v>
      </c>
      <c r="Q73" s="30">
        <v>0.0</v>
      </c>
      <c r="R73" s="30">
        <v>0.0</v>
      </c>
      <c r="S73" s="30">
        <v>0.0</v>
      </c>
      <c r="T73" s="30">
        <v>0.0</v>
      </c>
      <c r="U73" s="30">
        <v>12.0</v>
      </c>
      <c r="V73" s="30">
        <v>6.0</v>
      </c>
      <c r="W73" s="30">
        <v>10.0</v>
      </c>
      <c r="X73" s="30">
        <v>2.0</v>
      </c>
      <c r="Y73" s="30">
        <v>1.0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79"/>
    </row>
    <row r="74">
      <c r="A74" s="30">
        <v>14228.2</v>
      </c>
      <c r="B74" s="31">
        <v>44473.0</v>
      </c>
      <c r="C74" s="31">
        <v>44550.0</v>
      </c>
      <c r="D74" s="32" t="s">
        <v>146</v>
      </c>
      <c r="E74" s="32" t="s">
        <v>36</v>
      </c>
      <c r="F74" s="32" t="s">
        <v>404</v>
      </c>
      <c r="G74" s="32" t="s">
        <v>38</v>
      </c>
      <c r="H74" s="30">
        <v>27615.0</v>
      </c>
      <c r="I74" s="35"/>
      <c r="J74" s="30">
        <v>0.0</v>
      </c>
      <c r="K74" s="30">
        <v>1.0</v>
      </c>
      <c r="L74" s="30">
        <v>0.0</v>
      </c>
      <c r="M74" s="32" t="s">
        <v>49</v>
      </c>
      <c r="N74" s="32" t="s">
        <v>39</v>
      </c>
      <c r="O74" s="30">
        <v>5.0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12.0</v>
      </c>
      <c r="V74" s="30">
        <v>5.0</v>
      </c>
      <c r="W74" s="30">
        <v>10.0</v>
      </c>
      <c r="X74" s="30">
        <v>2.0</v>
      </c>
      <c r="Y74" s="30">
        <v>1.0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79"/>
    </row>
    <row r="75">
      <c r="A75" s="30">
        <v>14228.3</v>
      </c>
      <c r="B75" s="31">
        <v>44473.0</v>
      </c>
      <c r="C75" s="31">
        <v>44550.0</v>
      </c>
      <c r="D75" s="32" t="s">
        <v>146</v>
      </c>
      <c r="E75" s="32" t="s">
        <v>36</v>
      </c>
      <c r="J75" s="30">
        <v>1.0</v>
      </c>
      <c r="K75" s="30">
        <v>0.0</v>
      </c>
      <c r="L75" s="30">
        <v>0.0</v>
      </c>
      <c r="M75" s="32" t="s">
        <v>49</v>
      </c>
      <c r="N75" s="32" t="s">
        <v>39</v>
      </c>
      <c r="O75" s="30">
        <v>0.0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79"/>
    </row>
    <row r="76">
      <c r="A76" s="30">
        <v>14229.1</v>
      </c>
      <c r="B76" s="31">
        <v>44473.0</v>
      </c>
      <c r="C76" s="31">
        <v>44547.0</v>
      </c>
      <c r="D76" s="32" t="s">
        <v>285</v>
      </c>
      <c r="E76" s="33" t="s">
        <v>36</v>
      </c>
      <c r="F76" s="32" t="s">
        <v>380</v>
      </c>
      <c r="G76" s="32" t="s">
        <v>62</v>
      </c>
      <c r="H76" s="30">
        <v>27526.0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10.0</v>
      </c>
      <c r="AA76" s="30">
        <v>6.0</v>
      </c>
      <c r="AB76" s="30">
        <v>11.0</v>
      </c>
      <c r="AC76" s="30">
        <v>1.0</v>
      </c>
      <c r="AD76" s="30">
        <v>1.0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79"/>
    </row>
    <row r="77">
      <c r="A77" s="30">
        <v>14230.1</v>
      </c>
      <c r="B77" s="31">
        <v>44473.0</v>
      </c>
      <c r="C77" s="31">
        <v>44550.0</v>
      </c>
      <c r="D77" s="32" t="s">
        <v>420</v>
      </c>
      <c r="E77" s="33" t="s">
        <v>421</v>
      </c>
      <c r="F77" s="32" t="s">
        <v>187</v>
      </c>
      <c r="G77" s="33" t="s">
        <v>38</v>
      </c>
      <c r="H77" s="34">
        <v>27616.0</v>
      </c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0.0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11.0</v>
      </c>
      <c r="V77" s="30">
        <v>5.0</v>
      </c>
      <c r="W77" s="30">
        <v>2.0</v>
      </c>
      <c r="X77" s="30">
        <v>2.0</v>
      </c>
      <c r="Y77" s="30">
        <v>1.0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79"/>
    </row>
    <row r="78">
      <c r="A78" s="30">
        <v>14231.1</v>
      </c>
      <c r="B78" s="31">
        <v>44473.0</v>
      </c>
      <c r="C78" s="31">
        <v>44550.0</v>
      </c>
      <c r="D78" s="32" t="s">
        <v>420</v>
      </c>
      <c r="E78" s="32" t="s">
        <v>421</v>
      </c>
      <c r="F78" s="32" t="s">
        <v>100</v>
      </c>
      <c r="G78" s="33" t="s">
        <v>74</v>
      </c>
      <c r="H78" s="34">
        <v>27587.0</v>
      </c>
      <c r="I78" s="35"/>
      <c r="J78" s="30">
        <v>0.0</v>
      </c>
      <c r="K78" s="30">
        <v>1.0</v>
      </c>
      <c r="L78" s="30">
        <v>0.0</v>
      </c>
      <c r="M78" s="32" t="s">
        <v>39</v>
      </c>
      <c r="N78" s="32" t="s">
        <v>39</v>
      </c>
      <c r="O78" s="30">
        <v>0.0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11.0</v>
      </c>
      <c r="AF78" s="30">
        <v>5.0</v>
      </c>
      <c r="AG78" s="30">
        <v>10.0</v>
      </c>
      <c r="AH78" s="30">
        <v>2.0</v>
      </c>
      <c r="AI78" s="30">
        <v>1.0</v>
      </c>
      <c r="AJ78" s="79"/>
    </row>
    <row r="79">
      <c r="A79" s="30">
        <v>14232.1</v>
      </c>
      <c r="B79" s="31">
        <v>44473.0</v>
      </c>
      <c r="C79" s="31">
        <v>44517.0</v>
      </c>
      <c r="D79" s="32" t="s">
        <v>420</v>
      </c>
      <c r="E79" s="32" t="s">
        <v>421</v>
      </c>
      <c r="H79" s="38"/>
      <c r="I79" s="35"/>
      <c r="J79" s="30">
        <v>0.0</v>
      </c>
      <c r="K79" s="30">
        <v>0.0</v>
      </c>
      <c r="L79" s="30">
        <v>1.0</v>
      </c>
      <c r="M79" s="32" t="s">
        <v>39</v>
      </c>
      <c r="N79" s="32" t="s">
        <v>39</v>
      </c>
      <c r="O79" s="30">
        <v>3.0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10.0</v>
      </c>
      <c r="V79" s="30">
        <v>5.0</v>
      </c>
      <c r="W79" s="30">
        <v>10.0</v>
      </c>
      <c r="X79" s="30">
        <v>1.0</v>
      </c>
      <c r="Y79" s="30">
        <v>1.0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79"/>
    </row>
    <row r="80">
      <c r="A80" s="30">
        <v>14233.1</v>
      </c>
      <c r="B80" s="31">
        <v>44473.0</v>
      </c>
      <c r="C80" s="31">
        <v>44550.0</v>
      </c>
      <c r="D80" s="32" t="s">
        <v>41</v>
      </c>
      <c r="E80" s="32" t="s">
        <v>36</v>
      </c>
      <c r="F80" s="32" t="s">
        <v>42</v>
      </c>
      <c r="G80" s="32" t="s">
        <v>43</v>
      </c>
      <c r="H80" s="30">
        <v>27545.0</v>
      </c>
      <c r="I80" s="37"/>
      <c r="J80" s="30">
        <v>0.0</v>
      </c>
      <c r="K80" s="30">
        <v>1.0</v>
      </c>
      <c r="L80" s="30">
        <v>0.0</v>
      </c>
      <c r="M80" s="32" t="s">
        <v>49</v>
      </c>
      <c r="N80" s="32" t="s">
        <v>39</v>
      </c>
      <c r="O80" s="30">
        <v>0.0</v>
      </c>
      <c r="P80" s="30">
        <v>11.0</v>
      </c>
      <c r="Q80" s="30">
        <v>5.0</v>
      </c>
      <c r="R80" s="30">
        <v>10.0</v>
      </c>
      <c r="S80" s="30">
        <v>2.0</v>
      </c>
      <c r="T80" s="30">
        <v>1.0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79"/>
    </row>
    <row r="81">
      <c r="A81" s="30">
        <v>14233.2</v>
      </c>
      <c r="B81" s="31">
        <v>44473.0</v>
      </c>
      <c r="C81" s="31">
        <v>44550.0</v>
      </c>
      <c r="D81" s="32" t="s">
        <v>41</v>
      </c>
      <c r="E81" s="32" t="s">
        <v>36</v>
      </c>
      <c r="J81" s="30">
        <v>0.0</v>
      </c>
      <c r="K81" s="30">
        <v>0.0</v>
      </c>
      <c r="L81" s="30">
        <v>1.0</v>
      </c>
      <c r="M81" s="32" t="s">
        <v>49</v>
      </c>
      <c r="N81" s="32" t="s">
        <v>39</v>
      </c>
      <c r="O81" s="30">
        <v>0.0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11.0</v>
      </c>
      <c r="V81" s="30">
        <v>5.0</v>
      </c>
      <c r="W81" s="30">
        <v>5.0</v>
      </c>
      <c r="X81" s="30">
        <v>2.0</v>
      </c>
      <c r="Y81" s="30">
        <v>1.0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79"/>
    </row>
    <row r="82">
      <c r="A82" s="30">
        <v>14233.3</v>
      </c>
      <c r="B82" s="31">
        <v>44473.0</v>
      </c>
      <c r="C82" s="31">
        <v>44550.0</v>
      </c>
      <c r="D82" s="32" t="s">
        <v>41</v>
      </c>
      <c r="E82" s="32" t="s">
        <v>36</v>
      </c>
      <c r="J82" s="30">
        <v>1.0</v>
      </c>
      <c r="K82" s="30">
        <v>0.0</v>
      </c>
      <c r="L82" s="30">
        <v>0.0</v>
      </c>
      <c r="M82" s="32" t="s">
        <v>49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5.0</v>
      </c>
      <c r="AA82" s="30">
        <v>2.0</v>
      </c>
      <c r="AB82" s="30">
        <v>10.0</v>
      </c>
      <c r="AC82" s="30">
        <v>1.0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79"/>
    </row>
    <row r="83">
      <c r="A83" s="30">
        <v>14233.4</v>
      </c>
      <c r="B83" s="31">
        <v>44473.0</v>
      </c>
      <c r="C83" s="31">
        <v>44550.0</v>
      </c>
      <c r="D83" s="32" t="s">
        <v>41</v>
      </c>
      <c r="E83" s="32" t="s">
        <v>36</v>
      </c>
      <c r="J83" s="30">
        <v>1.0</v>
      </c>
      <c r="K83" s="30">
        <v>0.0</v>
      </c>
      <c r="L83" s="30">
        <v>0.0</v>
      </c>
      <c r="M83" s="32" t="s">
        <v>49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5.0</v>
      </c>
      <c r="AF83" s="30">
        <v>2.0</v>
      </c>
      <c r="AG83" s="30">
        <v>10.0</v>
      </c>
      <c r="AH83" s="30">
        <v>1.0</v>
      </c>
      <c r="AI83" s="30">
        <v>0.0</v>
      </c>
      <c r="AJ83" s="79"/>
    </row>
    <row r="84">
      <c r="A84" s="30">
        <v>14234.1</v>
      </c>
      <c r="B84" s="31">
        <v>44473.0</v>
      </c>
      <c r="C84" s="31">
        <v>44474.0</v>
      </c>
      <c r="D84" s="32" t="s">
        <v>130</v>
      </c>
      <c r="E84" s="33" t="s">
        <v>36</v>
      </c>
      <c r="F84" s="32" t="s">
        <v>98</v>
      </c>
      <c r="G84" s="32" t="s">
        <v>38</v>
      </c>
      <c r="H84" s="34">
        <v>27616.0</v>
      </c>
      <c r="I84" s="35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10.0</v>
      </c>
      <c r="AH84" s="30">
        <v>1.0</v>
      </c>
      <c r="AI84" s="30">
        <v>0.0</v>
      </c>
      <c r="AJ84" s="79"/>
    </row>
    <row r="85">
      <c r="A85" s="30">
        <v>14235.1</v>
      </c>
      <c r="B85" s="31">
        <v>44473.0</v>
      </c>
      <c r="C85" s="31">
        <v>44550.0</v>
      </c>
      <c r="D85" s="32" t="s">
        <v>282</v>
      </c>
      <c r="E85" s="32" t="s">
        <v>36</v>
      </c>
      <c r="F85" s="32" t="s">
        <v>338</v>
      </c>
      <c r="G85" s="33" t="s">
        <v>38</v>
      </c>
      <c r="H85" s="34">
        <v>27614.0</v>
      </c>
      <c r="I85" s="35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0.0</v>
      </c>
      <c r="P85" s="30">
        <v>10.0</v>
      </c>
      <c r="Q85" s="30">
        <v>5.0</v>
      </c>
      <c r="R85" s="30">
        <v>10.0</v>
      </c>
      <c r="S85" s="30">
        <v>2.0</v>
      </c>
      <c r="T85" s="30">
        <v>1.0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79"/>
    </row>
    <row r="86">
      <c r="A86" s="30">
        <v>14235.2</v>
      </c>
      <c r="B86" s="31">
        <v>44473.0</v>
      </c>
      <c r="C86" s="31">
        <v>44550.0</v>
      </c>
      <c r="D86" s="32" t="s">
        <v>282</v>
      </c>
      <c r="E86" s="33" t="s">
        <v>36</v>
      </c>
      <c r="F86" s="32" t="s">
        <v>338</v>
      </c>
      <c r="G86" s="32" t="s">
        <v>38</v>
      </c>
      <c r="H86" s="30">
        <v>27614.0</v>
      </c>
      <c r="I86" s="35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10.0</v>
      </c>
      <c r="Q86" s="30">
        <v>5.0</v>
      </c>
      <c r="R86" s="30">
        <v>10.0</v>
      </c>
      <c r="S86" s="30">
        <v>2.0</v>
      </c>
      <c r="T86" s="30">
        <v>1.0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79"/>
    </row>
    <row r="87">
      <c r="A87" s="30">
        <v>14235.3</v>
      </c>
      <c r="B87" s="31">
        <v>44473.0</v>
      </c>
      <c r="C87" s="31">
        <v>44550.0</v>
      </c>
      <c r="D87" s="32" t="s">
        <v>282</v>
      </c>
      <c r="E87" s="32" t="s">
        <v>36</v>
      </c>
      <c r="F87" s="32" t="s">
        <v>338</v>
      </c>
      <c r="G87" s="33" t="s">
        <v>38</v>
      </c>
      <c r="H87" s="34">
        <v>27614.0</v>
      </c>
      <c r="I87" s="35"/>
      <c r="J87" s="30">
        <v>0.0</v>
      </c>
      <c r="K87" s="30">
        <v>1.0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5.0</v>
      </c>
      <c r="R87" s="30">
        <v>6.0</v>
      </c>
      <c r="S87" s="30">
        <v>2.0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10.0</v>
      </c>
      <c r="AA87" s="30">
        <v>0.0</v>
      </c>
      <c r="AB87" s="30">
        <v>0.0</v>
      </c>
      <c r="AC87" s="30">
        <v>0.0</v>
      </c>
      <c r="AD87" s="30">
        <v>1.0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79"/>
    </row>
    <row r="88">
      <c r="A88" s="30">
        <v>14235.4</v>
      </c>
      <c r="B88" s="31">
        <v>44473.0</v>
      </c>
      <c r="C88" s="31">
        <v>44553.0</v>
      </c>
      <c r="D88" s="32" t="s">
        <v>282</v>
      </c>
      <c r="E88" s="32" t="s">
        <v>36</v>
      </c>
      <c r="F88" s="32" t="s">
        <v>76</v>
      </c>
      <c r="G88" s="32" t="s">
        <v>38</v>
      </c>
      <c r="H88" s="30">
        <v>27614.0</v>
      </c>
      <c r="I88" s="35"/>
      <c r="J88" s="30">
        <v>0.0</v>
      </c>
      <c r="K88" s="30">
        <v>1.0</v>
      </c>
      <c r="L88" s="30">
        <v>0.0</v>
      </c>
      <c r="M88" s="32" t="s">
        <v>39</v>
      </c>
      <c r="N88" s="32" t="s">
        <v>39</v>
      </c>
      <c r="O88" s="30">
        <v>0.0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3.0</v>
      </c>
      <c r="V88" s="30">
        <v>5.0</v>
      </c>
      <c r="W88" s="30">
        <v>5.0</v>
      </c>
      <c r="X88" s="30">
        <v>0.0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0.0</v>
      </c>
      <c r="AF88" s="30">
        <v>0.0</v>
      </c>
      <c r="AG88" s="30">
        <v>5.0</v>
      </c>
      <c r="AH88" s="30">
        <v>1.0</v>
      </c>
      <c r="AI88" s="30">
        <v>0.0</v>
      </c>
      <c r="AJ88" s="79"/>
    </row>
    <row r="89">
      <c r="A89" s="30">
        <v>14236.1</v>
      </c>
      <c r="B89" s="31">
        <v>44473.0</v>
      </c>
      <c r="C89" s="31">
        <v>44551.0</v>
      </c>
      <c r="D89" s="32" t="s">
        <v>471</v>
      </c>
      <c r="E89" s="33" t="s">
        <v>218</v>
      </c>
      <c r="F89" s="32" t="s">
        <v>83</v>
      </c>
      <c r="G89" s="32" t="s">
        <v>38</v>
      </c>
      <c r="H89" s="30">
        <v>27609.0</v>
      </c>
      <c r="I89" s="35"/>
      <c r="J89" s="30">
        <v>0.0</v>
      </c>
      <c r="K89" s="30">
        <v>1.0</v>
      </c>
      <c r="L89" s="30">
        <v>0.0</v>
      </c>
      <c r="M89" s="32" t="s">
        <v>49</v>
      </c>
      <c r="N89" s="32" t="s">
        <v>39</v>
      </c>
      <c r="O89" s="30">
        <v>1.0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11.0</v>
      </c>
      <c r="V89" s="30">
        <v>0.0</v>
      </c>
      <c r="W89" s="30">
        <v>5.0</v>
      </c>
      <c r="X89" s="30">
        <v>0.0</v>
      </c>
      <c r="Y89" s="30">
        <v>1.0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5.0</v>
      </c>
      <c r="AG89" s="30">
        <v>5.0</v>
      </c>
      <c r="AH89" s="30">
        <v>2.0</v>
      </c>
      <c r="AI89" s="30">
        <v>0.0</v>
      </c>
      <c r="AJ89" s="79"/>
    </row>
    <row r="90">
      <c r="A90" s="30">
        <v>14237.1</v>
      </c>
      <c r="B90" s="31">
        <v>44473.0</v>
      </c>
      <c r="C90" s="31">
        <v>44551.0</v>
      </c>
      <c r="D90" s="32" t="s">
        <v>471</v>
      </c>
      <c r="E90" s="32" t="s">
        <v>218</v>
      </c>
      <c r="F90" s="32" t="s">
        <v>83</v>
      </c>
      <c r="G90" s="33" t="s">
        <v>38</v>
      </c>
      <c r="H90" s="34">
        <v>27609.0</v>
      </c>
      <c r="I90" s="35"/>
      <c r="J90" s="30">
        <v>0.0</v>
      </c>
      <c r="K90" s="30">
        <v>1.0</v>
      </c>
      <c r="L90" s="30">
        <v>0.0</v>
      </c>
      <c r="M90" s="32" t="s">
        <v>49</v>
      </c>
      <c r="N90" s="32" t="s">
        <v>39</v>
      </c>
      <c r="O90" s="30">
        <v>2.0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11.0</v>
      </c>
      <c r="V90" s="30">
        <v>5.0</v>
      </c>
      <c r="W90" s="30">
        <v>10.0</v>
      </c>
      <c r="X90" s="30">
        <v>1.0</v>
      </c>
      <c r="Y90" s="30">
        <v>1.0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79"/>
    </row>
    <row r="91">
      <c r="A91" s="30">
        <v>14238.1</v>
      </c>
      <c r="B91" s="31">
        <v>44474.0</v>
      </c>
      <c r="C91" s="31">
        <v>44474.0</v>
      </c>
      <c r="D91" s="32" t="s">
        <v>395</v>
      </c>
      <c r="E91" s="32" t="s">
        <v>46</v>
      </c>
      <c r="I91" s="35"/>
      <c r="J91" s="30">
        <v>0.0</v>
      </c>
      <c r="K91" s="30">
        <v>0.0</v>
      </c>
      <c r="L91" s="30">
        <v>1.0</v>
      </c>
      <c r="M91" s="32" t="s">
        <v>39</v>
      </c>
      <c r="N91" s="32" t="s">
        <v>39</v>
      </c>
      <c r="O91" s="30">
        <v>6.0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15.0</v>
      </c>
      <c r="V91" s="30">
        <v>15.0</v>
      </c>
      <c r="W91" s="30">
        <v>5.0</v>
      </c>
      <c r="X91" s="30">
        <v>1.0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79"/>
    </row>
    <row r="92">
      <c r="A92" s="30">
        <v>14239.1</v>
      </c>
      <c r="B92" s="31">
        <v>44474.0</v>
      </c>
      <c r="C92" s="31">
        <v>44537.0</v>
      </c>
      <c r="D92" s="32" t="s">
        <v>41</v>
      </c>
      <c r="E92" s="32" t="s">
        <v>36</v>
      </c>
      <c r="F92" s="32" t="s">
        <v>42</v>
      </c>
      <c r="G92" s="32" t="s">
        <v>43</v>
      </c>
      <c r="H92" s="30">
        <v>27545.0</v>
      </c>
      <c r="I92" s="35"/>
      <c r="J92" s="30">
        <v>0.0</v>
      </c>
      <c r="K92" s="30">
        <v>1.0</v>
      </c>
      <c r="L92" s="30">
        <v>0.0</v>
      </c>
      <c r="M92" s="32" t="s">
        <v>49</v>
      </c>
      <c r="N92" s="32" t="s">
        <v>39</v>
      </c>
      <c r="O92" s="30">
        <v>0.0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11.0</v>
      </c>
      <c r="V92" s="30">
        <v>5.0</v>
      </c>
      <c r="W92" s="30">
        <v>10.0</v>
      </c>
      <c r="X92" s="30">
        <v>1.0</v>
      </c>
      <c r="Y92" s="30">
        <v>1.0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79"/>
    </row>
    <row r="93">
      <c r="A93" s="30">
        <v>14239.2</v>
      </c>
      <c r="B93" s="31">
        <v>44474.0</v>
      </c>
      <c r="C93" s="31">
        <v>44537.0</v>
      </c>
      <c r="D93" s="32" t="s">
        <v>41</v>
      </c>
      <c r="E93" s="32" t="s">
        <v>36</v>
      </c>
      <c r="J93" s="30">
        <v>1.0</v>
      </c>
      <c r="K93" s="30">
        <v>0.0</v>
      </c>
      <c r="L93" s="30">
        <v>0.0</v>
      </c>
      <c r="M93" s="32" t="s">
        <v>49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5.0</v>
      </c>
      <c r="AA93" s="30">
        <v>3.0</v>
      </c>
      <c r="AB93" s="30">
        <v>10.0</v>
      </c>
      <c r="AC93" s="30">
        <v>1.0</v>
      </c>
      <c r="AD93" s="30">
        <v>1.0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79"/>
    </row>
    <row r="94">
      <c r="A94" s="30">
        <v>14240.1</v>
      </c>
      <c r="B94" s="31">
        <v>44474.0</v>
      </c>
      <c r="C94" s="31">
        <v>44523.0</v>
      </c>
      <c r="D94" s="32" t="s">
        <v>320</v>
      </c>
      <c r="E94" s="32" t="s">
        <v>36</v>
      </c>
      <c r="F94" s="32" t="s">
        <v>295</v>
      </c>
      <c r="G94" s="32" t="s">
        <v>38</v>
      </c>
      <c r="H94" s="30">
        <v>27606.0</v>
      </c>
      <c r="I94" s="35"/>
      <c r="J94" s="30">
        <v>0.0</v>
      </c>
      <c r="K94" s="30">
        <v>1.0</v>
      </c>
      <c r="L94" s="30">
        <v>0.0</v>
      </c>
      <c r="M94" s="32" t="s">
        <v>49</v>
      </c>
      <c r="N94" s="32" t="s">
        <v>39</v>
      </c>
      <c r="O94" s="30">
        <v>2.0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11.0</v>
      </c>
      <c r="AA94" s="30">
        <v>5.0</v>
      </c>
      <c r="AB94" s="30">
        <v>10.0</v>
      </c>
      <c r="AC94" s="30">
        <v>1.0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79"/>
    </row>
    <row r="95">
      <c r="A95" s="30">
        <v>14240.2</v>
      </c>
      <c r="B95" s="31">
        <v>44474.0</v>
      </c>
      <c r="C95" s="31">
        <v>44523.0</v>
      </c>
      <c r="D95" s="32" t="s">
        <v>320</v>
      </c>
      <c r="E95" s="32" t="s">
        <v>36</v>
      </c>
      <c r="F95" s="32" t="s">
        <v>295</v>
      </c>
      <c r="G95" s="32" t="s">
        <v>38</v>
      </c>
      <c r="H95" s="30">
        <v>27606.0</v>
      </c>
      <c r="I95" s="35"/>
      <c r="J95" s="30">
        <v>0.0</v>
      </c>
      <c r="K95" s="30">
        <v>1.0</v>
      </c>
      <c r="L95" s="30">
        <v>0.0</v>
      </c>
      <c r="M95" s="32" t="s">
        <v>49</v>
      </c>
      <c r="N95" s="32" t="s">
        <v>39</v>
      </c>
      <c r="O95" s="30">
        <v>0.0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11.0</v>
      </c>
      <c r="V95" s="30">
        <v>5.0</v>
      </c>
      <c r="W95" s="30">
        <v>10.0</v>
      </c>
      <c r="X95" s="30">
        <v>1.0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79"/>
    </row>
    <row r="96">
      <c r="A96" s="30">
        <v>14241.1</v>
      </c>
      <c r="B96" s="31">
        <v>44474.0</v>
      </c>
      <c r="C96" s="31">
        <v>44509.0</v>
      </c>
      <c r="D96" s="32" t="s">
        <v>41</v>
      </c>
      <c r="E96" s="32" t="s">
        <v>36</v>
      </c>
      <c r="F96" s="32" t="s">
        <v>42</v>
      </c>
      <c r="G96" s="32" t="s">
        <v>43</v>
      </c>
      <c r="H96" s="30">
        <v>27545.0</v>
      </c>
      <c r="I96" s="37"/>
      <c r="J96" s="30">
        <v>0.0</v>
      </c>
      <c r="K96" s="30">
        <v>1.0</v>
      </c>
      <c r="L96" s="30">
        <v>0.0</v>
      </c>
      <c r="M96" s="32" t="s">
        <v>49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9.0</v>
      </c>
      <c r="V96" s="30">
        <v>5.0</v>
      </c>
      <c r="W96" s="30">
        <v>10.0</v>
      </c>
      <c r="X96" s="30">
        <v>1.0</v>
      </c>
      <c r="Y96" s="30">
        <v>1.0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79"/>
    </row>
    <row r="97">
      <c r="A97" s="30">
        <v>14241.2</v>
      </c>
      <c r="B97" s="31">
        <v>44474.0</v>
      </c>
      <c r="C97" s="31">
        <v>44509.0</v>
      </c>
      <c r="D97" s="32" t="s">
        <v>41</v>
      </c>
      <c r="E97" s="32" t="s">
        <v>36</v>
      </c>
      <c r="F97" s="32" t="s">
        <v>42</v>
      </c>
      <c r="G97" s="32" t="s">
        <v>43</v>
      </c>
      <c r="H97" s="30">
        <v>27545.0</v>
      </c>
      <c r="I97" s="37"/>
      <c r="J97" s="30">
        <v>0.0</v>
      </c>
      <c r="K97" s="30">
        <v>1.0</v>
      </c>
      <c r="L97" s="30">
        <v>0.0</v>
      </c>
      <c r="M97" s="32" t="s">
        <v>49</v>
      </c>
      <c r="N97" s="32" t="s">
        <v>39</v>
      </c>
      <c r="O97" s="30">
        <v>3.0</v>
      </c>
      <c r="P97" s="30">
        <v>7.0</v>
      </c>
      <c r="Q97" s="30">
        <v>5.0</v>
      </c>
      <c r="R97" s="30">
        <v>10.0</v>
      </c>
      <c r="S97" s="30">
        <v>1.0</v>
      </c>
      <c r="T97" s="30">
        <v>1.0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79"/>
    </row>
    <row r="98">
      <c r="A98" s="30">
        <v>14241.3</v>
      </c>
      <c r="B98" s="31">
        <v>44474.0</v>
      </c>
      <c r="C98" s="31">
        <v>44509.0</v>
      </c>
      <c r="D98" s="32" t="s">
        <v>41</v>
      </c>
      <c r="E98" s="32" t="s">
        <v>36</v>
      </c>
      <c r="F98" s="32" t="s">
        <v>42</v>
      </c>
      <c r="G98" s="33" t="s">
        <v>43</v>
      </c>
      <c r="H98" s="34">
        <v>27545.0</v>
      </c>
      <c r="I98" s="35"/>
      <c r="J98" s="30">
        <v>0.0</v>
      </c>
      <c r="K98" s="30">
        <v>1.0</v>
      </c>
      <c r="L98" s="30">
        <v>0.0</v>
      </c>
      <c r="M98" s="32" t="s">
        <v>49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10.0</v>
      </c>
      <c r="V98" s="30">
        <v>5.0</v>
      </c>
      <c r="W98" s="30">
        <v>10.0</v>
      </c>
      <c r="X98" s="30">
        <v>1.0</v>
      </c>
      <c r="Y98" s="30">
        <v>1.0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79"/>
    </row>
    <row r="99">
      <c r="A99" s="30">
        <v>14242.1</v>
      </c>
      <c r="B99" s="31">
        <v>44474.0</v>
      </c>
      <c r="C99" s="31">
        <v>44550.0</v>
      </c>
      <c r="D99" s="32" t="s">
        <v>211</v>
      </c>
      <c r="E99" s="33" t="s">
        <v>36</v>
      </c>
      <c r="F99" s="32" t="s">
        <v>214</v>
      </c>
      <c r="G99" s="32" t="s">
        <v>109</v>
      </c>
      <c r="H99" s="30">
        <v>27529.0</v>
      </c>
      <c r="I99" s="35"/>
      <c r="J99" s="30">
        <v>0.0</v>
      </c>
      <c r="K99" s="30">
        <v>1.0</v>
      </c>
      <c r="L99" s="30">
        <v>0.0</v>
      </c>
      <c r="M99" s="32" t="s">
        <v>39</v>
      </c>
      <c r="N99" s="32" t="s">
        <v>39</v>
      </c>
      <c r="O99" s="30">
        <v>0.0</v>
      </c>
      <c r="P99" s="30">
        <v>11.0</v>
      </c>
      <c r="Q99" s="30">
        <v>5.0</v>
      </c>
      <c r="R99" s="30">
        <v>10.0</v>
      </c>
      <c r="S99" s="30">
        <v>2.0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79"/>
    </row>
    <row r="100">
      <c r="A100" s="30">
        <v>14242.2</v>
      </c>
      <c r="B100" s="31">
        <v>44474.0</v>
      </c>
      <c r="C100" s="31">
        <v>44550.0</v>
      </c>
      <c r="D100" s="32" t="s">
        <v>211</v>
      </c>
      <c r="E100" s="32" t="s">
        <v>36</v>
      </c>
      <c r="J100" s="30">
        <v>0.0</v>
      </c>
      <c r="K100" s="30">
        <v>0.0</v>
      </c>
      <c r="L100" s="30">
        <v>1.0</v>
      </c>
      <c r="M100" s="32" t="s">
        <v>39</v>
      </c>
      <c r="N100" s="32" t="s">
        <v>39</v>
      </c>
      <c r="O100" s="30">
        <v>0.0</v>
      </c>
      <c r="P100" s="30">
        <v>11.0</v>
      </c>
      <c r="Q100" s="30">
        <v>5.0</v>
      </c>
      <c r="R100" s="30">
        <v>10.0</v>
      </c>
      <c r="S100" s="30">
        <v>1.0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79"/>
    </row>
    <row r="101">
      <c r="A101" s="30">
        <v>14242.3</v>
      </c>
      <c r="B101" s="31">
        <v>44474.0</v>
      </c>
      <c r="C101" s="31">
        <v>44553.0</v>
      </c>
      <c r="D101" s="32" t="s">
        <v>211</v>
      </c>
      <c r="E101" s="32" t="s">
        <v>36</v>
      </c>
      <c r="J101" s="30">
        <v>1.0</v>
      </c>
      <c r="K101" s="30">
        <v>0.0</v>
      </c>
      <c r="L101" s="30">
        <v>0.0</v>
      </c>
      <c r="M101" s="32" t="s">
        <v>39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1.0</v>
      </c>
      <c r="AA101" s="30">
        <v>1.0</v>
      </c>
      <c r="AB101" s="30">
        <v>10.0</v>
      </c>
      <c r="AC101" s="30">
        <v>1.0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79"/>
    </row>
    <row r="102">
      <c r="A102" s="30">
        <v>14242.4</v>
      </c>
      <c r="B102" s="31">
        <v>44474.0</v>
      </c>
      <c r="C102" s="31">
        <v>44571.0</v>
      </c>
      <c r="D102" s="32" t="s">
        <v>211</v>
      </c>
      <c r="E102" s="32" t="s">
        <v>36</v>
      </c>
      <c r="F102" s="32" t="s">
        <v>123</v>
      </c>
      <c r="G102" s="33" t="s">
        <v>109</v>
      </c>
      <c r="H102" s="34">
        <v>27529.0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0.0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10.0</v>
      </c>
      <c r="AF102" s="30">
        <v>3.0</v>
      </c>
      <c r="AG102" s="30">
        <v>10.0</v>
      </c>
      <c r="AH102" s="30">
        <v>1.0</v>
      </c>
      <c r="AI102" s="30">
        <v>0.0</v>
      </c>
      <c r="AJ102" s="79"/>
    </row>
    <row r="103">
      <c r="A103" s="30">
        <v>14242.5</v>
      </c>
      <c r="B103" s="31">
        <v>44474.0</v>
      </c>
      <c r="C103" s="31">
        <v>44551.0</v>
      </c>
      <c r="D103" s="32" t="s">
        <v>211</v>
      </c>
      <c r="E103" s="33" t="s">
        <v>36</v>
      </c>
      <c r="F103" s="32" t="s">
        <v>212</v>
      </c>
      <c r="G103" s="32" t="s">
        <v>38</v>
      </c>
      <c r="H103" s="30">
        <v>27606.0</v>
      </c>
      <c r="I103" s="35"/>
      <c r="J103" s="30">
        <v>0.0</v>
      </c>
      <c r="K103" s="30">
        <v>1.0</v>
      </c>
      <c r="L103" s="30">
        <v>0.0</v>
      </c>
      <c r="M103" s="32" t="s">
        <v>39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12.0</v>
      </c>
      <c r="AF103" s="30">
        <v>5.0</v>
      </c>
      <c r="AG103" s="30">
        <v>10.0</v>
      </c>
      <c r="AH103" s="30">
        <v>2.0</v>
      </c>
      <c r="AI103" s="30">
        <v>0.0</v>
      </c>
      <c r="AJ103" s="79"/>
    </row>
    <row r="104">
      <c r="A104" s="30">
        <v>14242.6</v>
      </c>
      <c r="B104" s="31">
        <v>44474.0</v>
      </c>
      <c r="C104" s="31">
        <v>44551.0</v>
      </c>
      <c r="D104" s="32" t="s">
        <v>211</v>
      </c>
      <c r="E104" s="33" t="s">
        <v>36</v>
      </c>
      <c r="F104" s="32" t="s">
        <v>214</v>
      </c>
      <c r="G104" s="32" t="s">
        <v>109</v>
      </c>
      <c r="H104" s="30">
        <v>27529.0</v>
      </c>
      <c r="I104" s="35"/>
      <c r="J104" s="30">
        <v>0.0</v>
      </c>
      <c r="K104" s="30">
        <v>1.0</v>
      </c>
      <c r="L104" s="30">
        <v>0.0</v>
      </c>
      <c r="M104" s="32" t="s">
        <v>39</v>
      </c>
      <c r="N104" s="32" t="s">
        <v>39</v>
      </c>
      <c r="O104" s="30">
        <v>0.0</v>
      </c>
      <c r="P104" s="30">
        <v>11.0</v>
      </c>
      <c r="Q104" s="30">
        <v>5.0</v>
      </c>
      <c r="R104" s="30">
        <v>5.0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7.0</v>
      </c>
      <c r="AC104" s="30">
        <v>2.0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79"/>
    </row>
    <row r="105">
      <c r="A105" s="30">
        <v>14243.1</v>
      </c>
      <c r="B105" s="31">
        <v>44474.0</v>
      </c>
      <c r="C105" s="31">
        <v>44551.0</v>
      </c>
      <c r="D105" s="32" t="s">
        <v>211</v>
      </c>
      <c r="E105" s="32" t="s">
        <v>36</v>
      </c>
      <c r="J105" s="30">
        <v>1.0</v>
      </c>
      <c r="K105" s="30">
        <v>0.0</v>
      </c>
      <c r="L105" s="30">
        <v>0.0</v>
      </c>
      <c r="M105" s="32" t="s">
        <v>39</v>
      </c>
      <c r="N105" s="32" t="s">
        <v>39</v>
      </c>
      <c r="O105" s="30">
        <v>0.0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0.0</v>
      </c>
      <c r="AA105" s="30">
        <v>0.0</v>
      </c>
      <c r="AB105" s="30">
        <v>0.0</v>
      </c>
      <c r="AC105" s="30">
        <v>0.0</v>
      </c>
      <c r="AD105" s="30">
        <v>0.0</v>
      </c>
      <c r="AE105" s="30">
        <v>6.0</v>
      </c>
      <c r="AF105" s="30">
        <v>1.0</v>
      </c>
      <c r="AG105" s="30">
        <v>10.0</v>
      </c>
      <c r="AH105" s="30">
        <v>1.0</v>
      </c>
      <c r="AI105" s="30">
        <v>0.0</v>
      </c>
      <c r="AJ105" s="79"/>
    </row>
    <row r="106">
      <c r="A106" s="30">
        <v>14243.2</v>
      </c>
      <c r="B106" s="31">
        <v>44474.0</v>
      </c>
      <c r="C106" s="31">
        <v>44551.0</v>
      </c>
      <c r="D106" s="32" t="s">
        <v>211</v>
      </c>
      <c r="E106" s="32" t="s">
        <v>36</v>
      </c>
      <c r="J106" s="30">
        <v>1.0</v>
      </c>
      <c r="K106" s="30">
        <v>0.0</v>
      </c>
      <c r="L106" s="30">
        <v>0.0</v>
      </c>
      <c r="M106" s="32" t="s">
        <v>39</v>
      </c>
      <c r="N106" s="32" t="s">
        <v>39</v>
      </c>
      <c r="O106" s="30">
        <v>0.0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4.0</v>
      </c>
      <c r="AA106" s="30">
        <v>2.0</v>
      </c>
      <c r="AB106" s="30">
        <v>10.0</v>
      </c>
      <c r="AC106" s="30">
        <v>2.0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79"/>
    </row>
    <row r="107">
      <c r="A107" s="30">
        <v>14244.1</v>
      </c>
      <c r="B107" s="31">
        <v>44474.0</v>
      </c>
      <c r="C107" s="31">
        <v>44551.0</v>
      </c>
      <c r="D107" s="32" t="s">
        <v>232</v>
      </c>
      <c r="E107" s="32" t="s">
        <v>36</v>
      </c>
      <c r="F107" s="32" t="s">
        <v>374</v>
      </c>
      <c r="G107" s="32" t="s">
        <v>51</v>
      </c>
      <c r="H107" s="30">
        <v>27502.0</v>
      </c>
      <c r="I107" s="35"/>
      <c r="J107" s="30">
        <v>0.0</v>
      </c>
      <c r="K107" s="30">
        <v>1.0</v>
      </c>
      <c r="L107" s="30">
        <v>0.0</v>
      </c>
      <c r="M107" s="32" t="s">
        <v>39</v>
      </c>
      <c r="N107" s="32" t="s">
        <v>39</v>
      </c>
      <c r="O107" s="30">
        <v>0.0</v>
      </c>
      <c r="P107" s="30">
        <v>12.0</v>
      </c>
      <c r="Q107" s="30">
        <v>6.0</v>
      </c>
      <c r="R107" s="30">
        <v>10.0</v>
      </c>
      <c r="S107" s="30">
        <v>2.0</v>
      </c>
      <c r="T107" s="30">
        <v>1.0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79"/>
    </row>
    <row r="108">
      <c r="A108" s="30">
        <v>14244.2</v>
      </c>
      <c r="B108" s="31">
        <v>44474.0</v>
      </c>
      <c r="C108" s="31">
        <v>44551.0</v>
      </c>
      <c r="D108" s="32" t="s">
        <v>232</v>
      </c>
      <c r="E108" s="32" t="s">
        <v>36</v>
      </c>
      <c r="F108" s="32" t="s">
        <v>374</v>
      </c>
      <c r="G108" s="32" t="s">
        <v>51</v>
      </c>
      <c r="H108" s="30">
        <v>27502.0</v>
      </c>
      <c r="I108" s="37"/>
      <c r="J108" s="30">
        <v>0.0</v>
      </c>
      <c r="K108" s="30">
        <v>1.0</v>
      </c>
      <c r="L108" s="30">
        <v>0.0</v>
      </c>
      <c r="M108" s="32" t="s">
        <v>39</v>
      </c>
      <c r="N108" s="32" t="s">
        <v>39</v>
      </c>
      <c r="O108" s="30">
        <v>0.0</v>
      </c>
      <c r="P108" s="30">
        <v>12.0</v>
      </c>
      <c r="Q108" s="30">
        <v>5.0</v>
      </c>
      <c r="R108" s="30">
        <v>10.0</v>
      </c>
      <c r="S108" s="30">
        <v>1.0</v>
      </c>
      <c r="T108" s="30">
        <v>1.0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79"/>
    </row>
    <row r="109">
      <c r="A109" s="30">
        <v>14245.1</v>
      </c>
      <c r="B109" s="31">
        <v>44474.0</v>
      </c>
      <c r="C109" s="31">
        <v>44551.0</v>
      </c>
      <c r="D109" s="32" t="s">
        <v>166</v>
      </c>
      <c r="E109" s="32" t="s">
        <v>160</v>
      </c>
      <c r="F109" s="37"/>
      <c r="G109" s="37"/>
      <c r="H109" s="37"/>
      <c r="I109" s="37"/>
      <c r="J109" s="30">
        <v>1.0</v>
      </c>
      <c r="K109" s="30">
        <v>0.0</v>
      </c>
      <c r="L109" s="30">
        <v>0.0</v>
      </c>
      <c r="M109" s="32" t="s">
        <v>39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5.0</v>
      </c>
      <c r="AA109" s="30">
        <v>2.0</v>
      </c>
      <c r="AB109" s="30">
        <v>0.0</v>
      </c>
      <c r="AC109" s="30">
        <v>0.0</v>
      </c>
      <c r="AD109" s="30">
        <v>1.0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79"/>
    </row>
    <row r="110">
      <c r="A110" s="30">
        <v>14245.2</v>
      </c>
      <c r="B110" s="31">
        <v>44474.0</v>
      </c>
      <c r="C110" s="31">
        <v>44551.0</v>
      </c>
      <c r="D110" s="32" t="s">
        <v>166</v>
      </c>
      <c r="E110" s="32" t="s">
        <v>160</v>
      </c>
      <c r="F110" s="32" t="s">
        <v>174</v>
      </c>
      <c r="G110" s="32" t="s">
        <v>38</v>
      </c>
      <c r="H110" s="30">
        <v>27606.0</v>
      </c>
      <c r="I110" s="37"/>
      <c r="J110" s="30">
        <v>0.0</v>
      </c>
      <c r="K110" s="30">
        <v>1.0</v>
      </c>
      <c r="L110" s="30">
        <v>0.0</v>
      </c>
      <c r="M110" s="32" t="s">
        <v>49</v>
      </c>
      <c r="N110" s="32" t="s">
        <v>39</v>
      </c>
      <c r="O110" s="30">
        <v>0.0</v>
      </c>
      <c r="P110" s="30">
        <v>11.0</v>
      </c>
      <c r="Q110" s="30">
        <v>5.0</v>
      </c>
      <c r="R110" s="30">
        <v>5.0</v>
      </c>
      <c r="S110" s="30">
        <v>0.0</v>
      </c>
      <c r="T110" s="30">
        <v>1.0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5.0</v>
      </c>
      <c r="AC110" s="30">
        <v>1.0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79"/>
    </row>
    <row r="111">
      <c r="A111" s="30">
        <v>14245.3</v>
      </c>
      <c r="B111" s="31">
        <v>44474.0</v>
      </c>
      <c r="C111" s="31">
        <v>44551.0</v>
      </c>
      <c r="D111" s="32" t="s">
        <v>166</v>
      </c>
      <c r="E111" s="32" t="s">
        <v>160</v>
      </c>
      <c r="F111" s="32" t="s">
        <v>174</v>
      </c>
      <c r="G111" s="32" t="s">
        <v>38</v>
      </c>
      <c r="H111" s="30">
        <v>27606.0</v>
      </c>
      <c r="I111" s="37"/>
      <c r="J111" s="30">
        <v>0.0</v>
      </c>
      <c r="K111" s="30">
        <v>1.0</v>
      </c>
      <c r="L111" s="30">
        <v>0.0</v>
      </c>
      <c r="M111" s="32" t="s">
        <v>49</v>
      </c>
      <c r="N111" s="32" t="s">
        <v>39</v>
      </c>
      <c r="O111" s="30">
        <v>0.0</v>
      </c>
      <c r="P111" s="30">
        <v>11.0</v>
      </c>
      <c r="Q111" s="30">
        <v>5.0</v>
      </c>
      <c r="R111" s="30">
        <v>10.0</v>
      </c>
      <c r="S111" s="30">
        <v>1.0</v>
      </c>
      <c r="T111" s="30">
        <v>1.0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79"/>
    </row>
    <row r="112">
      <c r="A112" s="30">
        <v>14245.4</v>
      </c>
      <c r="B112" s="31">
        <v>44474.0</v>
      </c>
      <c r="C112" s="31">
        <v>44551.0</v>
      </c>
      <c r="D112" s="32" t="s">
        <v>166</v>
      </c>
      <c r="E112" s="32" t="s">
        <v>160</v>
      </c>
      <c r="F112" s="37"/>
      <c r="G112" s="37"/>
      <c r="H112" s="37"/>
      <c r="I112" s="35"/>
      <c r="J112" s="30">
        <v>0.0</v>
      </c>
      <c r="K112" s="30">
        <v>0.0</v>
      </c>
      <c r="L112" s="30">
        <v>1.0</v>
      </c>
      <c r="M112" s="32" t="s">
        <v>39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11.0</v>
      </c>
      <c r="V112" s="30">
        <v>5.0</v>
      </c>
      <c r="W112" s="30">
        <v>10.0</v>
      </c>
      <c r="X112" s="30">
        <v>1.0</v>
      </c>
      <c r="Y112" s="30">
        <v>1.0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79"/>
    </row>
    <row r="113">
      <c r="A113" s="30">
        <v>14245.5</v>
      </c>
      <c r="B113" s="31">
        <v>44474.0</v>
      </c>
      <c r="C113" s="31">
        <v>44551.0</v>
      </c>
      <c r="D113" s="32" t="s">
        <v>166</v>
      </c>
      <c r="E113" s="32" t="s">
        <v>160</v>
      </c>
      <c r="F113" s="37"/>
      <c r="G113" s="37"/>
      <c r="H113" s="37"/>
      <c r="I113" s="35"/>
      <c r="J113" s="30">
        <v>0.0</v>
      </c>
      <c r="K113" s="30">
        <v>0.0</v>
      </c>
      <c r="L113" s="30">
        <v>1.0</v>
      </c>
      <c r="M113" s="32" t="s">
        <v>39</v>
      </c>
      <c r="N113" s="32" t="s">
        <v>39</v>
      </c>
      <c r="O113" s="30">
        <v>0.0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11.0</v>
      </c>
      <c r="V113" s="30">
        <v>5.0</v>
      </c>
      <c r="W113" s="30">
        <v>10.0</v>
      </c>
      <c r="X113" s="30">
        <v>1.0</v>
      </c>
      <c r="Y113" s="30">
        <v>1.0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79"/>
    </row>
    <row r="114">
      <c r="A114" s="30">
        <v>14245.6</v>
      </c>
      <c r="B114" s="31">
        <v>44474.0</v>
      </c>
      <c r="C114" s="31">
        <v>44551.0</v>
      </c>
      <c r="D114" s="32" t="s">
        <v>166</v>
      </c>
      <c r="E114" s="32" t="s">
        <v>160</v>
      </c>
      <c r="F114" s="37"/>
      <c r="G114" s="37"/>
      <c r="H114" s="37"/>
      <c r="I114" s="35"/>
      <c r="J114" s="30">
        <v>0.0</v>
      </c>
      <c r="K114" s="30">
        <v>0.0</v>
      </c>
      <c r="L114" s="30">
        <v>1.0</v>
      </c>
      <c r="M114" s="32" t="s">
        <v>39</v>
      </c>
      <c r="N114" s="32" t="s">
        <v>39</v>
      </c>
      <c r="O114" s="30">
        <v>0.0</v>
      </c>
      <c r="P114" s="30">
        <v>11.0</v>
      </c>
      <c r="Q114" s="30">
        <v>5.0</v>
      </c>
      <c r="R114" s="30">
        <v>10.0</v>
      </c>
      <c r="S114" s="30">
        <v>1.0</v>
      </c>
      <c r="T114" s="30">
        <v>1.0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79"/>
    </row>
    <row r="115">
      <c r="A115" s="30">
        <v>14246.1</v>
      </c>
      <c r="B115" s="31">
        <v>44474.0</v>
      </c>
      <c r="C115" s="31">
        <v>44551.0</v>
      </c>
      <c r="D115" s="32" t="s">
        <v>146</v>
      </c>
      <c r="E115" s="32" t="s">
        <v>36</v>
      </c>
      <c r="F115" s="32" t="s">
        <v>347</v>
      </c>
      <c r="G115" s="32" t="s">
        <v>38</v>
      </c>
      <c r="H115" s="30">
        <v>27612.0</v>
      </c>
      <c r="I115" s="35"/>
      <c r="J115" s="30">
        <v>0.0</v>
      </c>
      <c r="K115" s="30">
        <v>1.0</v>
      </c>
      <c r="L115" s="30">
        <v>0.0</v>
      </c>
      <c r="M115" s="32" t="s">
        <v>39</v>
      </c>
      <c r="N115" s="32" t="s">
        <v>39</v>
      </c>
      <c r="O115" s="30">
        <v>2.0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12.0</v>
      </c>
      <c r="V115" s="30">
        <v>6.0</v>
      </c>
      <c r="W115" s="30">
        <v>10.0</v>
      </c>
      <c r="X115" s="30">
        <v>1.0</v>
      </c>
      <c r="Y115" s="30">
        <v>1.0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79"/>
    </row>
    <row r="116">
      <c r="A116" s="30">
        <v>14246.2</v>
      </c>
      <c r="B116" s="31">
        <v>44474.0</v>
      </c>
      <c r="C116" s="31">
        <v>44551.0</v>
      </c>
      <c r="D116" s="32" t="s">
        <v>146</v>
      </c>
      <c r="E116" s="32" t="s">
        <v>36</v>
      </c>
      <c r="F116" s="32" t="s">
        <v>245</v>
      </c>
      <c r="G116" s="32" t="s">
        <v>38</v>
      </c>
      <c r="H116" s="30">
        <v>27613.0</v>
      </c>
      <c r="I116" s="35"/>
      <c r="J116" s="30">
        <v>0.0</v>
      </c>
      <c r="K116" s="30">
        <v>1.0</v>
      </c>
      <c r="L116" s="30">
        <v>0.0</v>
      </c>
      <c r="M116" s="32" t="s">
        <v>39</v>
      </c>
      <c r="N116" s="32" t="s">
        <v>39</v>
      </c>
      <c r="O116" s="30">
        <v>2.0</v>
      </c>
      <c r="P116" s="30">
        <v>12.0</v>
      </c>
      <c r="Q116" s="30">
        <v>6.0</v>
      </c>
      <c r="R116" s="30">
        <v>10.0</v>
      </c>
      <c r="S116" s="30">
        <v>2.0</v>
      </c>
      <c r="T116" s="30">
        <v>1.0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79"/>
    </row>
    <row r="117">
      <c r="A117" s="30">
        <v>14246.3</v>
      </c>
      <c r="B117" s="31">
        <v>44474.0</v>
      </c>
      <c r="C117" s="31">
        <v>44551.0</v>
      </c>
      <c r="D117" s="32" t="s">
        <v>146</v>
      </c>
      <c r="E117" s="32" t="s">
        <v>36</v>
      </c>
      <c r="J117" s="30">
        <v>1.0</v>
      </c>
      <c r="K117" s="30">
        <v>0.0</v>
      </c>
      <c r="L117" s="30">
        <v>0.0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5.0</v>
      </c>
      <c r="AF117" s="30">
        <v>2.0</v>
      </c>
      <c r="AG117" s="30">
        <v>0.0</v>
      </c>
      <c r="AH117" s="30">
        <v>0.0</v>
      </c>
      <c r="AI117" s="30">
        <v>1.0</v>
      </c>
      <c r="AJ117" s="79"/>
    </row>
    <row r="118">
      <c r="A118" s="30">
        <v>14246.4</v>
      </c>
      <c r="B118" s="31">
        <v>44474.0</v>
      </c>
      <c r="C118" s="31">
        <v>44551.0</v>
      </c>
      <c r="D118" s="32" t="s">
        <v>146</v>
      </c>
      <c r="E118" s="32" t="s">
        <v>36</v>
      </c>
      <c r="F118" s="32" t="s">
        <v>347</v>
      </c>
      <c r="G118" s="32" t="s">
        <v>38</v>
      </c>
      <c r="H118" s="30">
        <v>27612.0</v>
      </c>
      <c r="I118" s="37"/>
      <c r="J118" s="30">
        <v>1.0</v>
      </c>
      <c r="K118" s="30">
        <v>0.0</v>
      </c>
      <c r="L118" s="30">
        <v>0.0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5.0</v>
      </c>
      <c r="AA118" s="30">
        <v>2.0</v>
      </c>
      <c r="AB118" s="30">
        <v>0.0</v>
      </c>
      <c r="AC118" s="30">
        <v>0.0</v>
      </c>
      <c r="AD118" s="30">
        <v>1.0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79"/>
    </row>
    <row r="119">
      <c r="A119" s="30">
        <v>14247.1</v>
      </c>
      <c r="B119" s="31">
        <v>44474.0</v>
      </c>
      <c r="C119" s="31">
        <v>44551.0</v>
      </c>
      <c r="D119" s="32" t="s">
        <v>321</v>
      </c>
      <c r="E119" s="32" t="s">
        <v>46</v>
      </c>
      <c r="F119" s="32" t="s">
        <v>280</v>
      </c>
      <c r="G119" s="32" t="s">
        <v>107</v>
      </c>
      <c r="H119" s="30">
        <v>27511.0</v>
      </c>
      <c r="I119" s="37"/>
      <c r="J119" s="30">
        <v>0.0</v>
      </c>
      <c r="K119" s="30">
        <v>1.0</v>
      </c>
      <c r="L119" s="30">
        <v>0.0</v>
      </c>
      <c r="M119" s="32" t="s">
        <v>49</v>
      </c>
      <c r="N119" s="32" t="s">
        <v>39</v>
      </c>
      <c r="O119" s="30">
        <v>0.0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11.0</v>
      </c>
      <c r="AF119" s="30">
        <v>5.0</v>
      </c>
      <c r="AG119" s="30">
        <v>10.0</v>
      </c>
      <c r="AH119" s="30">
        <v>2.0</v>
      </c>
      <c r="AI119" s="30">
        <v>0.0</v>
      </c>
      <c r="AJ119" s="79"/>
    </row>
    <row r="120">
      <c r="A120" s="30">
        <v>14247.2</v>
      </c>
      <c r="B120" s="31">
        <v>44474.0</v>
      </c>
      <c r="C120" s="31">
        <v>44551.0</v>
      </c>
      <c r="D120" s="32" t="s">
        <v>321</v>
      </c>
      <c r="E120" s="32" t="s">
        <v>46</v>
      </c>
      <c r="I120" s="35"/>
      <c r="J120" s="30">
        <v>0.0</v>
      </c>
      <c r="K120" s="30">
        <v>0.0</v>
      </c>
      <c r="L120" s="30">
        <v>1.0</v>
      </c>
      <c r="M120" s="32" t="s">
        <v>49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11.0</v>
      </c>
      <c r="V120" s="30">
        <v>5.0</v>
      </c>
      <c r="W120" s="30">
        <v>5.0</v>
      </c>
      <c r="X120" s="30">
        <v>2.0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79"/>
    </row>
    <row r="121">
      <c r="A121" s="30">
        <v>14247.3</v>
      </c>
      <c r="B121" s="31">
        <v>44474.0</v>
      </c>
      <c r="C121" s="31">
        <v>44551.0</v>
      </c>
      <c r="D121" s="32" t="s">
        <v>321</v>
      </c>
      <c r="E121" s="32" t="s">
        <v>46</v>
      </c>
      <c r="I121" s="35"/>
      <c r="J121" s="30">
        <v>0.0</v>
      </c>
      <c r="K121" s="30">
        <v>0.0</v>
      </c>
      <c r="L121" s="30">
        <v>1.0</v>
      </c>
      <c r="M121" s="32" t="s">
        <v>49</v>
      </c>
      <c r="N121" s="32" t="s">
        <v>39</v>
      </c>
      <c r="O121" s="30">
        <v>0.0</v>
      </c>
      <c r="P121" s="30">
        <v>11.0</v>
      </c>
      <c r="Q121" s="30">
        <v>5.0</v>
      </c>
      <c r="R121" s="30">
        <v>5.0</v>
      </c>
      <c r="S121" s="30">
        <v>2.0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79"/>
    </row>
    <row r="122">
      <c r="A122" s="30">
        <v>14247.4</v>
      </c>
      <c r="B122" s="31">
        <v>44474.0</v>
      </c>
      <c r="C122" s="31">
        <v>44551.0</v>
      </c>
      <c r="D122" s="32" t="s">
        <v>321</v>
      </c>
      <c r="E122" s="32" t="s">
        <v>46</v>
      </c>
      <c r="F122" s="32" t="s">
        <v>248</v>
      </c>
      <c r="G122" s="33" t="s">
        <v>38</v>
      </c>
      <c r="H122" s="34">
        <v>27604.0</v>
      </c>
      <c r="I122" s="35"/>
      <c r="J122" s="30">
        <v>0.0</v>
      </c>
      <c r="K122" s="30">
        <v>1.0</v>
      </c>
      <c r="L122" s="30">
        <v>0.0</v>
      </c>
      <c r="M122" s="32" t="s">
        <v>49</v>
      </c>
      <c r="N122" s="32" t="s">
        <v>39</v>
      </c>
      <c r="O122" s="30">
        <v>0.0</v>
      </c>
      <c r="P122" s="30">
        <v>11.0</v>
      </c>
      <c r="Q122" s="30">
        <v>6.0</v>
      </c>
      <c r="R122" s="30">
        <v>10.0</v>
      </c>
      <c r="S122" s="30">
        <v>1.0</v>
      </c>
      <c r="T122" s="30">
        <v>0.0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79"/>
    </row>
    <row r="123">
      <c r="A123" s="30">
        <v>14247.5</v>
      </c>
      <c r="B123" s="31">
        <v>44474.0</v>
      </c>
      <c r="C123" s="31">
        <v>44551.0</v>
      </c>
      <c r="D123" s="32" t="s">
        <v>321</v>
      </c>
      <c r="E123" s="32" t="s">
        <v>46</v>
      </c>
      <c r="F123" s="32" t="s">
        <v>248</v>
      </c>
      <c r="G123" s="32" t="s">
        <v>38</v>
      </c>
      <c r="H123" s="30">
        <v>27604.0</v>
      </c>
      <c r="I123" s="35"/>
      <c r="J123" s="30">
        <v>0.0</v>
      </c>
      <c r="K123" s="30">
        <v>1.0</v>
      </c>
      <c r="L123" s="30">
        <v>0.0</v>
      </c>
      <c r="M123" s="32" t="s">
        <v>49</v>
      </c>
      <c r="N123" s="32" t="s">
        <v>39</v>
      </c>
      <c r="O123" s="30">
        <v>0.0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11.0</v>
      </c>
      <c r="V123" s="30">
        <v>5.0</v>
      </c>
      <c r="W123" s="30">
        <v>10.0</v>
      </c>
      <c r="X123" s="30">
        <v>1.0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79"/>
    </row>
    <row r="124">
      <c r="A124" s="30">
        <v>14248.1</v>
      </c>
      <c r="B124" s="31">
        <v>44474.0</v>
      </c>
      <c r="C124" s="31">
        <v>44551.0</v>
      </c>
      <c r="D124" s="32" t="s">
        <v>472</v>
      </c>
      <c r="E124" s="32" t="s">
        <v>36</v>
      </c>
      <c r="F124" s="32" t="s">
        <v>390</v>
      </c>
      <c r="G124" s="32" t="s">
        <v>109</v>
      </c>
      <c r="H124" s="30">
        <v>25729.0</v>
      </c>
      <c r="I124" s="37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3.0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11.0</v>
      </c>
      <c r="AF124" s="30">
        <v>5.0</v>
      </c>
      <c r="AG124" s="30">
        <v>10.0</v>
      </c>
      <c r="AH124" s="30">
        <v>2.0</v>
      </c>
      <c r="AI124" s="30">
        <v>1.0</v>
      </c>
      <c r="AJ124" s="79"/>
    </row>
    <row r="125">
      <c r="A125" s="30">
        <v>14248.2</v>
      </c>
      <c r="B125" s="31">
        <v>44474.0</v>
      </c>
      <c r="C125" s="31">
        <v>44552.0</v>
      </c>
      <c r="D125" s="32" t="s">
        <v>472</v>
      </c>
      <c r="E125" s="32" t="s">
        <v>36</v>
      </c>
      <c r="F125" s="32" t="s">
        <v>291</v>
      </c>
      <c r="G125" s="32" t="s">
        <v>109</v>
      </c>
      <c r="H125" s="30">
        <v>27529.0</v>
      </c>
      <c r="I125" s="37"/>
      <c r="J125" s="30">
        <v>0.0</v>
      </c>
      <c r="K125" s="30">
        <v>1.0</v>
      </c>
      <c r="L125" s="30">
        <v>0.0</v>
      </c>
      <c r="M125" s="32" t="s">
        <v>39</v>
      </c>
      <c r="N125" s="32" t="s">
        <v>39</v>
      </c>
      <c r="O125" s="30">
        <v>4.0</v>
      </c>
      <c r="P125" s="30">
        <v>12.0</v>
      </c>
      <c r="Q125" s="30">
        <v>6.0</v>
      </c>
      <c r="R125" s="30">
        <v>10.0</v>
      </c>
      <c r="S125" s="30">
        <v>2.0</v>
      </c>
      <c r="T125" s="30">
        <v>1.0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79"/>
    </row>
    <row r="126">
      <c r="A126" s="30">
        <v>14248.3</v>
      </c>
      <c r="B126" s="31">
        <v>44474.0</v>
      </c>
      <c r="C126" s="31">
        <v>44552.0</v>
      </c>
      <c r="D126" s="32" t="s">
        <v>472</v>
      </c>
      <c r="E126" s="32" t="s">
        <v>36</v>
      </c>
      <c r="F126" s="32" t="s">
        <v>291</v>
      </c>
      <c r="G126" s="32" t="s">
        <v>109</v>
      </c>
      <c r="H126" s="30">
        <v>27529.0</v>
      </c>
      <c r="I126" s="37"/>
      <c r="J126" s="30">
        <v>0.0</v>
      </c>
      <c r="K126" s="30">
        <v>1.0</v>
      </c>
      <c r="L126" s="30">
        <v>0.0</v>
      </c>
      <c r="M126" s="32" t="s">
        <v>39</v>
      </c>
      <c r="N126" s="32" t="s">
        <v>39</v>
      </c>
      <c r="O126" s="30">
        <v>3.0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10.0</v>
      </c>
      <c r="V126" s="30">
        <v>4.0</v>
      </c>
      <c r="W126" s="30">
        <v>10.0</v>
      </c>
      <c r="X126" s="30">
        <v>1.0</v>
      </c>
      <c r="Y126" s="30">
        <v>1.0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79"/>
    </row>
    <row r="127">
      <c r="A127" s="30">
        <v>14248.4</v>
      </c>
      <c r="B127" s="31">
        <v>44474.0</v>
      </c>
      <c r="C127" s="31">
        <v>44552.0</v>
      </c>
      <c r="D127" s="32" t="s">
        <v>472</v>
      </c>
      <c r="E127" s="32" t="s">
        <v>36</v>
      </c>
      <c r="F127" s="32" t="s">
        <v>291</v>
      </c>
      <c r="G127" s="32" t="s">
        <v>109</v>
      </c>
      <c r="H127" s="30">
        <v>27529.0</v>
      </c>
      <c r="I127" s="37"/>
      <c r="J127" s="30">
        <v>0.0</v>
      </c>
      <c r="K127" s="30">
        <v>1.0</v>
      </c>
      <c r="L127" s="30">
        <v>0.0</v>
      </c>
      <c r="M127" s="32" t="s">
        <v>39</v>
      </c>
      <c r="N127" s="32" t="s">
        <v>39</v>
      </c>
      <c r="O127" s="30">
        <v>5.0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11.0</v>
      </c>
      <c r="V127" s="30">
        <v>6.0</v>
      </c>
      <c r="W127" s="30">
        <v>10.0</v>
      </c>
      <c r="X127" s="30">
        <v>1.0</v>
      </c>
      <c r="Y127" s="30">
        <v>1.0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79"/>
    </row>
    <row r="128">
      <c r="A128" s="30">
        <v>14248.5</v>
      </c>
      <c r="B128" s="31">
        <v>44474.0</v>
      </c>
      <c r="C128" s="31">
        <v>44553.0</v>
      </c>
      <c r="D128" s="32" t="s">
        <v>472</v>
      </c>
      <c r="E128" s="32" t="s">
        <v>36</v>
      </c>
      <c r="J128" s="30">
        <v>0.0</v>
      </c>
      <c r="K128" s="30">
        <v>0.0</v>
      </c>
      <c r="L128" s="30">
        <v>1.0</v>
      </c>
      <c r="M128" s="32" t="s">
        <v>39</v>
      </c>
      <c r="N128" s="32" t="s">
        <v>39</v>
      </c>
      <c r="O128" s="30">
        <v>1.0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9.0</v>
      </c>
      <c r="V128" s="30">
        <v>2.0</v>
      </c>
      <c r="W128" s="30">
        <v>10.0</v>
      </c>
      <c r="X128" s="30">
        <v>0.0</v>
      </c>
      <c r="Y128" s="30">
        <v>1.0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79"/>
    </row>
    <row r="129">
      <c r="A129" s="30">
        <v>14248.6</v>
      </c>
      <c r="B129" s="31">
        <v>44474.0</v>
      </c>
      <c r="C129" s="31">
        <v>44552.0</v>
      </c>
      <c r="D129" s="32" t="s">
        <v>472</v>
      </c>
      <c r="E129" s="32" t="s">
        <v>36</v>
      </c>
      <c r="J129" s="30">
        <v>1.0</v>
      </c>
      <c r="K129" s="30">
        <v>0.0</v>
      </c>
      <c r="L129" s="30">
        <v>0.0</v>
      </c>
      <c r="M129" s="32" t="s">
        <v>39</v>
      </c>
      <c r="N129" s="32" t="s">
        <v>39</v>
      </c>
      <c r="O129" s="30">
        <v>0.0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5.0</v>
      </c>
      <c r="AF129" s="30">
        <v>0.0</v>
      </c>
      <c r="AG129" s="30">
        <v>10.0</v>
      </c>
      <c r="AH129" s="30">
        <v>1.0</v>
      </c>
      <c r="AI129" s="30">
        <v>1.0</v>
      </c>
      <c r="AJ129" s="79"/>
    </row>
    <row r="130">
      <c r="A130" s="30">
        <v>14249.1</v>
      </c>
      <c r="B130" s="31">
        <v>44474.0</v>
      </c>
      <c r="C130" s="31">
        <v>44551.0</v>
      </c>
      <c r="D130" s="32" t="s">
        <v>321</v>
      </c>
      <c r="E130" s="32" t="s">
        <v>46</v>
      </c>
      <c r="F130" s="32" t="s">
        <v>236</v>
      </c>
      <c r="G130" s="32" t="s">
        <v>38</v>
      </c>
      <c r="H130" s="30">
        <v>27601.0</v>
      </c>
      <c r="I130" s="35"/>
      <c r="J130" s="30">
        <v>0.0</v>
      </c>
      <c r="K130" s="30">
        <v>1.0</v>
      </c>
      <c r="L130" s="30">
        <v>0.0</v>
      </c>
      <c r="M130" s="32" t="s">
        <v>39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11.0</v>
      </c>
      <c r="AA130" s="30">
        <v>5.0</v>
      </c>
      <c r="AB130" s="30">
        <v>11.0</v>
      </c>
      <c r="AC130" s="30">
        <v>1.0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79"/>
    </row>
    <row r="131">
      <c r="A131" s="30">
        <v>14249.2</v>
      </c>
      <c r="B131" s="31">
        <v>44474.0</v>
      </c>
      <c r="C131" s="31">
        <v>44551.0</v>
      </c>
      <c r="D131" s="32" t="s">
        <v>321</v>
      </c>
      <c r="E131" s="32" t="s">
        <v>46</v>
      </c>
      <c r="I131" s="35"/>
      <c r="J131" s="30">
        <v>1.0</v>
      </c>
      <c r="K131" s="30">
        <v>0.0</v>
      </c>
      <c r="L131" s="30">
        <v>0.0</v>
      </c>
      <c r="M131" s="32" t="s">
        <v>49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5.0</v>
      </c>
      <c r="AA131" s="30">
        <v>2.0</v>
      </c>
      <c r="AB131" s="30">
        <v>11.0</v>
      </c>
      <c r="AC131" s="30">
        <v>1.0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79"/>
    </row>
    <row r="132">
      <c r="A132" s="30">
        <v>14250.1</v>
      </c>
      <c r="B132" s="31">
        <v>44474.0</v>
      </c>
      <c r="C132" s="31">
        <v>44551.0</v>
      </c>
      <c r="D132" s="32" t="s">
        <v>472</v>
      </c>
      <c r="E132" s="32" t="s">
        <v>36</v>
      </c>
      <c r="J132" s="30">
        <v>1.0</v>
      </c>
      <c r="K132" s="30">
        <v>0.0</v>
      </c>
      <c r="L132" s="30">
        <v>0.0</v>
      </c>
      <c r="M132" s="32" t="s">
        <v>39</v>
      </c>
      <c r="N132" s="32" t="s">
        <v>39</v>
      </c>
      <c r="O132" s="30">
        <v>2.0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5.0</v>
      </c>
      <c r="AA132" s="30">
        <v>2.0</v>
      </c>
      <c r="AB132" s="30">
        <v>10.0</v>
      </c>
      <c r="AC132" s="30">
        <v>1.0</v>
      </c>
      <c r="AD132" s="30">
        <v>1.0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79"/>
    </row>
    <row r="133">
      <c r="A133" s="30">
        <v>14251.1</v>
      </c>
      <c r="B133" s="31">
        <v>44474.0</v>
      </c>
      <c r="C133" s="31">
        <v>44551.0</v>
      </c>
      <c r="D133" s="32" t="s">
        <v>321</v>
      </c>
      <c r="E133" s="32" t="s">
        <v>46</v>
      </c>
      <c r="F133" s="32" t="s">
        <v>209</v>
      </c>
      <c r="G133" s="33" t="s">
        <v>38</v>
      </c>
      <c r="H133" s="34">
        <v>27609.0</v>
      </c>
      <c r="I133" s="35"/>
      <c r="J133" s="30">
        <v>0.0</v>
      </c>
      <c r="K133" s="30">
        <v>1.0</v>
      </c>
      <c r="L133" s="30">
        <v>0.0</v>
      </c>
      <c r="M133" s="32" t="s">
        <v>49</v>
      </c>
      <c r="N133" s="32" t="s">
        <v>39</v>
      </c>
      <c r="O133" s="30">
        <v>0.0</v>
      </c>
      <c r="P133" s="30">
        <v>11.0</v>
      </c>
      <c r="Q133" s="30">
        <v>5.0</v>
      </c>
      <c r="R133" s="30">
        <v>10.0</v>
      </c>
      <c r="S133" s="30">
        <v>1.0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79"/>
    </row>
    <row r="134">
      <c r="A134" s="30">
        <v>14251.2</v>
      </c>
      <c r="B134" s="31">
        <v>44474.0</v>
      </c>
      <c r="C134" s="31">
        <v>44551.0</v>
      </c>
      <c r="D134" s="32" t="s">
        <v>321</v>
      </c>
      <c r="E134" s="32" t="s">
        <v>46</v>
      </c>
      <c r="I134" s="35"/>
      <c r="J134" s="30">
        <v>0.0</v>
      </c>
      <c r="K134" s="30">
        <v>0.0</v>
      </c>
      <c r="L134" s="30">
        <v>1.0</v>
      </c>
      <c r="M134" s="32" t="s">
        <v>49</v>
      </c>
      <c r="N134" s="32" t="s">
        <v>39</v>
      </c>
      <c r="O134" s="30">
        <v>0.0</v>
      </c>
      <c r="P134" s="30">
        <v>11.0</v>
      </c>
      <c r="Q134" s="30">
        <v>5.0</v>
      </c>
      <c r="R134" s="30">
        <v>10.0</v>
      </c>
      <c r="S134" s="30">
        <v>1.0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79"/>
    </row>
    <row r="135">
      <c r="A135" s="30">
        <v>14251.3</v>
      </c>
      <c r="B135" s="31">
        <v>44474.0</v>
      </c>
      <c r="C135" s="31">
        <v>44551.0</v>
      </c>
      <c r="D135" s="32" t="s">
        <v>321</v>
      </c>
      <c r="E135" s="32" t="s">
        <v>46</v>
      </c>
      <c r="I135" s="35"/>
      <c r="J135" s="30">
        <v>0.0</v>
      </c>
      <c r="K135" s="30">
        <v>0.0</v>
      </c>
      <c r="L135" s="30">
        <v>1.0</v>
      </c>
      <c r="M135" s="32" t="s">
        <v>49</v>
      </c>
      <c r="N135" s="32" t="s">
        <v>39</v>
      </c>
      <c r="O135" s="30">
        <v>0.0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11.0</v>
      </c>
      <c r="V135" s="30">
        <v>5.0</v>
      </c>
      <c r="W135" s="30">
        <v>10.0</v>
      </c>
      <c r="X135" s="30">
        <v>1.0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79"/>
    </row>
    <row r="136">
      <c r="A136" s="30">
        <v>14251.4</v>
      </c>
      <c r="B136" s="31">
        <v>44474.0</v>
      </c>
      <c r="C136" s="31">
        <v>44551.0</v>
      </c>
      <c r="D136" s="32" t="s">
        <v>321</v>
      </c>
      <c r="E136" s="32" t="s">
        <v>46</v>
      </c>
      <c r="F136" s="32" t="s">
        <v>209</v>
      </c>
      <c r="G136" s="33" t="s">
        <v>38</v>
      </c>
      <c r="H136" s="34">
        <v>27609.0</v>
      </c>
      <c r="I136" s="35"/>
      <c r="J136" s="30">
        <v>0.0</v>
      </c>
      <c r="K136" s="30">
        <v>1.0</v>
      </c>
      <c r="L136" s="30">
        <v>0.0</v>
      </c>
      <c r="M136" s="32" t="s">
        <v>49</v>
      </c>
      <c r="N136" s="32" t="s">
        <v>39</v>
      </c>
      <c r="O136" s="30">
        <v>0.0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11.0</v>
      </c>
      <c r="V136" s="30">
        <v>5.0</v>
      </c>
      <c r="W136" s="30">
        <v>10.0</v>
      </c>
      <c r="X136" s="30">
        <v>1.0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79"/>
    </row>
    <row r="137">
      <c r="A137" s="30">
        <v>14252.1</v>
      </c>
      <c r="B137" s="31">
        <v>44474.0</v>
      </c>
      <c r="C137" s="31">
        <v>44551.0</v>
      </c>
      <c r="D137" s="32" t="s">
        <v>321</v>
      </c>
      <c r="E137" s="32" t="s">
        <v>46</v>
      </c>
      <c r="F137" s="32" t="s">
        <v>139</v>
      </c>
      <c r="G137" s="32" t="s">
        <v>38</v>
      </c>
      <c r="H137" s="30">
        <v>27609.0</v>
      </c>
      <c r="I137" s="37"/>
      <c r="J137" s="30">
        <v>0.0</v>
      </c>
      <c r="K137" s="30">
        <v>1.0</v>
      </c>
      <c r="L137" s="30">
        <v>0.0</v>
      </c>
      <c r="M137" s="32" t="s">
        <v>49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11.0</v>
      </c>
      <c r="AA137" s="30">
        <v>5.0</v>
      </c>
      <c r="AB137" s="30">
        <v>10.0</v>
      </c>
      <c r="AC137" s="30">
        <v>1.0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79"/>
    </row>
    <row r="138">
      <c r="A138" s="30">
        <v>14252.2</v>
      </c>
      <c r="B138" s="31">
        <v>44474.0</v>
      </c>
      <c r="C138" s="31">
        <v>44553.0</v>
      </c>
      <c r="D138" s="32" t="s">
        <v>321</v>
      </c>
      <c r="E138" s="32" t="s">
        <v>46</v>
      </c>
      <c r="F138" s="32" t="s">
        <v>198</v>
      </c>
      <c r="G138" s="32" t="s">
        <v>38</v>
      </c>
      <c r="H138" s="30">
        <v>27605.0</v>
      </c>
      <c r="I138" s="37"/>
      <c r="J138" s="30">
        <v>0.0</v>
      </c>
      <c r="K138" s="30">
        <v>1.0</v>
      </c>
      <c r="L138" s="30">
        <v>0.0</v>
      </c>
      <c r="M138" s="32" t="s">
        <v>49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11.0</v>
      </c>
      <c r="AF138" s="30">
        <v>5.0</v>
      </c>
      <c r="AG138" s="30">
        <v>10.0</v>
      </c>
      <c r="AH138" s="30">
        <v>1.0</v>
      </c>
      <c r="AI138" s="30">
        <v>0.0</v>
      </c>
      <c r="AJ138" s="79"/>
    </row>
    <row r="139">
      <c r="A139" s="30">
        <v>14252.3</v>
      </c>
      <c r="B139" s="31">
        <v>44474.0</v>
      </c>
      <c r="C139" s="31">
        <v>44558.0</v>
      </c>
      <c r="D139" s="32" t="s">
        <v>321</v>
      </c>
      <c r="E139" s="32" t="s">
        <v>46</v>
      </c>
      <c r="I139" s="35"/>
      <c r="J139" s="30">
        <v>1.0</v>
      </c>
      <c r="K139" s="30">
        <v>0.0</v>
      </c>
      <c r="L139" s="30">
        <v>0.0</v>
      </c>
      <c r="M139" s="32" t="s">
        <v>49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4.0</v>
      </c>
      <c r="AA139" s="30">
        <v>0.0</v>
      </c>
      <c r="AB139" s="30">
        <v>10.0</v>
      </c>
      <c r="AC139" s="30">
        <v>1.0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79"/>
    </row>
    <row r="140">
      <c r="A140" s="30">
        <v>14253.1</v>
      </c>
      <c r="B140" s="31">
        <v>44474.0</v>
      </c>
      <c r="C140" s="32" t="s">
        <v>171</v>
      </c>
      <c r="D140" s="32" t="s">
        <v>468</v>
      </c>
      <c r="E140" s="33" t="s">
        <v>469</v>
      </c>
      <c r="F140" s="32" t="s">
        <v>281</v>
      </c>
      <c r="G140" s="32" t="s">
        <v>38</v>
      </c>
      <c r="H140" s="30">
        <v>27610.0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0.0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79"/>
    </row>
    <row r="141">
      <c r="A141" s="30">
        <v>14254.1</v>
      </c>
      <c r="B141" s="31">
        <v>44474.0</v>
      </c>
      <c r="C141" s="31">
        <v>44571.0</v>
      </c>
      <c r="D141" s="32" t="s">
        <v>125</v>
      </c>
      <c r="E141" s="32" t="s">
        <v>36</v>
      </c>
      <c r="F141" s="32" t="s">
        <v>90</v>
      </c>
      <c r="G141" s="32" t="s">
        <v>91</v>
      </c>
      <c r="H141" s="30">
        <v>27597.0</v>
      </c>
      <c r="I141" s="35"/>
      <c r="J141" s="30">
        <v>0.0</v>
      </c>
      <c r="K141" s="30">
        <v>1.0</v>
      </c>
      <c r="L141" s="30">
        <v>0.0</v>
      </c>
      <c r="M141" s="32" t="s">
        <v>49</v>
      </c>
      <c r="N141" s="32" t="s">
        <v>39</v>
      </c>
      <c r="O141" s="30">
        <v>0.0</v>
      </c>
      <c r="P141" s="30">
        <v>6.0</v>
      </c>
      <c r="Q141" s="30">
        <v>5.0</v>
      </c>
      <c r="R141" s="30">
        <v>5.0</v>
      </c>
      <c r="S141" s="30">
        <v>0.0</v>
      </c>
      <c r="T141" s="30">
        <v>1.0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5.0</v>
      </c>
      <c r="AC141" s="30">
        <v>2.0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79"/>
    </row>
    <row r="142">
      <c r="A142" s="30">
        <v>14254.2</v>
      </c>
      <c r="B142" s="31">
        <v>44474.0</v>
      </c>
      <c r="C142" s="31">
        <v>44571.0</v>
      </c>
      <c r="D142" s="32" t="s">
        <v>125</v>
      </c>
      <c r="E142" s="32" t="s">
        <v>36</v>
      </c>
      <c r="F142" s="32" t="s">
        <v>263</v>
      </c>
      <c r="G142" s="32" t="s">
        <v>91</v>
      </c>
      <c r="H142" s="30">
        <v>27597.0</v>
      </c>
      <c r="I142" s="35"/>
      <c r="J142" s="30">
        <v>0.0</v>
      </c>
      <c r="K142" s="30">
        <v>1.0</v>
      </c>
      <c r="L142" s="30">
        <v>0.0</v>
      </c>
      <c r="M142" s="32" t="s">
        <v>49</v>
      </c>
      <c r="N142" s="32" t="s">
        <v>39</v>
      </c>
      <c r="O142" s="30">
        <v>0.0</v>
      </c>
      <c r="P142" s="30">
        <v>7.0</v>
      </c>
      <c r="Q142" s="30">
        <v>5.0</v>
      </c>
      <c r="R142" s="30">
        <v>5.0</v>
      </c>
      <c r="S142" s="30">
        <v>0.0</v>
      </c>
      <c r="T142" s="30">
        <v>1.0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5.0</v>
      </c>
      <c r="AC142" s="30">
        <v>2.0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79"/>
    </row>
    <row r="143">
      <c r="A143" s="30">
        <v>14254.3</v>
      </c>
      <c r="B143" s="31">
        <v>44474.0</v>
      </c>
      <c r="C143" s="31">
        <v>44571.0</v>
      </c>
      <c r="D143" s="32" t="s">
        <v>125</v>
      </c>
      <c r="E143" s="32" t="s">
        <v>36</v>
      </c>
      <c r="F143" s="32" t="s">
        <v>263</v>
      </c>
      <c r="G143" s="33" t="s">
        <v>91</v>
      </c>
      <c r="H143" s="34">
        <v>27597.0</v>
      </c>
      <c r="I143" s="35"/>
      <c r="J143" s="30">
        <v>0.0</v>
      </c>
      <c r="K143" s="30">
        <v>1.0</v>
      </c>
      <c r="L143" s="30">
        <v>0.0</v>
      </c>
      <c r="M143" s="32" t="s">
        <v>49</v>
      </c>
      <c r="N143" s="32" t="s">
        <v>39</v>
      </c>
      <c r="O143" s="30">
        <v>0.0</v>
      </c>
      <c r="P143" s="30">
        <v>6.0</v>
      </c>
      <c r="Q143" s="30">
        <v>5.0</v>
      </c>
      <c r="R143" s="30">
        <v>10.0</v>
      </c>
      <c r="S143" s="30">
        <v>2.0</v>
      </c>
      <c r="T143" s="30">
        <v>1.0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79"/>
    </row>
    <row r="144">
      <c r="A144" s="30">
        <v>14254.4</v>
      </c>
      <c r="B144" s="31">
        <v>44474.0</v>
      </c>
      <c r="C144" s="31">
        <v>44571.0</v>
      </c>
      <c r="D144" s="32" t="s">
        <v>125</v>
      </c>
      <c r="E144" s="32" t="s">
        <v>36</v>
      </c>
      <c r="J144" s="30">
        <v>0.0</v>
      </c>
      <c r="K144" s="30">
        <v>0.0</v>
      </c>
      <c r="L144" s="30">
        <v>1.0</v>
      </c>
      <c r="M144" s="32" t="s">
        <v>49</v>
      </c>
      <c r="N144" s="32" t="s">
        <v>39</v>
      </c>
      <c r="O144" s="30">
        <v>0.0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6.0</v>
      </c>
      <c r="V144" s="30">
        <v>5.0</v>
      </c>
      <c r="W144" s="30">
        <v>10.0</v>
      </c>
      <c r="X144" s="30">
        <v>2.0</v>
      </c>
      <c r="Y144" s="30">
        <v>1.0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79"/>
    </row>
    <row r="145">
      <c r="A145" s="30">
        <v>14254.5</v>
      </c>
      <c r="B145" s="31">
        <v>44474.0</v>
      </c>
      <c r="C145" s="31">
        <v>44571.0</v>
      </c>
      <c r="D145" s="32" t="s">
        <v>125</v>
      </c>
      <c r="E145" s="32" t="s">
        <v>36</v>
      </c>
      <c r="J145" s="30">
        <v>1.0</v>
      </c>
      <c r="K145" s="30">
        <v>0.0</v>
      </c>
      <c r="L145" s="30">
        <v>0.0</v>
      </c>
      <c r="M145" s="32" t="s">
        <v>49</v>
      </c>
      <c r="N145" s="32" t="s">
        <v>39</v>
      </c>
      <c r="O145" s="30">
        <v>0.0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2.0</v>
      </c>
      <c r="AA145" s="30">
        <v>6.0</v>
      </c>
      <c r="AB145" s="30">
        <v>5.0</v>
      </c>
      <c r="AC145" s="30">
        <v>0.0</v>
      </c>
      <c r="AD145" s="30">
        <v>1.0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79"/>
    </row>
    <row r="146">
      <c r="A146" s="30">
        <v>14255.1</v>
      </c>
      <c r="B146" s="31">
        <v>44475.0</v>
      </c>
      <c r="C146" s="31">
        <v>44571.0</v>
      </c>
      <c r="D146" s="32" t="s">
        <v>427</v>
      </c>
      <c r="E146" s="32" t="s">
        <v>36</v>
      </c>
      <c r="F146" s="32" t="s">
        <v>291</v>
      </c>
      <c r="G146" s="32" t="s">
        <v>109</v>
      </c>
      <c r="H146" s="30">
        <v>27529.0</v>
      </c>
      <c r="I146" s="37"/>
      <c r="J146" s="30">
        <v>0.0</v>
      </c>
      <c r="K146" s="30">
        <v>1.0</v>
      </c>
      <c r="L146" s="30">
        <v>0.0</v>
      </c>
      <c r="M146" s="32" t="s">
        <v>39</v>
      </c>
      <c r="N146" s="32" t="s">
        <v>39</v>
      </c>
      <c r="O146" s="30">
        <v>3.0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10.0</v>
      </c>
      <c r="AA146" s="30">
        <v>5.0</v>
      </c>
      <c r="AB146" s="30">
        <v>10.0</v>
      </c>
      <c r="AC146" s="30">
        <v>1.0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79"/>
    </row>
    <row r="147">
      <c r="A147" s="30">
        <v>14255.2</v>
      </c>
      <c r="B147" s="31">
        <v>44475.0</v>
      </c>
      <c r="C147" s="31">
        <v>44571.0</v>
      </c>
      <c r="D147" s="32" t="s">
        <v>427</v>
      </c>
      <c r="E147" s="32" t="s">
        <v>36</v>
      </c>
      <c r="F147" s="32" t="s">
        <v>390</v>
      </c>
      <c r="G147" s="32" t="s">
        <v>109</v>
      </c>
      <c r="H147" s="30">
        <v>25729.0</v>
      </c>
      <c r="I147" s="37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3.0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10.0</v>
      </c>
      <c r="AA147" s="30">
        <v>5.0</v>
      </c>
      <c r="AB147" s="30">
        <v>10.0</v>
      </c>
      <c r="AC147" s="30">
        <v>1.0</v>
      </c>
      <c r="AD147" s="30">
        <v>1.0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79"/>
    </row>
    <row r="148">
      <c r="A148" s="30">
        <v>14256.1</v>
      </c>
      <c r="B148" s="31">
        <v>44475.0</v>
      </c>
      <c r="C148" s="31">
        <v>44530.0</v>
      </c>
      <c r="D148" s="32" t="s">
        <v>321</v>
      </c>
      <c r="E148" s="32" t="s">
        <v>46</v>
      </c>
      <c r="I148" s="37"/>
      <c r="J148" s="30">
        <v>1.0</v>
      </c>
      <c r="K148" s="30">
        <v>0.0</v>
      </c>
      <c r="L148" s="30">
        <v>0.0</v>
      </c>
      <c r="M148" s="32" t="s">
        <v>39</v>
      </c>
      <c r="N148" s="32" t="s">
        <v>39</v>
      </c>
      <c r="O148" s="30">
        <v>1.0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5.0</v>
      </c>
      <c r="AA148" s="30">
        <v>3.0</v>
      </c>
      <c r="AB148" s="30">
        <v>10.0</v>
      </c>
      <c r="AC148" s="30">
        <v>1.0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79"/>
    </row>
    <row r="149">
      <c r="A149" s="30">
        <v>14256.2</v>
      </c>
      <c r="B149" s="31">
        <v>44475.0</v>
      </c>
      <c r="C149" s="31">
        <v>44530.0</v>
      </c>
      <c r="D149" s="32" t="s">
        <v>321</v>
      </c>
      <c r="E149" s="32" t="s">
        <v>46</v>
      </c>
      <c r="I149" s="37"/>
      <c r="J149" s="30">
        <v>1.0</v>
      </c>
      <c r="K149" s="30">
        <v>0.0</v>
      </c>
      <c r="L149" s="30">
        <v>0.0</v>
      </c>
      <c r="M149" s="32" t="s">
        <v>39</v>
      </c>
      <c r="N149" s="32" t="s">
        <v>39</v>
      </c>
      <c r="O149" s="30">
        <v>2.0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13.0</v>
      </c>
      <c r="AF149" s="30">
        <v>6.0</v>
      </c>
      <c r="AG149" s="30">
        <v>10.0</v>
      </c>
      <c r="AH149" s="30">
        <v>1.0</v>
      </c>
      <c r="AI149" s="30">
        <v>0.0</v>
      </c>
      <c r="AJ149" s="79"/>
    </row>
    <row r="150">
      <c r="A150" s="30">
        <v>14256.3</v>
      </c>
      <c r="B150" s="31">
        <v>44475.0</v>
      </c>
      <c r="C150" s="31">
        <v>44533.0</v>
      </c>
      <c r="D150" s="32" t="s">
        <v>321</v>
      </c>
      <c r="E150" s="32" t="s">
        <v>46</v>
      </c>
      <c r="F150" s="32" t="s">
        <v>59</v>
      </c>
      <c r="G150" s="33" t="s">
        <v>38</v>
      </c>
      <c r="H150" s="34">
        <v>27610.0</v>
      </c>
      <c r="I150" s="35"/>
      <c r="J150" s="30">
        <v>0.0</v>
      </c>
      <c r="K150" s="30">
        <v>1.0</v>
      </c>
      <c r="L150" s="30">
        <v>0.0</v>
      </c>
      <c r="M150" s="32" t="s">
        <v>49</v>
      </c>
      <c r="N150" s="32" t="s">
        <v>39</v>
      </c>
      <c r="O150" s="30">
        <v>5.0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13.0</v>
      </c>
      <c r="AF150" s="30">
        <v>4.0</v>
      </c>
      <c r="AG150" s="30">
        <v>10.0</v>
      </c>
      <c r="AH150" s="30">
        <v>1.0</v>
      </c>
      <c r="AI150" s="30">
        <v>0.0</v>
      </c>
      <c r="AJ150" s="79"/>
    </row>
    <row r="151">
      <c r="A151" s="30">
        <v>14256.4</v>
      </c>
      <c r="B151" s="31">
        <v>44475.0</v>
      </c>
      <c r="C151" s="31">
        <v>44530.0</v>
      </c>
      <c r="D151" s="32" t="s">
        <v>321</v>
      </c>
      <c r="E151" s="32" t="s">
        <v>46</v>
      </c>
      <c r="F151" s="32" t="s">
        <v>151</v>
      </c>
      <c r="G151" s="33" t="s">
        <v>38</v>
      </c>
      <c r="H151" s="34">
        <v>27606.0</v>
      </c>
      <c r="I151" s="35"/>
      <c r="J151" s="30">
        <v>0.0</v>
      </c>
      <c r="K151" s="30">
        <v>1.0</v>
      </c>
      <c r="L151" s="30">
        <v>0.0</v>
      </c>
      <c r="M151" s="32" t="s">
        <v>49</v>
      </c>
      <c r="N151" s="32" t="s">
        <v>39</v>
      </c>
      <c r="O151" s="30">
        <v>2.0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13.0</v>
      </c>
      <c r="AA151" s="30">
        <v>6.0</v>
      </c>
      <c r="AB151" s="30">
        <v>13.0</v>
      </c>
      <c r="AC151" s="30">
        <v>2.0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79"/>
    </row>
    <row r="152">
      <c r="A152" s="30">
        <v>14256.5</v>
      </c>
      <c r="B152" s="31">
        <v>44475.0</v>
      </c>
      <c r="C152" s="31">
        <v>44530.0</v>
      </c>
      <c r="D152" s="32" t="s">
        <v>321</v>
      </c>
      <c r="E152" s="32" t="s">
        <v>46</v>
      </c>
      <c r="F152" s="32" t="s">
        <v>248</v>
      </c>
      <c r="G152" s="33" t="s">
        <v>38</v>
      </c>
      <c r="H152" s="34">
        <v>27604.0</v>
      </c>
      <c r="I152" s="35"/>
      <c r="J152" s="30">
        <v>0.0</v>
      </c>
      <c r="K152" s="30">
        <v>1.0</v>
      </c>
      <c r="L152" s="30">
        <v>0.0</v>
      </c>
      <c r="M152" s="32" t="s">
        <v>49</v>
      </c>
      <c r="N152" s="32" t="s">
        <v>39</v>
      </c>
      <c r="O152" s="30">
        <v>5.0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5.0</v>
      </c>
      <c r="X152" s="30">
        <v>2.0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13.0</v>
      </c>
      <c r="AF152" s="30">
        <v>5.0</v>
      </c>
      <c r="AG152" s="30">
        <v>5.0</v>
      </c>
      <c r="AH152" s="30">
        <v>0.0</v>
      </c>
      <c r="AI152" s="30">
        <v>0.0</v>
      </c>
      <c r="AJ152" s="79"/>
    </row>
    <row r="153">
      <c r="A153" s="30">
        <v>14256.6</v>
      </c>
      <c r="B153" s="31">
        <v>44475.0</v>
      </c>
      <c r="C153" s="31">
        <v>44531.0</v>
      </c>
      <c r="D153" s="32" t="s">
        <v>321</v>
      </c>
      <c r="E153" s="32" t="s">
        <v>46</v>
      </c>
      <c r="I153" s="37"/>
      <c r="J153" s="30">
        <v>0.0</v>
      </c>
      <c r="K153" s="30">
        <v>0.0</v>
      </c>
      <c r="L153" s="30">
        <v>1.0</v>
      </c>
      <c r="M153" s="32" t="s">
        <v>39</v>
      </c>
      <c r="N153" s="32" t="s">
        <v>39</v>
      </c>
      <c r="O153" s="30">
        <v>1.0</v>
      </c>
      <c r="P153" s="30">
        <v>11.0</v>
      </c>
      <c r="Q153" s="30">
        <v>7.0</v>
      </c>
      <c r="R153" s="30">
        <v>10.0</v>
      </c>
      <c r="S153" s="30">
        <v>2.0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79"/>
    </row>
    <row r="154">
      <c r="A154" s="30">
        <v>14257.1</v>
      </c>
      <c r="B154" s="31">
        <v>44475.0</v>
      </c>
      <c r="C154" s="31">
        <v>44530.0</v>
      </c>
      <c r="D154" s="32" t="s">
        <v>321</v>
      </c>
      <c r="E154" s="32" t="s">
        <v>46</v>
      </c>
      <c r="I154" s="37"/>
      <c r="J154" s="30">
        <v>0.0</v>
      </c>
      <c r="K154" s="30">
        <v>0.0</v>
      </c>
      <c r="L154" s="30">
        <v>1.0</v>
      </c>
      <c r="M154" s="32" t="s">
        <v>39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14.0</v>
      </c>
      <c r="V154" s="30">
        <v>4.0</v>
      </c>
      <c r="W154" s="30">
        <v>10.0</v>
      </c>
      <c r="X154" s="30">
        <v>1.0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79"/>
    </row>
    <row r="155">
      <c r="A155" s="30">
        <v>14257.2</v>
      </c>
      <c r="B155" s="31">
        <v>44475.0</v>
      </c>
      <c r="C155" s="31">
        <v>44530.0</v>
      </c>
      <c r="D155" s="32" t="s">
        <v>321</v>
      </c>
      <c r="E155" s="32" t="s">
        <v>46</v>
      </c>
      <c r="I155" s="35"/>
      <c r="J155" s="30">
        <v>0.0</v>
      </c>
      <c r="K155" s="30">
        <v>0.0</v>
      </c>
      <c r="L155" s="30">
        <v>1.0</v>
      </c>
      <c r="M155" s="32" t="s">
        <v>39</v>
      </c>
      <c r="N155" s="32" t="s">
        <v>39</v>
      </c>
      <c r="O155" s="30">
        <v>0.0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12.0</v>
      </c>
      <c r="V155" s="30">
        <v>5.0</v>
      </c>
      <c r="W155" s="30">
        <v>5.0</v>
      </c>
      <c r="X155" s="30">
        <v>1.0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79"/>
    </row>
    <row r="156">
      <c r="A156" s="30">
        <v>14257.3</v>
      </c>
      <c r="B156" s="31">
        <v>44475.0</v>
      </c>
      <c r="C156" s="31">
        <v>44530.0</v>
      </c>
      <c r="D156" s="32" t="s">
        <v>321</v>
      </c>
      <c r="E156" s="32" t="s">
        <v>46</v>
      </c>
      <c r="I156" s="37"/>
      <c r="J156" s="30">
        <v>1.0</v>
      </c>
      <c r="K156" s="30">
        <v>0.0</v>
      </c>
      <c r="L156" s="30">
        <v>0.0</v>
      </c>
      <c r="M156" s="32" t="s">
        <v>39</v>
      </c>
      <c r="N156" s="32" t="s">
        <v>39</v>
      </c>
      <c r="O156" s="30">
        <v>0.0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5.0</v>
      </c>
      <c r="AF156" s="30">
        <v>2.0</v>
      </c>
      <c r="AG156" s="30">
        <v>10.0</v>
      </c>
      <c r="AH156" s="30">
        <v>1.0</v>
      </c>
      <c r="AI156" s="30">
        <v>0.0</v>
      </c>
      <c r="AJ156" s="79"/>
    </row>
    <row r="157">
      <c r="A157" s="30">
        <v>14258.1</v>
      </c>
      <c r="B157" s="31">
        <v>44475.0</v>
      </c>
      <c r="C157" s="31">
        <v>44571.0</v>
      </c>
      <c r="D157" s="32" t="s">
        <v>60</v>
      </c>
      <c r="E157" s="32" t="s">
        <v>36</v>
      </c>
      <c r="F157" s="32" t="s">
        <v>50</v>
      </c>
      <c r="G157" s="32" t="s">
        <v>51</v>
      </c>
      <c r="H157" s="30">
        <v>27539.0</v>
      </c>
      <c r="I157" s="37"/>
      <c r="J157" s="30">
        <v>0.0</v>
      </c>
      <c r="K157" s="30">
        <v>1.0</v>
      </c>
      <c r="L157" s="30">
        <v>0.0</v>
      </c>
      <c r="M157" s="32" t="s">
        <v>39</v>
      </c>
      <c r="N157" s="32" t="s">
        <v>39</v>
      </c>
      <c r="O157" s="30">
        <v>0.0</v>
      </c>
      <c r="P157" s="30">
        <v>11.0</v>
      </c>
      <c r="Q157" s="30">
        <v>5.0</v>
      </c>
      <c r="R157" s="30">
        <v>10.0</v>
      </c>
      <c r="S157" s="30">
        <v>2.0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79"/>
    </row>
    <row r="158">
      <c r="A158" s="30">
        <v>14258.2</v>
      </c>
      <c r="B158" s="31">
        <v>44475.0</v>
      </c>
      <c r="C158" s="31">
        <v>44571.0</v>
      </c>
      <c r="D158" s="32" t="s">
        <v>60</v>
      </c>
      <c r="E158" s="32" t="s">
        <v>36</v>
      </c>
      <c r="F158" s="32" t="s">
        <v>50</v>
      </c>
      <c r="G158" s="32" t="s">
        <v>51</v>
      </c>
      <c r="H158" s="30">
        <v>27539.0</v>
      </c>
      <c r="I158" s="37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0.0</v>
      </c>
      <c r="P158" s="30">
        <v>11.0</v>
      </c>
      <c r="Q158" s="30">
        <v>5.0</v>
      </c>
      <c r="R158" s="30">
        <v>10.0</v>
      </c>
      <c r="S158" s="30">
        <v>2.0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79"/>
    </row>
    <row r="159">
      <c r="A159" s="30">
        <v>14259.1</v>
      </c>
      <c r="B159" s="31">
        <v>44475.0</v>
      </c>
      <c r="C159" s="31">
        <v>44552.0</v>
      </c>
      <c r="D159" s="32" t="s">
        <v>321</v>
      </c>
      <c r="E159" s="32" t="s">
        <v>46</v>
      </c>
      <c r="I159" s="37"/>
      <c r="J159" s="30">
        <v>1.0</v>
      </c>
      <c r="K159" s="30">
        <v>0.0</v>
      </c>
      <c r="L159" s="30">
        <v>0.0</v>
      </c>
      <c r="M159" s="32" t="s">
        <v>39</v>
      </c>
      <c r="N159" s="32" t="s">
        <v>39</v>
      </c>
      <c r="O159" s="30">
        <v>0.0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5.0</v>
      </c>
      <c r="AA159" s="30">
        <v>2.0</v>
      </c>
      <c r="AB159" s="30">
        <v>11.0</v>
      </c>
      <c r="AC159" s="30">
        <v>1.0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79"/>
    </row>
    <row r="160">
      <c r="A160" s="30">
        <v>14259.2</v>
      </c>
      <c r="B160" s="31">
        <v>44475.0</v>
      </c>
      <c r="C160" s="31">
        <v>44552.0</v>
      </c>
      <c r="D160" s="32" t="s">
        <v>321</v>
      </c>
      <c r="E160" s="33" t="s">
        <v>46</v>
      </c>
      <c r="F160" s="32" t="s">
        <v>203</v>
      </c>
      <c r="G160" s="32" t="s">
        <v>38</v>
      </c>
      <c r="H160" s="30">
        <v>27613.0</v>
      </c>
      <c r="I160" s="35"/>
      <c r="J160" s="30">
        <v>0.0</v>
      </c>
      <c r="K160" s="30">
        <v>1.0</v>
      </c>
      <c r="L160" s="30">
        <v>0.0</v>
      </c>
      <c r="M160" s="32" t="s">
        <v>49</v>
      </c>
      <c r="N160" s="32" t="s">
        <v>39</v>
      </c>
      <c r="O160" s="30">
        <v>0.0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11.0</v>
      </c>
      <c r="AA160" s="30">
        <v>5.0</v>
      </c>
      <c r="AB160" s="30">
        <v>3.0</v>
      </c>
      <c r="AC160" s="30">
        <v>1.0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79"/>
    </row>
    <row r="161">
      <c r="A161" s="30">
        <v>14259.3</v>
      </c>
      <c r="B161" s="31">
        <v>44475.0</v>
      </c>
      <c r="C161" s="31">
        <v>44558.0</v>
      </c>
      <c r="D161" s="32" t="s">
        <v>321</v>
      </c>
      <c r="E161" s="32" t="s">
        <v>46</v>
      </c>
      <c r="F161" s="32" t="s">
        <v>158</v>
      </c>
      <c r="G161" s="33" t="s">
        <v>38</v>
      </c>
      <c r="H161" s="34">
        <v>27613.0</v>
      </c>
      <c r="I161" s="35"/>
      <c r="J161" s="30">
        <v>0.0</v>
      </c>
      <c r="K161" s="30">
        <v>1.0</v>
      </c>
      <c r="L161" s="30">
        <v>0.0</v>
      </c>
      <c r="M161" s="32" t="s">
        <v>49</v>
      </c>
      <c r="N161" s="32" t="s">
        <v>39</v>
      </c>
      <c r="O161" s="30">
        <v>0.0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3.0</v>
      </c>
      <c r="V161" s="30">
        <v>5.0</v>
      </c>
      <c r="W161" s="30">
        <v>10.0</v>
      </c>
      <c r="X161" s="30">
        <v>1.0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79"/>
    </row>
    <row r="162">
      <c r="A162" s="30">
        <v>14259.4</v>
      </c>
      <c r="B162" s="31">
        <v>44475.0</v>
      </c>
      <c r="C162" s="31">
        <v>44553.0</v>
      </c>
      <c r="D162" s="32" t="s">
        <v>321</v>
      </c>
      <c r="E162" s="32" t="s">
        <v>46</v>
      </c>
      <c r="F162" s="32" t="s">
        <v>210</v>
      </c>
      <c r="G162" s="32" t="s">
        <v>38</v>
      </c>
      <c r="H162" s="30">
        <v>27613.0</v>
      </c>
      <c r="I162" s="37"/>
      <c r="J162" s="30">
        <v>0.0</v>
      </c>
      <c r="K162" s="30">
        <v>1.0</v>
      </c>
      <c r="L162" s="30">
        <v>0.0</v>
      </c>
      <c r="M162" s="32" t="s">
        <v>49</v>
      </c>
      <c r="N162" s="32" t="s">
        <v>39</v>
      </c>
      <c r="O162" s="30">
        <v>0.0</v>
      </c>
      <c r="P162" s="30">
        <v>10.0</v>
      </c>
      <c r="Q162" s="30">
        <v>5.0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1.0</v>
      </c>
      <c r="AA162" s="30">
        <v>0.0</v>
      </c>
      <c r="AB162" s="30">
        <v>11.0</v>
      </c>
      <c r="AC162" s="30">
        <v>1.0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79"/>
    </row>
    <row r="163">
      <c r="A163" s="30">
        <v>14259.5</v>
      </c>
      <c r="B163" s="31">
        <v>44475.0</v>
      </c>
      <c r="C163" s="31">
        <v>44552.0</v>
      </c>
      <c r="D163" s="32" t="s">
        <v>321</v>
      </c>
      <c r="E163" s="32" t="s">
        <v>46</v>
      </c>
      <c r="I163" s="37"/>
      <c r="J163" s="30">
        <v>0.0</v>
      </c>
      <c r="K163" s="30">
        <v>0.0</v>
      </c>
      <c r="L163" s="30">
        <v>1.0</v>
      </c>
      <c r="M163" s="32" t="s">
        <v>39</v>
      </c>
      <c r="N163" s="32" t="s">
        <v>39</v>
      </c>
      <c r="O163" s="30">
        <v>0.0</v>
      </c>
      <c r="P163" s="30">
        <v>11.0</v>
      </c>
      <c r="Q163" s="30">
        <v>5.0</v>
      </c>
      <c r="R163" s="30">
        <v>10.0</v>
      </c>
      <c r="S163" s="30">
        <v>1.0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79"/>
    </row>
    <row r="164">
      <c r="A164" s="30">
        <v>14259.6</v>
      </c>
      <c r="B164" s="31">
        <v>44475.0</v>
      </c>
      <c r="C164" s="31">
        <v>44553.0</v>
      </c>
      <c r="D164" s="32" t="s">
        <v>321</v>
      </c>
      <c r="E164" s="32" t="s">
        <v>46</v>
      </c>
      <c r="I164" s="37"/>
      <c r="J164" s="30">
        <v>1.0</v>
      </c>
      <c r="K164" s="30">
        <v>0.0</v>
      </c>
      <c r="L164" s="30">
        <v>0.0</v>
      </c>
      <c r="M164" s="32" t="s">
        <v>39</v>
      </c>
      <c r="N164" s="32" t="s">
        <v>39</v>
      </c>
      <c r="O164" s="30">
        <v>0.0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4.0</v>
      </c>
      <c r="AA164" s="30">
        <v>2.0</v>
      </c>
      <c r="AB164" s="30">
        <v>11.0</v>
      </c>
      <c r="AC164" s="30">
        <v>1.0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79"/>
    </row>
    <row r="165">
      <c r="A165" s="30">
        <v>14260.1</v>
      </c>
      <c r="B165" s="31">
        <v>44475.0</v>
      </c>
      <c r="C165" s="31">
        <v>44546.0</v>
      </c>
      <c r="D165" s="32" t="s">
        <v>229</v>
      </c>
      <c r="E165" s="32" t="s">
        <v>36</v>
      </c>
      <c r="F165" s="32" t="s">
        <v>230</v>
      </c>
      <c r="G165" s="32" t="s">
        <v>38</v>
      </c>
      <c r="H165" s="30">
        <v>27604.0</v>
      </c>
      <c r="I165" s="37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0.0</v>
      </c>
      <c r="P165" s="30">
        <v>12.0</v>
      </c>
      <c r="Q165" s="30">
        <v>6.0</v>
      </c>
      <c r="R165" s="30">
        <v>10.0</v>
      </c>
      <c r="S165" s="30">
        <v>2.0</v>
      </c>
      <c r="T165" s="30">
        <v>1.0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79"/>
    </row>
    <row r="166">
      <c r="A166" s="30">
        <v>14260.2</v>
      </c>
      <c r="B166" s="31">
        <v>44475.0</v>
      </c>
      <c r="C166" s="31">
        <v>44546.0</v>
      </c>
      <c r="D166" s="32" t="s">
        <v>229</v>
      </c>
      <c r="E166" s="32" t="s">
        <v>36</v>
      </c>
      <c r="F166" s="32" t="s">
        <v>187</v>
      </c>
      <c r="G166" s="32" t="s">
        <v>38</v>
      </c>
      <c r="H166" s="30">
        <v>27616.0</v>
      </c>
      <c r="I166" s="37"/>
      <c r="J166" s="30">
        <v>0.0</v>
      </c>
      <c r="K166" s="30">
        <v>1.0</v>
      </c>
      <c r="L166" s="30">
        <v>0.0</v>
      </c>
      <c r="M166" s="32" t="s">
        <v>39</v>
      </c>
      <c r="N166" s="32" t="s">
        <v>39</v>
      </c>
      <c r="O166" s="30">
        <v>0.0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0.0</v>
      </c>
      <c r="V166" s="30">
        <v>2.0</v>
      </c>
      <c r="W166" s="30">
        <v>5.0</v>
      </c>
      <c r="X166" s="30">
        <v>0.0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9.0</v>
      </c>
      <c r="AF166" s="30">
        <v>0.0</v>
      </c>
      <c r="AG166" s="30">
        <v>5.0</v>
      </c>
      <c r="AH166" s="30">
        <v>1.0</v>
      </c>
      <c r="AI166" s="30">
        <v>1.0</v>
      </c>
      <c r="AJ166" s="79"/>
    </row>
    <row r="167">
      <c r="A167" s="30">
        <v>14260.3</v>
      </c>
      <c r="B167" s="31">
        <v>44475.0</v>
      </c>
      <c r="C167" s="31">
        <v>44546.0</v>
      </c>
      <c r="D167" s="32" t="s">
        <v>229</v>
      </c>
      <c r="E167" s="33" t="s">
        <v>36</v>
      </c>
      <c r="F167" s="32" t="s">
        <v>70</v>
      </c>
      <c r="G167" s="32" t="s">
        <v>38</v>
      </c>
      <c r="H167" s="30">
        <v>27615.0</v>
      </c>
      <c r="I167" s="35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4.0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11.0</v>
      </c>
      <c r="AA167" s="30">
        <v>6.0</v>
      </c>
      <c r="AB167" s="30">
        <v>10.0</v>
      </c>
      <c r="AC167" s="30">
        <v>2.0</v>
      </c>
      <c r="AD167" s="30">
        <v>1.0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79"/>
    </row>
    <row r="168">
      <c r="A168" s="30">
        <v>14260.4</v>
      </c>
      <c r="B168" s="31">
        <v>44475.0</v>
      </c>
      <c r="C168" s="31">
        <v>44546.0</v>
      </c>
      <c r="D168" s="32" t="s">
        <v>229</v>
      </c>
      <c r="E168" s="32" t="s">
        <v>36</v>
      </c>
      <c r="J168" s="30">
        <v>1.0</v>
      </c>
      <c r="K168" s="30">
        <v>0.0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7.0</v>
      </c>
      <c r="AA168" s="30">
        <v>3.0</v>
      </c>
      <c r="AB168" s="30">
        <v>10.0</v>
      </c>
      <c r="AC168" s="30">
        <v>2.0</v>
      </c>
      <c r="AD168" s="30">
        <v>1.0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79"/>
    </row>
    <row r="169">
      <c r="A169" s="30">
        <v>14261.1</v>
      </c>
      <c r="B169" s="31">
        <v>44475.0</v>
      </c>
      <c r="C169" s="31">
        <v>44476.0</v>
      </c>
      <c r="D169" s="32" t="s">
        <v>395</v>
      </c>
      <c r="E169" s="32" t="s">
        <v>46</v>
      </c>
      <c r="I169" s="37"/>
      <c r="J169" s="30">
        <v>1.0</v>
      </c>
      <c r="K169" s="30">
        <v>0.0</v>
      </c>
      <c r="L169" s="30">
        <v>0.0</v>
      </c>
      <c r="M169" s="32" t="s">
        <v>39</v>
      </c>
      <c r="N169" s="32" t="s">
        <v>39</v>
      </c>
      <c r="O169" s="30">
        <v>3.0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12.0</v>
      </c>
      <c r="AA169" s="30">
        <v>7.0</v>
      </c>
      <c r="AB169" s="30">
        <v>13.0</v>
      </c>
      <c r="AC169" s="30">
        <v>2.0</v>
      </c>
      <c r="AD169" s="30">
        <v>1.0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79"/>
    </row>
    <row r="170">
      <c r="A170" s="30">
        <v>14261.2</v>
      </c>
      <c r="B170" s="31">
        <v>44475.0</v>
      </c>
      <c r="C170" s="31">
        <v>44476.0</v>
      </c>
      <c r="D170" s="32" t="s">
        <v>395</v>
      </c>
      <c r="E170" s="32" t="s">
        <v>46</v>
      </c>
      <c r="I170" s="37"/>
      <c r="J170" s="30">
        <v>0.0</v>
      </c>
      <c r="K170" s="30">
        <v>0.0</v>
      </c>
      <c r="L170" s="30">
        <v>1.0</v>
      </c>
      <c r="M170" s="32" t="s">
        <v>39</v>
      </c>
      <c r="N170" s="32" t="s">
        <v>39</v>
      </c>
      <c r="O170" s="30">
        <v>10.0</v>
      </c>
      <c r="P170" s="30">
        <v>12.0</v>
      </c>
      <c r="Q170" s="30">
        <v>8.0</v>
      </c>
      <c r="R170" s="30">
        <v>11.0</v>
      </c>
      <c r="S170" s="30">
        <v>1.0</v>
      </c>
      <c r="T170" s="30">
        <v>1.0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79"/>
    </row>
    <row r="171">
      <c r="A171" s="30">
        <v>14261.3</v>
      </c>
      <c r="B171" s="31">
        <v>44475.0</v>
      </c>
      <c r="C171" s="31">
        <v>44476.0</v>
      </c>
      <c r="D171" s="32" t="s">
        <v>395</v>
      </c>
      <c r="E171" s="32" t="s">
        <v>46</v>
      </c>
      <c r="I171" s="37"/>
      <c r="J171" s="30">
        <v>0.0</v>
      </c>
      <c r="K171" s="30">
        <v>0.0</v>
      </c>
      <c r="L171" s="30">
        <v>1.0</v>
      </c>
      <c r="M171" s="32" t="s">
        <v>39</v>
      </c>
      <c r="N171" s="32" t="s">
        <v>39</v>
      </c>
      <c r="O171" s="30">
        <v>2.0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17.0</v>
      </c>
      <c r="V171" s="30">
        <v>8.0</v>
      </c>
      <c r="W171" s="30">
        <v>11.0</v>
      </c>
      <c r="X171" s="30">
        <v>1.0</v>
      </c>
      <c r="Y171" s="30">
        <v>1.0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79"/>
    </row>
    <row r="172">
      <c r="A172" s="30">
        <v>14262.1</v>
      </c>
      <c r="B172" s="31">
        <v>44475.0</v>
      </c>
      <c r="C172" s="31">
        <v>44572.0</v>
      </c>
      <c r="D172" s="32" t="s">
        <v>470</v>
      </c>
      <c r="E172" s="32" t="s">
        <v>160</v>
      </c>
      <c r="F172" s="32" t="s">
        <v>40</v>
      </c>
      <c r="G172" s="38"/>
      <c r="H172" s="38"/>
      <c r="I172" s="35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6.0</v>
      </c>
      <c r="V172" s="30">
        <v>5.0</v>
      </c>
      <c r="W172" s="30">
        <v>6.0</v>
      </c>
      <c r="X172" s="30">
        <v>1.0</v>
      </c>
      <c r="Y172" s="30">
        <v>4.0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79"/>
    </row>
    <row r="173">
      <c r="A173" s="30">
        <v>14262.2</v>
      </c>
      <c r="B173" s="31">
        <v>44475.0</v>
      </c>
      <c r="C173" s="31">
        <v>44572.0</v>
      </c>
      <c r="D173" s="32" t="s">
        <v>470</v>
      </c>
      <c r="E173" s="32" t="s">
        <v>160</v>
      </c>
      <c r="F173" s="32" t="s">
        <v>40</v>
      </c>
      <c r="G173" s="37"/>
      <c r="H173" s="37"/>
      <c r="I173" s="37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0.0</v>
      </c>
      <c r="P173" s="30">
        <v>10.0</v>
      </c>
      <c r="Q173" s="30">
        <v>5.0</v>
      </c>
      <c r="R173" s="30">
        <v>5.0</v>
      </c>
      <c r="S173" s="30">
        <v>0.0</v>
      </c>
      <c r="T173" s="30">
        <v>1.0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5.0</v>
      </c>
      <c r="AC173" s="30">
        <v>1.0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79"/>
    </row>
    <row r="174">
      <c r="A174" s="30">
        <v>14262.3</v>
      </c>
      <c r="B174" s="31">
        <v>44475.0</v>
      </c>
      <c r="C174" s="31">
        <v>44572.0</v>
      </c>
      <c r="D174" s="32" t="s">
        <v>470</v>
      </c>
      <c r="E174" s="32" t="s">
        <v>160</v>
      </c>
      <c r="F174" s="32" t="s">
        <v>40</v>
      </c>
      <c r="G174" s="38"/>
      <c r="H174" s="38"/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11.0</v>
      </c>
      <c r="Q174" s="30">
        <v>5.0</v>
      </c>
      <c r="R174" s="30">
        <v>5.0</v>
      </c>
      <c r="S174" s="30">
        <v>0.0</v>
      </c>
      <c r="T174" s="30">
        <v>1.0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5.0</v>
      </c>
      <c r="AC174" s="30">
        <v>1.0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79"/>
    </row>
    <row r="175">
      <c r="A175" s="30">
        <v>14262.4</v>
      </c>
      <c r="B175" s="31">
        <v>44475.0</v>
      </c>
      <c r="C175" s="31">
        <v>44572.0</v>
      </c>
      <c r="D175" s="32" t="s">
        <v>470</v>
      </c>
      <c r="E175" s="32" t="s">
        <v>160</v>
      </c>
      <c r="F175" s="32" t="s">
        <v>40</v>
      </c>
      <c r="G175" s="37"/>
      <c r="H175" s="37"/>
      <c r="I175" s="37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0.0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9.0</v>
      </c>
      <c r="V175" s="30">
        <v>5.0</v>
      </c>
      <c r="W175" s="30">
        <v>10.0</v>
      </c>
      <c r="X175" s="30">
        <v>1.0</v>
      </c>
      <c r="Y175" s="30">
        <v>1.0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79"/>
    </row>
    <row r="176">
      <c r="A176" s="30">
        <v>14262.5</v>
      </c>
      <c r="B176" s="31">
        <v>44475.0</v>
      </c>
      <c r="C176" s="31">
        <v>44572.0</v>
      </c>
      <c r="D176" s="32" t="s">
        <v>470</v>
      </c>
      <c r="E176" s="32" t="s">
        <v>160</v>
      </c>
      <c r="F176" s="32" t="s">
        <v>40</v>
      </c>
      <c r="G176" s="37"/>
      <c r="H176" s="37"/>
      <c r="I176" s="37"/>
      <c r="J176" s="30">
        <v>0.0</v>
      </c>
      <c r="K176" s="30">
        <v>1.0</v>
      </c>
      <c r="L176" s="30">
        <v>0.0</v>
      </c>
      <c r="M176" s="32" t="s">
        <v>39</v>
      </c>
      <c r="N176" s="32" t="s">
        <v>39</v>
      </c>
      <c r="O176" s="30">
        <v>0.0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11.0</v>
      </c>
      <c r="V176" s="30">
        <v>5.0</v>
      </c>
      <c r="W176" s="30">
        <v>10.0</v>
      </c>
      <c r="X176" s="30">
        <v>1.0</v>
      </c>
      <c r="Y176" s="30">
        <v>1.0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79"/>
    </row>
    <row r="177">
      <c r="A177" s="30">
        <v>14262.6</v>
      </c>
      <c r="B177" s="31">
        <v>44475.0</v>
      </c>
      <c r="C177" s="31">
        <v>44572.0</v>
      </c>
      <c r="D177" s="32" t="s">
        <v>470</v>
      </c>
      <c r="E177" s="32" t="s">
        <v>160</v>
      </c>
      <c r="F177" s="37"/>
      <c r="G177" s="37"/>
      <c r="H177" s="37"/>
      <c r="I177" s="37"/>
      <c r="J177" s="30">
        <v>1.0</v>
      </c>
      <c r="K177" s="30">
        <v>0.0</v>
      </c>
      <c r="L177" s="30">
        <v>0.0</v>
      </c>
      <c r="M177" s="32" t="s">
        <v>39</v>
      </c>
      <c r="N177" s="32" t="s">
        <v>39</v>
      </c>
      <c r="O177" s="30">
        <v>0.0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3.0</v>
      </c>
      <c r="AA177" s="30">
        <v>3.0</v>
      </c>
      <c r="AB177" s="30">
        <v>11.0</v>
      </c>
      <c r="AC177" s="30">
        <v>1.0</v>
      </c>
      <c r="AD177" s="30">
        <v>1.0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79"/>
    </row>
    <row r="178">
      <c r="A178" s="30">
        <v>14263.1</v>
      </c>
      <c r="B178" s="31">
        <v>44475.0</v>
      </c>
      <c r="C178" s="31">
        <v>44476.0</v>
      </c>
      <c r="D178" s="32" t="s">
        <v>125</v>
      </c>
      <c r="E178" s="32" t="s">
        <v>36</v>
      </c>
      <c r="F178" s="32" t="s">
        <v>263</v>
      </c>
      <c r="G178" s="32" t="s">
        <v>91</v>
      </c>
      <c r="H178" s="30">
        <v>27597.0</v>
      </c>
      <c r="I178" s="37"/>
      <c r="J178" s="30">
        <v>0.0</v>
      </c>
      <c r="K178" s="30">
        <v>1.0</v>
      </c>
      <c r="L178" s="30">
        <v>0.0</v>
      </c>
      <c r="M178" s="32" t="s">
        <v>49</v>
      </c>
      <c r="N178" s="32" t="s">
        <v>39</v>
      </c>
      <c r="O178" s="30">
        <v>2.0</v>
      </c>
      <c r="P178" s="30">
        <v>10.0</v>
      </c>
      <c r="Q178" s="30">
        <v>6.0</v>
      </c>
      <c r="R178" s="30">
        <v>10.0</v>
      </c>
      <c r="S178" s="30">
        <v>1.0</v>
      </c>
      <c r="T178" s="30">
        <v>1.0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79"/>
    </row>
    <row r="179">
      <c r="A179" s="30">
        <v>14263.2</v>
      </c>
      <c r="B179" s="31">
        <v>44475.0</v>
      </c>
      <c r="C179" s="31">
        <v>44476.0</v>
      </c>
      <c r="D179" s="32" t="s">
        <v>125</v>
      </c>
      <c r="E179" s="32" t="s">
        <v>36</v>
      </c>
      <c r="F179" s="32" t="s">
        <v>90</v>
      </c>
      <c r="G179" s="32" t="s">
        <v>91</v>
      </c>
      <c r="H179" s="30">
        <v>27597.0</v>
      </c>
      <c r="I179" s="35"/>
      <c r="J179" s="30">
        <v>0.0</v>
      </c>
      <c r="K179" s="30">
        <v>1.0</v>
      </c>
      <c r="L179" s="30">
        <v>0.0</v>
      </c>
      <c r="M179" s="32" t="s">
        <v>49</v>
      </c>
      <c r="N179" s="32" t="s">
        <v>39</v>
      </c>
      <c r="O179" s="30">
        <v>1.0</v>
      </c>
      <c r="P179" s="30">
        <v>10.0</v>
      </c>
      <c r="Q179" s="30">
        <v>5.0</v>
      </c>
      <c r="R179" s="30">
        <v>5.0</v>
      </c>
      <c r="S179" s="30">
        <v>0.0</v>
      </c>
      <c r="T179" s="30">
        <v>1.0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5.0</v>
      </c>
      <c r="AC179" s="30">
        <v>1.0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79"/>
    </row>
    <row r="180">
      <c r="A180" s="30">
        <v>14263.3</v>
      </c>
      <c r="B180" s="31">
        <v>44475.0</v>
      </c>
      <c r="C180" s="31">
        <v>44476.0</v>
      </c>
      <c r="D180" s="32" t="s">
        <v>125</v>
      </c>
      <c r="E180" s="32" t="s">
        <v>36</v>
      </c>
      <c r="J180" s="30">
        <v>0.0</v>
      </c>
      <c r="K180" s="30">
        <v>0.0</v>
      </c>
      <c r="L180" s="30">
        <v>1.0</v>
      </c>
      <c r="M180" s="32" t="s">
        <v>49</v>
      </c>
      <c r="N180" s="32" t="s">
        <v>39</v>
      </c>
      <c r="O180" s="30">
        <v>0.0</v>
      </c>
      <c r="P180" s="30">
        <v>10.0</v>
      </c>
      <c r="Q180" s="30">
        <v>5.0</v>
      </c>
      <c r="R180" s="30">
        <v>5.0</v>
      </c>
      <c r="S180" s="30">
        <v>2.0</v>
      </c>
      <c r="T180" s="30">
        <v>1.0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79"/>
    </row>
    <row r="181">
      <c r="A181" s="30">
        <v>14264.1</v>
      </c>
      <c r="B181" s="31">
        <v>44475.0</v>
      </c>
      <c r="C181" s="31">
        <v>44571.0</v>
      </c>
      <c r="D181" s="32" t="s">
        <v>445</v>
      </c>
      <c r="E181" s="32" t="s">
        <v>36</v>
      </c>
      <c r="F181" s="32" t="s">
        <v>90</v>
      </c>
      <c r="G181" s="32" t="s">
        <v>91</v>
      </c>
      <c r="H181" s="30">
        <v>27597.0</v>
      </c>
      <c r="I181" s="37"/>
      <c r="J181" s="30">
        <v>0.0</v>
      </c>
      <c r="K181" s="30">
        <v>1.0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10.0</v>
      </c>
      <c r="AA181" s="30">
        <v>5.0</v>
      </c>
      <c r="AB181" s="30">
        <v>5.0</v>
      </c>
      <c r="AC181" s="30">
        <v>0.0</v>
      </c>
      <c r="AD181" s="30">
        <v>1.0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79"/>
    </row>
    <row r="182">
      <c r="A182" s="30">
        <v>14264.2</v>
      </c>
      <c r="B182" s="31">
        <v>44475.0</v>
      </c>
      <c r="C182" s="31">
        <v>44571.0</v>
      </c>
      <c r="D182" s="32" t="s">
        <v>445</v>
      </c>
      <c r="E182" s="32" t="s">
        <v>36</v>
      </c>
      <c r="F182" s="32" t="s">
        <v>90</v>
      </c>
      <c r="G182" s="32" t="s">
        <v>91</v>
      </c>
      <c r="H182" s="30">
        <v>27597.0</v>
      </c>
      <c r="I182" s="37"/>
      <c r="J182" s="30">
        <v>0.0</v>
      </c>
      <c r="K182" s="30">
        <v>1.0</v>
      </c>
      <c r="L182" s="30">
        <v>0.0</v>
      </c>
      <c r="M182" s="32" t="s">
        <v>39</v>
      </c>
      <c r="N182" s="32" t="s">
        <v>39</v>
      </c>
      <c r="O182" s="30">
        <v>0.0</v>
      </c>
      <c r="P182" s="30">
        <v>10.0</v>
      </c>
      <c r="Q182" s="30">
        <v>5.0</v>
      </c>
      <c r="R182" s="30">
        <v>0.0</v>
      </c>
      <c r="S182" s="30">
        <v>0.0</v>
      </c>
      <c r="T182" s="30">
        <v>1.0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5.0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79"/>
    </row>
    <row r="183">
      <c r="A183" s="30">
        <v>14265.1</v>
      </c>
      <c r="B183" s="31">
        <v>44475.0</v>
      </c>
      <c r="C183" s="31">
        <v>44517.0</v>
      </c>
      <c r="D183" s="32" t="s">
        <v>113</v>
      </c>
      <c r="E183" s="32" t="s">
        <v>36</v>
      </c>
      <c r="F183" s="32" t="s">
        <v>88</v>
      </c>
      <c r="G183" s="32" t="s">
        <v>89</v>
      </c>
      <c r="H183" s="30">
        <v>27609.0</v>
      </c>
      <c r="I183" s="37"/>
      <c r="J183" s="30">
        <v>0.0</v>
      </c>
      <c r="K183" s="30">
        <v>1.0</v>
      </c>
      <c r="L183" s="30">
        <v>0.0</v>
      </c>
      <c r="M183" s="32" t="s">
        <v>49</v>
      </c>
      <c r="N183" s="32" t="s">
        <v>39</v>
      </c>
      <c r="O183" s="30">
        <v>5.0</v>
      </c>
      <c r="P183" s="30">
        <v>12.0</v>
      </c>
      <c r="Q183" s="30">
        <v>8.0</v>
      </c>
      <c r="R183" s="30">
        <v>10.0</v>
      </c>
      <c r="S183" s="30">
        <v>2.0</v>
      </c>
      <c r="T183" s="30">
        <v>1.0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79"/>
    </row>
    <row r="184">
      <c r="A184" s="30">
        <v>14265.2</v>
      </c>
      <c r="B184" s="31">
        <v>44475.0</v>
      </c>
      <c r="C184" s="31">
        <v>44517.0</v>
      </c>
      <c r="D184" s="32" t="s">
        <v>113</v>
      </c>
      <c r="E184" s="32" t="s">
        <v>36</v>
      </c>
      <c r="F184" s="32" t="s">
        <v>230</v>
      </c>
      <c r="G184" s="32" t="s">
        <v>38</v>
      </c>
      <c r="H184" s="30">
        <v>27604.0</v>
      </c>
      <c r="I184" s="37"/>
      <c r="J184" s="30">
        <v>0.0</v>
      </c>
      <c r="K184" s="30">
        <v>1.0</v>
      </c>
      <c r="L184" s="30">
        <v>0.0</v>
      </c>
      <c r="M184" s="32" t="s">
        <v>49</v>
      </c>
      <c r="N184" s="32" t="s">
        <v>39</v>
      </c>
      <c r="O184" s="30">
        <v>2.0</v>
      </c>
      <c r="P184" s="30">
        <v>11.0</v>
      </c>
      <c r="Q184" s="30">
        <v>5.0</v>
      </c>
      <c r="R184" s="30">
        <v>10.0</v>
      </c>
      <c r="S184" s="30">
        <v>2.0</v>
      </c>
      <c r="T184" s="30">
        <v>1.0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79"/>
    </row>
    <row r="185">
      <c r="A185" s="30">
        <v>14265.3</v>
      </c>
      <c r="B185" s="31">
        <v>44475.0</v>
      </c>
      <c r="C185" s="31">
        <v>44517.0</v>
      </c>
      <c r="D185" s="32" t="s">
        <v>113</v>
      </c>
      <c r="E185" s="32" t="s">
        <v>36</v>
      </c>
      <c r="J185" s="30">
        <v>0.0</v>
      </c>
      <c r="K185" s="30">
        <v>0.0</v>
      </c>
      <c r="L185" s="30">
        <v>1.0</v>
      </c>
      <c r="M185" s="32" t="s">
        <v>49</v>
      </c>
      <c r="N185" s="32" t="s">
        <v>39</v>
      </c>
      <c r="O185" s="30">
        <v>5.0</v>
      </c>
      <c r="P185" s="30">
        <v>10.0</v>
      </c>
      <c r="Q185" s="30">
        <v>6.0</v>
      </c>
      <c r="R185" s="30">
        <v>5.0</v>
      </c>
      <c r="S185" s="30">
        <v>2.0</v>
      </c>
      <c r="T185" s="30">
        <v>1.0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79"/>
    </row>
    <row r="186">
      <c r="A186" s="30">
        <v>14266.1</v>
      </c>
      <c r="B186" s="31">
        <v>44475.0</v>
      </c>
      <c r="C186" s="32" t="s">
        <v>171</v>
      </c>
      <c r="D186" s="32" t="s">
        <v>194</v>
      </c>
      <c r="E186" s="33" t="s">
        <v>36</v>
      </c>
      <c r="F186" s="32" t="s">
        <v>191</v>
      </c>
      <c r="G186" s="32" t="s">
        <v>107</v>
      </c>
      <c r="H186" s="34">
        <v>27511.0</v>
      </c>
      <c r="I186" s="35"/>
      <c r="J186" s="30">
        <v>0.0</v>
      </c>
      <c r="K186" s="30">
        <v>1.0</v>
      </c>
      <c r="L186" s="30">
        <v>0.0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79"/>
    </row>
    <row r="187">
      <c r="A187" s="30">
        <v>14267.1</v>
      </c>
      <c r="B187" s="31">
        <v>44475.0</v>
      </c>
      <c r="C187" s="31">
        <v>44488.0</v>
      </c>
      <c r="D187" s="32" t="s">
        <v>80</v>
      </c>
      <c r="E187" s="32" t="s">
        <v>36</v>
      </c>
      <c r="F187" s="32" t="s">
        <v>81</v>
      </c>
      <c r="G187" s="32" t="s">
        <v>38</v>
      </c>
      <c r="H187" s="30">
        <v>27614.0</v>
      </c>
      <c r="I187" s="37"/>
      <c r="J187" s="30">
        <v>0.0</v>
      </c>
      <c r="K187" s="30">
        <v>1.0</v>
      </c>
      <c r="L187" s="30">
        <v>0.0</v>
      </c>
      <c r="M187" s="32" t="s">
        <v>49</v>
      </c>
      <c r="N187" s="32" t="s">
        <v>39</v>
      </c>
      <c r="O187" s="30">
        <v>4.0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11.0</v>
      </c>
      <c r="V187" s="30">
        <v>5.0</v>
      </c>
      <c r="W187" s="30">
        <v>10.0</v>
      </c>
      <c r="X187" s="30">
        <v>1.0</v>
      </c>
      <c r="Y187" s="30">
        <v>1.0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79"/>
    </row>
    <row r="188">
      <c r="A188" s="30">
        <v>14267.2</v>
      </c>
      <c r="B188" s="31">
        <v>44475.0</v>
      </c>
      <c r="C188" s="31">
        <v>44488.0</v>
      </c>
      <c r="D188" s="32" t="s">
        <v>80</v>
      </c>
      <c r="E188" s="32" t="s">
        <v>36</v>
      </c>
      <c r="J188" s="30">
        <v>0.0</v>
      </c>
      <c r="K188" s="30">
        <v>0.0</v>
      </c>
      <c r="L188" s="30">
        <v>1.0</v>
      </c>
      <c r="M188" s="32" t="s">
        <v>39</v>
      </c>
      <c r="N188" s="32" t="s">
        <v>39</v>
      </c>
      <c r="O188" s="30">
        <v>0.0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12.0</v>
      </c>
      <c r="V188" s="30">
        <v>5.0</v>
      </c>
      <c r="W188" s="30">
        <v>5.0</v>
      </c>
      <c r="X188" s="30">
        <v>1.0</v>
      </c>
      <c r="Y188" s="30">
        <v>1.0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79"/>
    </row>
    <row r="189">
      <c r="A189" s="30">
        <v>14267.3</v>
      </c>
      <c r="B189" s="31">
        <v>44475.0</v>
      </c>
      <c r="C189" s="31">
        <v>44488.0</v>
      </c>
      <c r="D189" s="32" t="s">
        <v>80</v>
      </c>
      <c r="E189" s="32" t="s">
        <v>36</v>
      </c>
      <c r="F189" s="32" t="s">
        <v>81</v>
      </c>
      <c r="G189" s="32" t="s">
        <v>38</v>
      </c>
      <c r="H189" s="30">
        <v>27614.0</v>
      </c>
      <c r="I189" s="37"/>
      <c r="J189" s="30">
        <v>0.0</v>
      </c>
      <c r="K189" s="30">
        <v>1.0</v>
      </c>
      <c r="L189" s="30">
        <v>0.0</v>
      </c>
      <c r="M189" s="32" t="s">
        <v>49</v>
      </c>
      <c r="N189" s="32" t="s">
        <v>39</v>
      </c>
      <c r="O189" s="30">
        <v>4.0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12.0</v>
      </c>
      <c r="V189" s="30">
        <v>6.0</v>
      </c>
      <c r="W189" s="30">
        <v>10.0</v>
      </c>
      <c r="X189" s="30">
        <v>1.0</v>
      </c>
      <c r="Y189" s="30">
        <v>1.0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79"/>
    </row>
    <row r="190">
      <c r="A190" s="30">
        <v>14267.4</v>
      </c>
      <c r="B190" s="31">
        <v>44475.0</v>
      </c>
      <c r="C190" s="31">
        <v>44488.0</v>
      </c>
      <c r="D190" s="32" t="s">
        <v>80</v>
      </c>
      <c r="E190" s="32" t="s">
        <v>36</v>
      </c>
      <c r="J190" s="30">
        <v>1.0</v>
      </c>
      <c r="K190" s="30">
        <v>0.0</v>
      </c>
      <c r="L190" s="30">
        <v>0.0</v>
      </c>
      <c r="M190" s="32" t="s">
        <v>39</v>
      </c>
      <c r="N190" s="32" t="s">
        <v>39</v>
      </c>
      <c r="O190" s="30">
        <v>4.0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8.0</v>
      </c>
      <c r="AA190" s="30">
        <v>4.0</v>
      </c>
      <c r="AB190" s="30">
        <v>10.0</v>
      </c>
      <c r="AC190" s="30">
        <v>1.0</v>
      </c>
      <c r="AD190" s="30">
        <v>1.0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79"/>
    </row>
    <row r="191">
      <c r="A191" s="30">
        <v>14267.5</v>
      </c>
      <c r="B191" s="31">
        <v>44475.0</v>
      </c>
      <c r="C191" s="31">
        <v>44488.0</v>
      </c>
      <c r="D191" s="32" t="s">
        <v>80</v>
      </c>
      <c r="E191" s="32" t="s">
        <v>36</v>
      </c>
      <c r="J191" s="30">
        <v>1.0</v>
      </c>
      <c r="K191" s="30">
        <v>0.0</v>
      </c>
      <c r="L191" s="30">
        <v>0.0</v>
      </c>
      <c r="M191" s="32" t="s">
        <v>39</v>
      </c>
      <c r="N191" s="32" t="s">
        <v>39</v>
      </c>
      <c r="O191" s="30">
        <v>4.0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8.0</v>
      </c>
      <c r="AF191" s="30">
        <v>5.0</v>
      </c>
      <c r="AG191" s="30">
        <v>10.0</v>
      </c>
      <c r="AH191" s="30">
        <v>1.0</v>
      </c>
      <c r="AI191" s="30">
        <v>1.0</v>
      </c>
      <c r="AJ191" s="79"/>
    </row>
    <row r="192">
      <c r="A192" s="30">
        <v>14268.1</v>
      </c>
      <c r="B192" s="31">
        <v>44475.0</v>
      </c>
      <c r="C192" s="31">
        <v>44517.0</v>
      </c>
      <c r="D192" s="32" t="s">
        <v>473</v>
      </c>
      <c r="E192" s="32" t="s">
        <v>36</v>
      </c>
      <c r="F192" s="32" t="s">
        <v>204</v>
      </c>
      <c r="G192" s="32" t="s">
        <v>38</v>
      </c>
      <c r="H192" s="30">
        <v>27617.0</v>
      </c>
      <c r="I192" s="37"/>
      <c r="J192" s="30">
        <v>0.0</v>
      </c>
      <c r="K192" s="30">
        <v>1.0</v>
      </c>
      <c r="L192" s="30">
        <v>0.0</v>
      </c>
      <c r="M192" s="32" t="s">
        <v>49</v>
      </c>
      <c r="N192" s="32" t="s">
        <v>39</v>
      </c>
      <c r="O192" s="30">
        <v>6.0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11.0</v>
      </c>
      <c r="V192" s="30">
        <v>3.0</v>
      </c>
      <c r="W192" s="30">
        <v>10.0</v>
      </c>
      <c r="X192" s="30">
        <v>1.0</v>
      </c>
      <c r="Y192" s="30">
        <v>1.0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79"/>
    </row>
    <row r="193">
      <c r="A193" s="30">
        <v>14269.1</v>
      </c>
      <c r="B193" s="31">
        <v>44475.0</v>
      </c>
      <c r="C193" s="31">
        <v>44571.0</v>
      </c>
      <c r="D193" s="32" t="s">
        <v>184</v>
      </c>
      <c r="E193" s="32" t="s">
        <v>36</v>
      </c>
      <c r="F193" s="32" t="s">
        <v>70</v>
      </c>
      <c r="G193" s="32" t="s">
        <v>38</v>
      </c>
      <c r="H193" s="30">
        <v>27615.0</v>
      </c>
      <c r="I193" s="37"/>
      <c r="J193" s="30">
        <v>0.0</v>
      </c>
      <c r="K193" s="30">
        <v>1.0</v>
      </c>
      <c r="L193" s="30">
        <v>0.0</v>
      </c>
      <c r="M193" s="32" t="s">
        <v>39</v>
      </c>
      <c r="N193" s="32" t="s">
        <v>39</v>
      </c>
      <c r="O193" s="30">
        <v>0.0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6.0</v>
      </c>
      <c r="AF193" s="30">
        <v>5.0</v>
      </c>
      <c r="AG193" s="30">
        <v>10.0</v>
      </c>
      <c r="AH193" s="30">
        <v>1.0</v>
      </c>
      <c r="AI193" s="30">
        <v>1.0</v>
      </c>
      <c r="AJ193" s="79"/>
    </row>
    <row r="194">
      <c r="A194" s="30">
        <v>14269.2</v>
      </c>
      <c r="B194" s="31">
        <v>44475.0</v>
      </c>
      <c r="C194" s="31">
        <v>44571.0</v>
      </c>
      <c r="D194" s="32" t="s">
        <v>184</v>
      </c>
      <c r="E194" s="32" t="s">
        <v>36</v>
      </c>
      <c r="F194" s="32" t="s">
        <v>83</v>
      </c>
      <c r="G194" s="32" t="s">
        <v>38</v>
      </c>
      <c r="H194" s="30">
        <v>27609.0</v>
      </c>
      <c r="I194" s="37"/>
      <c r="J194" s="30">
        <v>0.0</v>
      </c>
      <c r="K194" s="30">
        <v>1.0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5.0</v>
      </c>
      <c r="X194" s="30">
        <v>1.0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11.0</v>
      </c>
      <c r="AF194" s="30">
        <v>5.0</v>
      </c>
      <c r="AG194" s="30">
        <v>5.0</v>
      </c>
      <c r="AH194" s="30">
        <v>0.0</v>
      </c>
      <c r="AI194" s="30">
        <v>1.0</v>
      </c>
      <c r="AJ194" s="79"/>
    </row>
    <row r="195">
      <c r="A195" s="30">
        <v>14269.3</v>
      </c>
      <c r="B195" s="31">
        <v>44475.0</v>
      </c>
      <c r="C195" s="31">
        <v>44571.0</v>
      </c>
      <c r="D195" s="32" t="s">
        <v>184</v>
      </c>
      <c r="E195" s="32" t="s">
        <v>36</v>
      </c>
      <c r="F195" s="32" t="s">
        <v>83</v>
      </c>
      <c r="G195" s="32" t="s">
        <v>38</v>
      </c>
      <c r="H195" s="30">
        <v>27609.0</v>
      </c>
      <c r="I195" s="37"/>
      <c r="J195" s="30">
        <v>0.0</v>
      </c>
      <c r="K195" s="30">
        <v>1.0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11.0</v>
      </c>
      <c r="V195" s="30">
        <v>5.0</v>
      </c>
      <c r="W195" s="30">
        <v>10.0</v>
      </c>
      <c r="X195" s="30">
        <v>1.0</v>
      </c>
      <c r="Y195" s="30">
        <v>1.0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79"/>
    </row>
    <row r="196">
      <c r="A196" s="30">
        <v>14270.1</v>
      </c>
      <c r="B196" s="31">
        <v>44475.0</v>
      </c>
      <c r="C196" s="31">
        <v>44552.0</v>
      </c>
      <c r="D196" s="32" t="s">
        <v>473</v>
      </c>
      <c r="E196" s="32" t="s">
        <v>36</v>
      </c>
      <c r="F196" s="32" t="s">
        <v>204</v>
      </c>
      <c r="G196" s="33" t="s">
        <v>38</v>
      </c>
      <c r="H196" s="34">
        <v>27617.0</v>
      </c>
      <c r="I196" s="35"/>
      <c r="J196" s="30">
        <v>0.0</v>
      </c>
      <c r="K196" s="30">
        <v>1.0</v>
      </c>
      <c r="L196" s="30">
        <v>0.0</v>
      </c>
      <c r="M196" s="32" t="s">
        <v>49</v>
      </c>
      <c r="N196" s="32" t="s">
        <v>39</v>
      </c>
      <c r="O196" s="30">
        <v>1.0</v>
      </c>
      <c r="P196" s="30">
        <v>10.0</v>
      </c>
      <c r="Q196" s="30">
        <v>6.0</v>
      </c>
      <c r="R196" s="30">
        <v>10.0</v>
      </c>
      <c r="S196" s="30">
        <v>1.0</v>
      </c>
      <c r="T196" s="30">
        <v>1.0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79"/>
    </row>
    <row r="197">
      <c r="A197" s="30">
        <v>14271.1</v>
      </c>
      <c r="B197" s="31">
        <v>44475.0</v>
      </c>
      <c r="C197" s="31">
        <v>44571.0</v>
      </c>
      <c r="D197" s="32" t="s">
        <v>473</v>
      </c>
      <c r="E197" s="32" t="s">
        <v>36</v>
      </c>
      <c r="F197" s="32" t="s">
        <v>204</v>
      </c>
      <c r="G197" s="32" t="s">
        <v>38</v>
      </c>
      <c r="H197" s="30">
        <v>27617.0</v>
      </c>
      <c r="I197" s="35"/>
      <c r="J197" s="30">
        <v>0.0</v>
      </c>
      <c r="K197" s="30">
        <v>1.0</v>
      </c>
      <c r="L197" s="30">
        <v>0.0</v>
      </c>
      <c r="M197" s="32" t="s">
        <v>49</v>
      </c>
      <c r="N197" s="32" t="s">
        <v>39</v>
      </c>
      <c r="O197" s="30">
        <v>0.0</v>
      </c>
      <c r="P197" s="30">
        <v>7.0</v>
      </c>
      <c r="Q197" s="30">
        <v>5.0</v>
      </c>
      <c r="R197" s="30">
        <v>12.0</v>
      </c>
      <c r="S197" s="30">
        <v>2.0</v>
      </c>
      <c r="T197" s="30">
        <v>1.0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79"/>
    </row>
    <row r="198">
      <c r="A198" s="30">
        <v>14272.1</v>
      </c>
      <c r="B198" s="31">
        <v>44475.0</v>
      </c>
      <c r="C198" s="31">
        <v>44571.0</v>
      </c>
      <c r="D198" s="32" t="s">
        <v>473</v>
      </c>
      <c r="E198" s="33" t="s">
        <v>36</v>
      </c>
      <c r="F198" s="32" t="s">
        <v>204</v>
      </c>
      <c r="G198" s="32" t="s">
        <v>38</v>
      </c>
      <c r="H198" s="34">
        <v>27617.0</v>
      </c>
      <c r="I198" s="35"/>
      <c r="J198" s="30">
        <v>0.0</v>
      </c>
      <c r="K198" s="30">
        <v>1.0</v>
      </c>
      <c r="L198" s="30">
        <v>0.0</v>
      </c>
      <c r="M198" s="32" t="s">
        <v>49</v>
      </c>
      <c r="N198" s="32" t="s">
        <v>39</v>
      </c>
      <c r="O198" s="30">
        <v>0.0</v>
      </c>
      <c r="P198" s="30">
        <v>7.0</v>
      </c>
      <c r="Q198" s="30">
        <v>5.0</v>
      </c>
      <c r="R198" s="30">
        <v>12.0</v>
      </c>
      <c r="S198" s="30">
        <v>2.0</v>
      </c>
      <c r="T198" s="30">
        <v>1.0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79"/>
    </row>
    <row r="199">
      <c r="A199" s="30">
        <v>14273.1</v>
      </c>
      <c r="B199" s="31">
        <v>44475.0</v>
      </c>
      <c r="C199" s="31">
        <v>44571.0</v>
      </c>
      <c r="D199" s="32" t="s">
        <v>194</v>
      </c>
      <c r="E199" s="32" t="s">
        <v>36</v>
      </c>
      <c r="F199" s="32" t="s">
        <v>191</v>
      </c>
      <c r="G199" s="33" t="s">
        <v>107</v>
      </c>
      <c r="H199" s="34">
        <v>27511.0</v>
      </c>
      <c r="I199" s="35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6.0</v>
      </c>
      <c r="V199" s="30">
        <v>5.0</v>
      </c>
      <c r="W199" s="30">
        <v>10.0</v>
      </c>
      <c r="X199" s="30">
        <v>1.0</v>
      </c>
      <c r="Y199" s="30">
        <v>1.0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79"/>
    </row>
    <row r="200">
      <c r="A200" s="30">
        <v>14274.1</v>
      </c>
      <c r="B200" s="31">
        <v>44476.0</v>
      </c>
      <c r="C200" s="31">
        <v>44552.0</v>
      </c>
      <c r="D200" s="32" t="s">
        <v>282</v>
      </c>
      <c r="E200" s="32" t="s">
        <v>36</v>
      </c>
      <c r="F200" s="32" t="s">
        <v>319</v>
      </c>
      <c r="G200" s="32" t="s">
        <v>38</v>
      </c>
      <c r="H200" s="30">
        <v>27614.0</v>
      </c>
      <c r="I200" s="37"/>
      <c r="J200" s="30">
        <v>0.0</v>
      </c>
      <c r="K200" s="30">
        <v>1.0</v>
      </c>
      <c r="L200" s="30">
        <v>0.0</v>
      </c>
      <c r="M200" s="32" t="s">
        <v>49</v>
      </c>
      <c r="N200" s="32" t="s">
        <v>39</v>
      </c>
      <c r="O200" s="30">
        <v>0.0</v>
      </c>
      <c r="P200" s="30">
        <v>10.0</v>
      </c>
      <c r="Q200" s="30">
        <v>4.0</v>
      </c>
      <c r="R200" s="30">
        <v>10.0</v>
      </c>
      <c r="S200" s="30">
        <v>1.0</v>
      </c>
      <c r="T200" s="30">
        <v>1.0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79"/>
    </row>
    <row r="201">
      <c r="A201" s="30">
        <v>14274.2</v>
      </c>
      <c r="B201" s="31">
        <v>44476.0</v>
      </c>
      <c r="C201" s="31">
        <v>44552.0</v>
      </c>
      <c r="D201" s="32" t="s">
        <v>282</v>
      </c>
      <c r="E201" s="32" t="s">
        <v>36</v>
      </c>
      <c r="J201" s="30">
        <v>0.0</v>
      </c>
      <c r="K201" s="30">
        <v>0.0</v>
      </c>
      <c r="L201" s="30">
        <v>1.0</v>
      </c>
      <c r="M201" s="32" t="s">
        <v>49</v>
      </c>
      <c r="N201" s="32" t="s">
        <v>39</v>
      </c>
      <c r="O201" s="30">
        <v>0.0</v>
      </c>
      <c r="P201" s="30">
        <v>10.0</v>
      </c>
      <c r="Q201" s="30">
        <v>7.0</v>
      </c>
      <c r="R201" s="30">
        <v>5.0</v>
      </c>
      <c r="S201" s="30">
        <v>1.0</v>
      </c>
      <c r="T201" s="30">
        <v>1.0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79"/>
    </row>
    <row r="202">
      <c r="A202" s="30">
        <v>14275.1</v>
      </c>
      <c r="B202" s="31">
        <v>44476.0</v>
      </c>
      <c r="C202" s="31">
        <v>44542.0</v>
      </c>
      <c r="D202" s="32" t="s">
        <v>468</v>
      </c>
      <c r="E202" s="32" t="s">
        <v>469</v>
      </c>
      <c r="F202" s="32" t="s">
        <v>281</v>
      </c>
      <c r="G202" s="32" t="s">
        <v>38</v>
      </c>
      <c r="H202" s="30">
        <v>27610.0</v>
      </c>
      <c r="I202" s="37"/>
      <c r="J202" s="30">
        <v>0.0</v>
      </c>
      <c r="K202" s="30">
        <v>1.0</v>
      </c>
      <c r="L202" s="30">
        <v>0.0</v>
      </c>
      <c r="M202" s="32" t="s">
        <v>49</v>
      </c>
      <c r="N202" s="32" t="s">
        <v>39</v>
      </c>
      <c r="O202" s="30">
        <v>2.0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11.0</v>
      </c>
      <c r="V202" s="30">
        <v>6.0</v>
      </c>
      <c r="W202" s="30">
        <v>10.0</v>
      </c>
      <c r="X202" s="30">
        <v>1.0</v>
      </c>
      <c r="Y202" s="30">
        <v>1.0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79"/>
    </row>
    <row r="203">
      <c r="A203" s="30">
        <v>14276.1</v>
      </c>
      <c r="B203" s="31">
        <v>44476.0</v>
      </c>
      <c r="C203" s="40">
        <v>44542.0</v>
      </c>
      <c r="D203" s="32" t="s">
        <v>468</v>
      </c>
      <c r="E203" s="32" t="s">
        <v>469</v>
      </c>
      <c r="F203" s="32" t="s">
        <v>281</v>
      </c>
      <c r="G203" s="32" t="s">
        <v>38</v>
      </c>
      <c r="H203" s="30">
        <v>27610.0</v>
      </c>
      <c r="I203" s="37"/>
      <c r="J203" s="30">
        <v>0.0</v>
      </c>
      <c r="K203" s="30">
        <v>1.0</v>
      </c>
      <c r="L203" s="30">
        <v>0.0</v>
      </c>
      <c r="M203" s="32" t="s">
        <v>49</v>
      </c>
      <c r="N203" s="32" t="s">
        <v>39</v>
      </c>
      <c r="O203" s="30">
        <v>1.0</v>
      </c>
      <c r="P203" s="30">
        <v>12.0</v>
      </c>
      <c r="Q203" s="30">
        <v>7.0</v>
      </c>
      <c r="R203" s="30">
        <v>10.0</v>
      </c>
      <c r="S203" s="30">
        <v>1.0</v>
      </c>
      <c r="T203" s="30">
        <v>1.0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79"/>
    </row>
    <row r="204">
      <c r="A204" s="30">
        <v>14277.1</v>
      </c>
      <c r="B204" s="31">
        <v>44476.0</v>
      </c>
      <c r="C204" s="40">
        <v>44477.0</v>
      </c>
      <c r="D204" s="32" t="s">
        <v>447</v>
      </c>
      <c r="E204" s="32" t="s">
        <v>36</v>
      </c>
      <c r="J204" s="30">
        <v>1.0</v>
      </c>
      <c r="K204" s="30">
        <v>0.0</v>
      </c>
      <c r="L204" s="30">
        <v>0.0</v>
      </c>
      <c r="M204" s="32" t="s">
        <v>49</v>
      </c>
      <c r="N204" s="32" t="s">
        <v>39</v>
      </c>
      <c r="O204" s="30">
        <v>0.0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5.0</v>
      </c>
      <c r="AA204" s="30">
        <v>3.0</v>
      </c>
      <c r="AB204" s="30">
        <v>10.0</v>
      </c>
      <c r="AC204" s="30">
        <v>0.0</v>
      </c>
      <c r="AD204" s="30">
        <v>1.0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79"/>
    </row>
    <row r="205">
      <c r="A205" s="30">
        <v>14277.2</v>
      </c>
      <c r="B205" s="31">
        <v>44476.0</v>
      </c>
      <c r="C205" s="40">
        <v>44477.0</v>
      </c>
      <c r="D205" s="32" t="s">
        <v>447</v>
      </c>
      <c r="E205" s="32" t="s">
        <v>36</v>
      </c>
      <c r="F205" s="32" t="s">
        <v>64</v>
      </c>
      <c r="G205" s="32" t="s">
        <v>51</v>
      </c>
      <c r="H205" s="30">
        <v>27539.0</v>
      </c>
      <c r="I205" s="37"/>
      <c r="J205" s="30">
        <v>0.0</v>
      </c>
      <c r="K205" s="30">
        <v>1.0</v>
      </c>
      <c r="L205" s="30">
        <v>0.0</v>
      </c>
      <c r="M205" s="32" t="s">
        <v>49</v>
      </c>
      <c r="N205" s="32" t="s">
        <v>39</v>
      </c>
      <c r="O205" s="30">
        <v>2.0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11.0</v>
      </c>
      <c r="AA205" s="30">
        <v>6.0</v>
      </c>
      <c r="AB205" s="30">
        <v>10.0</v>
      </c>
      <c r="AC205" s="30">
        <v>1.0</v>
      </c>
      <c r="AD205" s="30">
        <v>1.0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79"/>
    </row>
    <row r="206">
      <c r="A206" s="30">
        <v>14277.3</v>
      </c>
      <c r="B206" s="31">
        <v>44476.0</v>
      </c>
      <c r="C206" s="40">
        <v>44481.0</v>
      </c>
      <c r="D206" s="32" t="s">
        <v>447</v>
      </c>
      <c r="E206" s="32" t="s">
        <v>36</v>
      </c>
      <c r="F206" s="32" t="s">
        <v>64</v>
      </c>
      <c r="G206" s="32" t="s">
        <v>51</v>
      </c>
      <c r="H206" s="30">
        <v>27539.0</v>
      </c>
      <c r="I206" s="37"/>
      <c r="J206" s="30">
        <v>0.0</v>
      </c>
      <c r="K206" s="30">
        <v>1.0</v>
      </c>
      <c r="L206" s="30">
        <v>0.0</v>
      </c>
      <c r="M206" s="32" t="s">
        <v>49</v>
      </c>
      <c r="N206" s="32" t="s">
        <v>39</v>
      </c>
      <c r="O206" s="30">
        <v>2.0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11.0</v>
      </c>
      <c r="AF206" s="30">
        <v>6.0</v>
      </c>
      <c r="AG206" s="30">
        <v>10.0</v>
      </c>
      <c r="AH206" s="30">
        <v>1.0</v>
      </c>
      <c r="AI206" s="30">
        <v>1.0</v>
      </c>
      <c r="AJ206" s="79"/>
    </row>
    <row r="207">
      <c r="A207" s="30">
        <v>14277.4</v>
      </c>
      <c r="B207" s="31">
        <v>44476.0</v>
      </c>
      <c r="C207" s="31">
        <v>44477.0</v>
      </c>
      <c r="D207" s="32" t="s">
        <v>447</v>
      </c>
      <c r="E207" s="32" t="s">
        <v>36</v>
      </c>
      <c r="J207" s="30">
        <v>0.0</v>
      </c>
      <c r="K207" s="30">
        <v>0.0</v>
      </c>
      <c r="L207" s="30">
        <v>1.0</v>
      </c>
      <c r="M207" s="32" t="s">
        <v>39</v>
      </c>
      <c r="N207" s="32" t="s">
        <v>39</v>
      </c>
      <c r="O207" s="30">
        <v>0.0</v>
      </c>
      <c r="P207" s="30">
        <v>12.0</v>
      </c>
      <c r="Q207" s="30">
        <v>8.0</v>
      </c>
      <c r="R207" s="30">
        <v>10.0</v>
      </c>
      <c r="S207" s="30">
        <v>1.0</v>
      </c>
      <c r="T207" s="30">
        <v>1.0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79"/>
    </row>
    <row r="208">
      <c r="A208" s="30">
        <v>14278.1</v>
      </c>
      <c r="B208" s="31">
        <v>44476.0</v>
      </c>
      <c r="C208" s="31">
        <v>44531.0</v>
      </c>
      <c r="D208" s="32" t="s">
        <v>271</v>
      </c>
      <c r="E208" s="32" t="s">
        <v>36</v>
      </c>
      <c r="F208" s="32" t="s">
        <v>408</v>
      </c>
      <c r="G208" s="33" t="s">
        <v>165</v>
      </c>
      <c r="H208" s="34">
        <v>27560.0</v>
      </c>
      <c r="I208" s="35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1.0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8.0</v>
      </c>
      <c r="V208" s="30">
        <v>3.0</v>
      </c>
      <c r="W208" s="30">
        <v>10.0</v>
      </c>
      <c r="X208" s="30">
        <v>1.0</v>
      </c>
      <c r="Y208" s="30">
        <v>1.0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79"/>
    </row>
    <row r="209">
      <c r="A209" s="30">
        <v>14278.2</v>
      </c>
      <c r="B209" s="31">
        <v>44476.0</v>
      </c>
      <c r="C209" s="31">
        <v>44531.0</v>
      </c>
      <c r="D209" s="32" t="s">
        <v>271</v>
      </c>
      <c r="E209" s="32" t="s">
        <v>36</v>
      </c>
      <c r="F209" s="32" t="s">
        <v>279</v>
      </c>
      <c r="G209" s="32" t="s">
        <v>107</v>
      </c>
      <c r="H209" s="30">
        <v>27519.0</v>
      </c>
      <c r="I209" s="37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3.0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8.0</v>
      </c>
      <c r="AA209" s="30">
        <v>5.0</v>
      </c>
      <c r="AB209" s="30">
        <v>10.0</v>
      </c>
      <c r="AC209" s="30">
        <v>1.0</v>
      </c>
      <c r="AD209" s="30">
        <v>1.0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79"/>
    </row>
    <row r="210">
      <c r="A210" s="30">
        <v>14278.3</v>
      </c>
      <c r="B210" s="31">
        <v>44476.0</v>
      </c>
      <c r="C210" s="31">
        <v>44531.0</v>
      </c>
      <c r="D210" s="32" t="s">
        <v>271</v>
      </c>
      <c r="E210" s="32" t="s">
        <v>36</v>
      </c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2.0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5.0</v>
      </c>
      <c r="AA210" s="30">
        <v>3.0</v>
      </c>
      <c r="AB210" s="30">
        <v>10.0</v>
      </c>
      <c r="AC210" s="30">
        <v>1.0</v>
      </c>
      <c r="AD210" s="30">
        <v>1.0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79"/>
    </row>
    <row r="211">
      <c r="A211" s="30">
        <v>14279.1</v>
      </c>
      <c r="B211" s="31">
        <v>44476.0</v>
      </c>
      <c r="C211" s="31">
        <v>44477.0</v>
      </c>
      <c r="D211" s="32" t="s">
        <v>229</v>
      </c>
      <c r="E211" s="32" t="s">
        <v>36</v>
      </c>
      <c r="F211" s="32" t="s">
        <v>230</v>
      </c>
      <c r="G211" s="32" t="s">
        <v>38</v>
      </c>
      <c r="H211" s="30">
        <v>27604.0</v>
      </c>
      <c r="I211" s="37"/>
      <c r="J211" s="30">
        <v>0.0</v>
      </c>
      <c r="K211" s="30">
        <v>1.0</v>
      </c>
      <c r="L211" s="30">
        <v>0.0</v>
      </c>
      <c r="M211" s="32" t="s">
        <v>49</v>
      </c>
      <c r="N211" s="32" t="s">
        <v>39</v>
      </c>
      <c r="O211" s="30">
        <v>3.0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11.0</v>
      </c>
      <c r="V211" s="30">
        <v>7.0</v>
      </c>
      <c r="W211" s="30">
        <v>10.0</v>
      </c>
      <c r="X211" s="30">
        <v>1.0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79"/>
    </row>
    <row r="212">
      <c r="A212" s="30">
        <v>14279.2</v>
      </c>
      <c r="B212" s="31">
        <v>44476.0</v>
      </c>
      <c r="C212" s="31">
        <v>44477.0</v>
      </c>
      <c r="D212" s="32" t="s">
        <v>229</v>
      </c>
      <c r="E212" s="32" t="s">
        <v>36</v>
      </c>
      <c r="J212" s="30">
        <v>1.0</v>
      </c>
      <c r="K212" s="30">
        <v>0.0</v>
      </c>
      <c r="L212" s="30">
        <v>0.0</v>
      </c>
      <c r="M212" s="32" t="s">
        <v>49</v>
      </c>
      <c r="N212" s="32" t="s">
        <v>39</v>
      </c>
      <c r="O212" s="30">
        <v>3.0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5.0</v>
      </c>
      <c r="AA212" s="30">
        <v>4.0</v>
      </c>
      <c r="AB212" s="30">
        <v>10.0</v>
      </c>
      <c r="AC212" s="30">
        <v>1.0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79"/>
    </row>
    <row r="213">
      <c r="A213" s="30">
        <v>14279.3</v>
      </c>
      <c r="B213" s="31">
        <v>44476.0</v>
      </c>
      <c r="C213" s="31">
        <v>44477.0</v>
      </c>
      <c r="D213" s="32" t="s">
        <v>229</v>
      </c>
      <c r="E213" s="32" t="s">
        <v>36</v>
      </c>
      <c r="J213" s="30">
        <v>1.0</v>
      </c>
      <c r="K213" s="30">
        <v>0.0</v>
      </c>
      <c r="L213" s="30">
        <v>0.0</v>
      </c>
      <c r="M213" s="32" t="s">
        <v>49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6.0</v>
      </c>
      <c r="AF213" s="30">
        <v>1.0</v>
      </c>
      <c r="AG213" s="30">
        <v>10.0</v>
      </c>
      <c r="AH213" s="30">
        <v>0.0</v>
      </c>
      <c r="AI213" s="30">
        <v>0.0</v>
      </c>
      <c r="AJ213" s="79"/>
    </row>
    <row r="214">
      <c r="A214" s="30">
        <v>14280.1</v>
      </c>
      <c r="B214" s="31">
        <v>44476.0</v>
      </c>
      <c r="C214" s="31">
        <v>44572.0</v>
      </c>
      <c r="D214" s="32" t="s">
        <v>63</v>
      </c>
      <c r="E214" s="32" t="s">
        <v>36</v>
      </c>
      <c r="F214" s="32" t="s">
        <v>202</v>
      </c>
      <c r="G214" s="32" t="s">
        <v>38</v>
      </c>
      <c r="H214" s="30">
        <v>27612.0</v>
      </c>
      <c r="I214" s="37"/>
      <c r="J214" s="30">
        <v>0.0</v>
      </c>
      <c r="K214" s="30">
        <v>1.0</v>
      </c>
      <c r="L214" s="30">
        <v>0.0</v>
      </c>
      <c r="M214" s="32" t="s">
        <v>49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6.0</v>
      </c>
      <c r="V214" s="30">
        <v>3.0</v>
      </c>
      <c r="W214" s="30">
        <v>10.0</v>
      </c>
      <c r="X214" s="30">
        <v>1.0</v>
      </c>
      <c r="Y214" s="30">
        <v>1.0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79"/>
    </row>
    <row r="215">
      <c r="A215" s="30">
        <v>14280.2</v>
      </c>
      <c r="B215" s="31">
        <v>44476.0</v>
      </c>
      <c r="C215" s="31">
        <v>44572.0</v>
      </c>
      <c r="D215" s="32" t="s">
        <v>63</v>
      </c>
      <c r="E215" s="32" t="s">
        <v>36</v>
      </c>
      <c r="F215" s="32" t="s">
        <v>202</v>
      </c>
      <c r="G215" s="32" t="s">
        <v>38</v>
      </c>
      <c r="H215" s="30">
        <v>27612.0</v>
      </c>
      <c r="I215" s="37"/>
      <c r="J215" s="30">
        <v>0.0</v>
      </c>
      <c r="K215" s="30">
        <v>1.0</v>
      </c>
      <c r="L215" s="30">
        <v>0.0</v>
      </c>
      <c r="M215" s="32" t="s">
        <v>49</v>
      </c>
      <c r="N215" s="32" t="s">
        <v>39</v>
      </c>
      <c r="O215" s="30">
        <v>0.0</v>
      </c>
      <c r="P215" s="30">
        <v>7.0</v>
      </c>
      <c r="Q215" s="30">
        <v>5.0</v>
      </c>
      <c r="R215" s="30">
        <v>10.0</v>
      </c>
      <c r="S215" s="30">
        <v>1.0</v>
      </c>
      <c r="T215" s="30">
        <v>1.0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79"/>
    </row>
    <row r="216" ht="13.5" customHeight="1">
      <c r="A216" s="30">
        <v>14280.3</v>
      </c>
      <c r="B216" s="31">
        <v>44476.0</v>
      </c>
      <c r="C216" s="31">
        <v>44572.0</v>
      </c>
      <c r="D216" s="32" t="s">
        <v>63</v>
      </c>
      <c r="E216" s="32" t="s">
        <v>36</v>
      </c>
      <c r="F216" s="32" t="s">
        <v>202</v>
      </c>
      <c r="G216" s="32" t="s">
        <v>38</v>
      </c>
      <c r="H216" s="30">
        <v>27612.0</v>
      </c>
      <c r="I216" s="37"/>
      <c r="J216" s="30">
        <v>0.0</v>
      </c>
      <c r="K216" s="30">
        <v>1.0</v>
      </c>
      <c r="L216" s="30">
        <v>0.0</v>
      </c>
      <c r="M216" s="32" t="s">
        <v>49</v>
      </c>
      <c r="N216" s="32" t="s">
        <v>39</v>
      </c>
      <c r="O216" s="30">
        <v>0.0</v>
      </c>
      <c r="P216" s="30">
        <v>5.0</v>
      </c>
      <c r="Q216" s="30">
        <v>5.0</v>
      </c>
      <c r="R216" s="30">
        <v>10.0</v>
      </c>
      <c r="S216" s="30">
        <v>1.0</v>
      </c>
      <c r="T216" s="30">
        <v>1.0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79"/>
    </row>
    <row r="217">
      <c r="A217" s="30">
        <v>14280.4</v>
      </c>
      <c r="B217" s="31">
        <v>44476.0</v>
      </c>
      <c r="C217" s="31">
        <v>44572.0</v>
      </c>
      <c r="D217" s="32" t="s">
        <v>63</v>
      </c>
      <c r="E217" s="32" t="s">
        <v>36</v>
      </c>
      <c r="F217" s="32" t="s">
        <v>202</v>
      </c>
      <c r="G217" s="32" t="s">
        <v>38</v>
      </c>
      <c r="H217" s="30">
        <v>27612.0</v>
      </c>
      <c r="I217" s="37"/>
      <c r="J217" s="30">
        <v>0.0</v>
      </c>
      <c r="K217" s="30">
        <v>1.0</v>
      </c>
      <c r="L217" s="30">
        <v>0.0</v>
      </c>
      <c r="M217" s="32" t="s">
        <v>49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9.0</v>
      </c>
      <c r="V217" s="30">
        <v>4.0</v>
      </c>
      <c r="W217" s="30">
        <v>10.0</v>
      </c>
      <c r="X217" s="30">
        <v>1.0</v>
      </c>
      <c r="Y217" s="30">
        <v>1.0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79"/>
    </row>
    <row r="218">
      <c r="A218" s="30">
        <v>14280.5</v>
      </c>
      <c r="B218" s="31">
        <v>44476.0</v>
      </c>
      <c r="C218" s="31">
        <v>44572.0</v>
      </c>
      <c r="D218" s="32" t="s">
        <v>63</v>
      </c>
      <c r="E218" s="32" t="s">
        <v>36</v>
      </c>
      <c r="F218" s="32" t="s">
        <v>335</v>
      </c>
      <c r="G218" s="32" t="s">
        <v>38</v>
      </c>
      <c r="H218" s="30">
        <v>27608.0</v>
      </c>
      <c r="I218" s="37"/>
      <c r="J218" s="30">
        <v>0.0</v>
      </c>
      <c r="K218" s="30">
        <v>1.0</v>
      </c>
      <c r="L218" s="30">
        <v>0.0</v>
      </c>
      <c r="M218" s="32" t="s">
        <v>49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8.0</v>
      </c>
      <c r="V218" s="30">
        <v>5.0</v>
      </c>
      <c r="W218" s="30">
        <v>10.0</v>
      </c>
      <c r="X218" s="30">
        <v>1.0</v>
      </c>
      <c r="Y218" s="30">
        <v>1.0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79"/>
    </row>
    <row r="219">
      <c r="A219" s="30">
        <v>14280.6</v>
      </c>
      <c r="B219" s="31">
        <v>44476.0</v>
      </c>
      <c r="C219" s="31">
        <v>44572.0</v>
      </c>
      <c r="D219" s="32" t="s">
        <v>63</v>
      </c>
      <c r="E219" s="33" t="s">
        <v>36</v>
      </c>
      <c r="F219" s="32" t="s">
        <v>335</v>
      </c>
      <c r="G219" s="32" t="s">
        <v>38</v>
      </c>
      <c r="H219" s="30">
        <v>27608.0</v>
      </c>
      <c r="I219" s="35"/>
      <c r="J219" s="30">
        <v>0.0</v>
      </c>
      <c r="K219" s="30">
        <v>1.0</v>
      </c>
      <c r="L219" s="30">
        <v>0.0</v>
      </c>
      <c r="M219" s="32" t="s">
        <v>49</v>
      </c>
      <c r="N219" s="32" t="s">
        <v>39</v>
      </c>
      <c r="O219" s="30">
        <v>0.0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9.0</v>
      </c>
      <c r="AA219" s="30">
        <v>5.0</v>
      </c>
      <c r="AB219" s="30">
        <v>12.0</v>
      </c>
      <c r="AC219" s="30">
        <v>1.0</v>
      </c>
      <c r="AD219" s="30">
        <v>1.0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79"/>
    </row>
    <row r="220">
      <c r="A220" s="30">
        <v>14281.1</v>
      </c>
      <c r="B220" s="31">
        <v>44476.0</v>
      </c>
      <c r="C220" s="31">
        <v>44573.0</v>
      </c>
      <c r="D220" s="32" t="s">
        <v>184</v>
      </c>
      <c r="E220" s="32" t="s">
        <v>36</v>
      </c>
      <c r="F220" s="32" t="s">
        <v>254</v>
      </c>
      <c r="G220" s="33" t="s">
        <v>38</v>
      </c>
      <c r="H220" s="34">
        <v>27615.0</v>
      </c>
      <c r="I220" s="35"/>
      <c r="J220" s="30">
        <v>0.0</v>
      </c>
      <c r="K220" s="30">
        <v>1.0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6.0</v>
      </c>
      <c r="Q220" s="30">
        <v>5.0</v>
      </c>
      <c r="R220" s="30">
        <v>10.0</v>
      </c>
      <c r="S220" s="30">
        <v>2.0</v>
      </c>
      <c r="T220" s="30">
        <v>1.0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79"/>
    </row>
    <row r="221">
      <c r="A221" s="30">
        <v>14281.2</v>
      </c>
      <c r="B221" s="31">
        <v>44476.0</v>
      </c>
      <c r="C221" s="31">
        <v>44573.0</v>
      </c>
      <c r="D221" s="32" t="s">
        <v>184</v>
      </c>
      <c r="E221" s="32" t="s">
        <v>36</v>
      </c>
      <c r="F221" s="32" t="s">
        <v>254</v>
      </c>
      <c r="G221" s="32" t="s">
        <v>38</v>
      </c>
      <c r="H221" s="30">
        <v>27615.0</v>
      </c>
      <c r="I221" s="35"/>
      <c r="J221" s="30">
        <v>0.0</v>
      </c>
      <c r="K221" s="30">
        <v>1.0</v>
      </c>
      <c r="L221" s="30">
        <v>0.0</v>
      </c>
      <c r="M221" s="32" t="s">
        <v>39</v>
      </c>
      <c r="N221" s="32" t="s">
        <v>39</v>
      </c>
      <c r="O221" s="30">
        <v>6.0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8.0</v>
      </c>
      <c r="AA221" s="30">
        <v>6.0</v>
      </c>
      <c r="AB221" s="30">
        <v>10.0</v>
      </c>
      <c r="AC221" s="30">
        <v>2.0</v>
      </c>
      <c r="AD221" s="30">
        <v>1.0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79"/>
    </row>
    <row r="222">
      <c r="A222" s="30">
        <v>14281.3</v>
      </c>
      <c r="B222" s="31">
        <v>44476.0</v>
      </c>
      <c r="C222" s="31">
        <v>44573.0</v>
      </c>
      <c r="D222" s="32" t="s">
        <v>184</v>
      </c>
      <c r="E222" s="32" t="s">
        <v>36</v>
      </c>
      <c r="F222" s="32" t="s">
        <v>254</v>
      </c>
      <c r="G222" s="32" t="s">
        <v>38</v>
      </c>
      <c r="H222" s="30">
        <v>27615.0</v>
      </c>
      <c r="I222" s="35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6.0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8.0</v>
      </c>
      <c r="AA222" s="30">
        <v>6.0</v>
      </c>
      <c r="AB222" s="30">
        <v>10.0</v>
      </c>
      <c r="AC222" s="30">
        <v>2.0</v>
      </c>
      <c r="AD222" s="30">
        <v>1.0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79"/>
    </row>
    <row r="223">
      <c r="A223" s="30">
        <v>14281.4</v>
      </c>
      <c r="B223" s="31">
        <v>44476.0</v>
      </c>
      <c r="C223" s="31">
        <v>44573.0</v>
      </c>
      <c r="D223" s="32" t="s">
        <v>184</v>
      </c>
      <c r="E223" s="32" t="s">
        <v>36</v>
      </c>
      <c r="F223" s="32" t="s">
        <v>254</v>
      </c>
      <c r="G223" s="32" t="s">
        <v>38</v>
      </c>
      <c r="H223" s="30">
        <v>27615.0</v>
      </c>
      <c r="I223" s="37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6.0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8.0</v>
      </c>
      <c r="AA223" s="30">
        <v>5.0</v>
      </c>
      <c r="AB223" s="30">
        <v>10.0</v>
      </c>
      <c r="AC223" s="30">
        <v>2.0</v>
      </c>
      <c r="AD223" s="30">
        <v>1.0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79"/>
    </row>
    <row r="224">
      <c r="A224" s="30">
        <v>14282.1</v>
      </c>
      <c r="B224" s="31">
        <v>44476.0</v>
      </c>
      <c r="C224" s="31">
        <v>44530.0</v>
      </c>
      <c r="D224" s="32" t="s">
        <v>271</v>
      </c>
      <c r="E224" s="32" t="s">
        <v>36</v>
      </c>
      <c r="F224" s="32" t="s">
        <v>164</v>
      </c>
      <c r="G224" s="32" t="s">
        <v>165</v>
      </c>
      <c r="H224" s="30">
        <v>27560.0</v>
      </c>
      <c r="I224" s="37"/>
      <c r="J224" s="30">
        <v>0.0</v>
      </c>
      <c r="K224" s="30">
        <v>1.0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8.0</v>
      </c>
      <c r="V224" s="30">
        <v>4.0</v>
      </c>
      <c r="W224" s="30">
        <v>10.0</v>
      </c>
      <c r="X224" s="30">
        <v>1.0</v>
      </c>
      <c r="Y224" s="30">
        <v>1.0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79"/>
    </row>
    <row r="225">
      <c r="A225" s="30">
        <v>14282.2</v>
      </c>
      <c r="B225" s="31">
        <v>44476.0</v>
      </c>
      <c r="C225" s="31">
        <v>44530.0</v>
      </c>
      <c r="D225" s="32" t="s">
        <v>271</v>
      </c>
      <c r="E225" s="32" t="s">
        <v>36</v>
      </c>
      <c r="F225" s="32" t="s">
        <v>164</v>
      </c>
      <c r="G225" s="32" t="s">
        <v>165</v>
      </c>
      <c r="H225" s="30">
        <v>27560.0</v>
      </c>
      <c r="I225" s="37"/>
      <c r="J225" s="30">
        <v>0.0</v>
      </c>
      <c r="K225" s="30">
        <v>1.0</v>
      </c>
      <c r="L225" s="30">
        <v>0.0</v>
      </c>
      <c r="M225" s="32" t="s">
        <v>39</v>
      </c>
      <c r="N225" s="32" t="s">
        <v>39</v>
      </c>
      <c r="O225" s="30">
        <v>1.0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10.0</v>
      </c>
      <c r="V225" s="30">
        <v>4.0</v>
      </c>
      <c r="W225" s="30">
        <v>10.0</v>
      </c>
      <c r="X225" s="30">
        <v>1.0</v>
      </c>
      <c r="Y225" s="30">
        <v>1.0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79"/>
    </row>
    <row r="226">
      <c r="A226" s="30">
        <v>14282.3</v>
      </c>
      <c r="B226" s="31">
        <v>44476.0</v>
      </c>
      <c r="C226" s="31">
        <v>44530.0</v>
      </c>
      <c r="D226" s="32" t="s">
        <v>271</v>
      </c>
      <c r="E226" s="32" t="s">
        <v>36</v>
      </c>
      <c r="F226" s="32" t="s">
        <v>164</v>
      </c>
      <c r="G226" s="32" t="s">
        <v>165</v>
      </c>
      <c r="H226" s="30">
        <v>27560.0</v>
      </c>
      <c r="I226" s="37"/>
      <c r="J226" s="30">
        <v>0.0</v>
      </c>
      <c r="K226" s="30">
        <v>1.0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10.0</v>
      </c>
      <c r="V226" s="30">
        <v>5.0</v>
      </c>
      <c r="W226" s="30">
        <v>10.0</v>
      </c>
      <c r="X226" s="30">
        <v>1.0</v>
      </c>
      <c r="Y226" s="30">
        <v>1.0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79"/>
    </row>
    <row r="227">
      <c r="A227" s="30">
        <v>14282.4</v>
      </c>
      <c r="B227" s="31">
        <v>44476.0</v>
      </c>
      <c r="C227" s="31">
        <v>44530.0</v>
      </c>
      <c r="D227" s="32" t="s">
        <v>271</v>
      </c>
      <c r="E227" s="32" t="s">
        <v>36</v>
      </c>
      <c r="F227" s="32" t="s">
        <v>284</v>
      </c>
      <c r="G227" s="32" t="s">
        <v>107</v>
      </c>
      <c r="H227" s="30">
        <v>27513.0</v>
      </c>
      <c r="I227" s="37"/>
      <c r="J227" s="30">
        <v>0.0</v>
      </c>
      <c r="K227" s="30">
        <v>1.0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8.0</v>
      </c>
      <c r="AF227" s="30">
        <v>4.0</v>
      </c>
      <c r="AG227" s="30">
        <v>10.0</v>
      </c>
      <c r="AH227" s="30">
        <v>1.0</v>
      </c>
      <c r="AI227" s="30">
        <v>1.0</v>
      </c>
      <c r="AJ227" s="79"/>
    </row>
    <row r="228" ht="1.5" customHeight="1">
      <c r="A228" s="30">
        <v>14283.1</v>
      </c>
      <c r="B228" s="31">
        <v>44476.0</v>
      </c>
      <c r="C228" s="31">
        <v>44573.0</v>
      </c>
      <c r="D228" s="32" t="s">
        <v>63</v>
      </c>
      <c r="E228" s="32" t="s">
        <v>36</v>
      </c>
      <c r="J228" s="30">
        <v>0.0</v>
      </c>
      <c r="K228" s="30">
        <v>0.0</v>
      </c>
      <c r="L228" s="30">
        <v>1.0</v>
      </c>
      <c r="M228" s="32" t="s">
        <v>49</v>
      </c>
      <c r="N228" s="32" t="s">
        <v>39</v>
      </c>
      <c r="O228" s="30">
        <v>0.0</v>
      </c>
      <c r="P228" s="30">
        <v>13.0</v>
      </c>
      <c r="Q228" s="30">
        <v>7.0</v>
      </c>
      <c r="R228" s="30">
        <v>5.0</v>
      </c>
      <c r="S228" s="30">
        <v>2.0</v>
      </c>
      <c r="T228" s="30">
        <v>1.0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79"/>
    </row>
    <row r="229">
      <c r="A229" s="30">
        <v>14283.2</v>
      </c>
      <c r="B229" s="31">
        <v>44476.0</v>
      </c>
      <c r="C229" s="31">
        <v>44573.0</v>
      </c>
      <c r="D229" s="32" t="s">
        <v>63</v>
      </c>
      <c r="E229" s="32" t="s">
        <v>36</v>
      </c>
      <c r="J229" s="30">
        <v>0.0</v>
      </c>
      <c r="K229" s="30">
        <v>0.0</v>
      </c>
      <c r="L229" s="30">
        <v>1.0</v>
      </c>
      <c r="M229" s="32" t="s">
        <v>49</v>
      </c>
      <c r="N229" s="32" t="s">
        <v>39</v>
      </c>
      <c r="O229" s="30">
        <v>0.0</v>
      </c>
      <c r="P229" s="30">
        <v>13.0</v>
      </c>
      <c r="Q229" s="30">
        <v>7.0</v>
      </c>
      <c r="R229" s="30">
        <v>10.0</v>
      </c>
      <c r="S229" s="30">
        <v>2.0</v>
      </c>
      <c r="T229" s="30">
        <v>1.0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79"/>
    </row>
    <row r="230">
      <c r="A230" s="30">
        <v>14283.3</v>
      </c>
      <c r="B230" s="31">
        <v>44476.0</v>
      </c>
      <c r="C230" s="31">
        <v>44573.0</v>
      </c>
      <c r="D230" s="32" t="s">
        <v>63</v>
      </c>
      <c r="E230" s="32" t="s">
        <v>36</v>
      </c>
      <c r="F230" s="32" t="s">
        <v>198</v>
      </c>
      <c r="G230" s="32" t="s">
        <v>38</v>
      </c>
      <c r="H230" s="30">
        <v>27605.0</v>
      </c>
      <c r="I230" s="37"/>
      <c r="J230" s="30">
        <v>0.0</v>
      </c>
      <c r="K230" s="30">
        <v>1.0</v>
      </c>
      <c r="L230" s="30">
        <v>0.0</v>
      </c>
      <c r="M230" s="32" t="s">
        <v>49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6.0</v>
      </c>
      <c r="AF230" s="30">
        <v>2.0</v>
      </c>
      <c r="AG230" s="30">
        <v>10.0</v>
      </c>
      <c r="AH230" s="30">
        <v>1.0</v>
      </c>
      <c r="AI230" s="30">
        <v>1.0</v>
      </c>
      <c r="AJ230" s="79"/>
    </row>
    <row r="231">
      <c r="A231" s="30">
        <v>14283.4</v>
      </c>
      <c r="B231" s="31">
        <v>44476.0</v>
      </c>
      <c r="C231" s="31">
        <v>44573.0</v>
      </c>
      <c r="D231" s="32" t="s">
        <v>63</v>
      </c>
      <c r="E231" s="32" t="s">
        <v>36</v>
      </c>
      <c r="F231" s="32" t="s">
        <v>198</v>
      </c>
      <c r="G231" s="32" t="s">
        <v>38</v>
      </c>
      <c r="H231" s="30">
        <v>27605.0</v>
      </c>
      <c r="I231" s="37"/>
      <c r="J231" s="30">
        <v>0.0</v>
      </c>
      <c r="K231" s="30">
        <v>1.0</v>
      </c>
      <c r="L231" s="30">
        <v>0.0</v>
      </c>
      <c r="M231" s="32" t="s">
        <v>49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5.0</v>
      </c>
      <c r="AF231" s="30">
        <v>1.0</v>
      </c>
      <c r="AG231" s="30">
        <v>10.0</v>
      </c>
      <c r="AH231" s="30">
        <v>1.0</v>
      </c>
      <c r="AI231" s="30">
        <v>1.0</v>
      </c>
      <c r="AJ231" s="79"/>
    </row>
    <row r="232">
      <c r="A232" s="30">
        <v>14283.5</v>
      </c>
      <c r="B232" s="31">
        <v>44476.0</v>
      </c>
      <c r="C232" s="31">
        <v>44573.0</v>
      </c>
      <c r="D232" s="32" t="s">
        <v>63</v>
      </c>
      <c r="E232" s="32" t="s">
        <v>36</v>
      </c>
      <c r="F232" s="32" t="s">
        <v>198</v>
      </c>
      <c r="G232" s="32" t="s">
        <v>38</v>
      </c>
      <c r="H232" s="30">
        <v>27605.0</v>
      </c>
      <c r="I232" s="37"/>
      <c r="J232" s="30">
        <v>0.0</v>
      </c>
      <c r="K232" s="30">
        <v>1.0</v>
      </c>
      <c r="L232" s="30">
        <v>0.0</v>
      </c>
      <c r="M232" s="32" t="s">
        <v>49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5.0</v>
      </c>
      <c r="S232" s="30">
        <v>2.0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11.0</v>
      </c>
      <c r="AA232" s="30">
        <v>3.0</v>
      </c>
      <c r="AB232" s="30">
        <v>7.0</v>
      </c>
      <c r="AC232" s="30">
        <v>0.0</v>
      </c>
      <c r="AD232" s="30">
        <v>1.0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79"/>
    </row>
    <row r="233">
      <c r="A233" s="30">
        <v>14284.1</v>
      </c>
      <c r="B233" s="31">
        <v>44476.0</v>
      </c>
      <c r="C233" s="31">
        <v>44477.0</v>
      </c>
      <c r="D233" s="32" t="s">
        <v>451</v>
      </c>
      <c r="E233" s="33" t="s">
        <v>36</v>
      </c>
      <c r="F233" s="32" t="s">
        <v>460</v>
      </c>
      <c r="G233" s="32" t="s">
        <v>38</v>
      </c>
      <c r="H233" s="30">
        <v>27610.0</v>
      </c>
      <c r="I233" s="35"/>
      <c r="J233" s="30">
        <v>0.0</v>
      </c>
      <c r="K233" s="30">
        <v>1.0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5.0</v>
      </c>
      <c r="AH233" s="30">
        <v>1.0</v>
      </c>
      <c r="AI233" s="30">
        <v>0.0</v>
      </c>
      <c r="AJ233" s="79"/>
    </row>
    <row r="234">
      <c r="A234" s="30">
        <v>14285.1</v>
      </c>
      <c r="B234" s="31">
        <v>44476.0</v>
      </c>
      <c r="C234" s="31">
        <v>44573.0</v>
      </c>
      <c r="D234" s="32" t="s">
        <v>362</v>
      </c>
      <c r="E234" s="32" t="s">
        <v>36</v>
      </c>
      <c r="F234" s="32" t="s">
        <v>363</v>
      </c>
      <c r="G234" s="32" t="s">
        <v>62</v>
      </c>
      <c r="H234" s="30">
        <v>27526.0</v>
      </c>
      <c r="I234" s="37"/>
      <c r="J234" s="30">
        <v>0.0</v>
      </c>
      <c r="K234" s="30">
        <v>1.0</v>
      </c>
      <c r="L234" s="30">
        <v>0.0</v>
      </c>
      <c r="M234" s="32" t="s">
        <v>39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0.0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79"/>
    </row>
    <row r="235">
      <c r="A235" s="30">
        <v>14285.2</v>
      </c>
      <c r="B235" s="40">
        <v>44476.0</v>
      </c>
      <c r="C235" s="31">
        <v>44573.0</v>
      </c>
      <c r="D235" s="32" t="s">
        <v>362</v>
      </c>
      <c r="E235" s="32" t="s">
        <v>36</v>
      </c>
      <c r="F235" s="32" t="s">
        <v>380</v>
      </c>
      <c r="G235" s="32" t="s">
        <v>62</v>
      </c>
      <c r="H235" s="30">
        <v>27526.0</v>
      </c>
      <c r="I235" s="37"/>
      <c r="J235" s="30">
        <v>0.0</v>
      </c>
      <c r="K235" s="30">
        <v>1.0</v>
      </c>
      <c r="L235" s="30">
        <v>0.0</v>
      </c>
      <c r="M235" s="32" t="s">
        <v>39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0.0</v>
      </c>
      <c r="Z235" s="30">
        <v>7.0</v>
      </c>
      <c r="AA235" s="30">
        <v>5.0</v>
      </c>
      <c r="AB235" s="30">
        <v>10.0</v>
      </c>
      <c r="AC235" s="30">
        <v>2.0</v>
      </c>
      <c r="AD235" s="30">
        <v>1.0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79"/>
    </row>
    <row r="236">
      <c r="A236" s="30">
        <v>14285.3</v>
      </c>
      <c r="B236" s="31">
        <v>44476.0</v>
      </c>
      <c r="C236" s="31">
        <v>44573.0</v>
      </c>
      <c r="D236" s="32" t="s">
        <v>362</v>
      </c>
      <c r="E236" s="32" t="s">
        <v>36</v>
      </c>
      <c r="F236" s="32" t="s">
        <v>380</v>
      </c>
      <c r="G236" s="32" t="s">
        <v>62</v>
      </c>
      <c r="H236" s="30">
        <v>27526.0</v>
      </c>
      <c r="I236" s="37"/>
      <c r="J236" s="30">
        <v>0.0</v>
      </c>
      <c r="K236" s="30">
        <v>1.0</v>
      </c>
      <c r="L236" s="30">
        <v>0.0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7.0</v>
      </c>
      <c r="AA236" s="30">
        <v>5.0</v>
      </c>
      <c r="AB236" s="30">
        <v>10.0</v>
      </c>
      <c r="AC236" s="30">
        <v>2.0</v>
      </c>
      <c r="AD236" s="30">
        <v>1.0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79"/>
    </row>
    <row r="237">
      <c r="A237" s="30">
        <v>14285.4</v>
      </c>
      <c r="B237" s="31">
        <v>44476.0</v>
      </c>
      <c r="C237" s="31">
        <v>44573.0</v>
      </c>
      <c r="D237" s="32" t="s">
        <v>362</v>
      </c>
      <c r="E237" s="32" t="s">
        <v>36</v>
      </c>
      <c r="J237" s="30">
        <v>1.0</v>
      </c>
      <c r="K237" s="30">
        <v>0.0</v>
      </c>
      <c r="L237" s="30">
        <v>0.0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1.0</v>
      </c>
      <c r="AF237" s="30">
        <v>0.0</v>
      </c>
      <c r="AG237" s="30">
        <v>0.0</v>
      </c>
      <c r="AH237" s="30">
        <v>0.0</v>
      </c>
      <c r="AI237" s="30">
        <v>1.0</v>
      </c>
      <c r="AJ237" s="79"/>
    </row>
    <row r="238">
      <c r="A238" s="30">
        <v>14285.5</v>
      </c>
      <c r="B238" s="31">
        <v>44476.0</v>
      </c>
      <c r="C238" s="31">
        <v>44573.0</v>
      </c>
      <c r="D238" s="32" t="s">
        <v>362</v>
      </c>
      <c r="E238" s="32" t="s">
        <v>36</v>
      </c>
      <c r="J238" s="30">
        <v>1.0</v>
      </c>
      <c r="K238" s="30">
        <v>0.0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1.0</v>
      </c>
      <c r="AA238" s="30">
        <v>0.0</v>
      </c>
      <c r="AB238" s="30">
        <v>0.0</v>
      </c>
      <c r="AC238" s="30">
        <v>0.0</v>
      </c>
      <c r="AD238" s="30">
        <v>1.0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79"/>
    </row>
    <row r="239">
      <c r="A239" s="30">
        <v>14285.6</v>
      </c>
      <c r="B239" s="31">
        <v>44476.0</v>
      </c>
      <c r="C239" s="31">
        <v>44573.0</v>
      </c>
      <c r="D239" s="32" t="s">
        <v>362</v>
      </c>
      <c r="E239" s="32" t="s">
        <v>36</v>
      </c>
      <c r="J239" s="30">
        <v>1.0</v>
      </c>
      <c r="K239" s="30">
        <v>0.0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1.0</v>
      </c>
      <c r="AF239" s="30">
        <v>0.0</v>
      </c>
      <c r="AG239" s="30">
        <v>0.0</v>
      </c>
      <c r="AH239" s="30">
        <v>0.0</v>
      </c>
      <c r="AI239" s="30">
        <v>1.0</v>
      </c>
      <c r="AJ239" s="79"/>
    </row>
    <row r="240">
      <c r="A240" s="30">
        <v>14286.1</v>
      </c>
      <c r="B240" s="31">
        <v>44476.0</v>
      </c>
      <c r="C240" s="31">
        <v>44578.0</v>
      </c>
      <c r="D240" s="32" t="s">
        <v>447</v>
      </c>
      <c r="E240" s="32" t="s">
        <v>36</v>
      </c>
      <c r="F240" s="32" t="s">
        <v>64</v>
      </c>
      <c r="G240" s="32" t="s">
        <v>51</v>
      </c>
      <c r="H240" s="30">
        <v>27539.0</v>
      </c>
      <c r="I240" s="35"/>
      <c r="J240" s="30">
        <v>0.0</v>
      </c>
      <c r="K240" s="30">
        <v>1.0</v>
      </c>
      <c r="L240" s="30">
        <v>0.0</v>
      </c>
      <c r="M240" s="32" t="s">
        <v>49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4.0</v>
      </c>
      <c r="AA240" s="30">
        <v>5.0</v>
      </c>
      <c r="AB240" s="30">
        <v>6.0</v>
      </c>
      <c r="AC240" s="30">
        <v>0.0</v>
      </c>
      <c r="AD240" s="30">
        <v>1.0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79"/>
    </row>
    <row r="241">
      <c r="A241" s="30">
        <v>14286.2</v>
      </c>
      <c r="B241" s="31">
        <v>44476.0</v>
      </c>
      <c r="C241" s="31">
        <v>44578.0</v>
      </c>
      <c r="D241" s="32" t="s">
        <v>447</v>
      </c>
      <c r="E241" s="32" t="s">
        <v>36</v>
      </c>
      <c r="F241" s="32" t="s">
        <v>64</v>
      </c>
      <c r="G241" s="32" t="s">
        <v>51</v>
      </c>
      <c r="H241" s="30">
        <v>27539.0</v>
      </c>
      <c r="I241" s="37"/>
      <c r="J241" s="30">
        <v>0.0</v>
      </c>
      <c r="K241" s="30">
        <v>1.0</v>
      </c>
      <c r="L241" s="30">
        <v>0.0</v>
      </c>
      <c r="M241" s="32" t="s">
        <v>49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7.0</v>
      </c>
      <c r="AA241" s="30">
        <v>5.0</v>
      </c>
      <c r="AB241" s="30">
        <v>6.0</v>
      </c>
      <c r="AC241" s="30">
        <v>0.0</v>
      </c>
      <c r="AD241" s="30">
        <v>1.0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79"/>
    </row>
    <row r="242">
      <c r="A242" s="30">
        <v>14287.1</v>
      </c>
      <c r="B242" s="31">
        <v>44477.0</v>
      </c>
      <c r="C242" s="31">
        <v>44573.0</v>
      </c>
      <c r="D242" s="32" t="s">
        <v>445</v>
      </c>
      <c r="E242" s="32" t="s">
        <v>36</v>
      </c>
      <c r="F242" s="32" t="s">
        <v>90</v>
      </c>
      <c r="G242" s="32" t="s">
        <v>91</v>
      </c>
      <c r="H242" s="30">
        <v>27597.0</v>
      </c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4.0</v>
      </c>
      <c r="Q242" s="30">
        <v>5.0</v>
      </c>
      <c r="R242" s="30">
        <v>0.0</v>
      </c>
      <c r="S242" s="30">
        <v>0.0</v>
      </c>
      <c r="T242" s="30">
        <v>1.0</v>
      </c>
      <c r="U242" s="30">
        <v>0.0</v>
      </c>
      <c r="V242" s="30">
        <v>0.0</v>
      </c>
      <c r="W242" s="30">
        <v>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5.0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79"/>
    </row>
    <row r="243">
      <c r="A243" s="30">
        <v>14287.2</v>
      </c>
      <c r="B243" s="31">
        <v>44477.0</v>
      </c>
      <c r="C243" s="31">
        <v>44573.0</v>
      </c>
      <c r="D243" s="32" t="s">
        <v>445</v>
      </c>
      <c r="E243" s="32" t="s">
        <v>36</v>
      </c>
      <c r="F243" s="32" t="s">
        <v>300</v>
      </c>
      <c r="G243" s="32" t="s">
        <v>43</v>
      </c>
      <c r="H243" s="30">
        <v>27545.0</v>
      </c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4.0</v>
      </c>
      <c r="V243" s="30">
        <v>4.0</v>
      </c>
      <c r="W243" s="30">
        <v>5.0</v>
      </c>
      <c r="X243" s="30">
        <v>0.0</v>
      </c>
      <c r="Y243" s="30">
        <v>1.0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79"/>
    </row>
    <row r="244">
      <c r="A244" s="30">
        <v>14288.1</v>
      </c>
      <c r="B244" s="31">
        <v>44477.0</v>
      </c>
      <c r="C244" s="31">
        <v>44523.0</v>
      </c>
      <c r="D244" s="32" t="s">
        <v>474</v>
      </c>
      <c r="E244" s="33" t="s">
        <v>36</v>
      </c>
      <c r="F244" s="32" t="s">
        <v>248</v>
      </c>
      <c r="G244" s="32" t="s">
        <v>38</v>
      </c>
      <c r="H244" s="30">
        <v>27604.0</v>
      </c>
      <c r="I244" s="35"/>
      <c r="J244" s="30">
        <v>0.0</v>
      </c>
      <c r="K244" s="30">
        <v>1.0</v>
      </c>
      <c r="L244" s="30">
        <v>0.0</v>
      </c>
      <c r="M244" s="32" t="s">
        <v>49</v>
      </c>
      <c r="N244" s="32" t="s">
        <v>39</v>
      </c>
      <c r="O244" s="30">
        <v>3.0</v>
      </c>
      <c r="P244" s="30">
        <v>10.0</v>
      </c>
      <c r="Q244" s="30">
        <v>5.0</v>
      </c>
      <c r="R244" s="30">
        <v>10.0</v>
      </c>
      <c r="S244" s="30">
        <v>1.0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79"/>
    </row>
    <row r="245">
      <c r="A245" s="30">
        <v>14288.2</v>
      </c>
      <c r="B245" s="31">
        <v>44477.0</v>
      </c>
      <c r="C245" s="31">
        <v>44523.0</v>
      </c>
      <c r="D245" s="32" t="s">
        <v>474</v>
      </c>
      <c r="E245" s="33" t="s">
        <v>36</v>
      </c>
      <c r="F245" s="32" t="s">
        <v>248</v>
      </c>
      <c r="G245" s="32" t="s">
        <v>38</v>
      </c>
      <c r="H245" s="30">
        <v>27604.0</v>
      </c>
      <c r="I245" s="35"/>
      <c r="J245" s="30">
        <v>0.0</v>
      </c>
      <c r="K245" s="30">
        <v>1.0</v>
      </c>
      <c r="L245" s="30">
        <v>0.0</v>
      </c>
      <c r="M245" s="32" t="s">
        <v>49</v>
      </c>
      <c r="N245" s="32" t="s">
        <v>39</v>
      </c>
      <c r="O245" s="30">
        <v>2.0</v>
      </c>
      <c r="P245" s="30">
        <v>10.0</v>
      </c>
      <c r="Q245" s="30">
        <v>5.0</v>
      </c>
      <c r="R245" s="30">
        <v>10.0</v>
      </c>
      <c r="S245" s="30">
        <v>1.0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79"/>
    </row>
    <row r="246">
      <c r="A246" s="30">
        <v>14289.1</v>
      </c>
      <c r="B246" s="31">
        <v>44477.0</v>
      </c>
      <c r="C246" s="31">
        <v>44571.0</v>
      </c>
      <c r="D246" s="32" t="s">
        <v>264</v>
      </c>
      <c r="E246" s="32" t="s">
        <v>36</v>
      </c>
      <c r="F246" s="32" t="s">
        <v>311</v>
      </c>
      <c r="G246" s="32" t="s">
        <v>38</v>
      </c>
      <c r="H246" s="30">
        <v>27616.0</v>
      </c>
      <c r="I246" s="35"/>
      <c r="J246" s="30">
        <v>0.0</v>
      </c>
      <c r="K246" s="30">
        <v>1.0</v>
      </c>
      <c r="L246" s="30">
        <v>0.0</v>
      </c>
      <c r="M246" s="32" t="s">
        <v>49</v>
      </c>
      <c r="N246" s="32" t="s">
        <v>39</v>
      </c>
      <c r="O246" s="30">
        <v>0.0</v>
      </c>
      <c r="P246" s="30">
        <v>10.0</v>
      </c>
      <c r="Q246" s="30">
        <v>5.0</v>
      </c>
      <c r="R246" s="30">
        <v>10.0</v>
      </c>
      <c r="S246" s="30">
        <v>1.0</v>
      </c>
      <c r="T246" s="30">
        <v>1.0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79"/>
    </row>
    <row r="247">
      <c r="A247" s="30">
        <v>14290.1</v>
      </c>
      <c r="B247" s="31">
        <v>44477.0</v>
      </c>
      <c r="C247" s="31">
        <v>44550.0</v>
      </c>
      <c r="D247" s="32" t="s">
        <v>181</v>
      </c>
      <c r="E247" s="32" t="s">
        <v>36</v>
      </c>
      <c r="F247" s="32" t="s">
        <v>182</v>
      </c>
      <c r="G247" s="32" t="s">
        <v>38</v>
      </c>
      <c r="H247" s="30">
        <v>27609.0</v>
      </c>
      <c r="I247" s="35"/>
      <c r="J247" s="30">
        <v>0.0</v>
      </c>
      <c r="K247" s="30">
        <v>1.0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0.0</v>
      </c>
      <c r="W247" s="30">
        <v>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11.0</v>
      </c>
      <c r="AF247" s="30">
        <v>5.0</v>
      </c>
      <c r="AG247" s="30">
        <v>5.0</v>
      </c>
      <c r="AH247" s="30">
        <v>0.0</v>
      </c>
      <c r="AI247" s="30">
        <v>0.0</v>
      </c>
      <c r="AJ247" s="79"/>
    </row>
    <row r="248">
      <c r="A248" s="30">
        <v>14290.2</v>
      </c>
      <c r="B248" s="31">
        <v>44477.0</v>
      </c>
      <c r="C248" s="31">
        <v>44550.0</v>
      </c>
      <c r="D248" s="32" t="s">
        <v>181</v>
      </c>
      <c r="E248" s="32" t="s">
        <v>36</v>
      </c>
      <c r="J248" s="30">
        <v>0.0</v>
      </c>
      <c r="K248" s="30">
        <v>0.0</v>
      </c>
      <c r="L248" s="30">
        <v>1.0</v>
      </c>
      <c r="M248" s="32" t="s">
        <v>39</v>
      </c>
      <c r="N248" s="32" t="s">
        <v>39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12.0</v>
      </c>
      <c r="V248" s="30">
        <v>6.0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79"/>
    </row>
    <row r="249">
      <c r="A249" s="30">
        <v>14290.3</v>
      </c>
      <c r="B249" s="31">
        <v>44477.0</v>
      </c>
      <c r="C249" s="31">
        <v>44550.0</v>
      </c>
      <c r="D249" s="32" t="s">
        <v>181</v>
      </c>
      <c r="E249" s="32" t="s">
        <v>36</v>
      </c>
      <c r="F249" s="32" t="s">
        <v>275</v>
      </c>
      <c r="G249" s="32" t="s">
        <v>38</v>
      </c>
      <c r="H249" s="30">
        <v>27609.0</v>
      </c>
      <c r="I249" s="37"/>
      <c r="J249" s="30">
        <v>0.0</v>
      </c>
      <c r="K249" s="30">
        <v>1.0</v>
      </c>
      <c r="L249" s="30">
        <v>0.0</v>
      </c>
      <c r="M249" s="32" t="s">
        <v>39</v>
      </c>
      <c r="N249" s="32" t="s">
        <v>39</v>
      </c>
      <c r="O249" s="30">
        <v>0.0</v>
      </c>
      <c r="P249" s="30">
        <v>11.0</v>
      </c>
      <c r="Q249" s="30">
        <v>5.0</v>
      </c>
      <c r="R249" s="30">
        <v>5.0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79"/>
    </row>
    <row r="250">
      <c r="A250" s="30">
        <v>14290.4</v>
      </c>
      <c r="B250" s="31">
        <v>44477.0</v>
      </c>
      <c r="C250" s="31">
        <v>44550.0</v>
      </c>
      <c r="D250" s="32" t="s">
        <v>181</v>
      </c>
      <c r="E250" s="33" t="s">
        <v>36</v>
      </c>
      <c r="F250" s="32" t="s">
        <v>275</v>
      </c>
      <c r="G250" s="32" t="s">
        <v>38</v>
      </c>
      <c r="H250" s="30">
        <v>27609.0</v>
      </c>
      <c r="I250" s="35"/>
      <c r="J250" s="30">
        <v>0.0</v>
      </c>
      <c r="K250" s="30">
        <v>1.0</v>
      </c>
      <c r="L250" s="30">
        <v>0.0</v>
      </c>
      <c r="M250" s="32" t="s">
        <v>39</v>
      </c>
      <c r="N250" s="32" t="s">
        <v>39</v>
      </c>
      <c r="O250" s="30">
        <v>0.0</v>
      </c>
      <c r="P250" s="30">
        <v>11.0</v>
      </c>
      <c r="Q250" s="30">
        <v>5.0</v>
      </c>
      <c r="R250" s="30">
        <v>5.0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79"/>
    </row>
    <row r="251" ht="16.5" customHeight="1">
      <c r="A251" s="30">
        <v>14291.1</v>
      </c>
      <c r="B251" s="31">
        <v>44477.0</v>
      </c>
      <c r="C251" s="31">
        <v>44573.0</v>
      </c>
      <c r="D251" s="32" t="s">
        <v>427</v>
      </c>
      <c r="E251" s="32" t="s">
        <v>36</v>
      </c>
      <c r="F251" s="32" t="s">
        <v>291</v>
      </c>
      <c r="G251" s="32" t="s">
        <v>109</v>
      </c>
      <c r="H251" s="30">
        <v>27529.0</v>
      </c>
      <c r="I251" s="37"/>
      <c r="J251" s="30">
        <v>0.0</v>
      </c>
      <c r="K251" s="30">
        <v>1.0</v>
      </c>
      <c r="L251" s="30">
        <v>0.0</v>
      </c>
      <c r="M251" s="32" t="s">
        <v>39</v>
      </c>
      <c r="N251" s="32" t="s">
        <v>39</v>
      </c>
      <c r="O251" s="30">
        <v>0.0</v>
      </c>
      <c r="P251" s="30">
        <v>6.0</v>
      </c>
      <c r="Q251" s="30">
        <v>5.0</v>
      </c>
      <c r="R251" s="30">
        <v>12.0</v>
      </c>
      <c r="S251" s="30">
        <v>1.0</v>
      </c>
      <c r="T251" s="30">
        <v>1.0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79"/>
    </row>
    <row r="252">
      <c r="A252" s="30">
        <v>14291.2</v>
      </c>
      <c r="B252" s="31">
        <v>44477.0</v>
      </c>
      <c r="C252" s="31">
        <v>44573.0</v>
      </c>
      <c r="D252" s="32" t="s">
        <v>427</v>
      </c>
      <c r="E252" s="32" t="s">
        <v>36</v>
      </c>
      <c r="F252" s="32" t="s">
        <v>299</v>
      </c>
      <c r="G252" s="32" t="s">
        <v>109</v>
      </c>
      <c r="H252" s="30">
        <v>27529.0</v>
      </c>
      <c r="I252" s="37"/>
      <c r="J252" s="30">
        <v>0.0</v>
      </c>
      <c r="K252" s="30">
        <v>1.0</v>
      </c>
      <c r="L252" s="30">
        <v>0.0</v>
      </c>
      <c r="M252" s="32" t="s">
        <v>39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0.0</v>
      </c>
      <c r="V252" s="30">
        <v>0.0</v>
      </c>
      <c r="W252" s="30">
        <v>0.0</v>
      </c>
      <c r="X252" s="30">
        <v>0.0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7.0</v>
      </c>
      <c r="AF252" s="30">
        <v>5.0</v>
      </c>
      <c r="AG252" s="30">
        <v>10.0</v>
      </c>
      <c r="AH252" s="30">
        <v>2.0</v>
      </c>
      <c r="AI252" s="30">
        <v>0.0</v>
      </c>
      <c r="AJ252" s="79"/>
    </row>
    <row r="253">
      <c r="A253" s="30">
        <v>14292.1</v>
      </c>
      <c r="B253" s="31">
        <v>44477.0</v>
      </c>
      <c r="C253" s="31">
        <v>44573.0</v>
      </c>
      <c r="D253" s="32" t="s">
        <v>242</v>
      </c>
      <c r="E253" s="32" t="s">
        <v>36</v>
      </c>
      <c r="F253" s="32" t="s">
        <v>95</v>
      </c>
      <c r="G253" s="32" t="s">
        <v>38</v>
      </c>
      <c r="H253" s="30">
        <v>27610.0</v>
      </c>
      <c r="I253" s="37"/>
      <c r="J253" s="30">
        <v>0.0</v>
      </c>
      <c r="K253" s="30">
        <v>1.0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5.0</v>
      </c>
      <c r="Q253" s="30">
        <v>6.0</v>
      </c>
      <c r="R253" s="30">
        <v>10.0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79"/>
    </row>
    <row r="254">
      <c r="A254" s="30">
        <v>14293.1</v>
      </c>
      <c r="B254" s="31">
        <v>44477.0</v>
      </c>
      <c r="C254" s="31">
        <v>44573.0</v>
      </c>
      <c r="D254" s="32" t="s">
        <v>321</v>
      </c>
      <c r="E254" s="32" t="s">
        <v>46</v>
      </c>
      <c r="F254" s="32" t="s">
        <v>67</v>
      </c>
      <c r="G254" s="32" t="s">
        <v>38</v>
      </c>
      <c r="H254" s="30">
        <v>27610.0</v>
      </c>
      <c r="I254" s="37"/>
      <c r="J254" s="30">
        <v>0.0</v>
      </c>
      <c r="K254" s="30">
        <v>1.0</v>
      </c>
      <c r="L254" s="30">
        <v>0.0</v>
      </c>
      <c r="M254" s="32" t="s">
        <v>49</v>
      </c>
      <c r="N254" s="32" t="s">
        <v>39</v>
      </c>
      <c r="O254" s="30">
        <v>3.0</v>
      </c>
      <c r="P254" s="30">
        <v>11.0</v>
      </c>
      <c r="Q254" s="30">
        <v>5.0</v>
      </c>
      <c r="R254" s="30">
        <v>10.0</v>
      </c>
      <c r="S254" s="30">
        <v>2.0</v>
      </c>
      <c r="T254" s="30">
        <v>1.0</v>
      </c>
      <c r="U254" s="30">
        <v>0.0</v>
      </c>
      <c r="V254" s="30">
        <v>0.0</v>
      </c>
      <c r="W254" s="30">
        <v>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79"/>
    </row>
    <row r="255">
      <c r="A255" s="30">
        <v>14293.2</v>
      </c>
      <c r="B255" s="31">
        <v>44477.0</v>
      </c>
      <c r="C255" s="31">
        <v>44573.0</v>
      </c>
      <c r="D255" s="32" t="s">
        <v>321</v>
      </c>
      <c r="E255" s="32" t="s">
        <v>46</v>
      </c>
      <c r="F255" s="32" t="s">
        <v>67</v>
      </c>
      <c r="G255" s="32" t="s">
        <v>38</v>
      </c>
      <c r="H255" s="30">
        <v>27610.0</v>
      </c>
      <c r="I255" s="35"/>
      <c r="J255" s="30">
        <v>0.0</v>
      </c>
      <c r="K255" s="30">
        <v>1.0</v>
      </c>
      <c r="L255" s="30">
        <v>0.0</v>
      </c>
      <c r="M255" s="32" t="s">
        <v>49</v>
      </c>
      <c r="N255" s="32" t="s">
        <v>39</v>
      </c>
      <c r="O255" s="30">
        <v>3.0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11.0</v>
      </c>
      <c r="V255" s="30">
        <v>5.0</v>
      </c>
      <c r="W255" s="30">
        <v>10.0</v>
      </c>
      <c r="X255" s="30">
        <v>1.0</v>
      </c>
      <c r="Y255" s="30">
        <v>1.0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79"/>
    </row>
    <row r="256">
      <c r="A256" s="30">
        <v>14293.3</v>
      </c>
      <c r="B256" s="31">
        <v>44477.0</v>
      </c>
      <c r="C256" s="31">
        <v>44573.0</v>
      </c>
      <c r="D256" s="32" t="s">
        <v>321</v>
      </c>
      <c r="E256" s="32" t="s">
        <v>46</v>
      </c>
      <c r="I256" s="35"/>
      <c r="J256" s="30">
        <v>1.0</v>
      </c>
      <c r="K256" s="30">
        <v>0.0</v>
      </c>
      <c r="L256" s="30">
        <v>0.0</v>
      </c>
      <c r="M256" s="32" t="s">
        <v>49</v>
      </c>
      <c r="N256" s="32" t="s">
        <v>39</v>
      </c>
      <c r="O256" s="30">
        <v>3.0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4.0</v>
      </c>
      <c r="AA256" s="30">
        <v>2.0</v>
      </c>
      <c r="AB256" s="30">
        <v>11.0</v>
      </c>
      <c r="AC256" s="30">
        <v>1.0</v>
      </c>
      <c r="AD256" s="30">
        <v>1.0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79"/>
    </row>
    <row r="257">
      <c r="A257" s="30">
        <v>14293.4</v>
      </c>
      <c r="B257" s="31">
        <v>44477.0</v>
      </c>
      <c r="C257" s="31">
        <v>44573.0</v>
      </c>
      <c r="D257" s="32" t="s">
        <v>321</v>
      </c>
      <c r="E257" s="32" t="s">
        <v>46</v>
      </c>
      <c r="I257" s="35"/>
      <c r="J257" s="30">
        <v>1.0</v>
      </c>
      <c r="K257" s="30">
        <v>0.0</v>
      </c>
      <c r="L257" s="30">
        <v>0.0</v>
      </c>
      <c r="M257" s="32" t="s">
        <v>49</v>
      </c>
      <c r="N257" s="32" t="s">
        <v>39</v>
      </c>
      <c r="O257" s="30">
        <v>2.0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3.0</v>
      </c>
      <c r="AF257" s="30">
        <v>3.0</v>
      </c>
      <c r="AG257" s="30">
        <v>10.0</v>
      </c>
      <c r="AH257" s="30">
        <v>1.0</v>
      </c>
      <c r="AI257" s="30">
        <v>1.0</v>
      </c>
      <c r="AJ257" s="79"/>
    </row>
    <row r="258">
      <c r="A258" s="30">
        <v>14294.1</v>
      </c>
      <c r="B258" s="31">
        <v>44477.0</v>
      </c>
      <c r="C258" s="124">
        <v>44546.0</v>
      </c>
      <c r="D258" s="32" t="s">
        <v>433</v>
      </c>
      <c r="E258" s="32" t="s">
        <v>36</v>
      </c>
      <c r="F258" s="32" t="s">
        <v>322</v>
      </c>
      <c r="G258" s="32" t="s">
        <v>107</v>
      </c>
      <c r="H258" s="30">
        <v>27511.0</v>
      </c>
      <c r="I258" s="37"/>
      <c r="J258" s="30">
        <v>0.0</v>
      </c>
      <c r="K258" s="30">
        <v>1.0</v>
      </c>
      <c r="L258" s="30">
        <v>0.0</v>
      </c>
      <c r="M258" s="32" t="s">
        <v>49</v>
      </c>
      <c r="N258" s="32" t="s">
        <v>39</v>
      </c>
      <c r="O258" s="30">
        <v>0.0</v>
      </c>
      <c r="P258" s="30">
        <v>11.0</v>
      </c>
      <c r="Q258" s="30">
        <v>8.0</v>
      </c>
      <c r="R258" s="30">
        <v>10.0</v>
      </c>
      <c r="S258" s="30">
        <v>2.0</v>
      </c>
      <c r="T258" s="30">
        <v>1.0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79"/>
    </row>
    <row r="259">
      <c r="A259" s="30">
        <v>14294.2</v>
      </c>
      <c r="B259" s="31">
        <v>44477.0</v>
      </c>
      <c r="C259" s="124">
        <v>44546.0</v>
      </c>
      <c r="D259" s="32" t="s">
        <v>433</v>
      </c>
      <c r="E259" s="32" t="s">
        <v>36</v>
      </c>
      <c r="J259" s="30">
        <v>0.0</v>
      </c>
      <c r="K259" s="30">
        <v>0.0</v>
      </c>
      <c r="L259" s="30">
        <v>1.0</v>
      </c>
      <c r="M259" s="32" t="s">
        <v>49</v>
      </c>
      <c r="N259" s="32" t="s">
        <v>39</v>
      </c>
      <c r="O259" s="30">
        <v>0.0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10.0</v>
      </c>
      <c r="V259" s="30">
        <v>6.0</v>
      </c>
      <c r="W259" s="30">
        <v>5.0</v>
      </c>
      <c r="X259" s="30">
        <v>3.0</v>
      </c>
      <c r="Y259" s="30">
        <v>1.0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79"/>
    </row>
    <row r="260">
      <c r="A260" s="30">
        <v>14295.1</v>
      </c>
      <c r="B260" s="31">
        <v>44477.0</v>
      </c>
      <c r="C260" s="31">
        <v>44573.0</v>
      </c>
      <c r="D260" s="32" t="s">
        <v>475</v>
      </c>
      <c r="E260" s="32" t="s">
        <v>36</v>
      </c>
      <c r="F260" s="32" t="s">
        <v>195</v>
      </c>
      <c r="G260" s="32" t="s">
        <v>107</v>
      </c>
      <c r="H260" s="30">
        <v>27511.0</v>
      </c>
      <c r="I260" s="37"/>
      <c r="J260" s="30">
        <v>0.0</v>
      </c>
      <c r="K260" s="30">
        <v>1.0</v>
      </c>
      <c r="L260" s="30">
        <v>0.0</v>
      </c>
      <c r="M260" s="32" t="s">
        <v>39</v>
      </c>
      <c r="N260" s="32" t="s">
        <v>39</v>
      </c>
      <c r="O260" s="30">
        <v>0.0</v>
      </c>
      <c r="P260" s="30">
        <v>7.0</v>
      </c>
      <c r="Q260" s="30">
        <v>6.0</v>
      </c>
      <c r="R260" s="30">
        <v>10.0</v>
      </c>
      <c r="S260" s="30">
        <v>2.0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79"/>
    </row>
    <row r="261">
      <c r="A261" s="30">
        <v>14295.2</v>
      </c>
      <c r="B261" s="31">
        <v>44477.0</v>
      </c>
      <c r="C261" s="31">
        <v>44573.0</v>
      </c>
      <c r="D261" s="32" t="s">
        <v>475</v>
      </c>
      <c r="E261" s="32" t="s">
        <v>36</v>
      </c>
      <c r="F261" s="32" t="s">
        <v>212</v>
      </c>
      <c r="G261" s="32" t="s">
        <v>38</v>
      </c>
      <c r="H261" s="30">
        <v>27606.0</v>
      </c>
      <c r="I261" s="37"/>
      <c r="J261" s="30">
        <v>0.0</v>
      </c>
      <c r="K261" s="30">
        <v>1.0</v>
      </c>
      <c r="L261" s="30">
        <v>0.0</v>
      </c>
      <c r="M261" s="32" t="s">
        <v>39</v>
      </c>
      <c r="N261" s="32" t="s">
        <v>39</v>
      </c>
      <c r="O261" s="30">
        <v>0.0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7.0</v>
      </c>
      <c r="V261" s="30">
        <v>5.0</v>
      </c>
      <c r="W261" s="30">
        <v>10.0</v>
      </c>
      <c r="X261" s="30">
        <v>2.0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79"/>
    </row>
    <row r="262">
      <c r="A262" s="30">
        <v>14296.1</v>
      </c>
      <c r="B262" s="31">
        <v>44477.0</v>
      </c>
      <c r="C262" s="31">
        <v>44574.0</v>
      </c>
      <c r="D262" s="32" t="s">
        <v>427</v>
      </c>
      <c r="E262" s="32" t="s">
        <v>36</v>
      </c>
      <c r="F262" s="32" t="s">
        <v>291</v>
      </c>
      <c r="G262" s="32" t="s">
        <v>109</v>
      </c>
      <c r="H262" s="30">
        <v>27529.0</v>
      </c>
      <c r="I262" s="37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8.0</v>
      </c>
      <c r="Q262" s="30">
        <v>5.0</v>
      </c>
      <c r="R262" s="30">
        <v>10.0</v>
      </c>
      <c r="S262" s="30">
        <v>1.0</v>
      </c>
      <c r="T262" s="30">
        <v>1.0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79"/>
    </row>
    <row r="263">
      <c r="A263" s="30">
        <v>14296.2</v>
      </c>
      <c r="B263" s="31">
        <v>44477.0</v>
      </c>
      <c r="C263" s="31">
        <v>44574.0</v>
      </c>
      <c r="D263" s="32" t="s">
        <v>427</v>
      </c>
      <c r="E263" s="32" t="s">
        <v>36</v>
      </c>
      <c r="J263" s="30">
        <v>0.0</v>
      </c>
      <c r="K263" s="30">
        <v>0.0</v>
      </c>
      <c r="L263" s="30">
        <v>1.0</v>
      </c>
      <c r="M263" s="32" t="s">
        <v>39</v>
      </c>
      <c r="N263" s="32" t="s">
        <v>39</v>
      </c>
      <c r="O263" s="30">
        <v>0.0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10.0</v>
      </c>
      <c r="V263" s="30">
        <v>5.0</v>
      </c>
      <c r="W263" s="30">
        <v>5.0</v>
      </c>
      <c r="X263" s="30">
        <v>1.0</v>
      </c>
      <c r="Y263" s="30">
        <v>1.0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79"/>
    </row>
    <row r="264">
      <c r="A264" s="30">
        <v>14296.3</v>
      </c>
      <c r="B264" s="31">
        <v>44477.0</v>
      </c>
      <c r="C264" s="31">
        <v>44574.0</v>
      </c>
      <c r="D264" s="32" t="s">
        <v>427</v>
      </c>
      <c r="E264" s="32" t="s">
        <v>36</v>
      </c>
      <c r="J264" s="30">
        <v>1.0</v>
      </c>
      <c r="K264" s="30">
        <v>0.0</v>
      </c>
      <c r="L264" s="30">
        <v>0.0</v>
      </c>
      <c r="M264" s="32" t="s">
        <v>39</v>
      </c>
      <c r="N264" s="32" t="s">
        <v>39</v>
      </c>
      <c r="O264" s="30">
        <v>0.0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3.0</v>
      </c>
      <c r="AA264" s="30">
        <v>1.0</v>
      </c>
      <c r="AB264" s="30">
        <v>10.0</v>
      </c>
      <c r="AC264" s="30">
        <v>1.0</v>
      </c>
      <c r="AD264" s="30">
        <v>1.0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79"/>
    </row>
    <row r="265">
      <c r="A265" s="30">
        <v>14296.4</v>
      </c>
      <c r="B265" s="31">
        <v>44477.0</v>
      </c>
      <c r="C265" s="31">
        <v>44574.0</v>
      </c>
      <c r="D265" s="32" t="s">
        <v>427</v>
      </c>
      <c r="E265" s="32" t="s">
        <v>36</v>
      </c>
      <c r="J265" s="30">
        <v>0.0</v>
      </c>
      <c r="K265" s="30">
        <v>0.0</v>
      </c>
      <c r="L265" s="30">
        <v>1.0</v>
      </c>
      <c r="M265" s="32" t="s">
        <v>39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6.0</v>
      </c>
      <c r="V265" s="30">
        <v>5.0</v>
      </c>
      <c r="W265" s="30">
        <v>10.0</v>
      </c>
      <c r="X265" s="30">
        <v>1.0</v>
      </c>
      <c r="Y265" s="30">
        <v>1.0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79"/>
    </row>
    <row r="266">
      <c r="A266" s="30">
        <v>14297.1</v>
      </c>
      <c r="B266" s="31">
        <v>44477.0</v>
      </c>
      <c r="C266" s="31">
        <v>44573.0</v>
      </c>
      <c r="D266" s="32" t="s">
        <v>427</v>
      </c>
      <c r="E266" s="32" t="s">
        <v>36</v>
      </c>
      <c r="F266" s="32" t="s">
        <v>291</v>
      </c>
      <c r="G266" s="32" t="s">
        <v>109</v>
      </c>
      <c r="H266" s="30">
        <v>27529.0</v>
      </c>
      <c r="I266" s="37"/>
      <c r="J266" s="30">
        <v>0.0</v>
      </c>
      <c r="K266" s="30">
        <v>1.0</v>
      </c>
      <c r="L266" s="30">
        <v>0.0</v>
      </c>
      <c r="M266" s="32" t="s">
        <v>49</v>
      </c>
      <c r="N266" s="32" t="s">
        <v>39</v>
      </c>
      <c r="O266" s="30">
        <v>0.0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6.0</v>
      </c>
      <c r="V266" s="30">
        <v>5.0</v>
      </c>
      <c r="W266" s="30">
        <v>10.0</v>
      </c>
      <c r="X266" s="30">
        <v>2.0</v>
      </c>
      <c r="Y266" s="30">
        <v>1.0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79"/>
    </row>
    <row r="267">
      <c r="A267" s="30">
        <v>14298.1</v>
      </c>
      <c r="B267" s="31">
        <v>44477.0</v>
      </c>
      <c r="C267" s="31">
        <v>44574.0</v>
      </c>
      <c r="D267" s="32" t="s">
        <v>184</v>
      </c>
      <c r="E267" s="32" t="s">
        <v>36</v>
      </c>
      <c r="F267" s="32" t="s">
        <v>83</v>
      </c>
      <c r="G267" s="32" t="s">
        <v>38</v>
      </c>
      <c r="H267" s="30">
        <v>27609.0</v>
      </c>
      <c r="I267" s="37"/>
      <c r="J267" s="30">
        <v>0.0</v>
      </c>
      <c r="K267" s="30">
        <v>1.0</v>
      </c>
      <c r="L267" s="30">
        <v>0.0</v>
      </c>
      <c r="M267" s="32" t="s">
        <v>49</v>
      </c>
      <c r="N267" s="32" t="s">
        <v>39</v>
      </c>
      <c r="O267" s="30">
        <v>3.0</v>
      </c>
      <c r="P267" s="30">
        <v>6.0</v>
      </c>
      <c r="Q267" s="30">
        <v>5.0</v>
      </c>
      <c r="R267" s="30">
        <v>10.0</v>
      </c>
      <c r="S267" s="30">
        <v>1.0</v>
      </c>
      <c r="T267" s="30">
        <v>1.0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79"/>
    </row>
    <row r="268">
      <c r="A268" s="30">
        <v>14299.1</v>
      </c>
      <c r="B268" s="31">
        <v>44477.0</v>
      </c>
      <c r="C268" s="31">
        <v>44578.0</v>
      </c>
      <c r="D268" s="32" t="s">
        <v>229</v>
      </c>
      <c r="E268" s="32" t="s">
        <v>36</v>
      </c>
      <c r="F268" s="32" t="s">
        <v>230</v>
      </c>
      <c r="G268" s="32" t="s">
        <v>38</v>
      </c>
      <c r="H268" s="30">
        <v>27604.0</v>
      </c>
      <c r="I268" s="37"/>
      <c r="J268" s="30">
        <v>0.0</v>
      </c>
      <c r="K268" s="30">
        <v>1.0</v>
      </c>
      <c r="L268" s="30">
        <v>0.0</v>
      </c>
      <c r="M268" s="32" t="s">
        <v>39</v>
      </c>
      <c r="N268" s="32" t="s">
        <v>39</v>
      </c>
      <c r="O268" s="30">
        <v>0.0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7.0</v>
      </c>
      <c r="V268" s="30">
        <v>4.0</v>
      </c>
      <c r="W268" s="30">
        <v>10.0</v>
      </c>
      <c r="X268" s="30">
        <v>1.0</v>
      </c>
      <c r="Y268" s="30">
        <v>1.0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79"/>
    </row>
    <row r="269">
      <c r="A269" s="30">
        <v>14299.2</v>
      </c>
      <c r="B269" s="31">
        <v>44477.0</v>
      </c>
      <c r="C269" s="31">
        <v>44578.0</v>
      </c>
      <c r="D269" s="32" t="s">
        <v>229</v>
      </c>
      <c r="E269" s="32" t="s">
        <v>36</v>
      </c>
      <c r="F269" s="32" t="s">
        <v>187</v>
      </c>
      <c r="G269" s="32" t="s">
        <v>38</v>
      </c>
      <c r="H269" s="30">
        <v>27616.0</v>
      </c>
      <c r="I269" s="37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7.0</v>
      </c>
      <c r="V269" s="30">
        <v>3.0</v>
      </c>
      <c r="W269" s="30">
        <v>5.0</v>
      </c>
      <c r="X269" s="30">
        <v>0.0</v>
      </c>
      <c r="Y269" s="30">
        <v>1.0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5.0</v>
      </c>
      <c r="AH269" s="30">
        <v>1.0</v>
      </c>
      <c r="AI269" s="30">
        <v>0.0</v>
      </c>
      <c r="AJ269" s="79"/>
    </row>
    <row r="270">
      <c r="A270" s="30">
        <v>14299.3</v>
      </c>
      <c r="B270" s="31">
        <v>44477.0</v>
      </c>
      <c r="C270" s="31">
        <v>44574.0</v>
      </c>
      <c r="D270" s="32" t="s">
        <v>229</v>
      </c>
      <c r="E270" s="32" t="s">
        <v>36</v>
      </c>
      <c r="J270" s="30">
        <v>1.0</v>
      </c>
      <c r="K270" s="30">
        <v>0.0</v>
      </c>
      <c r="L270" s="30">
        <v>0.0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5.0</v>
      </c>
      <c r="AA270" s="30">
        <v>2.0</v>
      </c>
      <c r="AB270" s="30">
        <v>10.0</v>
      </c>
      <c r="AC270" s="30">
        <v>1.0</v>
      </c>
      <c r="AD270" s="30">
        <v>1.0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79"/>
    </row>
    <row r="271">
      <c r="A271" s="30">
        <v>14299.4</v>
      </c>
      <c r="B271" s="31">
        <v>44477.0</v>
      </c>
      <c r="C271" s="31">
        <v>44578.0</v>
      </c>
      <c r="D271" s="32" t="s">
        <v>229</v>
      </c>
      <c r="E271" s="32" t="s">
        <v>36</v>
      </c>
      <c r="J271" s="30">
        <v>1.0</v>
      </c>
      <c r="K271" s="30">
        <v>0.0</v>
      </c>
      <c r="L271" s="30">
        <v>0.0</v>
      </c>
      <c r="M271" s="32" t="s">
        <v>39</v>
      </c>
      <c r="N271" s="32" t="s">
        <v>39</v>
      </c>
      <c r="O271" s="30">
        <v>2.0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3.0</v>
      </c>
      <c r="AF271" s="30">
        <v>3.0</v>
      </c>
      <c r="AG271" s="30">
        <v>10.0</v>
      </c>
      <c r="AH271" s="30">
        <v>1.0</v>
      </c>
      <c r="AI271" s="30">
        <v>1.0</v>
      </c>
      <c r="AJ271" s="79"/>
    </row>
    <row r="272">
      <c r="A272" s="30">
        <v>14299.5</v>
      </c>
      <c r="B272" s="31">
        <v>44477.0</v>
      </c>
      <c r="C272" s="31">
        <v>44574.0</v>
      </c>
      <c r="D272" s="32" t="s">
        <v>229</v>
      </c>
      <c r="E272" s="32" t="s">
        <v>36</v>
      </c>
      <c r="J272" s="30">
        <v>1.0</v>
      </c>
      <c r="K272" s="30">
        <v>0.0</v>
      </c>
      <c r="L272" s="30">
        <v>0.0</v>
      </c>
      <c r="M272" s="32" t="s">
        <v>39</v>
      </c>
      <c r="N272" s="32" t="s">
        <v>39</v>
      </c>
      <c r="O272" s="30">
        <v>3.0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5.0</v>
      </c>
      <c r="AA272" s="30">
        <v>3.0</v>
      </c>
      <c r="AB272" s="30">
        <v>10.0</v>
      </c>
      <c r="AC272" s="30">
        <v>1.0</v>
      </c>
      <c r="AD272" s="30">
        <v>1.0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79"/>
    </row>
    <row r="273">
      <c r="A273" s="30">
        <v>14300.1</v>
      </c>
      <c r="B273" s="31">
        <v>44477.0</v>
      </c>
      <c r="C273" s="31">
        <v>44578.0</v>
      </c>
      <c r="D273" s="32" t="s">
        <v>229</v>
      </c>
      <c r="E273" s="32" t="s">
        <v>36</v>
      </c>
      <c r="F273" s="32" t="s">
        <v>230</v>
      </c>
      <c r="G273" s="32" t="s">
        <v>38</v>
      </c>
      <c r="H273" s="30">
        <v>27604.0</v>
      </c>
      <c r="I273" s="37"/>
      <c r="J273" s="30">
        <v>0.0</v>
      </c>
      <c r="K273" s="30">
        <v>1.0</v>
      </c>
      <c r="L273" s="30">
        <v>0.0</v>
      </c>
      <c r="M273" s="32" t="s">
        <v>39</v>
      </c>
      <c r="N273" s="32" t="s">
        <v>39</v>
      </c>
      <c r="O273" s="30">
        <v>0.0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5.0</v>
      </c>
      <c r="V273" s="30">
        <v>5.0</v>
      </c>
      <c r="W273" s="30">
        <v>5.0</v>
      </c>
      <c r="X273" s="30">
        <v>1.0</v>
      </c>
      <c r="Y273" s="30">
        <v>1.0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79"/>
    </row>
    <row r="274">
      <c r="A274" s="30">
        <v>14300.2</v>
      </c>
      <c r="B274" s="31">
        <v>44477.0</v>
      </c>
      <c r="C274" s="31">
        <v>44578.0</v>
      </c>
      <c r="D274" s="32" t="s">
        <v>229</v>
      </c>
      <c r="E274" s="32" t="s">
        <v>36</v>
      </c>
      <c r="J274" s="30">
        <v>1.0</v>
      </c>
      <c r="K274" s="30">
        <v>0.0</v>
      </c>
      <c r="L274" s="30">
        <v>0.0</v>
      </c>
      <c r="M274" s="32" t="s">
        <v>39</v>
      </c>
      <c r="N274" s="32" t="s">
        <v>39</v>
      </c>
      <c r="O274" s="30">
        <v>0.0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5.0</v>
      </c>
      <c r="AA274" s="30">
        <v>4.0</v>
      </c>
      <c r="AB274" s="30">
        <v>10.0</v>
      </c>
      <c r="AC274" s="30">
        <v>1.0</v>
      </c>
      <c r="AD274" s="30">
        <v>1.0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79"/>
    </row>
    <row r="275">
      <c r="A275" s="30">
        <v>14300.3</v>
      </c>
      <c r="B275" s="31">
        <v>44477.0</v>
      </c>
      <c r="C275" s="31">
        <v>44578.0</v>
      </c>
      <c r="D275" s="32" t="s">
        <v>229</v>
      </c>
      <c r="E275" s="32" t="s">
        <v>36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4.0</v>
      </c>
      <c r="AF275" s="30">
        <v>2.0</v>
      </c>
      <c r="AG275" s="30">
        <v>10.0</v>
      </c>
      <c r="AH275" s="30">
        <v>1.0</v>
      </c>
      <c r="AI275" s="30">
        <v>1.0</v>
      </c>
      <c r="AJ275" s="79"/>
    </row>
    <row r="276">
      <c r="A276" s="30">
        <v>14301.1</v>
      </c>
      <c r="B276" s="31">
        <v>44480.0</v>
      </c>
      <c r="C276" s="31">
        <v>44552.0</v>
      </c>
      <c r="D276" s="32" t="s">
        <v>229</v>
      </c>
      <c r="E276" s="32" t="s">
        <v>36</v>
      </c>
      <c r="F276" s="32" t="s">
        <v>230</v>
      </c>
      <c r="G276" s="32" t="s">
        <v>38</v>
      </c>
      <c r="H276" s="30">
        <v>27604.0</v>
      </c>
      <c r="I276" s="37"/>
      <c r="J276" s="30">
        <v>0.0</v>
      </c>
      <c r="K276" s="30">
        <v>1.0</v>
      </c>
      <c r="L276" s="30">
        <v>0.0</v>
      </c>
      <c r="M276" s="32" t="s">
        <v>39</v>
      </c>
      <c r="N276" s="32" t="s">
        <v>39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12.0</v>
      </c>
      <c r="V276" s="30">
        <v>7.0</v>
      </c>
      <c r="W276" s="30">
        <v>10.0</v>
      </c>
      <c r="X276" s="30">
        <v>1.0</v>
      </c>
      <c r="Y276" s="30">
        <v>1.0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79"/>
    </row>
    <row r="277">
      <c r="A277" s="30">
        <v>14301.2</v>
      </c>
      <c r="B277" s="31">
        <v>44480.0</v>
      </c>
      <c r="C277" s="31">
        <v>44552.0</v>
      </c>
      <c r="D277" s="32" t="s">
        <v>229</v>
      </c>
      <c r="E277" s="32" t="s">
        <v>36</v>
      </c>
      <c r="J277" s="30">
        <v>1.0</v>
      </c>
      <c r="K277" s="30">
        <v>0.0</v>
      </c>
      <c r="L277" s="30">
        <v>0.0</v>
      </c>
      <c r="M277" s="32" t="s">
        <v>39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6.0</v>
      </c>
      <c r="AA277" s="30">
        <v>4.0</v>
      </c>
      <c r="AB277" s="30">
        <v>10.0</v>
      </c>
      <c r="AC277" s="30">
        <v>1.0</v>
      </c>
      <c r="AD277" s="30">
        <v>1.0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79"/>
    </row>
    <row r="278">
      <c r="A278" s="30">
        <v>14301.3</v>
      </c>
      <c r="B278" s="31">
        <v>44480.0</v>
      </c>
      <c r="C278" s="31">
        <v>44552.0</v>
      </c>
      <c r="D278" s="32" t="s">
        <v>229</v>
      </c>
      <c r="E278" s="32" t="s">
        <v>36</v>
      </c>
      <c r="J278" s="30">
        <v>1.0</v>
      </c>
      <c r="K278" s="30">
        <v>0.0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7.0</v>
      </c>
      <c r="AF278" s="30">
        <v>3.0</v>
      </c>
      <c r="AG278" s="30">
        <v>10.0</v>
      </c>
      <c r="AH278" s="30">
        <v>1.0</v>
      </c>
      <c r="AI278" s="30">
        <v>1.0</v>
      </c>
      <c r="AJ278" s="79"/>
    </row>
    <row r="279">
      <c r="A279" s="30">
        <v>14302.1</v>
      </c>
      <c r="B279" s="31">
        <v>44480.0</v>
      </c>
      <c r="C279" s="31">
        <v>44574.0</v>
      </c>
      <c r="D279" s="32" t="s">
        <v>459</v>
      </c>
      <c r="E279" s="32" t="s">
        <v>36</v>
      </c>
      <c r="F279" s="32" t="s">
        <v>75</v>
      </c>
      <c r="G279" s="32" t="s">
        <v>74</v>
      </c>
      <c r="H279" s="30">
        <v>27587.0</v>
      </c>
      <c r="I279" s="35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0.0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11.0</v>
      </c>
      <c r="V279" s="30">
        <v>5.0</v>
      </c>
      <c r="W279" s="30">
        <v>10.0</v>
      </c>
      <c r="X279" s="30">
        <v>1.0</v>
      </c>
      <c r="Y279" s="30">
        <v>1.0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79"/>
    </row>
    <row r="280">
      <c r="A280" s="30">
        <v>14302.2</v>
      </c>
      <c r="B280" s="31">
        <v>44480.0</v>
      </c>
      <c r="C280" s="31">
        <v>44574.0</v>
      </c>
      <c r="D280" s="32" t="s">
        <v>459</v>
      </c>
      <c r="E280" s="32" t="s">
        <v>36</v>
      </c>
      <c r="J280" s="30">
        <v>0.0</v>
      </c>
      <c r="K280" s="30">
        <v>0.0</v>
      </c>
      <c r="L280" s="30">
        <v>1.0</v>
      </c>
      <c r="M280" s="32" t="s">
        <v>39</v>
      </c>
      <c r="N280" s="32" t="s">
        <v>39</v>
      </c>
      <c r="O280" s="30">
        <v>0.0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11.0</v>
      </c>
      <c r="V280" s="30">
        <v>5.0</v>
      </c>
      <c r="W280" s="30">
        <v>5.0</v>
      </c>
      <c r="X280" s="30">
        <v>1.0</v>
      </c>
      <c r="Y280" s="30">
        <v>1.0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79"/>
    </row>
    <row r="281">
      <c r="A281" s="30">
        <v>14303.1</v>
      </c>
      <c r="B281" s="31">
        <v>44480.0</v>
      </c>
      <c r="C281" s="31">
        <v>44481.0</v>
      </c>
      <c r="D281" s="32" t="s">
        <v>57</v>
      </c>
      <c r="E281" s="32" t="s">
        <v>58</v>
      </c>
      <c r="F281" s="32" t="s">
        <v>90</v>
      </c>
      <c r="G281" s="33" t="s">
        <v>91</v>
      </c>
      <c r="H281" s="34">
        <v>27597.0</v>
      </c>
      <c r="I281" s="35"/>
      <c r="J281" s="30">
        <v>0.0</v>
      </c>
      <c r="K281" s="30">
        <v>1.0</v>
      </c>
      <c r="L281" s="30">
        <v>0.0</v>
      </c>
      <c r="M281" s="32" t="s">
        <v>49</v>
      </c>
      <c r="N281" s="32" t="s">
        <v>39</v>
      </c>
      <c r="O281" s="30">
        <v>6.0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0.0</v>
      </c>
      <c r="W281" s="30">
        <v>0.0</v>
      </c>
      <c r="X281" s="30">
        <v>0.0</v>
      </c>
      <c r="Y281" s="30">
        <v>0.0</v>
      </c>
      <c r="Z281" s="30">
        <v>15.0</v>
      </c>
      <c r="AA281" s="30">
        <v>7.0</v>
      </c>
      <c r="AB281" s="30">
        <v>10.0</v>
      </c>
      <c r="AC281" s="30">
        <v>0.0</v>
      </c>
      <c r="AD281" s="30">
        <v>1.0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79"/>
    </row>
    <row r="282">
      <c r="A282" s="30">
        <v>14303.2</v>
      </c>
      <c r="B282" s="31">
        <v>44480.0</v>
      </c>
      <c r="C282" s="31">
        <v>44481.0</v>
      </c>
      <c r="D282" s="32" t="s">
        <v>57</v>
      </c>
      <c r="E282" s="32" t="s">
        <v>58</v>
      </c>
      <c r="F282" s="32" t="s">
        <v>263</v>
      </c>
      <c r="G282" s="33" t="s">
        <v>91</v>
      </c>
      <c r="H282" s="34">
        <v>27597.0</v>
      </c>
      <c r="I282" s="35"/>
      <c r="J282" s="30">
        <v>0.0</v>
      </c>
      <c r="K282" s="30">
        <v>1.0</v>
      </c>
      <c r="L282" s="30">
        <v>0.0</v>
      </c>
      <c r="M282" s="32" t="s">
        <v>49</v>
      </c>
      <c r="N282" s="32" t="s">
        <v>39</v>
      </c>
      <c r="O282" s="30">
        <v>7.0</v>
      </c>
      <c r="P282" s="30">
        <v>16.0</v>
      </c>
      <c r="Q282" s="30">
        <v>8.0</v>
      </c>
      <c r="R282" s="30">
        <v>10.0</v>
      </c>
      <c r="S282" s="30">
        <v>1.0</v>
      </c>
      <c r="T282" s="30">
        <v>1.0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79"/>
    </row>
    <row r="283">
      <c r="A283" s="30">
        <v>14303.3</v>
      </c>
      <c r="B283" s="31">
        <v>44480.0</v>
      </c>
      <c r="C283" s="31">
        <v>44481.0</v>
      </c>
      <c r="D283" s="32" t="s">
        <v>57</v>
      </c>
      <c r="E283" s="32" t="s">
        <v>58</v>
      </c>
      <c r="F283" s="32" t="s">
        <v>263</v>
      </c>
      <c r="G283" s="32" t="s">
        <v>91</v>
      </c>
      <c r="H283" s="30">
        <v>27597.0</v>
      </c>
      <c r="I283" s="35"/>
      <c r="J283" s="30">
        <v>0.0</v>
      </c>
      <c r="K283" s="30">
        <v>1.0</v>
      </c>
      <c r="L283" s="30">
        <v>0.0</v>
      </c>
      <c r="M283" s="32" t="s">
        <v>49</v>
      </c>
      <c r="N283" s="32" t="s">
        <v>39</v>
      </c>
      <c r="O283" s="30">
        <v>4.0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11.0</v>
      </c>
      <c r="V283" s="30">
        <v>7.0</v>
      </c>
      <c r="W283" s="30">
        <v>5.0</v>
      </c>
      <c r="X283" s="30">
        <v>0.0</v>
      </c>
      <c r="Y283" s="30">
        <v>1.0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5.0</v>
      </c>
      <c r="AH283" s="30">
        <v>1.0</v>
      </c>
      <c r="AI283" s="30">
        <v>0.0</v>
      </c>
      <c r="AJ283" s="79"/>
    </row>
    <row r="284">
      <c r="A284" s="30">
        <v>14303.4</v>
      </c>
      <c r="B284" s="31">
        <v>44480.0</v>
      </c>
      <c r="C284" s="31">
        <v>44481.0</v>
      </c>
      <c r="D284" s="32" t="s">
        <v>57</v>
      </c>
      <c r="E284" s="33" t="s">
        <v>58</v>
      </c>
      <c r="F284" s="32" t="s">
        <v>263</v>
      </c>
      <c r="G284" s="32" t="s">
        <v>91</v>
      </c>
      <c r="H284" s="30">
        <v>27597.0</v>
      </c>
      <c r="I284" s="35"/>
      <c r="J284" s="30">
        <v>0.0</v>
      </c>
      <c r="K284" s="30">
        <v>1.0</v>
      </c>
      <c r="L284" s="30">
        <v>0.0</v>
      </c>
      <c r="M284" s="32" t="s">
        <v>49</v>
      </c>
      <c r="N284" s="32" t="s">
        <v>39</v>
      </c>
      <c r="O284" s="30">
        <v>7.0</v>
      </c>
      <c r="P284" s="30">
        <v>13.0</v>
      </c>
      <c r="Q284" s="30">
        <v>8.0</v>
      </c>
      <c r="R284" s="30">
        <v>10.0</v>
      </c>
      <c r="S284" s="30">
        <v>1.0</v>
      </c>
      <c r="T284" s="30">
        <v>1.0</v>
      </c>
      <c r="U284" s="30">
        <v>0.0</v>
      </c>
      <c r="V284" s="30">
        <v>0.0</v>
      </c>
      <c r="W284" s="30">
        <v>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79"/>
    </row>
    <row r="285">
      <c r="A285" s="30">
        <v>14303.5</v>
      </c>
      <c r="B285" s="31">
        <v>44480.0</v>
      </c>
      <c r="C285" s="31">
        <v>44481.0</v>
      </c>
      <c r="D285" s="32" t="s">
        <v>57</v>
      </c>
      <c r="E285" s="33" t="s">
        <v>58</v>
      </c>
      <c r="F285" s="32" t="s">
        <v>263</v>
      </c>
      <c r="G285" s="32" t="s">
        <v>91</v>
      </c>
      <c r="H285" s="30">
        <v>27597.0</v>
      </c>
      <c r="I285" s="35"/>
      <c r="J285" s="30">
        <v>0.0</v>
      </c>
      <c r="K285" s="30">
        <v>1.0</v>
      </c>
      <c r="L285" s="30">
        <v>0.0</v>
      </c>
      <c r="M285" s="32" t="s">
        <v>49</v>
      </c>
      <c r="N285" s="32" t="s">
        <v>39</v>
      </c>
      <c r="O285" s="30">
        <v>8.0</v>
      </c>
      <c r="P285" s="30">
        <v>16.0</v>
      </c>
      <c r="Q285" s="30">
        <v>8.0</v>
      </c>
      <c r="R285" s="30">
        <v>10.0</v>
      </c>
      <c r="S285" s="30">
        <v>1.0</v>
      </c>
      <c r="T285" s="30">
        <v>1.0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79"/>
    </row>
    <row r="286">
      <c r="A286" s="30">
        <v>14304.1</v>
      </c>
      <c r="B286" s="31">
        <v>44480.0</v>
      </c>
      <c r="C286" s="31">
        <v>44579.0</v>
      </c>
      <c r="D286" s="32" t="s">
        <v>130</v>
      </c>
      <c r="E286" s="32" t="s">
        <v>36</v>
      </c>
      <c r="F286" s="32" t="s">
        <v>98</v>
      </c>
      <c r="G286" s="33" t="s">
        <v>38</v>
      </c>
      <c r="H286" s="34">
        <v>27616.0</v>
      </c>
      <c r="I286" s="35"/>
      <c r="J286" s="30">
        <v>0.0</v>
      </c>
      <c r="K286" s="30">
        <v>1.0</v>
      </c>
      <c r="L286" s="30">
        <v>0.0</v>
      </c>
      <c r="M286" s="32" t="s">
        <v>49</v>
      </c>
      <c r="N286" s="32" t="s">
        <v>49</v>
      </c>
      <c r="O286" s="30">
        <v>0.0</v>
      </c>
      <c r="P286" s="30">
        <v>0.0</v>
      </c>
      <c r="Q286" s="30">
        <v>0.0</v>
      </c>
      <c r="R286" s="30">
        <v>0.0</v>
      </c>
      <c r="S286" s="30">
        <v>0.0</v>
      </c>
      <c r="T286" s="30">
        <v>0.0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8.0</v>
      </c>
      <c r="AF286" s="30">
        <v>5.0</v>
      </c>
      <c r="AG286" s="30">
        <v>0.0</v>
      </c>
      <c r="AH286" s="30">
        <v>1.0</v>
      </c>
      <c r="AI286" s="30">
        <v>0.0</v>
      </c>
      <c r="AJ286" s="125"/>
    </row>
    <row r="287">
      <c r="A287" s="30">
        <v>14305.1</v>
      </c>
      <c r="B287" s="31">
        <v>44480.0</v>
      </c>
      <c r="C287" s="31">
        <v>44575.0</v>
      </c>
      <c r="D287" s="32" t="s">
        <v>194</v>
      </c>
      <c r="E287" s="32" t="s">
        <v>36</v>
      </c>
      <c r="F287" s="32" t="s">
        <v>191</v>
      </c>
      <c r="G287" s="32" t="s">
        <v>107</v>
      </c>
      <c r="H287" s="30">
        <v>27511.0</v>
      </c>
      <c r="I287" s="35"/>
      <c r="J287" s="30">
        <v>0.0</v>
      </c>
      <c r="K287" s="30">
        <v>1.0</v>
      </c>
      <c r="L287" s="30">
        <v>0.0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11.0</v>
      </c>
      <c r="V287" s="30">
        <v>5.0</v>
      </c>
      <c r="W287" s="30">
        <v>10.0</v>
      </c>
      <c r="X287" s="30">
        <v>1.0</v>
      </c>
      <c r="Y287" s="30">
        <v>1.0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79"/>
    </row>
    <row r="288">
      <c r="A288" s="30">
        <v>14306.1</v>
      </c>
      <c r="B288" s="31">
        <v>44480.0</v>
      </c>
      <c r="C288" s="31">
        <v>44575.0</v>
      </c>
      <c r="D288" s="32" t="s">
        <v>80</v>
      </c>
      <c r="E288" s="33" t="s">
        <v>36</v>
      </c>
      <c r="F288" s="32" t="s">
        <v>76</v>
      </c>
      <c r="G288" s="32" t="s">
        <v>38</v>
      </c>
      <c r="H288" s="30">
        <v>27614.0</v>
      </c>
      <c r="I288" s="35"/>
      <c r="J288" s="30">
        <v>0.0</v>
      </c>
      <c r="K288" s="30">
        <v>1.0</v>
      </c>
      <c r="L288" s="30">
        <v>0.0</v>
      </c>
      <c r="M288" s="32" t="s">
        <v>39</v>
      </c>
      <c r="N288" s="32" t="s">
        <v>39</v>
      </c>
      <c r="O288" s="30">
        <v>1.0</v>
      </c>
      <c r="P288" s="30">
        <v>11.0</v>
      </c>
      <c r="Q288" s="30">
        <v>5.0</v>
      </c>
      <c r="R288" s="30">
        <v>10.0</v>
      </c>
      <c r="S288" s="30">
        <v>2.0</v>
      </c>
      <c r="T288" s="30">
        <v>1.0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79"/>
    </row>
    <row r="289">
      <c r="A289" s="30">
        <v>14306.2</v>
      </c>
      <c r="B289" s="31">
        <v>44480.0</v>
      </c>
      <c r="C289" s="31">
        <v>44575.0</v>
      </c>
      <c r="D289" s="32" t="s">
        <v>80</v>
      </c>
      <c r="E289" s="32" t="s">
        <v>36</v>
      </c>
      <c r="F289" s="32" t="s">
        <v>81</v>
      </c>
      <c r="G289" s="32" t="s">
        <v>38</v>
      </c>
      <c r="H289" s="30">
        <v>27614.0</v>
      </c>
      <c r="I289" s="35"/>
      <c r="J289" s="30">
        <v>0.0</v>
      </c>
      <c r="K289" s="30">
        <v>1.0</v>
      </c>
      <c r="L289" s="30">
        <v>0.0</v>
      </c>
      <c r="M289" s="32" t="s">
        <v>39</v>
      </c>
      <c r="N289" s="32" t="s">
        <v>39</v>
      </c>
      <c r="O289" s="30">
        <v>3.0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11.0</v>
      </c>
      <c r="V289" s="30">
        <v>5.0</v>
      </c>
      <c r="W289" s="30">
        <v>10.0</v>
      </c>
      <c r="X289" s="30">
        <v>1.0</v>
      </c>
      <c r="Y289" s="30">
        <v>1.0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79"/>
    </row>
    <row r="290">
      <c r="A290" s="30">
        <v>14306.3</v>
      </c>
      <c r="B290" s="31">
        <v>44480.0</v>
      </c>
      <c r="C290" s="31">
        <v>44575.0</v>
      </c>
      <c r="D290" s="32" t="s">
        <v>80</v>
      </c>
      <c r="E290" s="32" t="s">
        <v>36</v>
      </c>
      <c r="F290" s="32" t="s">
        <v>81</v>
      </c>
      <c r="G290" s="32" t="s">
        <v>38</v>
      </c>
      <c r="H290" s="30">
        <v>27614.0</v>
      </c>
      <c r="I290" s="37"/>
      <c r="J290" s="30">
        <v>0.0</v>
      </c>
      <c r="K290" s="30">
        <v>1.0</v>
      </c>
      <c r="L290" s="30">
        <v>0.0</v>
      </c>
      <c r="M290" s="32" t="s">
        <v>39</v>
      </c>
      <c r="N290" s="32" t="s">
        <v>39</v>
      </c>
      <c r="O290" s="30">
        <v>2.0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8.0</v>
      </c>
      <c r="V290" s="30">
        <v>5.0</v>
      </c>
      <c r="W290" s="30">
        <v>10.0</v>
      </c>
      <c r="X290" s="30">
        <v>1.0</v>
      </c>
      <c r="Y290" s="30">
        <v>1.0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79"/>
    </row>
    <row r="291">
      <c r="A291" s="30">
        <v>14306.4</v>
      </c>
      <c r="B291" s="31">
        <v>44480.0</v>
      </c>
      <c r="C291" s="31">
        <v>44575.0</v>
      </c>
      <c r="D291" s="32" t="s">
        <v>80</v>
      </c>
      <c r="E291" s="32" t="s">
        <v>36</v>
      </c>
      <c r="F291" s="32" t="s">
        <v>81</v>
      </c>
      <c r="G291" s="32" t="s">
        <v>38</v>
      </c>
      <c r="H291" s="30">
        <v>27614.0</v>
      </c>
      <c r="I291" s="35"/>
      <c r="J291" s="30">
        <v>0.0</v>
      </c>
      <c r="K291" s="30">
        <v>1.0</v>
      </c>
      <c r="L291" s="30">
        <v>0.0</v>
      </c>
      <c r="M291" s="32" t="s">
        <v>39</v>
      </c>
      <c r="N291" s="32" t="s">
        <v>39</v>
      </c>
      <c r="O291" s="30">
        <v>4.0</v>
      </c>
      <c r="P291" s="30">
        <v>0.0</v>
      </c>
      <c r="Q291" s="30">
        <v>0.0</v>
      </c>
      <c r="R291" s="30">
        <v>0.0</v>
      </c>
      <c r="S291" s="30">
        <v>0.0</v>
      </c>
      <c r="T291" s="30">
        <v>0.0</v>
      </c>
      <c r="U291" s="30">
        <v>5.0</v>
      </c>
      <c r="V291" s="30">
        <v>5.0</v>
      </c>
      <c r="W291" s="30">
        <v>10.0</v>
      </c>
      <c r="X291" s="30">
        <v>1.0</v>
      </c>
      <c r="Y291" s="30">
        <v>1.0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79"/>
    </row>
    <row r="292">
      <c r="A292" s="30">
        <v>14307.1</v>
      </c>
      <c r="B292" s="31">
        <v>44480.0</v>
      </c>
      <c r="C292" s="31">
        <v>44518.0</v>
      </c>
      <c r="D292" s="32" t="s">
        <v>87</v>
      </c>
      <c r="E292" s="32" t="s">
        <v>36</v>
      </c>
      <c r="F292" s="32" t="s">
        <v>88</v>
      </c>
      <c r="G292" s="32" t="s">
        <v>89</v>
      </c>
      <c r="H292" s="30">
        <v>27609.0</v>
      </c>
      <c r="I292" s="37"/>
      <c r="J292" s="30">
        <v>0.0</v>
      </c>
      <c r="K292" s="30">
        <v>1.0</v>
      </c>
      <c r="L292" s="30">
        <v>0.0</v>
      </c>
      <c r="M292" s="32" t="s">
        <v>49</v>
      </c>
      <c r="N292" s="32" t="s">
        <v>39</v>
      </c>
      <c r="O292" s="30">
        <v>5.0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8.0</v>
      </c>
      <c r="V292" s="30">
        <v>5.0</v>
      </c>
      <c r="W292" s="30">
        <v>10.0</v>
      </c>
      <c r="X292" s="30">
        <v>1.0</v>
      </c>
      <c r="Y292" s="30">
        <v>1.0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79"/>
    </row>
    <row r="293">
      <c r="A293" s="30">
        <v>14307.2</v>
      </c>
      <c r="B293" s="31">
        <v>44480.0</v>
      </c>
      <c r="C293" s="31">
        <v>44518.0</v>
      </c>
      <c r="D293" s="32" t="s">
        <v>87</v>
      </c>
      <c r="E293" s="32" t="s">
        <v>36</v>
      </c>
      <c r="F293" s="32" t="s">
        <v>169</v>
      </c>
      <c r="G293" s="32" t="s">
        <v>38</v>
      </c>
      <c r="H293" s="30">
        <v>27601.0</v>
      </c>
      <c r="I293" s="37"/>
      <c r="J293" s="30">
        <v>0.0</v>
      </c>
      <c r="K293" s="30">
        <v>1.0</v>
      </c>
      <c r="L293" s="30">
        <v>0.0</v>
      </c>
      <c r="M293" s="32" t="s">
        <v>49</v>
      </c>
      <c r="N293" s="32" t="s">
        <v>39</v>
      </c>
      <c r="O293" s="30">
        <v>5.0</v>
      </c>
      <c r="P293" s="30">
        <v>0.0</v>
      </c>
      <c r="Q293" s="30">
        <v>0.0</v>
      </c>
      <c r="R293" s="30">
        <v>0.0</v>
      </c>
      <c r="S293" s="30">
        <v>0.0</v>
      </c>
      <c r="T293" s="30">
        <v>0.0</v>
      </c>
      <c r="U293" s="30">
        <v>8.0</v>
      </c>
      <c r="V293" s="30">
        <v>5.0</v>
      </c>
      <c r="W293" s="30">
        <v>10.0</v>
      </c>
      <c r="X293" s="30">
        <v>1.0</v>
      </c>
      <c r="Y293" s="30">
        <v>1.0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79"/>
    </row>
    <row r="294">
      <c r="A294" s="30">
        <v>14307.3</v>
      </c>
      <c r="B294" s="31">
        <v>44480.0</v>
      </c>
      <c r="C294" s="31">
        <v>44518.0</v>
      </c>
      <c r="D294" s="32" t="s">
        <v>87</v>
      </c>
      <c r="E294" s="32" t="s">
        <v>36</v>
      </c>
      <c r="J294" s="30">
        <v>1.0</v>
      </c>
      <c r="K294" s="30">
        <v>0.0</v>
      </c>
      <c r="L294" s="30">
        <v>0.0</v>
      </c>
      <c r="M294" s="32" t="s">
        <v>49</v>
      </c>
      <c r="N294" s="32" t="s">
        <v>39</v>
      </c>
      <c r="O294" s="30">
        <v>2.0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0.0</v>
      </c>
      <c r="V294" s="30">
        <v>0.0</v>
      </c>
      <c r="W294" s="30">
        <v>0.0</v>
      </c>
      <c r="X294" s="30">
        <v>0.0</v>
      </c>
      <c r="Y294" s="30">
        <v>0.0</v>
      </c>
      <c r="Z294" s="30">
        <v>7.0</v>
      </c>
      <c r="AA294" s="30">
        <v>5.0</v>
      </c>
      <c r="AB294" s="30">
        <v>10.0</v>
      </c>
      <c r="AC294" s="30">
        <v>1.0</v>
      </c>
      <c r="AD294" s="30">
        <v>1.0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79"/>
    </row>
    <row r="295">
      <c r="A295" s="30">
        <v>14308.1</v>
      </c>
      <c r="B295" s="31">
        <v>44480.0</v>
      </c>
      <c r="C295" s="31">
        <v>44480.0</v>
      </c>
      <c r="D295" s="32" t="s">
        <v>57</v>
      </c>
      <c r="E295" s="32" t="s">
        <v>58</v>
      </c>
      <c r="F295" s="32" t="s">
        <v>118</v>
      </c>
      <c r="G295" s="32" t="s">
        <v>38</v>
      </c>
      <c r="H295" s="30">
        <v>27601.0</v>
      </c>
      <c r="I295" s="37"/>
      <c r="J295" s="30">
        <v>0.0</v>
      </c>
      <c r="K295" s="30">
        <v>1.0</v>
      </c>
      <c r="L295" s="30">
        <v>0.0</v>
      </c>
      <c r="M295" s="32" t="s">
        <v>49</v>
      </c>
      <c r="N295" s="32" t="s">
        <v>49</v>
      </c>
      <c r="O295" s="30">
        <v>0.0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11.0</v>
      </c>
      <c r="V295" s="30">
        <v>7.0</v>
      </c>
      <c r="W295" s="30">
        <v>5.0</v>
      </c>
      <c r="X295" s="30">
        <v>0.0</v>
      </c>
      <c r="Y295" s="30">
        <v>1.0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0.0</v>
      </c>
      <c r="AF295" s="30">
        <v>0.0</v>
      </c>
      <c r="AG295" s="30">
        <v>5.0</v>
      </c>
      <c r="AH295" s="30">
        <v>1.0</v>
      </c>
      <c r="AI295" s="30">
        <v>0.0</v>
      </c>
      <c r="AJ295" s="79"/>
    </row>
    <row r="296">
      <c r="A296" s="30">
        <v>14308.2</v>
      </c>
      <c r="B296" s="31">
        <v>44480.0</v>
      </c>
      <c r="C296" s="31">
        <v>44480.0</v>
      </c>
      <c r="D296" s="32" t="s">
        <v>57</v>
      </c>
      <c r="E296" s="32" t="s">
        <v>58</v>
      </c>
      <c r="F296" s="32" t="s">
        <v>117</v>
      </c>
      <c r="G296" s="32" t="s">
        <v>38</v>
      </c>
      <c r="H296" s="30">
        <v>27601.0</v>
      </c>
      <c r="I296" s="37"/>
      <c r="J296" s="30">
        <v>0.0</v>
      </c>
      <c r="K296" s="30">
        <v>1.0</v>
      </c>
      <c r="L296" s="30">
        <v>0.0</v>
      </c>
      <c r="M296" s="32" t="s">
        <v>49</v>
      </c>
      <c r="N296" s="32" t="s">
        <v>49</v>
      </c>
      <c r="O296" s="30">
        <v>3.0</v>
      </c>
      <c r="P296" s="30">
        <v>0.0</v>
      </c>
      <c r="Q296" s="30">
        <v>0.0</v>
      </c>
      <c r="R296" s="30">
        <v>5.0</v>
      </c>
      <c r="S296" s="30">
        <v>1.0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11.0</v>
      </c>
      <c r="AA296" s="30">
        <v>6.0</v>
      </c>
      <c r="AB296" s="30">
        <v>2.0</v>
      </c>
      <c r="AC296" s="30">
        <v>0.0</v>
      </c>
      <c r="AD296" s="30">
        <v>1.0</v>
      </c>
      <c r="AE296" s="30">
        <v>0.0</v>
      </c>
      <c r="AF296" s="30">
        <v>0.0</v>
      </c>
      <c r="AG296" s="30">
        <v>0.0</v>
      </c>
      <c r="AH296" s="30">
        <v>0.0</v>
      </c>
      <c r="AI296" s="30">
        <v>0.0</v>
      </c>
      <c r="AJ296" s="79"/>
    </row>
    <row r="297">
      <c r="A297" s="30">
        <v>14308.3</v>
      </c>
      <c r="B297" s="31">
        <v>44480.0</v>
      </c>
      <c r="C297" s="31">
        <v>44480.0</v>
      </c>
      <c r="D297" s="32" t="s">
        <v>57</v>
      </c>
      <c r="E297" s="32" t="s">
        <v>58</v>
      </c>
      <c r="G297" s="37"/>
      <c r="H297" s="37"/>
      <c r="I297" s="37"/>
      <c r="J297" s="30">
        <v>1.0</v>
      </c>
      <c r="K297" s="30">
        <v>0.0</v>
      </c>
      <c r="L297" s="30">
        <v>0.0</v>
      </c>
      <c r="M297" s="32" t="s">
        <v>49</v>
      </c>
      <c r="N297" s="32" t="s">
        <v>49</v>
      </c>
      <c r="O297" s="30">
        <v>3.0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11.0</v>
      </c>
      <c r="AF297" s="30">
        <v>6.0</v>
      </c>
      <c r="AG297" s="30">
        <v>10.0</v>
      </c>
      <c r="AH297" s="30">
        <v>0.0</v>
      </c>
      <c r="AI297" s="30">
        <v>1.0</v>
      </c>
      <c r="AJ297" s="79"/>
    </row>
    <row r="298">
      <c r="A298" s="30">
        <v>14308.4</v>
      </c>
      <c r="B298" s="31">
        <v>44480.0</v>
      </c>
      <c r="C298" s="31">
        <v>44480.0</v>
      </c>
      <c r="D298" s="32" t="s">
        <v>57</v>
      </c>
      <c r="E298" s="32" t="s">
        <v>58</v>
      </c>
      <c r="G298" s="37"/>
      <c r="H298" s="37"/>
      <c r="I298" s="37"/>
      <c r="J298" s="30">
        <v>1.0</v>
      </c>
      <c r="K298" s="30">
        <v>0.0</v>
      </c>
      <c r="L298" s="30">
        <v>0.0</v>
      </c>
      <c r="M298" s="32" t="s">
        <v>49</v>
      </c>
      <c r="N298" s="32" t="s">
        <v>49</v>
      </c>
      <c r="O298" s="30">
        <v>3.0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9.0</v>
      </c>
      <c r="AA298" s="30">
        <v>5.0</v>
      </c>
      <c r="AB298" s="30">
        <v>12.0</v>
      </c>
      <c r="AC298" s="30">
        <v>1.0</v>
      </c>
      <c r="AD298" s="30">
        <v>1.0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79"/>
    </row>
    <row r="299">
      <c r="A299" s="30">
        <v>14309.1</v>
      </c>
      <c r="B299" s="31">
        <v>44480.0</v>
      </c>
      <c r="C299" s="31">
        <v>44575.0</v>
      </c>
      <c r="D299" s="32" t="s">
        <v>242</v>
      </c>
      <c r="E299" s="32" t="s">
        <v>36</v>
      </c>
      <c r="F299" s="32" t="s">
        <v>95</v>
      </c>
      <c r="G299" s="32" t="s">
        <v>38</v>
      </c>
      <c r="H299" s="30">
        <v>27610.0</v>
      </c>
      <c r="I299" s="37"/>
      <c r="J299" s="30">
        <v>0.0</v>
      </c>
      <c r="K299" s="30">
        <v>1.0</v>
      </c>
      <c r="L299" s="30">
        <v>0.0</v>
      </c>
      <c r="M299" s="32" t="s">
        <v>39</v>
      </c>
      <c r="N299" s="32" t="s">
        <v>39</v>
      </c>
      <c r="O299" s="30">
        <v>0.0</v>
      </c>
      <c r="P299" s="30">
        <v>9.0</v>
      </c>
      <c r="Q299" s="30">
        <v>5.0</v>
      </c>
      <c r="R299" s="30">
        <v>10.0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0.0</v>
      </c>
      <c r="X299" s="30">
        <v>0.0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0.0</v>
      </c>
      <c r="AF299" s="30">
        <v>0.0</v>
      </c>
      <c r="AG299" s="30">
        <v>0.0</v>
      </c>
      <c r="AH299" s="30">
        <v>0.0</v>
      </c>
      <c r="AI299" s="30">
        <v>0.0</v>
      </c>
      <c r="AJ299" s="79"/>
    </row>
    <row r="300">
      <c r="A300" s="30">
        <v>14309.2</v>
      </c>
      <c r="B300" s="31">
        <v>44480.0</v>
      </c>
      <c r="C300" s="31">
        <v>44575.0</v>
      </c>
      <c r="D300" s="32" t="s">
        <v>242</v>
      </c>
      <c r="E300" s="32" t="s">
        <v>36</v>
      </c>
      <c r="F300" s="32" t="s">
        <v>95</v>
      </c>
      <c r="G300" s="32" t="s">
        <v>38</v>
      </c>
      <c r="H300" s="30">
        <v>27610.0</v>
      </c>
      <c r="I300" s="37"/>
      <c r="J300" s="30">
        <v>0.0</v>
      </c>
      <c r="K300" s="30">
        <v>1.0</v>
      </c>
      <c r="L300" s="30">
        <v>0.0</v>
      </c>
      <c r="M300" s="32" t="s">
        <v>39</v>
      </c>
      <c r="N300" s="32" t="s">
        <v>39</v>
      </c>
      <c r="O300" s="30">
        <v>0.0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5.0</v>
      </c>
      <c r="V300" s="30">
        <v>5.0</v>
      </c>
      <c r="W300" s="30">
        <v>10.0</v>
      </c>
      <c r="X300" s="30">
        <v>0.0</v>
      </c>
      <c r="Y300" s="30">
        <v>0.0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0.0</v>
      </c>
      <c r="AF300" s="30">
        <v>0.0</v>
      </c>
      <c r="AG300" s="30">
        <v>0.0</v>
      </c>
      <c r="AH300" s="30">
        <v>0.0</v>
      </c>
      <c r="AI300" s="30">
        <v>0.0</v>
      </c>
      <c r="AJ300" s="79"/>
    </row>
    <row r="301">
      <c r="A301" s="30">
        <v>14309.3</v>
      </c>
      <c r="B301" s="31">
        <v>44480.0</v>
      </c>
      <c r="C301" s="31">
        <v>44575.0</v>
      </c>
      <c r="D301" s="32" t="s">
        <v>242</v>
      </c>
      <c r="E301" s="32" t="s">
        <v>36</v>
      </c>
      <c r="F301" s="32" t="s">
        <v>95</v>
      </c>
      <c r="G301" s="32" t="s">
        <v>38</v>
      </c>
      <c r="H301" s="30">
        <v>27610.0</v>
      </c>
      <c r="I301" s="35"/>
      <c r="J301" s="30">
        <v>0.0</v>
      </c>
      <c r="K301" s="30">
        <v>1.0</v>
      </c>
      <c r="L301" s="30">
        <v>0.0</v>
      </c>
      <c r="M301" s="32" t="s">
        <v>39</v>
      </c>
      <c r="N301" s="32" t="s">
        <v>39</v>
      </c>
      <c r="O301" s="30">
        <v>0.0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6.0</v>
      </c>
      <c r="V301" s="30">
        <v>5.0</v>
      </c>
      <c r="W301" s="30">
        <v>10.0</v>
      </c>
      <c r="X301" s="30">
        <v>0.0</v>
      </c>
      <c r="Y301" s="30">
        <v>0.0</v>
      </c>
      <c r="Z301" s="30">
        <v>0.0</v>
      </c>
      <c r="AA301" s="30">
        <v>0.0</v>
      </c>
      <c r="AB301" s="30">
        <v>0.0</v>
      </c>
      <c r="AC301" s="30">
        <v>0.0</v>
      </c>
      <c r="AD301" s="30">
        <v>0.0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79"/>
    </row>
    <row r="302">
      <c r="A302" s="30">
        <v>14310.1</v>
      </c>
      <c r="B302" s="31">
        <v>44480.0</v>
      </c>
      <c r="C302" s="31">
        <v>44489.0</v>
      </c>
      <c r="D302" s="32" t="s">
        <v>41</v>
      </c>
      <c r="E302" s="32" t="s">
        <v>36</v>
      </c>
      <c r="F302" s="32" t="s">
        <v>42</v>
      </c>
      <c r="G302" s="32" t="s">
        <v>43</v>
      </c>
      <c r="H302" s="30">
        <v>27545.0</v>
      </c>
      <c r="I302" s="35"/>
      <c r="J302" s="30">
        <v>0.0</v>
      </c>
      <c r="K302" s="30">
        <v>1.0</v>
      </c>
      <c r="L302" s="30">
        <v>0.0</v>
      </c>
      <c r="M302" s="32" t="s">
        <v>39</v>
      </c>
      <c r="N302" s="32" t="s">
        <v>39</v>
      </c>
      <c r="O302" s="30">
        <v>0.0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10.0</v>
      </c>
      <c r="X302" s="30">
        <v>1.0</v>
      </c>
      <c r="Y302" s="30">
        <v>0.0</v>
      </c>
      <c r="Z302" s="30">
        <v>0.0</v>
      </c>
      <c r="AA302" s="30">
        <v>0.0</v>
      </c>
      <c r="AB302" s="30">
        <v>0.0</v>
      </c>
      <c r="AC302" s="30">
        <v>0.0</v>
      </c>
      <c r="AD302" s="30">
        <v>0.0</v>
      </c>
      <c r="AE302" s="30">
        <v>10.0</v>
      </c>
      <c r="AF302" s="30">
        <v>4.0</v>
      </c>
      <c r="AG302" s="30">
        <v>0.0</v>
      </c>
      <c r="AH302" s="30">
        <v>0.0</v>
      </c>
      <c r="AI302" s="30">
        <v>0.0</v>
      </c>
      <c r="AJ302" s="79"/>
    </row>
    <row r="303">
      <c r="A303" s="30">
        <v>14310.2</v>
      </c>
      <c r="B303" s="31">
        <v>44480.0</v>
      </c>
      <c r="C303" s="31">
        <v>44489.0</v>
      </c>
      <c r="D303" s="32" t="s">
        <v>41</v>
      </c>
      <c r="E303" s="32" t="s">
        <v>36</v>
      </c>
      <c r="F303" s="32" t="s">
        <v>44</v>
      </c>
      <c r="G303" s="32" t="s">
        <v>38</v>
      </c>
      <c r="H303" s="30">
        <v>27604.0</v>
      </c>
      <c r="I303" s="37"/>
      <c r="J303" s="30">
        <v>0.0</v>
      </c>
      <c r="K303" s="30">
        <v>1.0</v>
      </c>
      <c r="L303" s="30">
        <v>0.0</v>
      </c>
      <c r="M303" s="32" t="s">
        <v>39</v>
      </c>
      <c r="N303" s="32" t="s">
        <v>39</v>
      </c>
      <c r="O303" s="30">
        <v>0.0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0.0</v>
      </c>
      <c r="V303" s="30">
        <v>0.0</v>
      </c>
      <c r="W303" s="30">
        <v>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9.0</v>
      </c>
      <c r="AF303" s="30">
        <v>4.0</v>
      </c>
      <c r="AG303" s="30">
        <v>10.0</v>
      </c>
      <c r="AH303" s="30">
        <v>1.0</v>
      </c>
      <c r="AI303" s="30">
        <v>0.0</v>
      </c>
      <c r="AJ303" s="79"/>
    </row>
    <row r="304">
      <c r="A304" s="30">
        <v>14310.3</v>
      </c>
      <c r="B304" s="31">
        <v>44480.0</v>
      </c>
      <c r="C304" s="40">
        <v>44489.0</v>
      </c>
      <c r="D304" s="32" t="s">
        <v>41</v>
      </c>
      <c r="E304" s="32" t="s">
        <v>36</v>
      </c>
      <c r="F304" s="32" t="s">
        <v>44</v>
      </c>
      <c r="G304" s="32" t="s">
        <v>38</v>
      </c>
      <c r="H304" s="30">
        <v>27604.0</v>
      </c>
      <c r="I304" s="37"/>
      <c r="J304" s="30">
        <v>0.0</v>
      </c>
      <c r="K304" s="30">
        <v>1.0</v>
      </c>
      <c r="L304" s="30">
        <v>0.0</v>
      </c>
      <c r="M304" s="32" t="s">
        <v>39</v>
      </c>
      <c r="N304" s="32" t="s">
        <v>39</v>
      </c>
      <c r="O304" s="30">
        <v>1.0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0.0</v>
      </c>
      <c r="V304" s="30">
        <v>0.0</v>
      </c>
      <c r="W304" s="30">
        <v>0.0</v>
      </c>
      <c r="X304" s="30">
        <v>0.0</v>
      </c>
      <c r="Y304" s="30">
        <v>0.0</v>
      </c>
      <c r="Z304" s="30">
        <v>10.0</v>
      </c>
      <c r="AA304" s="30">
        <v>5.0</v>
      </c>
      <c r="AB304" s="30">
        <v>10.0</v>
      </c>
      <c r="AC304" s="30">
        <v>1.0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79"/>
    </row>
    <row r="305">
      <c r="A305" s="30">
        <v>14311.1</v>
      </c>
      <c r="B305" s="31">
        <v>44480.0</v>
      </c>
      <c r="C305" s="40">
        <v>44523.0</v>
      </c>
      <c r="D305" s="32" t="s">
        <v>68</v>
      </c>
      <c r="E305" s="32" t="s">
        <v>36</v>
      </c>
      <c r="F305" s="32" t="s">
        <v>102</v>
      </c>
      <c r="G305" s="32" t="s">
        <v>38</v>
      </c>
      <c r="H305" s="30">
        <v>27615.0</v>
      </c>
      <c r="I305" s="37"/>
      <c r="J305" s="30">
        <v>0.0</v>
      </c>
      <c r="K305" s="30">
        <v>1.0</v>
      </c>
      <c r="L305" s="30">
        <v>0.0</v>
      </c>
      <c r="M305" s="32" t="s">
        <v>49</v>
      </c>
      <c r="N305" s="32" t="s">
        <v>39</v>
      </c>
      <c r="O305" s="30">
        <v>0.0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0.0</v>
      </c>
      <c r="V305" s="30">
        <v>5.0</v>
      </c>
      <c r="W305" s="30">
        <v>5.0</v>
      </c>
      <c r="X305" s="30">
        <v>0.0</v>
      </c>
      <c r="Y305" s="30">
        <v>0.0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11.0</v>
      </c>
      <c r="AF305" s="30">
        <v>0.0</v>
      </c>
      <c r="AG305" s="30">
        <v>5.0</v>
      </c>
      <c r="AH305" s="30">
        <v>1.0</v>
      </c>
      <c r="AI305" s="30">
        <v>1.0</v>
      </c>
      <c r="AJ305" s="79"/>
    </row>
    <row r="306">
      <c r="A306" s="30">
        <v>14311.2</v>
      </c>
      <c r="B306" s="31">
        <v>44480.0</v>
      </c>
      <c r="C306" s="31">
        <v>44523.0</v>
      </c>
      <c r="D306" s="32" t="s">
        <v>68</v>
      </c>
      <c r="E306" s="32" t="s">
        <v>36</v>
      </c>
      <c r="F306" s="32" t="s">
        <v>69</v>
      </c>
      <c r="G306" s="32" t="s">
        <v>38</v>
      </c>
      <c r="H306" s="30">
        <v>27615.0</v>
      </c>
      <c r="I306" s="37"/>
      <c r="J306" s="30">
        <v>0.0</v>
      </c>
      <c r="K306" s="30">
        <v>1.0</v>
      </c>
      <c r="L306" s="30">
        <v>0.0</v>
      </c>
      <c r="M306" s="32" t="s">
        <v>49</v>
      </c>
      <c r="N306" s="32" t="s">
        <v>39</v>
      </c>
      <c r="O306" s="30">
        <v>0.0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0.0</v>
      </c>
      <c r="V306" s="30">
        <v>5.0</v>
      </c>
      <c r="W306" s="30">
        <v>10.0</v>
      </c>
      <c r="X306" s="30">
        <v>1.0</v>
      </c>
      <c r="Y306" s="30">
        <v>0.0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11.0</v>
      </c>
      <c r="AF306" s="30">
        <v>0.0</v>
      </c>
      <c r="AG306" s="30">
        <v>0.0</v>
      </c>
      <c r="AH306" s="30">
        <v>0.0</v>
      </c>
      <c r="AI306" s="30">
        <v>1.0</v>
      </c>
      <c r="AJ306" s="79"/>
    </row>
    <row r="307">
      <c r="A307" s="30">
        <v>14312.1</v>
      </c>
      <c r="B307" s="31">
        <v>44480.0</v>
      </c>
      <c r="C307" s="31">
        <v>44579.0</v>
      </c>
      <c r="D307" s="32" t="s">
        <v>184</v>
      </c>
      <c r="E307" s="32" t="s">
        <v>36</v>
      </c>
      <c r="F307" s="32" t="s">
        <v>83</v>
      </c>
      <c r="G307" s="32" t="s">
        <v>38</v>
      </c>
      <c r="H307" s="30">
        <v>27609.0</v>
      </c>
      <c r="I307" s="37"/>
      <c r="J307" s="30">
        <v>0.0</v>
      </c>
      <c r="K307" s="30">
        <v>1.0</v>
      </c>
      <c r="L307" s="30">
        <v>0.0</v>
      </c>
      <c r="M307" s="32" t="s">
        <v>39</v>
      </c>
      <c r="N307" s="32" t="s">
        <v>39</v>
      </c>
      <c r="O307" s="30">
        <v>1.0</v>
      </c>
      <c r="P307" s="30">
        <v>8.0</v>
      </c>
      <c r="Q307" s="30">
        <v>5.0</v>
      </c>
      <c r="R307" s="30">
        <v>10.0</v>
      </c>
      <c r="S307" s="30">
        <v>1.0</v>
      </c>
      <c r="T307" s="30">
        <v>1.0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0.0</v>
      </c>
      <c r="AA307" s="30">
        <v>0.0</v>
      </c>
      <c r="AB307" s="30">
        <v>0.0</v>
      </c>
      <c r="AC307" s="30">
        <v>0.0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79"/>
    </row>
    <row r="308">
      <c r="A308" s="30">
        <v>14312.2</v>
      </c>
      <c r="B308" s="31">
        <v>44480.0</v>
      </c>
      <c r="C308" s="31">
        <v>44579.0</v>
      </c>
      <c r="D308" s="32" t="s">
        <v>184</v>
      </c>
      <c r="E308" s="32" t="s">
        <v>36</v>
      </c>
      <c r="F308" s="32" t="s">
        <v>83</v>
      </c>
      <c r="G308" s="32" t="s">
        <v>38</v>
      </c>
      <c r="H308" s="30">
        <v>27609.0</v>
      </c>
      <c r="I308" s="37"/>
      <c r="J308" s="30">
        <v>0.0</v>
      </c>
      <c r="K308" s="30">
        <v>1.0</v>
      </c>
      <c r="L308" s="30">
        <v>0.0</v>
      </c>
      <c r="M308" s="32" t="s">
        <v>39</v>
      </c>
      <c r="N308" s="32" t="s">
        <v>39</v>
      </c>
      <c r="O308" s="30">
        <v>1.0</v>
      </c>
      <c r="P308" s="30">
        <v>8.0</v>
      </c>
      <c r="Q308" s="30">
        <v>5.0</v>
      </c>
      <c r="R308" s="30">
        <v>10.0</v>
      </c>
      <c r="S308" s="30">
        <v>1.0</v>
      </c>
      <c r="T308" s="30">
        <v>1.0</v>
      </c>
      <c r="U308" s="30">
        <v>0.0</v>
      </c>
      <c r="V308" s="30">
        <v>0.0</v>
      </c>
      <c r="W308" s="30">
        <v>0.0</v>
      </c>
      <c r="X308" s="30">
        <v>0.0</v>
      </c>
      <c r="Y308" s="30">
        <v>0.0</v>
      </c>
      <c r="Z308" s="30">
        <v>0.0</v>
      </c>
      <c r="AA308" s="30">
        <v>0.0</v>
      </c>
      <c r="AB308" s="30">
        <v>0.0</v>
      </c>
      <c r="AC308" s="30">
        <v>0.0</v>
      </c>
      <c r="AD308" s="30">
        <v>0.0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79"/>
    </row>
    <row r="309">
      <c r="A309" s="30">
        <v>14312.3</v>
      </c>
      <c r="B309" s="31">
        <v>44480.0</v>
      </c>
      <c r="C309" s="31">
        <v>44579.0</v>
      </c>
      <c r="D309" s="32" t="s">
        <v>184</v>
      </c>
      <c r="E309" s="32" t="s">
        <v>36</v>
      </c>
      <c r="F309" s="32" t="s">
        <v>83</v>
      </c>
      <c r="G309" s="32" t="s">
        <v>38</v>
      </c>
      <c r="H309" s="30">
        <v>27609.0</v>
      </c>
      <c r="I309" s="37"/>
      <c r="J309" s="30">
        <v>0.0</v>
      </c>
      <c r="K309" s="30">
        <v>1.0</v>
      </c>
      <c r="L309" s="30">
        <v>0.0</v>
      </c>
      <c r="M309" s="32" t="s">
        <v>39</v>
      </c>
      <c r="N309" s="32" t="s">
        <v>39</v>
      </c>
      <c r="O309" s="30">
        <v>1.0</v>
      </c>
      <c r="P309" s="30">
        <v>0.0</v>
      </c>
      <c r="Q309" s="30">
        <v>0.0</v>
      </c>
      <c r="R309" s="30">
        <v>0.0</v>
      </c>
      <c r="S309" s="30">
        <v>0.0</v>
      </c>
      <c r="T309" s="30">
        <v>0.0</v>
      </c>
      <c r="U309" s="30">
        <v>8.0</v>
      </c>
      <c r="V309" s="30">
        <v>5.0</v>
      </c>
      <c r="W309" s="30">
        <v>10.0</v>
      </c>
      <c r="X309" s="30">
        <v>1.0</v>
      </c>
      <c r="Y309" s="30">
        <v>1.0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79"/>
    </row>
    <row r="310">
      <c r="A310" s="30">
        <v>14312.4</v>
      </c>
      <c r="B310" s="31">
        <v>44480.0</v>
      </c>
      <c r="C310" s="31">
        <v>44579.0</v>
      </c>
      <c r="D310" s="32" t="s">
        <v>184</v>
      </c>
      <c r="E310" s="32" t="s">
        <v>36</v>
      </c>
      <c r="F310" s="32" t="s">
        <v>187</v>
      </c>
      <c r="G310" s="32" t="s">
        <v>38</v>
      </c>
      <c r="H310" s="30">
        <v>27616.0</v>
      </c>
      <c r="I310" s="37"/>
      <c r="J310" s="30">
        <v>0.0</v>
      </c>
      <c r="K310" s="30">
        <v>1.0</v>
      </c>
      <c r="L310" s="30">
        <v>0.0</v>
      </c>
      <c r="M310" s="32" t="s">
        <v>39</v>
      </c>
      <c r="N310" s="32" t="s">
        <v>39</v>
      </c>
      <c r="O310" s="30">
        <v>1.0</v>
      </c>
      <c r="P310" s="30">
        <v>0.0</v>
      </c>
      <c r="Q310" s="30">
        <v>0.0</v>
      </c>
      <c r="R310" s="30">
        <v>0.0</v>
      </c>
      <c r="S310" s="30">
        <v>0.0</v>
      </c>
      <c r="T310" s="30">
        <v>0.0</v>
      </c>
      <c r="U310" s="30">
        <v>7.0</v>
      </c>
      <c r="V310" s="30">
        <v>4.0</v>
      </c>
      <c r="W310" s="30">
        <v>5.0</v>
      </c>
      <c r="X310" s="30">
        <v>0.0</v>
      </c>
      <c r="Y310" s="30">
        <v>1.0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5.0</v>
      </c>
      <c r="AH310" s="30">
        <v>1.0</v>
      </c>
      <c r="AI310" s="30">
        <v>0.0</v>
      </c>
      <c r="AJ310" s="79"/>
    </row>
    <row r="311">
      <c r="A311" s="30">
        <v>14312.5</v>
      </c>
      <c r="B311" s="31">
        <v>44480.0</v>
      </c>
      <c r="C311" s="40">
        <v>44579.0</v>
      </c>
      <c r="D311" s="32" t="s">
        <v>184</v>
      </c>
      <c r="E311" s="32" t="s">
        <v>36</v>
      </c>
      <c r="F311" s="32" t="s">
        <v>70</v>
      </c>
      <c r="G311" s="32" t="s">
        <v>38</v>
      </c>
      <c r="H311" s="30">
        <v>27615.0</v>
      </c>
      <c r="I311" s="37"/>
      <c r="J311" s="30">
        <v>0.0</v>
      </c>
      <c r="K311" s="30">
        <v>1.0</v>
      </c>
      <c r="L311" s="30">
        <v>0.0</v>
      </c>
      <c r="M311" s="32" t="s">
        <v>39</v>
      </c>
      <c r="N311" s="32" t="s">
        <v>39</v>
      </c>
      <c r="O311" s="30">
        <v>1.0</v>
      </c>
      <c r="P311" s="30">
        <v>0.0</v>
      </c>
      <c r="Q311" s="30">
        <v>0.0</v>
      </c>
      <c r="R311" s="30">
        <v>0.0</v>
      </c>
      <c r="S311" s="30">
        <v>0.0</v>
      </c>
      <c r="T311" s="30">
        <v>0.0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11.0</v>
      </c>
      <c r="AA311" s="30">
        <v>5.0</v>
      </c>
      <c r="AB311" s="30">
        <v>10.0</v>
      </c>
      <c r="AC311" s="30">
        <v>1.0</v>
      </c>
      <c r="AD311" s="30">
        <v>1.0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79"/>
    </row>
    <row r="312">
      <c r="A312" s="30">
        <v>14312.6</v>
      </c>
      <c r="B312" s="31">
        <v>44480.0</v>
      </c>
      <c r="C312" s="40">
        <v>44579.0</v>
      </c>
      <c r="D312" s="32" t="s">
        <v>184</v>
      </c>
      <c r="E312" s="32" t="s">
        <v>36</v>
      </c>
      <c r="J312" s="30">
        <v>1.0</v>
      </c>
      <c r="K312" s="30">
        <v>0.0</v>
      </c>
      <c r="L312" s="30">
        <v>0.0</v>
      </c>
      <c r="M312" s="32" t="s">
        <v>39</v>
      </c>
      <c r="N312" s="32" t="s">
        <v>39</v>
      </c>
      <c r="O312" s="30">
        <v>1.0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0.0</v>
      </c>
      <c r="V312" s="30">
        <v>0.0</v>
      </c>
      <c r="W312" s="30">
        <v>0.0</v>
      </c>
      <c r="X312" s="30">
        <v>0.0</v>
      </c>
      <c r="Y312" s="30">
        <v>0.0</v>
      </c>
      <c r="Z312" s="30">
        <v>7.0</v>
      </c>
      <c r="AA312" s="30">
        <v>4.0</v>
      </c>
      <c r="AB312" s="30">
        <v>10.0</v>
      </c>
      <c r="AC312" s="30">
        <v>1.0</v>
      </c>
      <c r="AD312" s="30">
        <v>1.0</v>
      </c>
      <c r="AE312" s="30">
        <v>0.0</v>
      </c>
      <c r="AF312" s="30">
        <v>0.0</v>
      </c>
      <c r="AG312" s="30">
        <v>0.0</v>
      </c>
      <c r="AH312" s="30">
        <v>0.0</v>
      </c>
      <c r="AI312" s="30">
        <v>0.0</v>
      </c>
      <c r="AJ312" s="79"/>
    </row>
    <row r="313">
      <c r="A313" s="30">
        <v>14313.1</v>
      </c>
      <c r="B313" s="31">
        <v>44480.0</v>
      </c>
      <c r="C313" s="31">
        <v>44574.0</v>
      </c>
      <c r="D313" s="32" t="s">
        <v>185</v>
      </c>
      <c r="E313" s="32" t="s">
        <v>36</v>
      </c>
      <c r="F313" s="32" t="s">
        <v>186</v>
      </c>
      <c r="G313" s="32" t="s">
        <v>38</v>
      </c>
      <c r="H313" s="30">
        <v>27616.0</v>
      </c>
      <c r="I313" s="37"/>
      <c r="J313" s="30">
        <v>0.0</v>
      </c>
      <c r="K313" s="30">
        <v>1.0</v>
      </c>
      <c r="L313" s="30">
        <v>0.0</v>
      </c>
      <c r="M313" s="32" t="s">
        <v>49</v>
      </c>
      <c r="N313" s="32" t="s">
        <v>39</v>
      </c>
      <c r="O313" s="30">
        <v>8.0</v>
      </c>
      <c r="P313" s="30">
        <v>0.0</v>
      </c>
      <c r="Q313" s="30">
        <v>0.0</v>
      </c>
      <c r="R313" s="30">
        <v>0.0</v>
      </c>
      <c r="S313" s="30">
        <v>0.0</v>
      </c>
      <c r="T313" s="30">
        <v>0.0</v>
      </c>
      <c r="U313" s="30">
        <v>6.0</v>
      </c>
      <c r="V313" s="30">
        <v>4.0</v>
      </c>
      <c r="W313" s="30">
        <v>10.0</v>
      </c>
      <c r="X313" s="30">
        <v>1.0</v>
      </c>
      <c r="Y313" s="30">
        <v>1.0</v>
      </c>
      <c r="Z313" s="30">
        <v>0.0</v>
      </c>
      <c r="AA313" s="30">
        <v>0.0</v>
      </c>
      <c r="AB313" s="30">
        <v>0.0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79"/>
    </row>
    <row r="314" ht="16.5" customHeight="1">
      <c r="A314" s="30">
        <v>14314.1</v>
      </c>
      <c r="B314" s="31">
        <v>44480.0</v>
      </c>
      <c r="C314" s="31">
        <v>44578.0</v>
      </c>
      <c r="D314" s="32" t="s">
        <v>184</v>
      </c>
      <c r="E314" s="32" t="s">
        <v>36</v>
      </c>
      <c r="F314" s="32" t="s">
        <v>70</v>
      </c>
      <c r="G314" s="32" t="s">
        <v>38</v>
      </c>
      <c r="H314" s="30">
        <v>27615.0</v>
      </c>
      <c r="I314" s="37"/>
      <c r="J314" s="30">
        <v>0.0</v>
      </c>
      <c r="K314" s="30">
        <v>1.0</v>
      </c>
      <c r="L314" s="30">
        <v>0.0</v>
      </c>
      <c r="M314" s="32" t="s">
        <v>39</v>
      </c>
      <c r="N314" s="32" t="s">
        <v>39</v>
      </c>
      <c r="O314" s="30">
        <v>4.0</v>
      </c>
      <c r="P314" s="30">
        <v>0.0</v>
      </c>
      <c r="Q314" s="30">
        <v>0.0</v>
      </c>
      <c r="R314" s="30">
        <v>0.0</v>
      </c>
      <c r="S314" s="30">
        <v>0.0</v>
      </c>
      <c r="T314" s="30">
        <v>0.0</v>
      </c>
      <c r="U314" s="30">
        <v>0.0</v>
      </c>
      <c r="V314" s="30">
        <v>0.0</v>
      </c>
      <c r="W314" s="30">
        <v>0.0</v>
      </c>
      <c r="X314" s="30">
        <v>0.0</v>
      </c>
      <c r="Y314" s="30">
        <v>0.0</v>
      </c>
      <c r="Z314" s="30">
        <v>0.0</v>
      </c>
      <c r="AA314" s="30">
        <v>0.0</v>
      </c>
      <c r="AB314" s="30">
        <v>0.0</v>
      </c>
      <c r="AC314" s="30">
        <v>0.0</v>
      </c>
      <c r="AD314" s="30">
        <v>0.0</v>
      </c>
      <c r="AE314" s="30">
        <v>6.0</v>
      </c>
      <c r="AF314" s="30">
        <v>4.0</v>
      </c>
      <c r="AG314" s="30">
        <v>10.0</v>
      </c>
      <c r="AH314" s="30">
        <v>1.0</v>
      </c>
      <c r="AI314" s="30">
        <v>0.0</v>
      </c>
      <c r="AJ314" s="79"/>
    </row>
    <row r="315">
      <c r="A315" s="30">
        <v>14314.2</v>
      </c>
      <c r="B315" s="31">
        <v>44480.0</v>
      </c>
      <c r="C315" s="31">
        <v>44578.0</v>
      </c>
      <c r="D315" s="32" t="s">
        <v>184</v>
      </c>
      <c r="E315" s="32" t="s">
        <v>36</v>
      </c>
      <c r="J315" s="30">
        <v>1.0</v>
      </c>
      <c r="K315" s="30">
        <v>0.0</v>
      </c>
      <c r="L315" s="30">
        <v>0.0</v>
      </c>
      <c r="M315" s="32" t="s">
        <v>39</v>
      </c>
      <c r="N315" s="32" t="s">
        <v>39</v>
      </c>
      <c r="O315" s="30">
        <v>0.0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0.0</v>
      </c>
      <c r="V315" s="30">
        <v>0.0</v>
      </c>
      <c r="W315" s="30">
        <v>0.0</v>
      </c>
      <c r="X315" s="30">
        <v>0.0</v>
      </c>
      <c r="Y315" s="30">
        <v>0.0</v>
      </c>
      <c r="Z315" s="30">
        <v>0.0</v>
      </c>
      <c r="AA315" s="30">
        <v>0.0</v>
      </c>
      <c r="AB315" s="30">
        <v>0.0</v>
      </c>
      <c r="AC315" s="30">
        <v>0.0</v>
      </c>
      <c r="AD315" s="30">
        <v>0.0</v>
      </c>
      <c r="AE315" s="30">
        <v>3.0</v>
      </c>
      <c r="AF315" s="30">
        <v>1.0</v>
      </c>
      <c r="AG315" s="30">
        <v>10.0</v>
      </c>
      <c r="AH315" s="30">
        <v>1.0</v>
      </c>
      <c r="AI315" s="30">
        <v>1.0</v>
      </c>
      <c r="AJ315" s="79"/>
    </row>
    <row r="316">
      <c r="A316" s="30">
        <v>14315.1</v>
      </c>
      <c r="B316" s="31">
        <v>44480.0</v>
      </c>
      <c r="C316" s="31">
        <v>44578.0</v>
      </c>
      <c r="D316" s="32" t="s">
        <v>476</v>
      </c>
      <c r="E316" s="32" t="s">
        <v>36</v>
      </c>
      <c r="F316" s="32" t="s">
        <v>388</v>
      </c>
      <c r="G316" s="32" t="s">
        <v>389</v>
      </c>
      <c r="H316" s="30">
        <v>27592.0</v>
      </c>
      <c r="I316" s="37"/>
      <c r="J316" s="30">
        <v>0.0</v>
      </c>
      <c r="K316" s="30">
        <v>1.0</v>
      </c>
      <c r="L316" s="30">
        <v>0.0</v>
      </c>
      <c r="M316" s="32" t="s">
        <v>39</v>
      </c>
      <c r="N316" s="32" t="s">
        <v>39</v>
      </c>
      <c r="O316" s="30">
        <v>4.0</v>
      </c>
      <c r="P316" s="30">
        <v>7.0</v>
      </c>
      <c r="Q316" s="30">
        <v>6.0</v>
      </c>
      <c r="R316" s="30">
        <v>10.0</v>
      </c>
      <c r="S316" s="30">
        <v>1.0</v>
      </c>
      <c r="T316" s="30">
        <v>1.0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0.0</v>
      </c>
      <c r="AA316" s="30">
        <v>0.0</v>
      </c>
      <c r="AB316" s="30">
        <v>0.0</v>
      </c>
      <c r="AC316" s="30">
        <v>0.0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79"/>
    </row>
    <row r="317">
      <c r="A317" s="30">
        <v>14315.2</v>
      </c>
      <c r="B317" s="31">
        <v>44480.0</v>
      </c>
      <c r="C317" s="31">
        <v>44578.0</v>
      </c>
      <c r="D317" s="32" t="s">
        <v>476</v>
      </c>
      <c r="E317" s="32" t="s">
        <v>36</v>
      </c>
      <c r="F317" s="32" t="s">
        <v>388</v>
      </c>
      <c r="G317" s="32" t="s">
        <v>389</v>
      </c>
      <c r="H317" s="30">
        <v>27592.0</v>
      </c>
      <c r="I317" s="37"/>
      <c r="J317" s="30">
        <v>0.0</v>
      </c>
      <c r="K317" s="30">
        <v>1.0</v>
      </c>
      <c r="L317" s="30">
        <v>0.0</v>
      </c>
      <c r="M317" s="32" t="s">
        <v>39</v>
      </c>
      <c r="N317" s="32" t="s">
        <v>39</v>
      </c>
      <c r="O317" s="30">
        <v>5.0</v>
      </c>
      <c r="P317" s="30">
        <v>7.0</v>
      </c>
      <c r="Q317" s="30">
        <v>6.0</v>
      </c>
      <c r="R317" s="30">
        <v>10.0</v>
      </c>
      <c r="S317" s="30">
        <v>1.0</v>
      </c>
      <c r="T317" s="30">
        <v>1.0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0.0</v>
      </c>
      <c r="AA317" s="30">
        <v>0.0</v>
      </c>
      <c r="AB317" s="30">
        <v>0.0</v>
      </c>
      <c r="AC317" s="30">
        <v>0.0</v>
      </c>
      <c r="AD317" s="30">
        <v>0.0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79"/>
    </row>
    <row r="318">
      <c r="A318" s="30">
        <v>14316.1</v>
      </c>
      <c r="B318" s="31">
        <v>44480.0</v>
      </c>
      <c r="C318" s="31">
        <v>44481.0</v>
      </c>
      <c r="D318" s="32" t="s">
        <v>352</v>
      </c>
      <c r="E318" s="32" t="s">
        <v>36</v>
      </c>
      <c r="F318" s="32" t="s">
        <v>335</v>
      </c>
      <c r="G318" s="32" t="s">
        <v>38</v>
      </c>
      <c r="H318" s="30">
        <v>27608.0</v>
      </c>
      <c r="I318" s="37"/>
      <c r="J318" s="30">
        <v>0.0</v>
      </c>
      <c r="K318" s="30">
        <v>1.0</v>
      </c>
      <c r="L318" s="30">
        <v>0.0</v>
      </c>
      <c r="M318" s="32" t="s">
        <v>49</v>
      </c>
      <c r="N318" s="32" t="s">
        <v>39</v>
      </c>
      <c r="O318" s="30">
        <v>3.0</v>
      </c>
      <c r="P318" s="30">
        <v>0.0</v>
      </c>
      <c r="Q318" s="30">
        <v>0.0</v>
      </c>
      <c r="R318" s="30">
        <v>0.0</v>
      </c>
      <c r="S318" s="30">
        <v>0.0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11.0</v>
      </c>
      <c r="AA318" s="30">
        <v>5.0</v>
      </c>
      <c r="AB318" s="30">
        <v>12.0</v>
      </c>
      <c r="AC318" s="30">
        <v>1.0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79"/>
    </row>
    <row r="319">
      <c r="A319" s="30">
        <v>14316.2</v>
      </c>
      <c r="B319" s="31">
        <v>44480.0</v>
      </c>
      <c r="C319" s="31">
        <v>44481.0</v>
      </c>
      <c r="D319" s="32" t="s">
        <v>352</v>
      </c>
      <c r="E319" s="32" t="s">
        <v>36</v>
      </c>
      <c r="F319" s="32" t="s">
        <v>70</v>
      </c>
      <c r="G319" s="33" t="s">
        <v>38</v>
      </c>
      <c r="H319" s="34">
        <v>27615.0</v>
      </c>
      <c r="I319" s="35"/>
      <c r="J319" s="30">
        <v>0.0</v>
      </c>
      <c r="K319" s="30">
        <v>1.0</v>
      </c>
      <c r="L319" s="30">
        <v>0.0</v>
      </c>
      <c r="M319" s="32" t="s">
        <v>49</v>
      </c>
      <c r="N319" s="32" t="s">
        <v>39</v>
      </c>
      <c r="O319" s="30">
        <v>0.0</v>
      </c>
      <c r="P319" s="30">
        <v>0.0</v>
      </c>
      <c r="Q319" s="30">
        <v>0.0</v>
      </c>
      <c r="R319" s="30">
        <v>0.0</v>
      </c>
      <c r="S319" s="30">
        <v>0.0</v>
      </c>
      <c r="T319" s="30">
        <v>0.0</v>
      </c>
      <c r="U319" s="30">
        <v>0.0</v>
      </c>
      <c r="V319" s="30">
        <v>0.0</v>
      </c>
      <c r="W319" s="30">
        <v>0.0</v>
      </c>
      <c r="X319" s="30">
        <v>0.0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10.0</v>
      </c>
      <c r="AF319" s="30">
        <v>5.0</v>
      </c>
      <c r="AG319" s="30">
        <v>10.0</v>
      </c>
      <c r="AH319" s="30">
        <v>1.0</v>
      </c>
      <c r="AI319" s="30">
        <v>1.0</v>
      </c>
      <c r="AJ319" s="79"/>
    </row>
    <row r="320">
      <c r="A320" s="30">
        <v>14316.3</v>
      </c>
      <c r="B320" s="31">
        <v>44480.0</v>
      </c>
      <c r="C320" s="31">
        <v>44481.0</v>
      </c>
      <c r="D320" s="32" t="s">
        <v>352</v>
      </c>
      <c r="E320" s="32" t="s">
        <v>36</v>
      </c>
      <c r="J320" s="30">
        <v>1.0</v>
      </c>
      <c r="K320" s="30">
        <v>0.0</v>
      </c>
      <c r="L320" s="30">
        <v>0.0</v>
      </c>
      <c r="M320" s="32" t="s">
        <v>49</v>
      </c>
      <c r="N320" s="32" t="s">
        <v>39</v>
      </c>
      <c r="O320" s="30">
        <v>1.0</v>
      </c>
      <c r="P320" s="30">
        <v>0.0</v>
      </c>
      <c r="Q320" s="30">
        <v>0.0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6.0</v>
      </c>
      <c r="AA320" s="30">
        <v>4.0</v>
      </c>
      <c r="AB320" s="30">
        <v>0.0</v>
      </c>
      <c r="AC320" s="30">
        <v>0.0</v>
      </c>
      <c r="AD320" s="30">
        <v>1.0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79"/>
    </row>
    <row r="321">
      <c r="A321" s="30">
        <v>14317.1</v>
      </c>
      <c r="B321" s="31">
        <v>44481.0</v>
      </c>
      <c r="C321" s="31">
        <v>44482.0</v>
      </c>
      <c r="D321" s="32" t="s">
        <v>477</v>
      </c>
      <c r="E321" s="32" t="s">
        <v>36</v>
      </c>
      <c r="F321" s="32" t="s">
        <v>253</v>
      </c>
      <c r="G321" s="33" t="s">
        <v>107</v>
      </c>
      <c r="H321" s="34">
        <v>27511.0</v>
      </c>
      <c r="I321" s="35"/>
      <c r="J321" s="30">
        <v>0.0</v>
      </c>
      <c r="K321" s="30">
        <v>1.0</v>
      </c>
      <c r="L321" s="30">
        <v>0.0</v>
      </c>
      <c r="M321" s="32" t="s">
        <v>39</v>
      </c>
      <c r="N321" s="32" t="s">
        <v>39</v>
      </c>
      <c r="O321" s="30">
        <v>4.0</v>
      </c>
      <c r="P321" s="30">
        <v>0.0</v>
      </c>
      <c r="Q321" s="30">
        <v>0.0</v>
      </c>
      <c r="R321" s="30">
        <v>0.0</v>
      </c>
      <c r="S321" s="30">
        <v>0.0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11.0</v>
      </c>
      <c r="AF321" s="30">
        <v>6.0</v>
      </c>
      <c r="AG321" s="30">
        <v>10.0</v>
      </c>
      <c r="AH321" s="30">
        <v>1.0</v>
      </c>
      <c r="AI321" s="30">
        <v>1.0</v>
      </c>
      <c r="AJ321" s="79"/>
    </row>
    <row r="322">
      <c r="A322" s="30">
        <v>14317.2</v>
      </c>
      <c r="B322" s="31">
        <v>44481.0</v>
      </c>
      <c r="C322" s="31">
        <v>44482.0</v>
      </c>
      <c r="D322" s="32" t="s">
        <v>477</v>
      </c>
      <c r="E322" s="32" t="s">
        <v>36</v>
      </c>
      <c r="J322" s="30">
        <v>0.0</v>
      </c>
      <c r="K322" s="30">
        <v>0.0</v>
      </c>
      <c r="L322" s="30">
        <v>1.0</v>
      </c>
      <c r="M322" s="32" t="s">
        <v>39</v>
      </c>
      <c r="N322" s="32" t="s">
        <v>39</v>
      </c>
      <c r="O322" s="30">
        <v>1.0</v>
      </c>
      <c r="P322" s="30">
        <v>14.0</v>
      </c>
      <c r="Q322" s="30">
        <v>11.0</v>
      </c>
      <c r="R322" s="30">
        <v>5.0</v>
      </c>
      <c r="S322" s="30">
        <v>2.0</v>
      </c>
      <c r="T322" s="30">
        <v>1.0</v>
      </c>
      <c r="U322" s="30">
        <v>0.0</v>
      </c>
      <c r="V322" s="30">
        <v>0.0</v>
      </c>
      <c r="W322" s="30">
        <v>0.0</v>
      </c>
      <c r="X322" s="30">
        <v>0.0</v>
      </c>
      <c r="Y322" s="30">
        <v>0.0</v>
      </c>
      <c r="Z322" s="30">
        <v>0.0</v>
      </c>
      <c r="AA322" s="30">
        <v>0.0</v>
      </c>
      <c r="AB322" s="30">
        <v>0.0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79"/>
    </row>
    <row r="323">
      <c r="A323" s="30">
        <v>14318.1</v>
      </c>
      <c r="B323" s="31">
        <v>44481.0</v>
      </c>
      <c r="C323" s="31">
        <v>44578.0</v>
      </c>
      <c r="D323" s="32" t="s">
        <v>472</v>
      </c>
      <c r="E323" s="32" t="s">
        <v>36</v>
      </c>
      <c r="F323" s="32" t="s">
        <v>390</v>
      </c>
      <c r="G323" s="32" t="s">
        <v>109</v>
      </c>
      <c r="H323" s="30">
        <v>25729.0</v>
      </c>
      <c r="I323" s="37"/>
      <c r="J323" s="30">
        <v>0.0</v>
      </c>
      <c r="K323" s="30">
        <v>1.0</v>
      </c>
      <c r="L323" s="30">
        <v>0.0</v>
      </c>
      <c r="M323" s="32" t="s">
        <v>39</v>
      </c>
      <c r="N323" s="32" t="s">
        <v>39</v>
      </c>
      <c r="O323" s="30">
        <v>1.0</v>
      </c>
      <c r="P323" s="30">
        <v>0.0</v>
      </c>
      <c r="Q323" s="30">
        <v>0.0</v>
      </c>
      <c r="R323" s="30">
        <v>0.0</v>
      </c>
      <c r="S323" s="30">
        <v>0.0</v>
      </c>
      <c r="T323" s="30">
        <v>0.0</v>
      </c>
      <c r="U323" s="30">
        <v>6.0</v>
      </c>
      <c r="V323" s="30">
        <v>0.0</v>
      </c>
      <c r="W323" s="30">
        <v>0.0</v>
      </c>
      <c r="X323" s="30">
        <v>0.0</v>
      </c>
      <c r="Y323" s="30">
        <v>0.0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5.0</v>
      </c>
      <c r="AG323" s="30">
        <v>10.0</v>
      </c>
      <c r="AH323" s="30">
        <v>1.0</v>
      </c>
      <c r="AI323" s="30">
        <v>1.0</v>
      </c>
      <c r="AJ323" s="79"/>
    </row>
    <row r="324">
      <c r="A324" s="30">
        <v>14319.1</v>
      </c>
      <c r="B324" s="31">
        <v>44481.0</v>
      </c>
      <c r="C324" s="31">
        <v>44578.0</v>
      </c>
      <c r="D324" s="32" t="s">
        <v>416</v>
      </c>
      <c r="E324" s="32" t="s">
        <v>36</v>
      </c>
      <c r="F324" s="32" t="s">
        <v>147</v>
      </c>
      <c r="G324" s="32" t="s">
        <v>38</v>
      </c>
      <c r="H324" s="30">
        <v>27612.0</v>
      </c>
      <c r="I324" s="37"/>
      <c r="J324" s="30">
        <v>0.0</v>
      </c>
      <c r="K324" s="30">
        <v>1.0</v>
      </c>
      <c r="L324" s="30">
        <v>0.0</v>
      </c>
      <c r="M324" s="32" t="s">
        <v>49</v>
      </c>
      <c r="N324" s="32" t="s">
        <v>39</v>
      </c>
      <c r="O324" s="30">
        <v>3.0</v>
      </c>
      <c r="P324" s="30">
        <v>0.0</v>
      </c>
      <c r="Q324" s="30">
        <v>0.0</v>
      </c>
      <c r="R324" s="30">
        <v>0.0</v>
      </c>
      <c r="S324" s="30">
        <v>0.0</v>
      </c>
      <c r="T324" s="30">
        <v>0.0</v>
      </c>
      <c r="U324" s="30">
        <v>1.0</v>
      </c>
      <c r="V324" s="30">
        <v>5.0</v>
      </c>
      <c r="W324" s="30">
        <v>10.0</v>
      </c>
      <c r="X324" s="30">
        <v>2.0</v>
      </c>
      <c r="Y324" s="30">
        <v>1.0</v>
      </c>
      <c r="Z324" s="30">
        <v>0.0</v>
      </c>
      <c r="AA324" s="30">
        <v>0.0</v>
      </c>
      <c r="AB324" s="30">
        <v>0.0</v>
      </c>
      <c r="AC324" s="30">
        <v>0.0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79"/>
    </row>
    <row r="325">
      <c r="A325" s="30">
        <v>14320.1</v>
      </c>
      <c r="B325" s="31">
        <v>44481.0</v>
      </c>
      <c r="C325" s="31">
        <v>44482.0</v>
      </c>
      <c r="D325" s="32" t="s">
        <v>232</v>
      </c>
      <c r="E325" s="32" t="s">
        <v>36</v>
      </c>
      <c r="F325" s="32" t="s">
        <v>105</v>
      </c>
      <c r="G325" s="32" t="s">
        <v>51</v>
      </c>
      <c r="H325" s="30">
        <v>27502.0</v>
      </c>
      <c r="I325" s="37"/>
      <c r="J325" s="30">
        <v>0.0</v>
      </c>
      <c r="K325" s="30">
        <v>1.0</v>
      </c>
      <c r="L325" s="30">
        <v>0.0</v>
      </c>
      <c r="M325" s="32" t="s">
        <v>39</v>
      </c>
      <c r="N325" s="32" t="s">
        <v>39</v>
      </c>
      <c r="O325" s="30">
        <v>3.0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10.0</v>
      </c>
      <c r="AA325" s="30">
        <v>5.0</v>
      </c>
      <c r="AB325" s="30">
        <v>10.0</v>
      </c>
      <c r="AC325" s="30">
        <v>1.0</v>
      </c>
      <c r="AD325" s="30">
        <v>1.0</v>
      </c>
      <c r="AE325" s="30">
        <v>0.0</v>
      </c>
      <c r="AF325" s="30">
        <v>0.0</v>
      </c>
      <c r="AG325" s="30">
        <v>0.0</v>
      </c>
      <c r="AH325" s="30">
        <v>0.0</v>
      </c>
      <c r="AI325" s="30">
        <v>0.0</v>
      </c>
      <c r="AJ325" s="79"/>
    </row>
    <row r="326">
      <c r="A326" s="30">
        <v>14321.1</v>
      </c>
      <c r="B326" s="31">
        <v>44481.0</v>
      </c>
      <c r="C326" s="31">
        <v>44483.0</v>
      </c>
      <c r="D326" s="32" t="s">
        <v>150</v>
      </c>
      <c r="E326" s="32" t="s">
        <v>36</v>
      </c>
      <c r="F326" s="32" t="s">
        <v>274</v>
      </c>
      <c r="G326" s="32" t="s">
        <v>38</v>
      </c>
      <c r="H326" s="30">
        <v>27610.0</v>
      </c>
      <c r="I326" s="37"/>
      <c r="J326" s="30">
        <v>0.0</v>
      </c>
      <c r="K326" s="30">
        <v>1.0</v>
      </c>
      <c r="L326" s="30">
        <v>0.0</v>
      </c>
      <c r="M326" s="32" t="s">
        <v>39</v>
      </c>
      <c r="N326" s="32" t="s">
        <v>39</v>
      </c>
      <c r="O326" s="30">
        <v>7.0</v>
      </c>
      <c r="P326" s="30">
        <v>0.0</v>
      </c>
      <c r="Q326" s="30">
        <v>2.0</v>
      </c>
      <c r="R326" s="30">
        <v>5.0</v>
      </c>
      <c r="S326" s="30">
        <v>0.0</v>
      </c>
      <c r="T326" s="30">
        <v>0.0</v>
      </c>
      <c r="U326" s="30">
        <v>0.0</v>
      </c>
      <c r="V326" s="30">
        <v>0.0</v>
      </c>
      <c r="W326" s="30">
        <v>0.0</v>
      </c>
      <c r="X326" s="30">
        <v>0.0</v>
      </c>
      <c r="Y326" s="30">
        <v>0.0</v>
      </c>
      <c r="Z326" s="30">
        <v>10.0</v>
      </c>
      <c r="AA326" s="30">
        <v>5.0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79"/>
    </row>
    <row r="327">
      <c r="A327" s="30">
        <v>14322.1</v>
      </c>
      <c r="B327" s="31">
        <v>44481.0</v>
      </c>
      <c r="C327" s="31">
        <v>44578.0</v>
      </c>
      <c r="D327" s="32" t="s">
        <v>449</v>
      </c>
      <c r="E327" s="32" t="s">
        <v>36</v>
      </c>
      <c r="F327" s="32" t="s">
        <v>187</v>
      </c>
      <c r="G327" s="32" t="s">
        <v>38</v>
      </c>
      <c r="H327" s="30">
        <v>27616.0</v>
      </c>
      <c r="I327" s="37"/>
      <c r="J327" s="30">
        <v>0.0</v>
      </c>
      <c r="K327" s="30">
        <v>1.0</v>
      </c>
      <c r="L327" s="30">
        <v>0.0</v>
      </c>
      <c r="M327" s="32" t="s">
        <v>49</v>
      </c>
      <c r="N327" s="32" t="s">
        <v>39</v>
      </c>
      <c r="O327" s="30">
        <v>0.0</v>
      </c>
      <c r="P327" s="30">
        <v>0.0</v>
      </c>
      <c r="Q327" s="30">
        <v>0.0</v>
      </c>
      <c r="R327" s="30">
        <v>0.0</v>
      </c>
      <c r="S327" s="30">
        <v>0.0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9.0</v>
      </c>
      <c r="AA327" s="30">
        <v>5.0</v>
      </c>
      <c r="AB327" s="30">
        <v>10.0</v>
      </c>
      <c r="AC327" s="30">
        <v>2.0</v>
      </c>
      <c r="AD327" s="30">
        <v>1.0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79"/>
    </row>
    <row r="328">
      <c r="A328" s="30">
        <v>14323.1</v>
      </c>
      <c r="B328" s="31">
        <v>44481.0</v>
      </c>
      <c r="C328" s="31">
        <v>44579.0</v>
      </c>
      <c r="D328" s="32" t="s">
        <v>449</v>
      </c>
      <c r="E328" s="32" t="s">
        <v>36</v>
      </c>
      <c r="J328" s="30">
        <v>1.0</v>
      </c>
      <c r="K328" s="30">
        <v>0.0</v>
      </c>
      <c r="L328" s="30">
        <v>0.0</v>
      </c>
      <c r="M328" s="32" t="s">
        <v>49</v>
      </c>
      <c r="N328" s="32" t="s">
        <v>39</v>
      </c>
      <c r="O328" s="30">
        <v>0.0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0.0</v>
      </c>
      <c r="V328" s="30">
        <v>0.0</v>
      </c>
      <c r="W328" s="30">
        <v>0.0</v>
      </c>
      <c r="X328" s="30">
        <v>0.0</v>
      </c>
      <c r="Y328" s="30">
        <v>0.0</v>
      </c>
      <c r="Z328" s="30">
        <v>0.0</v>
      </c>
      <c r="AA328" s="30">
        <v>0.0</v>
      </c>
      <c r="AB328" s="30">
        <v>0.0</v>
      </c>
      <c r="AC328" s="30">
        <v>0.0</v>
      </c>
      <c r="AD328" s="30">
        <v>0.0</v>
      </c>
      <c r="AE328" s="30">
        <v>2.0</v>
      </c>
      <c r="AF328" s="30">
        <v>2.0</v>
      </c>
      <c r="AG328" s="30">
        <v>10.0</v>
      </c>
      <c r="AH328" s="30">
        <v>1.0</v>
      </c>
      <c r="AI328" s="30">
        <v>1.0</v>
      </c>
      <c r="AJ328" s="79"/>
    </row>
    <row r="329">
      <c r="A329" s="30">
        <v>14324.1</v>
      </c>
      <c r="B329" s="31">
        <v>44481.0</v>
      </c>
      <c r="C329" s="31">
        <v>44578.0</v>
      </c>
      <c r="D329" s="32" t="s">
        <v>184</v>
      </c>
      <c r="E329" s="32" t="s">
        <v>36</v>
      </c>
      <c r="F329" s="32" t="s">
        <v>254</v>
      </c>
      <c r="G329" s="33" t="s">
        <v>38</v>
      </c>
      <c r="H329" s="34">
        <v>27615.0</v>
      </c>
      <c r="I329" s="35"/>
      <c r="J329" s="30">
        <v>0.0</v>
      </c>
      <c r="K329" s="30">
        <v>1.0</v>
      </c>
      <c r="L329" s="30">
        <v>0.0</v>
      </c>
      <c r="M329" s="32" t="s">
        <v>49</v>
      </c>
      <c r="N329" s="32" t="s">
        <v>39</v>
      </c>
      <c r="O329" s="30">
        <v>3.0</v>
      </c>
      <c r="P329" s="30">
        <v>9.0</v>
      </c>
      <c r="Q329" s="30">
        <v>5.0</v>
      </c>
      <c r="R329" s="30">
        <v>10.0</v>
      </c>
      <c r="S329" s="30">
        <v>2.0</v>
      </c>
      <c r="T329" s="30">
        <v>1.0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0.0</v>
      </c>
      <c r="AA329" s="30">
        <v>0.0</v>
      </c>
      <c r="AB329" s="30">
        <v>0.0</v>
      </c>
      <c r="AC329" s="30">
        <v>0.0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79"/>
    </row>
    <row r="330">
      <c r="A330" s="30">
        <v>14325.1</v>
      </c>
      <c r="B330" s="31">
        <v>44481.0</v>
      </c>
      <c r="C330" s="31">
        <v>44578.0</v>
      </c>
      <c r="D330" s="32" t="s">
        <v>239</v>
      </c>
      <c r="E330" s="32" t="s">
        <v>36</v>
      </c>
      <c r="F330" s="32" t="s">
        <v>149</v>
      </c>
      <c r="G330" s="33" t="s">
        <v>38</v>
      </c>
      <c r="H330" s="34">
        <v>27603.0</v>
      </c>
      <c r="I330" s="35"/>
      <c r="J330" s="30">
        <v>0.0</v>
      </c>
      <c r="K330" s="30">
        <v>1.0</v>
      </c>
      <c r="L330" s="30">
        <v>0.0</v>
      </c>
      <c r="M330" s="32" t="s">
        <v>39</v>
      </c>
      <c r="N330" s="32" t="s">
        <v>39</v>
      </c>
      <c r="O330" s="30">
        <v>5.0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6.0</v>
      </c>
      <c r="V330" s="30">
        <v>5.0</v>
      </c>
      <c r="W330" s="30">
        <v>10.0</v>
      </c>
      <c r="X330" s="30">
        <v>0.0</v>
      </c>
      <c r="Y330" s="30">
        <v>1.0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79"/>
    </row>
    <row r="331">
      <c r="A331" s="30">
        <v>14325.2</v>
      </c>
      <c r="B331" s="31">
        <v>44481.0</v>
      </c>
      <c r="C331" s="31">
        <v>44578.0</v>
      </c>
      <c r="D331" s="32" t="s">
        <v>239</v>
      </c>
      <c r="E331" s="32" t="s">
        <v>36</v>
      </c>
      <c r="F331" s="32" t="s">
        <v>149</v>
      </c>
      <c r="G331" s="33" t="s">
        <v>38</v>
      </c>
      <c r="H331" s="34">
        <v>27603.0</v>
      </c>
      <c r="I331" s="35"/>
      <c r="J331" s="30">
        <v>0.0</v>
      </c>
      <c r="K331" s="30">
        <v>1.0</v>
      </c>
      <c r="L331" s="30">
        <v>0.0</v>
      </c>
      <c r="M331" s="32" t="s">
        <v>39</v>
      </c>
      <c r="N331" s="32" t="s">
        <v>39</v>
      </c>
      <c r="O331" s="30">
        <v>5.0</v>
      </c>
      <c r="P331" s="30">
        <v>0.0</v>
      </c>
      <c r="Q331" s="30">
        <v>0.0</v>
      </c>
      <c r="R331" s="30">
        <v>0.0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0.0</v>
      </c>
      <c r="AA331" s="30">
        <v>0.0</v>
      </c>
      <c r="AB331" s="30">
        <v>0.0</v>
      </c>
      <c r="AC331" s="30">
        <v>0.0</v>
      </c>
      <c r="AD331" s="30">
        <v>0.0</v>
      </c>
      <c r="AE331" s="30">
        <v>5.0</v>
      </c>
      <c r="AF331" s="30">
        <v>3.0</v>
      </c>
      <c r="AG331" s="30">
        <v>10.0</v>
      </c>
      <c r="AH331" s="30">
        <v>1.0</v>
      </c>
      <c r="AI331" s="30">
        <v>1.0</v>
      </c>
      <c r="AJ331" s="79"/>
    </row>
    <row r="332">
      <c r="A332" s="30">
        <v>14325.3</v>
      </c>
      <c r="B332" s="31">
        <v>44481.0</v>
      </c>
      <c r="C332" s="31">
        <v>44578.0</v>
      </c>
      <c r="D332" s="32" t="s">
        <v>239</v>
      </c>
      <c r="E332" s="32" t="s">
        <v>36</v>
      </c>
      <c r="J332" s="30">
        <v>1.0</v>
      </c>
      <c r="K332" s="30">
        <v>0.0</v>
      </c>
      <c r="L332" s="30">
        <v>0.0</v>
      </c>
      <c r="M332" s="32" t="s">
        <v>39</v>
      </c>
      <c r="N332" s="32" t="s">
        <v>39</v>
      </c>
      <c r="O332" s="30">
        <v>2.0</v>
      </c>
      <c r="P332" s="30">
        <v>0.0</v>
      </c>
      <c r="Q332" s="30">
        <v>0.0</v>
      </c>
      <c r="R332" s="30">
        <v>0.0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4.0</v>
      </c>
      <c r="AA332" s="30">
        <v>4.0</v>
      </c>
      <c r="AB332" s="30">
        <v>12.0</v>
      </c>
      <c r="AC332" s="30">
        <v>1.0</v>
      </c>
      <c r="AD332" s="30">
        <v>1.0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79"/>
    </row>
    <row r="333">
      <c r="A333" s="30">
        <v>14326.1</v>
      </c>
      <c r="B333" s="31">
        <v>44482.0</v>
      </c>
      <c r="C333" s="31">
        <v>44542.0</v>
      </c>
      <c r="D333" s="32" t="s">
        <v>119</v>
      </c>
      <c r="E333" s="32" t="s">
        <v>36</v>
      </c>
      <c r="F333" s="32" t="s">
        <v>120</v>
      </c>
      <c r="G333" s="32" t="s">
        <v>38</v>
      </c>
      <c r="H333" s="30">
        <v>27616.0</v>
      </c>
      <c r="I333" s="37"/>
      <c r="J333" s="30">
        <v>0.0</v>
      </c>
      <c r="K333" s="30">
        <v>1.0</v>
      </c>
      <c r="L333" s="30">
        <v>0.0</v>
      </c>
      <c r="M333" s="32" t="s">
        <v>49</v>
      </c>
      <c r="N333" s="32" t="s">
        <v>39</v>
      </c>
      <c r="O333" s="30">
        <v>2.0</v>
      </c>
      <c r="P333" s="30">
        <v>0.0</v>
      </c>
      <c r="Q333" s="30">
        <v>0.0</v>
      </c>
      <c r="R333" s="30">
        <v>0.0</v>
      </c>
      <c r="S333" s="30">
        <v>0.0</v>
      </c>
      <c r="T333" s="30">
        <v>0.0</v>
      </c>
      <c r="U333" s="30">
        <v>11.0</v>
      </c>
      <c r="V333" s="30">
        <v>6.0</v>
      </c>
      <c r="W333" s="30">
        <v>11.0</v>
      </c>
      <c r="X333" s="30">
        <v>2.0</v>
      </c>
      <c r="Y333" s="30">
        <v>1.0</v>
      </c>
      <c r="Z333" s="30">
        <v>0.0</v>
      </c>
      <c r="AA333" s="30">
        <v>0.0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79"/>
    </row>
    <row r="334">
      <c r="A334" s="30">
        <v>14326.2</v>
      </c>
      <c r="B334" s="31">
        <v>44482.0</v>
      </c>
      <c r="C334" s="31">
        <v>44542.0</v>
      </c>
      <c r="D334" s="32" t="s">
        <v>119</v>
      </c>
      <c r="E334" s="32" t="s">
        <v>36</v>
      </c>
      <c r="J334" s="30">
        <v>1.0</v>
      </c>
      <c r="K334" s="30">
        <v>0.0</v>
      </c>
      <c r="L334" s="30">
        <v>0.0</v>
      </c>
      <c r="M334" s="32" t="s">
        <v>49</v>
      </c>
      <c r="N334" s="32" t="s">
        <v>39</v>
      </c>
      <c r="O334" s="30">
        <v>3.0</v>
      </c>
      <c r="P334" s="30">
        <v>0.0</v>
      </c>
      <c r="Q334" s="30">
        <v>0.0</v>
      </c>
      <c r="R334" s="30">
        <v>0.0</v>
      </c>
      <c r="S334" s="30">
        <v>0.0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6.0</v>
      </c>
      <c r="AA334" s="30">
        <v>3.0</v>
      </c>
      <c r="AB334" s="30">
        <v>12.0</v>
      </c>
      <c r="AC334" s="30">
        <v>1.0</v>
      </c>
      <c r="AD334" s="30">
        <v>1.0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79"/>
    </row>
    <row r="335">
      <c r="A335" s="30">
        <v>14327.1</v>
      </c>
      <c r="B335" s="31">
        <v>44482.0</v>
      </c>
      <c r="C335" s="31">
        <v>44578.0</v>
      </c>
      <c r="D335" s="32" t="s">
        <v>477</v>
      </c>
      <c r="E335" s="32" t="s">
        <v>36</v>
      </c>
      <c r="F335" s="32" t="s">
        <v>412</v>
      </c>
      <c r="G335" s="32" t="s">
        <v>54</v>
      </c>
      <c r="H335" s="30">
        <v>27540.0</v>
      </c>
      <c r="I335" s="37"/>
      <c r="J335" s="30">
        <v>0.0</v>
      </c>
      <c r="K335" s="30">
        <v>1.0</v>
      </c>
      <c r="L335" s="30">
        <v>0.0</v>
      </c>
      <c r="M335" s="32" t="s">
        <v>39</v>
      </c>
      <c r="N335" s="32" t="s">
        <v>39</v>
      </c>
      <c r="O335" s="30">
        <v>0.0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5.0</v>
      </c>
      <c r="V335" s="30">
        <v>6.0</v>
      </c>
      <c r="W335" s="30">
        <v>10.0</v>
      </c>
      <c r="X335" s="30">
        <v>1.0</v>
      </c>
      <c r="Y335" s="30">
        <v>1.0</v>
      </c>
      <c r="Z335" s="30">
        <v>0.0</v>
      </c>
      <c r="AA335" s="30">
        <v>0.0</v>
      </c>
      <c r="AB335" s="30">
        <v>0.0</v>
      </c>
      <c r="AC335" s="30">
        <v>0.0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79"/>
    </row>
    <row r="336">
      <c r="A336" s="30">
        <v>14328.1</v>
      </c>
      <c r="B336" s="31">
        <v>44482.0</v>
      </c>
      <c r="C336" s="31">
        <v>44578.0</v>
      </c>
      <c r="D336" s="32" t="s">
        <v>454</v>
      </c>
      <c r="E336" s="32" t="s">
        <v>36</v>
      </c>
      <c r="F336" s="32" t="s">
        <v>388</v>
      </c>
      <c r="G336" s="32" t="s">
        <v>389</v>
      </c>
      <c r="H336" s="30">
        <v>27592.0</v>
      </c>
      <c r="I336" s="37"/>
      <c r="J336" s="30">
        <v>0.0</v>
      </c>
      <c r="K336" s="30">
        <v>1.0</v>
      </c>
      <c r="L336" s="30">
        <v>0.0</v>
      </c>
      <c r="M336" s="32" t="s">
        <v>39</v>
      </c>
      <c r="N336" s="32" t="s">
        <v>39</v>
      </c>
      <c r="O336" s="30">
        <v>0.0</v>
      </c>
      <c r="P336" s="30">
        <v>8.0</v>
      </c>
      <c r="Q336" s="30">
        <v>5.0</v>
      </c>
      <c r="R336" s="30">
        <v>10.0</v>
      </c>
      <c r="S336" s="30">
        <v>1.0</v>
      </c>
      <c r="T336" s="30">
        <v>1.0</v>
      </c>
      <c r="U336" s="30">
        <v>0.0</v>
      </c>
      <c r="V336" s="30">
        <v>0.0</v>
      </c>
      <c r="W336" s="30">
        <v>0.0</v>
      </c>
      <c r="X336" s="30">
        <v>0.0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79"/>
    </row>
    <row r="337">
      <c r="A337" s="30">
        <v>14329.1</v>
      </c>
      <c r="B337" s="31">
        <v>44482.0</v>
      </c>
      <c r="C337" s="31">
        <v>44578.0</v>
      </c>
      <c r="D337" s="32" t="s">
        <v>454</v>
      </c>
      <c r="E337" s="32" t="s">
        <v>36</v>
      </c>
      <c r="F337" s="32" t="s">
        <v>388</v>
      </c>
      <c r="G337" s="32" t="s">
        <v>389</v>
      </c>
      <c r="H337" s="30">
        <v>27592.0</v>
      </c>
      <c r="I337" s="37"/>
      <c r="J337" s="30">
        <v>0.0</v>
      </c>
      <c r="K337" s="30">
        <v>1.0</v>
      </c>
      <c r="L337" s="30">
        <v>0.0</v>
      </c>
      <c r="M337" s="32" t="s">
        <v>39</v>
      </c>
      <c r="N337" s="32" t="s">
        <v>39</v>
      </c>
      <c r="O337" s="30">
        <v>0.0</v>
      </c>
      <c r="P337" s="30">
        <v>10.0</v>
      </c>
      <c r="Q337" s="30">
        <v>5.0</v>
      </c>
      <c r="R337" s="30">
        <v>5.0</v>
      </c>
      <c r="S337" s="30">
        <v>0.0</v>
      </c>
      <c r="T337" s="30">
        <v>1.0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0.0</v>
      </c>
      <c r="AA337" s="30">
        <v>0.0</v>
      </c>
      <c r="AB337" s="30">
        <v>0.0</v>
      </c>
      <c r="AC337" s="30">
        <v>0.0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0.0</v>
      </c>
      <c r="AJ337" s="79"/>
    </row>
    <row r="338">
      <c r="A338" s="30">
        <v>14330.1</v>
      </c>
      <c r="B338" s="31">
        <v>44482.0</v>
      </c>
      <c r="C338" s="31">
        <v>44578.0</v>
      </c>
      <c r="D338" s="32" t="s">
        <v>454</v>
      </c>
      <c r="E338" s="32" t="s">
        <v>36</v>
      </c>
      <c r="F338" s="32" t="s">
        <v>388</v>
      </c>
      <c r="G338" s="32" t="s">
        <v>389</v>
      </c>
      <c r="H338" s="30">
        <v>27592.0</v>
      </c>
      <c r="I338" s="35"/>
      <c r="J338" s="30">
        <v>0.0</v>
      </c>
      <c r="K338" s="30">
        <v>1.0</v>
      </c>
      <c r="L338" s="30">
        <v>0.0</v>
      </c>
      <c r="M338" s="32" t="s">
        <v>39</v>
      </c>
      <c r="N338" s="32" t="s">
        <v>39</v>
      </c>
      <c r="O338" s="30">
        <v>0.0</v>
      </c>
      <c r="P338" s="30">
        <v>6.0</v>
      </c>
      <c r="Q338" s="30">
        <v>5.0</v>
      </c>
      <c r="R338" s="30">
        <v>5.0</v>
      </c>
      <c r="S338" s="30">
        <v>0.0</v>
      </c>
      <c r="T338" s="30">
        <v>1.0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0.0</v>
      </c>
      <c r="AA338" s="30">
        <v>0.0</v>
      </c>
      <c r="AB338" s="30">
        <v>0.0</v>
      </c>
      <c r="AC338" s="30">
        <v>0.0</v>
      </c>
      <c r="AD338" s="30">
        <v>0.0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79"/>
    </row>
    <row r="339">
      <c r="A339" s="30">
        <v>14331.1</v>
      </c>
      <c r="B339" s="31">
        <v>44482.0</v>
      </c>
      <c r="C339" s="31">
        <v>44578.0</v>
      </c>
      <c r="D339" s="32" t="s">
        <v>454</v>
      </c>
      <c r="E339" s="32" t="s">
        <v>36</v>
      </c>
      <c r="F339" s="32" t="s">
        <v>388</v>
      </c>
      <c r="G339" s="32" t="s">
        <v>389</v>
      </c>
      <c r="H339" s="30">
        <v>27592.0</v>
      </c>
      <c r="I339" s="37"/>
      <c r="J339" s="30">
        <v>0.0</v>
      </c>
      <c r="K339" s="30">
        <v>1.0</v>
      </c>
      <c r="L339" s="30">
        <v>0.0</v>
      </c>
      <c r="M339" s="32" t="s">
        <v>39</v>
      </c>
      <c r="N339" s="32" t="s">
        <v>39</v>
      </c>
      <c r="O339" s="30">
        <v>0.0</v>
      </c>
      <c r="P339" s="30">
        <v>8.0</v>
      </c>
      <c r="Q339" s="30">
        <v>5.0</v>
      </c>
      <c r="R339" s="30">
        <v>5.0</v>
      </c>
      <c r="S339" s="30">
        <v>0.0</v>
      </c>
      <c r="T339" s="30">
        <v>1.0</v>
      </c>
      <c r="U339" s="30">
        <v>0.0</v>
      </c>
      <c r="V339" s="30">
        <v>0.0</v>
      </c>
      <c r="W339" s="30">
        <v>0.0</v>
      </c>
      <c r="X339" s="30">
        <v>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0.0</v>
      </c>
      <c r="AF339" s="30">
        <v>0.0</v>
      </c>
      <c r="AG339" s="30">
        <v>0.0</v>
      </c>
      <c r="AH339" s="30">
        <v>0.0</v>
      </c>
      <c r="AI339" s="30">
        <v>0.0</v>
      </c>
      <c r="AJ339" s="79"/>
    </row>
    <row r="340">
      <c r="A340" s="30">
        <v>14332.1</v>
      </c>
      <c r="B340" s="31">
        <v>44482.0</v>
      </c>
      <c r="C340" s="31">
        <v>44542.0</v>
      </c>
      <c r="D340" s="32" t="s">
        <v>119</v>
      </c>
      <c r="E340" s="33" t="s">
        <v>36</v>
      </c>
      <c r="F340" s="32" t="s">
        <v>120</v>
      </c>
      <c r="G340" s="32" t="s">
        <v>38</v>
      </c>
      <c r="H340" s="30">
        <v>27616.0</v>
      </c>
      <c r="I340" s="35"/>
      <c r="J340" s="30">
        <v>0.0</v>
      </c>
      <c r="K340" s="30">
        <v>1.0</v>
      </c>
      <c r="L340" s="30">
        <v>0.0</v>
      </c>
      <c r="M340" s="32" t="s">
        <v>49</v>
      </c>
      <c r="N340" s="32" t="s">
        <v>39</v>
      </c>
      <c r="O340" s="30">
        <v>5.0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11.0</v>
      </c>
      <c r="V340" s="30">
        <v>6.0</v>
      </c>
      <c r="W340" s="30">
        <v>10.0</v>
      </c>
      <c r="X340" s="30">
        <v>1.0</v>
      </c>
      <c r="Y340" s="30">
        <v>1.0</v>
      </c>
      <c r="Z340" s="30">
        <v>0.0</v>
      </c>
      <c r="AA340" s="30">
        <v>0.0</v>
      </c>
      <c r="AB340" s="30">
        <v>0.0</v>
      </c>
      <c r="AC340" s="30">
        <v>0.0</v>
      </c>
      <c r="AD340" s="30">
        <v>0.0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79"/>
    </row>
    <row r="341">
      <c r="A341" s="30">
        <v>14332.2</v>
      </c>
      <c r="B341" s="31">
        <v>44482.0</v>
      </c>
      <c r="C341" s="31">
        <v>44542.0</v>
      </c>
      <c r="D341" s="32" t="s">
        <v>119</v>
      </c>
      <c r="E341" s="32" t="s">
        <v>36</v>
      </c>
      <c r="F341" s="32" t="s">
        <v>120</v>
      </c>
      <c r="G341" s="32" t="s">
        <v>38</v>
      </c>
      <c r="H341" s="30">
        <v>27616.0</v>
      </c>
      <c r="I341" s="37"/>
      <c r="J341" s="30">
        <v>0.0</v>
      </c>
      <c r="K341" s="30">
        <v>1.0</v>
      </c>
      <c r="L341" s="30">
        <v>0.0</v>
      </c>
      <c r="M341" s="32" t="s">
        <v>49</v>
      </c>
      <c r="N341" s="32" t="s">
        <v>39</v>
      </c>
      <c r="O341" s="30">
        <v>5.0</v>
      </c>
      <c r="P341" s="30">
        <v>0.0</v>
      </c>
      <c r="Q341" s="30">
        <v>0.0</v>
      </c>
      <c r="R341" s="30">
        <v>0.0</v>
      </c>
      <c r="S341" s="30">
        <v>0.0</v>
      </c>
      <c r="T341" s="30">
        <v>0.0</v>
      </c>
      <c r="U341" s="30">
        <v>11.0</v>
      </c>
      <c r="V341" s="30">
        <v>6.0</v>
      </c>
      <c r="W341" s="30">
        <v>10.0</v>
      </c>
      <c r="X341" s="30">
        <v>1.0</v>
      </c>
      <c r="Y341" s="30">
        <v>1.0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79"/>
    </row>
    <row r="342">
      <c r="A342" s="30">
        <v>14332.3</v>
      </c>
      <c r="B342" s="31">
        <v>44482.0</v>
      </c>
      <c r="C342" s="31">
        <v>44543.0</v>
      </c>
      <c r="D342" s="32" t="s">
        <v>119</v>
      </c>
      <c r="E342" s="32" t="s">
        <v>36</v>
      </c>
      <c r="J342" s="30">
        <v>0.0</v>
      </c>
      <c r="K342" s="30">
        <v>0.0</v>
      </c>
      <c r="L342" s="30">
        <v>1.0</v>
      </c>
      <c r="M342" s="32" t="s">
        <v>49</v>
      </c>
      <c r="N342" s="32" t="s">
        <v>39</v>
      </c>
      <c r="O342" s="30">
        <v>0.0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10.0</v>
      </c>
      <c r="V342" s="30">
        <v>5.0</v>
      </c>
      <c r="W342" s="30">
        <v>10.0</v>
      </c>
      <c r="X342" s="30">
        <v>1.0</v>
      </c>
      <c r="Y342" s="30">
        <v>1.0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79"/>
    </row>
    <row r="343">
      <c r="A343" s="30">
        <v>14332.4</v>
      </c>
      <c r="B343" s="31">
        <v>44482.0</v>
      </c>
      <c r="C343" s="31">
        <v>44543.0</v>
      </c>
      <c r="D343" s="32" t="s">
        <v>119</v>
      </c>
      <c r="E343" s="32" t="s">
        <v>36</v>
      </c>
      <c r="F343" s="32" t="s">
        <v>120</v>
      </c>
      <c r="G343" s="33" t="s">
        <v>38</v>
      </c>
      <c r="H343" s="34">
        <v>27616.0</v>
      </c>
      <c r="I343" s="35"/>
      <c r="J343" s="30">
        <v>0.0</v>
      </c>
      <c r="K343" s="30">
        <v>1.0</v>
      </c>
      <c r="L343" s="30">
        <v>0.0</v>
      </c>
      <c r="M343" s="32" t="s">
        <v>49</v>
      </c>
      <c r="N343" s="32" t="s">
        <v>39</v>
      </c>
      <c r="O343" s="30">
        <v>2.0</v>
      </c>
      <c r="P343" s="30">
        <v>12.0</v>
      </c>
      <c r="Q343" s="30">
        <v>6.0</v>
      </c>
      <c r="R343" s="30">
        <v>10.0</v>
      </c>
      <c r="S343" s="30">
        <v>1.0</v>
      </c>
      <c r="T343" s="30">
        <v>1.0</v>
      </c>
      <c r="U343" s="30">
        <v>0.0</v>
      </c>
      <c r="V343" s="30">
        <v>0.0</v>
      </c>
      <c r="W343" s="30">
        <v>0.0</v>
      </c>
      <c r="X343" s="30">
        <v>0.0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79"/>
    </row>
    <row r="344">
      <c r="A344" s="30">
        <v>14332.5</v>
      </c>
      <c r="B344" s="31">
        <v>44482.0</v>
      </c>
      <c r="C344" s="31">
        <v>44543.0</v>
      </c>
      <c r="D344" s="32" t="s">
        <v>119</v>
      </c>
      <c r="E344" s="32" t="s">
        <v>36</v>
      </c>
      <c r="J344" s="30">
        <v>1.0</v>
      </c>
      <c r="K344" s="30">
        <v>0.0</v>
      </c>
      <c r="L344" s="30">
        <v>0.0</v>
      </c>
      <c r="M344" s="32" t="s">
        <v>49</v>
      </c>
      <c r="N344" s="32" t="s">
        <v>39</v>
      </c>
      <c r="O344" s="30">
        <v>1.0</v>
      </c>
      <c r="P344" s="30">
        <v>0.0</v>
      </c>
      <c r="Q344" s="30">
        <v>0.0</v>
      </c>
      <c r="R344" s="30">
        <v>0.0</v>
      </c>
      <c r="S344" s="30">
        <v>0.0</v>
      </c>
      <c r="T344" s="30">
        <v>0.0</v>
      </c>
      <c r="U344" s="30">
        <v>0.0</v>
      </c>
      <c r="V344" s="30">
        <v>0.0</v>
      </c>
      <c r="W344" s="30">
        <v>0.0</v>
      </c>
      <c r="X344" s="30">
        <v>0.0</v>
      </c>
      <c r="Y344" s="30">
        <v>0.0</v>
      </c>
      <c r="Z344" s="30">
        <v>7.0</v>
      </c>
      <c r="AA344" s="30">
        <v>4.0</v>
      </c>
      <c r="AB344" s="30">
        <v>10.0</v>
      </c>
      <c r="AC344" s="30">
        <v>2.0</v>
      </c>
      <c r="AD344" s="30">
        <v>1.0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79"/>
    </row>
    <row r="345">
      <c r="A345" s="30">
        <v>14333.1</v>
      </c>
      <c r="B345" s="31">
        <v>44482.0</v>
      </c>
      <c r="C345" s="31">
        <v>44498.0</v>
      </c>
      <c r="D345" s="32" t="s">
        <v>166</v>
      </c>
      <c r="E345" s="32" t="s">
        <v>160</v>
      </c>
      <c r="F345" s="32" t="s">
        <v>339</v>
      </c>
      <c r="G345" s="32" t="s">
        <v>38</v>
      </c>
      <c r="H345" s="30">
        <v>27604.0</v>
      </c>
      <c r="I345" s="37"/>
      <c r="J345" s="30">
        <v>0.0</v>
      </c>
      <c r="K345" s="30">
        <v>1.0</v>
      </c>
      <c r="L345" s="30">
        <v>0.0</v>
      </c>
      <c r="M345" s="32" t="s">
        <v>49</v>
      </c>
      <c r="N345" s="32" t="s">
        <v>39</v>
      </c>
      <c r="O345" s="30">
        <v>0.0</v>
      </c>
      <c r="P345" s="30">
        <v>0.0</v>
      </c>
      <c r="Q345" s="30">
        <v>0.0</v>
      </c>
      <c r="R345" s="30">
        <v>0.0</v>
      </c>
      <c r="S345" s="30">
        <v>0.0</v>
      </c>
      <c r="T345" s="30">
        <v>0.0</v>
      </c>
      <c r="U345" s="30">
        <v>11.0</v>
      </c>
      <c r="V345" s="30">
        <v>5.0</v>
      </c>
      <c r="W345" s="30">
        <v>10.0</v>
      </c>
      <c r="X345" s="30">
        <v>1.0</v>
      </c>
      <c r="Y345" s="30">
        <v>1.0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0.0</v>
      </c>
      <c r="AG345" s="30">
        <v>0.0</v>
      </c>
      <c r="AH345" s="30">
        <v>0.0</v>
      </c>
      <c r="AI345" s="30">
        <v>0.0</v>
      </c>
      <c r="AJ345" s="79"/>
    </row>
    <row r="346">
      <c r="A346" s="30">
        <v>14333.2</v>
      </c>
      <c r="B346" s="31">
        <v>44482.0</v>
      </c>
      <c r="C346" s="31">
        <v>44498.0</v>
      </c>
      <c r="D346" s="32" t="s">
        <v>166</v>
      </c>
      <c r="E346" s="32" t="s">
        <v>160</v>
      </c>
      <c r="F346" s="37"/>
      <c r="G346" s="37"/>
      <c r="H346" s="37"/>
      <c r="I346" s="37"/>
      <c r="J346" s="30">
        <v>1.0</v>
      </c>
      <c r="K346" s="30">
        <v>0.0</v>
      </c>
      <c r="L346" s="30">
        <v>0.0</v>
      </c>
      <c r="M346" s="32" t="s">
        <v>39</v>
      </c>
      <c r="N346" s="32" t="s">
        <v>39</v>
      </c>
      <c r="O346" s="30">
        <v>0.0</v>
      </c>
      <c r="P346" s="30">
        <v>0.0</v>
      </c>
      <c r="Q346" s="30">
        <v>0.0</v>
      </c>
      <c r="R346" s="30">
        <v>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6.0</v>
      </c>
      <c r="AA346" s="30">
        <v>3.0</v>
      </c>
      <c r="AB346" s="30">
        <v>10.0</v>
      </c>
      <c r="AC346" s="30">
        <v>1.0</v>
      </c>
      <c r="AD346" s="30">
        <v>1.0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79"/>
    </row>
    <row r="347">
      <c r="A347" s="30">
        <v>14334.1</v>
      </c>
      <c r="B347" s="31">
        <v>44483.0</v>
      </c>
      <c r="C347" s="31">
        <v>44553.0</v>
      </c>
      <c r="D347" s="32" t="s">
        <v>87</v>
      </c>
      <c r="E347" s="32" t="s">
        <v>36</v>
      </c>
      <c r="F347" s="32" t="s">
        <v>118</v>
      </c>
      <c r="G347" s="32" t="s">
        <v>38</v>
      </c>
      <c r="H347" s="30">
        <v>27601.0</v>
      </c>
      <c r="I347" s="37"/>
      <c r="J347" s="30">
        <v>0.0</v>
      </c>
      <c r="K347" s="30">
        <v>1.0</v>
      </c>
      <c r="L347" s="30">
        <v>0.0</v>
      </c>
      <c r="M347" s="32" t="s">
        <v>49</v>
      </c>
      <c r="N347" s="32" t="s">
        <v>39</v>
      </c>
      <c r="O347" s="30">
        <v>0.0</v>
      </c>
      <c r="P347" s="30">
        <v>10.0</v>
      </c>
      <c r="Q347" s="30">
        <v>6.0</v>
      </c>
      <c r="R347" s="30">
        <v>6.0</v>
      </c>
      <c r="S347" s="30">
        <v>1.0</v>
      </c>
      <c r="T347" s="30">
        <v>1.0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0.0</v>
      </c>
      <c r="AA347" s="30">
        <v>0.0</v>
      </c>
      <c r="AB347" s="30">
        <v>0.0</v>
      </c>
      <c r="AC347" s="30">
        <v>0.0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79"/>
    </row>
    <row r="348">
      <c r="A348" s="30">
        <v>14334.2</v>
      </c>
      <c r="B348" s="31">
        <v>44483.0</v>
      </c>
      <c r="C348" s="40">
        <v>44553.0</v>
      </c>
      <c r="D348" s="32" t="s">
        <v>87</v>
      </c>
      <c r="E348" s="32" t="s">
        <v>36</v>
      </c>
      <c r="J348" s="30">
        <v>1.0</v>
      </c>
      <c r="K348" s="30">
        <v>0.0</v>
      </c>
      <c r="L348" s="30">
        <v>0.0</v>
      </c>
      <c r="M348" s="32" t="s">
        <v>49</v>
      </c>
      <c r="N348" s="32" t="s">
        <v>39</v>
      </c>
      <c r="O348" s="30">
        <v>0.0</v>
      </c>
      <c r="P348" s="30">
        <v>0.0</v>
      </c>
      <c r="Q348" s="30">
        <v>0.0</v>
      </c>
      <c r="R348" s="30">
        <v>0.0</v>
      </c>
      <c r="S348" s="30">
        <v>0.0</v>
      </c>
      <c r="T348" s="30">
        <v>0.0</v>
      </c>
      <c r="U348" s="30">
        <v>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5.0</v>
      </c>
      <c r="AA348" s="30">
        <v>3.0</v>
      </c>
      <c r="AB348" s="30">
        <v>10.0</v>
      </c>
      <c r="AC348" s="30">
        <v>2.0</v>
      </c>
      <c r="AD348" s="30">
        <v>1.0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69"/>
    </row>
    <row r="349">
      <c r="A349" s="30">
        <v>14334.3</v>
      </c>
      <c r="B349" s="31">
        <v>44483.0</v>
      </c>
      <c r="C349" s="40">
        <v>44553.0</v>
      </c>
      <c r="D349" s="32" t="s">
        <v>87</v>
      </c>
      <c r="E349" s="32" t="s">
        <v>36</v>
      </c>
      <c r="J349" s="30">
        <v>1.0</v>
      </c>
      <c r="K349" s="30">
        <v>0.0</v>
      </c>
      <c r="L349" s="30">
        <v>0.0</v>
      </c>
      <c r="M349" s="32" t="s">
        <v>49</v>
      </c>
      <c r="N349" s="32" t="s">
        <v>39</v>
      </c>
      <c r="O349" s="30">
        <v>0.0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0.0</v>
      </c>
      <c r="V349" s="30">
        <v>0.0</v>
      </c>
      <c r="W349" s="30">
        <v>0.0</v>
      </c>
      <c r="X349" s="30">
        <v>0.0</v>
      </c>
      <c r="Y349" s="30">
        <v>0.0</v>
      </c>
      <c r="Z349" s="30">
        <v>0.0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6.0</v>
      </c>
      <c r="AF349" s="30">
        <v>2.0</v>
      </c>
      <c r="AG349" s="30">
        <v>6.0</v>
      </c>
      <c r="AH349" s="30">
        <v>1.0</v>
      </c>
      <c r="AI349" s="30">
        <v>1.0</v>
      </c>
      <c r="AJ349" s="69"/>
    </row>
    <row r="350">
      <c r="A350" s="30">
        <v>14335.1</v>
      </c>
      <c r="B350" s="31">
        <v>44483.0</v>
      </c>
      <c r="C350" s="32" t="s">
        <v>171</v>
      </c>
      <c r="D350" s="32" t="s">
        <v>477</v>
      </c>
      <c r="E350" s="32" t="s">
        <v>36</v>
      </c>
      <c r="F350" s="32" t="s">
        <v>253</v>
      </c>
      <c r="G350" s="32" t="s">
        <v>107</v>
      </c>
      <c r="H350" s="30">
        <v>27511.0</v>
      </c>
      <c r="I350" s="35"/>
      <c r="J350" s="30">
        <v>0.0</v>
      </c>
      <c r="K350" s="30">
        <v>1.0</v>
      </c>
      <c r="L350" s="30">
        <v>0.0</v>
      </c>
      <c r="M350" s="32" t="s">
        <v>39</v>
      </c>
      <c r="N350" s="32" t="s">
        <v>39</v>
      </c>
      <c r="O350" s="30">
        <v>0.0</v>
      </c>
      <c r="P350" s="30">
        <v>0.0</v>
      </c>
      <c r="Q350" s="30">
        <v>0.0</v>
      </c>
      <c r="R350" s="30">
        <v>0.0</v>
      </c>
      <c r="S350" s="30">
        <v>0.0</v>
      </c>
      <c r="T350" s="30">
        <v>0.0</v>
      </c>
      <c r="U350" s="30">
        <v>0.0</v>
      </c>
      <c r="V350" s="30">
        <v>0.0</v>
      </c>
      <c r="W350" s="30">
        <v>0.0</v>
      </c>
      <c r="X350" s="30">
        <v>0.0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69"/>
    </row>
    <row r="351">
      <c r="A351" s="30">
        <v>14336.1</v>
      </c>
      <c r="B351" s="31">
        <v>44483.0</v>
      </c>
      <c r="C351" s="40">
        <v>44580.0</v>
      </c>
      <c r="D351" s="32" t="s">
        <v>240</v>
      </c>
      <c r="E351" s="32" t="s">
        <v>36</v>
      </c>
      <c r="F351" s="32" t="s">
        <v>118</v>
      </c>
      <c r="G351" s="32" t="s">
        <v>38</v>
      </c>
      <c r="H351" s="30">
        <v>27601.0</v>
      </c>
      <c r="I351" s="37"/>
      <c r="J351" s="30">
        <v>0.0</v>
      </c>
      <c r="K351" s="30">
        <v>1.0</v>
      </c>
      <c r="L351" s="30">
        <v>0.0</v>
      </c>
      <c r="M351" s="32" t="s">
        <v>39</v>
      </c>
      <c r="N351" s="32" t="s">
        <v>39</v>
      </c>
      <c r="O351" s="30">
        <v>2.0</v>
      </c>
      <c r="P351" s="30">
        <v>9.0</v>
      </c>
      <c r="Q351" s="30">
        <v>5.0</v>
      </c>
      <c r="R351" s="30">
        <v>6.0</v>
      </c>
      <c r="S351" s="30">
        <v>0.0</v>
      </c>
      <c r="T351" s="30">
        <v>1.0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0.0</v>
      </c>
      <c r="AA351" s="30">
        <v>0.0</v>
      </c>
      <c r="AB351" s="30">
        <v>0.0</v>
      </c>
      <c r="AC351" s="30">
        <v>0.0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69"/>
    </row>
    <row r="352">
      <c r="A352" s="30">
        <v>14336.2</v>
      </c>
      <c r="B352" s="31">
        <v>44483.0</v>
      </c>
      <c r="C352" s="31">
        <v>44580.0</v>
      </c>
      <c r="D352" s="32" t="s">
        <v>240</v>
      </c>
      <c r="E352" s="32" t="s">
        <v>36</v>
      </c>
      <c r="F352" s="32" t="s">
        <v>118</v>
      </c>
      <c r="G352" s="33" t="s">
        <v>38</v>
      </c>
      <c r="H352" s="34">
        <v>27601.0</v>
      </c>
      <c r="I352" s="35"/>
      <c r="J352" s="30">
        <v>0.0</v>
      </c>
      <c r="K352" s="30">
        <v>1.0</v>
      </c>
      <c r="L352" s="30">
        <v>0.0</v>
      </c>
      <c r="M352" s="32" t="s">
        <v>39</v>
      </c>
      <c r="N352" s="32" t="s">
        <v>39</v>
      </c>
      <c r="O352" s="30">
        <v>0.0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4.0</v>
      </c>
      <c r="V352" s="30">
        <v>2.0</v>
      </c>
      <c r="W352" s="30">
        <v>5.0</v>
      </c>
      <c r="X352" s="30">
        <v>0.0</v>
      </c>
      <c r="Y352" s="30">
        <v>1.0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69"/>
    </row>
    <row r="353">
      <c r="A353" s="30">
        <v>14336.3</v>
      </c>
      <c r="B353" s="31">
        <v>44483.0</v>
      </c>
      <c r="C353" s="40">
        <v>44580.0</v>
      </c>
      <c r="D353" s="32" t="s">
        <v>240</v>
      </c>
      <c r="E353" s="32" t="s">
        <v>36</v>
      </c>
      <c r="J353" s="30">
        <v>1.0</v>
      </c>
      <c r="K353" s="30">
        <v>0.0</v>
      </c>
      <c r="L353" s="30">
        <v>0.0</v>
      </c>
      <c r="M353" s="32" t="s">
        <v>39</v>
      </c>
      <c r="N353" s="32" t="s">
        <v>39</v>
      </c>
      <c r="O353" s="30">
        <v>0.0</v>
      </c>
      <c r="P353" s="30">
        <v>0.0</v>
      </c>
      <c r="Q353" s="30">
        <v>0.0</v>
      </c>
      <c r="R353" s="30">
        <v>0.0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4.0</v>
      </c>
      <c r="AF353" s="30">
        <v>2.0</v>
      </c>
      <c r="AG353" s="30">
        <v>5.0</v>
      </c>
      <c r="AH353" s="30">
        <v>1.0</v>
      </c>
      <c r="AI353" s="30">
        <v>0.0</v>
      </c>
      <c r="AJ353" s="69"/>
    </row>
    <row r="354">
      <c r="A354" s="30">
        <v>14336.4</v>
      </c>
      <c r="B354" s="31">
        <v>44483.0</v>
      </c>
      <c r="C354" s="40">
        <v>44580.0</v>
      </c>
      <c r="D354" s="32" t="s">
        <v>240</v>
      </c>
      <c r="E354" s="32" t="s">
        <v>36</v>
      </c>
      <c r="F354" s="32" t="s">
        <v>118</v>
      </c>
      <c r="G354" s="32" t="s">
        <v>38</v>
      </c>
      <c r="H354" s="30">
        <v>27601.0</v>
      </c>
      <c r="I354" s="37"/>
      <c r="J354" s="30">
        <v>0.0</v>
      </c>
      <c r="K354" s="30">
        <v>1.0</v>
      </c>
      <c r="L354" s="30">
        <v>0.0</v>
      </c>
      <c r="M354" s="32" t="s">
        <v>39</v>
      </c>
      <c r="N354" s="32" t="s">
        <v>39</v>
      </c>
      <c r="O354" s="30">
        <v>0.0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0.0</v>
      </c>
      <c r="V354" s="30">
        <v>5.0</v>
      </c>
      <c r="W354" s="30">
        <v>0.0</v>
      </c>
      <c r="X354" s="30">
        <v>0.0</v>
      </c>
      <c r="Y354" s="30">
        <v>0.0</v>
      </c>
      <c r="Z354" s="30">
        <v>0.0</v>
      </c>
      <c r="AA354" s="30">
        <v>0.0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69"/>
    </row>
    <row r="355">
      <c r="A355" s="30">
        <v>14337.1</v>
      </c>
      <c r="B355" s="31">
        <v>44483.0</v>
      </c>
      <c r="C355" s="40">
        <v>44571.0</v>
      </c>
      <c r="D355" s="32" t="s">
        <v>358</v>
      </c>
      <c r="E355" s="32" t="s">
        <v>160</v>
      </c>
      <c r="F355" s="32" t="s">
        <v>161</v>
      </c>
      <c r="G355" s="32" t="s">
        <v>51</v>
      </c>
      <c r="H355" s="30">
        <v>27502.0</v>
      </c>
      <c r="I355" s="37"/>
      <c r="J355" s="30">
        <v>0.0</v>
      </c>
      <c r="K355" s="30">
        <v>1.0</v>
      </c>
      <c r="L355" s="30">
        <v>0.0</v>
      </c>
      <c r="M355" s="32" t="s">
        <v>39</v>
      </c>
      <c r="N355" s="32" t="s">
        <v>39</v>
      </c>
      <c r="O355" s="30">
        <v>1.0</v>
      </c>
      <c r="P355" s="30">
        <v>0.0</v>
      </c>
      <c r="Q355" s="30">
        <v>0.0</v>
      </c>
      <c r="R355" s="30">
        <v>0.0</v>
      </c>
      <c r="S355" s="30">
        <v>0.0</v>
      </c>
      <c r="T355" s="30">
        <v>0.0</v>
      </c>
      <c r="U355" s="30">
        <v>11.0</v>
      </c>
      <c r="V355" s="30">
        <v>5.0</v>
      </c>
      <c r="W355" s="30">
        <v>10.0</v>
      </c>
      <c r="X355" s="30">
        <v>1.0</v>
      </c>
      <c r="Y355" s="30">
        <v>1.0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69"/>
    </row>
    <row r="356">
      <c r="A356" s="30">
        <v>14337.2</v>
      </c>
      <c r="B356" s="31">
        <v>44483.0</v>
      </c>
      <c r="C356" s="40">
        <v>44571.0</v>
      </c>
      <c r="D356" s="32" t="s">
        <v>358</v>
      </c>
      <c r="E356" s="32" t="s">
        <v>160</v>
      </c>
      <c r="F356" s="32" t="s">
        <v>162</v>
      </c>
      <c r="G356" s="32" t="s">
        <v>51</v>
      </c>
      <c r="H356" s="30">
        <v>27502.0</v>
      </c>
      <c r="I356" s="37"/>
      <c r="J356" s="30">
        <v>0.0</v>
      </c>
      <c r="K356" s="30">
        <v>1.0</v>
      </c>
      <c r="L356" s="30">
        <v>0.0</v>
      </c>
      <c r="M356" s="32" t="s">
        <v>39</v>
      </c>
      <c r="N356" s="32" t="s">
        <v>39</v>
      </c>
      <c r="O356" s="30">
        <v>0.0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0.0</v>
      </c>
      <c r="V356" s="30">
        <v>0.0</v>
      </c>
      <c r="W356" s="30">
        <v>0.0</v>
      </c>
      <c r="X356" s="30">
        <v>0.0</v>
      </c>
      <c r="Y356" s="30">
        <v>0.0</v>
      </c>
      <c r="Z356" s="30">
        <v>0.0</v>
      </c>
      <c r="AA356" s="30">
        <v>0.0</v>
      </c>
      <c r="AB356" s="30">
        <v>0.0</v>
      </c>
      <c r="AC356" s="30">
        <v>0.0</v>
      </c>
      <c r="AD356" s="30">
        <v>0.0</v>
      </c>
      <c r="AE356" s="30">
        <v>8.0</v>
      </c>
      <c r="AF356" s="30">
        <v>0.0</v>
      </c>
      <c r="AG356" s="30">
        <v>10.0</v>
      </c>
      <c r="AH356" s="30">
        <v>1.0</v>
      </c>
      <c r="AI356" s="30">
        <v>1.0</v>
      </c>
      <c r="AJ356" s="69"/>
    </row>
    <row r="357">
      <c r="A357" s="30">
        <v>14337.3</v>
      </c>
      <c r="B357" s="31">
        <v>44483.0</v>
      </c>
      <c r="C357" s="31">
        <v>44571.0</v>
      </c>
      <c r="D357" s="32" t="s">
        <v>358</v>
      </c>
      <c r="E357" s="33" t="s">
        <v>160</v>
      </c>
      <c r="F357" s="37"/>
      <c r="G357" s="38"/>
      <c r="H357" s="38"/>
      <c r="I357" s="35"/>
      <c r="J357" s="30">
        <v>1.0</v>
      </c>
      <c r="K357" s="30">
        <v>0.0</v>
      </c>
      <c r="L357" s="30">
        <v>0.0</v>
      </c>
      <c r="M357" s="32" t="s">
        <v>39</v>
      </c>
      <c r="N357" s="32" t="s">
        <v>39</v>
      </c>
      <c r="O357" s="30">
        <v>0.0</v>
      </c>
      <c r="P357" s="30">
        <v>0.0</v>
      </c>
      <c r="Q357" s="30">
        <v>0.0</v>
      </c>
      <c r="R357" s="30">
        <v>0.0</v>
      </c>
      <c r="S357" s="30">
        <v>0.0</v>
      </c>
      <c r="T357" s="30">
        <v>0.0</v>
      </c>
      <c r="U357" s="30">
        <v>0.0</v>
      </c>
      <c r="V357" s="30">
        <v>0.0</v>
      </c>
      <c r="W357" s="30">
        <v>0.0</v>
      </c>
      <c r="X357" s="30">
        <v>0.0</v>
      </c>
      <c r="Y357" s="30">
        <v>0.0</v>
      </c>
      <c r="Z357" s="30">
        <v>7.0</v>
      </c>
      <c r="AA357" s="30">
        <v>4.0</v>
      </c>
      <c r="AB357" s="30">
        <v>10.0</v>
      </c>
      <c r="AC357" s="30">
        <v>1.0</v>
      </c>
      <c r="AD357" s="30">
        <v>1.0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69"/>
    </row>
    <row r="358">
      <c r="A358" s="30">
        <v>14338.1</v>
      </c>
      <c r="B358" s="31">
        <v>44483.0</v>
      </c>
      <c r="C358" s="40">
        <v>44580.0</v>
      </c>
      <c r="D358" s="32" t="s">
        <v>431</v>
      </c>
      <c r="E358" s="32" t="s">
        <v>36</v>
      </c>
      <c r="F358" s="32" t="s">
        <v>97</v>
      </c>
      <c r="G358" s="33" t="s">
        <v>38</v>
      </c>
      <c r="H358" s="34">
        <v>27610.0</v>
      </c>
      <c r="I358" s="35"/>
      <c r="J358" s="30">
        <v>0.0</v>
      </c>
      <c r="K358" s="30">
        <v>1.0</v>
      </c>
      <c r="L358" s="30">
        <v>0.0</v>
      </c>
      <c r="M358" s="32" t="s">
        <v>39</v>
      </c>
      <c r="N358" s="32" t="s">
        <v>39</v>
      </c>
      <c r="O358" s="30">
        <v>0.0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5.0</v>
      </c>
      <c r="V358" s="30">
        <v>5.0</v>
      </c>
      <c r="W358" s="30">
        <v>10.0</v>
      </c>
      <c r="X358" s="30">
        <v>1.0</v>
      </c>
      <c r="Y358" s="30">
        <v>0.0</v>
      </c>
      <c r="Z358" s="30">
        <v>0.0</v>
      </c>
      <c r="AA358" s="30">
        <v>0.0</v>
      </c>
      <c r="AB358" s="30">
        <v>0.0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69"/>
    </row>
    <row r="359">
      <c r="A359" s="30">
        <v>14338.2</v>
      </c>
      <c r="B359" s="31">
        <v>44483.0</v>
      </c>
      <c r="C359" s="31">
        <v>44580.0</v>
      </c>
      <c r="D359" s="32" t="s">
        <v>431</v>
      </c>
      <c r="E359" s="32" t="s">
        <v>36</v>
      </c>
      <c r="F359" s="32" t="s">
        <v>112</v>
      </c>
      <c r="G359" s="33" t="s">
        <v>38</v>
      </c>
      <c r="H359" s="34">
        <v>27610.0</v>
      </c>
      <c r="I359" s="35"/>
      <c r="J359" s="30">
        <v>0.0</v>
      </c>
      <c r="K359" s="30">
        <v>1.0</v>
      </c>
      <c r="L359" s="30">
        <v>0.0</v>
      </c>
      <c r="M359" s="32" t="s">
        <v>39</v>
      </c>
      <c r="N359" s="32" t="s">
        <v>39</v>
      </c>
      <c r="O359" s="30">
        <v>0.0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10.0</v>
      </c>
      <c r="V359" s="30">
        <v>5.0</v>
      </c>
      <c r="W359" s="30">
        <v>10.0</v>
      </c>
      <c r="X359" s="30">
        <v>1.0</v>
      </c>
      <c r="Y359" s="30">
        <v>0.0</v>
      </c>
      <c r="Z359" s="30">
        <v>0.0</v>
      </c>
      <c r="AA359" s="30">
        <v>0.0</v>
      </c>
      <c r="AB359" s="30">
        <v>0.0</v>
      </c>
      <c r="AC359" s="30">
        <v>0.0</v>
      </c>
      <c r="AD359" s="30">
        <v>0.0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69"/>
    </row>
    <row r="360">
      <c r="A360" s="30">
        <v>14339.1</v>
      </c>
      <c r="B360" s="31">
        <v>44483.0</v>
      </c>
      <c r="C360" s="31">
        <v>44546.0</v>
      </c>
      <c r="D360" s="32" t="s">
        <v>215</v>
      </c>
      <c r="E360" s="32" t="s">
        <v>36</v>
      </c>
      <c r="F360" s="32" t="s">
        <v>308</v>
      </c>
      <c r="G360" s="33" t="s">
        <v>43</v>
      </c>
      <c r="H360" s="34">
        <v>27545.0</v>
      </c>
      <c r="I360" s="35"/>
      <c r="J360" s="30">
        <v>0.0</v>
      </c>
      <c r="K360" s="30">
        <v>1.0</v>
      </c>
      <c r="L360" s="30">
        <v>0.0</v>
      </c>
      <c r="M360" s="32" t="s">
        <v>39</v>
      </c>
      <c r="N360" s="32" t="s">
        <v>39</v>
      </c>
      <c r="O360" s="30">
        <v>0.0</v>
      </c>
      <c r="P360" s="30">
        <v>0.0</v>
      </c>
      <c r="Q360" s="30">
        <v>0.0</v>
      </c>
      <c r="R360" s="30">
        <v>0.0</v>
      </c>
      <c r="S360" s="30">
        <v>0.0</v>
      </c>
      <c r="T360" s="30">
        <v>0.0</v>
      </c>
      <c r="U360" s="30">
        <v>11.0</v>
      </c>
      <c r="V360" s="30">
        <v>3.0</v>
      </c>
      <c r="W360" s="30">
        <v>10.0</v>
      </c>
      <c r="X360" s="30">
        <v>1.0</v>
      </c>
      <c r="Y360" s="30">
        <v>1.0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69"/>
    </row>
    <row r="361">
      <c r="A361" s="30">
        <v>14339.2</v>
      </c>
      <c r="B361" s="31">
        <v>44483.0</v>
      </c>
      <c r="C361" s="31">
        <v>44547.0</v>
      </c>
      <c r="D361" s="32" t="s">
        <v>215</v>
      </c>
      <c r="E361" s="32" t="s">
        <v>36</v>
      </c>
      <c r="J361" s="30">
        <v>0.0</v>
      </c>
      <c r="K361" s="30">
        <v>0.0</v>
      </c>
      <c r="L361" s="30">
        <v>1.0</v>
      </c>
      <c r="M361" s="32" t="s">
        <v>39</v>
      </c>
      <c r="N361" s="32" t="s">
        <v>39</v>
      </c>
      <c r="O361" s="30">
        <v>0.0</v>
      </c>
      <c r="P361" s="30">
        <v>0.0</v>
      </c>
      <c r="Q361" s="30">
        <v>0.0</v>
      </c>
      <c r="R361" s="30">
        <v>0.0</v>
      </c>
      <c r="S361" s="30">
        <v>0.0</v>
      </c>
      <c r="T361" s="30">
        <v>0.0</v>
      </c>
      <c r="U361" s="30">
        <v>12.0</v>
      </c>
      <c r="V361" s="30">
        <v>5.0</v>
      </c>
      <c r="W361" s="30">
        <v>5.0</v>
      </c>
      <c r="X361" s="30">
        <v>2.0</v>
      </c>
      <c r="Y361" s="30">
        <v>1.0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69"/>
    </row>
    <row r="362">
      <c r="A362" s="30">
        <v>14339.3</v>
      </c>
      <c r="B362" s="31">
        <v>44483.0</v>
      </c>
      <c r="C362" s="31">
        <v>44547.0</v>
      </c>
      <c r="D362" s="32" t="s">
        <v>215</v>
      </c>
      <c r="E362" s="32" t="s">
        <v>36</v>
      </c>
      <c r="J362" s="30">
        <v>0.0</v>
      </c>
      <c r="K362" s="30">
        <v>0.0</v>
      </c>
      <c r="L362" s="30">
        <v>1.0</v>
      </c>
      <c r="M362" s="32" t="s">
        <v>39</v>
      </c>
      <c r="N362" s="32" t="s">
        <v>39</v>
      </c>
      <c r="O362" s="30">
        <v>0.0</v>
      </c>
      <c r="P362" s="30">
        <v>11.0</v>
      </c>
      <c r="Q362" s="30">
        <v>7.0</v>
      </c>
      <c r="R362" s="30">
        <v>0.0</v>
      </c>
      <c r="S362" s="30">
        <v>0.0</v>
      </c>
      <c r="T362" s="30">
        <v>1.0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69"/>
    </row>
    <row r="363">
      <c r="A363" s="30">
        <v>14339.4</v>
      </c>
      <c r="B363" s="31">
        <v>44483.0</v>
      </c>
      <c r="C363" s="31">
        <v>44547.0</v>
      </c>
      <c r="D363" s="32" t="s">
        <v>215</v>
      </c>
      <c r="E363" s="32" t="s">
        <v>36</v>
      </c>
      <c r="J363" s="30">
        <v>1.0</v>
      </c>
      <c r="K363" s="30">
        <v>0.0</v>
      </c>
      <c r="L363" s="30">
        <v>0.0</v>
      </c>
      <c r="M363" s="32" t="s">
        <v>39</v>
      </c>
      <c r="N363" s="32" t="s">
        <v>39</v>
      </c>
      <c r="O363" s="30">
        <v>0.0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7.0</v>
      </c>
      <c r="AA363" s="30">
        <v>3.0</v>
      </c>
      <c r="AB363" s="30">
        <v>10.0</v>
      </c>
      <c r="AC363" s="30">
        <v>1.0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69"/>
    </row>
    <row r="364">
      <c r="A364" s="30">
        <v>14339.5</v>
      </c>
      <c r="B364" s="31">
        <v>44483.0</v>
      </c>
      <c r="C364" s="31">
        <v>44547.0</v>
      </c>
      <c r="D364" s="32" t="s">
        <v>215</v>
      </c>
      <c r="E364" s="32" t="s">
        <v>36</v>
      </c>
      <c r="F364" s="32" t="s">
        <v>308</v>
      </c>
      <c r="G364" s="32" t="s">
        <v>43</v>
      </c>
      <c r="H364" s="30">
        <v>27545.0</v>
      </c>
      <c r="I364" s="37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0.0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11.0</v>
      </c>
      <c r="V364" s="30">
        <v>0.0</v>
      </c>
      <c r="W364" s="30">
        <v>10.0</v>
      </c>
      <c r="X364" s="30">
        <v>1.0</v>
      </c>
      <c r="Y364" s="30">
        <v>0.0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69"/>
    </row>
    <row r="365">
      <c r="A365" s="30">
        <v>14339.6</v>
      </c>
      <c r="B365" s="31">
        <v>44483.0</v>
      </c>
      <c r="C365" s="31">
        <v>44547.0</v>
      </c>
      <c r="D365" s="32" t="s">
        <v>215</v>
      </c>
      <c r="E365" s="32" t="s">
        <v>36</v>
      </c>
      <c r="J365" s="30">
        <v>1.0</v>
      </c>
      <c r="K365" s="30">
        <v>0.0</v>
      </c>
      <c r="L365" s="30">
        <v>0.0</v>
      </c>
      <c r="M365" s="32" t="s">
        <v>39</v>
      </c>
      <c r="N365" s="32" t="s">
        <v>39</v>
      </c>
      <c r="O365" s="30">
        <v>0.0</v>
      </c>
      <c r="P365" s="30">
        <v>0.0</v>
      </c>
      <c r="Q365" s="30">
        <v>0.0</v>
      </c>
      <c r="R365" s="30">
        <v>0.0</v>
      </c>
      <c r="S365" s="30">
        <v>0.0</v>
      </c>
      <c r="T365" s="30">
        <v>0.0</v>
      </c>
      <c r="U365" s="30">
        <v>0.0</v>
      </c>
      <c r="V365" s="30">
        <v>0.0</v>
      </c>
      <c r="W365" s="30">
        <v>0.0</v>
      </c>
      <c r="X365" s="30">
        <v>0.0</v>
      </c>
      <c r="Y365" s="30">
        <v>0.0</v>
      </c>
      <c r="Z365" s="30">
        <v>9.0</v>
      </c>
      <c r="AA365" s="30">
        <v>5.0</v>
      </c>
      <c r="AB365" s="30">
        <v>10.0</v>
      </c>
      <c r="AC365" s="30">
        <v>1.0</v>
      </c>
      <c r="AD365" s="30">
        <v>1.0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69"/>
    </row>
    <row r="366">
      <c r="A366" s="30">
        <v>14340.1</v>
      </c>
      <c r="B366" s="31">
        <v>44483.0</v>
      </c>
      <c r="C366" s="31">
        <v>44553.0</v>
      </c>
      <c r="D366" s="32" t="s">
        <v>113</v>
      </c>
      <c r="E366" s="32" t="s">
        <v>36</v>
      </c>
      <c r="F366" s="32" t="s">
        <v>88</v>
      </c>
      <c r="G366" s="32" t="s">
        <v>89</v>
      </c>
      <c r="H366" s="30">
        <v>27609.0</v>
      </c>
      <c r="I366" s="37"/>
      <c r="J366" s="30">
        <v>0.0</v>
      </c>
      <c r="K366" s="30">
        <v>1.0</v>
      </c>
      <c r="L366" s="30">
        <v>0.0</v>
      </c>
      <c r="M366" s="32" t="s">
        <v>49</v>
      </c>
      <c r="N366" s="32" t="s">
        <v>39</v>
      </c>
      <c r="O366" s="30">
        <v>0.0</v>
      </c>
      <c r="P366" s="30">
        <v>11.0</v>
      </c>
      <c r="Q366" s="30">
        <v>7.0</v>
      </c>
      <c r="R366" s="30">
        <v>5.0</v>
      </c>
      <c r="S366" s="30">
        <v>2.0</v>
      </c>
      <c r="T366" s="30">
        <v>1.0</v>
      </c>
      <c r="U366" s="30">
        <v>0.0</v>
      </c>
      <c r="V366" s="30">
        <v>0.0</v>
      </c>
      <c r="W366" s="30">
        <v>0.0</v>
      </c>
      <c r="X366" s="30">
        <v>0.0</v>
      </c>
      <c r="Y366" s="30">
        <v>0.0</v>
      </c>
      <c r="Z366" s="30">
        <v>0.0</v>
      </c>
      <c r="AA366" s="30">
        <v>0.0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69"/>
    </row>
    <row r="367">
      <c r="A367" s="30">
        <v>14340.2</v>
      </c>
      <c r="B367" s="31">
        <v>44483.0</v>
      </c>
      <c r="C367" s="31">
        <v>44553.0</v>
      </c>
      <c r="D367" s="32" t="s">
        <v>113</v>
      </c>
      <c r="E367" s="32" t="s">
        <v>36</v>
      </c>
      <c r="F367" s="32" t="s">
        <v>216</v>
      </c>
      <c r="G367" s="32" t="s">
        <v>86</v>
      </c>
      <c r="H367" s="30">
        <v>27591.0</v>
      </c>
      <c r="I367" s="37"/>
      <c r="J367" s="30">
        <v>0.0</v>
      </c>
      <c r="K367" s="30">
        <v>1.0</v>
      </c>
      <c r="L367" s="30">
        <v>0.0</v>
      </c>
      <c r="M367" s="32" t="s">
        <v>49</v>
      </c>
      <c r="N367" s="32" t="s">
        <v>39</v>
      </c>
      <c r="O367" s="30">
        <v>0.0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11.0</v>
      </c>
      <c r="V367" s="30">
        <v>5.0</v>
      </c>
      <c r="W367" s="30">
        <v>10.0</v>
      </c>
      <c r="X367" s="30">
        <v>1.0</v>
      </c>
      <c r="Y367" s="30">
        <v>1.0</v>
      </c>
      <c r="Z367" s="30">
        <v>0.0</v>
      </c>
      <c r="AA367" s="30">
        <v>0.0</v>
      </c>
      <c r="AB367" s="30">
        <v>0.0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69"/>
    </row>
    <row r="368">
      <c r="A368" s="30">
        <v>14341.1</v>
      </c>
      <c r="B368" s="31">
        <v>44483.0</v>
      </c>
      <c r="C368" s="31">
        <v>44579.0</v>
      </c>
      <c r="D368" s="32" t="s">
        <v>150</v>
      </c>
      <c r="E368" s="32" t="s">
        <v>36</v>
      </c>
      <c r="F368" s="32" t="s">
        <v>151</v>
      </c>
      <c r="G368" s="32" t="s">
        <v>38</v>
      </c>
      <c r="H368" s="30">
        <v>27606.0</v>
      </c>
      <c r="I368" s="37"/>
      <c r="J368" s="30">
        <v>0.0</v>
      </c>
      <c r="K368" s="30">
        <v>1.0</v>
      </c>
      <c r="L368" s="30">
        <v>0.0</v>
      </c>
      <c r="M368" s="32" t="s">
        <v>39</v>
      </c>
      <c r="N368" s="32" t="s">
        <v>39</v>
      </c>
      <c r="O368" s="30">
        <v>0.0</v>
      </c>
      <c r="P368" s="30">
        <v>0.0</v>
      </c>
      <c r="Q368" s="30">
        <v>0.0</v>
      </c>
      <c r="R368" s="30">
        <v>0.0</v>
      </c>
      <c r="S368" s="30">
        <v>0.0</v>
      </c>
      <c r="T368" s="30">
        <v>0.0</v>
      </c>
      <c r="U368" s="30">
        <v>0.0</v>
      </c>
      <c r="V368" s="30">
        <v>0.0</v>
      </c>
      <c r="W368" s="30">
        <v>0.0</v>
      </c>
      <c r="X368" s="30">
        <v>0.0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5.0</v>
      </c>
      <c r="AF368" s="30">
        <v>1.0</v>
      </c>
      <c r="AG368" s="30">
        <v>10.0</v>
      </c>
      <c r="AH368" s="30">
        <v>2.0</v>
      </c>
      <c r="AI368" s="30">
        <v>1.0</v>
      </c>
      <c r="AJ368" s="69"/>
    </row>
    <row r="369" ht="30.0" customHeight="1">
      <c r="A369" s="30">
        <v>14342.1</v>
      </c>
      <c r="B369" s="31">
        <v>44483.0</v>
      </c>
      <c r="C369" s="31">
        <v>44522.0</v>
      </c>
      <c r="D369" s="32" t="s">
        <v>395</v>
      </c>
      <c r="E369" s="32" t="s">
        <v>46</v>
      </c>
      <c r="F369" s="32" t="s">
        <v>280</v>
      </c>
      <c r="G369" s="32" t="s">
        <v>107</v>
      </c>
      <c r="H369" s="30">
        <v>27511.0</v>
      </c>
      <c r="I369" s="37"/>
      <c r="J369" s="30">
        <v>0.0</v>
      </c>
      <c r="K369" s="30">
        <v>1.0</v>
      </c>
      <c r="L369" s="30">
        <v>0.0</v>
      </c>
      <c r="M369" s="32" t="s">
        <v>49</v>
      </c>
      <c r="N369" s="32" t="s">
        <v>39</v>
      </c>
      <c r="O369" s="30">
        <v>0.0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11.0</v>
      </c>
      <c r="V369" s="30">
        <v>3.0</v>
      </c>
      <c r="W369" s="30">
        <v>10.0</v>
      </c>
      <c r="X369" s="30">
        <v>0.0</v>
      </c>
      <c r="Y369" s="30">
        <v>1.0</v>
      </c>
      <c r="Z369" s="30">
        <v>0.0</v>
      </c>
      <c r="AA369" s="30">
        <v>0.0</v>
      </c>
      <c r="AB369" s="30">
        <v>0.0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5.0</v>
      </c>
      <c r="AH369" s="30">
        <v>1.0</v>
      </c>
      <c r="AI369" s="30">
        <v>0.0</v>
      </c>
      <c r="AJ369" s="69"/>
    </row>
    <row r="370">
      <c r="A370" s="30">
        <v>14342.2</v>
      </c>
      <c r="B370" s="31">
        <v>44483.0</v>
      </c>
      <c r="C370" s="31">
        <v>44522.0</v>
      </c>
      <c r="D370" s="32" t="s">
        <v>395</v>
      </c>
      <c r="E370" s="32" t="s">
        <v>46</v>
      </c>
      <c r="F370" s="32" t="s">
        <v>253</v>
      </c>
      <c r="G370" s="32" t="s">
        <v>107</v>
      </c>
      <c r="H370" s="30">
        <v>27511.0</v>
      </c>
      <c r="I370" s="37"/>
      <c r="J370" s="30">
        <v>0.0</v>
      </c>
      <c r="K370" s="30">
        <v>1.0</v>
      </c>
      <c r="L370" s="30">
        <v>0.0</v>
      </c>
      <c r="M370" s="32" t="s">
        <v>49</v>
      </c>
      <c r="N370" s="32" t="s">
        <v>39</v>
      </c>
      <c r="O370" s="30">
        <v>5.0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10.0</v>
      </c>
      <c r="V370" s="30">
        <v>5.0</v>
      </c>
      <c r="W370" s="30">
        <v>10.0</v>
      </c>
      <c r="X370" s="30">
        <v>1.0</v>
      </c>
      <c r="Y370" s="30">
        <v>1.0</v>
      </c>
      <c r="Z370" s="30">
        <v>0.0</v>
      </c>
      <c r="AA370" s="30">
        <v>0.0</v>
      </c>
      <c r="AB370" s="30">
        <v>0.0</v>
      </c>
      <c r="AC370" s="30">
        <v>0.0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69"/>
    </row>
    <row r="371">
      <c r="A371" s="30">
        <v>14342.3</v>
      </c>
      <c r="B371" s="31">
        <v>44483.0</v>
      </c>
      <c r="C371" s="31">
        <v>44522.0</v>
      </c>
      <c r="D371" s="32" t="s">
        <v>395</v>
      </c>
      <c r="E371" s="32" t="s">
        <v>46</v>
      </c>
      <c r="I371" s="35"/>
      <c r="J371" s="30">
        <v>1.0</v>
      </c>
      <c r="K371" s="30">
        <v>0.0</v>
      </c>
      <c r="L371" s="30">
        <v>0.0</v>
      </c>
      <c r="M371" s="32" t="s">
        <v>39</v>
      </c>
      <c r="N371" s="32" t="s">
        <v>39</v>
      </c>
      <c r="O371" s="30">
        <v>0.0</v>
      </c>
      <c r="P371" s="30">
        <v>0.0</v>
      </c>
      <c r="Q371" s="30">
        <v>0.0</v>
      </c>
      <c r="R371" s="30">
        <v>0.0</v>
      </c>
      <c r="S371" s="30">
        <v>0.0</v>
      </c>
      <c r="T371" s="30">
        <v>0.0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9.0</v>
      </c>
      <c r="AA371" s="30">
        <v>5.0</v>
      </c>
      <c r="AB371" s="30">
        <v>12.0</v>
      </c>
      <c r="AC371" s="30">
        <v>3.0</v>
      </c>
      <c r="AD371" s="30">
        <v>1.0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69"/>
    </row>
    <row r="372">
      <c r="A372" s="30">
        <v>14343.1</v>
      </c>
      <c r="B372" s="31">
        <v>44483.0</v>
      </c>
      <c r="C372" s="31">
        <v>44580.0</v>
      </c>
      <c r="D372" s="32" t="s">
        <v>137</v>
      </c>
      <c r="E372" s="33" t="s">
        <v>138</v>
      </c>
      <c r="F372" s="32" t="s">
        <v>161</v>
      </c>
      <c r="G372" s="32" t="s">
        <v>51</v>
      </c>
      <c r="H372" s="30">
        <v>27502.0</v>
      </c>
      <c r="I372" s="35"/>
      <c r="J372" s="30">
        <v>0.0</v>
      </c>
      <c r="K372" s="30">
        <v>1.0</v>
      </c>
      <c r="L372" s="30">
        <v>0.0</v>
      </c>
      <c r="M372" s="32" t="s">
        <v>39</v>
      </c>
      <c r="N372" s="32" t="s">
        <v>39</v>
      </c>
      <c r="O372" s="30">
        <v>0.0</v>
      </c>
      <c r="P372" s="30">
        <v>0.0</v>
      </c>
      <c r="Q372" s="30">
        <v>0.0</v>
      </c>
      <c r="R372" s="30">
        <v>0.0</v>
      </c>
      <c r="S372" s="30">
        <v>0.0</v>
      </c>
      <c r="T372" s="30">
        <v>0.0</v>
      </c>
      <c r="U372" s="30">
        <v>2.0</v>
      </c>
      <c r="V372" s="30">
        <v>5.0</v>
      </c>
      <c r="W372" s="30">
        <v>10.0</v>
      </c>
      <c r="X372" s="30">
        <v>1.0</v>
      </c>
      <c r="Y372" s="30">
        <v>1.0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69"/>
    </row>
    <row r="373">
      <c r="A373" s="30">
        <v>14343.2</v>
      </c>
      <c r="B373" s="31">
        <v>44483.0</v>
      </c>
      <c r="C373" s="31">
        <v>44580.0</v>
      </c>
      <c r="D373" s="32" t="s">
        <v>137</v>
      </c>
      <c r="E373" s="33" t="s">
        <v>138</v>
      </c>
      <c r="F373" s="32" t="s">
        <v>161</v>
      </c>
      <c r="G373" s="32" t="s">
        <v>51</v>
      </c>
      <c r="H373" s="34">
        <v>27502.0</v>
      </c>
      <c r="I373" s="35"/>
      <c r="J373" s="30">
        <v>0.0</v>
      </c>
      <c r="K373" s="30">
        <v>1.0</v>
      </c>
      <c r="L373" s="30">
        <v>0.0</v>
      </c>
      <c r="M373" s="32" t="s">
        <v>39</v>
      </c>
      <c r="N373" s="32" t="s">
        <v>39</v>
      </c>
      <c r="O373" s="30">
        <v>0.0</v>
      </c>
      <c r="P373" s="30">
        <v>0.0</v>
      </c>
      <c r="Q373" s="30">
        <v>0.0</v>
      </c>
      <c r="R373" s="30">
        <v>0.0</v>
      </c>
      <c r="S373" s="30">
        <v>0.0</v>
      </c>
      <c r="T373" s="30">
        <v>0.0</v>
      </c>
      <c r="U373" s="30">
        <v>6.0</v>
      </c>
      <c r="V373" s="30">
        <v>5.0</v>
      </c>
      <c r="W373" s="30">
        <v>10.0</v>
      </c>
      <c r="X373" s="30">
        <v>1.0</v>
      </c>
      <c r="Y373" s="30">
        <v>1.0</v>
      </c>
      <c r="Z373" s="30">
        <v>0.0</v>
      </c>
      <c r="AA373" s="30">
        <v>0.0</v>
      </c>
      <c r="AB373" s="30">
        <v>0.0</v>
      </c>
      <c r="AC373" s="30">
        <v>0.0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69"/>
    </row>
    <row r="374">
      <c r="A374" s="30">
        <v>14343.3</v>
      </c>
      <c r="B374" s="31">
        <v>44483.0</v>
      </c>
      <c r="C374" s="31">
        <v>44580.0</v>
      </c>
      <c r="D374" s="32" t="s">
        <v>137</v>
      </c>
      <c r="E374" s="33" t="s">
        <v>138</v>
      </c>
      <c r="F374" s="32" t="s">
        <v>161</v>
      </c>
      <c r="G374" s="32" t="s">
        <v>51</v>
      </c>
      <c r="H374" s="30">
        <v>27502.0</v>
      </c>
      <c r="I374" s="35"/>
      <c r="J374" s="30">
        <v>0.0</v>
      </c>
      <c r="K374" s="30">
        <v>1.0</v>
      </c>
      <c r="L374" s="30">
        <v>0.0</v>
      </c>
      <c r="M374" s="32" t="s">
        <v>39</v>
      </c>
      <c r="N374" s="32" t="s">
        <v>39</v>
      </c>
      <c r="O374" s="30">
        <v>0.0</v>
      </c>
      <c r="P374" s="30">
        <v>6.0</v>
      </c>
      <c r="Q374" s="30">
        <v>5.0</v>
      </c>
      <c r="R374" s="30">
        <v>10.0</v>
      </c>
      <c r="S374" s="30">
        <v>1.0</v>
      </c>
      <c r="T374" s="30">
        <v>1.0</v>
      </c>
      <c r="U374" s="30">
        <v>0.0</v>
      </c>
      <c r="V374" s="30">
        <v>0.0</v>
      </c>
      <c r="W374" s="30">
        <v>0.0</v>
      </c>
      <c r="X374" s="30">
        <v>0.0</v>
      </c>
      <c r="Y374" s="30">
        <v>0.0</v>
      </c>
      <c r="Z374" s="30">
        <v>0.0</v>
      </c>
      <c r="AA374" s="30">
        <v>0.0</v>
      </c>
      <c r="AB374" s="30">
        <v>0.0</v>
      </c>
      <c r="AC374" s="30">
        <v>0.0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69"/>
    </row>
    <row r="375">
      <c r="A375" s="30">
        <v>14344.1</v>
      </c>
      <c r="B375" s="31">
        <v>44483.0</v>
      </c>
      <c r="C375" s="31">
        <v>44523.0</v>
      </c>
      <c r="D375" s="32" t="s">
        <v>137</v>
      </c>
      <c r="E375" s="33" t="s">
        <v>138</v>
      </c>
      <c r="F375" s="32" t="s">
        <v>129</v>
      </c>
      <c r="G375" s="32" t="s">
        <v>109</v>
      </c>
      <c r="H375" s="30">
        <v>27529.0</v>
      </c>
      <c r="I375" s="35"/>
      <c r="J375" s="30">
        <v>0.0</v>
      </c>
      <c r="K375" s="30">
        <v>1.0</v>
      </c>
      <c r="L375" s="30">
        <v>0.0</v>
      </c>
      <c r="M375" s="32" t="s">
        <v>39</v>
      </c>
      <c r="N375" s="32" t="s">
        <v>39</v>
      </c>
      <c r="O375" s="30">
        <v>3.0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12.0</v>
      </c>
      <c r="V375" s="30">
        <v>6.0</v>
      </c>
      <c r="W375" s="30">
        <v>10.0</v>
      </c>
      <c r="X375" s="30">
        <v>2.0</v>
      </c>
      <c r="Y375" s="30">
        <v>1.0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69"/>
    </row>
    <row r="376">
      <c r="A376" s="30">
        <v>14344.2</v>
      </c>
      <c r="B376" s="31">
        <v>44483.0</v>
      </c>
      <c r="C376" s="31">
        <v>44524.0</v>
      </c>
      <c r="D376" s="32" t="s">
        <v>137</v>
      </c>
      <c r="E376" s="32" t="s">
        <v>138</v>
      </c>
      <c r="F376" s="32" t="s">
        <v>40</v>
      </c>
      <c r="G376" s="38"/>
      <c r="H376" s="38"/>
      <c r="I376" s="35"/>
      <c r="J376" s="30">
        <v>0.0</v>
      </c>
      <c r="K376" s="30">
        <v>1.0</v>
      </c>
      <c r="L376" s="30">
        <v>0.0</v>
      </c>
      <c r="M376" s="32" t="s">
        <v>39</v>
      </c>
      <c r="N376" s="32" t="s">
        <v>39</v>
      </c>
      <c r="O376" s="30">
        <v>2.0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11.0</v>
      </c>
      <c r="AA376" s="30">
        <v>6.0</v>
      </c>
      <c r="AB376" s="30">
        <v>12.0</v>
      </c>
      <c r="AC376" s="30">
        <v>1.0</v>
      </c>
      <c r="AD376" s="30">
        <v>1.0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69"/>
    </row>
    <row r="377">
      <c r="A377" s="30">
        <v>14345.1</v>
      </c>
      <c r="B377" s="31">
        <v>44483.0</v>
      </c>
      <c r="C377" s="31">
        <v>44579.0</v>
      </c>
      <c r="D377" s="32" t="s">
        <v>337</v>
      </c>
      <c r="E377" s="33" t="s">
        <v>36</v>
      </c>
      <c r="F377" s="32" t="s">
        <v>334</v>
      </c>
      <c r="G377" s="32" t="s">
        <v>38</v>
      </c>
      <c r="H377" s="30">
        <v>27607.0</v>
      </c>
      <c r="I377" s="35"/>
      <c r="J377" s="30">
        <v>0.0</v>
      </c>
      <c r="K377" s="30">
        <v>1.0</v>
      </c>
      <c r="L377" s="30">
        <v>0.0</v>
      </c>
      <c r="M377" s="32" t="s">
        <v>39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4.0</v>
      </c>
      <c r="V377" s="30">
        <v>4.0</v>
      </c>
      <c r="W377" s="30">
        <v>5.0</v>
      </c>
      <c r="X377" s="30">
        <v>2.0</v>
      </c>
      <c r="Y377" s="30">
        <v>1.0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69"/>
    </row>
    <row r="378">
      <c r="A378" s="30">
        <v>14346.1</v>
      </c>
      <c r="B378" s="31">
        <v>44483.0</v>
      </c>
      <c r="C378" s="31">
        <v>44484.0</v>
      </c>
      <c r="D378" s="32" t="s">
        <v>137</v>
      </c>
      <c r="E378" s="32" t="s">
        <v>138</v>
      </c>
      <c r="G378" s="37"/>
      <c r="H378" s="37"/>
      <c r="I378" s="37"/>
      <c r="J378" s="30">
        <v>0.0</v>
      </c>
      <c r="K378" s="30">
        <v>0.0</v>
      </c>
      <c r="L378" s="30">
        <v>1.0</v>
      </c>
      <c r="M378" s="32" t="s">
        <v>39</v>
      </c>
      <c r="N378" s="32" t="s">
        <v>39</v>
      </c>
      <c r="O378" s="30">
        <v>0.0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8.0</v>
      </c>
      <c r="V378" s="30">
        <v>5.0</v>
      </c>
      <c r="W378" s="30">
        <v>10.0</v>
      </c>
      <c r="X378" s="30">
        <v>1.0</v>
      </c>
      <c r="Y378" s="30">
        <v>1.0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69"/>
    </row>
    <row r="379">
      <c r="A379" s="30">
        <v>14346.2</v>
      </c>
      <c r="B379" s="31">
        <v>44483.0</v>
      </c>
      <c r="C379" s="31">
        <v>44484.0</v>
      </c>
      <c r="D379" s="32" t="s">
        <v>137</v>
      </c>
      <c r="E379" s="32" t="s">
        <v>138</v>
      </c>
      <c r="G379" s="37"/>
      <c r="H379" s="37"/>
      <c r="I379" s="37"/>
      <c r="J379" s="30">
        <v>0.0</v>
      </c>
      <c r="K379" s="30">
        <v>0.0</v>
      </c>
      <c r="L379" s="30">
        <v>1.0</v>
      </c>
      <c r="M379" s="32" t="s">
        <v>39</v>
      </c>
      <c r="N379" s="32" t="s">
        <v>39</v>
      </c>
      <c r="O379" s="30">
        <v>0.0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7.0</v>
      </c>
      <c r="V379" s="30">
        <v>3.0</v>
      </c>
      <c r="W379" s="30">
        <v>5.0</v>
      </c>
      <c r="X379" s="30">
        <v>0.0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69"/>
    </row>
    <row r="380">
      <c r="A380" s="30">
        <v>14347.1</v>
      </c>
      <c r="B380" s="31">
        <v>44484.0</v>
      </c>
      <c r="C380" s="40">
        <v>44484.0</v>
      </c>
      <c r="D380" s="32" t="s">
        <v>237</v>
      </c>
      <c r="E380" s="32" t="s">
        <v>36</v>
      </c>
      <c r="F380" s="32" t="s">
        <v>139</v>
      </c>
      <c r="G380" s="32" t="s">
        <v>38</v>
      </c>
      <c r="H380" s="30">
        <v>27609.0</v>
      </c>
      <c r="I380" s="37"/>
      <c r="J380" s="30">
        <v>0.0</v>
      </c>
      <c r="K380" s="30">
        <v>1.0</v>
      </c>
      <c r="L380" s="30">
        <v>0.0</v>
      </c>
      <c r="M380" s="32" t="s">
        <v>39</v>
      </c>
      <c r="N380" s="32" t="s">
        <v>39</v>
      </c>
      <c r="O380" s="30">
        <v>0.0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8.0</v>
      </c>
      <c r="V380" s="30">
        <v>5.0</v>
      </c>
      <c r="W380" s="30">
        <v>0.0</v>
      </c>
      <c r="X380" s="30">
        <v>0.0</v>
      </c>
      <c r="Y380" s="30">
        <v>1.0</v>
      </c>
      <c r="Z380" s="30">
        <v>0.0</v>
      </c>
      <c r="AA380" s="30">
        <v>0.0</v>
      </c>
      <c r="AB380" s="30">
        <v>0.0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5.0</v>
      </c>
      <c r="AH380" s="30">
        <v>1.0</v>
      </c>
      <c r="AI380" s="30">
        <v>0.0</v>
      </c>
      <c r="AJ380" s="116"/>
    </row>
    <row r="381">
      <c r="A381" s="30">
        <v>14348.1</v>
      </c>
      <c r="B381" s="31">
        <v>44484.0</v>
      </c>
      <c r="C381" s="40">
        <v>44484.0</v>
      </c>
      <c r="D381" s="32" t="s">
        <v>237</v>
      </c>
      <c r="E381" s="32" t="s">
        <v>36</v>
      </c>
      <c r="F381" s="32" t="s">
        <v>139</v>
      </c>
      <c r="G381" s="32" t="s">
        <v>38</v>
      </c>
      <c r="H381" s="30">
        <v>27609.0</v>
      </c>
      <c r="I381" s="37"/>
      <c r="J381" s="30">
        <v>0.0</v>
      </c>
      <c r="K381" s="30">
        <v>1.0</v>
      </c>
      <c r="L381" s="30">
        <v>0.0</v>
      </c>
      <c r="M381" s="32" t="s">
        <v>39</v>
      </c>
      <c r="N381" s="32" t="s">
        <v>39</v>
      </c>
      <c r="O381" s="30">
        <v>9.0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0.0</v>
      </c>
      <c r="V381" s="30">
        <v>0.0</v>
      </c>
      <c r="W381" s="30">
        <v>0.0</v>
      </c>
      <c r="X381" s="30">
        <v>0.0</v>
      </c>
      <c r="Y381" s="30">
        <v>0.0</v>
      </c>
      <c r="Z381" s="30">
        <v>12.0</v>
      </c>
      <c r="AA381" s="30">
        <v>7.0</v>
      </c>
      <c r="AB381" s="30">
        <v>10.0</v>
      </c>
      <c r="AC381" s="30">
        <v>2.0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116"/>
    </row>
    <row r="382">
      <c r="A382" s="30">
        <v>14348.2</v>
      </c>
      <c r="B382" s="31">
        <v>44484.0</v>
      </c>
      <c r="C382" s="40">
        <v>44484.0</v>
      </c>
      <c r="D382" s="32" t="s">
        <v>237</v>
      </c>
      <c r="E382" s="32" t="s">
        <v>36</v>
      </c>
      <c r="J382" s="30">
        <v>1.0</v>
      </c>
      <c r="K382" s="30">
        <v>0.0</v>
      </c>
      <c r="L382" s="30">
        <v>0.0</v>
      </c>
      <c r="M382" s="32" t="s">
        <v>39</v>
      </c>
      <c r="N382" s="32" t="s">
        <v>39</v>
      </c>
      <c r="O382" s="30">
        <v>6.0</v>
      </c>
      <c r="P382" s="30">
        <v>0.0</v>
      </c>
      <c r="Q382" s="30">
        <v>0.0</v>
      </c>
      <c r="R382" s="30">
        <v>0.0</v>
      </c>
      <c r="S382" s="30">
        <v>0.0</v>
      </c>
      <c r="T382" s="30">
        <v>0.0</v>
      </c>
      <c r="U382" s="30">
        <v>0.0</v>
      </c>
      <c r="V382" s="30">
        <v>0.0</v>
      </c>
      <c r="W382" s="30">
        <v>0.0</v>
      </c>
      <c r="X382" s="30">
        <v>0.0</v>
      </c>
      <c r="Y382" s="30">
        <v>0.0</v>
      </c>
      <c r="Z382" s="30">
        <v>12.0</v>
      </c>
      <c r="AA382" s="30">
        <v>6.0</v>
      </c>
      <c r="AB382" s="30">
        <v>11.0</v>
      </c>
      <c r="AC382" s="30">
        <v>2.0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116"/>
    </row>
    <row r="383">
      <c r="A383" s="30">
        <v>14349.1</v>
      </c>
      <c r="B383" s="31">
        <v>44484.0</v>
      </c>
      <c r="C383" s="40">
        <v>44580.0</v>
      </c>
      <c r="D383" s="32" t="s">
        <v>242</v>
      </c>
      <c r="E383" s="32" t="s">
        <v>36</v>
      </c>
      <c r="F383" s="32" t="s">
        <v>95</v>
      </c>
      <c r="G383" s="32" t="s">
        <v>38</v>
      </c>
      <c r="H383" s="30">
        <v>27610.0</v>
      </c>
      <c r="I383" s="37"/>
      <c r="J383" s="30">
        <v>0.0</v>
      </c>
      <c r="K383" s="30">
        <v>1.0</v>
      </c>
      <c r="L383" s="30">
        <v>0.0</v>
      </c>
      <c r="M383" s="32" t="s">
        <v>39</v>
      </c>
      <c r="N383" s="32" t="s">
        <v>39</v>
      </c>
      <c r="O383" s="30">
        <v>0.0</v>
      </c>
      <c r="P383" s="30">
        <v>0.0</v>
      </c>
      <c r="Q383" s="30">
        <v>0.0</v>
      </c>
      <c r="R383" s="30">
        <v>0.0</v>
      </c>
      <c r="S383" s="30">
        <v>0.0</v>
      </c>
      <c r="T383" s="30">
        <v>0.0</v>
      </c>
      <c r="U383" s="30">
        <v>3.0</v>
      </c>
      <c r="V383" s="30">
        <v>5.0</v>
      </c>
      <c r="W383" s="30">
        <v>10.0</v>
      </c>
      <c r="X383" s="30">
        <v>1.0</v>
      </c>
      <c r="Y383" s="30">
        <v>0.0</v>
      </c>
      <c r="Z383" s="30">
        <v>0.0</v>
      </c>
      <c r="AA383" s="30">
        <v>0.0</v>
      </c>
      <c r="AB383" s="30">
        <v>0.0</v>
      </c>
      <c r="AC383" s="30">
        <v>0.0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116"/>
    </row>
    <row r="384">
      <c r="A384" s="30">
        <v>14349.2</v>
      </c>
      <c r="B384" s="31">
        <v>44484.0</v>
      </c>
      <c r="C384" s="40">
        <v>44580.0</v>
      </c>
      <c r="D384" s="32" t="s">
        <v>242</v>
      </c>
      <c r="E384" s="32" t="s">
        <v>36</v>
      </c>
      <c r="F384" s="32" t="s">
        <v>335</v>
      </c>
      <c r="G384" s="32" t="s">
        <v>38</v>
      </c>
      <c r="H384" s="30">
        <v>27608.0</v>
      </c>
      <c r="I384" s="37"/>
      <c r="J384" s="30">
        <v>0.0</v>
      </c>
      <c r="K384" s="30">
        <v>1.0</v>
      </c>
      <c r="L384" s="30">
        <v>0.0</v>
      </c>
      <c r="M384" s="32" t="s">
        <v>39</v>
      </c>
      <c r="N384" s="32" t="s">
        <v>39</v>
      </c>
      <c r="O384" s="30">
        <v>0.0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0.0</v>
      </c>
      <c r="V384" s="30">
        <v>0.0</v>
      </c>
      <c r="W384" s="30">
        <v>0.0</v>
      </c>
      <c r="X384" s="30">
        <v>0.0</v>
      </c>
      <c r="Y384" s="30">
        <v>0.0</v>
      </c>
      <c r="Z384" s="30">
        <v>5.0</v>
      </c>
      <c r="AA384" s="30">
        <v>1.0</v>
      </c>
      <c r="AB384" s="30">
        <v>10.0</v>
      </c>
      <c r="AC384" s="30">
        <v>2.0</v>
      </c>
      <c r="AD384" s="30">
        <v>0.0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116"/>
    </row>
    <row r="385">
      <c r="A385" s="30">
        <v>14349.3</v>
      </c>
      <c r="B385" s="31">
        <v>44484.0</v>
      </c>
      <c r="C385" s="40">
        <v>44580.0</v>
      </c>
      <c r="D385" s="32" t="s">
        <v>242</v>
      </c>
      <c r="E385" s="32" t="s">
        <v>36</v>
      </c>
      <c r="F385" s="32" t="s">
        <v>59</v>
      </c>
      <c r="G385" s="32" t="s">
        <v>38</v>
      </c>
      <c r="H385" s="30">
        <v>27610.0</v>
      </c>
      <c r="I385" s="37"/>
      <c r="J385" s="30">
        <v>0.0</v>
      </c>
      <c r="K385" s="30">
        <v>1.0</v>
      </c>
      <c r="L385" s="30">
        <v>0.0</v>
      </c>
      <c r="M385" s="32" t="s">
        <v>39</v>
      </c>
      <c r="N385" s="32" t="s">
        <v>39</v>
      </c>
      <c r="O385" s="30">
        <v>0.0</v>
      </c>
      <c r="P385" s="30">
        <v>0.0</v>
      </c>
      <c r="Q385" s="30">
        <v>0.0</v>
      </c>
      <c r="R385" s="30">
        <v>0.0</v>
      </c>
      <c r="S385" s="30">
        <v>0.0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5.0</v>
      </c>
      <c r="AF385" s="30">
        <v>3.0</v>
      </c>
      <c r="AG385" s="30">
        <v>10.0</v>
      </c>
      <c r="AH385" s="30">
        <v>1.0</v>
      </c>
      <c r="AI385" s="30">
        <v>0.0</v>
      </c>
      <c r="AJ385" s="116"/>
    </row>
    <row r="386">
      <c r="A386" s="30">
        <v>14349.4</v>
      </c>
      <c r="B386" s="31">
        <v>44484.0</v>
      </c>
      <c r="C386" s="40">
        <v>44580.0</v>
      </c>
      <c r="D386" s="32" t="s">
        <v>242</v>
      </c>
      <c r="E386" s="32" t="s">
        <v>36</v>
      </c>
      <c r="J386" s="30">
        <v>0.0</v>
      </c>
      <c r="K386" s="30">
        <v>0.0</v>
      </c>
      <c r="L386" s="30">
        <v>1.0</v>
      </c>
      <c r="M386" s="32" t="s">
        <v>39</v>
      </c>
      <c r="N386" s="32" t="s">
        <v>39</v>
      </c>
      <c r="O386" s="30">
        <v>0.0</v>
      </c>
      <c r="P386" s="30">
        <v>12.0</v>
      </c>
      <c r="Q386" s="30">
        <v>8.0</v>
      </c>
      <c r="R386" s="30">
        <v>5.0</v>
      </c>
      <c r="S386" s="30">
        <v>1.0</v>
      </c>
      <c r="T386" s="30">
        <v>0.0</v>
      </c>
      <c r="U386" s="30">
        <v>0.0</v>
      </c>
      <c r="V386" s="30">
        <v>0.0</v>
      </c>
      <c r="W386" s="30">
        <v>0.0</v>
      </c>
      <c r="X386" s="30">
        <v>0.0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116"/>
    </row>
    <row r="387">
      <c r="A387" s="30">
        <v>14350.1</v>
      </c>
      <c r="B387" s="31">
        <v>44484.0</v>
      </c>
      <c r="C387" s="40">
        <v>44545.0</v>
      </c>
      <c r="D387" s="32" t="s">
        <v>215</v>
      </c>
      <c r="E387" s="33" t="s">
        <v>36</v>
      </c>
      <c r="F387" s="32" t="s">
        <v>308</v>
      </c>
      <c r="G387" s="32" t="s">
        <v>43</v>
      </c>
      <c r="H387" s="30">
        <v>27545.0</v>
      </c>
      <c r="I387" s="35"/>
      <c r="J387" s="30">
        <v>0.0</v>
      </c>
      <c r="K387" s="30">
        <v>1.0</v>
      </c>
      <c r="L387" s="30">
        <v>0.0</v>
      </c>
      <c r="M387" s="32" t="s">
        <v>39</v>
      </c>
      <c r="N387" s="32" t="s">
        <v>39</v>
      </c>
      <c r="O387" s="30">
        <v>0.0</v>
      </c>
      <c r="P387" s="30">
        <v>0.0</v>
      </c>
      <c r="Q387" s="30">
        <v>0.0</v>
      </c>
      <c r="R387" s="30">
        <v>0.0</v>
      </c>
      <c r="S387" s="30">
        <v>0.0</v>
      </c>
      <c r="T387" s="30">
        <v>0.0</v>
      </c>
      <c r="U387" s="30">
        <v>10.0</v>
      </c>
      <c r="V387" s="30">
        <v>4.0</v>
      </c>
      <c r="W387" s="30">
        <v>10.0</v>
      </c>
      <c r="X387" s="30">
        <v>1.0</v>
      </c>
      <c r="Y387" s="30">
        <v>1.0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116"/>
    </row>
    <row r="388">
      <c r="A388" s="30">
        <v>14350.2</v>
      </c>
      <c r="B388" s="31">
        <v>44484.0</v>
      </c>
      <c r="C388" s="40">
        <v>44545.0</v>
      </c>
      <c r="D388" s="32" t="s">
        <v>215</v>
      </c>
      <c r="E388" s="32" t="s">
        <v>36</v>
      </c>
      <c r="J388" s="30">
        <v>0.0</v>
      </c>
      <c r="K388" s="30">
        <v>0.0</v>
      </c>
      <c r="L388" s="30">
        <v>1.0</v>
      </c>
      <c r="M388" s="32" t="s">
        <v>39</v>
      </c>
      <c r="N388" s="32" t="s">
        <v>39</v>
      </c>
      <c r="O388" s="30">
        <v>0.0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12.0</v>
      </c>
      <c r="V388" s="30">
        <v>6.0</v>
      </c>
      <c r="W388" s="30">
        <v>10.0</v>
      </c>
      <c r="X388" s="30">
        <v>1.0</v>
      </c>
      <c r="Y388" s="30">
        <v>1.0</v>
      </c>
      <c r="Z388" s="30">
        <v>0.0</v>
      </c>
      <c r="AA388" s="30">
        <v>0.0</v>
      </c>
      <c r="AB388" s="30">
        <v>0.0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116"/>
    </row>
    <row r="389">
      <c r="A389" s="30">
        <v>14350.3</v>
      </c>
      <c r="B389" s="31">
        <v>44484.0</v>
      </c>
      <c r="C389" s="40">
        <v>44545.0</v>
      </c>
      <c r="D389" s="32" t="s">
        <v>215</v>
      </c>
      <c r="E389" s="32" t="s">
        <v>36</v>
      </c>
      <c r="J389" s="30">
        <v>0.0</v>
      </c>
      <c r="K389" s="30">
        <v>0.0</v>
      </c>
      <c r="L389" s="30">
        <v>1.0</v>
      </c>
      <c r="M389" s="32" t="s">
        <v>39</v>
      </c>
      <c r="N389" s="32" t="s">
        <v>39</v>
      </c>
      <c r="O389" s="30">
        <v>0.0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11.0</v>
      </c>
      <c r="V389" s="30">
        <v>5.0</v>
      </c>
      <c r="W389" s="30">
        <v>10.0</v>
      </c>
      <c r="X389" s="30">
        <v>1.0</v>
      </c>
      <c r="Y389" s="30">
        <v>1.0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  <c r="AJ389" s="116"/>
    </row>
    <row r="390">
      <c r="A390" s="30">
        <v>14350.4</v>
      </c>
      <c r="B390" s="31">
        <v>44484.0</v>
      </c>
      <c r="C390" s="40">
        <v>44545.0</v>
      </c>
      <c r="D390" s="32" t="s">
        <v>215</v>
      </c>
      <c r="E390" s="32" t="s">
        <v>36</v>
      </c>
      <c r="J390" s="30">
        <v>1.0</v>
      </c>
      <c r="K390" s="30">
        <v>0.0</v>
      </c>
      <c r="L390" s="30">
        <v>0.0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0.0</v>
      </c>
      <c r="V390" s="30">
        <v>0.0</v>
      </c>
      <c r="W390" s="30">
        <v>0.0</v>
      </c>
      <c r="X390" s="30">
        <v>0.0</v>
      </c>
      <c r="Y390" s="30">
        <v>0.0</v>
      </c>
      <c r="Z390" s="30">
        <v>6.0</v>
      </c>
      <c r="AA390" s="30">
        <v>3.0</v>
      </c>
      <c r="AB390" s="30">
        <v>11.0</v>
      </c>
      <c r="AC390" s="30">
        <v>1.0</v>
      </c>
      <c r="AD390" s="30">
        <v>1.0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116"/>
    </row>
    <row r="391">
      <c r="A391" s="30">
        <v>14351.1</v>
      </c>
      <c r="B391" s="31">
        <v>44484.0</v>
      </c>
      <c r="C391" s="40">
        <v>44579.0</v>
      </c>
      <c r="D391" s="32" t="s">
        <v>132</v>
      </c>
      <c r="E391" s="32" t="s">
        <v>36</v>
      </c>
      <c r="F391" s="32" t="s">
        <v>131</v>
      </c>
      <c r="G391" s="32" t="s">
        <v>38</v>
      </c>
      <c r="H391" s="30">
        <v>27604.0</v>
      </c>
      <c r="I391" s="35"/>
      <c r="J391" s="30">
        <v>0.0</v>
      </c>
      <c r="K391" s="30">
        <v>1.0</v>
      </c>
      <c r="L391" s="30">
        <v>0.0</v>
      </c>
      <c r="M391" s="32" t="s">
        <v>39</v>
      </c>
      <c r="N391" s="32" t="s">
        <v>39</v>
      </c>
      <c r="O391" s="30">
        <v>0.0</v>
      </c>
      <c r="P391" s="30">
        <v>10.0</v>
      </c>
      <c r="Q391" s="30">
        <v>5.0</v>
      </c>
      <c r="R391" s="30">
        <v>5.0</v>
      </c>
      <c r="S391" s="30">
        <v>2.0</v>
      </c>
      <c r="T391" s="30">
        <v>1.0</v>
      </c>
      <c r="U391" s="30">
        <v>0.0</v>
      </c>
      <c r="V391" s="30">
        <v>0.0</v>
      </c>
      <c r="W391" s="30">
        <v>0.0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116"/>
    </row>
    <row r="392">
      <c r="A392" s="30">
        <v>14351.2</v>
      </c>
      <c r="B392" s="31">
        <v>44484.0</v>
      </c>
      <c r="C392" s="40">
        <v>44580.0</v>
      </c>
      <c r="D392" s="32" t="s">
        <v>132</v>
      </c>
      <c r="E392" s="32" t="s">
        <v>36</v>
      </c>
      <c r="F392" s="32" t="s">
        <v>98</v>
      </c>
      <c r="G392" s="32" t="s">
        <v>38</v>
      </c>
      <c r="H392" s="30">
        <v>27616.0</v>
      </c>
      <c r="I392" s="37"/>
      <c r="J392" s="30">
        <v>0.0</v>
      </c>
      <c r="K392" s="30">
        <v>1.0</v>
      </c>
      <c r="L392" s="30">
        <v>0.0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5.0</v>
      </c>
      <c r="R392" s="30">
        <v>0.0</v>
      </c>
      <c r="S392" s="30">
        <v>0.0</v>
      </c>
      <c r="T392" s="30">
        <v>0.0</v>
      </c>
      <c r="U392" s="30">
        <v>0.0</v>
      </c>
      <c r="V392" s="30">
        <v>0.0</v>
      </c>
      <c r="W392" s="30">
        <v>0.0</v>
      </c>
      <c r="X392" s="30">
        <v>0.0</v>
      </c>
      <c r="Y392" s="30">
        <v>0.0</v>
      </c>
      <c r="Z392" s="30">
        <v>11.0</v>
      </c>
      <c r="AA392" s="30">
        <v>0.0</v>
      </c>
      <c r="AB392" s="30">
        <v>5.0</v>
      </c>
      <c r="AC392" s="30">
        <v>1.0</v>
      </c>
      <c r="AD392" s="30">
        <v>1.0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116"/>
    </row>
    <row r="393">
      <c r="A393" s="30">
        <v>14352.1</v>
      </c>
      <c r="B393" s="31">
        <v>44484.0</v>
      </c>
      <c r="C393" s="32" t="s">
        <v>171</v>
      </c>
      <c r="D393" s="32" t="s">
        <v>111</v>
      </c>
      <c r="E393" s="32" t="s">
        <v>36</v>
      </c>
      <c r="F393" s="32" t="s">
        <v>112</v>
      </c>
      <c r="G393" s="32" t="s">
        <v>38</v>
      </c>
      <c r="H393" s="30">
        <v>27610.0</v>
      </c>
      <c r="I393" s="37"/>
      <c r="J393" s="30">
        <v>0.0</v>
      </c>
      <c r="K393" s="30">
        <v>1.0</v>
      </c>
      <c r="L393" s="30">
        <v>0.0</v>
      </c>
      <c r="M393" s="32" t="s">
        <v>39</v>
      </c>
      <c r="N393" s="32" t="s">
        <v>39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0.0</v>
      </c>
      <c r="V393" s="30">
        <v>0.0</v>
      </c>
      <c r="W393" s="30">
        <v>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116"/>
    </row>
    <row r="394">
      <c r="A394" s="30">
        <v>14353.1</v>
      </c>
      <c r="B394" s="31">
        <v>44484.0</v>
      </c>
      <c r="C394" s="40">
        <v>44580.0</v>
      </c>
      <c r="D394" s="32" t="s">
        <v>282</v>
      </c>
      <c r="E394" s="32" t="s">
        <v>36</v>
      </c>
      <c r="F394" s="32" t="s">
        <v>338</v>
      </c>
      <c r="G394" s="32" t="s">
        <v>38</v>
      </c>
      <c r="H394" s="30">
        <v>27614.0</v>
      </c>
      <c r="I394" s="37"/>
      <c r="J394" s="30">
        <v>0.0</v>
      </c>
      <c r="K394" s="30">
        <v>1.0</v>
      </c>
      <c r="L394" s="30">
        <v>0.0</v>
      </c>
      <c r="M394" s="32" t="s">
        <v>39</v>
      </c>
      <c r="N394" s="32" t="s">
        <v>39</v>
      </c>
      <c r="O394" s="30">
        <v>0.0</v>
      </c>
      <c r="P394" s="30">
        <v>10.0</v>
      </c>
      <c r="Q394" s="30">
        <v>5.0</v>
      </c>
      <c r="R394" s="30">
        <v>11.0</v>
      </c>
      <c r="S394" s="30">
        <v>2.0</v>
      </c>
      <c r="T394" s="30">
        <v>1.0</v>
      </c>
      <c r="U394" s="30">
        <v>0.0</v>
      </c>
      <c r="V394" s="30">
        <v>0.0</v>
      </c>
      <c r="W394" s="30">
        <v>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116"/>
    </row>
    <row r="395">
      <c r="A395" s="30">
        <v>14353.2</v>
      </c>
      <c r="B395" s="31">
        <v>44484.0</v>
      </c>
      <c r="C395" s="40">
        <v>44580.0</v>
      </c>
      <c r="D395" s="32" t="s">
        <v>282</v>
      </c>
      <c r="E395" s="32" t="s">
        <v>36</v>
      </c>
      <c r="F395" s="32" t="s">
        <v>338</v>
      </c>
      <c r="G395" s="32" t="s">
        <v>38</v>
      </c>
      <c r="H395" s="30">
        <v>27614.0</v>
      </c>
      <c r="I395" s="37"/>
      <c r="J395" s="30">
        <v>0.0</v>
      </c>
      <c r="K395" s="30">
        <v>1.0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10.0</v>
      </c>
      <c r="Q395" s="30">
        <v>5.0</v>
      </c>
      <c r="R395" s="30">
        <v>10.0</v>
      </c>
      <c r="S395" s="30">
        <v>2.0</v>
      </c>
      <c r="T395" s="30">
        <v>1.0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  <c r="AJ395" s="116"/>
    </row>
    <row r="396">
      <c r="A396" s="30">
        <v>14353.3</v>
      </c>
      <c r="B396" s="31">
        <v>44484.0</v>
      </c>
      <c r="C396" s="40">
        <v>44580.0</v>
      </c>
      <c r="D396" s="32" t="s">
        <v>282</v>
      </c>
      <c r="E396" s="32" t="s">
        <v>36</v>
      </c>
      <c r="J396" s="30">
        <v>1.0</v>
      </c>
      <c r="K396" s="30">
        <v>0.0</v>
      </c>
      <c r="L396" s="30">
        <v>0.0</v>
      </c>
      <c r="M396" s="32" t="s">
        <v>39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0.0</v>
      </c>
      <c r="V396" s="30">
        <v>0.0</v>
      </c>
      <c r="W396" s="30">
        <v>0.0</v>
      </c>
      <c r="X396" s="30">
        <v>0.0</v>
      </c>
      <c r="Y396" s="30">
        <v>0.0</v>
      </c>
      <c r="Z396" s="30">
        <v>6.0</v>
      </c>
      <c r="AA396" s="30">
        <v>3.0</v>
      </c>
      <c r="AB396" s="30">
        <v>10.0</v>
      </c>
      <c r="AC396" s="30">
        <v>1.0</v>
      </c>
      <c r="AD396" s="30">
        <v>1.0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  <c r="AJ396" s="116"/>
    </row>
    <row r="397">
      <c r="A397" s="30">
        <v>14354.1</v>
      </c>
      <c r="B397" s="31">
        <v>44484.0</v>
      </c>
      <c r="C397" s="40">
        <v>44580.0</v>
      </c>
      <c r="D397" s="32" t="s">
        <v>111</v>
      </c>
      <c r="E397" s="33" t="s">
        <v>36</v>
      </c>
      <c r="F397" s="32" t="s">
        <v>112</v>
      </c>
      <c r="G397" s="32" t="s">
        <v>38</v>
      </c>
      <c r="H397" s="30">
        <v>27610.0</v>
      </c>
      <c r="I397" s="35"/>
      <c r="J397" s="30">
        <v>0.0</v>
      </c>
      <c r="K397" s="30">
        <v>1.0</v>
      </c>
      <c r="L397" s="30">
        <v>0.0</v>
      </c>
      <c r="M397" s="32" t="s">
        <v>39</v>
      </c>
      <c r="N397" s="32" t="s">
        <v>39</v>
      </c>
      <c r="O397" s="30">
        <v>0.0</v>
      </c>
      <c r="P397" s="30">
        <v>0.0</v>
      </c>
      <c r="Q397" s="30">
        <v>0.0</v>
      </c>
      <c r="R397" s="30">
        <v>0.0</v>
      </c>
      <c r="S397" s="30">
        <v>0.0</v>
      </c>
      <c r="T397" s="30">
        <v>0.0</v>
      </c>
      <c r="U397" s="30">
        <v>7.0</v>
      </c>
      <c r="V397" s="30">
        <v>5.0</v>
      </c>
      <c r="W397" s="30">
        <v>10.0</v>
      </c>
      <c r="X397" s="30">
        <v>2.0</v>
      </c>
      <c r="Y397" s="30">
        <v>1.0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116"/>
    </row>
    <row r="398">
      <c r="A398" s="30">
        <v>14354.2</v>
      </c>
      <c r="B398" s="31">
        <v>44484.0</v>
      </c>
      <c r="C398" s="40">
        <v>44580.0</v>
      </c>
      <c r="D398" s="32" t="s">
        <v>111</v>
      </c>
      <c r="E398" s="32" t="s">
        <v>36</v>
      </c>
      <c r="J398" s="30">
        <v>0.0</v>
      </c>
      <c r="K398" s="30">
        <v>0.0</v>
      </c>
      <c r="L398" s="30">
        <v>1.0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8.0</v>
      </c>
      <c r="V398" s="30">
        <v>6.0</v>
      </c>
      <c r="W398" s="30">
        <v>0.0</v>
      </c>
      <c r="X398" s="30">
        <v>0.0</v>
      </c>
      <c r="Y398" s="30">
        <v>1.0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116"/>
    </row>
    <row r="399">
      <c r="A399" s="30">
        <v>14354.3</v>
      </c>
      <c r="B399" s="31">
        <v>44484.0</v>
      </c>
      <c r="C399" s="40">
        <v>44580.0</v>
      </c>
      <c r="D399" s="32" t="s">
        <v>111</v>
      </c>
      <c r="E399" s="32" t="s">
        <v>36</v>
      </c>
      <c r="J399" s="30">
        <v>1.0</v>
      </c>
      <c r="K399" s="30">
        <v>0.0</v>
      </c>
      <c r="L399" s="30">
        <v>0.0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0.0</v>
      </c>
      <c r="X399" s="30">
        <v>0.0</v>
      </c>
      <c r="Y399" s="30">
        <v>0.0</v>
      </c>
      <c r="Z399" s="30">
        <v>8.0</v>
      </c>
      <c r="AA399" s="30">
        <v>6.0</v>
      </c>
      <c r="AB399" s="30">
        <v>12.0</v>
      </c>
      <c r="AC399" s="30">
        <v>2.0</v>
      </c>
      <c r="AD399" s="30">
        <v>1.0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  <c r="AJ399" s="116"/>
    </row>
    <row r="400">
      <c r="A400" s="30">
        <v>14355.1</v>
      </c>
      <c r="B400" s="31">
        <v>44484.0</v>
      </c>
      <c r="C400" s="40">
        <v>44553.0</v>
      </c>
      <c r="D400" s="32" t="s">
        <v>87</v>
      </c>
      <c r="E400" s="32" t="s">
        <v>36</v>
      </c>
      <c r="F400" s="32" t="s">
        <v>88</v>
      </c>
      <c r="G400" s="32" t="s">
        <v>89</v>
      </c>
      <c r="H400" s="30">
        <v>27609.0</v>
      </c>
      <c r="I400" s="37"/>
      <c r="J400" s="30">
        <v>0.0</v>
      </c>
      <c r="K400" s="30">
        <v>1.0</v>
      </c>
      <c r="L400" s="30">
        <v>0.0</v>
      </c>
      <c r="M400" s="32" t="s">
        <v>49</v>
      </c>
      <c r="N400" s="32" t="s">
        <v>39</v>
      </c>
      <c r="O400" s="30">
        <v>0.0</v>
      </c>
      <c r="P400" s="30">
        <v>11.0</v>
      </c>
      <c r="Q400" s="30">
        <v>6.0</v>
      </c>
      <c r="R400" s="30">
        <v>10.0</v>
      </c>
      <c r="S400" s="30">
        <v>1.0</v>
      </c>
      <c r="T400" s="30">
        <v>1.0</v>
      </c>
      <c r="U400" s="30">
        <v>0.0</v>
      </c>
      <c r="V400" s="30">
        <v>0.0</v>
      </c>
      <c r="W400" s="30">
        <v>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  <c r="AJ400" s="116"/>
    </row>
    <row r="401">
      <c r="A401" s="30">
        <v>14355.2</v>
      </c>
      <c r="B401" s="31">
        <v>44484.0</v>
      </c>
      <c r="C401" s="40">
        <v>44553.0</v>
      </c>
      <c r="D401" s="32" t="s">
        <v>87</v>
      </c>
      <c r="E401" s="32" t="s">
        <v>36</v>
      </c>
      <c r="F401" s="32" t="s">
        <v>56</v>
      </c>
      <c r="G401" s="32" t="s">
        <v>38</v>
      </c>
      <c r="H401" s="30">
        <v>27603.0</v>
      </c>
      <c r="I401" s="37"/>
      <c r="J401" s="30">
        <v>0.0</v>
      </c>
      <c r="K401" s="30">
        <v>1.0</v>
      </c>
      <c r="L401" s="30">
        <v>0.0</v>
      </c>
      <c r="M401" s="32" t="s">
        <v>49</v>
      </c>
      <c r="N401" s="32" t="s">
        <v>39</v>
      </c>
      <c r="O401" s="30">
        <v>0.0</v>
      </c>
      <c r="P401" s="30">
        <v>12.0</v>
      </c>
      <c r="Q401" s="30">
        <v>6.0</v>
      </c>
      <c r="R401" s="30">
        <v>10.0</v>
      </c>
      <c r="S401" s="30">
        <v>2.0</v>
      </c>
      <c r="T401" s="30">
        <v>1.0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  <c r="AJ401" s="116"/>
    </row>
    <row r="402">
      <c r="A402" s="30">
        <v>14355.3</v>
      </c>
      <c r="B402" s="31">
        <v>44484.0</v>
      </c>
      <c r="C402" s="40">
        <v>44553.0</v>
      </c>
      <c r="D402" s="32" t="s">
        <v>87</v>
      </c>
      <c r="E402" s="32" t="s">
        <v>36</v>
      </c>
      <c r="J402" s="30">
        <v>1.0</v>
      </c>
      <c r="K402" s="30">
        <v>0.0</v>
      </c>
      <c r="L402" s="30">
        <v>0.0</v>
      </c>
      <c r="M402" s="32" t="s">
        <v>49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5.0</v>
      </c>
      <c r="S402" s="30">
        <v>1.0</v>
      </c>
      <c r="T402" s="30">
        <v>0.0</v>
      </c>
      <c r="U402" s="30">
        <v>0.0</v>
      </c>
      <c r="V402" s="30">
        <v>0.0</v>
      </c>
      <c r="W402" s="30">
        <v>0.0</v>
      </c>
      <c r="X402" s="30">
        <v>0.0</v>
      </c>
      <c r="Y402" s="30">
        <v>0.0</v>
      </c>
      <c r="Z402" s="30">
        <v>4.0</v>
      </c>
      <c r="AA402" s="30">
        <v>6.0</v>
      </c>
      <c r="AB402" s="30">
        <v>8.0</v>
      </c>
      <c r="AC402" s="30">
        <v>0.0</v>
      </c>
      <c r="AD402" s="30">
        <v>1.0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  <c r="AJ402" s="116"/>
    </row>
    <row r="403">
      <c r="A403" s="30">
        <v>14356.1</v>
      </c>
      <c r="B403" s="31">
        <v>44484.0</v>
      </c>
      <c r="C403" s="40">
        <v>44546.0</v>
      </c>
      <c r="D403" s="32" t="s">
        <v>353</v>
      </c>
      <c r="E403" s="32" t="s">
        <v>36</v>
      </c>
      <c r="F403" s="32" t="s">
        <v>92</v>
      </c>
      <c r="G403" s="32" t="s">
        <v>91</v>
      </c>
      <c r="H403" s="30">
        <v>27597.0</v>
      </c>
      <c r="I403" s="37"/>
      <c r="J403" s="30">
        <v>0.0</v>
      </c>
      <c r="K403" s="30">
        <v>1.0</v>
      </c>
      <c r="L403" s="30">
        <v>0.0</v>
      </c>
      <c r="M403" s="32" t="s">
        <v>39</v>
      </c>
      <c r="N403" s="32" t="s">
        <v>39</v>
      </c>
      <c r="O403" s="30">
        <v>2.0</v>
      </c>
      <c r="P403" s="30">
        <v>9.0</v>
      </c>
      <c r="Q403" s="30">
        <v>5.0</v>
      </c>
      <c r="R403" s="30">
        <v>10.0</v>
      </c>
      <c r="S403" s="30">
        <v>1.0</v>
      </c>
      <c r="T403" s="30">
        <v>1.0</v>
      </c>
      <c r="U403" s="30">
        <v>0.0</v>
      </c>
      <c r="V403" s="30">
        <v>0.0</v>
      </c>
      <c r="W403" s="30">
        <v>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0.0</v>
      </c>
      <c r="AG403" s="30">
        <v>0.0</v>
      </c>
      <c r="AH403" s="30">
        <v>0.0</v>
      </c>
      <c r="AI403" s="30">
        <v>0.0</v>
      </c>
      <c r="AJ403" s="116"/>
    </row>
    <row r="404">
      <c r="A404" s="30">
        <v>14356.2</v>
      </c>
      <c r="B404" s="31">
        <v>44484.0</v>
      </c>
      <c r="C404" s="40">
        <v>44546.0</v>
      </c>
      <c r="D404" s="32" t="s">
        <v>353</v>
      </c>
      <c r="E404" s="32" t="s">
        <v>36</v>
      </c>
      <c r="F404" s="32" t="s">
        <v>92</v>
      </c>
      <c r="G404" s="32" t="s">
        <v>91</v>
      </c>
      <c r="H404" s="30">
        <v>27597.0</v>
      </c>
      <c r="I404" s="37"/>
      <c r="J404" s="30">
        <v>0.0</v>
      </c>
      <c r="K404" s="30">
        <v>1.0</v>
      </c>
      <c r="L404" s="30">
        <v>0.0</v>
      </c>
      <c r="M404" s="32" t="s">
        <v>39</v>
      </c>
      <c r="N404" s="32" t="s">
        <v>39</v>
      </c>
      <c r="O404" s="30">
        <v>5.0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8.0</v>
      </c>
      <c r="V404" s="30">
        <v>5.0</v>
      </c>
      <c r="W404" s="30">
        <v>10.0</v>
      </c>
      <c r="X404" s="30">
        <v>1.0</v>
      </c>
      <c r="Y404" s="30">
        <v>1.0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  <c r="AJ404" s="116"/>
    </row>
    <row r="405">
      <c r="A405" s="30">
        <v>14356.3</v>
      </c>
      <c r="B405" s="31">
        <v>44484.0</v>
      </c>
      <c r="C405" s="40">
        <v>44546.0</v>
      </c>
      <c r="D405" s="32" t="s">
        <v>353</v>
      </c>
      <c r="E405" s="32" t="s">
        <v>36</v>
      </c>
      <c r="F405" s="32" t="s">
        <v>92</v>
      </c>
      <c r="G405" s="32" t="s">
        <v>91</v>
      </c>
      <c r="H405" s="30">
        <v>27597.0</v>
      </c>
      <c r="I405" s="37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2.0</v>
      </c>
      <c r="P405" s="30">
        <v>9.0</v>
      </c>
      <c r="Q405" s="30">
        <v>5.0</v>
      </c>
      <c r="R405" s="30">
        <v>10.0</v>
      </c>
      <c r="S405" s="30">
        <v>1.0</v>
      </c>
      <c r="T405" s="30">
        <v>1.0</v>
      </c>
      <c r="U405" s="30">
        <v>0.0</v>
      </c>
      <c r="V405" s="30">
        <v>0.0</v>
      </c>
      <c r="W405" s="30">
        <v>0.0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0.0</v>
      </c>
      <c r="AH405" s="30">
        <v>0.0</v>
      </c>
      <c r="AI405" s="30">
        <v>0.0</v>
      </c>
      <c r="AJ405" s="116"/>
    </row>
    <row r="406">
      <c r="A406" s="30">
        <v>14356.4</v>
      </c>
      <c r="B406" s="31">
        <v>44484.0</v>
      </c>
      <c r="C406" s="40">
        <v>44546.0</v>
      </c>
      <c r="D406" s="32" t="s">
        <v>353</v>
      </c>
      <c r="E406" s="32" t="s">
        <v>36</v>
      </c>
      <c r="F406" s="32" t="s">
        <v>92</v>
      </c>
      <c r="G406" s="32" t="s">
        <v>91</v>
      </c>
      <c r="H406" s="30">
        <v>27597.0</v>
      </c>
      <c r="I406" s="37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2.0</v>
      </c>
      <c r="P406" s="30">
        <v>8.0</v>
      </c>
      <c r="Q406" s="30">
        <v>5.0</v>
      </c>
      <c r="R406" s="30">
        <v>12.0</v>
      </c>
      <c r="S406" s="30">
        <v>1.0</v>
      </c>
      <c r="T406" s="30">
        <v>1.0</v>
      </c>
      <c r="U406" s="30">
        <v>0.0</v>
      </c>
      <c r="V406" s="30">
        <v>0.0</v>
      </c>
      <c r="W406" s="30">
        <v>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  <c r="AJ406" s="116"/>
    </row>
    <row r="407">
      <c r="A407" s="30">
        <v>14356.5</v>
      </c>
      <c r="B407" s="31">
        <v>44484.0</v>
      </c>
      <c r="C407" s="40">
        <v>44546.0</v>
      </c>
      <c r="D407" s="32" t="s">
        <v>353</v>
      </c>
      <c r="E407" s="32" t="s">
        <v>36</v>
      </c>
      <c r="F407" s="32" t="s">
        <v>90</v>
      </c>
      <c r="G407" s="33" t="s">
        <v>91</v>
      </c>
      <c r="H407" s="34">
        <v>27597.0</v>
      </c>
      <c r="I407" s="35"/>
      <c r="J407" s="30">
        <v>0.0</v>
      </c>
      <c r="K407" s="30">
        <v>1.0</v>
      </c>
      <c r="L407" s="30">
        <v>0.0</v>
      </c>
      <c r="M407" s="32" t="s">
        <v>39</v>
      </c>
      <c r="N407" s="32" t="s">
        <v>39</v>
      </c>
      <c r="O407" s="30">
        <v>2.0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8.0</v>
      </c>
      <c r="V407" s="30">
        <v>5.0</v>
      </c>
      <c r="W407" s="30">
        <v>10.0</v>
      </c>
      <c r="X407" s="30">
        <v>1.0</v>
      </c>
      <c r="Y407" s="30">
        <v>1.0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  <c r="AJ407" s="116"/>
    </row>
    <row r="408">
      <c r="A408" s="30">
        <v>14356.6</v>
      </c>
      <c r="B408" s="31">
        <v>44484.0</v>
      </c>
      <c r="C408" s="40">
        <v>44546.0</v>
      </c>
      <c r="D408" s="32" t="s">
        <v>353</v>
      </c>
      <c r="E408" s="32" t="s">
        <v>36</v>
      </c>
      <c r="F408" s="32" t="s">
        <v>92</v>
      </c>
      <c r="G408" s="33" t="s">
        <v>91</v>
      </c>
      <c r="H408" s="34">
        <v>27597.0</v>
      </c>
      <c r="I408" s="35"/>
      <c r="J408" s="30">
        <v>0.0</v>
      </c>
      <c r="K408" s="30">
        <v>1.0</v>
      </c>
      <c r="L408" s="30">
        <v>0.0</v>
      </c>
      <c r="M408" s="32" t="s">
        <v>39</v>
      </c>
      <c r="N408" s="32" t="s">
        <v>39</v>
      </c>
      <c r="O408" s="30">
        <v>1.0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0.0</v>
      </c>
      <c r="V408" s="30">
        <v>0.0</v>
      </c>
      <c r="W408" s="30">
        <v>0.0</v>
      </c>
      <c r="X408" s="30">
        <v>0.0</v>
      </c>
      <c r="Y408" s="30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8.0</v>
      </c>
      <c r="AF408" s="30">
        <v>3.0</v>
      </c>
      <c r="AG408" s="30">
        <v>10.0</v>
      </c>
      <c r="AH408" s="30">
        <v>1.0</v>
      </c>
      <c r="AI408" s="30">
        <v>1.0</v>
      </c>
      <c r="AJ408" s="116"/>
    </row>
    <row r="409">
      <c r="A409" s="30">
        <v>14356.7</v>
      </c>
      <c r="B409" s="31">
        <v>44484.0</v>
      </c>
      <c r="C409" s="40">
        <v>44546.0</v>
      </c>
      <c r="D409" s="32" t="s">
        <v>353</v>
      </c>
      <c r="E409" s="32" t="s">
        <v>36</v>
      </c>
      <c r="J409" s="30">
        <v>1.0</v>
      </c>
      <c r="K409" s="30">
        <v>0.0</v>
      </c>
      <c r="L409" s="30">
        <v>0.0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0.0</v>
      </c>
      <c r="V409" s="30">
        <v>0.0</v>
      </c>
      <c r="W409" s="30">
        <v>0.0</v>
      </c>
      <c r="X409" s="30">
        <v>0.0</v>
      </c>
      <c r="Y409" s="30">
        <v>0.0</v>
      </c>
      <c r="Z409" s="30">
        <v>5.0</v>
      </c>
      <c r="AA409" s="30">
        <v>4.0</v>
      </c>
      <c r="AB409" s="30">
        <v>11.0</v>
      </c>
      <c r="AC409" s="30">
        <v>2.0</v>
      </c>
      <c r="AD409" s="30">
        <v>1.0</v>
      </c>
      <c r="AE409" s="30">
        <v>0.0</v>
      </c>
      <c r="AF409" s="30">
        <v>0.0</v>
      </c>
      <c r="AG409" s="30">
        <v>0.0</v>
      </c>
      <c r="AH409" s="30">
        <v>0.0</v>
      </c>
      <c r="AI409" s="30">
        <v>0.0</v>
      </c>
      <c r="AJ409" s="116"/>
    </row>
    <row r="410">
      <c r="A410" s="30">
        <v>14357.1</v>
      </c>
      <c r="B410" s="31">
        <v>44484.0</v>
      </c>
      <c r="C410" s="40">
        <v>44580.0</v>
      </c>
      <c r="D410" s="32" t="s">
        <v>478</v>
      </c>
      <c r="E410" s="32" t="s">
        <v>36</v>
      </c>
      <c r="F410" s="32" t="s">
        <v>322</v>
      </c>
      <c r="G410" s="33" t="s">
        <v>107</v>
      </c>
      <c r="H410" s="34">
        <v>27511.0</v>
      </c>
      <c r="I410" s="35"/>
      <c r="J410" s="30">
        <v>0.0</v>
      </c>
      <c r="K410" s="30">
        <v>1.0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9.0</v>
      </c>
      <c r="Q410" s="30">
        <v>4.0</v>
      </c>
      <c r="R410" s="30">
        <v>0.0</v>
      </c>
      <c r="S410" s="30">
        <v>1.0</v>
      </c>
      <c r="T410" s="30">
        <v>0.0</v>
      </c>
      <c r="U410" s="30">
        <v>0.0</v>
      </c>
      <c r="V410" s="30">
        <v>0.0</v>
      </c>
      <c r="W410" s="30">
        <v>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  <c r="AJ410" s="116"/>
    </row>
    <row r="411">
      <c r="A411" s="30">
        <v>14357.2</v>
      </c>
      <c r="B411" s="31">
        <v>44484.0</v>
      </c>
      <c r="C411" s="40">
        <v>44580.0</v>
      </c>
      <c r="D411" s="32" t="s">
        <v>478</v>
      </c>
      <c r="E411" s="32" t="s">
        <v>36</v>
      </c>
      <c r="F411" s="32" t="s">
        <v>322</v>
      </c>
      <c r="G411" s="33" t="s">
        <v>107</v>
      </c>
      <c r="H411" s="34">
        <v>27511.0</v>
      </c>
      <c r="I411" s="35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5.0</v>
      </c>
      <c r="V411" s="30">
        <v>4.0</v>
      </c>
      <c r="W411" s="30">
        <v>0.0</v>
      </c>
      <c r="X411" s="30">
        <v>1.0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  <c r="AJ411" s="116"/>
    </row>
    <row r="412">
      <c r="A412" s="30">
        <v>14358.1</v>
      </c>
      <c r="B412" s="31">
        <v>44484.0</v>
      </c>
      <c r="C412" s="40">
        <v>44546.0</v>
      </c>
      <c r="D412" s="32" t="s">
        <v>211</v>
      </c>
      <c r="E412" s="33" t="s">
        <v>36</v>
      </c>
      <c r="F412" s="32" t="s">
        <v>295</v>
      </c>
      <c r="G412" s="32" t="s">
        <v>38</v>
      </c>
      <c r="H412" s="30">
        <v>27606.0</v>
      </c>
      <c r="I412" s="35"/>
      <c r="J412" s="30">
        <v>0.0</v>
      </c>
      <c r="K412" s="30">
        <v>1.0</v>
      </c>
      <c r="L412" s="30">
        <v>0.0</v>
      </c>
      <c r="M412" s="32" t="s">
        <v>39</v>
      </c>
      <c r="N412" s="32" t="s">
        <v>39</v>
      </c>
      <c r="O412" s="30">
        <v>0.0</v>
      </c>
      <c r="P412" s="30">
        <v>13.0</v>
      </c>
      <c r="Q412" s="30">
        <v>4.0</v>
      </c>
      <c r="R412" s="30">
        <v>10.0</v>
      </c>
      <c r="S412" s="30">
        <v>1.0</v>
      </c>
      <c r="T412" s="30">
        <v>1.0</v>
      </c>
      <c r="U412" s="30">
        <v>0.0</v>
      </c>
      <c r="V412" s="30">
        <v>0.0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  <c r="AJ412" s="116"/>
    </row>
    <row r="413">
      <c r="A413" s="30">
        <v>14358.2</v>
      </c>
      <c r="B413" s="31">
        <v>44484.0</v>
      </c>
      <c r="C413" s="40">
        <v>44546.0</v>
      </c>
      <c r="D413" s="32" t="s">
        <v>211</v>
      </c>
      <c r="E413" s="32" t="s">
        <v>36</v>
      </c>
      <c r="F413" s="32" t="s">
        <v>340</v>
      </c>
      <c r="G413" s="33" t="s">
        <v>109</v>
      </c>
      <c r="H413" s="34">
        <v>27529.0</v>
      </c>
      <c r="I413" s="35"/>
      <c r="J413" s="30">
        <v>0.0</v>
      </c>
      <c r="K413" s="30">
        <v>1.0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11.0</v>
      </c>
      <c r="V413" s="30">
        <v>4.0</v>
      </c>
      <c r="W413" s="30">
        <v>5.0</v>
      </c>
      <c r="X413" s="30">
        <v>1.0</v>
      </c>
      <c r="Y413" s="30">
        <v>1.0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  <c r="AJ413" s="116"/>
    </row>
    <row r="414">
      <c r="A414" s="30">
        <v>14358.3</v>
      </c>
      <c r="B414" s="31">
        <v>44484.0</v>
      </c>
      <c r="C414" s="40">
        <v>44546.0</v>
      </c>
      <c r="D414" s="32" t="s">
        <v>211</v>
      </c>
      <c r="E414" s="32" t="s">
        <v>36</v>
      </c>
      <c r="F414" s="32" t="s">
        <v>212</v>
      </c>
      <c r="G414" s="32" t="s">
        <v>38</v>
      </c>
      <c r="H414" s="30">
        <v>27606.0</v>
      </c>
      <c r="I414" s="37"/>
      <c r="J414" s="30">
        <v>0.0</v>
      </c>
      <c r="K414" s="30">
        <v>1.0</v>
      </c>
      <c r="L414" s="30">
        <v>0.0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0.0</v>
      </c>
      <c r="V414" s="30">
        <v>0.0</v>
      </c>
      <c r="W414" s="30">
        <v>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10.0</v>
      </c>
      <c r="AF414" s="30">
        <v>4.0</v>
      </c>
      <c r="AG414" s="30">
        <v>10.0</v>
      </c>
      <c r="AH414" s="30">
        <v>1.0</v>
      </c>
      <c r="AI414" s="30">
        <v>1.0</v>
      </c>
      <c r="AJ414" s="116"/>
    </row>
    <row r="415">
      <c r="A415" s="30">
        <v>14359.1</v>
      </c>
      <c r="B415" s="31">
        <v>44484.0</v>
      </c>
      <c r="C415" s="40">
        <v>44580.0</v>
      </c>
      <c r="D415" s="32" t="s">
        <v>194</v>
      </c>
      <c r="E415" s="32" t="s">
        <v>36</v>
      </c>
      <c r="F415" s="32" t="s">
        <v>191</v>
      </c>
      <c r="G415" s="33" t="s">
        <v>107</v>
      </c>
      <c r="H415" s="34">
        <v>27511.0</v>
      </c>
      <c r="I415" s="35"/>
      <c r="J415" s="30">
        <v>0.0</v>
      </c>
      <c r="K415" s="30">
        <v>1.0</v>
      </c>
      <c r="L415" s="30">
        <v>0.0</v>
      </c>
      <c r="M415" s="32" t="s">
        <v>39</v>
      </c>
      <c r="N415" s="32" t="s">
        <v>39</v>
      </c>
      <c r="O415" s="30">
        <v>0.0</v>
      </c>
      <c r="P415" s="30">
        <v>11.0</v>
      </c>
      <c r="Q415" s="30">
        <v>5.0</v>
      </c>
      <c r="R415" s="30">
        <v>10.0</v>
      </c>
      <c r="S415" s="30">
        <v>1.0</v>
      </c>
      <c r="T415" s="30">
        <v>1.0</v>
      </c>
      <c r="U415" s="30">
        <v>0.0</v>
      </c>
      <c r="V415" s="30">
        <v>0.0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116"/>
    </row>
    <row r="416">
      <c r="A416" s="30">
        <v>14359.2</v>
      </c>
      <c r="B416" s="31">
        <v>44484.0</v>
      </c>
      <c r="C416" s="40">
        <v>44580.0</v>
      </c>
      <c r="D416" s="32" t="s">
        <v>194</v>
      </c>
      <c r="E416" s="32" t="s">
        <v>36</v>
      </c>
      <c r="F416" s="32" t="s">
        <v>253</v>
      </c>
      <c r="G416" s="32" t="s">
        <v>107</v>
      </c>
      <c r="H416" s="30">
        <v>27511.0</v>
      </c>
      <c r="I416" s="37"/>
      <c r="J416" s="30">
        <v>0.0</v>
      </c>
      <c r="K416" s="30">
        <v>1.0</v>
      </c>
      <c r="L416" s="30">
        <v>0.0</v>
      </c>
      <c r="M416" s="32" t="s">
        <v>39</v>
      </c>
      <c r="N416" s="32" t="s">
        <v>39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0.0</v>
      </c>
      <c r="V416" s="30">
        <v>0.0</v>
      </c>
      <c r="W416" s="30">
        <v>0.0</v>
      </c>
      <c r="X416" s="30">
        <v>0.0</v>
      </c>
      <c r="Y416" s="30">
        <v>0.0</v>
      </c>
      <c r="Z416" s="30">
        <v>9.0</v>
      </c>
      <c r="AA416" s="30">
        <v>5.0</v>
      </c>
      <c r="AB416" s="30">
        <v>10.0</v>
      </c>
      <c r="AC416" s="30">
        <v>1.0</v>
      </c>
      <c r="AD416" s="30">
        <v>1.0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116"/>
    </row>
    <row r="417">
      <c r="A417" s="30">
        <v>14359.3</v>
      </c>
      <c r="B417" s="31">
        <v>44484.0</v>
      </c>
      <c r="C417" s="40">
        <v>44580.0</v>
      </c>
      <c r="D417" s="32" t="s">
        <v>194</v>
      </c>
      <c r="E417" s="32" t="s">
        <v>36</v>
      </c>
      <c r="F417" s="32" t="s">
        <v>253</v>
      </c>
      <c r="G417" s="33" t="s">
        <v>107</v>
      </c>
      <c r="H417" s="34">
        <v>27511.0</v>
      </c>
      <c r="I417" s="35"/>
      <c r="J417" s="30">
        <v>0.0</v>
      </c>
      <c r="K417" s="30">
        <v>1.0</v>
      </c>
      <c r="L417" s="30">
        <v>0.0</v>
      </c>
      <c r="M417" s="32" t="s">
        <v>39</v>
      </c>
      <c r="N417" s="32" t="s">
        <v>39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0.0</v>
      </c>
      <c r="V417" s="30">
        <v>0.0</v>
      </c>
      <c r="W417" s="30">
        <v>0.0</v>
      </c>
      <c r="X417" s="30">
        <v>0.0</v>
      </c>
      <c r="Y417" s="30">
        <v>0.0</v>
      </c>
      <c r="Z417" s="30">
        <v>11.0</v>
      </c>
      <c r="AA417" s="30">
        <v>3.0</v>
      </c>
      <c r="AB417" s="30">
        <v>10.0</v>
      </c>
      <c r="AC417" s="30">
        <v>1.0</v>
      </c>
      <c r="AD417" s="30">
        <v>1.0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  <c r="AJ417" s="116"/>
    </row>
    <row r="418">
      <c r="A418" s="30">
        <v>14360.1</v>
      </c>
      <c r="B418" s="31">
        <v>44487.0</v>
      </c>
      <c r="C418" s="40">
        <v>44580.0</v>
      </c>
      <c r="D418" s="32" t="s">
        <v>223</v>
      </c>
      <c r="E418" s="32" t="s">
        <v>160</v>
      </c>
      <c r="F418" s="32" t="s">
        <v>322</v>
      </c>
      <c r="G418" s="33" t="s">
        <v>107</v>
      </c>
      <c r="H418" s="34">
        <v>27511.0</v>
      </c>
      <c r="I418" s="35"/>
      <c r="J418" s="30">
        <v>0.0</v>
      </c>
      <c r="K418" s="30">
        <v>1.0</v>
      </c>
      <c r="L418" s="30">
        <v>0.0</v>
      </c>
      <c r="M418" s="32" t="s">
        <v>39</v>
      </c>
      <c r="N418" s="32" t="s">
        <v>39</v>
      </c>
      <c r="O418" s="30">
        <v>0.0</v>
      </c>
      <c r="P418" s="30">
        <v>7.0</v>
      </c>
      <c r="Q418" s="30">
        <v>5.0</v>
      </c>
      <c r="R418" s="30">
        <v>5.0</v>
      </c>
      <c r="S418" s="30">
        <v>0.0</v>
      </c>
      <c r="T418" s="30">
        <v>1.0</v>
      </c>
      <c r="U418" s="30">
        <v>0.0</v>
      </c>
      <c r="V418" s="30">
        <v>0.0</v>
      </c>
      <c r="W418" s="30">
        <v>0.0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0.0</v>
      </c>
      <c r="AG418" s="30">
        <v>0.0</v>
      </c>
      <c r="AH418" s="30">
        <v>0.0</v>
      </c>
      <c r="AI418" s="30">
        <v>0.0</v>
      </c>
      <c r="AJ418" s="116"/>
    </row>
    <row r="419">
      <c r="A419" s="30">
        <v>14360.2</v>
      </c>
      <c r="B419" s="31">
        <v>44487.0</v>
      </c>
      <c r="C419" s="40">
        <v>44580.0</v>
      </c>
      <c r="D419" s="32" t="s">
        <v>223</v>
      </c>
      <c r="E419" s="32" t="s">
        <v>160</v>
      </c>
      <c r="F419" s="32" t="s">
        <v>154</v>
      </c>
      <c r="G419" s="33" t="s">
        <v>38</v>
      </c>
      <c r="H419" s="34">
        <v>27606.0</v>
      </c>
      <c r="I419" s="35"/>
      <c r="J419" s="30">
        <v>0.0</v>
      </c>
      <c r="K419" s="30">
        <v>1.0</v>
      </c>
      <c r="L419" s="30">
        <v>0.0</v>
      </c>
      <c r="M419" s="32" t="s">
        <v>39</v>
      </c>
      <c r="N419" s="32" t="s">
        <v>39</v>
      </c>
      <c r="O419" s="30">
        <v>4.0</v>
      </c>
      <c r="P419" s="30">
        <v>0.0</v>
      </c>
      <c r="Q419" s="30">
        <v>0.0</v>
      </c>
      <c r="R419" s="30">
        <v>0.0</v>
      </c>
      <c r="S419" s="30">
        <v>0.0</v>
      </c>
      <c r="T419" s="30">
        <v>0.0</v>
      </c>
      <c r="U419" s="30">
        <v>0.0</v>
      </c>
      <c r="V419" s="30">
        <v>0.0</v>
      </c>
      <c r="W419" s="30">
        <v>0.0</v>
      </c>
      <c r="X419" s="30">
        <v>0.0</v>
      </c>
      <c r="Y419" s="30">
        <v>0.0</v>
      </c>
      <c r="Z419" s="30">
        <v>7.0</v>
      </c>
      <c r="AA419" s="30">
        <v>3.0</v>
      </c>
      <c r="AB419" s="30">
        <v>10.0</v>
      </c>
      <c r="AC419" s="30">
        <v>2.0</v>
      </c>
      <c r="AD419" s="30">
        <v>1.0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116"/>
    </row>
    <row r="420">
      <c r="A420" s="30">
        <v>14360.3</v>
      </c>
      <c r="B420" s="31">
        <v>44487.0</v>
      </c>
      <c r="C420" s="40">
        <v>44580.0</v>
      </c>
      <c r="D420" s="32" t="s">
        <v>223</v>
      </c>
      <c r="E420" s="32" t="s">
        <v>160</v>
      </c>
      <c r="F420" s="32" t="s">
        <v>154</v>
      </c>
      <c r="G420" s="33" t="s">
        <v>38</v>
      </c>
      <c r="H420" s="34">
        <v>27606.0</v>
      </c>
      <c r="I420" s="35"/>
      <c r="J420" s="30">
        <v>0.0</v>
      </c>
      <c r="K420" s="30">
        <v>1.0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0.0</v>
      </c>
      <c r="V420" s="30">
        <v>0.0</v>
      </c>
      <c r="W420" s="30">
        <v>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7.0</v>
      </c>
      <c r="AF420" s="30">
        <v>0.0</v>
      </c>
      <c r="AG420" s="30">
        <v>5.0</v>
      </c>
      <c r="AH420" s="30">
        <v>2.0</v>
      </c>
      <c r="AI420" s="30">
        <v>1.0</v>
      </c>
      <c r="AJ420" s="116"/>
    </row>
    <row r="421">
      <c r="A421" s="30">
        <v>14360.4</v>
      </c>
      <c r="B421" s="31">
        <v>44487.0</v>
      </c>
      <c r="C421" s="40">
        <v>44580.0</v>
      </c>
      <c r="D421" s="32" t="s">
        <v>223</v>
      </c>
      <c r="E421" s="32" t="s">
        <v>160</v>
      </c>
      <c r="F421" s="32" t="s">
        <v>154</v>
      </c>
      <c r="G421" s="33" t="s">
        <v>38</v>
      </c>
      <c r="H421" s="34">
        <v>27606.0</v>
      </c>
      <c r="I421" s="35"/>
      <c r="J421" s="30">
        <v>0.0</v>
      </c>
      <c r="K421" s="30">
        <v>1.0</v>
      </c>
      <c r="L421" s="30">
        <v>0.0</v>
      </c>
      <c r="M421" s="32" t="s">
        <v>39</v>
      </c>
      <c r="N421" s="32" t="s">
        <v>39</v>
      </c>
      <c r="O421" s="30">
        <v>2.0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0.0</v>
      </c>
      <c r="W421" s="30">
        <v>0.0</v>
      </c>
      <c r="X421" s="30">
        <v>0.0</v>
      </c>
      <c r="Y421" s="30">
        <v>0.0</v>
      </c>
      <c r="Z421" s="30">
        <v>7.0</v>
      </c>
      <c r="AA421" s="30">
        <v>5.0</v>
      </c>
      <c r="AB421" s="30">
        <v>10.0</v>
      </c>
      <c r="AC421" s="30">
        <v>2.0</v>
      </c>
      <c r="AD421" s="30">
        <v>1.0</v>
      </c>
      <c r="AE421" s="30">
        <v>0.0</v>
      </c>
      <c r="AF421" s="30">
        <v>0.0</v>
      </c>
      <c r="AG421" s="30">
        <v>0.0</v>
      </c>
      <c r="AH421" s="30">
        <v>0.0</v>
      </c>
      <c r="AI421" s="30">
        <v>0.0</v>
      </c>
      <c r="AJ421" s="116"/>
    </row>
    <row r="422">
      <c r="A422" s="30">
        <v>14361.1</v>
      </c>
      <c r="B422" s="31">
        <v>44487.0</v>
      </c>
      <c r="C422" s="40">
        <v>44557.0</v>
      </c>
      <c r="D422" s="32" t="s">
        <v>35</v>
      </c>
      <c r="E422" s="32" t="s">
        <v>36</v>
      </c>
      <c r="F422" s="32" t="s">
        <v>40</v>
      </c>
      <c r="G422" s="38"/>
      <c r="H422" s="38"/>
      <c r="I422" s="35"/>
      <c r="J422" s="30">
        <v>0.0</v>
      </c>
      <c r="K422" s="30">
        <v>1.0</v>
      </c>
      <c r="L422" s="30">
        <v>0.0</v>
      </c>
      <c r="M422" s="32" t="s">
        <v>39</v>
      </c>
      <c r="N422" s="32" t="s">
        <v>39</v>
      </c>
      <c r="O422" s="30">
        <v>0.0</v>
      </c>
      <c r="P422" s="30">
        <v>11.0</v>
      </c>
      <c r="Q422" s="30">
        <v>9.0</v>
      </c>
      <c r="R422" s="30">
        <v>10.0</v>
      </c>
      <c r="S422" s="30">
        <v>2.0</v>
      </c>
      <c r="T422" s="30">
        <v>1.0</v>
      </c>
      <c r="U422" s="30">
        <v>0.0</v>
      </c>
      <c r="V422" s="30">
        <v>0.0</v>
      </c>
      <c r="W422" s="30">
        <v>0.0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0.0</v>
      </c>
      <c r="AF422" s="30">
        <v>0.0</v>
      </c>
      <c r="AG422" s="30">
        <v>0.0</v>
      </c>
      <c r="AH422" s="30">
        <v>0.0</v>
      </c>
      <c r="AI422" s="30">
        <v>0.0</v>
      </c>
      <c r="AJ422" s="116"/>
    </row>
    <row r="423">
      <c r="A423" s="30">
        <v>14362.1</v>
      </c>
      <c r="B423" s="31">
        <v>44487.0</v>
      </c>
      <c r="C423" s="40">
        <v>44489.0</v>
      </c>
      <c r="D423" s="32" t="s">
        <v>55</v>
      </c>
      <c r="E423" s="33" t="s">
        <v>36</v>
      </c>
      <c r="F423" s="32" t="s">
        <v>56</v>
      </c>
      <c r="G423" s="32" t="s">
        <v>38</v>
      </c>
      <c r="H423" s="30">
        <v>27603.0</v>
      </c>
      <c r="I423" s="35"/>
      <c r="J423" s="30">
        <v>0.0</v>
      </c>
      <c r="K423" s="30">
        <v>1.0</v>
      </c>
      <c r="L423" s="30">
        <v>0.0</v>
      </c>
      <c r="M423" s="32" t="s">
        <v>49</v>
      </c>
      <c r="N423" s="32" t="s">
        <v>39</v>
      </c>
      <c r="O423" s="30">
        <v>2.0</v>
      </c>
      <c r="P423" s="30">
        <v>10.0</v>
      </c>
      <c r="Q423" s="30">
        <v>5.0</v>
      </c>
      <c r="R423" s="30">
        <v>10.0</v>
      </c>
      <c r="S423" s="30">
        <v>1.0</v>
      </c>
      <c r="T423" s="30">
        <v>1.0</v>
      </c>
      <c r="U423" s="30">
        <v>0.0</v>
      </c>
      <c r="V423" s="30">
        <v>0.0</v>
      </c>
      <c r="W423" s="30">
        <v>0.0</v>
      </c>
      <c r="X423" s="30">
        <v>0.0</v>
      </c>
      <c r="Y423" s="30">
        <v>0.0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0.0</v>
      </c>
      <c r="AF423" s="30">
        <v>0.0</v>
      </c>
      <c r="AG423" s="30">
        <v>0.0</v>
      </c>
      <c r="AH423" s="30">
        <v>0.0</v>
      </c>
      <c r="AI423" s="30">
        <v>0.0</v>
      </c>
      <c r="AJ423" s="116"/>
    </row>
    <row r="424">
      <c r="A424" s="30">
        <v>14362.2</v>
      </c>
      <c r="B424" s="31">
        <v>44487.0</v>
      </c>
      <c r="C424" s="40">
        <v>44489.0</v>
      </c>
      <c r="D424" s="32" t="s">
        <v>55</v>
      </c>
      <c r="E424" s="32" t="s">
        <v>36</v>
      </c>
      <c r="F424" s="32" t="s">
        <v>299</v>
      </c>
      <c r="G424" s="33" t="s">
        <v>109</v>
      </c>
      <c r="H424" s="34">
        <v>27529.0</v>
      </c>
      <c r="I424" s="35"/>
      <c r="J424" s="30">
        <v>0.0</v>
      </c>
      <c r="K424" s="30">
        <v>1.0</v>
      </c>
      <c r="L424" s="30">
        <v>0.0</v>
      </c>
      <c r="M424" s="32" t="s">
        <v>49</v>
      </c>
      <c r="N424" s="32" t="s">
        <v>39</v>
      </c>
      <c r="O424" s="30">
        <v>0.0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0.0</v>
      </c>
      <c r="V424" s="30">
        <v>0.0</v>
      </c>
      <c r="W424" s="30">
        <v>0.0</v>
      </c>
      <c r="X424" s="30">
        <v>0.0</v>
      </c>
      <c r="Y424" s="30">
        <v>0.0</v>
      </c>
      <c r="Z424" s="30">
        <v>9.0</v>
      </c>
      <c r="AA424" s="30">
        <v>5.0</v>
      </c>
      <c r="AB424" s="30">
        <v>10.0</v>
      </c>
      <c r="AC424" s="30">
        <v>0.0</v>
      </c>
      <c r="AD424" s="30">
        <v>0.0</v>
      </c>
      <c r="AE424" s="30">
        <v>0.0</v>
      </c>
      <c r="AF424" s="30">
        <v>0.0</v>
      </c>
      <c r="AG424" s="30">
        <v>0.0</v>
      </c>
      <c r="AH424" s="30">
        <v>0.0</v>
      </c>
      <c r="AI424" s="30">
        <v>0.0</v>
      </c>
      <c r="AJ424" s="116"/>
    </row>
    <row r="425">
      <c r="A425" s="30">
        <v>14363.1</v>
      </c>
      <c r="B425" s="31">
        <v>44487.0</v>
      </c>
      <c r="C425" s="40">
        <v>44581.0</v>
      </c>
      <c r="D425" s="32" t="s">
        <v>445</v>
      </c>
      <c r="E425" s="32" t="s">
        <v>36</v>
      </c>
      <c r="F425" s="32" t="s">
        <v>90</v>
      </c>
      <c r="G425" s="32" t="s">
        <v>91</v>
      </c>
      <c r="H425" s="34">
        <v>27597.0</v>
      </c>
      <c r="I425" s="35"/>
      <c r="J425" s="30">
        <v>0.0</v>
      </c>
      <c r="K425" s="30">
        <v>1.0</v>
      </c>
      <c r="L425" s="30">
        <v>0.0</v>
      </c>
      <c r="M425" s="32" t="s">
        <v>39</v>
      </c>
      <c r="N425" s="32" t="s">
        <v>39</v>
      </c>
      <c r="O425" s="30">
        <v>0.0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0.0</v>
      </c>
      <c r="V425" s="30">
        <v>0.0</v>
      </c>
      <c r="W425" s="30">
        <v>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5.0</v>
      </c>
      <c r="AC425" s="30">
        <v>2.0</v>
      </c>
      <c r="AD425" s="30">
        <v>1.0</v>
      </c>
      <c r="AE425" s="30">
        <v>0.0</v>
      </c>
      <c r="AF425" s="30">
        <v>0.0</v>
      </c>
      <c r="AG425" s="30">
        <v>0.0</v>
      </c>
      <c r="AH425" s="30">
        <v>0.0</v>
      </c>
      <c r="AI425" s="30">
        <v>0.0</v>
      </c>
      <c r="AJ425" s="116"/>
    </row>
    <row r="426">
      <c r="A426" s="30">
        <v>14363.2</v>
      </c>
      <c r="B426" s="31">
        <v>44487.0</v>
      </c>
      <c r="C426" s="40">
        <v>44581.0</v>
      </c>
      <c r="D426" s="32" t="s">
        <v>445</v>
      </c>
      <c r="E426" s="32" t="s">
        <v>36</v>
      </c>
      <c r="F426" s="32" t="s">
        <v>263</v>
      </c>
      <c r="G426" s="32" t="s">
        <v>91</v>
      </c>
      <c r="H426" s="30">
        <v>27597.0</v>
      </c>
      <c r="I426" s="37"/>
      <c r="J426" s="30">
        <v>0.0</v>
      </c>
      <c r="K426" s="30">
        <v>1.0</v>
      </c>
      <c r="L426" s="30">
        <v>0.0</v>
      </c>
      <c r="M426" s="32" t="s">
        <v>39</v>
      </c>
      <c r="N426" s="32" t="s">
        <v>39</v>
      </c>
      <c r="O426" s="30">
        <v>0.0</v>
      </c>
      <c r="P426" s="30">
        <v>10.0</v>
      </c>
      <c r="Q426" s="30">
        <v>5.0</v>
      </c>
      <c r="R426" s="30">
        <v>5.0</v>
      </c>
      <c r="S426" s="30">
        <v>1.0</v>
      </c>
      <c r="T426" s="30">
        <v>1.0</v>
      </c>
      <c r="U426" s="30">
        <v>0.0</v>
      </c>
      <c r="V426" s="30">
        <v>0.0</v>
      </c>
      <c r="W426" s="30">
        <v>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0.0</v>
      </c>
      <c r="AF426" s="30">
        <v>0.0</v>
      </c>
      <c r="AG426" s="30">
        <v>0.0</v>
      </c>
      <c r="AH426" s="30">
        <v>0.0</v>
      </c>
      <c r="AI426" s="30">
        <v>0.0</v>
      </c>
      <c r="AJ426" s="116"/>
    </row>
    <row r="427">
      <c r="A427" s="30">
        <v>14363.3</v>
      </c>
      <c r="B427" s="31">
        <v>44487.0</v>
      </c>
      <c r="C427" s="40">
        <v>44581.0</v>
      </c>
      <c r="D427" s="32" t="s">
        <v>445</v>
      </c>
      <c r="E427" s="32" t="s">
        <v>36</v>
      </c>
      <c r="J427" s="30">
        <v>0.0</v>
      </c>
      <c r="K427" s="30">
        <v>0.0</v>
      </c>
      <c r="L427" s="30">
        <v>1.0</v>
      </c>
      <c r="M427" s="32" t="s">
        <v>39</v>
      </c>
      <c r="N427" s="32" t="s">
        <v>39</v>
      </c>
      <c r="O427" s="30">
        <v>0.0</v>
      </c>
      <c r="P427" s="30">
        <v>10.0</v>
      </c>
      <c r="Q427" s="30">
        <v>5.0</v>
      </c>
      <c r="R427" s="30">
        <v>5.0</v>
      </c>
      <c r="S427" s="30">
        <v>1.0</v>
      </c>
      <c r="T427" s="30">
        <v>1.0</v>
      </c>
      <c r="U427" s="30">
        <v>0.0</v>
      </c>
      <c r="V427" s="30">
        <v>0.0</v>
      </c>
      <c r="W427" s="30">
        <v>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  <c r="AJ427" s="116"/>
    </row>
    <row r="428">
      <c r="A428" s="30">
        <v>14364.1</v>
      </c>
      <c r="B428" s="31">
        <v>44487.0</v>
      </c>
      <c r="C428" s="40">
        <v>44487.0</v>
      </c>
      <c r="D428" s="32" t="s">
        <v>368</v>
      </c>
      <c r="E428" s="32" t="s">
        <v>369</v>
      </c>
      <c r="H428" s="38"/>
      <c r="I428" s="35"/>
      <c r="J428" s="30">
        <v>0.0</v>
      </c>
      <c r="K428" s="30">
        <v>0.0</v>
      </c>
      <c r="L428" s="30">
        <v>1.0</v>
      </c>
      <c r="M428" s="32" t="s">
        <v>39</v>
      </c>
      <c r="N428" s="32" t="s">
        <v>39</v>
      </c>
      <c r="O428" s="30">
        <v>1.0</v>
      </c>
      <c r="P428" s="30">
        <v>8.0</v>
      </c>
      <c r="Q428" s="30">
        <v>6.0</v>
      </c>
      <c r="R428" s="30">
        <v>2.0</v>
      </c>
      <c r="S428" s="30">
        <v>1.0</v>
      </c>
      <c r="T428" s="30">
        <v>0.0</v>
      </c>
      <c r="U428" s="30">
        <v>0.0</v>
      </c>
      <c r="V428" s="30">
        <v>0.0</v>
      </c>
      <c r="W428" s="30">
        <v>0.0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116"/>
    </row>
    <row r="429">
      <c r="A429" s="30">
        <v>14364.2</v>
      </c>
      <c r="B429" s="31">
        <v>44487.0</v>
      </c>
      <c r="C429" s="40">
        <v>44487.0</v>
      </c>
      <c r="D429" s="32" t="s">
        <v>368</v>
      </c>
      <c r="E429" s="32" t="s">
        <v>369</v>
      </c>
      <c r="H429" s="38"/>
      <c r="I429" s="35"/>
      <c r="J429" s="30">
        <v>0.0</v>
      </c>
      <c r="K429" s="30">
        <v>0.0</v>
      </c>
      <c r="L429" s="30">
        <v>1.0</v>
      </c>
      <c r="M429" s="32" t="s">
        <v>39</v>
      </c>
      <c r="N429" s="32" t="s">
        <v>39</v>
      </c>
      <c r="O429" s="30">
        <v>1.0</v>
      </c>
      <c r="P429" s="30">
        <v>8.0</v>
      </c>
      <c r="Q429" s="30">
        <v>6.0</v>
      </c>
      <c r="R429" s="30">
        <v>2.0</v>
      </c>
      <c r="S429" s="30">
        <v>1.0</v>
      </c>
      <c r="T429" s="30">
        <v>0.0</v>
      </c>
      <c r="U429" s="30">
        <v>0.0</v>
      </c>
      <c r="V429" s="30">
        <v>0.0</v>
      </c>
      <c r="W429" s="30">
        <v>0.0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116"/>
    </row>
    <row r="430">
      <c r="A430" s="30">
        <v>14364.3</v>
      </c>
      <c r="B430" s="31">
        <v>44487.0</v>
      </c>
      <c r="C430" s="40">
        <v>44487.0</v>
      </c>
      <c r="D430" s="32" t="s">
        <v>368</v>
      </c>
      <c r="E430" s="32" t="s">
        <v>369</v>
      </c>
      <c r="H430" s="38"/>
      <c r="I430" s="35"/>
      <c r="J430" s="30">
        <v>0.0</v>
      </c>
      <c r="K430" s="30">
        <v>0.0</v>
      </c>
      <c r="L430" s="30">
        <v>1.0</v>
      </c>
      <c r="M430" s="32" t="s">
        <v>39</v>
      </c>
      <c r="N430" s="32" t="s">
        <v>39</v>
      </c>
      <c r="O430" s="30">
        <v>1.0</v>
      </c>
      <c r="P430" s="30">
        <v>8.0</v>
      </c>
      <c r="Q430" s="30">
        <v>4.0</v>
      </c>
      <c r="R430" s="30">
        <v>1.0</v>
      </c>
      <c r="S430" s="30">
        <v>1.0</v>
      </c>
      <c r="T430" s="30">
        <v>0.0</v>
      </c>
      <c r="U430" s="30">
        <v>0.0</v>
      </c>
      <c r="V430" s="30">
        <v>0.0</v>
      </c>
      <c r="W430" s="30">
        <v>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116"/>
    </row>
    <row r="431">
      <c r="A431" s="30">
        <v>14364.4</v>
      </c>
      <c r="B431" s="31">
        <v>44487.0</v>
      </c>
      <c r="C431" s="40">
        <v>44487.0</v>
      </c>
      <c r="D431" s="32" t="s">
        <v>368</v>
      </c>
      <c r="E431" s="32" t="s">
        <v>369</v>
      </c>
      <c r="H431" s="38"/>
      <c r="I431" s="35"/>
      <c r="J431" s="30">
        <v>0.0</v>
      </c>
      <c r="K431" s="30">
        <v>0.0</v>
      </c>
      <c r="L431" s="30">
        <v>1.0</v>
      </c>
      <c r="M431" s="32" t="s">
        <v>39</v>
      </c>
      <c r="N431" s="32" t="s">
        <v>39</v>
      </c>
      <c r="O431" s="30">
        <v>1.0</v>
      </c>
      <c r="P431" s="30">
        <v>8.0</v>
      </c>
      <c r="Q431" s="30">
        <v>6.0</v>
      </c>
      <c r="R431" s="30">
        <v>2.0</v>
      </c>
      <c r="S431" s="30">
        <v>1.0</v>
      </c>
      <c r="T431" s="30">
        <v>0.0</v>
      </c>
      <c r="U431" s="30">
        <v>0.0</v>
      </c>
      <c r="V431" s="30">
        <v>0.0</v>
      </c>
      <c r="W431" s="30">
        <v>0.0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  <c r="AJ431" s="116"/>
    </row>
    <row r="432">
      <c r="A432" s="30">
        <v>14365.1</v>
      </c>
      <c r="B432" s="31">
        <v>44487.0</v>
      </c>
      <c r="C432" s="40">
        <v>44582.0</v>
      </c>
      <c r="D432" s="32" t="s">
        <v>428</v>
      </c>
      <c r="E432" s="32" t="s">
        <v>36</v>
      </c>
      <c r="F432" s="32" t="s">
        <v>331</v>
      </c>
      <c r="G432" s="33" t="s">
        <v>62</v>
      </c>
      <c r="H432" s="34">
        <v>27526.0</v>
      </c>
      <c r="I432" s="35"/>
      <c r="J432" s="30">
        <v>0.0</v>
      </c>
      <c r="K432" s="30">
        <v>1.0</v>
      </c>
      <c r="L432" s="30">
        <v>0.0</v>
      </c>
      <c r="M432" s="32" t="s">
        <v>39</v>
      </c>
      <c r="N432" s="32" t="s">
        <v>39</v>
      </c>
      <c r="O432" s="30">
        <v>0.0</v>
      </c>
      <c r="P432" s="30">
        <v>0.0</v>
      </c>
      <c r="Q432" s="30">
        <v>0.0</v>
      </c>
      <c r="R432" s="30">
        <v>0.0</v>
      </c>
      <c r="S432" s="30">
        <v>0.0</v>
      </c>
      <c r="T432" s="30">
        <v>0.0</v>
      </c>
      <c r="U432" s="30">
        <v>0.0</v>
      </c>
      <c r="V432" s="30">
        <v>0.0</v>
      </c>
      <c r="W432" s="30">
        <v>0.0</v>
      </c>
      <c r="X432" s="30">
        <v>0.0</v>
      </c>
      <c r="Y432" s="30">
        <v>0.0</v>
      </c>
      <c r="Z432" s="30">
        <v>0.0</v>
      </c>
      <c r="AA432" s="30">
        <v>0.0</v>
      </c>
      <c r="AB432" s="30">
        <v>0.0</v>
      </c>
      <c r="AC432" s="30">
        <v>0.0</v>
      </c>
      <c r="AD432" s="30">
        <v>0.0</v>
      </c>
      <c r="AE432" s="30">
        <v>6.0</v>
      </c>
      <c r="AF432" s="30">
        <v>5.0</v>
      </c>
      <c r="AG432" s="30">
        <v>0.0</v>
      </c>
      <c r="AH432" s="30">
        <v>1.0</v>
      </c>
      <c r="AI432" s="30">
        <v>1.0</v>
      </c>
      <c r="AJ432" s="116"/>
    </row>
    <row r="433">
      <c r="A433" s="30">
        <v>14365.2</v>
      </c>
      <c r="B433" s="31">
        <v>44487.0</v>
      </c>
      <c r="C433" s="40">
        <v>44582.0</v>
      </c>
      <c r="D433" s="32" t="s">
        <v>428</v>
      </c>
      <c r="E433" s="32" t="s">
        <v>36</v>
      </c>
      <c r="F433" s="32" t="s">
        <v>40</v>
      </c>
      <c r="G433" s="38"/>
      <c r="H433" s="38"/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0.0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11.0</v>
      </c>
      <c r="V433" s="30">
        <v>5.0</v>
      </c>
      <c r="W433" s="30">
        <v>0.0</v>
      </c>
      <c r="X433" s="30">
        <v>2.0</v>
      </c>
      <c r="Y433" s="30">
        <v>1.0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116"/>
    </row>
    <row r="434">
      <c r="A434" s="30">
        <v>14365.3</v>
      </c>
      <c r="B434" s="31">
        <v>44487.0</v>
      </c>
      <c r="C434" s="40">
        <v>44582.0</v>
      </c>
      <c r="D434" s="32" t="s">
        <v>428</v>
      </c>
      <c r="E434" s="32" t="s">
        <v>36</v>
      </c>
      <c r="F434" s="32" t="s">
        <v>380</v>
      </c>
      <c r="G434" s="33" t="s">
        <v>62</v>
      </c>
      <c r="H434" s="34">
        <v>27526.0</v>
      </c>
      <c r="I434" s="35"/>
      <c r="J434" s="30">
        <v>0.0</v>
      </c>
      <c r="K434" s="30">
        <v>1.0</v>
      </c>
      <c r="L434" s="30">
        <v>0.0</v>
      </c>
      <c r="M434" s="32" t="s">
        <v>39</v>
      </c>
      <c r="N434" s="32" t="s">
        <v>39</v>
      </c>
      <c r="O434" s="30">
        <v>0.0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7.0</v>
      </c>
      <c r="V434" s="30">
        <v>3.0</v>
      </c>
      <c r="W434" s="30">
        <v>0.0</v>
      </c>
      <c r="X434" s="30">
        <v>0.0</v>
      </c>
      <c r="Y434" s="30">
        <v>1.0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1.0</v>
      </c>
      <c r="AI434" s="30">
        <v>0.0</v>
      </c>
      <c r="AJ434" s="116"/>
    </row>
    <row r="435">
      <c r="A435" s="30">
        <v>14366.1</v>
      </c>
      <c r="B435" s="31">
        <v>44487.0</v>
      </c>
      <c r="C435" s="40">
        <v>44581.0</v>
      </c>
      <c r="D435" s="32" t="s">
        <v>428</v>
      </c>
      <c r="E435" s="32" t="s">
        <v>36</v>
      </c>
      <c r="F435" s="32" t="s">
        <v>331</v>
      </c>
      <c r="G435" s="33" t="s">
        <v>62</v>
      </c>
      <c r="H435" s="34">
        <v>27526.0</v>
      </c>
      <c r="I435" s="35"/>
      <c r="J435" s="30">
        <v>0.0</v>
      </c>
      <c r="K435" s="30">
        <v>1.0</v>
      </c>
      <c r="L435" s="30">
        <v>0.0</v>
      </c>
      <c r="M435" s="32" t="s">
        <v>39</v>
      </c>
      <c r="N435" s="32" t="s">
        <v>39</v>
      </c>
      <c r="O435" s="30">
        <v>0.0</v>
      </c>
      <c r="P435" s="30">
        <v>0.0</v>
      </c>
      <c r="Q435" s="30">
        <v>0.0</v>
      </c>
      <c r="R435" s="30">
        <v>0.0</v>
      </c>
      <c r="S435" s="30">
        <v>0.0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4.0</v>
      </c>
      <c r="AA435" s="30">
        <v>5.0</v>
      </c>
      <c r="AB435" s="30">
        <v>0.0</v>
      </c>
      <c r="AC435" s="30">
        <v>2.0</v>
      </c>
      <c r="AD435" s="30">
        <v>1.0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116"/>
    </row>
    <row r="436">
      <c r="A436" s="30">
        <v>14367.1</v>
      </c>
      <c r="B436" s="31">
        <v>44487.0</v>
      </c>
      <c r="C436" s="40">
        <v>44581.0</v>
      </c>
      <c r="D436" s="32" t="s">
        <v>431</v>
      </c>
      <c r="E436" s="32" t="s">
        <v>36</v>
      </c>
      <c r="F436" s="32" t="s">
        <v>97</v>
      </c>
      <c r="G436" s="32" t="s">
        <v>38</v>
      </c>
      <c r="H436" s="34">
        <v>27610.0</v>
      </c>
      <c r="I436" s="35"/>
      <c r="J436" s="30">
        <v>0.0</v>
      </c>
      <c r="K436" s="30">
        <v>1.0</v>
      </c>
      <c r="L436" s="30">
        <v>0.0</v>
      </c>
      <c r="M436" s="32" t="s">
        <v>39</v>
      </c>
      <c r="N436" s="32" t="s">
        <v>39</v>
      </c>
      <c r="O436" s="30">
        <v>0.0</v>
      </c>
      <c r="P436" s="30">
        <v>0.0</v>
      </c>
      <c r="Q436" s="30">
        <v>4.0</v>
      </c>
      <c r="R436" s="30">
        <v>5.0</v>
      </c>
      <c r="S436" s="30">
        <v>0.0</v>
      </c>
      <c r="T436" s="30">
        <v>0.0</v>
      </c>
      <c r="U436" s="30">
        <v>0.0</v>
      </c>
      <c r="V436" s="30">
        <v>0.0</v>
      </c>
      <c r="W436" s="30">
        <v>0.0</v>
      </c>
      <c r="X436" s="30">
        <v>0.0</v>
      </c>
      <c r="Y436" s="30">
        <v>0.0</v>
      </c>
      <c r="Z436" s="30">
        <v>6.0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116"/>
    </row>
    <row r="437">
      <c r="A437" s="30">
        <v>14368.1</v>
      </c>
      <c r="B437" s="31">
        <v>44487.0</v>
      </c>
      <c r="C437" s="40">
        <v>44487.0</v>
      </c>
      <c r="D437" s="32" t="s">
        <v>368</v>
      </c>
      <c r="E437" s="32" t="s">
        <v>369</v>
      </c>
      <c r="H437" s="38"/>
      <c r="I437" s="35"/>
      <c r="J437" s="30">
        <v>0.0</v>
      </c>
      <c r="K437" s="30">
        <v>0.0</v>
      </c>
      <c r="L437" s="30">
        <v>1.0</v>
      </c>
      <c r="M437" s="32" t="s">
        <v>39</v>
      </c>
      <c r="N437" s="32" t="s">
        <v>39</v>
      </c>
      <c r="O437" s="30">
        <v>1.0</v>
      </c>
      <c r="P437" s="30">
        <v>8.0</v>
      </c>
      <c r="Q437" s="30">
        <v>6.0</v>
      </c>
      <c r="R437" s="30">
        <v>2.0</v>
      </c>
      <c r="S437" s="30">
        <v>1.0</v>
      </c>
      <c r="T437" s="30">
        <v>0.0</v>
      </c>
      <c r="U437" s="30">
        <v>0.0</v>
      </c>
      <c r="V437" s="30">
        <v>0.0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116"/>
    </row>
    <row r="438">
      <c r="A438" s="30">
        <v>14369.1</v>
      </c>
      <c r="B438" s="31">
        <v>44487.0</v>
      </c>
      <c r="C438" s="40">
        <v>44540.0</v>
      </c>
      <c r="D438" s="32" t="s">
        <v>479</v>
      </c>
      <c r="E438" s="32" t="s">
        <v>36</v>
      </c>
      <c r="F438" s="32" t="s">
        <v>176</v>
      </c>
      <c r="G438" s="33" t="s">
        <v>107</v>
      </c>
      <c r="H438" s="34">
        <v>27513.0</v>
      </c>
      <c r="I438" s="35"/>
      <c r="J438" s="30">
        <v>0.0</v>
      </c>
      <c r="K438" s="30">
        <v>1.0</v>
      </c>
      <c r="L438" s="30">
        <v>0.0</v>
      </c>
      <c r="M438" s="32" t="s">
        <v>49</v>
      </c>
      <c r="N438" s="32" t="s">
        <v>39</v>
      </c>
      <c r="O438" s="30">
        <v>0.0</v>
      </c>
      <c r="P438" s="30">
        <v>11.0</v>
      </c>
      <c r="Q438" s="30">
        <v>0.0</v>
      </c>
      <c r="R438" s="30">
        <v>12.0</v>
      </c>
      <c r="S438" s="30">
        <v>2.0</v>
      </c>
      <c r="T438" s="30">
        <v>1.0</v>
      </c>
      <c r="U438" s="30">
        <v>0.0</v>
      </c>
      <c r="V438" s="30">
        <v>0.0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5.0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116"/>
    </row>
    <row r="439">
      <c r="A439" s="30">
        <v>14369.2</v>
      </c>
      <c r="B439" s="31">
        <v>44487.0</v>
      </c>
      <c r="C439" s="40">
        <v>44540.0</v>
      </c>
      <c r="D439" s="32" t="s">
        <v>479</v>
      </c>
      <c r="E439" s="32" t="s">
        <v>36</v>
      </c>
      <c r="F439" s="32" t="s">
        <v>176</v>
      </c>
      <c r="G439" s="33" t="s">
        <v>107</v>
      </c>
      <c r="H439" s="34">
        <v>27513.0</v>
      </c>
      <c r="I439" s="35"/>
      <c r="J439" s="30">
        <v>0.0</v>
      </c>
      <c r="K439" s="30">
        <v>1.0</v>
      </c>
      <c r="L439" s="30">
        <v>0.0</v>
      </c>
      <c r="M439" s="32" t="s">
        <v>49</v>
      </c>
      <c r="N439" s="32" t="s">
        <v>39</v>
      </c>
      <c r="O439" s="30">
        <v>0.0</v>
      </c>
      <c r="P439" s="30">
        <v>11.0</v>
      </c>
      <c r="Q439" s="30">
        <v>5.0</v>
      </c>
      <c r="R439" s="30">
        <v>10.0</v>
      </c>
      <c r="S439" s="30">
        <v>2.0</v>
      </c>
      <c r="T439" s="30">
        <v>1.0</v>
      </c>
      <c r="U439" s="30">
        <v>0.0</v>
      </c>
      <c r="V439" s="30">
        <v>0.0</v>
      </c>
      <c r="W439" s="30">
        <v>0.0</v>
      </c>
      <c r="X439" s="30">
        <v>0.0</v>
      </c>
      <c r="Y439" s="30">
        <v>0.0</v>
      </c>
      <c r="Z439" s="30">
        <v>0.0</v>
      </c>
      <c r="AA439" s="30">
        <v>0.0</v>
      </c>
      <c r="AB439" s="30">
        <v>0.0</v>
      </c>
      <c r="AC439" s="30">
        <v>0.0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116"/>
    </row>
    <row r="440">
      <c r="A440" s="30">
        <v>14369.3</v>
      </c>
      <c r="B440" s="31">
        <v>44487.0</v>
      </c>
      <c r="C440" s="40">
        <v>44540.0</v>
      </c>
      <c r="D440" s="32" t="s">
        <v>479</v>
      </c>
      <c r="E440" s="32" t="s">
        <v>36</v>
      </c>
      <c r="F440" s="32" t="s">
        <v>176</v>
      </c>
      <c r="G440" s="33" t="s">
        <v>107</v>
      </c>
      <c r="H440" s="34">
        <v>27513.0</v>
      </c>
      <c r="I440" s="35"/>
      <c r="J440" s="30">
        <v>0.0</v>
      </c>
      <c r="K440" s="30">
        <v>1.0</v>
      </c>
      <c r="L440" s="30">
        <v>0.0</v>
      </c>
      <c r="M440" s="32" t="s">
        <v>49</v>
      </c>
      <c r="N440" s="32" t="s">
        <v>39</v>
      </c>
      <c r="O440" s="30">
        <v>0.0</v>
      </c>
      <c r="P440" s="30">
        <v>11.0</v>
      </c>
      <c r="Q440" s="30">
        <v>5.0</v>
      </c>
      <c r="R440" s="30">
        <v>5.0</v>
      </c>
      <c r="S440" s="30">
        <v>0.0</v>
      </c>
      <c r="T440" s="30">
        <v>0.0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116"/>
    </row>
    <row r="441">
      <c r="A441" s="30">
        <v>14370.1</v>
      </c>
      <c r="B441" s="31">
        <v>44488.0</v>
      </c>
      <c r="C441" s="40">
        <v>44585.0</v>
      </c>
      <c r="D441" s="32" t="s">
        <v>480</v>
      </c>
      <c r="E441" s="32" t="s">
        <v>36</v>
      </c>
      <c r="F441" s="32" t="s">
        <v>73</v>
      </c>
      <c r="G441" s="33" t="s">
        <v>74</v>
      </c>
      <c r="H441" s="34">
        <v>27587.0</v>
      </c>
      <c r="I441" s="35"/>
      <c r="J441" s="30">
        <v>0.0</v>
      </c>
      <c r="K441" s="30">
        <v>1.0</v>
      </c>
      <c r="L441" s="30">
        <v>0.0</v>
      </c>
      <c r="M441" s="32" t="s">
        <v>39</v>
      </c>
      <c r="N441" s="32" t="s">
        <v>39</v>
      </c>
      <c r="O441" s="30">
        <v>0.0</v>
      </c>
      <c r="P441" s="30">
        <v>6.0</v>
      </c>
      <c r="Q441" s="30">
        <v>5.0</v>
      </c>
      <c r="R441" s="30">
        <v>10.0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0.0</v>
      </c>
      <c r="X441" s="30">
        <v>0.0</v>
      </c>
      <c r="Y441" s="30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116"/>
    </row>
    <row r="442">
      <c r="A442" s="30">
        <v>14370.2</v>
      </c>
      <c r="B442" s="31">
        <v>44488.0</v>
      </c>
      <c r="C442" s="40">
        <v>44585.0</v>
      </c>
      <c r="D442" s="32" t="s">
        <v>480</v>
      </c>
      <c r="E442" s="32" t="s">
        <v>36</v>
      </c>
      <c r="F442" s="32" t="s">
        <v>73</v>
      </c>
      <c r="G442" s="32" t="s">
        <v>74</v>
      </c>
      <c r="H442" s="30">
        <v>27587.0</v>
      </c>
      <c r="I442" s="37"/>
      <c r="J442" s="30">
        <v>0.0</v>
      </c>
      <c r="K442" s="30">
        <v>1.0</v>
      </c>
      <c r="L442" s="30">
        <v>0.0</v>
      </c>
      <c r="M442" s="32" t="s">
        <v>39</v>
      </c>
      <c r="N442" s="32" t="s">
        <v>39</v>
      </c>
      <c r="O442" s="30">
        <v>0.0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5.0</v>
      </c>
      <c r="V442" s="30">
        <v>5.0</v>
      </c>
      <c r="W442" s="30">
        <v>10.0</v>
      </c>
      <c r="X442" s="30">
        <v>2.0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116"/>
    </row>
    <row r="443">
      <c r="A443" s="30">
        <v>14370.3</v>
      </c>
      <c r="B443" s="31">
        <v>44488.0</v>
      </c>
      <c r="C443" s="40">
        <v>44585.0</v>
      </c>
      <c r="D443" s="32" t="s">
        <v>480</v>
      </c>
      <c r="E443" s="32" t="s">
        <v>36</v>
      </c>
      <c r="J443" s="30">
        <v>0.0</v>
      </c>
      <c r="K443" s="30">
        <v>0.0</v>
      </c>
      <c r="L443" s="30">
        <v>1.0</v>
      </c>
      <c r="M443" s="32" t="s">
        <v>39</v>
      </c>
      <c r="N443" s="32" t="s">
        <v>39</v>
      </c>
      <c r="O443" s="30">
        <v>0.0</v>
      </c>
      <c r="P443" s="30">
        <v>0.0</v>
      </c>
      <c r="Q443" s="30">
        <v>0.0</v>
      </c>
      <c r="R443" s="30">
        <v>0.0</v>
      </c>
      <c r="S443" s="30">
        <v>0.0</v>
      </c>
      <c r="T443" s="30">
        <v>0.0</v>
      </c>
      <c r="U443" s="30">
        <v>7.0</v>
      </c>
      <c r="V443" s="30">
        <v>5.0</v>
      </c>
      <c r="W443" s="30">
        <v>10.0</v>
      </c>
      <c r="X443" s="30">
        <v>2.0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116"/>
    </row>
    <row r="444">
      <c r="A444" s="30">
        <v>14370.4</v>
      </c>
      <c r="B444" s="31">
        <v>44488.0</v>
      </c>
      <c r="C444" s="40">
        <v>44585.0</v>
      </c>
      <c r="D444" s="32" t="s">
        <v>480</v>
      </c>
      <c r="E444" s="32" t="s">
        <v>36</v>
      </c>
      <c r="F444" s="32" t="s">
        <v>261</v>
      </c>
      <c r="G444" s="32" t="s">
        <v>74</v>
      </c>
      <c r="H444" s="30">
        <v>27587.0</v>
      </c>
      <c r="I444" s="37"/>
      <c r="J444" s="30">
        <v>0.0</v>
      </c>
      <c r="K444" s="30">
        <v>1.0</v>
      </c>
      <c r="L444" s="30">
        <v>0.0</v>
      </c>
      <c r="M444" s="32" t="s">
        <v>39</v>
      </c>
      <c r="N444" s="32" t="s">
        <v>39</v>
      </c>
      <c r="O444" s="30">
        <v>0.0</v>
      </c>
      <c r="P444" s="30">
        <v>0.0</v>
      </c>
      <c r="Q444" s="30">
        <v>0.0</v>
      </c>
      <c r="R444" s="30">
        <v>0.0</v>
      </c>
      <c r="S444" s="30">
        <v>0.0</v>
      </c>
      <c r="T444" s="30">
        <v>0.0</v>
      </c>
      <c r="U444" s="30">
        <v>0.0</v>
      </c>
      <c r="V444" s="30">
        <v>0.0</v>
      </c>
      <c r="W444" s="30">
        <v>0.0</v>
      </c>
      <c r="X444" s="30">
        <v>0.0</v>
      </c>
      <c r="Y444" s="30">
        <v>0.0</v>
      </c>
      <c r="Z444" s="30">
        <v>6.0</v>
      </c>
      <c r="AA444" s="30">
        <v>5.0</v>
      </c>
      <c r="AB444" s="30">
        <v>10.0</v>
      </c>
      <c r="AC444" s="30">
        <v>2.0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116"/>
    </row>
    <row r="445">
      <c r="A445" s="30">
        <v>14371.1</v>
      </c>
      <c r="B445" s="31">
        <v>44488.0</v>
      </c>
      <c r="C445" s="40">
        <v>44581.0</v>
      </c>
      <c r="D445" s="32" t="s">
        <v>213</v>
      </c>
      <c r="E445" s="32" t="s">
        <v>36</v>
      </c>
      <c r="F445" s="32" t="s">
        <v>216</v>
      </c>
      <c r="G445" s="33" t="s">
        <v>86</v>
      </c>
      <c r="H445" s="34">
        <v>27591.0</v>
      </c>
      <c r="I445" s="35"/>
      <c r="J445" s="30">
        <v>0.0</v>
      </c>
      <c r="K445" s="30">
        <v>1.0</v>
      </c>
      <c r="L445" s="30">
        <v>0.0</v>
      </c>
      <c r="M445" s="32" t="s">
        <v>39</v>
      </c>
      <c r="N445" s="32" t="s">
        <v>39</v>
      </c>
      <c r="O445" s="30">
        <v>4.0</v>
      </c>
      <c r="P445" s="30">
        <v>9.0</v>
      </c>
      <c r="Q445" s="30">
        <v>3.0</v>
      </c>
      <c r="R445" s="30">
        <v>6.0</v>
      </c>
      <c r="S445" s="30">
        <v>0.0</v>
      </c>
      <c r="T445" s="30">
        <v>1.0</v>
      </c>
      <c r="U445" s="30">
        <v>0.0</v>
      </c>
      <c r="V445" s="30">
        <v>0.0</v>
      </c>
      <c r="W445" s="30">
        <v>0.0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5.0</v>
      </c>
      <c r="AC445" s="30">
        <v>2.0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  <c r="AJ445" s="116"/>
    </row>
    <row r="446">
      <c r="A446" s="30">
        <v>14371.2</v>
      </c>
      <c r="B446" s="31">
        <v>44488.0</v>
      </c>
      <c r="C446" s="40">
        <v>44585.0</v>
      </c>
      <c r="D446" s="32" t="s">
        <v>213</v>
      </c>
      <c r="E446" s="33" t="s">
        <v>36</v>
      </c>
      <c r="F446" s="32" t="s">
        <v>216</v>
      </c>
      <c r="G446" s="32" t="s">
        <v>86</v>
      </c>
      <c r="H446" s="30">
        <v>27591.0</v>
      </c>
      <c r="I446" s="35"/>
      <c r="J446" s="30">
        <v>0.0</v>
      </c>
      <c r="K446" s="30">
        <v>1.0</v>
      </c>
      <c r="L446" s="30">
        <v>0.0</v>
      </c>
      <c r="M446" s="32" t="s">
        <v>39</v>
      </c>
      <c r="N446" s="32" t="s">
        <v>39</v>
      </c>
      <c r="O446" s="30">
        <v>4.0</v>
      </c>
      <c r="P446" s="30">
        <v>0.0</v>
      </c>
      <c r="Q446" s="30">
        <v>0.0</v>
      </c>
      <c r="R446" s="30">
        <v>0.0</v>
      </c>
      <c r="S446" s="30">
        <v>0.0</v>
      </c>
      <c r="T446" s="30">
        <v>0.0</v>
      </c>
      <c r="U446" s="30">
        <v>5.0</v>
      </c>
      <c r="V446" s="30">
        <v>5.0</v>
      </c>
      <c r="W446" s="30">
        <v>10.0</v>
      </c>
      <c r="X446" s="30">
        <v>1.0</v>
      </c>
      <c r="Y446" s="30">
        <v>1.0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116"/>
    </row>
    <row r="447">
      <c r="A447" s="30">
        <v>14372.1</v>
      </c>
      <c r="B447" s="31">
        <v>44488.0</v>
      </c>
      <c r="C447" s="40">
        <v>44582.0</v>
      </c>
      <c r="D447" s="32" t="s">
        <v>445</v>
      </c>
      <c r="E447" s="32" t="s">
        <v>36</v>
      </c>
      <c r="F447" s="32" t="s">
        <v>90</v>
      </c>
      <c r="G447" s="33" t="s">
        <v>91</v>
      </c>
      <c r="H447" s="34">
        <v>27597.0</v>
      </c>
      <c r="I447" s="35"/>
      <c r="J447" s="30">
        <v>0.0</v>
      </c>
      <c r="K447" s="30">
        <v>1.0</v>
      </c>
      <c r="L447" s="30">
        <v>0.0</v>
      </c>
      <c r="M447" s="32" t="s">
        <v>39</v>
      </c>
      <c r="N447" s="32" t="s">
        <v>49</v>
      </c>
      <c r="O447" s="30">
        <v>0.0</v>
      </c>
      <c r="P447" s="30">
        <v>0.0</v>
      </c>
      <c r="Q447" s="30">
        <v>0.0</v>
      </c>
      <c r="R447" s="30">
        <v>0.0</v>
      </c>
      <c r="S447" s="30">
        <v>0.0</v>
      </c>
      <c r="T447" s="30">
        <v>0.0</v>
      </c>
      <c r="U447" s="30">
        <v>0.0</v>
      </c>
      <c r="V447" s="30">
        <v>2.0</v>
      </c>
      <c r="W447" s="30">
        <v>0.0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4.0</v>
      </c>
      <c r="AF447" s="30">
        <v>0.0</v>
      </c>
      <c r="AG447" s="30">
        <v>5.0</v>
      </c>
      <c r="AH447" s="30">
        <v>1.0</v>
      </c>
      <c r="AI447" s="30">
        <v>1.0</v>
      </c>
      <c r="AJ447" s="116"/>
    </row>
    <row r="448">
      <c r="A448" s="30">
        <v>14372.2</v>
      </c>
      <c r="B448" s="31">
        <v>44488.0</v>
      </c>
      <c r="C448" s="40">
        <v>44582.0</v>
      </c>
      <c r="D448" s="32" t="s">
        <v>445</v>
      </c>
      <c r="E448" s="32" t="s">
        <v>36</v>
      </c>
      <c r="F448" s="32" t="s">
        <v>179</v>
      </c>
      <c r="G448" s="33" t="s">
        <v>38</v>
      </c>
      <c r="H448" s="34">
        <v>27616.0</v>
      </c>
      <c r="I448" s="35"/>
      <c r="J448" s="30">
        <v>0.0</v>
      </c>
      <c r="K448" s="30">
        <v>1.0</v>
      </c>
      <c r="L448" s="30">
        <v>0.0</v>
      </c>
      <c r="M448" s="32" t="s">
        <v>39</v>
      </c>
      <c r="N448" s="32" t="s">
        <v>39</v>
      </c>
      <c r="O448" s="30">
        <v>0.0</v>
      </c>
      <c r="P448" s="30">
        <v>0.0</v>
      </c>
      <c r="Q448" s="30">
        <v>0.0</v>
      </c>
      <c r="R448" s="30">
        <v>0.0</v>
      </c>
      <c r="S448" s="30">
        <v>0.0</v>
      </c>
      <c r="T448" s="30">
        <v>0.0</v>
      </c>
      <c r="U448" s="30">
        <v>0.0</v>
      </c>
      <c r="V448" s="30">
        <v>0.0</v>
      </c>
      <c r="W448" s="30">
        <v>0.0</v>
      </c>
      <c r="X448" s="30">
        <v>0.0</v>
      </c>
      <c r="Y448" s="30">
        <v>0.0</v>
      </c>
      <c r="Z448" s="30">
        <v>7.0</v>
      </c>
      <c r="AA448" s="30">
        <v>5.0</v>
      </c>
      <c r="AB448" s="30">
        <v>5.0</v>
      </c>
      <c r="AC448" s="30">
        <v>1.0</v>
      </c>
      <c r="AD448" s="30">
        <v>1.0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116"/>
    </row>
    <row r="449">
      <c r="A449" s="30">
        <v>14372.3</v>
      </c>
      <c r="B449" s="31">
        <v>44488.0</v>
      </c>
      <c r="C449" s="40">
        <v>44582.0</v>
      </c>
      <c r="D449" s="32" t="s">
        <v>445</v>
      </c>
      <c r="E449" s="32" t="s">
        <v>36</v>
      </c>
      <c r="F449" s="32" t="s">
        <v>90</v>
      </c>
      <c r="G449" s="33" t="s">
        <v>91</v>
      </c>
      <c r="H449" s="34">
        <v>27597.0</v>
      </c>
      <c r="I449" s="35"/>
      <c r="J449" s="30">
        <v>0.0</v>
      </c>
      <c r="K449" s="30">
        <v>1.0</v>
      </c>
      <c r="L449" s="30">
        <v>0.0</v>
      </c>
      <c r="M449" s="32" t="s">
        <v>39</v>
      </c>
      <c r="N449" s="32" t="s">
        <v>39</v>
      </c>
      <c r="O449" s="30">
        <v>0.0</v>
      </c>
      <c r="P449" s="30">
        <v>0.0</v>
      </c>
      <c r="Q449" s="30">
        <v>0.0</v>
      </c>
      <c r="R449" s="30">
        <v>0.0</v>
      </c>
      <c r="S449" s="30">
        <v>0.0</v>
      </c>
      <c r="T449" s="30">
        <v>0.0</v>
      </c>
      <c r="U449" s="30">
        <v>0.0</v>
      </c>
      <c r="V449" s="30">
        <v>0.0</v>
      </c>
      <c r="W449" s="30">
        <v>0.0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5.0</v>
      </c>
      <c r="AF449" s="30">
        <v>0.0</v>
      </c>
      <c r="AG449" s="30">
        <v>5.0</v>
      </c>
      <c r="AH449" s="30">
        <v>1.0</v>
      </c>
      <c r="AI449" s="30">
        <v>1.0</v>
      </c>
      <c r="AJ449" s="116"/>
    </row>
    <row r="450">
      <c r="A450" s="30">
        <v>14373.1</v>
      </c>
      <c r="B450" s="31">
        <v>44488.0</v>
      </c>
      <c r="C450" s="40">
        <v>44585.0</v>
      </c>
      <c r="D450" s="32" t="s">
        <v>477</v>
      </c>
      <c r="E450" s="32" t="s">
        <v>36</v>
      </c>
      <c r="F450" s="32" t="s">
        <v>253</v>
      </c>
      <c r="G450" s="33" t="s">
        <v>107</v>
      </c>
      <c r="H450" s="34">
        <v>27511.0</v>
      </c>
      <c r="I450" s="35"/>
      <c r="J450" s="30">
        <v>0.0</v>
      </c>
      <c r="K450" s="30">
        <v>1.0</v>
      </c>
      <c r="L450" s="30">
        <v>0.0</v>
      </c>
      <c r="M450" s="32" t="s">
        <v>39</v>
      </c>
      <c r="N450" s="32" t="s">
        <v>39</v>
      </c>
      <c r="O450" s="30">
        <v>0.0</v>
      </c>
      <c r="P450" s="30">
        <v>0.0</v>
      </c>
      <c r="Q450" s="30">
        <v>0.0</v>
      </c>
      <c r="R450" s="30">
        <v>0.0</v>
      </c>
      <c r="S450" s="30">
        <v>0.0</v>
      </c>
      <c r="T450" s="30">
        <v>0.0</v>
      </c>
      <c r="U450" s="30">
        <v>7.0</v>
      </c>
      <c r="V450" s="30">
        <v>5.0</v>
      </c>
      <c r="W450" s="30">
        <v>10.0</v>
      </c>
      <c r="X450" s="30">
        <v>2.0</v>
      </c>
      <c r="Y450" s="30">
        <v>1.0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116"/>
    </row>
    <row r="451">
      <c r="A451" s="30">
        <v>14373.2</v>
      </c>
      <c r="B451" s="31">
        <v>44488.0</v>
      </c>
      <c r="C451" s="40">
        <v>44585.0</v>
      </c>
      <c r="D451" s="32" t="s">
        <v>477</v>
      </c>
      <c r="E451" s="32" t="s">
        <v>36</v>
      </c>
      <c r="F451" s="32" t="s">
        <v>145</v>
      </c>
      <c r="G451" s="33" t="s">
        <v>107</v>
      </c>
      <c r="H451" s="34">
        <v>27511.0</v>
      </c>
      <c r="I451" s="35"/>
      <c r="J451" s="30">
        <v>0.0</v>
      </c>
      <c r="K451" s="30">
        <v>1.0</v>
      </c>
      <c r="L451" s="30">
        <v>0.0</v>
      </c>
      <c r="M451" s="32" t="s">
        <v>39</v>
      </c>
      <c r="N451" s="32" t="s">
        <v>39</v>
      </c>
      <c r="O451" s="30">
        <v>1.0</v>
      </c>
      <c r="P451" s="30">
        <v>7.0</v>
      </c>
      <c r="Q451" s="30">
        <v>5.0</v>
      </c>
      <c r="R451" s="30">
        <v>10.0</v>
      </c>
      <c r="S451" s="30">
        <v>2.0</v>
      </c>
      <c r="T451" s="30">
        <v>1.0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116"/>
    </row>
    <row r="452">
      <c r="A452" s="30">
        <v>14373.3</v>
      </c>
      <c r="B452" s="31">
        <v>44488.0</v>
      </c>
      <c r="C452" s="40">
        <v>44585.0</v>
      </c>
      <c r="D452" s="32" t="s">
        <v>477</v>
      </c>
      <c r="E452" s="33" t="s">
        <v>36</v>
      </c>
      <c r="F452" s="32" t="s">
        <v>400</v>
      </c>
      <c r="G452" s="32" t="s">
        <v>38</v>
      </c>
      <c r="H452" s="30">
        <v>27606.0</v>
      </c>
      <c r="I452" s="35"/>
      <c r="J452" s="30">
        <v>0.0</v>
      </c>
      <c r="K452" s="30">
        <v>1.0</v>
      </c>
      <c r="L452" s="30">
        <v>0.0</v>
      </c>
      <c r="M452" s="32" t="s">
        <v>39</v>
      </c>
      <c r="N452" s="32" t="s">
        <v>39</v>
      </c>
      <c r="O452" s="30">
        <v>1.0</v>
      </c>
      <c r="P452" s="30">
        <v>7.0</v>
      </c>
      <c r="Q452" s="30">
        <v>5.0</v>
      </c>
      <c r="R452" s="30">
        <v>10.0</v>
      </c>
      <c r="S452" s="30">
        <v>2.0</v>
      </c>
      <c r="T452" s="30">
        <v>1.0</v>
      </c>
      <c r="U452" s="30">
        <v>0.0</v>
      </c>
      <c r="V452" s="30">
        <v>0.0</v>
      </c>
      <c r="W452" s="30">
        <v>0.0</v>
      </c>
      <c r="X452" s="30">
        <v>0.0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116"/>
    </row>
    <row r="453">
      <c r="A453" s="30">
        <v>14374.1</v>
      </c>
      <c r="B453" s="31">
        <v>44488.0</v>
      </c>
      <c r="C453" s="40">
        <v>44581.0</v>
      </c>
      <c r="D453" s="32" t="s">
        <v>445</v>
      </c>
      <c r="E453" s="32" t="s">
        <v>36</v>
      </c>
      <c r="F453" s="32" t="s">
        <v>90</v>
      </c>
      <c r="G453" s="33" t="s">
        <v>91</v>
      </c>
      <c r="H453" s="34">
        <v>27597.0</v>
      </c>
      <c r="I453" s="35"/>
      <c r="J453" s="30">
        <v>0.0</v>
      </c>
      <c r="K453" s="30">
        <v>1.0</v>
      </c>
      <c r="L453" s="30">
        <v>0.0</v>
      </c>
      <c r="M453" s="32" t="s">
        <v>49</v>
      </c>
      <c r="N453" s="32" t="s">
        <v>39</v>
      </c>
      <c r="O453" s="30">
        <v>0.0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0.0</v>
      </c>
      <c r="V453" s="30">
        <v>0.0</v>
      </c>
      <c r="W453" s="30">
        <v>0.0</v>
      </c>
      <c r="X453" s="30">
        <v>0.0</v>
      </c>
      <c r="Y453" s="30">
        <v>0.0</v>
      </c>
      <c r="Z453" s="30">
        <v>6.0</v>
      </c>
      <c r="AA453" s="30">
        <v>2.0</v>
      </c>
      <c r="AB453" s="30">
        <v>7.0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  <c r="AJ453" s="116"/>
    </row>
    <row r="454">
      <c r="A454" s="30">
        <v>14375.1</v>
      </c>
      <c r="B454" s="31">
        <v>44488.0</v>
      </c>
      <c r="C454" s="40">
        <v>44585.0</v>
      </c>
      <c r="D454" s="32" t="s">
        <v>80</v>
      </c>
      <c r="E454" s="33" t="s">
        <v>36</v>
      </c>
      <c r="F454" s="32" t="s">
        <v>436</v>
      </c>
      <c r="G454" s="32" t="s">
        <v>38</v>
      </c>
      <c r="H454" s="30">
        <v>27614.0</v>
      </c>
      <c r="I454" s="35"/>
      <c r="J454" s="30">
        <v>0.0</v>
      </c>
      <c r="K454" s="30">
        <v>1.0</v>
      </c>
      <c r="L454" s="30">
        <v>0.0</v>
      </c>
      <c r="M454" s="32" t="s">
        <v>39</v>
      </c>
      <c r="N454" s="32" t="s">
        <v>39</v>
      </c>
      <c r="O454" s="30">
        <v>0.0</v>
      </c>
      <c r="P454" s="30">
        <v>9.0</v>
      </c>
      <c r="Q454" s="30">
        <v>5.0</v>
      </c>
      <c r="R454" s="30">
        <v>5.0</v>
      </c>
      <c r="S454" s="30">
        <v>0.0</v>
      </c>
      <c r="T454" s="30">
        <v>1.0</v>
      </c>
      <c r="U454" s="30">
        <v>0.0</v>
      </c>
      <c r="V454" s="30">
        <v>0.0</v>
      </c>
      <c r="W454" s="30">
        <v>0.0</v>
      </c>
      <c r="X454" s="30">
        <v>0.0</v>
      </c>
      <c r="Y454" s="30">
        <v>0.0</v>
      </c>
      <c r="Z454" s="30">
        <v>0.0</v>
      </c>
      <c r="AA454" s="30">
        <v>0.0</v>
      </c>
      <c r="AB454" s="30">
        <v>5.0</v>
      </c>
      <c r="AC454" s="30">
        <v>2.0</v>
      </c>
      <c r="AD454" s="30">
        <v>0.0</v>
      </c>
      <c r="AE454" s="30">
        <v>0.0</v>
      </c>
      <c r="AF454" s="30">
        <v>0.0</v>
      </c>
      <c r="AG454" s="30">
        <v>0.0</v>
      </c>
      <c r="AH454" s="30">
        <v>0.0</v>
      </c>
      <c r="AI454" s="30">
        <v>0.0</v>
      </c>
      <c r="AJ454" s="116"/>
    </row>
    <row r="455">
      <c r="A455" s="30">
        <v>14375.2</v>
      </c>
      <c r="B455" s="31">
        <v>44488.0</v>
      </c>
      <c r="C455" s="40">
        <v>44585.0</v>
      </c>
      <c r="D455" s="32" t="s">
        <v>80</v>
      </c>
      <c r="E455" s="32" t="s">
        <v>36</v>
      </c>
      <c r="F455" s="32" t="s">
        <v>151</v>
      </c>
      <c r="G455" s="33" t="s">
        <v>38</v>
      </c>
      <c r="H455" s="34">
        <v>27606.0</v>
      </c>
      <c r="I455" s="35"/>
      <c r="J455" s="30">
        <v>0.0</v>
      </c>
      <c r="K455" s="30">
        <v>1.0</v>
      </c>
      <c r="L455" s="30">
        <v>0.0</v>
      </c>
      <c r="M455" s="32" t="s">
        <v>39</v>
      </c>
      <c r="N455" s="32" t="s">
        <v>39</v>
      </c>
      <c r="O455" s="30">
        <v>0.0</v>
      </c>
      <c r="P455" s="30">
        <v>0.0</v>
      </c>
      <c r="Q455" s="30">
        <v>0.0</v>
      </c>
      <c r="R455" s="30">
        <v>0.0</v>
      </c>
      <c r="S455" s="30">
        <v>0.0</v>
      </c>
      <c r="T455" s="30">
        <v>0.0</v>
      </c>
      <c r="U455" s="30">
        <v>2.0</v>
      </c>
      <c r="V455" s="30">
        <v>2.0</v>
      </c>
      <c r="W455" s="30">
        <v>5.0</v>
      </c>
      <c r="X455" s="30">
        <v>0.0</v>
      </c>
      <c r="Y455" s="30">
        <v>1.0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5.0</v>
      </c>
      <c r="AH455" s="30">
        <v>1.0</v>
      </c>
      <c r="AI455" s="30">
        <v>0.0</v>
      </c>
      <c r="AJ455" s="116"/>
    </row>
    <row r="456">
      <c r="A456" s="30">
        <v>14375.3</v>
      </c>
      <c r="B456" s="31">
        <v>44488.0</v>
      </c>
      <c r="C456" s="40">
        <v>44585.0</v>
      </c>
      <c r="D456" s="32" t="s">
        <v>80</v>
      </c>
      <c r="E456" s="32" t="s">
        <v>36</v>
      </c>
      <c r="F456" s="32" t="s">
        <v>81</v>
      </c>
      <c r="G456" s="32" t="s">
        <v>38</v>
      </c>
      <c r="H456" s="30">
        <v>27614.0</v>
      </c>
      <c r="I456" s="37"/>
      <c r="J456" s="30">
        <v>0.0</v>
      </c>
      <c r="K456" s="30">
        <v>1.0</v>
      </c>
      <c r="L456" s="30">
        <v>0.0</v>
      </c>
      <c r="M456" s="32" t="s">
        <v>39</v>
      </c>
      <c r="N456" s="32" t="s">
        <v>39</v>
      </c>
      <c r="O456" s="30">
        <v>0.0</v>
      </c>
      <c r="P456" s="30">
        <v>11.0</v>
      </c>
      <c r="Q456" s="30">
        <v>5.0</v>
      </c>
      <c r="R456" s="30">
        <v>10.0</v>
      </c>
      <c r="S456" s="30">
        <v>1.0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116"/>
    </row>
    <row r="457">
      <c r="A457" s="30">
        <v>14375.4</v>
      </c>
      <c r="B457" s="31">
        <v>44488.0</v>
      </c>
      <c r="C457" s="40">
        <v>44585.0</v>
      </c>
      <c r="D457" s="32" t="s">
        <v>80</v>
      </c>
      <c r="E457" s="32" t="s">
        <v>36</v>
      </c>
      <c r="F457" s="32" t="s">
        <v>81</v>
      </c>
      <c r="G457" s="32" t="s">
        <v>38</v>
      </c>
      <c r="H457" s="30">
        <v>27614.0</v>
      </c>
      <c r="I457" s="37"/>
      <c r="J457" s="30">
        <v>0.0</v>
      </c>
      <c r="K457" s="30">
        <v>1.0</v>
      </c>
      <c r="L457" s="30">
        <v>0.0</v>
      </c>
      <c r="M457" s="32" t="s">
        <v>39</v>
      </c>
      <c r="N457" s="32" t="s">
        <v>39</v>
      </c>
      <c r="O457" s="30">
        <v>0.0</v>
      </c>
      <c r="P457" s="30">
        <v>9.0</v>
      </c>
      <c r="Q457" s="30">
        <v>5.0</v>
      </c>
      <c r="R457" s="30">
        <v>10.0</v>
      </c>
      <c r="S457" s="30">
        <v>2.0</v>
      </c>
      <c r="T457" s="30">
        <v>1.0</v>
      </c>
      <c r="U457" s="30">
        <v>0.0</v>
      </c>
      <c r="V457" s="30">
        <v>0.0</v>
      </c>
      <c r="W457" s="30">
        <v>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116"/>
    </row>
    <row r="458">
      <c r="A458" s="30">
        <v>14376.1</v>
      </c>
      <c r="B458" s="31">
        <v>44488.0</v>
      </c>
      <c r="C458" s="40">
        <v>44585.0</v>
      </c>
      <c r="D458" s="32" t="s">
        <v>264</v>
      </c>
      <c r="E458" s="32" t="s">
        <v>36</v>
      </c>
      <c r="F458" s="32" t="s">
        <v>311</v>
      </c>
      <c r="G458" s="32" t="s">
        <v>38</v>
      </c>
      <c r="H458" s="30">
        <v>27616.0</v>
      </c>
      <c r="I458" s="37"/>
      <c r="J458" s="30">
        <v>0.0</v>
      </c>
      <c r="K458" s="30">
        <v>1.0</v>
      </c>
      <c r="L458" s="30">
        <v>0.0</v>
      </c>
      <c r="M458" s="32" t="s">
        <v>39</v>
      </c>
      <c r="N458" s="32" t="s">
        <v>39</v>
      </c>
      <c r="O458" s="30">
        <v>0.0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6.0</v>
      </c>
      <c r="V458" s="30">
        <v>4.0</v>
      </c>
      <c r="W458" s="30">
        <v>10.0</v>
      </c>
      <c r="X458" s="30">
        <v>1.0</v>
      </c>
      <c r="Y458" s="30">
        <v>1.0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116"/>
    </row>
    <row r="459">
      <c r="A459" s="30">
        <v>14376.2</v>
      </c>
      <c r="B459" s="31">
        <v>44488.0</v>
      </c>
      <c r="C459" s="40">
        <v>44585.0</v>
      </c>
      <c r="D459" s="32" t="s">
        <v>264</v>
      </c>
      <c r="E459" s="32" t="s">
        <v>36</v>
      </c>
      <c r="F459" s="32" t="s">
        <v>311</v>
      </c>
      <c r="G459" s="32" t="s">
        <v>38</v>
      </c>
      <c r="H459" s="30">
        <v>27616.0</v>
      </c>
      <c r="I459" s="37"/>
      <c r="J459" s="30">
        <v>0.0</v>
      </c>
      <c r="K459" s="30">
        <v>1.0</v>
      </c>
      <c r="L459" s="30">
        <v>0.0</v>
      </c>
      <c r="M459" s="32" t="s">
        <v>39</v>
      </c>
      <c r="N459" s="32" t="s">
        <v>39</v>
      </c>
      <c r="O459" s="30">
        <v>0.0</v>
      </c>
      <c r="P459" s="30">
        <v>0.0</v>
      </c>
      <c r="Q459" s="30">
        <v>0.0</v>
      </c>
      <c r="R459" s="30">
        <v>0.0</v>
      </c>
      <c r="S459" s="30">
        <v>0.0</v>
      </c>
      <c r="T459" s="30">
        <v>0.0</v>
      </c>
      <c r="U459" s="30">
        <v>6.0</v>
      </c>
      <c r="V459" s="30">
        <v>5.0</v>
      </c>
      <c r="W459" s="30">
        <v>10.0</v>
      </c>
      <c r="X459" s="30">
        <v>1.0</v>
      </c>
      <c r="Y459" s="30">
        <v>1.0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116"/>
    </row>
    <row r="460">
      <c r="A460" s="30">
        <v>14377.1</v>
      </c>
      <c r="B460" s="31">
        <v>44488.0</v>
      </c>
      <c r="C460" s="40">
        <v>44581.0</v>
      </c>
      <c r="D460" s="32" t="s">
        <v>481</v>
      </c>
      <c r="E460" s="32" t="s">
        <v>36</v>
      </c>
      <c r="F460" s="32" t="s">
        <v>210</v>
      </c>
      <c r="G460" s="33" t="s">
        <v>38</v>
      </c>
      <c r="H460" s="34">
        <v>27613.0</v>
      </c>
      <c r="I460" s="35"/>
      <c r="J460" s="30">
        <v>0.0</v>
      </c>
      <c r="K460" s="30">
        <v>1.0</v>
      </c>
      <c r="L460" s="30">
        <v>0.0</v>
      </c>
      <c r="M460" s="32" t="s">
        <v>39</v>
      </c>
      <c r="N460" s="32" t="s">
        <v>39</v>
      </c>
      <c r="O460" s="30">
        <v>0.0</v>
      </c>
      <c r="P460" s="30">
        <v>0.0</v>
      </c>
      <c r="Q460" s="30">
        <v>0.0</v>
      </c>
      <c r="R460" s="30">
        <v>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4.0</v>
      </c>
      <c r="AF460" s="30">
        <v>2.0</v>
      </c>
      <c r="AG460" s="30">
        <v>5.0</v>
      </c>
      <c r="AH460" s="30">
        <v>0.0</v>
      </c>
      <c r="AI460" s="30">
        <v>0.0</v>
      </c>
      <c r="AJ460" s="116"/>
    </row>
    <row r="461">
      <c r="A461" s="30">
        <v>14378.1</v>
      </c>
      <c r="B461" s="31">
        <v>44488.0</v>
      </c>
      <c r="C461" s="40">
        <v>44581.0</v>
      </c>
      <c r="D461" s="32" t="s">
        <v>432</v>
      </c>
      <c r="E461" s="32" t="s">
        <v>36</v>
      </c>
      <c r="F461" s="32" t="s">
        <v>189</v>
      </c>
      <c r="G461" s="33" t="s">
        <v>107</v>
      </c>
      <c r="H461" s="34">
        <v>27519.0</v>
      </c>
      <c r="I461" s="35"/>
      <c r="J461" s="30">
        <v>0.0</v>
      </c>
      <c r="K461" s="30">
        <v>1.0</v>
      </c>
      <c r="L461" s="30">
        <v>0.0</v>
      </c>
      <c r="M461" s="32" t="s">
        <v>39</v>
      </c>
      <c r="N461" s="32" t="s">
        <v>39</v>
      </c>
      <c r="O461" s="30">
        <v>3.0</v>
      </c>
      <c r="P461" s="30">
        <v>0.0</v>
      </c>
      <c r="Q461" s="30">
        <v>0.0</v>
      </c>
      <c r="R461" s="30">
        <v>0.0</v>
      </c>
      <c r="S461" s="30">
        <v>0.0</v>
      </c>
      <c r="T461" s="30">
        <v>0.0</v>
      </c>
      <c r="U461" s="30">
        <v>6.0</v>
      </c>
      <c r="V461" s="30">
        <v>5.0</v>
      </c>
      <c r="W461" s="30">
        <v>10.0</v>
      </c>
      <c r="X461" s="30">
        <v>1.0</v>
      </c>
      <c r="Y461" s="30">
        <v>1.0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116"/>
    </row>
    <row r="462">
      <c r="A462" s="30">
        <v>14378.2</v>
      </c>
      <c r="B462" s="31">
        <v>44488.0</v>
      </c>
      <c r="C462" s="40">
        <v>44581.0</v>
      </c>
      <c r="D462" s="32" t="s">
        <v>432</v>
      </c>
      <c r="E462" s="32" t="s">
        <v>36</v>
      </c>
      <c r="F462" s="32" t="s">
        <v>189</v>
      </c>
      <c r="G462" s="32" t="s">
        <v>107</v>
      </c>
      <c r="H462" s="30">
        <v>27519.0</v>
      </c>
      <c r="I462" s="37"/>
      <c r="J462" s="30">
        <v>0.0</v>
      </c>
      <c r="K462" s="30">
        <v>1.0</v>
      </c>
      <c r="L462" s="30">
        <v>0.0</v>
      </c>
      <c r="M462" s="32" t="s">
        <v>39</v>
      </c>
      <c r="N462" s="32" t="s">
        <v>39</v>
      </c>
      <c r="O462" s="30">
        <v>3.0</v>
      </c>
      <c r="P462" s="30">
        <v>0.0</v>
      </c>
      <c r="Q462" s="30">
        <v>0.0</v>
      </c>
      <c r="R462" s="30">
        <v>0.0</v>
      </c>
      <c r="S462" s="30">
        <v>0.0</v>
      </c>
      <c r="T462" s="30">
        <v>0.0</v>
      </c>
      <c r="U462" s="30">
        <v>11.0</v>
      </c>
      <c r="V462" s="30">
        <v>5.0</v>
      </c>
      <c r="W462" s="30">
        <v>10.0</v>
      </c>
      <c r="X462" s="30">
        <v>1.0</v>
      </c>
      <c r="Y462" s="30">
        <v>1.0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116"/>
    </row>
    <row r="463">
      <c r="A463" s="30">
        <v>14378.3</v>
      </c>
      <c r="B463" s="31">
        <v>44488.0</v>
      </c>
      <c r="C463" s="40">
        <v>44581.0</v>
      </c>
      <c r="D463" s="32" t="s">
        <v>432</v>
      </c>
      <c r="E463" s="32" t="s">
        <v>36</v>
      </c>
      <c r="J463" s="30">
        <v>0.0</v>
      </c>
      <c r="K463" s="30">
        <v>0.0</v>
      </c>
      <c r="L463" s="30">
        <v>1.0</v>
      </c>
      <c r="M463" s="32" t="s">
        <v>39</v>
      </c>
      <c r="N463" s="32" t="s">
        <v>39</v>
      </c>
      <c r="O463" s="30">
        <v>3.0</v>
      </c>
      <c r="P463" s="30">
        <v>11.0</v>
      </c>
      <c r="Q463" s="30">
        <v>5.0</v>
      </c>
      <c r="R463" s="30">
        <v>10.0</v>
      </c>
      <c r="S463" s="30">
        <v>1.0</v>
      </c>
      <c r="T463" s="30">
        <v>1.0</v>
      </c>
      <c r="U463" s="30">
        <v>0.0</v>
      </c>
      <c r="V463" s="30">
        <v>0.0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116"/>
    </row>
    <row r="464">
      <c r="A464" s="30">
        <v>14378.4</v>
      </c>
      <c r="B464" s="31">
        <v>44488.0</v>
      </c>
      <c r="C464" s="40">
        <v>44581.0</v>
      </c>
      <c r="D464" s="32" t="s">
        <v>432</v>
      </c>
      <c r="E464" s="32" t="s">
        <v>36</v>
      </c>
      <c r="J464" s="30">
        <v>1.0</v>
      </c>
      <c r="K464" s="30">
        <v>0.0</v>
      </c>
      <c r="L464" s="30">
        <v>0.0</v>
      </c>
      <c r="M464" s="32" t="s">
        <v>39</v>
      </c>
      <c r="N464" s="32" t="s">
        <v>39</v>
      </c>
      <c r="O464" s="30">
        <v>1.0</v>
      </c>
      <c r="P464" s="30">
        <v>0.0</v>
      </c>
      <c r="Q464" s="30">
        <v>0.0</v>
      </c>
      <c r="R464" s="30">
        <v>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5.0</v>
      </c>
      <c r="AA464" s="30">
        <v>4.0</v>
      </c>
      <c r="AB464" s="30">
        <v>11.0</v>
      </c>
      <c r="AC464" s="30">
        <v>2.0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116"/>
    </row>
    <row r="465">
      <c r="A465" s="30">
        <v>14378.5</v>
      </c>
      <c r="B465" s="31">
        <v>44488.0</v>
      </c>
      <c r="C465" s="40">
        <v>44581.0</v>
      </c>
      <c r="D465" s="32" t="s">
        <v>432</v>
      </c>
      <c r="E465" s="32" t="s">
        <v>36</v>
      </c>
      <c r="J465" s="30">
        <v>1.0</v>
      </c>
      <c r="K465" s="30">
        <v>0.0</v>
      </c>
      <c r="L465" s="30">
        <v>0.0</v>
      </c>
      <c r="M465" s="32" t="s">
        <v>39</v>
      </c>
      <c r="N465" s="32" t="s">
        <v>39</v>
      </c>
      <c r="O465" s="30">
        <v>0.0</v>
      </c>
      <c r="P465" s="30">
        <v>0.0</v>
      </c>
      <c r="Q465" s="30">
        <v>0.0</v>
      </c>
      <c r="R465" s="30">
        <v>0.0</v>
      </c>
      <c r="S465" s="30">
        <v>0.0</v>
      </c>
      <c r="T465" s="30">
        <v>0.0</v>
      </c>
      <c r="U465" s="30">
        <v>0.0</v>
      </c>
      <c r="V465" s="30">
        <v>0.0</v>
      </c>
      <c r="W465" s="30">
        <v>0.0</v>
      </c>
      <c r="X465" s="30">
        <v>0.0</v>
      </c>
      <c r="Y465" s="30">
        <v>0.0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4.0</v>
      </c>
      <c r="AF465" s="30">
        <v>3.0</v>
      </c>
      <c r="AG465" s="30">
        <v>10.0</v>
      </c>
      <c r="AH465" s="30">
        <v>1.0</v>
      </c>
      <c r="AI465" s="30">
        <v>0.0</v>
      </c>
      <c r="AJ465" s="116"/>
    </row>
    <row r="466">
      <c r="A466" s="30">
        <v>14378.6</v>
      </c>
      <c r="B466" s="31">
        <v>44488.0</v>
      </c>
      <c r="C466" s="40">
        <v>44581.0</v>
      </c>
      <c r="D466" s="32" t="s">
        <v>432</v>
      </c>
      <c r="E466" s="32" t="s">
        <v>36</v>
      </c>
      <c r="J466" s="30">
        <v>1.0</v>
      </c>
      <c r="K466" s="30">
        <v>0.0</v>
      </c>
      <c r="L466" s="30">
        <v>0.0</v>
      </c>
      <c r="M466" s="32" t="s">
        <v>39</v>
      </c>
      <c r="N466" s="32" t="s">
        <v>39</v>
      </c>
      <c r="O466" s="30">
        <v>0.0</v>
      </c>
      <c r="P466" s="30">
        <v>0.0</v>
      </c>
      <c r="Q466" s="30">
        <v>0.0</v>
      </c>
      <c r="R466" s="30">
        <v>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4.0</v>
      </c>
      <c r="AA466" s="30">
        <v>3.0</v>
      </c>
      <c r="AB466" s="30">
        <v>11.0</v>
      </c>
      <c r="AC466" s="30">
        <v>1.0</v>
      </c>
      <c r="AD466" s="30">
        <v>0.0</v>
      </c>
      <c r="AE466" s="30">
        <v>0.0</v>
      </c>
      <c r="AF466" s="30">
        <v>0.0</v>
      </c>
      <c r="AG466" s="30">
        <v>0.0</v>
      </c>
      <c r="AH466" s="30">
        <v>0.0</v>
      </c>
      <c r="AI466" s="30">
        <v>0.0</v>
      </c>
      <c r="AJ466" s="116"/>
    </row>
    <row r="467">
      <c r="A467" s="30">
        <v>14379.1</v>
      </c>
      <c r="B467" s="31">
        <v>44488.0</v>
      </c>
      <c r="C467" s="40">
        <v>44581.0</v>
      </c>
      <c r="D467" s="32" t="s">
        <v>321</v>
      </c>
      <c r="E467" s="32" t="s">
        <v>46</v>
      </c>
      <c r="I467" s="37"/>
      <c r="J467" s="30">
        <v>0.0</v>
      </c>
      <c r="K467" s="30">
        <v>0.0</v>
      </c>
      <c r="L467" s="30">
        <v>1.0</v>
      </c>
      <c r="M467" s="32" t="s">
        <v>49</v>
      </c>
      <c r="N467" s="32" t="s">
        <v>39</v>
      </c>
      <c r="O467" s="30">
        <v>0.0</v>
      </c>
      <c r="P467" s="30">
        <v>0.0</v>
      </c>
      <c r="Q467" s="30">
        <v>0.0</v>
      </c>
      <c r="R467" s="30">
        <v>0.0</v>
      </c>
      <c r="S467" s="30">
        <v>0.0</v>
      </c>
      <c r="T467" s="30">
        <v>0.0</v>
      </c>
      <c r="U467" s="30">
        <v>9.0</v>
      </c>
      <c r="V467" s="30">
        <v>7.0</v>
      </c>
      <c r="W467" s="30">
        <v>5.0</v>
      </c>
      <c r="X467" s="30">
        <v>1.0</v>
      </c>
      <c r="Y467" s="30">
        <v>1.0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116"/>
    </row>
    <row r="468">
      <c r="A468" s="30">
        <v>14379.2</v>
      </c>
      <c r="B468" s="31">
        <v>44488.0</v>
      </c>
      <c r="C468" s="40">
        <v>44581.0</v>
      </c>
      <c r="D468" s="32" t="s">
        <v>321</v>
      </c>
      <c r="E468" s="32" t="s">
        <v>46</v>
      </c>
      <c r="I468" s="35"/>
      <c r="J468" s="30">
        <v>1.0</v>
      </c>
      <c r="K468" s="30">
        <v>0.0</v>
      </c>
      <c r="L468" s="30">
        <v>0.0</v>
      </c>
      <c r="M468" s="32" t="s">
        <v>39</v>
      </c>
      <c r="N468" s="32" t="s">
        <v>39</v>
      </c>
      <c r="O468" s="30">
        <v>0.0</v>
      </c>
      <c r="P468" s="30">
        <v>0.0</v>
      </c>
      <c r="Q468" s="30">
        <v>0.0</v>
      </c>
      <c r="R468" s="30">
        <v>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2.0</v>
      </c>
      <c r="AF468" s="30">
        <v>3.0</v>
      </c>
      <c r="AG468" s="30">
        <v>10.0</v>
      </c>
      <c r="AH468" s="30">
        <v>1.0</v>
      </c>
      <c r="AI468" s="30">
        <v>1.0</v>
      </c>
      <c r="AJ468" s="116"/>
    </row>
    <row r="469">
      <c r="A469" s="30">
        <v>14380.1</v>
      </c>
      <c r="B469" s="31">
        <v>44489.0</v>
      </c>
      <c r="C469" s="40">
        <v>44582.0</v>
      </c>
      <c r="D469" s="32" t="s">
        <v>125</v>
      </c>
      <c r="E469" s="32" t="s">
        <v>36</v>
      </c>
      <c r="F469" s="32" t="s">
        <v>263</v>
      </c>
      <c r="G469" s="33" t="s">
        <v>91</v>
      </c>
      <c r="H469" s="34">
        <v>27597.0</v>
      </c>
      <c r="I469" s="35"/>
      <c r="J469" s="30">
        <v>0.0</v>
      </c>
      <c r="K469" s="30">
        <v>1.0</v>
      </c>
      <c r="L469" s="30">
        <v>0.0</v>
      </c>
      <c r="M469" s="32" t="s">
        <v>49</v>
      </c>
      <c r="N469" s="32" t="s">
        <v>39</v>
      </c>
      <c r="O469" s="30">
        <v>2.0</v>
      </c>
      <c r="P469" s="30">
        <v>10.0</v>
      </c>
      <c r="Q469" s="30">
        <v>5.0</v>
      </c>
      <c r="R469" s="30">
        <v>10.0</v>
      </c>
      <c r="S469" s="30">
        <v>1.0</v>
      </c>
      <c r="T469" s="30">
        <v>1.0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116"/>
    </row>
    <row r="470">
      <c r="A470" s="30">
        <v>14380.2</v>
      </c>
      <c r="B470" s="31">
        <v>44489.0</v>
      </c>
      <c r="C470" s="40">
        <v>44582.0</v>
      </c>
      <c r="D470" s="32" t="s">
        <v>125</v>
      </c>
      <c r="E470" s="32" t="s">
        <v>36</v>
      </c>
      <c r="F470" s="32" t="s">
        <v>263</v>
      </c>
      <c r="G470" s="33" t="s">
        <v>91</v>
      </c>
      <c r="H470" s="34">
        <v>27597.0</v>
      </c>
      <c r="I470" s="35"/>
      <c r="J470" s="30">
        <v>0.0</v>
      </c>
      <c r="K470" s="30">
        <v>1.0</v>
      </c>
      <c r="L470" s="30">
        <v>0.0</v>
      </c>
      <c r="M470" s="32" t="s">
        <v>49</v>
      </c>
      <c r="N470" s="32" t="s">
        <v>39</v>
      </c>
      <c r="O470" s="30">
        <v>0.0</v>
      </c>
      <c r="P470" s="30">
        <v>0.0</v>
      </c>
      <c r="Q470" s="30">
        <v>0.0</v>
      </c>
      <c r="R470" s="30">
        <v>0.0</v>
      </c>
      <c r="S470" s="30">
        <v>0.0</v>
      </c>
      <c r="T470" s="30">
        <v>0.0</v>
      </c>
      <c r="U470" s="30">
        <v>7.0</v>
      </c>
      <c r="V470" s="30">
        <v>5.0</v>
      </c>
      <c r="W470" s="30">
        <v>10.0</v>
      </c>
      <c r="X470" s="30">
        <v>1.0</v>
      </c>
      <c r="Y470" s="30">
        <v>1.0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116"/>
    </row>
    <row r="471">
      <c r="A471" s="30">
        <v>14381.1</v>
      </c>
      <c r="B471" s="31">
        <v>44489.0</v>
      </c>
      <c r="C471" s="40">
        <v>44581.0</v>
      </c>
      <c r="D471" s="32" t="s">
        <v>427</v>
      </c>
      <c r="E471" s="32" t="s">
        <v>36</v>
      </c>
      <c r="F471" s="32" t="s">
        <v>291</v>
      </c>
      <c r="G471" s="32" t="s">
        <v>109</v>
      </c>
      <c r="H471" s="30">
        <v>27529.0</v>
      </c>
      <c r="I471" s="37"/>
      <c r="J471" s="30">
        <v>0.0</v>
      </c>
      <c r="K471" s="30">
        <v>1.0</v>
      </c>
      <c r="L471" s="30">
        <v>0.0</v>
      </c>
      <c r="M471" s="32" t="s">
        <v>49</v>
      </c>
      <c r="N471" s="32" t="s">
        <v>39</v>
      </c>
      <c r="O471" s="30">
        <v>0.0</v>
      </c>
      <c r="P471" s="30">
        <v>0.0</v>
      </c>
      <c r="Q471" s="30">
        <v>0.0</v>
      </c>
      <c r="R471" s="30">
        <v>0.0</v>
      </c>
      <c r="S471" s="30">
        <v>0.0</v>
      </c>
      <c r="T471" s="30">
        <v>0.0</v>
      </c>
      <c r="U471" s="30">
        <v>7.0</v>
      </c>
      <c r="V471" s="30">
        <v>5.0</v>
      </c>
      <c r="W471" s="30">
        <v>0.0</v>
      </c>
      <c r="X471" s="30">
        <v>1.0</v>
      </c>
      <c r="Y471" s="30">
        <v>1.0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116"/>
    </row>
    <row r="472">
      <c r="A472" s="30">
        <v>14381.2</v>
      </c>
      <c r="B472" s="31">
        <v>44489.0</v>
      </c>
      <c r="C472" s="40">
        <v>44581.0</v>
      </c>
      <c r="D472" s="32" t="s">
        <v>427</v>
      </c>
      <c r="E472" s="32" t="s">
        <v>36</v>
      </c>
      <c r="J472" s="30">
        <v>1.0</v>
      </c>
      <c r="K472" s="30">
        <v>0.0</v>
      </c>
      <c r="L472" s="30">
        <v>0.0</v>
      </c>
      <c r="M472" s="32" t="s">
        <v>49</v>
      </c>
      <c r="N472" s="32" t="s">
        <v>39</v>
      </c>
      <c r="O472" s="30">
        <v>0.0</v>
      </c>
      <c r="P472" s="30">
        <v>0.0</v>
      </c>
      <c r="Q472" s="30">
        <v>0.0</v>
      </c>
      <c r="R472" s="30">
        <v>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0.0</v>
      </c>
      <c r="Z472" s="30">
        <v>4.0</v>
      </c>
      <c r="AA472" s="30">
        <v>3.0</v>
      </c>
      <c r="AB472" s="30">
        <v>6.0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116"/>
    </row>
    <row r="473">
      <c r="A473" s="30">
        <v>14382.1</v>
      </c>
      <c r="B473" s="31">
        <v>44489.0</v>
      </c>
      <c r="C473" s="40">
        <v>44581.0</v>
      </c>
      <c r="D473" s="32" t="s">
        <v>297</v>
      </c>
      <c r="E473" s="32" t="s">
        <v>36</v>
      </c>
      <c r="F473" s="32" t="s">
        <v>300</v>
      </c>
      <c r="G473" s="32" t="s">
        <v>43</v>
      </c>
      <c r="H473" s="30">
        <v>27545.0</v>
      </c>
      <c r="I473" s="35"/>
      <c r="J473" s="30">
        <v>0.0</v>
      </c>
      <c r="K473" s="30">
        <v>1.0</v>
      </c>
      <c r="L473" s="30">
        <v>0.0</v>
      </c>
      <c r="M473" s="32" t="s">
        <v>39</v>
      </c>
      <c r="N473" s="32" t="s">
        <v>39</v>
      </c>
      <c r="O473" s="30">
        <v>0.0</v>
      </c>
      <c r="P473" s="30">
        <v>1.0</v>
      </c>
      <c r="Q473" s="30">
        <v>1.0</v>
      </c>
      <c r="R473" s="30">
        <v>10.0</v>
      </c>
      <c r="S473" s="30">
        <v>1.0</v>
      </c>
      <c r="T473" s="30">
        <v>1.0</v>
      </c>
      <c r="U473" s="30">
        <v>0.0</v>
      </c>
      <c r="V473" s="30">
        <v>0.0</v>
      </c>
      <c r="W473" s="30">
        <v>0.0</v>
      </c>
      <c r="X473" s="30">
        <v>0.0</v>
      </c>
      <c r="Y473" s="30">
        <v>0.0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116"/>
    </row>
    <row r="474">
      <c r="A474" s="30">
        <v>14383.1</v>
      </c>
      <c r="B474" s="31">
        <v>44489.0</v>
      </c>
      <c r="C474" s="40">
        <v>44582.0</v>
      </c>
      <c r="D474" s="32" t="s">
        <v>194</v>
      </c>
      <c r="E474" s="32" t="s">
        <v>36</v>
      </c>
      <c r="F474" s="32" t="s">
        <v>140</v>
      </c>
      <c r="G474" s="32" t="s">
        <v>107</v>
      </c>
      <c r="H474" s="30">
        <v>27519.0</v>
      </c>
      <c r="I474" s="37"/>
      <c r="J474" s="30">
        <v>0.0</v>
      </c>
      <c r="K474" s="30">
        <v>1.0</v>
      </c>
      <c r="L474" s="30">
        <v>0.0</v>
      </c>
      <c r="M474" s="32" t="s">
        <v>39</v>
      </c>
      <c r="N474" s="32" t="s">
        <v>39</v>
      </c>
      <c r="O474" s="30">
        <v>0.0</v>
      </c>
      <c r="P474" s="30">
        <v>11.0</v>
      </c>
      <c r="Q474" s="30">
        <v>5.0</v>
      </c>
      <c r="R474" s="30">
        <v>10.0</v>
      </c>
      <c r="S474" s="30">
        <v>2.0</v>
      </c>
      <c r="T474" s="30">
        <v>1.0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116"/>
    </row>
    <row r="475">
      <c r="A475" s="30">
        <v>14383.2</v>
      </c>
      <c r="B475" s="31">
        <v>44489.0</v>
      </c>
      <c r="C475" s="40">
        <v>44582.0</v>
      </c>
      <c r="D475" s="32" t="s">
        <v>194</v>
      </c>
      <c r="E475" s="32" t="s">
        <v>36</v>
      </c>
      <c r="J475" s="30">
        <v>0.0</v>
      </c>
      <c r="K475" s="30">
        <v>0.0</v>
      </c>
      <c r="L475" s="30">
        <v>1.0</v>
      </c>
      <c r="M475" s="32" t="s">
        <v>39</v>
      </c>
      <c r="N475" s="32" t="s">
        <v>39</v>
      </c>
      <c r="O475" s="30">
        <v>0.0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12.0</v>
      </c>
      <c r="V475" s="30">
        <v>6.0</v>
      </c>
      <c r="W475" s="30">
        <v>5.0</v>
      </c>
      <c r="X475" s="30">
        <v>2.0</v>
      </c>
      <c r="Y475" s="30">
        <v>1.0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  <c r="AJ475" s="116"/>
    </row>
    <row r="476">
      <c r="A476" s="30">
        <v>14384.1</v>
      </c>
      <c r="B476" s="31">
        <v>44489.0</v>
      </c>
      <c r="C476" s="32" t="s">
        <v>171</v>
      </c>
      <c r="D476" s="32" t="s">
        <v>477</v>
      </c>
      <c r="E476" s="32" t="s">
        <v>36</v>
      </c>
      <c r="F476" s="32" t="s">
        <v>253</v>
      </c>
      <c r="G476" s="33" t="s">
        <v>107</v>
      </c>
      <c r="H476" s="34">
        <v>27511.0</v>
      </c>
      <c r="I476" s="35"/>
      <c r="J476" s="30">
        <v>0.0</v>
      </c>
      <c r="K476" s="30">
        <v>1.0</v>
      </c>
      <c r="L476" s="30">
        <v>0.0</v>
      </c>
      <c r="M476" s="32" t="s">
        <v>39</v>
      </c>
      <c r="N476" s="32" t="s">
        <v>39</v>
      </c>
      <c r="O476" s="30">
        <v>0.0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0.0</v>
      </c>
      <c r="V476" s="30">
        <v>0.0</v>
      </c>
      <c r="W476" s="30">
        <v>0.0</v>
      </c>
      <c r="X476" s="30">
        <v>0.0</v>
      </c>
      <c r="Y476" s="30">
        <v>0.0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0.0</v>
      </c>
      <c r="AF476" s="30">
        <v>0.0</v>
      </c>
      <c r="AG476" s="30">
        <v>0.0</v>
      </c>
      <c r="AH476" s="30">
        <v>0.0</v>
      </c>
      <c r="AI476" s="30">
        <v>0.0</v>
      </c>
      <c r="AJ476" s="116"/>
    </row>
    <row r="477">
      <c r="A477" s="30">
        <v>14385.1</v>
      </c>
      <c r="B477" s="31">
        <v>44489.0</v>
      </c>
      <c r="C477" s="40">
        <v>44581.0</v>
      </c>
      <c r="D477" s="32" t="s">
        <v>477</v>
      </c>
      <c r="E477" s="33" t="s">
        <v>36</v>
      </c>
      <c r="F477" s="32" t="s">
        <v>253</v>
      </c>
      <c r="G477" s="32" t="s">
        <v>107</v>
      </c>
      <c r="H477" s="30">
        <v>27511.0</v>
      </c>
      <c r="I477" s="35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0.0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8.0</v>
      </c>
      <c r="V477" s="30">
        <v>5.0</v>
      </c>
      <c r="W477" s="30">
        <v>10.0</v>
      </c>
      <c r="X477" s="30">
        <v>2.0</v>
      </c>
      <c r="Y477" s="30">
        <v>1.0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0.0</v>
      </c>
      <c r="AF477" s="30">
        <v>0.0</v>
      </c>
      <c r="AG477" s="30">
        <v>0.0</v>
      </c>
      <c r="AH477" s="30">
        <v>0.0</v>
      </c>
      <c r="AI477" s="30">
        <v>0.0</v>
      </c>
      <c r="AJ477" s="116"/>
    </row>
    <row r="478">
      <c r="A478" s="30">
        <v>14386.1</v>
      </c>
      <c r="B478" s="31">
        <v>44489.0</v>
      </c>
      <c r="C478" s="40">
        <v>44585.0</v>
      </c>
      <c r="D478" s="32" t="s">
        <v>477</v>
      </c>
      <c r="E478" s="33" t="s">
        <v>36</v>
      </c>
      <c r="F478" s="32" t="s">
        <v>253</v>
      </c>
      <c r="G478" s="32" t="s">
        <v>107</v>
      </c>
      <c r="H478" s="30">
        <v>27511.0</v>
      </c>
      <c r="I478" s="35"/>
      <c r="J478" s="30">
        <v>0.0</v>
      </c>
      <c r="K478" s="30">
        <v>1.0</v>
      </c>
      <c r="L478" s="30">
        <v>0.0</v>
      </c>
      <c r="M478" s="32" t="s">
        <v>39</v>
      </c>
      <c r="N478" s="32" t="s">
        <v>39</v>
      </c>
      <c r="O478" s="30">
        <v>0.0</v>
      </c>
      <c r="P478" s="30">
        <v>7.0</v>
      </c>
      <c r="Q478" s="30">
        <v>5.0</v>
      </c>
      <c r="R478" s="30">
        <v>10.0</v>
      </c>
      <c r="S478" s="30">
        <v>1.0</v>
      </c>
      <c r="T478" s="30">
        <v>1.0</v>
      </c>
      <c r="U478" s="30">
        <v>0.0</v>
      </c>
      <c r="V478" s="30">
        <v>0.0</v>
      </c>
      <c r="W478" s="30">
        <v>0.0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0.0</v>
      </c>
      <c r="AH478" s="30">
        <v>0.0</v>
      </c>
      <c r="AI478" s="30">
        <v>0.0</v>
      </c>
      <c r="AJ478" s="116"/>
    </row>
    <row r="479">
      <c r="A479" s="30">
        <v>14386.2</v>
      </c>
      <c r="B479" s="31">
        <v>44489.0</v>
      </c>
      <c r="C479" s="40">
        <v>44585.0</v>
      </c>
      <c r="D479" s="32" t="s">
        <v>477</v>
      </c>
      <c r="E479" s="33" t="s">
        <v>36</v>
      </c>
      <c r="F479" s="32" t="s">
        <v>280</v>
      </c>
      <c r="G479" s="33" t="s">
        <v>107</v>
      </c>
      <c r="H479" s="34">
        <v>27511.0</v>
      </c>
      <c r="I479" s="35"/>
      <c r="J479" s="30">
        <v>0.0</v>
      </c>
      <c r="K479" s="30">
        <v>1.0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7.0</v>
      </c>
      <c r="Q479" s="30">
        <v>0.0</v>
      </c>
      <c r="R479" s="30">
        <v>0.0</v>
      </c>
      <c r="S479" s="30">
        <v>0.0</v>
      </c>
      <c r="T479" s="30">
        <v>1.0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5.0</v>
      </c>
      <c r="AB479" s="30">
        <v>10.0</v>
      </c>
      <c r="AC479" s="30">
        <v>1.0</v>
      </c>
      <c r="AD479" s="30">
        <v>0.0</v>
      </c>
      <c r="AE479" s="30">
        <v>0.0</v>
      </c>
      <c r="AF479" s="30">
        <v>0.0</v>
      </c>
      <c r="AG479" s="30">
        <v>0.0</v>
      </c>
      <c r="AH479" s="30">
        <v>0.0</v>
      </c>
      <c r="AI479" s="30">
        <v>0.0</v>
      </c>
      <c r="AJ479" s="116"/>
    </row>
    <row r="480">
      <c r="A480" s="30">
        <v>14386.3</v>
      </c>
      <c r="B480" s="31">
        <v>44489.0</v>
      </c>
      <c r="C480" s="40">
        <v>44585.0</v>
      </c>
      <c r="D480" s="32" t="s">
        <v>477</v>
      </c>
      <c r="E480" s="33" t="s">
        <v>36</v>
      </c>
      <c r="F480" s="32" t="s">
        <v>259</v>
      </c>
      <c r="G480" s="32" t="s">
        <v>38</v>
      </c>
      <c r="H480" s="30">
        <v>27607.0</v>
      </c>
      <c r="I480" s="35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0.0</v>
      </c>
      <c r="Q480" s="30">
        <v>0.0</v>
      </c>
      <c r="R480" s="30">
        <v>0.0</v>
      </c>
      <c r="S480" s="30">
        <v>0.0</v>
      </c>
      <c r="T480" s="30">
        <v>0.0</v>
      </c>
      <c r="U480" s="30">
        <v>7.0</v>
      </c>
      <c r="V480" s="30">
        <v>5.0</v>
      </c>
      <c r="W480" s="30">
        <v>10.0</v>
      </c>
      <c r="X480" s="30">
        <v>1.0</v>
      </c>
      <c r="Y480" s="30">
        <v>1.0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0.0</v>
      </c>
      <c r="AF480" s="30">
        <v>0.0</v>
      </c>
      <c r="AG480" s="30">
        <v>0.0</v>
      </c>
      <c r="AH480" s="30">
        <v>0.0</v>
      </c>
      <c r="AI480" s="30">
        <v>0.0</v>
      </c>
      <c r="AJ480" s="116"/>
    </row>
    <row r="481">
      <c r="A481" s="30">
        <v>14386.4</v>
      </c>
      <c r="B481" s="31">
        <v>44489.0</v>
      </c>
      <c r="C481" s="40">
        <v>44585.0</v>
      </c>
      <c r="D481" s="32" t="s">
        <v>477</v>
      </c>
      <c r="E481" s="32" t="s">
        <v>36</v>
      </c>
      <c r="F481" s="32" t="s">
        <v>40</v>
      </c>
      <c r="G481" s="37"/>
      <c r="H481" s="37"/>
      <c r="I481" s="35"/>
      <c r="J481" s="30">
        <v>0.0</v>
      </c>
      <c r="K481" s="30">
        <v>1.0</v>
      </c>
      <c r="L481" s="30">
        <v>0.0</v>
      </c>
      <c r="M481" s="32" t="s">
        <v>39</v>
      </c>
      <c r="N481" s="32" t="s">
        <v>39</v>
      </c>
      <c r="O481" s="30">
        <v>0.0</v>
      </c>
      <c r="P481" s="30">
        <v>0.0</v>
      </c>
      <c r="Q481" s="30">
        <v>0.0</v>
      </c>
      <c r="R481" s="30">
        <v>0.0</v>
      </c>
      <c r="S481" s="30">
        <v>0.0</v>
      </c>
      <c r="T481" s="30">
        <v>0.0</v>
      </c>
      <c r="U481" s="30">
        <v>7.0</v>
      </c>
      <c r="V481" s="30">
        <v>5.0</v>
      </c>
      <c r="W481" s="30">
        <v>10.0</v>
      </c>
      <c r="X481" s="30">
        <v>1.0</v>
      </c>
      <c r="Y481" s="30">
        <v>1.0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  <c r="AJ481" s="116"/>
    </row>
    <row r="482">
      <c r="A482" s="30">
        <v>14387.1</v>
      </c>
      <c r="B482" s="31">
        <v>44489.0</v>
      </c>
      <c r="C482" s="40">
        <v>44585.0</v>
      </c>
      <c r="D482" s="32" t="s">
        <v>194</v>
      </c>
      <c r="E482" s="32" t="s">
        <v>36</v>
      </c>
      <c r="F482" s="32" t="s">
        <v>174</v>
      </c>
      <c r="G482" s="32" t="s">
        <v>38</v>
      </c>
      <c r="H482" s="30">
        <v>27606.0</v>
      </c>
      <c r="I482" s="37"/>
      <c r="J482" s="30">
        <v>0.0</v>
      </c>
      <c r="K482" s="30">
        <v>1.0</v>
      </c>
      <c r="L482" s="30">
        <v>0.0</v>
      </c>
      <c r="M482" s="32" t="s">
        <v>39</v>
      </c>
      <c r="N482" s="32" t="s">
        <v>39</v>
      </c>
      <c r="O482" s="30">
        <v>0.0</v>
      </c>
      <c r="P482" s="30">
        <v>0.0</v>
      </c>
      <c r="Q482" s="30">
        <v>0.0</v>
      </c>
      <c r="R482" s="30">
        <v>0.0</v>
      </c>
      <c r="S482" s="30">
        <v>0.0</v>
      </c>
      <c r="T482" s="30">
        <v>0.0</v>
      </c>
      <c r="U482" s="30">
        <v>5.0</v>
      </c>
      <c r="V482" s="30">
        <v>5.0</v>
      </c>
      <c r="W482" s="30">
        <v>10.0</v>
      </c>
      <c r="X482" s="30">
        <v>1.0</v>
      </c>
      <c r="Y482" s="30">
        <v>1.0</v>
      </c>
      <c r="Z482" s="30">
        <v>0.0</v>
      </c>
      <c r="AA482" s="30">
        <v>0.0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  <c r="AJ482" s="116"/>
    </row>
    <row r="483">
      <c r="A483" s="30">
        <v>14387.2</v>
      </c>
      <c r="B483" s="31">
        <v>44489.0</v>
      </c>
      <c r="C483" s="40">
        <v>44585.0</v>
      </c>
      <c r="D483" s="32" t="s">
        <v>194</v>
      </c>
      <c r="E483" s="32" t="s">
        <v>36</v>
      </c>
      <c r="J483" s="30">
        <v>0.0</v>
      </c>
      <c r="K483" s="30">
        <v>0.0</v>
      </c>
      <c r="L483" s="30">
        <v>1.0</v>
      </c>
      <c r="M483" s="32" t="s">
        <v>39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6.0</v>
      </c>
      <c r="V483" s="30">
        <v>5.0</v>
      </c>
      <c r="W483" s="30">
        <v>5.0</v>
      </c>
      <c r="X483" s="30">
        <v>1.0</v>
      </c>
      <c r="Y483" s="30">
        <v>1.0</v>
      </c>
      <c r="Z483" s="30">
        <v>0.0</v>
      </c>
      <c r="AA483" s="30">
        <v>0.0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  <c r="AJ483" s="116"/>
    </row>
    <row r="484">
      <c r="A484" s="30">
        <v>14387.3</v>
      </c>
      <c r="B484" s="31">
        <v>44489.0</v>
      </c>
      <c r="C484" s="40">
        <v>44585.0</v>
      </c>
      <c r="D484" s="32" t="s">
        <v>194</v>
      </c>
      <c r="E484" s="32" t="s">
        <v>36</v>
      </c>
      <c r="J484" s="30">
        <v>1.0</v>
      </c>
      <c r="K484" s="30">
        <v>0.0</v>
      </c>
      <c r="L484" s="30">
        <v>0.0</v>
      </c>
      <c r="M484" s="32" t="s">
        <v>39</v>
      </c>
      <c r="N484" s="32" t="s">
        <v>39</v>
      </c>
      <c r="O484" s="30">
        <v>0.0</v>
      </c>
      <c r="P484" s="30">
        <v>0.0</v>
      </c>
      <c r="Q484" s="30">
        <v>0.0</v>
      </c>
      <c r="R484" s="30">
        <v>0.0</v>
      </c>
      <c r="S484" s="30">
        <v>0.0</v>
      </c>
      <c r="T484" s="30">
        <v>0.0</v>
      </c>
      <c r="U484" s="30">
        <v>0.0</v>
      </c>
      <c r="V484" s="30">
        <v>0.0</v>
      </c>
      <c r="W484" s="30">
        <v>0.0</v>
      </c>
      <c r="X484" s="30">
        <v>0.0</v>
      </c>
      <c r="Y484" s="30">
        <v>0.0</v>
      </c>
      <c r="Z484" s="30">
        <v>6.0</v>
      </c>
      <c r="AA484" s="30">
        <v>5.0</v>
      </c>
      <c r="AB484" s="30">
        <v>10.0</v>
      </c>
      <c r="AC484" s="30">
        <v>2.0</v>
      </c>
      <c r="AD484" s="30">
        <v>1.0</v>
      </c>
      <c r="AE484" s="30">
        <v>0.0</v>
      </c>
      <c r="AF484" s="30">
        <v>0.0</v>
      </c>
      <c r="AG484" s="30">
        <v>0.0</v>
      </c>
      <c r="AH484" s="30">
        <v>0.0</v>
      </c>
      <c r="AI484" s="30">
        <v>0.0</v>
      </c>
      <c r="AJ484" s="116"/>
    </row>
    <row r="485">
      <c r="A485" s="30">
        <v>14387.4</v>
      </c>
      <c r="B485" s="31">
        <v>44489.0</v>
      </c>
      <c r="C485" s="40">
        <v>44585.0</v>
      </c>
      <c r="D485" s="32" t="s">
        <v>194</v>
      </c>
      <c r="E485" s="32" t="s">
        <v>36</v>
      </c>
      <c r="J485" s="30">
        <v>1.0</v>
      </c>
      <c r="K485" s="30">
        <v>0.0</v>
      </c>
      <c r="L485" s="30">
        <v>0.0</v>
      </c>
      <c r="M485" s="32" t="s">
        <v>39</v>
      </c>
      <c r="N485" s="32" t="s">
        <v>39</v>
      </c>
      <c r="O485" s="30">
        <v>0.0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0.0</v>
      </c>
      <c r="V485" s="30">
        <v>0.0</v>
      </c>
      <c r="W485" s="30">
        <v>0.0</v>
      </c>
      <c r="X485" s="30">
        <v>0.0</v>
      </c>
      <c r="Y485" s="30">
        <v>0.0</v>
      </c>
      <c r="Z485" s="30">
        <v>0.0</v>
      </c>
      <c r="AA485" s="30">
        <v>0.0</v>
      </c>
      <c r="AB485" s="30">
        <v>0.0</v>
      </c>
      <c r="AC485" s="30">
        <v>0.0</v>
      </c>
      <c r="AD485" s="30">
        <v>0.0</v>
      </c>
      <c r="AE485" s="30">
        <v>17.0</v>
      </c>
      <c r="AF485" s="30">
        <v>5.0</v>
      </c>
      <c r="AG485" s="30">
        <v>10.0</v>
      </c>
      <c r="AH485" s="30">
        <v>5.0</v>
      </c>
      <c r="AI485" s="30">
        <v>0.0</v>
      </c>
      <c r="AJ485" s="116"/>
    </row>
    <row r="486">
      <c r="A486" s="30">
        <v>14388.1</v>
      </c>
      <c r="B486" s="31">
        <v>44489.0</v>
      </c>
      <c r="C486" s="40">
        <v>44545.0</v>
      </c>
      <c r="D486" s="32" t="s">
        <v>119</v>
      </c>
      <c r="E486" s="32" t="s">
        <v>36</v>
      </c>
      <c r="F486" s="32" t="s">
        <v>120</v>
      </c>
      <c r="G486" s="32" t="s">
        <v>38</v>
      </c>
      <c r="H486" s="30">
        <v>27616.0</v>
      </c>
      <c r="I486" s="37"/>
      <c r="J486" s="30">
        <v>0.0</v>
      </c>
      <c r="K486" s="30">
        <v>1.0</v>
      </c>
      <c r="L486" s="30">
        <v>0.0</v>
      </c>
      <c r="M486" s="32" t="s">
        <v>39</v>
      </c>
      <c r="N486" s="32" t="s">
        <v>39</v>
      </c>
      <c r="O486" s="30">
        <v>0.0</v>
      </c>
      <c r="P486" s="30">
        <v>0.0</v>
      </c>
      <c r="Q486" s="30">
        <v>0.0</v>
      </c>
      <c r="R486" s="30">
        <v>0.0</v>
      </c>
      <c r="S486" s="30">
        <v>0.0</v>
      </c>
      <c r="T486" s="30">
        <v>0.0</v>
      </c>
      <c r="U486" s="30">
        <v>11.0</v>
      </c>
      <c r="V486" s="30">
        <v>5.0</v>
      </c>
      <c r="W486" s="30">
        <v>5.0</v>
      </c>
      <c r="X486" s="30">
        <v>1.0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  <c r="AJ486" s="116"/>
    </row>
    <row r="487">
      <c r="A487" s="30">
        <v>14388.2</v>
      </c>
      <c r="B487" s="31">
        <v>44489.0</v>
      </c>
      <c r="C487" s="40">
        <v>44545.0</v>
      </c>
      <c r="D487" s="32" t="s">
        <v>119</v>
      </c>
      <c r="E487" s="32" t="s">
        <v>36</v>
      </c>
      <c r="J487" s="30">
        <v>1.0</v>
      </c>
      <c r="K487" s="30">
        <v>0.0</v>
      </c>
      <c r="L487" s="30">
        <v>0.0</v>
      </c>
      <c r="M487" s="32" t="s">
        <v>39</v>
      </c>
      <c r="N487" s="32" t="s">
        <v>39</v>
      </c>
      <c r="O487" s="30">
        <v>0.0</v>
      </c>
      <c r="P487" s="30">
        <v>0.0</v>
      </c>
      <c r="Q487" s="30">
        <v>0.0</v>
      </c>
      <c r="R487" s="30">
        <v>0.0</v>
      </c>
      <c r="S487" s="30">
        <v>0.0</v>
      </c>
      <c r="T487" s="30">
        <v>0.0</v>
      </c>
      <c r="U487" s="30">
        <v>0.0</v>
      </c>
      <c r="V487" s="30">
        <v>0.0</v>
      </c>
      <c r="W487" s="30">
        <v>0.0</v>
      </c>
      <c r="X487" s="30">
        <v>0.0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10.0</v>
      </c>
      <c r="AF487" s="30">
        <v>0.0</v>
      </c>
      <c r="AG487" s="30">
        <v>0.0</v>
      </c>
      <c r="AH487" s="30">
        <v>1.0</v>
      </c>
      <c r="AI487" s="30">
        <v>0.0</v>
      </c>
      <c r="AJ487" s="116"/>
    </row>
    <row r="488">
      <c r="A488" s="30">
        <v>14388.3</v>
      </c>
      <c r="B488" s="31">
        <v>44489.0</v>
      </c>
      <c r="C488" s="40">
        <v>44545.0</v>
      </c>
      <c r="D488" s="32" t="s">
        <v>119</v>
      </c>
      <c r="E488" s="32" t="s">
        <v>36</v>
      </c>
      <c r="J488" s="30">
        <v>1.0</v>
      </c>
      <c r="K488" s="30">
        <v>0.0</v>
      </c>
      <c r="L488" s="30">
        <v>0.0</v>
      </c>
      <c r="M488" s="32" t="s">
        <v>39</v>
      </c>
      <c r="N488" s="32" t="s">
        <v>39</v>
      </c>
      <c r="O488" s="30">
        <v>1.0</v>
      </c>
      <c r="P488" s="30">
        <v>0.0</v>
      </c>
      <c r="Q488" s="30">
        <v>0.0</v>
      </c>
      <c r="R488" s="30">
        <v>0.0</v>
      </c>
      <c r="S488" s="30">
        <v>0.0</v>
      </c>
      <c r="T488" s="30">
        <v>0.0</v>
      </c>
      <c r="U488" s="30">
        <v>0.0</v>
      </c>
      <c r="V488" s="30">
        <v>0.0</v>
      </c>
      <c r="W488" s="30">
        <v>0.0</v>
      </c>
      <c r="X488" s="30">
        <v>0.0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4.0</v>
      </c>
      <c r="AF488" s="30">
        <v>0.0</v>
      </c>
      <c r="AG488" s="30">
        <v>0.0</v>
      </c>
      <c r="AH488" s="30">
        <v>1.0</v>
      </c>
      <c r="AI488" s="30">
        <v>0.0</v>
      </c>
      <c r="AJ488" s="116"/>
    </row>
    <row r="489">
      <c r="A489" s="30">
        <v>14388.4</v>
      </c>
      <c r="B489" s="31">
        <v>44489.0</v>
      </c>
      <c r="C489" s="40">
        <v>44545.0</v>
      </c>
      <c r="D489" s="32" t="s">
        <v>119</v>
      </c>
      <c r="E489" s="32" t="s">
        <v>36</v>
      </c>
      <c r="J489" s="30">
        <v>1.0</v>
      </c>
      <c r="K489" s="30">
        <v>0.0</v>
      </c>
      <c r="L489" s="30">
        <v>0.0</v>
      </c>
      <c r="M489" s="32" t="s">
        <v>39</v>
      </c>
      <c r="N489" s="32" t="s">
        <v>39</v>
      </c>
      <c r="O489" s="30">
        <v>0.0</v>
      </c>
      <c r="P489" s="30">
        <v>0.0</v>
      </c>
      <c r="Q489" s="30">
        <v>0.0</v>
      </c>
      <c r="R489" s="30">
        <v>0.0</v>
      </c>
      <c r="S489" s="30">
        <v>0.0</v>
      </c>
      <c r="T489" s="30">
        <v>0.0</v>
      </c>
      <c r="U489" s="30">
        <v>0.0</v>
      </c>
      <c r="V489" s="30">
        <v>0.0</v>
      </c>
      <c r="W489" s="30">
        <v>0.0</v>
      </c>
      <c r="X489" s="30">
        <v>0.0</v>
      </c>
      <c r="Y489" s="30">
        <v>0.0</v>
      </c>
      <c r="Z489" s="30">
        <v>4.0</v>
      </c>
      <c r="AA489" s="30">
        <v>4.0</v>
      </c>
      <c r="AB489" s="30">
        <v>2.0</v>
      </c>
      <c r="AC489" s="30">
        <v>1.0</v>
      </c>
      <c r="AD489" s="30">
        <v>0.0</v>
      </c>
      <c r="AE489" s="30">
        <v>0.0</v>
      </c>
      <c r="AF489" s="30">
        <v>0.0</v>
      </c>
      <c r="AG489" s="30">
        <v>0.0</v>
      </c>
      <c r="AH489" s="30">
        <v>0.0</v>
      </c>
      <c r="AI489" s="30">
        <v>0.0</v>
      </c>
      <c r="AJ489" s="116"/>
    </row>
    <row r="490">
      <c r="A490" s="30">
        <v>14389.1</v>
      </c>
      <c r="B490" s="31">
        <v>44490.0</v>
      </c>
      <c r="C490" s="40">
        <v>44490.0</v>
      </c>
      <c r="D490" s="32" t="s">
        <v>441</v>
      </c>
      <c r="E490" s="32" t="s">
        <v>36</v>
      </c>
      <c r="F490" s="32" t="s">
        <v>177</v>
      </c>
      <c r="G490" s="32" t="s">
        <v>107</v>
      </c>
      <c r="H490" s="30">
        <v>27513.0</v>
      </c>
      <c r="I490" s="37"/>
      <c r="J490" s="30">
        <v>0.0</v>
      </c>
      <c r="K490" s="30">
        <v>1.0</v>
      </c>
      <c r="L490" s="30">
        <v>0.0</v>
      </c>
      <c r="M490" s="32" t="s">
        <v>39</v>
      </c>
      <c r="N490" s="32" t="s">
        <v>39</v>
      </c>
      <c r="O490" s="30">
        <v>1.0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0.0</v>
      </c>
      <c r="V490" s="30">
        <v>0.0</v>
      </c>
      <c r="W490" s="30">
        <v>0.0</v>
      </c>
      <c r="X490" s="30">
        <v>0.0</v>
      </c>
      <c r="Y490" s="30">
        <v>0.0</v>
      </c>
      <c r="Z490" s="30">
        <v>0.0</v>
      </c>
      <c r="AA490" s="30">
        <v>0.0</v>
      </c>
      <c r="AB490" s="30">
        <v>0.0</v>
      </c>
      <c r="AC490" s="30">
        <v>0.0</v>
      </c>
      <c r="AD490" s="30">
        <v>0.0</v>
      </c>
      <c r="AE490" s="30">
        <v>5.0</v>
      </c>
      <c r="AF490" s="30">
        <v>0.0</v>
      </c>
      <c r="AG490" s="30">
        <v>0.0</v>
      </c>
      <c r="AH490" s="30">
        <v>0.0</v>
      </c>
      <c r="AI490" s="30">
        <v>0.0</v>
      </c>
      <c r="AJ490" s="116"/>
    </row>
    <row r="491">
      <c r="A491" s="30">
        <v>14390.1</v>
      </c>
      <c r="B491" s="31">
        <v>44490.0</v>
      </c>
      <c r="C491" s="40">
        <v>44585.0</v>
      </c>
      <c r="D491" s="32" t="s">
        <v>441</v>
      </c>
      <c r="E491" s="33" t="s">
        <v>36</v>
      </c>
      <c r="F491" s="32" t="s">
        <v>177</v>
      </c>
      <c r="G491" s="32" t="s">
        <v>107</v>
      </c>
      <c r="H491" s="30">
        <v>27513.0</v>
      </c>
      <c r="I491" s="35"/>
      <c r="J491" s="30">
        <v>0.0</v>
      </c>
      <c r="K491" s="30">
        <v>1.0</v>
      </c>
      <c r="L491" s="30">
        <v>0.0</v>
      </c>
      <c r="M491" s="32" t="s">
        <v>39</v>
      </c>
      <c r="N491" s="32" t="s">
        <v>39</v>
      </c>
      <c r="O491" s="30">
        <v>0.0</v>
      </c>
      <c r="P491" s="30">
        <v>0.0</v>
      </c>
      <c r="Q491" s="30">
        <v>0.0</v>
      </c>
      <c r="R491" s="30">
        <v>0.0</v>
      </c>
      <c r="S491" s="30">
        <v>0.0</v>
      </c>
      <c r="T491" s="30">
        <v>0.0</v>
      </c>
      <c r="U491" s="30">
        <v>0.0</v>
      </c>
      <c r="V491" s="30">
        <v>0.0</v>
      </c>
      <c r="W491" s="30">
        <v>5.0</v>
      </c>
      <c r="X491" s="30">
        <v>0.0</v>
      </c>
      <c r="Y491" s="30">
        <v>0.0</v>
      </c>
      <c r="Z491" s="30">
        <v>0.0</v>
      </c>
      <c r="AA491" s="30">
        <v>0.0</v>
      </c>
      <c r="AB491" s="30">
        <v>0.0</v>
      </c>
      <c r="AC491" s="30">
        <v>0.0</v>
      </c>
      <c r="AD491" s="30">
        <v>0.0</v>
      </c>
      <c r="AE491" s="30">
        <v>7.0</v>
      </c>
      <c r="AF491" s="30">
        <v>5.0</v>
      </c>
      <c r="AG491" s="30">
        <v>5.0</v>
      </c>
      <c r="AH491" s="30">
        <v>1.0</v>
      </c>
      <c r="AI491" s="30">
        <v>0.0</v>
      </c>
      <c r="AJ491" s="116"/>
    </row>
    <row r="492">
      <c r="A492" s="30">
        <v>14390.2</v>
      </c>
      <c r="B492" s="31">
        <v>44490.0</v>
      </c>
      <c r="C492" s="40">
        <v>44585.0</v>
      </c>
      <c r="D492" s="32" t="s">
        <v>441</v>
      </c>
      <c r="E492" s="33" t="s">
        <v>36</v>
      </c>
      <c r="F492" s="32" t="s">
        <v>177</v>
      </c>
      <c r="G492" s="32" t="s">
        <v>107</v>
      </c>
      <c r="H492" s="30">
        <v>27513.0</v>
      </c>
      <c r="I492" s="35"/>
      <c r="J492" s="30">
        <v>0.0</v>
      </c>
      <c r="K492" s="30">
        <v>1.0</v>
      </c>
      <c r="L492" s="30">
        <v>0.0</v>
      </c>
      <c r="M492" s="32" t="s">
        <v>39</v>
      </c>
      <c r="N492" s="32" t="s">
        <v>39</v>
      </c>
      <c r="O492" s="30">
        <v>0.0</v>
      </c>
      <c r="P492" s="30">
        <v>0.0</v>
      </c>
      <c r="Q492" s="30">
        <v>0.0</v>
      </c>
      <c r="R492" s="30">
        <v>0.0</v>
      </c>
      <c r="S492" s="30">
        <v>0.0</v>
      </c>
      <c r="T492" s="30">
        <v>0.0</v>
      </c>
      <c r="U492" s="30">
        <v>0.0</v>
      </c>
      <c r="V492" s="30">
        <v>0.0</v>
      </c>
      <c r="W492" s="30">
        <v>5.0</v>
      </c>
      <c r="X492" s="30">
        <v>0.0</v>
      </c>
      <c r="Y492" s="30">
        <v>0.0</v>
      </c>
      <c r="Z492" s="30">
        <v>0.0</v>
      </c>
      <c r="AA492" s="30">
        <v>0.0</v>
      </c>
      <c r="AB492" s="30">
        <v>0.0</v>
      </c>
      <c r="AC492" s="30">
        <v>0.0</v>
      </c>
      <c r="AD492" s="30">
        <v>0.0</v>
      </c>
      <c r="AE492" s="30">
        <v>7.0</v>
      </c>
      <c r="AF492" s="30">
        <v>5.0</v>
      </c>
      <c r="AG492" s="30">
        <v>5.0</v>
      </c>
      <c r="AH492" s="30">
        <v>1.0</v>
      </c>
      <c r="AI492" s="30">
        <v>0.0</v>
      </c>
      <c r="AJ492" s="116"/>
    </row>
    <row r="493">
      <c r="A493" s="30">
        <v>14390.3</v>
      </c>
      <c r="B493" s="31">
        <v>44490.0</v>
      </c>
      <c r="C493" s="40">
        <v>44585.0</v>
      </c>
      <c r="D493" s="32" t="s">
        <v>441</v>
      </c>
      <c r="E493" s="32" t="s">
        <v>36</v>
      </c>
      <c r="F493" s="32" t="s">
        <v>322</v>
      </c>
      <c r="G493" s="32" t="s">
        <v>107</v>
      </c>
      <c r="H493" s="30">
        <v>27511.0</v>
      </c>
      <c r="I493" s="37"/>
      <c r="J493" s="30">
        <v>0.0</v>
      </c>
      <c r="K493" s="30">
        <v>1.0</v>
      </c>
      <c r="L493" s="30">
        <v>0.0</v>
      </c>
      <c r="M493" s="32" t="s">
        <v>39</v>
      </c>
      <c r="N493" s="32" t="s">
        <v>39</v>
      </c>
      <c r="O493" s="30">
        <v>0.0</v>
      </c>
      <c r="P493" s="30">
        <v>0.0</v>
      </c>
      <c r="Q493" s="30">
        <v>0.0</v>
      </c>
      <c r="R493" s="30">
        <v>0.0</v>
      </c>
      <c r="S493" s="30">
        <v>0.0</v>
      </c>
      <c r="T493" s="30">
        <v>0.0</v>
      </c>
      <c r="U493" s="30">
        <v>0.0</v>
      </c>
      <c r="V493" s="30">
        <v>0.0</v>
      </c>
      <c r="W493" s="30">
        <v>5.0</v>
      </c>
      <c r="X493" s="30">
        <v>0.0</v>
      </c>
      <c r="Y493" s="30">
        <v>0.0</v>
      </c>
      <c r="Z493" s="30">
        <v>0.0</v>
      </c>
      <c r="AA493" s="30">
        <v>0.0</v>
      </c>
      <c r="AB493" s="30">
        <v>0.0</v>
      </c>
      <c r="AC493" s="30">
        <v>0.0</v>
      </c>
      <c r="AD493" s="30">
        <v>0.0</v>
      </c>
      <c r="AE493" s="30">
        <v>7.0</v>
      </c>
      <c r="AF493" s="30">
        <v>5.0</v>
      </c>
      <c r="AG493" s="30">
        <v>5.0</v>
      </c>
      <c r="AH493" s="30">
        <v>1.0</v>
      </c>
      <c r="AI493" s="30">
        <v>0.0</v>
      </c>
      <c r="AJ493" s="116"/>
    </row>
    <row r="494">
      <c r="A494" s="30">
        <v>14390.4</v>
      </c>
      <c r="B494" s="31">
        <v>44490.0</v>
      </c>
      <c r="C494" s="40">
        <v>44585.0</v>
      </c>
      <c r="D494" s="32" t="s">
        <v>441</v>
      </c>
      <c r="E494" s="32" t="s">
        <v>36</v>
      </c>
      <c r="J494" s="30">
        <v>0.0</v>
      </c>
      <c r="K494" s="30">
        <v>0.0</v>
      </c>
      <c r="L494" s="30">
        <v>1.0</v>
      </c>
      <c r="M494" s="32" t="s">
        <v>39</v>
      </c>
      <c r="N494" s="32" t="s">
        <v>39</v>
      </c>
      <c r="O494" s="30">
        <v>0.0</v>
      </c>
      <c r="P494" s="30">
        <v>7.0</v>
      </c>
      <c r="Q494" s="30">
        <v>5.0</v>
      </c>
      <c r="R494" s="30">
        <v>5.0</v>
      </c>
      <c r="S494" s="30">
        <v>1.0</v>
      </c>
      <c r="T494" s="30">
        <v>0.0</v>
      </c>
      <c r="U494" s="30">
        <v>0.0</v>
      </c>
      <c r="V494" s="30">
        <v>0.0</v>
      </c>
      <c r="W494" s="30">
        <v>0.0</v>
      </c>
      <c r="X494" s="30">
        <v>0.0</v>
      </c>
      <c r="Y494" s="30">
        <v>0.0</v>
      </c>
      <c r="Z494" s="30">
        <v>0.0</v>
      </c>
      <c r="AA494" s="30">
        <v>0.0</v>
      </c>
      <c r="AB494" s="30">
        <v>0.0</v>
      </c>
      <c r="AC494" s="30">
        <v>0.0</v>
      </c>
      <c r="AD494" s="30">
        <v>0.0</v>
      </c>
      <c r="AE494" s="30">
        <v>0.0</v>
      </c>
      <c r="AF494" s="30">
        <v>0.0</v>
      </c>
      <c r="AG494" s="30">
        <v>0.0</v>
      </c>
      <c r="AH494" s="30">
        <v>0.0</v>
      </c>
      <c r="AI494" s="30">
        <v>0.0</v>
      </c>
      <c r="AJ494" s="116"/>
    </row>
    <row r="495">
      <c r="A495" s="30">
        <v>14391.1</v>
      </c>
      <c r="B495" s="31">
        <v>44490.0</v>
      </c>
      <c r="C495" s="40">
        <v>44544.0</v>
      </c>
      <c r="D495" s="32" t="s">
        <v>215</v>
      </c>
      <c r="E495" s="32" t="s">
        <v>36</v>
      </c>
      <c r="F495" s="32" t="s">
        <v>308</v>
      </c>
      <c r="G495" s="32" t="s">
        <v>43</v>
      </c>
      <c r="H495" s="30">
        <v>27545.0</v>
      </c>
      <c r="I495" s="37"/>
      <c r="J495" s="30">
        <v>0.0</v>
      </c>
      <c r="K495" s="30">
        <v>1.0</v>
      </c>
      <c r="L495" s="30">
        <v>0.0</v>
      </c>
      <c r="M495" s="32" t="s">
        <v>39</v>
      </c>
      <c r="N495" s="32" t="s">
        <v>39</v>
      </c>
      <c r="O495" s="30">
        <v>0.0</v>
      </c>
      <c r="P495" s="30">
        <v>0.0</v>
      </c>
      <c r="Q495" s="30">
        <v>0.0</v>
      </c>
      <c r="R495" s="30">
        <v>0.0</v>
      </c>
      <c r="S495" s="30">
        <v>0.0</v>
      </c>
      <c r="T495" s="30">
        <v>0.0</v>
      </c>
      <c r="U495" s="30">
        <v>11.0</v>
      </c>
      <c r="V495" s="30">
        <v>4.0</v>
      </c>
      <c r="W495" s="30">
        <v>0.0</v>
      </c>
      <c r="X495" s="30">
        <v>1.0</v>
      </c>
      <c r="Y495" s="30">
        <v>1.0</v>
      </c>
      <c r="Z495" s="30">
        <v>0.0</v>
      </c>
      <c r="AA495" s="30">
        <v>0.0</v>
      </c>
      <c r="AB495" s="30">
        <v>0.0</v>
      </c>
      <c r="AC495" s="30">
        <v>0.0</v>
      </c>
      <c r="AD495" s="30">
        <v>0.0</v>
      </c>
      <c r="AE495" s="30">
        <v>0.0</v>
      </c>
      <c r="AF495" s="30">
        <v>0.0</v>
      </c>
      <c r="AG495" s="30">
        <v>0.0</v>
      </c>
      <c r="AH495" s="30">
        <v>0.0</v>
      </c>
      <c r="AI495" s="30">
        <v>0.0</v>
      </c>
      <c r="AJ495" s="116"/>
    </row>
    <row r="496">
      <c r="A496" s="30">
        <v>14391.2</v>
      </c>
      <c r="B496" s="31">
        <v>44490.0</v>
      </c>
      <c r="C496" s="40">
        <v>44544.0</v>
      </c>
      <c r="D496" s="32" t="s">
        <v>215</v>
      </c>
      <c r="E496" s="32" t="s">
        <v>36</v>
      </c>
      <c r="F496" s="32" t="s">
        <v>261</v>
      </c>
      <c r="G496" s="33" t="s">
        <v>74</v>
      </c>
      <c r="H496" s="34">
        <v>27587.0</v>
      </c>
      <c r="I496" s="35"/>
      <c r="J496" s="30">
        <v>0.0</v>
      </c>
      <c r="K496" s="30">
        <v>1.0</v>
      </c>
      <c r="L496" s="30">
        <v>0.0</v>
      </c>
      <c r="M496" s="32" t="s">
        <v>39</v>
      </c>
      <c r="N496" s="32" t="s">
        <v>39</v>
      </c>
      <c r="O496" s="30">
        <v>0.0</v>
      </c>
      <c r="P496" s="30">
        <v>0.0</v>
      </c>
      <c r="Q496" s="30">
        <v>0.0</v>
      </c>
      <c r="R496" s="30">
        <v>8.0</v>
      </c>
      <c r="S496" s="30">
        <v>0.0</v>
      </c>
      <c r="T496" s="30">
        <v>0.0</v>
      </c>
      <c r="U496" s="30">
        <v>0.0</v>
      </c>
      <c r="V496" s="30">
        <v>0.0</v>
      </c>
      <c r="W496" s="30">
        <v>0.0</v>
      </c>
      <c r="X496" s="30">
        <v>0.0</v>
      </c>
      <c r="Y496" s="30">
        <v>0.0</v>
      </c>
      <c r="Z496" s="30">
        <v>12.0</v>
      </c>
      <c r="AA496" s="30">
        <v>6.0</v>
      </c>
      <c r="AB496" s="30">
        <v>0.0</v>
      </c>
      <c r="AC496" s="30">
        <v>1.0</v>
      </c>
      <c r="AD496" s="30">
        <v>1.0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116"/>
    </row>
    <row r="497">
      <c r="A497" s="30">
        <v>14391.3</v>
      </c>
      <c r="B497" s="31">
        <v>44490.0</v>
      </c>
      <c r="C497" s="40">
        <v>44544.0</v>
      </c>
      <c r="D497" s="32" t="s">
        <v>215</v>
      </c>
      <c r="E497" s="32" t="s">
        <v>36</v>
      </c>
      <c r="F497" s="32" t="s">
        <v>120</v>
      </c>
      <c r="G497" s="32" t="s">
        <v>38</v>
      </c>
      <c r="H497" s="30">
        <v>27616.0</v>
      </c>
      <c r="I497" s="37"/>
      <c r="J497" s="30">
        <v>0.0</v>
      </c>
      <c r="K497" s="30">
        <v>1.0</v>
      </c>
      <c r="L497" s="30">
        <v>0.0</v>
      </c>
      <c r="M497" s="32" t="s">
        <v>39</v>
      </c>
      <c r="N497" s="32" t="s">
        <v>39</v>
      </c>
      <c r="O497" s="30">
        <v>0.0</v>
      </c>
      <c r="P497" s="30">
        <v>0.0</v>
      </c>
      <c r="Q497" s="30">
        <v>0.0</v>
      </c>
      <c r="R497" s="30">
        <v>0.0</v>
      </c>
      <c r="S497" s="30">
        <v>0.0</v>
      </c>
      <c r="T497" s="30">
        <v>0.0</v>
      </c>
      <c r="U497" s="30">
        <v>10.0</v>
      </c>
      <c r="V497" s="30">
        <v>4.0</v>
      </c>
      <c r="W497" s="30">
        <v>10.0</v>
      </c>
      <c r="X497" s="30">
        <v>1.0</v>
      </c>
      <c r="Y497" s="30">
        <v>1.0</v>
      </c>
      <c r="Z497" s="30">
        <v>0.0</v>
      </c>
      <c r="AA497" s="30">
        <v>0.0</v>
      </c>
      <c r="AB497" s="30">
        <v>0.0</v>
      </c>
      <c r="AC497" s="30">
        <v>0.0</v>
      </c>
      <c r="AD497" s="30">
        <v>0.0</v>
      </c>
      <c r="AE497" s="30">
        <v>0.0</v>
      </c>
      <c r="AF497" s="30">
        <v>0.0</v>
      </c>
      <c r="AG497" s="30">
        <v>0.0</v>
      </c>
      <c r="AH497" s="30">
        <v>0.0</v>
      </c>
      <c r="AI497" s="30">
        <v>0.0</v>
      </c>
      <c r="AJ497" s="116"/>
    </row>
    <row r="498">
      <c r="A498" s="30">
        <v>14391.4</v>
      </c>
      <c r="B498" s="31">
        <v>44490.0</v>
      </c>
      <c r="C498" s="40">
        <v>44544.0</v>
      </c>
      <c r="D498" s="32" t="s">
        <v>215</v>
      </c>
      <c r="E498" s="32" t="s">
        <v>36</v>
      </c>
      <c r="J498" s="30">
        <v>0.0</v>
      </c>
      <c r="K498" s="30">
        <v>0.0</v>
      </c>
      <c r="L498" s="30">
        <v>1.0</v>
      </c>
      <c r="M498" s="32" t="s">
        <v>39</v>
      </c>
      <c r="N498" s="32" t="s">
        <v>39</v>
      </c>
      <c r="O498" s="30">
        <v>2.0</v>
      </c>
      <c r="P498" s="30">
        <v>10.0</v>
      </c>
      <c r="Q498" s="30">
        <v>7.0</v>
      </c>
      <c r="R498" s="30">
        <v>5.0</v>
      </c>
      <c r="S498" s="30">
        <v>1.0</v>
      </c>
      <c r="T498" s="30">
        <v>1.0</v>
      </c>
      <c r="U498" s="30">
        <v>0.0</v>
      </c>
      <c r="V498" s="30">
        <v>0.0</v>
      </c>
      <c r="W498" s="30">
        <v>0.0</v>
      </c>
      <c r="X498" s="30">
        <v>0.0</v>
      </c>
      <c r="Y498" s="30">
        <v>0.0</v>
      </c>
      <c r="Z498" s="30">
        <v>0.0</v>
      </c>
      <c r="AA498" s="30">
        <v>0.0</v>
      </c>
      <c r="AB498" s="30">
        <v>0.0</v>
      </c>
      <c r="AC498" s="30">
        <v>0.0</v>
      </c>
      <c r="AD498" s="30">
        <v>0.0</v>
      </c>
      <c r="AE498" s="30">
        <v>0.0</v>
      </c>
      <c r="AF498" s="30">
        <v>0.0</v>
      </c>
      <c r="AG498" s="30">
        <v>0.0</v>
      </c>
      <c r="AH498" s="30">
        <v>0.0</v>
      </c>
      <c r="AI498" s="30">
        <v>0.0</v>
      </c>
      <c r="AJ498" s="116"/>
    </row>
    <row r="499">
      <c r="A499" s="30">
        <v>14392.1</v>
      </c>
      <c r="B499" s="31">
        <v>44490.0</v>
      </c>
      <c r="C499" s="40">
        <v>44582.0</v>
      </c>
      <c r="D499" s="32" t="s">
        <v>184</v>
      </c>
      <c r="E499" s="32" t="s">
        <v>36</v>
      </c>
      <c r="F499" s="32" t="s">
        <v>254</v>
      </c>
      <c r="G499" s="32" t="s">
        <v>38</v>
      </c>
      <c r="H499" s="30">
        <v>27615.0</v>
      </c>
      <c r="I499" s="37"/>
      <c r="J499" s="30">
        <v>0.0</v>
      </c>
      <c r="K499" s="30">
        <v>1.0</v>
      </c>
      <c r="L499" s="30">
        <v>0.0</v>
      </c>
      <c r="M499" s="32" t="s">
        <v>39</v>
      </c>
      <c r="N499" s="32" t="s">
        <v>39</v>
      </c>
      <c r="O499" s="30">
        <v>9.0</v>
      </c>
      <c r="P499" s="30">
        <v>9.0</v>
      </c>
      <c r="Q499" s="30">
        <v>7.0</v>
      </c>
      <c r="R499" s="30">
        <v>10.0</v>
      </c>
      <c r="S499" s="30">
        <v>2.0</v>
      </c>
      <c r="T499" s="30">
        <v>1.0</v>
      </c>
      <c r="U499" s="30">
        <v>0.0</v>
      </c>
      <c r="V499" s="30">
        <v>0.0</v>
      </c>
      <c r="W499" s="30">
        <v>0.0</v>
      </c>
      <c r="X499" s="30">
        <v>0.0</v>
      </c>
      <c r="Y499" s="30">
        <v>0.0</v>
      </c>
      <c r="Z499" s="30">
        <v>0.0</v>
      </c>
      <c r="AA499" s="30">
        <v>0.0</v>
      </c>
      <c r="AB499" s="30">
        <v>0.0</v>
      </c>
      <c r="AC499" s="30">
        <v>0.0</v>
      </c>
      <c r="AD499" s="30">
        <v>0.0</v>
      </c>
      <c r="AE499" s="30">
        <v>0.0</v>
      </c>
      <c r="AF499" s="30">
        <v>0.0</v>
      </c>
      <c r="AG499" s="30">
        <v>0.0</v>
      </c>
      <c r="AH499" s="30">
        <v>0.0</v>
      </c>
      <c r="AI499" s="30">
        <v>0.0</v>
      </c>
      <c r="AJ499" s="116"/>
    </row>
    <row r="500">
      <c r="A500" s="30">
        <v>14392.2</v>
      </c>
      <c r="B500" s="31">
        <v>44490.0</v>
      </c>
      <c r="C500" s="40">
        <v>44582.0</v>
      </c>
      <c r="D500" s="32" t="s">
        <v>184</v>
      </c>
      <c r="E500" s="32" t="s">
        <v>36</v>
      </c>
      <c r="J500" s="30">
        <v>0.0</v>
      </c>
      <c r="K500" s="30">
        <v>0.0</v>
      </c>
      <c r="L500" s="30">
        <v>1.0</v>
      </c>
      <c r="M500" s="32" t="s">
        <v>39</v>
      </c>
      <c r="N500" s="32" t="s">
        <v>39</v>
      </c>
      <c r="O500" s="30">
        <v>8.0</v>
      </c>
      <c r="P500" s="30">
        <v>0.0</v>
      </c>
      <c r="Q500" s="30">
        <v>0.0</v>
      </c>
      <c r="R500" s="30">
        <v>0.0</v>
      </c>
      <c r="S500" s="30">
        <v>0.0</v>
      </c>
      <c r="T500" s="30">
        <v>0.0</v>
      </c>
      <c r="U500" s="30">
        <v>9.0</v>
      </c>
      <c r="V500" s="30">
        <v>4.0</v>
      </c>
      <c r="W500" s="30">
        <v>10.0</v>
      </c>
      <c r="X500" s="30">
        <v>1.0</v>
      </c>
      <c r="Y500" s="30">
        <v>1.0</v>
      </c>
      <c r="Z500" s="30">
        <v>0.0</v>
      </c>
      <c r="AA500" s="30">
        <v>0.0</v>
      </c>
      <c r="AB500" s="30">
        <v>0.0</v>
      </c>
      <c r="AC500" s="30">
        <v>0.0</v>
      </c>
      <c r="AD500" s="30">
        <v>0.0</v>
      </c>
      <c r="AE500" s="30">
        <v>0.0</v>
      </c>
      <c r="AF500" s="30">
        <v>0.0</v>
      </c>
      <c r="AG500" s="30">
        <v>0.0</v>
      </c>
      <c r="AH500" s="30">
        <v>0.0</v>
      </c>
      <c r="AI500" s="30">
        <v>0.0</v>
      </c>
      <c r="AJ500" s="116"/>
    </row>
    <row r="501">
      <c r="A501" s="30">
        <v>14393.1</v>
      </c>
      <c r="B501" s="31">
        <v>44490.0</v>
      </c>
      <c r="C501" s="40">
        <v>44586.0</v>
      </c>
      <c r="D501" s="32" t="s">
        <v>229</v>
      </c>
      <c r="E501" s="32" t="s">
        <v>36</v>
      </c>
      <c r="F501" s="32" t="s">
        <v>230</v>
      </c>
      <c r="G501" s="32" t="s">
        <v>38</v>
      </c>
      <c r="H501" s="30">
        <v>27604.0</v>
      </c>
      <c r="I501" s="37"/>
      <c r="J501" s="30">
        <v>0.0</v>
      </c>
      <c r="K501" s="30">
        <v>1.0</v>
      </c>
      <c r="L501" s="30">
        <v>0.0</v>
      </c>
      <c r="M501" s="32" t="s">
        <v>39</v>
      </c>
      <c r="N501" s="32" t="s">
        <v>39</v>
      </c>
      <c r="O501" s="30">
        <v>0.0</v>
      </c>
      <c r="P501" s="30">
        <v>5.0</v>
      </c>
      <c r="Q501" s="30">
        <v>5.0</v>
      </c>
      <c r="R501" s="30">
        <v>10.0</v>
      </c>
      <c r="S501" s="30">
        <v>2.0</v>
      </c>
      <c r="T501" s="30">
        <v>1.0</v>
      </c>
      <c r="U501" s="30">
        <v>0.0</v>
      </c>
      <c r="V501" s="30">
        <v>0.0</v>
      </c>
      <c r="W501" s="30">
        <v>0.0</v>
      </c>
      <c r="X501" s="30">
        <v>0.0</v>
      </c>
      <c r="Y501" s="30">
        <v>0.0</v>
      </c>
      <c r="Z501" s="30">
        <v>0.0</v>
      </c>
      <c r="AA501" s="30">
        <v>0.0</v>
      </c>
      <c r="AB501" s="30">
        <v>0.0</v>
      </c>
      <c r="AC501" s="30">
        <v>0.0</v>
      </c>
      <c r="AD501" s="30">
        <v>0.0</v>
      </c>
      <c r="AE501" s="30">
        <v>0.0</v>
      </c>
      <c r="AF501" s="30">
        <v>0.0</v>
      </c>
      <c r="AG501" s="30">
        <v>0.0</v>
      </c>
      <c r="AH501" s="30">
        <v>0.0</v>
      </c>
      <c r="AI501" s="30">
        <v>0.0</v>
      </c>
      <c r="AJ501" s="116"/>
    </row>
    <row r="502">
      <c r="A502" s="30">
        <v>14393.2</v>
      </c>
      <c r="B502" s="31">
        <v>44490.0</v>
      </c>
      <c r="C502" s="40">
        <v>44586.0</v>
      </c>
      <c r="D502" s="32" t="s">
        <v>229</v>
      </c>
      <c r="E502" s="32" t="s">
        <v>36</v>
      </c>
      <c r="J502" s="30">
        <v>0.0</v>
      </c>
      <c r="K502" s="30">
        <v>0.0</v>
      </c>
      <c r="L502" s="30">
        <v>1.0</v>
      </c>
      <c r="M502" s="32" t="s">
        <v>39</v>
      </c>
      <c r="N502" s="32" t="s">
        <v>39</v>
      </c>
      <c r="O502" s="30">
        <v>0.0</v>
      </c>
      <c r="P502" s="30">
        <v>0.0</v>
      </c>
      <c r="Q502" s="30">
        <v>0.0</v>
      </c>
      <c r="R502" s="30">
        <v>0.0</v>
      </c>
      <c r="S502" s="30">
        <v>0.0</v>
      </c>
      <c r="T502" s="30">
        <v>0.0</v>
      </c>
      <c r="U502" s="30">
        <v>9.0</v>
      </c>
      <c r="V502" s="30">
        <v>6.0</v>
      </c>
      <c r="W502" s="30">
        <v>1.0</v>
      </c>
      <c r="X502" s="30">
        <v>1.0</v>
      </c>
      <c r="Y502" s="30">
        <v>1.0</v>
      </c>
      <c r="Z502" s="30">
        <v>0.0</v>
      </c>
      <c r="AA502" s="30">
        <v>0.0</v>
      </c>
      <c r="AB502" s="30">
        <v>0.0</v>
      </c>
      <c r="AC502" s="30">
        <v>0.0</v>
      </c>
      <c r="AD502" s="30">
        <v>0.0</v>
      </c>
      <c r="AE502" s="30">
        <v>0.0</v>
      </c>
      <c r="AF502" s="30">
        <v>0.0</v>
      </c>
      <c r="AG502" s="30">
        <v>0.0</v>
      </c>
      <c r="AH502" s="30">
        <v>0.0</v>
      </c>
      <c r="AI502" s="30">
        <v>0.0</v>
      </c>
      <c r="AJ502" s="116"/>
    </row>
    <row r="503">
      <c r="A503" s="30">
        <v>14393.3</v>
      </c>
      <c r="B503" s="31">
        <v>44490.0</v>
      </c>
      <c r="C503" s="40">
        <v>44586.0</v>
      </c>
      <c r="D503" s="32" t="s">
        <v>229</v>
      </c>
      <c r="E503" s="32" t="s">
        <v>36</v>
      </c>
      <c r="J503" s="30">
        <v>1.0</v>
      </c>
      <c r="K503" s="30">
        <v>0.0</v>
      </c>
      <c r="L503" s="30">
        <v>0.0</v>
      </c>
      <c r="M503" s="32" t="s">
        <v>39</v>
      </c>
      <c r="N503" s="32" t="s">
        <v>39</v>
      </c>
      <c r="O503" s="30">
        <v>0.0</v>
      </c>
      <c r="P503" s="30">
        <v>0.0</v>
      </c>
      <c r="Q503" s="30">
        <v>0.0</v>
      </c>
      <c r="R503" s="30">
        <v>0.0</v>
      </c>
      <c r="S503" s="30">
        <v>0.0</v>
      </c>
      <c r="T503" s="30">
        <v>0.0</v>
      </c>
      <c r="U503" s="30">
        <v>0.0</v>
      </c>
      <c r="V503" s="30">
        <v>0.0</v>
      </c>
      <c r="W503" s="30">
        <v>0.0</v>
      </c>
      <c r="X503" s="30">
        <v>0.0</v>
      </c>
      <c r="Y503" s="30">
        <v>0.0</v>
      </c>
      <c r="Z503" s="30">
        <v>5.0</v>
      </c>
      <c r="AA503" s="30">
        <v>3.0</v>
      </c>
      <c r="AB503" s="30">
        <v>10.0</v>
      </c>
      <c r="AC503" s="30">
        <v>2.0</v>
      </c>
      <c r="AD503" s="30">
        <v>1.0</v>
      </c>
      <c r="AE503" s="30">
        <v>0.0</v>
      </c>
      <c r="AF503" s="30">
        <v>0.0</v>
      </c>
      <c r="AG503" s="30">
        <v>0.0</v>
      </c>
      <c r="AH503" s="30">
        <v>0.0</v>
      </c>
      <c r="AI503" s="30">
        <v>0.0</v>
      </c>
      <c r="AJ503" s="116"/>
    </row>
    <row r="504">
      <c r="A504" s="30">
        <v>14393.4</v>
      </c>
      <c r="B504" s="31">
        <v>44490.0</v>
      </c>
      <c r="C504" s="40">
        <v>44586.0</v>
      </c>
      <c r="D504" s="32" t="s">
        <v>229</v>
      </c>
      <c r="E504" s="32" t="s">
        <v>36</v>
      </c>
      <c r="J504" s="30">
        <v>1.0</v>
      </c>
      <c r="K504" s="30">
        <v>0.0</v>
      </c>
      <c r="L504" s="30">
        <v>0.0</v>
      </c>
      <c r="M504" s="32" t="s">
        <v>39</v>
      </c>
      <c r="N504" s="32" t="s">
        <v>39</v>
      </c>
      <c r="O504" s="30">
        <v>0.0</v>
      </c>
      <c r="P504" s="30">
        <v>0.0</v>
      </c>
      <c r="Q504" s="30">
        <v>0.0</v>
      </c>
      <c r="R504" s="30">
        <v>0.0</v>
      </c>
      <c r="S504" s="30">
        <v>0.0</v>
      </c>
      <c r="T504" s="30">
        <v>0.0</v>
      </c>
      <c r="U504" s="30">
        <v>0.0</v>
      </c>
      <c r="V504" s="30">
        <v>0.0</v>
      </c>
      <c r="W504" s="30">
        <v>0.0</v>
      </c>
      <c r="X504" s="30">
        <v>0.0</v>
      </c>
      <c r="Y504" s="30">
        <v>0.0</v>
      </c>
      <c r="Z504" s="30">
        <v>0.0</v>
      </c>
      <c r="AA504" s="30">
        <v>0.0</v>
      </c>
      <c r="AB504" s="30">
        <v>0.0</v>
      </c>
      <c r="AC504" s="30">
        <v>0.0</v>
      </c>
      <c r="AD504" s="30">
        <v>0.0</v>
      </c>
      <c r="AE504" s="30">
        <v>5.0</v>
      </c>
      <c r="AF504" s="30">
        <v>3.0</v>
      </c>
      <c r="AG504" s="30">
        <v>10.0</v>
      </c>
      <c r="AH504" s="30">
        <v>1.0</v>
      </c>
      <c r="AI504" s="30">
        <v>1.0</v>
      </c>
      <c r="AJ504" s="116"/>
    </row>
    <row r="505">
      <c r="A505" s="30">
        <v>14393.5</v>
      </c>
      <c r="B505" s="31">
        <v>44490.0</v>
      </c>
      <c r="C505" s="40">
        <v>44586.0</v>
      </c>
      <c r="D505" s="32" t="s">
        <v>229</v>
      </c>
      <c r="E505" s="32" t="s">
        <v>36</v>
      </c>
      <c r="J505" s="30">
        <v>1.0</v>
      </c>
      <c r="K505" s="30">
        <v>0.0</v>
      </c>
      <c r="L505" s="30">
        <v>0.0</v>
      </c>
      <c r="M505" s="32" t="s">
        <v>39</v>
      </c>
      <c r="N505" s="32" t="s">
        <v>39</v>
      </c>
      <c r="O505" s="30">
        <v>0.0</v>
      </c>
      <c r="P505" s="30">
        <v>0.0</v>
      </c>
      <c r="Q505" s="30">
        <v>0.0</v>
      </c>
      <c r="R505" s="30">
        <v>0.0</v>
      </c>
      <c r="S505" s="30">
        <v>0.0</v>
      </c>
      <c r="T505" s="30">
        <v>0.0</v>
      </c>
      <c r="U505" s="30">
        <v>0.0</v>
      </c>
      <c r="V505" s="30">
        <v>0.0</v>
      </c>
      <c r="W505" s="30">
        <v>0.0</v>
      </c>
      <c r="X505" s="30">
        <v>0.0</v>
      </c>
      <c r="Y505" s="30">
        <v>0.0</v>
      </c>
      <c r="Z505" s="30">
        <v>0.0</v>
      </c>
      <c r="AA505" s="30">
        <v>0.0</v>
      </c>
      <c r="AB505" s="30">
        <v>0.0</v>
      </c>
      <c r="AC505" s="30">
        <v>0.0</v>
      </c>
      <c r="AD505" s="30">
        <v>0.0</v>
      </c>
      <c r="AE505" s="30">
        <v>3.0</v>
      </c>
      <c r="AF505" s="30">
        <v>1.0</v>
      </c>
      <c r="AG505" s="30">
        <v>10.0</v>
      </c>
      <c r="AH505" s="30">
        <v>1.0</v>
      </c>
      <c r="AI505" s="30">
        <v>0.0</v>
      </c>
      <c r="AJ505" s="116"/>
    </row>
    <row r="506">
      <c r="A506" s="30">
        <v>14394.1</v>
      </c>
      <c r="B506" s="31">
        <v>44490.0</v>
      </c>
      <c r="C506" s="40">
        <v>44585.0</v>
      </c>
      <c r="D506" s="32" t="s">
        <v>415</v>
      </c>
      <c r="E506" s="33" t="s">
        <v>36</v>
      </c>
      <c r="F506" s="32" t="s">
        <v>327</v>
      </c>
      <c r="G506" s="32" t="s">
        <v>107</v>
      </c>
      <c r="H506" s="30">
        <v>27519.0</v>
      </c>
      <c r="I506" s="35"/>
      <c r="J506" s="30">
        <v>0.0</v>
      </c>
      <c r="K506" s="30">
        <v>1.0</v>
      </c>
      <c r="L506" s="30">
        <v>0.0</v>
      </c>
      <c r="M506" s="32" t="s">
        <v>39</v>
      </c>
      <c r="N506" s="32" t="s">
        <v>39</v>
      </c>
      <c r="O506" s="30">
        <v>0.0</v>
      </c>
      <c r="P506" s="30">
        <v>11.0</v>
      </c>
      <c r="Q506" s="30">
        <v>5.0</v>
      </c>
      <c r="R506" s="30">
        <v>10.0</v>
      </c>
      <c r="S506" s="30">
        <v>2.0</v>
      </c>
      <c r="T506" s="30">
        <v>1.0</v>
      </c>
      <c r="U506" s="30">
        <v>0.0</v>
      </c>
      <c r="V506" s="30">
        <v>0.0</v>
      </c>
      <c r="W506" s="30">
        <v>0.0</v>
      </c>
      <c r="X506" s="30">
        <v>0.0</v>
      </c>
      <c r="Y506" s="30">
        <v>0.0</v>
      </c>
      <c r="Z506" s="30">
        <v>0.0</v>
      </c>
      <c r="AA506" s="30">
        <v>0.0</v>
      </c>
      <c r="AB506" s="30">
        <v>0.0</v>
      </c>
      <c r="AC506" s="30">
        <v>0.0</v>
      </c>
      <c r="AD506" s="30">
        <v>0.0</v>
      </c>
      <c r="AE506" s="30">
        <v>0.0</v>
      </c>
      <c r="AF506" s="30">
        <v>0.0</v>
      </c>
      <c r="AG506" s="30">
        <v>0.0</v>
      </c>
      <c r="AH506" s="30">
        <v>0.0</v>
      </c>
      <c r="AI506" s="30">
        <v>0.0</v>
      </c>
      <c r="AJ506" s="116"/>
    </row>
    <row r="507">
      <c r="A507" s="30">
        <v>14394.2</v>
      </c>
      <c r="B507" s="31">
        <v>44490.0</v>
      </c>
      <c r="C507" s="40">
        <v>44585.0</v>
      </c>
      <c r="D507" s="32" t="s">
        <v>415</v>
      </c>
      <c r="E507" s="32" t="s">
        <v>36</v>
      </c>
      <c r="F507" s="32" t="s">
        <v>328</v>
      </c>
      <c r="G507" s="33" t="s">
        <v>107</v>
      </c>
      <c r="H507" s="34">
        <v>27519.0</v>
      </c>
      <c r="I507" s="35"/>
      <c r="J507" s="30">
        <v>0.0</v>
      </c>
      <c r="K507" s="30">
        <v>1.0</v>
      </c>
      <c r="L507" s="30">
        <v>0.0</v>
      </c>
      <c r="M507" s="32" t="s">
        <v>39</v>
      </c>
      <c r="N507" s="32" t="s">
        <v>39</v>
      </c>
      <c r="O507" s="30">
        <v>0.0</v>
      </c>
      <c r="P507" s="30">
        <v>0.0</v>
      </c>
      <c r="Q507" s="30">
        <v>0.0</v>
      </c>
      <c r="R507" s="30">
        <v>0.0</v>
      </c>
      <c r="S507" s="30">
        <v>0.0</v>
      </c>
      <c r="T507" s="30">
        <v>0.0</v>
      </c>
      <c r="U507" s="30">
        <v>0.0</v>
      </c>
      <c r="V507" s="30">
        <v>0.0</v>
      </c>
      <c r="W507" s="30">
        <v>0.0</v>
      </c>
      <c r="X507" s="30">
        <v>0.0</v>
      </c>
      <c r="Y507" s="30">
        <v>0.0</v>
      </c>
      <c r="Z507" s="30">
        <v>0.0</v>
      </c>
      <c r="AA507" s="30">
        <v>0.0</v>
      </c>
      <c r="AB507" s="30">
        <v>0.0</v>
      </c>
      <c r="AC507" s="30">
        <v>0.0</v>
      </c>
      <c r="AD507" s="30">
        <v>0.0</v>
      </c>
      <c r="AE507" s="30">
        <v>7.0</v>
      </c>
      <c r="AF507" s="30">
        <v>5.0</v>
      </c>
      <c r="AG507" s="30">
        <v>10.0</v>
      </c>
      <c r="AH507" s="30">
        <v>1.0</v>
      </c>
      <c r="AI507" s="30">
        <v>1.0</v>
      </c>
      <c r="AJ507" s="116"/>
    </row>
    <row r="508">
      <c r="A508" s="30">
        <v>14395.1</v>
      </c>
      <c r="B508" s="31">
        <v>44490.0</v>
      </c>
      <c r="C508" s="40">
        <v>44586.0</v>
      </c>
      <c r="D508" s="32" t="s">
        <v>297</v>
      </c>
      <c r="E508" s="32" t="s">
        <v>36</v>
      </c>
      <c r="F508" s="32" t="s">
        <v>44</v>
      </c>
      <c r="G508" s="32" t="s">
        <v>38</v>
      </c>
      <c r="H508" s="30">
        <v>27604.0</v>
      </c>
      <c r="I508" s="37"/>
      <c r="J508" s="30">
        <v>0.0</v>
      </c>
      <c r="K508" s="30">
        <v>1.0</v>
      </c>
      <c r="L508" s="30">
        <v>0.0</v>
      </c>
      <c r="M508" s="32" t="s">
        <v>39</v>
      </c>
      <c r="N508" s="32" t="s">
        <v>39</v>
      </c>
      <c r="O508" s="30">
        <v>0.0</v>
      </c>
      <c r="P508" s="30">
        <v>0.0</v>
      </c>
      <c r="Q508" s="30">
        <v>0.0</v>
      </c>
      <c r="R508" s="30">
        <v>0.0</v>
      </c>
      <c r="S508" s="30">
        <v>0.0</v>
      </c>
      <c r="T508" s="30">
        <v>0.0</v>
      </c>
      <c r="U508" s="30">
        <v>4.0</v>
      </c>
      <c r="V508" s="30">
        <v>4.0</v>
      </c>
      <c r="W508" s="30">
        <v>5.0</v>
      </c>
      <c r="X508" s="30">
        <v>0.0</v>
      </c>
      <c r="Y508" s="30">
        <v>1.0</v>
      </c>
      <c r="Z508" s="30">
        <v>0.0</v>
      </c>
      <c r="AA508" s="30">
        <v>0.0</v>
      </c>
      <c r="AB508" s="30">
        <v>0.0</v>
      </c>
      <c r="AC508" s="30">
        <v>0.0</v>
      </c>
      <c r="AD508" s="30">
        <v>0.0</v>
      </c>
      <c r="AE508" s="30">
        <v>0.0</v>
      </c>
      <c r="AF508" s="30">
        <v>0.0</v>
      </c>
      <c r="AG508" s="30">
        <v>5.0</v>
      </c>
      <c r="AH508" s="30">
        <v>1.0</v>
      </c>
      <c r="AI508" s="30">
        <v>0.0</v>
      </c>
      <c r="AJ508" s="116"/>
    </row>
    <row r="509">
      <c r="A509" s="30">
        <v>14395.2</v>
      </c>
      <c r="B509" s="31">
        <v>44490.0</v>
      </c>
      <c r="C509" s="40">
        <v>44586.0</v>
      </c>
      <c r="D509" s="32" t="s">
        <v>297</v>
      </c>
      <c r="E509" s="32" t="s">
        <v>36</v>
      </c>
      <c r="F509" s="32" t="s">
        <v>300</v>
      </c>
      <c r="G509" s="32" t="s">
        <v>43</v>
      </c>
      <c r="H509" s="30">
        <v>27545.0</v>
      </c>
      <c r="I509" s="37"/>
      <c r="J509" s="30">
        <v>0.0</v>
      </c>
      <c r="K509" s="30">
        <v>1.0</v>
      </c>
      <c r="L509" s="30">
        <v>0.0</v>
      </c>
      <c r="M509" s="32" t="s">
        <v>39</v>
      </c>
      <c r="N509" s="32" t="s">
        <v>39</v>
      </c>
      <c r="O509" s="30">
        <v>0.0</v>
      </c>
      <c r="P509" s="30">
        <v>0.0</v>
      </c>
      <c r="Q509" s="30">
        <v>0.0</v>
      </c>
      <c r="R509" s="30">
        <v>0.0</v>
      </c>
      <c r="S509" s="30">
        <v>0.0</v>
      </c>
      <c r="T509" s="30">
        <v>0.0</v>
      </c>
      <c r="U509" s="30">
        <v>7.0</v>
      </c>
      <c r="V509" s="30">
        <v>5.0</v>
      </c>
      <c r="W509" s="30">
        <v>10.0</v>
      </c>
      <c r="X509" s="30">
        <v>1.0</v>
      </c>
      <c r="Y509" s="30">
        <v>0.0</v>
      </c>
      <c r="Z509" s="30">
        <v>0.0</v>
      </c>
      <c r="AA509" s="30">
        <v>0.0</v>
      </c>
      <c r="AB509" s="30">
        <v>0.0</v>
      </c>
      <c r="AC509" s="30">
        <v>0.0</v>
      </c>
      <c r="AD509" s="30">
        <v>0.0</v>
      </c>
      <c r="AE509" s="30">
        <v>0.0</v>
      </c>
      <c r="AF509" s="30">
        <v>0.0</v>
      </c>
      <c r="AG509" s="30">
        <v>0.0</v>
      </c>
      <c r="AH509" s="30">
        <v>0.0</v>
      </c>
      <c r="AI509" s="30">
        <v>0.0</v>
      </c>
      <c r="AJ509" s="116"/>
    </row>
    <row r="510">
      <c r="A510" s="30">
        <v>14395.3</v>
      </c>
      <c r="B510" s="31">
        <v>44490.0</v>
      </c>
      <c r="C510" s="40">
        <v>44586.0</v>
      </c>
      <c r="D510" s="32" t="s">
        <v>297</v>
      </c>
      <c r="E510" s="32" t="s">
        <v>36</v>
      </c>
      <c r="F510" s="32" t="s">
        <v>40</v>
      </c>
      <c r="G510" s="38"/>
      <c r="H510" s="38"/>
      <c r="I510" s="35"/>
      <c r="J510" s="30">
        <v>0.0</v>
      </c>
      <c r="K510" s="30">
        <v>1.0</v>
      </c>
      <c r="L510" s="30">
        <v>0.0</v>
      </c>
      <c r="M510" s="32" t="s">
        <v>39</v>
      </c>
      <c r="N510" s="32" t="s">
        <v>39</v>
      </c>
      <c r="O510" s="30">
        <v>0.0</v>
      </c>
      <c r="P510" s="30">
        <v>10.0</v>
      </c>
      <c r="Q510" s="30">
        <v>5.0</v>
      </c>
      <c r="R510" s="30">
        <v>10.0</v>
      </c>
      <c r="S510" s="30">
        <v>2.0</v>
      </c>
      <c r="T510" s="30">
        <v>1.0</v>
      </c>
      <c r="U510" s="30">
        <v>0.0</v>
      </c>
      <c r="V510" s="30">
        <v>0.0</v>
      </c>
      <c r="W510" s="30">
        <v>0.0</v>
      </c>
      <c r="X510" s="30">
        <v>0.0</v>
      </c>
      <c r="Y510" s="30">
        <v>0.0</v>
      </c>
      <c r="Z510" s="30">
        <v>0.0</v>
      </c>
      <c r="AA510" s="30">
        <v>0.0</v>
      </c>
      <c r="AB510" s="30">
        <v>0.0</v>
      </c>
      <c r="AC510" s="30">
        <v>0.0</v>
      </c>
      <c r="AD510" s="30">
        <v>0.0</v>
      </c>
      <c r="AE510" s="30">
        <v>0.0</v>
      </c>
      <c r="AF510" s="30">
        <v>0.0</v>
      </c>
      <c r="AG510" s="30">
        <v>0.0</v>
      </c>
      <c r="AH510" s="30">
        <v>0.0</v>
      </c>
      <c r="AI510" s="30">
        <v>0.0</v>
      </c>
      <c r="AJ510" s="116"/>
    </row>
    <row r="511">
      <c r="A511" s="30">
        <v>14395.4</v>
      </c>
      <c r="B511" s="31">
        <v>44490.0</v>
      </c>
      <c r="C511" s="40">
        <v>44586.0</v>
      </c>
      <c r="D511" s="32" t="s">
        <v>297</v>
      </c>
      <c r="E511" s="32" t="s">
        <v>36</v>
      </c>
      <c r="F511" s="32" t="s">
        <v>40</v>
      </c>
      <c r="G511" s="38"/>
      <c r="H511" s="38"/>
      <c r="I511" s="35"/>
      <c r="J511" s="30">
        <v>0.0</v>
      </c>
      <c r="K511" s="30">
        <v>1.0</v>
      </c>
      <c r="L511" s="30">
        <v>0.0</v>
      </c>
      <c r="M511" s="32" t="s">
        <v>39</v>
      </c>
      <c r="N511" s="32" t="s">
        <v>39</v>
      </c>
      <c r="O511" s="30">
        <v>0.0</v>
      </c>
      <c r="P511" s="30">
        <v>0.0</v>
      </c>
      <c r="Q511" s="30">
        <v>0.0</v>
      </c>
      <c r="R511" s="30">
        <v>0.0</v>
      </c>
      <c r="S511" s="30">
        <v>0.0</v>
      </c>
      <c r="T511" s="30">
        <v>0.0</v>
      </c>
      <c r="U511" s="30">
        <v>12.0</v>
      </c>
      <c r="V511" s="30">
        <v>7.0</v>
      </c>
      <c r="W511" s="30">
        <v>10.0</v>
      </c>
      <c r="X511" s="30">
        <v>2.0</v>
      </c>
      <c r="Y511" s="30">
        <v>1.0</v>
      </c>
      <c r="Z511" s="30">
        <v>0.0</v>
      </c>
      <c r="AA511" s="30">
        <v>0.0</v>
      </c>
      <c r="AB511" s="30">
        <v>0.0</v>
      </c>
      <c r="AC511" s="30">
        <v>0.0</v>
      </c>
      <c r="AD511" s="30">
        <v>0.0</v>
      </c>
      <c r="AE511" s="30">
        <v>0.0</v>
      </c>
      <c r="AF511" s="30">
        <v>0.0</v>
      </c>
      <c r="AG511" s="30">
        <v>0.0</v>
      </c>
      <c r="AH511" s="30">
        <v>0.0</v>
      </c>
      <c r="AI511" s="30">
        <v>0.0</v>
      </c>
      <c r="AJ511" s="116"/>
    </row>
    <row r="512">
      <c r="A512" s="30">
        <v>14396.1</v>
      </c>
      <c r="B512" s="31">
        <v>44490.0</v>
      </c>
      <c r="C512" s="40">
        <v>44581.0</v>
      </c>
      <c r="D512" s="32" t="s">
        <v>373</v>
      </c>
      <c r="E512" s="32" t="s">
        <v>36</v>
      </c>
      <c r="F512" s="32" t="s">
        <v>303</v>
      </c>
      <c r="G512" s="32" t="s">
        <v>109</v>
      </c>
      <c r="H512" s="32" t="s">
        <v>304</v>
      </c>
      <c r="I512" s="37"/>
      <c r="J512" s="30">
        <v>0.0</v>
      </c>
      <c r="K512" s="30">
        <v>1.0</v>
      </c>
      <c r="L512" s="30">
        <v>0.0</v>
      </c>
      <c r="M512" s="32" t="s">
        <v>49</v>
      </c>
      <c r="N512" s="32" t="s">
        <v>39</v>
      </c>
      <c r="O512" s="30">
        <v>0.0</v>
      </c>
      <c r="P512" s="30">
        <v>11.0</v>
      </c>
      <c r="Q512" s="30">
        <v>5.0</v>
      </c>
      <c r="R512" s="30">
        <v>10.0</v>
      </c>
      <c r="S512" s="30">
        <v>2.0</v>
      </c>
      <c r="T512" s="30">
        <v>1.0</v>
      </c>
      <c r="U512" s="30">
        <v>0.0</v>
      </c>
      <c r="V512" s="30">
        <v>0.0</v>
      </c>
      <c r="W512" s="30">
        <v>0.0</v>
      </c>
      <c r="X512" s="30">
        <v>0.0</v>
      </c>
      <c r="Y512" s="30">
        <v>0.0</v>
      </c>
      <c r="Z512" s="30">
        <v>0.0</v>
      </c>
      <c r="AA512" s="30">
        <v>0.0</v>
      </c>
      <c r="AB512" s="30">
        <v>0.0</v>
      </c>
      <c r="AC512" s="30">
        <v>0.0</v>
      </c>
      <c r="AD512" s="30">
        <v>0.0</v>
      </c>
      <c r="AE512" s="30">
        <v>0.0</v>
      </c>
      <c r="AF512" s="30">
        <v>0.0</v>
      </c>
      <c r="AG512" s="30">
        <v>0.0</v>
      </c>
      <c r="AH512" s="30">
        <v>0.0</v>
      </c>
      <c r="AI512" s="30">
        <v>0.0</v>
      </c>
      <c r="AJ512" s="116"/>
    </row>
    <row r="513">
      <c r="A513" s="30">
        <v>14397.1</v>
      </c>
      <c r="B513" s="31">
        <v>44490.0</v>
      </c>
      <c r="C513" s="40">
        <v>44585.0</v>
      </c>
      <c r="D513" s="32" t="s">
        <v>402</v>
      </c>
      <c r="E513" s="32" t="s">
        <v>36</v>
      </c>
      <c r="J513" s="30">
        <v>0.0</v>
      </c>
      <c r="K513" s="30">
        <v>0.0</v>
      </c>
      <c r="L513" s="30">
        <v>1.0</v>
      </c>
      <c r="M513" s="32" t="s">
        <v>49</v>
      </c>
      <c r="N513" s="32" t="s">
        <v>39</v>
      </c>
      <c r="O513" s="30">
        <v>0.0</v>
      </c>
      <c r="P513" s="30">
        <v>11.0</v>
      </c>
      <c r="Q513" s="30">
        <v>7.0</v>
      </c>
      <c r="R513" s="30">
        <v>10.0</v>
      </c>
      <c r="S513" s="30">
        <v>1.0</v>
      </c>
      <c r="T513" s="30">
        <v>1.0</v>
      </c>
      <c r="U513" s="30">
        <v>0.0</v>
      </c>
      <c r="V513" s="30">
        <v>0.0</v>
      </c>
      <c r="W513" s="30">
        <v>0.0</v>
      </c>
      <c r="X513" s="30">
        <v>0.0</v>
      </c>
      <c r="Y513" s="30">
        <v>0.0</v>
      </c>
      <c r="Z513" s="30">
        <v>0.0</v>
      </c>
      <c r="AA513" s="30">
        <v>0.0</v>
      </c>
      <c r="AB513" s="30">
        <v>0.0</v>
      </c>
      <c r="AC513" s="30">
        <v>0.0</v>
      </c>
      <c r="AD513" s="30">
        <v>0.0</v>
      </c>
      <c r="AE513" s="30">
        <v>0.0</v>
      </c>
      <c r="AF513" s="30">
        <v>0.0</v>
      </c>
      <c r="AG513" s="30">
        <v>0.0</v>
      </c>
      <c r="AH513" s="30">
        <v>0.0</v>
      </c>
      <c r="AI513" s="30">
        <v>0.0</v>
      </c>
      <c r="AJ513" s="116"/>
    </row>
    <row r="514">
      <c r="A514" s="30">
        <v>14397.2</v>
      </c>
      <c r="B514" s="31">
        <v>44490.0</v>
      </c>
      <c r="C514" s="40">
        <v>44585.0</v>
      </c>
      <c r="D514" s="32" t="s">
        <v>402</v>
      </c>
      <c r="E514" s="32" t="s">
        <v>36</v>
      </c>
      <c r="J514" s="30">
        <v>0.0</v>
      </c>
      <c r="K514" s="30">
        <v>0.0</v>
      </c>
      <c r="L514" s="30">
        <v>1.0</v>
      </c>
      <c r="M514" s="32" t="s">
        <v>49</v>
      </c>
      <c r="N514" s="32" t="s">
        <v>39</v>
      </c>
      <c r="O514" s="30">
        <v>0.0</v>
      </c>
      <c r="P514" s="30">
        <v>0.0</v>
      </c>
      <c r="Q514" s="30">
        <v>0.0</v>
      </c>
      <c r="R514" s="30">
        <v>0.0</v>
      </c>
      <c r="S514" s="30">
        <v>0.0</v>
      </c>
      <c r="T514" s="30">
        <v>0.0</v>
      </c>
      <c r="U514" s="30">
        <v>11.0</v>
      </c>
      <c r="V514" s="30">
        <v>5.0</v>
      </c>
      <c r="W514" s="30">
        <v>5.0</v>
      </c>
      <c r="X514" s="30">
        <v>1.0</v>
      </c>
      <c r="Y514" s="30">
        <v>1.0</v>
      </c>
      <c r="Z514" s="30">
        <v>0.0</v>
      </c>
      <c r="AA514" s="30">
        <v>0.0</v>
      </c>
      <c r="AB514" s="30">
        <v>0.0</v>
      </c>
      <c r="AC514" s="30">
        <v>0.0</v>
      </c>
      <c r="AD514" s="30">
        <v>0.0</v>
      </c>
      <c r="AE514" s="30">
        <v>0.0</v>
      </c>
      <c r="AF514" s="30">
        <v>0.0</v>
      </c>
      <c r="AG514" s="30">
        <v>0.0</v>
      </c>
      <c r="AH514" s="30">
        <v>0.0</v>
      </c>
      <c r="AI514" s="30">
        <v>0.0</v>
      </c>
      <c r="AJ514" s="116"/>
    </row>
    <row r="515">
      <c r="A515" s="30">
        <v>14397.3</v>
      </c>
      <c r="B515" s="31">
        <v>44490.0</v>
      </c>
      <c r="C515" s="40">
        <v>44585.0</v>
      </c>
      <c r="D515" s="32" t="s">
        <v>402</v>
      </c>
      <c r="E515" s="32" t="s">
        <v>36</v>
      </c>
      <c r="F515" s="32" t="s">
        <v>129</v>
      </c>
      <c r="G515" s="32" t="s">
        <v>109</v>
      </c>
      <c r="H515" s="30">
        <v>27529.0</v>
      </c>
      <c r="I515" s="37"/>
      <c r="J515" s="30">
        <v>0.0</v>
      </c>
      <c r="K515" s="30">
        <v>1.0</v>
      </c>
      <c r="L515" s="30">
        <v>0.0</v>
      </c>
      <c r="M515" s="32" t="s">
        <v>49</v>
      </c>
      <c r="N515" s="32" t="s">
        <v>39</v>
      </c>
      <c r="O515" s="30">
        <v>0.0</v>
      </c>
      <c r="P515" s="30">
        <v>0.0</v>
      </c>
      <c r="Q515" s="30">
        <v>0.0</v>
      </c>
      <c r="R515" s="30">
        <v>0.0</v>
      </c>
      <c r="S515" s="30">
        <v>0.0</v>
      </c>
      <c r="T515" s="30">
        <v>0.0</v>
      </c>
      <c r="U515" s="30">
        <v>11.0</v>
      </c>
      <c r="V515" s="30">
        <v>5.0</v>
      </c>
      <c r="W515" s="30">
        <v>10.0</v>
      </c>
      <c r="X515" s="30">
        <v>1.0</v>
      </c>
      <c r="Y515" s="30">
        <v>1.0</v>
      </c>
      <c r="Z515" s="30">
        <v>0.0</v>
      </c>
      <c r="AA515" s="30">
        <v>0.0</v>
      </c>
      <c r="AB515" s="30">
        <v>0.0</v>
      </c>
      <c r="AC515" s="30">
        <v>0.0</v>
      </c>
      <c r="AD515" s="30">
        <v>0.0</v>
      </c>
      <c r="AE515" s="30">
        <v>0.0</v>
      </c>
      <c r="AF515" s="30">
        <v>0.0</v>
      </c>
      <c r="AG515" s="30">
        <v>0.0</v>
      </c>
      <c r="AH515" s="30">
        <v>0.0</v>
      </c>
      <c r="AI515" s="30">
        <v>0.0</v>
      </c>
      <c r="AJ515" s="116"/>
    </row>
    <row r="516">
      <c r="A516" s="30">
        <v>14397.4</v>
      </c>
      <c r="B516" s="31">
        <v>44490.0</v>
      </c>
      <c r="C516" s="40">
        <v>44585.0</v>
      </c>
      <c r="D516" s="32" t="s">
        <v>402</v>
      </c>
      <c r="E516" s="32" t="s">
        <v>36</v>
      </c>
      <c r="F516" s="32" t="s">
        <v>129</v>
      </c>
      <c r="G516" s="32" t="s">
        <v>109</v>
      </c>
      <c r="H516" s="30">
        <v>27529.0</v>
      </c>
      <c r="I516" s="37"/>
      <c r="J516" s="30">
        <v>0.0</v>
      </c>
      <c r="K516" s="30">
        <v>1.0</v>
      </c>
      <c r="L516" s="30">
        <v>0.0</v>
      </c>
      <c r="M516" s="32" t="s">
        <v>49</v>
      </c>
      <c r="N516" s="32" t="s">
        <v>39</v>
      </c>
      <c r="O516" s="30">
        <v>0.0</v>
      </c>
      <c r="P516" s="30">
        <v>0.0</v>
      </c>
      <c r="Q516" s="30">
        <v>0.0</v>
      </c>
      <c r="R516" s="30">
        <v>0.0</v>
      </c>
      <c r="S516" s="30">
        <v>0.0</v>
      </c>
      <c r="T516" s="30">
        <v>0.0</v>
      </c>
      <c r="U516" s="30">
        <v>11.0</v>
      </c>
      <c r="V516" s="30">
        <v>5.0</v>
      </c>
      <c r="W516" s="30">
        <v>10.0</v>
      </c>
      <c r="X516" s="30">
        <v>1.0</v>
      </c>
      <c r="Y516" s="30">
        <v>1.0</v>
      </c>
      <c r="Z516" s="30">
        <v>0.0</v>
      </c>
      <c r="AA516" s="30">
        <v>0.0</v>
      </c>
      <c r="AB516" s="30">
        <v>0.0</v>
      </c>
      <c r="AC516" s="30">
        <v>0.0</v>
      </c>
      <c r="AD516" s="30">
        <v>0.0</v>
      </c>
      <c r="AE516" s="30">
        <v>0.0</v>
      </c>
      <c r="AF516" s="30">
        <v>0.0</v>
      </c>
      <c r="AG516" s="30">
        <v>0.0</v>
      </c>
      <c r="AH516" s="30">
        <v>0.0</v>
      </c>
      <c r="AI516" s="30">
        <v>0.0</v>
      </c>
      <c r="AJ516" s="116"/>
    </row>
    <row r="517">
      <c r="A517" s="30">
        <v>14398.1</v>
      </c>
      <c r="B517" s="31">
        <v>44490.0</v>
      </c>
      <c r="C517" s="40">
        <v>44586.0</v>
      </c>
      <c r="D517" s="32" t="s">
        <v>309</v>
      </c>
      <c r="E517" s="32" t="s">
        <v>160</v>
      </c>
      <c r="F517" s="32" t="s">
        <v>209</v>
      </c>
      <c r="G517" s="33" t="s">
        <v>38</v>
      </c>
      <c r="H517" s="34">
        <v>27609.0</v>
      </c>
      <c r="I517" s="35"/>
      <c r="J517" s="30">
        <v>0.0</v>
      </c>
      <c r="K517" s="30">
        <v>1.0</v>
      </c>
      <c r="L517" s="30">
        <v>0.0</v>
      </c>
      <c r="M517" s="32" t="s">
        <v>39</v>
      </c>
      <c r="N517" s="32" t="s">
        <v>39</v>
      </c>
      <c r="O517" s="30">
        <v>0.0</v>
      </c>
      <c r="P517" s="30">
        <v>7.0</v>
      </c>
      <c r="Q517" s="30">
        <v>5.0</v>
      </c>
      <c r="R517" s="30">
        <v>5.0</v>
      </c>
      <c r="S517" s="30">
        <v>2.0</v>
      </c>
      <c r="T517" s="30">
        <v>1.0</v>
      </c>
      <c r="U517" s="30">
        <v>0.0</v>
      </c>
      <c r="V517" s="30">
        <v>0.0</v>
      </c>
      <c r="W517" s="30">
        <v>0.0</v>
      </c>
      <c r="X517" s="30">
        <v>0.0</v>
      </c>
      <c r="Y517" s="30">
        <v>0.0</v>
      </c>
      <c r="Z517" s="30">
        <v>0.0</v>
      </c>
      <c r="AA517" s="30">
        <v>0.0</v>
      </c>
      <c r="AB517" s="30">
        <v>0.0</v>
      </c>
      <c r="AC517" s="30">
        <v>0.0</v>
      </c>
      <c r="AD517" s="30">
        <v>0.0</v>
      </c>
      <c r="AE517" s="30">
        <v>0.0</v>
      </c>
      <c r="AF517" s="30">
        <v>0.0</v>
      </c>
      <c r="AG517" s="30">
        <v>0.0</v>
      </c>
      <c r="AH517" s="30">
        <v>0.0</v>
      </c>
      <c r="AI517" s="30">
        <v>0.0</v>
      </c>
      <c r="AJ517" s="116"/>
    </row>
    <row r="518">
      <c r="A518" s="30">
        <v>14398.2</v>
      </c>
      <c r="B518" s="31">
        <v>44490.0</v>
      </c>
      <c r="C518" s="40">
        <v>44586.0</v>
      </c>
      <c r="D518" s="32" t="s">
        <v>309</v>
      </c>
      <c r="E518" s="32" t="s">
        <v>160</v>
      </c>
      <c r="F518" s="37"/>
      <c r="G518" s="38"/>
      <c r="H518" s="38"/>
      <c r="I518" s="35"/>
      <c r="J518" s="30">
        <v>0.0</v>
      </c>
      <c r="K518" s="30">
        <v>0.0</v>
      </c>
      <c r="L518" s="30">
        <v>1.0</v>
      </c>
      <c r="M518" s="32" t="s">
        <v>39</v>
      </c>
      <c r="N518" s="32" t="s">
        <v>39</v>
      </c>
      <c r="O518" s="30">
        <v>0.0</v>
      </c>
      <c r="P518" s="30">
        <v>5.0</v>
      </c>
      <c r="Q518" s="30">
        <v>7.0</v>
      </c>
      <c r="R518" s="30">
        <v>5.0</v>
      </c>
      <c r="S518" s="30">
        <v>2.0</v>
      </c>
      <c r="T518" s="30">
        <v>1.0</v>
      </c>
      <c r="U518" s="30">
        <v>0.0</v>
      </c>
      <c r="V518" s="30">
        <v>0.0</v>
      </c>
      <c r="W518" s="30">
        <v>0.0</v>
      </c>
      <c r="X518" s="30">
        <v>0.0</v>
      </c>
      <c r="Y518" s="30">
        <v>0.0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0.0</v>
      </c>
      <c r="AF518" s="30">
        <v>0.0</v>
      </c>
      <c r="AG518" s="30">
        <v>0.0</v>
      </c>
      <c r="AH518" s="30">
        <v>0.0</v>
      </c>
      <c r="AI518" s="30">
        <v>0.0</v>
      </c>
      <c r="AJ518" s="116"/>
    </row>
    <row r="519">
      <c r="A519" s="30">
        <v>14399.1</v>
      </c>
      <c r="B519" s="31">
        <v>44490.0</v>
      </c>
      <c r="C519" s="40">
        <v>44586.0</v>
      </c>
      <c r="D519" s="32" t="s">
        <v>194</v>
      </c>
      <c r="E519" s="32" t="s">
        <v>36</v>
      </c>
      <c r="F519" s="32" t="s">
        <v>140</v>
      </c>
      <c r="G519" s="33" t="s">
        <v>107</v>
      </c>
      <c r="H519" s="34">
        <v>27519.0</v>
      </c>
      <c r="I519" s="35"/>
      <c r="J519" s="30">
        <v>0.0</v>
      </c>
      <c r="K519" s="30">
        <v>1.0</v>
      </c>
      <c r="L519" s="30">
        <v>0.0</v>
      </c>
      <c r="M519" s="32" t="s">
        <v>39</v>
      </c>
      <c r="N519" s="32" t="s">
        <v>39</v>
      </c>
      <c r="O519" s="30">
        <v>0.0</v>
      </c>
      <c r="P519" s="30">
        <v>8.0</v>
      </c>
      <c r="Q519" s="30">
        <v>5.0</v>
      </c>
      <c r="R519" s="30">
        <v>10.0</v>
      </c>
      <c r="S519" s="30">
        <v>1.0</v>
      </c>
      <c r="T519" s="30">
        <v>1.0</v>
      </c>
      <c r="U519" s="30">
        <v>0.0</v>
      </c>
      <c r="V519" s="30">
        <v>0.0</v>
      </c>
      <c r="W519" s="30">
        <v>0.0</v>
      </c>
      <c r="X519" s="30">
        <v>0.0</v>
      </c>
      <c r="Y519" s="30">
        <v>0.0</v>
      </c>
      <c r="Z519" s="30">
        <v>0.0</v>
      </c>
      <c r="AA519" s="30">
        <v>0.0</v>
      </c>
      <c r="AB519" s="30">
        <v>0.0</v>
      </c>
      <c r="AC519" s="30">
        <v>0.0</v>
      </c>
      <c r="AD519" s="30">
        <v>0.0</v>
      </c>
      <c r="AE519" s="30">
        <v>0.0</v>
      </c>
      <c r="AF519" s="30">
        <v>0.0</v>
      </c>
      <c r="AG519" s="30">
        <v>0.0</v>
      </c>
      <c r="AH519" s="30">
        <v>0.0</v>
      </c>
      <c r="AI519" s="30">
        <v>0.0</v>
      </c>
      <c r="AJ519" s="116"/>
    </row>
    <row r="520">
      <c r="A520" s="30">
        <v>14399.2</v>
      </c>
      <c r="B520" s="31">
        <v>44490.0</v>
      </c>
      <c r="C520" s="40">
        <v>44586.0</v>
      </c>
      <c r="D520" s="32" t="s">
        <v>194</v>
      </c>
      <c r="E520" s="32" t="s">
        <v>36</v>
      </c>
      <c r="F520" s="32" t="s">
        <v>140</v>
      </c>
      <c r="G520" s="33" t="s">
        <v>107</v>
      </c>
      <c r="H520" s="34">
        <v>27519.0</v>
      </c>
      <c r="I520" s="35"/>
      <c r="J520" s="30">
        <v>0.0</v>
      </c>
      <c r="K520" s="30">
        <v>1.0</v>
      </c>
      <c r="L520" s="30">
        <v>0.0</v>
      </c>
      <c r="M520" s="32" t="s">
        <v>39</v>
      </c>
      <c r="N520" s="32" t="s">
        <v>39</v>
      </c>
      <c r="O520" s="30">
        <v>0.0</v>
      </c>
      <c r="P520" s="30">
        <v>5.0</v>
      </c>
      <c r="Q520" s="30">
        <v>6.0</v>
      </c>
      <c r="R520" s="30">
        <v>10.0</v>
      </c>
      <c r="S520" s="30">
        <v>2.0</v>
      </c>
      <c r="T520" s="30">
        <v>1.0</v>
      </c>
      <c r="U520" s="30">
        <v>0.0</v>
      </c>
      <c r="V520" s="30">
        <v>0.0</v>
      </c>
      <c r="W520" s="30">
        <v>0.0</v>
      </c>
      <c r="X520" s="30">
        <v>0.0</v>
      </c>
      <c r="Y520" s="30">
        <v>0.0</v>
      </c>
      <c r="Z520" s="30">
        <v>0.0</v>
      </c>
      <c r="AA520" s="30">
        <v>0.0</v>
      </c>
      <c r="AB520" s="30">
        <v>0.0</v>
      </c>
      <c r="AC520" s="30">
        <v>0.0</v>
      </c>
      <c r="AD520" s="30">
        <v>0.0</v>
      </c>
      <c r="AE520" s="30">
        <v>0.0</v>
      </c>
      <c r="AF520" s="30">
        <v>0.0</v>
      </c>
      <c r="AG520" s="30">
        <v>0.0</v>
      </c>
      <c r="AH520" s="30">
        <v>0.0</v>
      </c>
      <c r="AI520" s="30">
        <v>0.0</v>
      </c>
      <c r="AJ520" s="116"/>
    </row>
    <row r="521">
      <c r="A521" s="30">
        <v>14399.3</v>
      </c>
      <c r="B521" s="31">
        <v>44490.0</v>
      </c>
      <c r="C521" s="40">
        <v>44586.0</v>
      </c>
      <c r="D521" s="32" t="s">
        <v>194</v>
      </c>
      <c r="E521" s="32" t="s">
        <v>36</v>
      </c>
      <c r="F521" s="32" t="s">
        <v>333</v>
      </c>
      <c r="G521" s="32" t="s">
        <v>107</v>
      </c>
      <c r="H521" s="30">
        <v>27519.0</v>
      </c>
      <c r="I521" s="37"/>
      <c r="J521" s="30">
        <v>0.0</v>
      </c>
      <c r="K521" s="30">
        <v>1.0</v>
      </c>
      <c r="L521" s="30">
        <v>0.0</v>
      </c>
      <c r="M521" s="32" t="s">
        <v>39</v>
      </c>
      <c r="N521" s="32" t="s">
        <v>39</v>
      </c>
      <c r="O521" s="30">
        <v>0.0</v>
      </c>
      <c r="P521" s="30">
        <v>0.0</v>
      </c>
      <c r="Q521" s="30">
        <v>0.0</v>
      </c>
      <c r="R521" s="30">
        <v>0.0</v>
      </c>
      <c r="S521" s="30">
        <v>0.0</v>
      </c>
      <c r="T521" s="30">
        <v>0.0</v>
      </c>
      <c r="U521" s="30">
        <v>0.0</v>
      </c>
      <c r="V521" s="30">
        <v>0.0</v>
      </c>
      <c r="W521" s="30">
        <v>0.0</v>
      </c>
      <c r="X521" s="30">
        <v>0.0</v>
      </c>
      <c r="Y521" s="30">
        <v>0.0</v>
      </c>
      <c r="Z521" s="30">
        <v>7.0</v>
      </c>
      <c r="AA521" s="30">
        <v>2.0</v>
      </c>
      <c r="AB521" s="30">
        <v>10.0</v>
      </c>
      <c r="AC521" s="30">
        <v>2.0</v>
      </c>
      <c r="AD521" s="30">
        <v>1.0</v>
      </c>
      <c r="AE521" s="30">
        <v>0.0</v>
      </c>
      <c r="AF521" s="30">
        <v>0.0</v>
      </c>
      <c r="AG521" s="30">
        <v>0.0</v>
      </c>
      <c r="AH521" s="30">
        <v>0.0</v>
      </c>
      <c r="AI521" s="30">
        <v>0.0</v>
      </c>
      <c r="AJ521" s="116"/>
    </row>
    <row r="522">
      <c r="A522" s="30">
        <v>14399.4</v>
      </c>
      <c r="B522" s="31">
        <v>44490.0</v>
      </c>
      <c r="C522" s="40">
        <v>44586.0</v>
      </c>
      <c r="D522" s="32" t="s">
        <v>194</v>
      </c>
      <c r="E522" s="32" t="s">
        <v>36</v>
      </c>
      <c r="J522" s="30">
        <v>1.0</v>
      </c>
      <c r="K522" s="30">
        <v>0.0</v>
      </c>
      <c r="L522" s="30">
        <v>0.0</v>
      </c>
      <c r="M522" s="32" t="s">
        <v>39</v>
      </c>
      <c r="N522" s="32" t="s">
        <v>39</v>
      </c>
      <c r="O522" s="30">
        <v>0.0</v>
      </c>
      <c r="P522" s="30">
        <v>0.0</v>
      </c>
      <c r="Q522" s="30">
        <v>0.0</v>
      </c>
      <c r="R522" s="30">
        <v>0.0</v>
      </c>
      <c r="S522" s="30">
        <v>0.0</v>
      </c>
      <c r="T522" s="30">
        <v>0.0</v>
      </c>
      <c r="U522" s="30">
        <v>0.0</v>
      </c>
      <c r="V522" s="30">
        <v>0.0</v>
      </c>
      <c r="W522" s="30">
        <v>0.0</v>
      </c>
      <c r="X522" s="30">
        <v>0.0</v>
      </c>
      <c r="Y522" s="30">
        <v>0.0</v>
      </c>
      <c r="Z522" s="30">
        <v>7.0</v>
      </c>
      <c r="AA522" s="30">
        <v>4.0</v>
      </c>
      <c r="AB522" s="30">
        <v>10.0</v>
      </c>
      <c r="AC522" s="30">
        <v>1.0</v>
      </c>
      <c r="AD522" s="30">
        <v>1.0</v>
      </c>
      <c r="AE522" s="30">
        <v>0.0</v>
      </c>
      <c r="AF522" s="30">
        <v>0.0</v>
      </c>
      <c r="AG522" s="30">
        <v>0.0</v>
      </c>
      <c r="AH522" s="30">
        <v>0.0</v>
      </c>
      <c r="AI522" s="30">
        <v>0.0</v>
      </c>
      <c r="AJ522" s="116"/>
    </row>
    <row r="523">
      <c r="A523" s="30">
        <v>14400.1</v>
      </c>
      <c r="B523" s="31">
        <v>44490.0</v>
      </c>
      <c r="C523" s="40">
        <v>44586.0</v>
      </c>
      <c r="D523" s="32" t="s">
        <v>432</v>
      </c>
      <c r="E523" s="33" t="s">
        <v>36</v>
      </c>
      <c r="F523" s="32" t="s">
        <v>189</v>
      </c>
      <c r="G523" s="32" t="s">
        <v>107</v>
      </c>
      <c r="H523" s="34">
        <v>27519.0</v>
      </c>
      <c r="I523" s="35"/>
      <c r="J523" s="30">
        <v>0.0</v>
      </c>
      <c r="K523" s="30">
        <v>1.0</v>
      </c>
      <c r="L523" s="30">
        <v>0.0</v>
      </c>
      <c r="M523" s="32" t="s">
        <v>39</v>
      </c>
      <c r="N523" s="32" t="s">
        <v>39</v>
      </c>
      <c r="O523" s="30">
        <v>3.0</v>
      </c>
      <c r="P523" s="30">
        <v>0.0</v>
      </c>
      <c r="Q523" s="30">
        <v>0.0</v>
      </c>
      <c r="R523" s="30">
        <v>0.0</v>
      </c>
      <c r="S523" s="30">
        <v>0.0</v>
      </c>
      <c r="T523" s="30">
        <v>0.0</v>
      </c>
      <c r="U523" s="30">
        <v>6.0</v>
      </c>
      <c r="V523" s="30">
        <v>5.0</v>
      </c>
      <c r="W523" s="30">
        <v>10.0</v>
      </c>
      <c r="X523" s="30">
        <v>1.0</v>
      </c>
      <c r="Y523" s="30">
        <v>1.0</v>
      </c>
      <c r="Z523" s="30">
        <v>0.0</v>
      </c>
      <c r="AA523" s="30">
        <v>0.0</v>
      </c>
      <c r="AB523" s="30">
        <v>0.0</v>
      </c>
      <c r="AC523" s="30">
        <v>0.0</v>
      </c>
      <c r="AD523" s="30">
        <v>0.0</v>
      </c>
      <c r="AE523" s="30">
        <v>0.0</v>
      </c>
      <c r="AF523" s="30">
        <v>0.0</v>
      </c>
      <c r="AG523" s="30">
        <v>0.0</v>
      </c>
      <c r="AH523" s="30">
        <v>0.0</v>
      </c>
      <c r="AI523" s="30">
        <v>0.0</v>
      </c>
      <c r="AJ523" s="116"/>
    </row>
    <row r="524">
      <c r="A524" s="30">
        <v>14400.2</v>
      </c>
      <c r="B524" s="31">
        <v>44490.0</v>
      </c>
      <c r="C524" s="40">
        <v>44586.0</v>
      </c>
      <c r="D524" s="32" t="s">
        <v>432</v>
      </c>
      <c r="E524" s="32" t="s">
        <v>36</v>
      </c>
      <c r="F524" s="32" t="s">
        <v>189</v>
      </c>
      <c r="G524" s="33" t="s">
        <v>107</v>
      </c>
      <c r="H524" s="34">
        <v>27519.0</v>
      </c>
      <c r="I524" s="35"/>
      <c r="J524" s="30">
        <v>0.0</v>
      </c>
      <c r="K524" s="30">
        <v>1.0</v>
      </c>
      <c r="L524" s="30">
        <v>0.0</v>
      </c>
      <c r="M524" s="32" t="s">
        <v>39</v>
      </c>
      <c r="N524" s="32" t="s">
        <v>39</v>
      </c>
      <c r="O524" s="30">
        <v>1.0</v>
      </c>
      <c r="P524" s="30">
        <v>0.0</v>
      </c>
      <c r="Q524" s="30">
        <v>0.0</v>
      </c>
      <c r="R524" s="30">
        <v>0.0</v>
      </c>
      <c r="S524" s="30">
        <v>0.0</v>
      </c>
      <c r="T524" s="30">
        <v>0.0</v>
      </c>
      <c r="U524" s="30">
        <v>11.0</v>
      </c>
      <c r="V524" s="30">
        <v>5.0</v>
      </c>
      <c r="W524" s="30">
        <v>10.0</v>
      </c>
      <c r="X524" s="30">
        <v>1.0</v>
      </c>
      <c r="Y524" s="30">
        <v>1.0</v>
      </c>
      <c r="Z524" s="30">
        <v>0.0</v>
      </c>
      <c r="AA524" s="30">
        <v>0.0</v>
      </c>
      <c r="AB524" s="30">
        <v>0.0</v>
      </c>
      <c r="AC524" s="30">
        <v>0.0</v>
      </c>
      <c r="AD524" s="30">
        <v>0.0</v>
      </c>
      <c r="AE524" s="30">
        <v>0.0</v>
      </c>
      <c r="AF524" s="30">
        <v>0.0</v>
      </c>
      <c r="AG524" s="30">
        <v>0.0</v>
      </c>
      <c r="AH524" s="30">
        <v>0.0</v>
      </c>
      <c r="AI524" s="30">
        <v>0.0</v>
      </c>
      <c r="AJ524" s="116"/>
    </row>
    <row r="525">
      <c r="A525" s="30">
        <v>14400.3</v>
      </c>
      <c r="B525" s="31">
        <v>44490.0</v>
      </c>
      <c r="C525" s="40">
        <v>44586.0</v>
      </c>
      <c r="D525" s="32" t="s">
        <v>432</v>
      </c>
      <c r="E525" s="32" t="s">
        <v>36</v>
      </c>
      <c r="F525" s="32" t="s">
        <v>189</v>
      </c>
      <c r="G525" s="33" t="s">
        <v>107</v>
      </c>
      <c r="H525" s="34">
        <v>27519.0</v>
      </c>
      <c r="I525" s="35"/>
      <c r="J525" s="30">
        <v>0.0</v>
      </c>
      <c r="K525" s="30">
        <v>1.0</v>
      </c>
      <c r="L525" s="30">
        <v>0.0</v>
      </c>
      <c r="M525" s="32" t="s">
        <v>39</v>
      </c>
      <c r="N525" s="32" t="s">
        <v>39</v>
      </c>
      <c r="O525" s="30">
        <v>2.0</v>
      </c>
      <c r="P525" s="30">
        <v>0.0</v>
      </c>
      <c r="Q525" s="30">
        <v>0.0</v>
      </c>
      <c r="R525" s="30">
        <v>0.0</v>
      </c>
      <c r="S525" s="30">
        <v>0.0</v>
      </c>
      <c r="T525" s="30">
        <v>0.0</v>
      </c>
      <c r="U525" s="30">
        <v>6.0</v>
      </c>
      <c r="V525" s="30">
        <v>5.0</v>
      </c>
      <c r="W525" s="30">
        <v>10.0</v>
      </c>
      <c r="X525" s="30">
        <v>1.0</v>
      </c>
      <c r="Y525" s="30">
        <v>1.0</v>
      </c>
      <c r="Z525" s="30">
        <v>0.0</v>
      </c>
      <c r="AA525" s="30">
        <v>0.0</v>
      </c>
      <c r="AB525" s="30">
        <v>0.0</v>
      </c>
      <c r="AC525" s="30">
        <v>0.0</v>
      </c>
      <c r="AD525" s="30">
        <v>0.0</v>
      </c>
      <c r="AE525" s="30">
        <v>0.0</v>
      </c>
      <c r="AF525" s="30">
        <v>0.0</v>
      </c>
      <c r="AG525" s="30">
        <v>0.0</v>
      </c>
      <c r="AH525" s="30">
        <v>0.0</v>
      </c>
      <c r="AI525" s="30">
        <v>0.0</v>
      </c>
      <c r="AJ525" s="116"/>
    </row>
    <row r="526">
      <c r="A526" s="30">
        <v>14401.1</v>
      </c>
      <c r="B526" s="31">
        <v>44490.0</v>
      </c>
      <c r="C526" s="40">
        <v>44491.0</v>
      </c>
      <c r="D526" s="32" t="s">
        <v>114</v>
      </c>
      <c r="E526" s="32" t="s">
        <v>36</v>
      </c>
      <c r="F526" s="32" t="s">
        <v>37</v>
      </c>
      <c r="G526" s="32" t="s">
        <v>38</v>
      </c>
      <c r="H526" s="30">
        <v>27610.0</v>
      </c>
      <c r="I526" s="37"/>
      <c r="J526" s="30">
        <v>0.0</v>
      </c>
      <c r="K526" s="30">
        <v>1.0</v>
      </c>
      <c r="L526" s="30">
        <v>0.0</v>
      </c>
      <c r="M526" s="32" t="s">
        <v>49</v>
      </c>
      <c r="N526" s="32" t="s">
        <v>39</v>
      </c>
      <c r="O526" s="30">
        <v>0.0</v>
      </c>
      <c r="P526" s="30">
        <v>0.0</v>
      </c>
      <c r="Q526" s="30">
        <v>0.0</v>
      </c>
      <c r="R526" s="30">
        <v>0.0</v>
      </c>
      <c r="S526" s="30">
        <v>0.0</v>
      </c>
      <c r="T526" s="30">
        <v>0.0</v>
      </c>
      <c r="U526" s="30">
        <v>9.0</v>
      </c>
      <c r="V526" s="30">
        <v>5.0</v>
      </c>
      <c r="W526" s="30">
        <v>10.0</v>
      </c>
      <c r="X526" s="30">
        <v>1.0</v>
      </c>
      <c r="Y526" s="30">
        <v>1.0</v>
      </c>
      <c r="Z526" s="30">
        <v>0.0</v>
      </c>
      <c r="AA526" s="30">
        <v>0.0</v>
      </c>
      <c r="AB526" s="30">
        <v>0.0</v>
      </c>
      <c r="AC526" s="30">
        <v>0.0</v>
      </c>
      <c r="AD526" s="30">
        <v>0.0</v>
      </c>
      <c r="AE526" s="30">
        <v>0.0</v>
      </c>
      <c r="AF526" s="30">
        <v>0.0</v>
      </c>
      <c r="AG526" s="30">
        <v>0.0</v>
      </c>
      <c r="AH526" s="30">
        <v>0.0</v>
      </c>
      <c r="AI526" s="30">
        <v>0.0</v>
      </c>
      <c r="AJ526" s="116"/>
    </row>
    <row r="527">
      <c r="A527" s="30">
        <v>14401.2</v>
      </c>
      <c r="B527" s="31">
        <v>44490.0</v>
      </c>
      <c r="C527" s="40">
        <v>44491.0</v>
      </c>
      <c r="D527" s="32" t="s">
        <v>114</v>
      </c>
      <c r="E527" s="32" t="s">
        <v>36</v>
      </c>
      <c r="J527" s="30">
        <v>0.0</v>
      </c>
      <c r="K527" s="30">
        <v>0.0</v>
      </c>
      <c r="L527" s="30">
        <v>1.0</v>
      </c>
      <c r="M527" s="32" t="s">
        <v>49</v>
      </c>
      <c r="N527" s="32" t="s">
        <v>39</v>
      </c>
      <c r="O527" s="30">
        <v>1.0</v>
      </c>
      <c r="P527" s="30">
        <v>0.0</v>
      </c>
      <c r="Q527" s="30">
        <v>0.0</v>
      </c>
      <c r="R527" s="30">
        <v>0.0</v>
      </c>
      <c r="S527" s="30">
        <v>0.0</v>
      </c>
      <c r="T527" s="30">
        <v>0.0</v>
      </c>
      <c r="U527" s="30">
        <v>9.0</v>
      </c>
      <c r="V527" s="30">
        <v>5.0</v>
      </c>
      <c r="W527" s="30">
        <v>10.0</v>
      </c>
      <c r="X527" s="30">
        <v>1.0</v>
      </c>
      <c r="Y527" s="30">
        <v>1.0</v>
      </c>
      <c r="Z527" s="30">
        <v>0.0</v>
      </c>
      <c r="AA527" s="30">
        <v>0.0</v>
      </c>
      <c r="AB527" s="30">
        <v>0.0</v>
      </c>
      <c r="AC527" s="30">
        <v>0.0</v>
      </c>
      <c r="AD527" s="30">
        <v>0.0</v>
      </c>
      <c r="AE527" s="30">
        <v>0.0</v>
      </c>
      <c r="AF527" s="30">
        <v>0.0</v>
      </c>
      <c r="AG527" s="30">
        <v>0.0</v>
      </c>
      <c r="AH527" s="30">
        <v>0.0</v>
      </c>
      <c r="AI527" s="30">
        <v>0.0</v>
      </c>
      <c r="AJ527" s="116"/>
    </row>
    <row r="528">
      <c r="A528" s="30">
        <v>14402.1</v>
      </c>
      <c r="B528" s="31">
        <v>44491.0</v>
      </c>
      <c r="C528" s="40">
        <v>44491.0</v>
      </c>
      <c r="D528" s="32" t="s">
        <v>285</v>
      </c>
      <c r="E528" s="33" t="s">
        <v>36</v>
      </c>
      <c r="F528" s="32" t="s">
        <v>380</v>
      </c>
      <c r="G528" s="32" t="s">
        <v>62</v>
      </c>
      <c r="H528" s="30">
        <v>27526.0</v>
      </c>
      <c r="I528" s="35"/>
      <c r="J528" s="30">
        <v>0.0</v>
      </c>
      <c r="K528" s="30">
        <v>1.0</v>
      </c>
      <c r="L528" s="30">
        <v>0.0</v>
      </c>
      <c r="M528" s="32" t="s">
        <v>39</v>
      </c>
      <c r="N528" s="32" t="s">
        <v>39</v>
      </c>
      <c r="O528" s="30">
        <v>1.0</v>
      </c>
      <c r="P528" s="30">
        <v>0.0</v>
      </c>
      <c r="Q528" s="30">
        <v>0.0</v>
      </c>
      <c r="R528" s="30">
        <v>0.0</v>
      </c>
      <c r="S528" s="30">
        <v>0.0</v>
      </c>
      <c r="T528" s="30">
        <v>0.0</v>
      </c>
      <c r="U528" s="30">
        <v>1.0</v>
      </c>
      <c r="V528" s="30">
        <v>6.0</v>
      </c>
      <c r="W528" s="30">
        <v>5.0</v>
      </c>
      <c r="X528" s="30">
        <v>0.0</v>
      </c>
      <c r="Y528" s="30">
        <v>1.0</v>
      </c>
      <c r="Z528" s="30">
        <v>0.0</v>
      </c>
      <c r="AA528" s="30">
        <v>0.0</v>
      </c>
      <c r="AB528" s="30">
        <v>0.0</v>
      </c>
      <c r="AC528" s="30">
        <v>0.0</v>
      </c>
      <c r="AD528" s="30">
        <v>0.0</v>
      </c>
      <c r="AE528" s="30">
        <v>10.0</v>
      </c>
      <c r="AF528" s="30">
        <v>0.0</v>
      </c>
      <c r="AG528" s="30">
        <v>5.0</v>
      </c>
      <c r="AH528" s="30">
        <v>1.0</v>
      </c>
      <c r="AI528" s="30">
        <v>0.0</v>
      </c>
      <c r="AJ528" s="116"/>
    </row>
    <row r="529">
      <c r="A529" s="30">
        <v>14403.1</v>
      </c>
      <c r="B529" s="31">
        <v>44491.0</v>
      </c>
      <c r="C529" s="40">
        <v>44491.0</v>
      </c>
      <c r="D529" s="32" t="s">
        <v>184</v>
      </c>
      <c r="E529" s="32" t="s">
        <v>36</v>
      </c>
      <c r="F529" s="32" t="s">
        <v>254</v>
      </c>
      <c r="G529" s="32" t="s">
        <v>38</v>
      </c>
      <c r="H529" s="30">
        <v>27615.0</v>
      </c>
      <c r="I529" s="37"/>
      <c r="J529" s="30">
        <v>0.0</v>
      </c>
      <c r="K529" s="30">
        <v>1.0</v>
      </c>
      <c r="L529" s="30">
        <v>0.0</v>
      </c>
      <c r="M529" s="32" t="s">
        <v>49</v>
      </c>
      <c r="N529" s="32" t="s">
        <v>39</v>
      </c>
      <c r="O529" s="30">
        <v>4.0</v>
      </c>
      <c r="P529" s="30">
        <v>0.0</v>
      </c>
      <c r="Q529" s="30">
        <v>2.0</v>
      </c>
      <c r="R529" s="30">
        <v>5.0</v>
      </c>
      <c r="S529" s="30">
        <v>2.0</v>
      </c>
      <c r="T529" s="30">
        <v>0.0</v>
      </c>
      <c r="U529" s="30">
        <v>0.0</v>
      </c>
      <c r="V529" s="30">
        <v>0.0</v>
      </c>
      <c r="W529" s="30">
        <v>0.0</v>
      </c>
      <c r="X529" s="30">
        <v>0.0</v>
      </c>
      <c r="Y529" s="30">
        <v>0.0</v>
      </c>
      <c r="Z529" s="30">
        <v>11.0</v>
      </c>
      <c r="AA529" s="30">
        <v>4.0</v>
      </c>
      <c r="AB529" s="30">
        <v>5.0</v>
      </c>
      <c r="AC529" s="30">
        <v>0.0</v>
      </c>
      <c r="AD529" s="30">
        <v>1.0</v>
      </c>
      <c r="AE529" s="30">
        <v>0.0</v>
      </c>
      <c r="AF529" s="30">
        <v>0.0</v>
      </c>
      <c r="AG529" s="30">
        <v>0.0</v>
      </c>
      <c r="AH529" s="30">
        <v>0.0</v>
      </c>
      <c r="AI529" s="30">
        <v>0.0</v>
      </c>
      <c r="AJ529" s="116"/>
    </row>
    <row r="530">
      <c r="A530" s="30">
        <v>14403.2</v>
      </c>
      <c r="B530" s="31">
        <v>44491.0</v>
      </c>
      <c r="C530" s="40">
        <v>44491.0</v>
      </c>
      <c r="D530" s="32" t="s">
        <v>184</v>
      </c>
      <c r="E530" s="32" t="s">
        <v>36</v>
      </c>
      <c r="J530" s="30">
        <v>1.0</v>
      </c>
      <c r="K530" s="30">
        <v>0.0</v>
      </c>
      <c r="L530" s="30">
        <v>0.0</v>
      </c>
      <c r="M530" s="32" t="s">
        <v>49</v>
      </c>
      <c r="N530" s="32" t="s">
        <v>39</v>
      </c>
      <c r="O530" s="30">
        <v>2.0</v>
      </c>
      <c r="P530" s="30">
        <v>0.0</v>
      </c>
      <c r="Q530" s="30">
        <v>0.0</v>
      </c>
      <c r="R530" s="30">
        <v>0.0</v>
      </c>
      <c r="S530" s="30">
        <v>0.0</v>
      </c>
      <c r="T530" s="30">
        <v>0.0</v>
      </c>
      <c r="U530" s="30">
        <v>0.0</v>
      </c>
      <c r="V530" s="30">
        <v>0.0</v>
      </c>
      <c r="W530" s="30">
        <v>0.0</v>
      </c>
      <c r="X530" s="30">
        <v>0.0</v>
      </c>
      <c r="Y530" s="30">
        <v>0.0</v>
      </c>
      <c r="Z530" s="30">
        <v>5.0</v>
      </c>
      <c r="AA530" s="30">
        <v>4.0</v>
      </c>
      <c r="AB530" s="30">
        <v>10.0</v>
      </c>
      <c r="AC530" s="30">
        <v>1.0</v>
      </c>
      <c r="AD530" s="30">
        <v>1.0</v>
      </c>
      <c r="AE530" s="30">
        <v>0.0</v>
      </c>
      <c r="AF530" s="30">
        <v>0.0</v>
      </c>
      <c r="AG530" s="30">
        <v>0.0</v>
      </c>
      <c r="AH530" s="30">
        <v>0.0</v>
      </c>
      <c r="AI530" s="30">
        <v>0.0</v>
      </c>
      <c r="AJ530" s="116"/>
    </row>
    <row r="531">
      <c r="A531" s="30">
        <v>14404.1</v>
      </c>
      <c r="B531" s="31">
        <v>44491.0</v>
      </c>
      <c r="C531" s="40">
        <v>44586.0</v>
      </c>
      <c r="D531" s="32" t="s">
        <v>427</v>
      </c>
      <c r="E531" s="32" t="s">
        <v>36</v>
      </c>
      <c r="F531" s="32" t="s">
        <v>291</v>
      </c>
      <c r="G531" s="32" t="s">
        <v>109</v>
      </c>
      <c r="H531" s="30">
        <v>27529.0</v>
      </c>
      <c r="I531" s="37"/>
      <c r="J531" s="30">
        <v>0.0</v>
      </c>
      <c r="K531" s="30">
        <v>1.0</v>
      </c>
      <c r="L531" s="30">
        <v>0.0</v>
      </c>
      <c r="M531" s="32" t="s">
        <v>49</v>
      </c>
      <c r="N531" s="32" t="s">
        <v>39</v>
      </c>
      <c r="O531" s="30">
        <v>0.0</v>
      </c>
      <c r="P531" s="30">
        <v>0.0</v>
      </c>
      <c r="Q531" s="30">
        <v>0.0</v>
      </c>
      <c r="R531" s="30">
        <v>0.0</v>
      </c>
      <c r="S531" s="30">
        <v>0.0</v>
      </c>
      <c r="T531" s="30">
        <v>0.0</v>
      </c>
      <c r="U531" s="30">
        <v>7.0</v>
      </c>
      <c r="V531" s="30">
        <v>5.0</v>
      </c>
      <c r="W531" s="30">
        <v>10.0</v>
      </c>
      <c r="X531" s="30">
        <v>2.0</v>
      </c>
      <c r="Y531" s="30">
        <v>1.0</v>
      </c>
      <c r="Z531" s="30">
        <v>0.0</v>
      </c>
      <c r="AA531" s="30">
        <v>0.0</v>
      </c>
      <c r="AB531" s="30">
        <v>0.0</v>
      </c>
      <c r="AC531" s="30">
        <v>0.0</v>
      </c>
      <c r="AD531" s="30">
        <v>0.0</v>
      </c>
      <c r="AE531" s="30">
        <v>0.0</v>
      </c>
      <c r="AF531" s="30">
        <v>0.0</v>
      </c>
      <c r="AG531" s="30">
        <v>0.0</v>
      </c>
      <c r="AH531" s="30">
        <v>0.0</v>
      </c>
      <c r="AI531" s="30">
        <v>0.0</v>
      </c>
      <c r="AJ531" s="116"/>
    </row>
    <row r="532">
      <c r="A532" s="30">
        <v>14404.2</v>
      </c>
      <c r="B532" s="31">
        <v>44491.0</v>
      </c>
      <c r="C532" s="40">
        <v>44586.0</v>
      </c>
      <c r="D532" s="32" t="s">
        <v>427</v>
      </c>
      <c r="E532" s="32" t="s">
        <v>36</v>
      </c>
      <c r="J532" s="30">
        <v>1.0</v>
      </c>
      <c r="K532" s="30">
        <v>0.0</v>
      </c>
      <c r="L532" s="30">
        <v>0.0</v>
      </c>
      <c r="M532" s="32" t="s">
        <v>49</v>
      </c>
      <c r="N532" s="32" t="s">
        <v>39</v>
      </c>
      <c r="O532" s="30">
        <v>0.0</v>
      </c>
      <c r="P532" s="30">
        <v>0.0</v>
      </c>
      <c r="Q532" s="30">
        <v>0.0</v>
      </c>
      <c r="R532" s="30">
        <v>0.0</v>
      </c>
      <c r="S532" s="30">
        <v>0.0</v>
      </c>
      <c r="T532" s="30">
        <v>0.0</v>
      </c>
      <c r="U532" s="30">
        <v>0.0</v>
      </c>
      <c r="V532" s="30">
        <v>0.0</v>
      </c>
      <c r="W532" s="30">
        <v>0.0</v>
      </c>
      <c r="X532" s="30">
        <v>0.0</v>
      </c>
      <c r="Y532" s="30">
        <v>0.0</v>
      </c>
      <c r="Z532" s="30">
        <v>5.0</v>
      </c>
      <c r="AA532" s="30">
        <v>3.0</v>
      </c>
      <c r="AB532" s="30">
        <v>11.0</v>
      </c>
      <c r="AC532" s="30">
        <v>2.0</v>
      </c>
      <c r="AD532" s="30">
        <v>1.0</v>
      </c>
      <c r="AE532" s="30">
        <v>0.0</v>
      </c>
      <c r="AF532" s="30">
        <v>0.0</v>
      </c>
      <c r="AG532" s="30">
        <v>0.0</v>
      </c>
      <c r="AH532" s="30">
        <v>0.0</v>
      </c>
      <c r="AI532" s="30">
        <v>0.0</v>
      </c>
      <c r="AJ532" s="116"/>
    </row>
    <row r="533">
      <c r="A533" s="30">
        <v>14405.1</v>
      </c>
      <c r="B533" s="31">
        <v>44491.0</v>
      </c>
      <c r="C533" s="40">
        <v>44585.0</v>
      </c>
      <c r="D533" s="32" t="s">
        <v>481</v>
      </c>
      <c r="E533" s="32" t="s">
        <v>36</v>
      </c>
      <c r="F533" s="32" t="s">
        <v>210</v>
      </c>
      <c r="G533" s="32" t="s">
        <v>38</v>
      </c>
      <c r="H533" s="30">
        <v>27613.0</v>
      </c>
      <c r="I533" s="37"/>
      <c r="J533" s="30">
        <v>0.0</v>
      </c>
      <c r="K533" s="30">
        <v>1.0</v>
      </c>
      <c r="L533" s="30">
        <v>0.0</v>
      </c>
      <c r="M533" s="32" t="s">
        <v>39</v>
      </c>
      <c r="N533" s="32" t="s">
        <v>39</v>
      </c>
      <c r="O533" s="30">
        <v>0.0</v>
      </c>
      <c r="P533" s="30">
        <v>0.0</v>
      </c>
      <c r="Q533" s="30">
        <v>0.0</v>
      </c>
      <c r="R533" s="30">
        <v>0.0</v>
      </c>
      <c r="S533" s="30">
        <v>0.0</v>
      </c>
      <c r="T533" s="30">
        <v>0.0</v>
      </c>
      <c r="U533" s="30">
        <v>11.0</v>
      </c>
      <c r="V533" s="30">
        <v>5.0</v>
      </c>
      <c r="W533" s="30">
        <v>10.0</v>
      </c>
      <c r="X533" s="30">
        <v>1.0</v>
      </c>
      <c r="Y533" s="30">
        <v>0.0</v>
      </c>
      <c r="Z533" s="30">
        <v>0.0</v>
      </c>
      <c r="AA533" s="30">
        <v>0.0</v>
      </c>
      <c r="AB533" s="30">
        <v>0.0</v>
      </c>
      <c r="AC533" s="30">
        <v>0.0</v>
      </c>
      <c r="AD533" s="30">
        <v>0.0</v>
      </c>
      <c r="AE533" s="30">
        <v>0.0</v>
      </c>
      <c r="AF533" s="30">
        <v>0.0</v>
      </c>
      <c r="AG533" s="30">
        <v>0.0</v>
      </c>
      <c r="AH533" s="30">
        <v>0.0</v>
      </c>
      <c r="AI533" s="30">
        <v>0.0</v>
      </c>
      <c r="AJ533" s="116"/>
    </row>
    <row r="534">
      <c r="A534" s="30">
        <v>14406.1</v>
      </c>
      <c r="B534" s="31">
        <v>44491.0</v>
      </c>
      <c r="C534" s="40">
        <v>44586.0</v>
      </c>
      <c r="D534" s="32" t="s">
        <v>481</v>
      </c>
      <c r="E534" s="33" t="s">
        <v>36</v>
      </c>
      <c r="F534" s="32" t="s">
        <v>210</v>
      </c>
      <c r="G534" s="32" t="s">
        <v>38</v>
      </c>
      <c r="H534" s="30">
        <v>27613.0</v>
      </c>
      <c r="I534" s="35"/>
      <c r="J534" s="30">
        <v>0.0</v>
      </c>
      <c r="K534" s="30">
        <v>1.0</v>
      </c>
      <c r="L534" s="30">
        <v>0.0</v>
      </c>
      <c r="M534" s="32" t="s">
        <v>39</v>
      </c>
      <c r="N534" s="32" t="s">
        <v>39</v>
      </c>
      <c r="O534" s="30">
        <v>0.0</v>
      </c>
      <c r="P534" s="30">
        <v>11.0</v>
      </c>
      <c r="Q534" s="30">
        <v>5.0</v>
      </c>
      <c r="R534" s="30">
        <v>10.0</v>
      </c>
      <c r="S534" s="30">
        <v>2.0</v>
      </c>
      <c r="T534" s="30">
        <v>0.0</v>
      </c>
      <c r="U534" s="30">
        <v>0.0</v>
      </c>
      <c r="V534" s="30">
        <v>0.0</v>
      </c>
      <c r="W534" s="30">
        <v>0.0</v>
      </c>
      <c r="X534" s="30">
        <v>0.0</v>
      </c>
      <c r="Y534" s="30">
        <v>0.0</v>
      </c>
      <c r="Z534" s="30">
        <v>0.0</v>
      </c>
      <c r="AA534" s="30">
        <v>0.0</v>
      </c>
      <c r="AB534" s="30">
        <v>0.0</v>
      </c>
      <c r="AC534" s="30">
        <v>0.0</v>
      </c>
      <c r="AD534" s="30">
        <v>0.0</v>
      </c>
      <c r="AE534" s="30">
        <v>0.0</v>
      </c>
      <c r="AF534" s="30">
        <v>0.0</v>
      </c>
      <c r="AG534" s="30">
        <v>0.0</v>
      </c>
      <c r="AH534" s="30">
        <v>0.0</v>
      </c>
      <c r="AI534" s="30">
        <v>0.0</v>
      </c>
      <c r="AJ534" s="116"/>
    </row>
    <row r="535">
      <c r="A535" s="30">
        <v>14406.2</v>
      </c>
      <c r="B535" s="31">
        <v>44491.0</v>
      </c>
      <c r="C535" s="40">
        <v>44586.0</v>
      </c>
      <c r="D535" s="32" t="s">
        <v>481</v>
      </c>
      <c r="E535" s="32" t="s">
        <v>36</v>
      </c>
      <c r="F535" s="32" t="s">
        <v>203</v>
      </c>
      <c r="G535" s="32" t="s">
        <v>38</v>
      </c>
      <c r="H535" s="30">
        <v>27613.0</v>
      </c>
      <c r="I535" s="37"/>
      <c r="J535" s="30">
        <v>0.0</v>
      </c>
      <c r="K535" s="30">
        <v>1.0</v>
      </c>
      <c r="L535" s="30">
        <v>0.0</v>
      </c>
      <c r="M535" s="32" t="s">
        <v>39</v>
      </c>
      <c r="N535" s="32" t="s">
        <v>39</v>
      </c>
      <c r="O535" s="30">
        <v>0.0</v>
      </c>
      <c r="P535" s="30">
        <v>0.0</v>
      </c>
      <c r="Q535" s="30">
        <v>0.0</v>
      </c>
      <c r="R535" s="30">
        <v>0.0</v>
      </c>
      <c r="S535" s="30">
        <v>0.0</v>
      </c>
      <c r="T535" s="30">
        <v>0.0</v>
      </c>
      <c r="U535" s="30">
        <v>0.0</v>
      </c>
      <c r="V535" s="30">
        <v>0.0</v>
      </c>
      <c r="W535" s="30">
        <v>0.0</v>
      </c>
      <c r="X535" s="30">
        <v>0.0</v>
      </c>
      <c r="Y535" s="30">
        <v>0.0</v>
      </c>
      <c r="Z535" s="30">
        <v>11.0</v>
      </c>
      <c r="AA535" s="30">
        <v>2.0</v>
      </c>
      <c r="AB535" s="30">
        <v>5.0</v>
      </c>
      <c r="AC535" s="30">
        <v>2.0</v>
      </c>
      <c r="AD535" s="30">
        <v>0.0</v>
      </c>
      <c r="AE535" s="30">
        <v>0.0</v>
      </c>
      <c r="AF535" s="30">
        <v>0.0</v>
      </c>
      <c r="AG535" s="30">
        <v>0.0</v>
      </c>
      <c r="AH535" s="30">
        <v>0.0</v>
      </c>
      <c r="AI535" s="30">
        <v>0.0</v>
      </c>
      <c r="AJ535" s="116"/>
    </row>
    <row r="536">
      <c r="A536" s="30">
        <v>14406.3</v>
      </c>
      <c r="B536" s="31">
        <v>44491.0</v>
      </c>
      <c r="C536" s="40">
        <v>44586.0</v>
      </c>
      <c r="D536" s="32" t="s">
        <v>481</v>
      </c>
      <c r="E536" s="32" t="s">
        <v>36</v>
      </c>
      <c r="F536" s="32" t="s">
        <v>158</v>
      </c>
      <c r="G536" s="32" t="s">
        <v>38</v>
      </c>
      <c r="H536" s="30">
        <v>27613.0</v>
      </c>
      <c r="I536" s="37"/>
      <c r="J536" s="30">
        <v>0.0</v>
      </c>
      <c r="K536" s="30">
        <v>1.0</v>
      </c>
      <c r="L536" s="30">
        <v>0.0</v>
      </c>
      <c r="M536" s="32" t="s">
        <v>39</v>
      </c>
      <c r="N536" s="32" t="s">
        <v>39</v>
      </c>
      <c r="O536" s="30">
        <v>0.0</v>
      </c>
      <c r="P536" s="30">
        <v>0.0</v>
      </c>
      <c r="Q536" s="30">
        <v>0.0</v>
      </c>
      <c r="R536" s="30">
        <v>0.0</v>
      </c>
      <c r="S536" s="30">
        <v>0.0</v>
      </c>
      <c r="T536" s="30">
        <v>0.0</v>
      </c>
      <c r="U536" s="30">
        <v>0.0</v>
      </c>
      <c r="V536" s="30">
        <v>0.0</v>
      </c>
      <c r="W536" s="30">
        <v>0.0</v>
      </c>
      <c r="X536" s="30">
        <v>0.0</v>
      </c>
      <c r="Y536" s="30">
        <v>0.0</v>
      </c>
      <c r="Z536" s="30">
        <v>11.0</v>
      </c>
      <c r="AA536" s="30">
        <v>5.0</v>
      </c>
      <c r="AB536" s="30">
        <v>10.0</v>
      </c>
      <c r="AC536" s="30">
        <v>2.0</v>
      </c>
      <c r="AD536" s="30">
        <v>0.0</v>
      </c>
      <c r="AE536" s="30">
        <v>0.0</v>
      </c>
      <c r="AF536" s="30">
        <v>0.0</v>
      </c>
      <c r="AG536" s="30">
        <v>0.0</v>
      </c>
      <c r="AH536" s="30">
        <v>0.0</v>
      </c>
      <c r="AI536" s="30">
        <v>0.0</v>
      </c>
      <c r="AJ536" s="116"/>
    </row>
    <row r="537">
      <c r="A537" s="30">
        <v>14406.4</v>
      </c>
      <c r="B537" s="31">
        <v>44491.0</v>
      </c>
      <c r="C537" s="40">
        <v>44586.0</v>
      </c>
      <c r="D537" s="32" t="s">
        <v>481</v>
      </c>
      <c r="E537" s="32" t="s">
        <v>36</v>
      </c>
      <c r="J537" s="30">
        <v>1.0</v>
      </c>
      <c r="K537" s="30">
        <v>0.0</v>
      </c>
      <c r="L537" s="30">
        <v>0.0</v>
      </c>
      <c r="M537" s="32" t="s">
        <v>39</v>
      </c>
      <c r="N537" s="32" t="s">
        <v>39</v>
      </c>
      <c r="O537" s="30">
        <v>0.0</v>
      </c>
      <c r="P537" s="30">
        <v>0.0</v>
      </c>
      <c r="Q537" s="30">
        <v>0.0</v>
      </c>
      <c r="R537" s="30">
        <v>0.0</v>
      </c>
      <c r="S537" s="30">
        <v>0.0</v>
      </c>
      <c r="T537" s="30">
        <v>0.0</v>
      </c>
      <c r="U537" s="30">
        <v>0.0</v>
      </c>
      <c r="V537" s="30">
        <v>0.0</v>
      </c>
      <c r="W537" s="30">
        <v>0.0</v>
      </c>
      <c r="X537" s="30">
        <v>0.0</v>
      </c>
      <c r="Y537" s="30">
        <v>0.0</v>
      </c>
      <c r="Z537" s="30">
        <v>6.0</v>
      </c>
      <c r="AA537" s="30">
        <v>5.0</v>
      </c>
      <c r="AB537" s="30">
        <v>5.0</v>
      </c>
      <c r="AC537" s="30">
        <v>2.0</v>
      </c>
      <c r="AD537" s="30">
        <v>1.0</v>
      </c>
      <c r="AE537" s="30">
        <v>0.0</v>
      </c>
      <c r="AF537" s="30">
        <v>0.0</v>
      </c>
      <c r="AG537" s="30">
        <v>0.0</v>
      </c>
      <c r="AH537" s="30">
        <v>0.0</v>
      </c>
      <c r="AI537" s="30">
        <v>0.0</v>
      </c>
      <c r="AJ537" s="116"/>
    </row>
    <row r="538">
      <c r="A538" s="30">
        <v>14407.1</v>
      </c>
      <c r="B538" s="31">
        <v>44491.0</v>
      </c>
      <c r="C538" s="40">
        <v>44491.0</v>
      </c>
      <c r="D538" s="32" t="s">
        <v>82</v>
      </c>
      <c r="E538" s="32" t="s">
        <v>36</v>
      </c>
      <c r="F538" s="32" t="s">
        <v>222</v>
      </c>
      <c r="G538" s="32" t="s">
        <v>38</v>
      </c>
      <c r="H538" s="30">
        <v>27609.0</v>
      </c>
      <c r="I538" s="37"/>
      <c r="J538" s="30">
        <v>0.0</v>
      </c>
      <c r="K538" s="30">
        <v>1.0</v>
      </c>
      <c r="L538" s="30">
        <v>0.0</v>
      </c>
      <c r="M538" s="32" t="s">
        <v>49</v>
      </c>
      <c r="N538" s="32" t="s">
        <v>39</v>
      </c>
      <c r="O538" s="30">
        <v>0.0</v>
      </c>
      <c r="P538" s="30">
        <v>9.0</v>
      </c>
      <c r="Q538" s="30">
        <v>5.0</v>
      </c>
      <c r="R538" s="30">
        <v>5.0</v>
      </c>
      <c r="S538" s="30">
        <v>0.0</v>
      </c>
      <c r="T538" s="30">
        <v>1.0</v>
      </c>
      <c r="U538" s="30">
        <v>0.0</v>
      </c>
      <c r="V538" s="30">
        <v>0.0</v>
      </c>
      <c r="W538" s="30">
        <v>0.0</v>
      </c>
      <c r="X538" s="30">
        <v>0.0</v>
      </c>
      <c r="Y538" s="30">
        <v>0.0</v>
      </c>
      <c r="Z538" s="30">
        <v>0.0</v>
      </c>
      <c r="AA538" s="30">
        <v>0.0</v>
      </c>
      <c r="AB538" s="30">
        <v>0.0</v>
      </c>
      <c r="AC538" s="30">
        <v>0.0</v>
      </c>
      <c r="AD538" s="30">
        <v>0.0</v>
      </c>
      <c r="AE538" s="30">
        <v>0.0</v>
      </c>
      <c r="AF538" s="30">
        <v>0.0</v>
      </c>
      <c r="AG538" s="30">
        <v>0.0</v>
      </c>
      <c r="AH538" s="30">
        <v>0.0</v>
      </c>
      <c r="AI538" s="30">
        <v>0.0</v>
      </c>
      <c r="AJ538" s="116"/>
    </row>
    <row r="539">
      <c r="A539" s="30">
        <v>14407.2</v>
      </c>
      <c r="B539" s="31">
        <v>44491.0</v>
      </c>
      <c r="C539" s="40">
        <v>44491.0</v>
      </c>
      <c r="D539" s="32" t="s">
        <v>82</v>
      </c>
      <c r="E539" s="32" t="s">
        <v>36</v>
      </c>
      <c r="F539" s="32" t="s">
        <v>222</v>
      </c>
      <c r="G539" s="32" t="s">
        <v>38</v>
      </c>
      <c r="H539" s="30">
        <v>27609.0</v>
      </c>
      <c r="I539" s="37"/>
      <c r="J539" s="30">
        <v>0.0</v>
      </c>
      <c r="K539" s="30">
        <v>1.0</v>
      </c>
      <c r="L539" s="30">
        <v>0.0</v>
      </c>
      <c r="M539" s="32" t="s">
        <v>49</v>
      </c>
      <c r="N539" s="32" t="s">
        <v>39</v>
      </c>
      <c r="O539" s="30">
        <v>0.0</v>
      </c>
      <c r="P539" s="30">
        <v>9.0</v>
      </c>
      <c r="Q539" s="30">
        <v>5.0</v>
      </c>
      <c r="R539" s="30">
        <v>5.0</v>
      </c>
      <c r="S539" s="30">
        <v>0.0</v>
      </c>
      <c r="T539" s="30">
        <v>1.0</v>
      </c>
      <c r="U539" s="30">
        <v>0.0</v>
      </c>
      <c r="V539" s="30">
        <v>0.0</v>
      </c>
      <c r="W539" s="30">
        <v>0.0</v>
      </c>
      <c r="X539" s="30">
        <v>0.0</v>
      </c>
      <c r="Y539" s="30">
        <v>0.0</v>
      </c>
      <c r="Z539" s="30">
        <v>0.0</v>
      </c>
      <c r="AA539" s="30">
        <v>0.0</v>
      </c>
      <c r="AB539" s="30">
        <v>0.0</v>
      </c>
      <c r="AC539" s="30">
        <v>0.0</v>
      </c>
      <c r="AD539" s="30">
        <v>0.0</v>
      </c>
      <c r="AE539" s="30">
        <v>0.0</v>
      </c>
      <c r="AF539" s="30">
        <v>0.0</v>
      </c>
      <c r="AG539" s="30">
        <v>0.0</v>
      </c>
      <c r="AH539" s="30">
        <v>0.0</v>
      </c>
      <c r="AI539" s="30">
        <v>0.0</v>
      </c>
      <c r="AJ539" s="116"/>
    </row>
    <row r="540">
      <c r="A540" s="30">
        <v>14407.3</v>
      </c>
      <c r="B540" s="31">
        <v>44491.0</v>
      </c>
      <c r="C540" s="40">
        <v>44491.0</v>
      </c>
      <c r="D540" s="32" t="s">
        <v>82</v>
      </c>
      <c r="E540" s="32" t="s">
        <v>36</v>
      </c>
      <c r="J540" s="30">
        <v>0.0</v>
      </c>
      <c r="K540" s="30">
        <v>0.0</v>
      </c>
      <c r="L540" s="30">
        <v>1.0</v>
      </c>
      <c r="M540" s="32" t="s">
        <v>39</v>
      </c>
      <c r="N540" s="32" t="s">
        <v>39</v>
      </c>
      <c r="O540" s="30">
        <v>0.0</v>
      </c>
      <c r="P540" s="30">
        <v>0.0</v>
      </c>
      <c r="Q540" s="30">
        <v>0.0</v>
      </c>
      <c r="R540" s="30">
        <v>0.0</v>
      </c>
      <c r="S540" s="30">
        <v>0.0</v>
      </c>
      <c r="T540" s="30">
        <v>0.0</v>
      </c>
      <c r="U540" s="30">
        <v>11.0</v>
      </c>
      <c r="V540" s="30">
        <v>11.0</v>
      </c>
      <c r="W540" s="30">
        <v>0.0</v>
      </c>
      <c r="X540" s="30">
        <v>1.0</v>
      </c>
      <c r="Y540" s="30">
        <v>0.0</v>
      </c>
      <c r="Z540" s="30">
        <v>0.0</v>
      </c>
      <c r="AA540" s="30">
        <v>0.0</v>
      </c>
      <c r="AB540" s="30">
        <v>0.0</v>
      </c>
      <c r="AC540" s="30">
        <v>0.0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116"/>
    </row>
    <row r="541">
      <c r="A541" s="30">
        <v>14408.1</v>
      </c>
      <c r="B541" s="31">
        <v>44491.0</v>
      </c>
      <c r="C541" s="40">
        <v>44522.0</v>
      </c>
      <c r="D541" s="32" t="s">
        <v>219</v>
      </c>
      <c r="E541" s="32" t="s">
        <v>36</v>
      </c>
      <c r="F541" s="32" t="s">
        <v>220</v>
      </c>
      <c r="G541" s="32" t="s">
        <v>38</v>
      </c>
      <c r="H541" s="30">
        <v>27607.0</v>
      </c>
      <c r="I541" s="37"/>
      <c r="J541" s="30">
        <v>0.0</v>
      </c>
      <c r="K541" s="30">
        <v>1.0</v>
      </c>
      <c r="L541" s="30">
        <v>0.0</v>
      </c>
      <c r="M541" s="32" t="s">
        <v>39</v>
      </c>
      <c r="N541" s="32" t="s">
        <v>39</v>
      </c>
      <c r="O541" s="30">
        <v>3.0</v>
      </c>
      <c r="P541" s="30">
        <v>12.0</v>
      </c>
      <c r="Q541" s="30">
        <v>6.0</v>
      </c>
      <c r="R541" s="30">
        <v>10.0</v>
      </c>
      <c r="S541" s="30">
        <v>2.0</v>
      </c>
      <c r="T541" s="30">
        <v>1.0</v>
      </c>
      <c r="U541" s="30">
        <v>0.0</v>
      </c>
      <c r="V541" s="30">
        <v>0.0</v>
      </c>
      <c r="W541" s="30">
        <v>0.0</v>
      </c>
      <c r="X541" s="30">
        <v>0.0</v>
      </c>
      <c r="Y541" s="30">
        <v>0.0</v>
      </c>
      <c r="Z541" s="30">
        <v>0.0</v>
      </c>
      <c r="AA541" s="30">
        <v>0.0</v>
      </c>
      <c r="AB541" s="30">
        <v>0.0</v>
      </c>
      <c r="AC541" s="30">
        <v>0.0</v>
      </c>
      <c r="AD541" s="30">
        <v>0.0</v>
      </c>
      <c r="AE541" s="30">
        <v>0.0</v>
      </c>
      <c r="AF541" s="30">
        <v>0.0</v>
      </c>
      <c r="AG541" s="30">
        <v>0.0</v>
      </c>
      <c r="AH541" s="30">
        <v>0.0</v>
      </c>
      <c r="AI541" s="30">
        <v>0.0</v>
      </c>
      <c r="AJ541" s="116"/>
    </row>
    <row r="542">
      <c r="A542" s="30">
        <v>14408.2</v>
      </c>
      <c r="B542" s="31">
        <v>44491.0</v>
      </c>
      <c r="C542" s="40">
        <v>44522.0</v>
      </c>
      <c r="D542" s="32" t="s">
        <v>219</v>
      </c>
      <c r="E542" s="32" t="s">
        <v>36</v>
      </c>
      <c r="J542" s="30">
        <v>0.0</v>
      </c>
      <c r="K542" s="30">
        <v>0.0</v>
      </c>
      <c r="L542" s="30">
        <v>1.0</v>
      </c>
      <c r="M542" s="32" t="s">
        <v>39</v>
      </c>
      <c r="N542" s="32" t="s">
        <v>39</v>
      </c>
      <c r="O542" s="30">
        <v>2.0</v>
      </c>
      <c r="P542" s="30">
        <v>11.0</v>
      </c>
      <c r="Q542" s="30">
        <v>6.0</v>
      </c>
      <c r="R542" s="30">
        <v>10.0</v>
      </c>
      <c r="S542" s="30">
        <v>1.0</v>
      </c>
      <c r="T542" s="30">
        <v>1.0</v>
      </c>
      <c r="U542" s="30">
        <v>0.0</v>
      </c>
      <c r="V542" s="30">
        <v>0.0</v>
      </c>
      <c r="W542" s="30">
        <v>0.0</v>
      </c>
      <c r="X542" s="30">
        <v>0.0</v>
      </c>
      <c r="Y542" s="30">
        <v>0.0</v>
      </c>
      <c r="Z542" s="30">
        <v>0.0</v>
      </c>
      <c r="AA542" s="30">
        <v>0.0</v>
      </c>
      <c r="AB542" s="30">
        <v>0.0</v>
      </c>
      <c r="AC542" s="30">
        <v>0.0</v>
      </c>
      <c r="AD542" s="30">
        <v>0.0</v>
      </c>
      <c r="AE542" s="30">
        <v>0.0</v>
      </c>
      <c r="AF542" s="30">
        <v>0.0</v>
      </c>
      <c r="AG542" s="30">
        <v>0.0</v>
      </c>
      <c r="AH542" s="30">
        <v>0.0</v>
      </c>
      <c r="AI542" s="30">
        <v>0.0</v>
      </c>
      <c r="AJ542" s="116"/>
    </row>
    <row r="543">
      <c r="A543" s="30">
        <v>14408.3</v>
      </c>
      <c r="B543" s="31">
        <v>44491.0</v>
      </c>
      <c r="C543" s="40">
        <v>44522.0</v>
      </c>
      <c r="D543" s="32" t="s">
        <v>219</v>
      </c>
      <c r="E543" s="32" t="s">
        <v>36</v>
      </c>
      <c r="J543" s="30">
        <v>0.0</v>
      </c>
      <c r="K543" s="30">
        <v>0.0</v>
      </c>
      <c r="L543" s="30">
        <v>1.0</v>
      </c>
      <c r="M543" s="32" t="s">
        <v>39</v>
      </c>
      <c r="N543" s="32" t="s">
        <v>39</v>
      </c>
      <c r="O543" s="30">
        <v>2.0</v>
      </c>
      <c r="P543" s="30">
        <v>0.0</v>
      </c>
      <c r="Q543" s="30">
        <v>0.0</v>
      </c>
      <c r="R543" s="30">
        <v>0.0</v>
      </c>
      <c r="S543" s="30">
        <v>0.0</v>
      </c>
      <c r="T543" s="30">
        <v>0.0</v>
      </c>
      <c r="U543" s="30">
        <v>2.0</v>
      </c>
      <c r="V543" s="30">
        <v>6.0</v>
      </c>
      <c r="W543" s="30">
        <v>5.0</v>
      </c>
      <c r="X543" s="30">
        <v>1.0</v>
      </c>
      <c r="Y543" s="30">
        <v>1.0</v>
      </c>
      <c r="Z543" s="30">
        <v>0.0</v>
      </c>
      <c r="AA543" s="30">
        <v>0.0</v>
      </c>
      <c r="AB543" s="30">
        <v>0.0</v>
      </c>
      <c r="AC543" s="30">
        <v>0.0</v>
      </c>
      <c r="AD543" s="30">
        <v>0.0</v>
      </c>
      <c r="AE543" s="30">
        <v>0.0</v>
      </c>
      <c r="AF543" s="30">
        <v>0.0</v>
      </c>
      <c r="AG543" s="30">
        <v>0.0</v>
      </c>
      <c r="AH543" s="30">
        <v>0.0</v>
      </c>
      <c r="AI543" s="30">
        <v>0.0</v>
      </c>
      <c r="AJ543" s="116"/>
    </row>
    <row r="544">
      <c r="A544" s="30">
        <v>14408.4</v>
      </c>
      <c r="B544" s="31">
        <v>44491.0</v>
      </c>
      <c r="C544" s="40">
        <v>44522.0</v>
      </c>
      <c r="D544" s="32" t="s">
        <v>219</v>
      </c>
      <c r="E544" s="32" t="s">
        <v>36</v>
      </c>
      <c r="J544" s="30">
        <v>1.0</v>
      </c>
      <c r="K544" s="30">
        <v>0.0</v>
      </c>
      <c r="L544" s="30">
        <v>0.0</v>
      </c>
      <c r="M544" s="32" t="s">
        <v>39</v>
      </c>
      <c r="N544" s="32" t="s">
        <v>39</v>
      </c>
      <c r="O544" s="30">
        <v>0.0</v>
      </c>
      <c r="P544" s="30">
        <v>0.0</v>
      </c>
      <c r="Q544" s="30">
        <v>0.0</v>
      </c>
      <c r="R544" s="30">
        <v>0.0</v>
      </c>
      <c r="S544" s="30">
        <v>0.0</v>
      </c>
      <c r="T544" s="30">
        <v>0.0</v>
      </c>
      <c r="U544" s="30">
        <v>0.0</v>
      </c>
      <c r="V544" s="30">
        <v>0.0</v>
      </c>
      <c r="W544" s="30">
        <v>0.0</v>
      </c>
      <c r="X544" s="30">
        <v>0.0</v>
      </c>
      <c r="Y544" s="30">
        <v>0.0</v>
      </c>
      <c r="Z544" s="30">
        <v>10.0</v>
      </c>
      <c r="AA544" s="30">
        <v>4.0</v>
      </c>
      <c r="AB544" s="30">
        <v>5.0</v>
      </c>
      <c r="AC544" s="30">
        <v>1.0</v>
      </c>
      <c r="AD544" s="30">
        <v>1.0</v>
      </c>
      <c r="AE544" s="30">
        <v>0.0</v>
      </c>
      <c r="AF544" s="30">
        <v>0.0</v>
      </c>
      <c r="AG544" s="30">
        <v>0.0</v>
      </c>
      <c r="AH544" s="30">
        <v>0.0</v>
      </c>
      <c r="AI544" s="30">
        <v>0.0</v>
      </c>
      <c r="AJ544" s="116"/>
    </row>
    <row r="545">
      <c r="A545" s="30">
        <v>14409.1</v>
      </c>
      <c r="B545" s="31">
        <v>44491.0</v>
      </c>
      <c r="C545" s="40">
        <v>44586.0</v>
      </c>
      <c r="D545" s="32" t="s">
        <v>219</v>
      </c>
      <c r="E545" s="32" t="s">
        <v>36</v>
      </c>
      <c r="F545" s="32" t="s">
        <v>268</v>
      </c>
      <c r="G545" s="33" t="s">
        <v>38</v>
      </c>
      <c r="H545" s="34">
        <v>27605.0</v>
      </c>
      <c r="I545" s="35"/>
      <c r="J545" s="30">
        <v>0.0</v>
      </c>
      <c r="K545" s="30">
        <v>1.0</v>
      </c>
      <c r="L545" s="30">
        <v>0.0</v>
      </c>
      <c r="M545" s="32" t="s">
        <v>49</v>
      </c>
      <c r="N545" s="32" t="s">
        <v>39</v>
      </c>
      <c r="O545" s="30">
        <v>0.0</v>
      </c>
      <c r="P545" s="30">
        <v>8.0</v>
      </c>
      <c r="Q545" s="30">
        <v>5.0</v>
      </c>
      <c r="R545" s="30">
        <v>10.0</v>
      </c>
      <c r="S545" s="30">
        <v>2.0</v>
      </c>
      <c r="T545" s="30">
        <v>1.0</v>
      </c>
      <c r="U545" s="30">
        <v>0.0</v>
      </c>
      <c r="V545" s="30">
        <v>0.0</v>
      </c>
      <c r="W545" s="30">
        <v>0.0</v>
      </c>
      <c r="X545" s="30">
        <v>0.0</v>
      </c>
      <c r="Y545" s="30">
        <v>0.0</v>
      </c>
      <c r="Z545" s="30">
        <v>0.0</v>
      </c>
      <c r="AA545" s="30">
        <v>0.0</v>
      </c>
      <c r="AB545" s="30">
        <v>0.0</v>
      </c>
      <c r="AC545" s="30">
        <v>0.0</v>
      </c>
      <c r="AD545" s="30">
        <v>0.0</v>
      </c>
      <c r="AE545" s="30">
        <v>0.0</v>
      </c>
      <c r="AF545" s="30">
        <v>0.0</v>
      </c>
      <c r="AG545" s="30">
        <v>0.0</v>
      </c>
      <c r="AH545" s="30">
        <v>0.0</v>
      </c>
      <c r="AI545" s="30">
        <v>0.0</v>
      </c>
      <c r="AJ545" s="116"/>
    </row>
    <row r="546">
      <c r="A546" s="30">
        <v>14409.2</v>
      </c>
      <c r="B546" s="31">
        <v>44491.0</v>
      </c>
      <c r="C546" s="40">
        <v>44586.0</v>
      </c>
      <c r="D546" s="32" t="s">
        <v>219</v>
      </c>
      <c r="E546" s="32" t="s">
        <v>36</v>
      </c>
      <c r="F546" s="32" t="s">
        <v>268</v>
      </c>
      <c r="G546" s="32" t="s">
        <v>38</v>
      </c>
      <c r="H546" s="30">
        <v>27605.0</v>
      </c>
      <c r="I546" s="37"/>
      <c r="J546" s="30">
        <v>0.0</v>
      </c>
      <c r="K546" s="30">
        <v>1.0</v>
      </c>
      <c r="L546" s="30">
        <v>0.0</v>
      </c>
      <c r="M546" s="32" t="s">
        <v>49</v>
      </c>
      <c r="N546" s="32" t="s">
        <v>39</v>
      </c>
      <c r="O546" s="30">
        <v>0.0</v>
      </c>
      <c r="P546" s="30">
        <v>8.0</v>
      </c>
      <c r="Q546" s="30">
        <v>5.0</v>
      </c>
      <c r="R546" s="30">
        <v>10.0</v>
      </c>
      <c r="S546" s="30">
        <v>2.0</v>
      </c>
      <c r="T546" s="30">
        <v>1.0</v>
      </c>
      <c r="U546" s="30">
        <v>0.0</v>
      </c>
      <c r="V546" s="30">
        <v>0.0</v>
      </c>
      <c r="W546" s="30">
        <v>0.0</v>
      </c>
      <c r="X546" s="30">
        <v>0.0</v>
      </c>
      <c r="Y546" s="30">
        <v>0.0</v>
      </c>
      <c r="Z546" s="30">
        <v>0.0</v>
      </c>
      <c r="AA546" s="30">
        <v>0.0</v>
      </c>
      <c r="AB546" s="30">
        <v>0.0</v>
      </c>
      <c r="AC546" s="30">
        <v>0.0</v>
      </c>
      <c r="AD546" s="30">
        <v>0.0</v>
      </c>
      <c r="AE546" s="30">
        <v>0.0</v>
      </c>
      <c r="AF546" s="30">
        <v>0.0</v>
      </c>
      <c r="AG546" s="30">
        <v>0.0</v>
      </c>
      <c r="AH546" s="30">
        <v>0.0</v>
      </c>
      <c r="AI546" s="30">
        <v>0.0</v>
      </c>
      <c r="AJ546" s="116"/>
    </row>
    <row r="547">
      <c r="A547" s="30">
        <v>14409.3</v>
      </c>
      <c r="B547" s="31">
        <v>44491.0</v>
      </c>
      <c r="C547" s="40">
        <v>44587.0</v>
      </c>
      <c r="D547" s="32" t="s">
        <v>219</v>
      </c>
      <c r="E547" s="32" t="s">
        <v>36</v>
      </c>
      <c r="J547" s="30">
        <v>0.0</v>
      </c>
      <c r="K547" s="30">
        <v>0.0</v>
      </c>
      <c r="L547" s="30">
        <v>1.0</v>
      </c>
      <c r="M547" s="32" t="s">
        <v>49</v>
      </c>
      <c r="N547" s="32" t="s">
        <v>39</v>
      </c>
      <c r="O547" s="30">
        <v>0.0</v>
      </c>
      <c r="P547" s="30">
        <v>0.0</v>
      </c>
      <c r="Q547" s="30">
        <v>0.0</v>
      </c>
      <c r="R547" s="30">
        <v>0.0</v>
      </c>
      <c r="S547" s="30">
        <v>0.0</v>
      </c>
      <c r="T547" s="30">
        <v>0.0</v>
      </c>
      <c r="U547" s="30">
        <v>9.0</v>
      </c>
      <c r="V547" s="30">
        <v>5.0</v>
      </c>
      <c r="W547" s="30">
        <v>10.0</v>
      </c>
      <c r="X547" s="30">
        <v>1.0</v>
      </c>
      <c r="Y547" s="30">
        <v>1.0</v>
      </c>
      <c r="Z547" s="30">
        <v>0.0</v>
      </c>
      <c r="AA547" s="30">
        <v>0.0</v>
      </c>
      <c r="AB547" s="30">
        <v>0.0</v>
      </c>
      <c r="AC547" s="30">
        <v>0.0</v>
      </c>
      <c r="AD547" s="30">
        <v>0.0</v>
      </c>
      <c r="AE547" s="30">
        <v>0.0</v>
      </c>
      <c r="AF547" s="30">
        <v>0.0</v>
      </c>
      <c r="AG547" s="30">
        <v>0.0</v>
      </c>
      <c r="AH547" s="30">
        <v>0.0</v>
      </c>
      <c r="AI547" s="30">
        <v>0.0</v>
      </c>
      <c r="AJ547" s="116"/>
    </row>
    <row r="548">
      <c r="A548" s="30">
        <v>14409.4</v>
      </c>
      <c r="B548" s="31">
        <v>44491.0</v>
      </c>
      <c r="C548" s="40">
        <v>44587.0</v>
      </c>
      <c r="D548" s="32" t="s">
        <v>219</v>
      </c>
      <c r="E548" s="32" t="s">
        <v>36</v>
      </c>
      <c r="F548" s="32" t="s">
        <v>360</v>
      </c>
      <c r="G548" s="33" t="s">
        <v>38</v>
      </c>
      <c r="H548" s="34">
        <v>27601.0</v>
      </c>
      <c r="I548" s="35"/>
      <c r="J548" s="30">
        <v>0.0</v>
      </c>
      <c r="K548" s="30">
        <v>1.0</v>
      </c>
      <c r="L548" s="30">
        <v>0.0</v>
      </c>
      <c r="M548" s="32" t="s">
        <v>49</v>
      </c>
      <c r="N548" s="32" t="s">
        <v>39</v>
      </c>
      <c r="O548" s="30">
        <v>0.0</v>
      </c>
      <c r="P548" s="30">
        <v>0.0</v>
      </c>
      <c r="Q548" s="30">
        <v>0.0</v>
      </c>
      <c r="R548" s="30">
        <v>0.0</v>
      </c>
      <c r="S548" s="30">
        <v>0.0</v>
      </c>
      <c r="T548" s="30">
        <v>0.0</v>
      </c>
      <c r="U548" s="30">
        <v>0.0</v>
      </c>
      <c r="V548" s="30">
        <v>0.0</v>
      </c>
      <c r="W548" s="30">
        <v>0.0</v>
      </c>
      <c r="X548" s="30">
        <v>0.0</v>
      </c>
      <c r="Y548" s="30">
        <v>0.0</v>
      </c>
      <c r="Z548" s="30">
        <v>6.0</v>
      </c>
      <c r="AA548" s="30">
        <v>1.0</v>
      </c>
      <c r="AB548" s="30">
        <v>10.0</v>
      </c>
      <c r="AC548" s="30">
        <v>1.0</v>
      </c>
      <c r="AD548" s="30">
        <v>1.0</v>
      </c>
      <c r="AE548" s="30">
        <v>0.0</v>
      </c>
      <c r="AF548" s="30">
        <v>0.0</v>
      </c>
      <c r="AG548" s="30">
        <v>0.0</v>
      </c>
      <c r="AH548" s="30">
        <v>0.0</v>
      </c>
      <c r="AI548" s="30">
        <v>0.0</v>
      </c>
      <c r="AJ548" s="116"/>
    </row>
    <row r="549">
      <c r="A549" s="30">
        <v>14410.1</v>
      </c>
      <c r="B549" s="31">
        <v>44491.0</v>
      </c>
      <c r="C549" s="40">
        <v>44587.0</v>
      </c>
      <c r="D549" s="32" t="s">
        <v>184</v>
      </c>
      <c r="E549" s="32" t="s">
        <v>36</v>
      </c>
      <c r="F549" s="32" t="s">
        <v>102</v>
      </c>
      <c r="G549" s="33" t="s">
        <v>38</v>
      </c>
      <c r="H549" s="34">
        <v>27615.0</v>
      </c>
      <c r="I549" s="35"/>
      <c r="J549" s="30">
        <v>0.0</v>
      </c>
      <c r="K549" s="30">
        <v>1.0</v>
      </c>
      <c r="L549" s="30">
        <v>0.0</v>
      </c>
      <c r="M549" s="32" t="s">
        <v>39</v>
      </c>
      <c r="N549" s="32" t="s">
        <v>39</v>
      </c>
      <c r="O549" s="30">
        <v>2.0</v>
      </c>
      <c r="P549" s="30">
        <v>0.0</v>
      </c>
      <c r="Q549" s="30">
        <v>0.0</v>
      </c>
      <c r="R549" s="30">
        <v>0.0</v>
      </c>
      <c r="S549" s="30">
        <v>0.0</v>
      </c>
      <c r="T549" s="30">
        <v>0.0</v>
      </c>
      <c r="U549" s="30">
        <v>6.0</v>
      </c>
      <c r="V549" s="30">
        <v>2.0</v>
      </c>
      <c r="W549" s="30">
        <v>5.0</v>
      </c>
      <c r="X549" s="30">
        <v>0.0</v>
      </c>
      <c r="Y549" s="30">
        <v>1.0</v>
      </c>
      <c r="Z549" s="30">
        <v>0.0</v>
      </c>
      <c r="AA549" s="30">
        <v>0.0</v>
      </c>
      <c r="AB549" s="30">
        <v>0.0</v>
      </c>
      <c r="AC549" s="30">
        <v>0.0</v>
      </c>
      <c r="AD549" s="30">
        <v>0.0</v>
      </c>
      <c r="AE549" s="30">
        <v>0.0</v>
      </c>
      <c r="AF549" s="30">
        <v>0.0</v>
      </c>
      <c r="AG549" s="30">
        <v>5.0</v>
      </c>
      <c r="AH549" s="30">
        <v>1.0</v>
      </c>
      <c r="AI549" s="30">
        <v>0.0</v>
      </c>
      <c r="AJ549" s="116"/>
    </row>
    <row r="550">
      <c r="A550" s="30">
        <v>14410.2</v>
      </c>
      <c r="B550" s="31">
        <v>44491.0</v>
      </c>
      <c r="C550" s="40">
        <v>44587.0</v>
      </c>
      <c r="D550" s="32" t="s">
        <v>184</v>
      </c>
      <c r="E550" s="32" t="s">
        <v>36</v>
      </c>
      <c r="F550" s="32" t="s">
        <v>83</v>
      </c>
      <c r="G550" s="32" t="s">
        <v>38</v>
      </c>
      <c r="H550" s="30">
        <v>27609.0</v>
      </c>
      <c r="I550" s="35"/>
      <c r="J550" s="30">
        <v>0.0</v>
      </c>
      <c r="K550" s="30">
        <v>1.0</v>
      </c>
      <c r="L550" s="30">
        <v>0.0</v>
      </c>
      <c r="M550" s="32" t="s">
        <v>39</v>
      </c>
      <c r="N550" s="32" t="s">
        <v>39</v>
      </c>
      <c r="O550" s="30">
        <v>5.0</v>
      </c>
      <c r="P550" s="30">
        <v>0.0</v>
      </c>
      <c r="Q550" s="30">
        <v>0.0</v>
      </c>
      <c r="R550" s="30">
        <v>0.0</v>
      </c>
      <c r="S550" s="30">
        <v>0.0</v>
      </c>
      <c r="T550" s="30">
        <v>0.0</v>
      </c>
      <c r="U550" s="30">
        <v>6.0</v>
      </c>
      <c r="V550" s="30">
        <v>5.0</v>
      </c>
      <c r="W550" s="30">
        <v>10.0</v>
      </c>
      <c r="X550" s="30">
        <v>1.0</v>
      </c>
      <c r="Y550" s="30">
        <v>1.0</v>
      </c>
      <c r="Z550" s="30">
        <v>0.0</v>
      </c>
      <c r="AA550" s="30">
        <v>0.0</v>
      </c>
      <c r="AB550" s="30">
        <v>0.0</v>
      </c>
      <c r="AC550" s="30">
        <v>0.0</v>
      </c>
      <c r="AD550" s="30">
        <v>0.0</v>
      </c>
      <c r="AE550" s="30">
        <v>0.0</v>
      </c>
      <c r="AF550" s="30">
        <v>0.0</v>
      </c>
      <c r="AG550" s="30">
        <v>0.0</v>
      </c>
      <c r="AH550" s="30">
        <v>0.0</v>
      </c>
      <c r="AI550" s="30">
        <v>0.0</v>
      </c>
      <c r="AJ550" s="116"/>
    </row>
    <row r="551">
      <c r="A551" s="30">
        <v>14410.3</v>
      </c>
      <c r="B551" s="31">
        <v>44491.0</v>
      </c>
      <c r="C551" s="40">
        <v>44587.0</v>
      </c>
      <c r="D551" s="32" t="s">
        <v>184</v>
      </c>
      <c r="E551" s="32" t="s">
        <v>36</v>
      </c>
      <c r="F551" s="32" t="s">
        <v>182</v>
      </c>
      <c r="G551" s="33" t="s">
        <v>38</v>
      </c>
      <c r="H551" s="34">
        <v>27609.0</v>
      </c>
      <c r="I551" s="35"/>
      <c r="J551" s="30">
        <v>0.0</v>
      </c>
      <c r="K551" s="30">
        <v>1.0</v>
      </c>
      <c r="L551" s="30">
        <v>0.0</v>
      </c>
      <c r="M551" s="32" t="s">
        <v>39</v>
      </c>
      <c r="N551" s="32" t="s">
        <v>39</v>
      </c>
      <c r="O551" s="30">
        <v>0.0</v>
      </c>
      <c r="P551" s="30">
        <v>0.0</v>
      </c>
      <c r="Q551" s="30">
        <v>0.0</v>
      </c>
      <c r="R551" s="30">
        <v>0.0</v>
      </c>
      <c r="S551" s="30">
        <v>0.0</v>
      </c>
      <c r="T551" s="30">
        <v>0.0</v>
      </c>
      <c r="U551" s="30">
        <v>0.0</v>
      </c>
      <c r="V551" s="30">
        <v>0.0</v>
      </c>
      <c r="W551" s="30">
        <v>0.0</v>
      </c>
      <c r="X551" s="30">
        <v>0.0</v>
      </c>
      <c r="Y551" s="30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5.0</v>
      </c>
      <c r="AF551" s="30">
        <v>4.0</v>
      </c>
      <c r="AG551" s="30">
        <v>10.0</v>
      </c>
      <c r="AH551" s="30">
        <v>1.0</v>
      </c>
      <c r="AI551" s="30">
        <v>1.0</v>
      </c>
      <c r="AJ551" s="116"/>
    </row>
    <row r="552">
      <c r="A552" s="30">
        <v>14410.4</v>
      </c>
      <c r="B552" s="31">
        <v>44491.0</v>
      </c>
      <c r="C552" s="40">
        <v>44587.0</v>
      </c>
      <c r="D552" s="32" t="s">
        <v>184</v>
      </c>
      <c r="E552" s="32" t="s">
        <v>36</v>
      </c>
      <c r="F552" s="32" t="s">
        <v>182</v>
      </c>
      <c r="G552" s="32" t="s">
        <v>38</v>
      </c>
      <c r="H552" s="34">
        <v>27609.0</v>
      </c>
      <c r="I552" s="35"/>
      <c r="J552" s="30">
        <v>0.0</v>
      </c>
      <c r="K552" s="30">
        <v>1.0</v>
      </c>
      <c r="L552" s="30">
        <v>0.0</v>
      </c>
      <c r="M552" s="32" t="s">
        <v>39</v>
      </c>
      <c r="N552" s="32" t="s">
        <v>39</v>
      </c>
      <c r="O552" s="30">
        <v>0.0</v>
      </c>
      <c r="P552" s="30">
        <v>0.0</v>
      </c>
      <c r="Q552" s="30">
        <v>0.0</v>
      </c>
      <c r="R552" s="30">
        <v>0.0</v>
      </c>
      <c r="S552" s="30">
        <v>0.0</v>
      </c>
      <c r="T552" s="30">
        <v>0.0</v>
      </c>
      <c r="U552" s="30">
        <v>0.0</v>
      </c>
      <c r="V552" s="30">
        <v>0.0</v>
      </c>
      <c r="W552" s="30">
        <v>0.0</v>
      </c>
      <c r="X552" s="30">
        <v>0.0</v>
      </c>
      <c r="Y552" s="30">
        <v>0.0</v>
      </c>
      <c r="Z552" s="30">
        <v>0.0</v>
      </c>
      <c r="AA552" s="30">
        <v>0.0</v>
      </c>
      <c r="AB552" s="30">
        <v>0.0</v>
      </c>
      <c r="AC552" s="30">
        <v>0.0</v>
      </c>
      <c r="AD552" s="30">
        <v>0.0</v>
      </c>
      <c r="AE552" s="30">
        <v>5.0</v>
      </c>
      <c r="AF552" s="30">
        <v>4.0</v>
      </c>
      <c r="AG552" s="30">
        <v>10.0</v>
      </c>
      <c r="AH552" s="30">
        <v>1.0</v>
      </c>
      <c r="AI552" s="30">
        <v>1.0</v>
      </c>
      <c r="AJ552" s="116"/>
    </row>
    <row r="553">
      <c r="A553" s="30">
        <v>14411.1</v>
      </c>
      <c r="B553" s="31">
        <v>44491.0</v>
      </c>
      <c r="C553" s="40">
        <v>44511.0</v>
      </c>
      <c r="D553" s="32" t="s">
        <v>350</v>
      </c>
      <c r="E553" s="32" t="s">
        <v>351</v>
      </c>
      <c r="H553" s="38"/>
      <c r="I553" s="35"/>
      <c r="J553" s="30">
        <v>0.0</v>
      </c>
      <c r="K553" s="30">
        <v>0.0</v>
      </c>
      <c r="L553" s="30">
        <v>1.0</v>
      </c>
      <c r="M553" s="32" t="s">
        <v>39</v>
      </c>
      <c r="N553" s="32" t="s">
        <v>39</v>
      </c>
      <c r="O553" s="30">
        <v>3.0</v>
      </c>
      <c r="P553" s="30">
        <v>0.0</v>
      </c>
      <c r="Q553" s="30">
        <v>0.0</v>
      </c>
      <c r="R553" s="30">
        <v>0.0</v>
      </c>
      <c r="S553" s="30">
        <v>0.0</v>
      </c>
      <c r="T553" s="30">
        <v>0.0</v>
      </c>
      <c r="U553" s="30">
        <v>12.0</v>
      </c>
      <c r="V553" s="30">
        <v>7.0</v>
      </c>
      <c r="W553" s="30">
        <v>5.0</v>
      </c>
      <c r="X553" s="30">
        <v>1.0</v>
      </c>
      <c r="Y553" s="30">
        <v>1.0</v>
      </c>
      <c r="Z553" s="30">
        <v>0.0</v>
      </c>
      <c r="AA553" s="30">
        <v>0.0</v>
      </c>
      <c r="AB553" s="30">
        <v>0.0</v>
      </c>
      <c r="AC553" s="30">
        <v>0.0</v>
      </c>
      <c r="AD553" s="30">
        <v>0.0</v>
      </c>
      <c r="AE553" s="30">
        <v>0.0</v>
      </c>
      <c r="AF553" s="30">
        <v>0.0</v>
      </c>
      <c r="AG553" s="30">
        <v>0.0</v>
      </c>
      <c r="AH553" s="30">
        <v>0.0</v>
      </c>
      <c r="AI553" s="30">
        <v>0.0</v>
      </c>
      <c r="AJ553" s="116"/>
    </row>
    <row r="554">
      <c r="A554" s="30">
        <v>14412.1</v>
      </c>
      <c r="B554" s="31">
        <v>44491.0</v>
      </c>
      <c r="C554" s="40">
        <v>44587.0</v>
      </c>
      <c r="D554" s="32" t="s">
        <v>194</v>
      </c>
      <c r="E554" s="32" t="s">
        <v>36</v>
      </c>
      <c r="F554" s="32" t="s">
        <v>140</v>
      </c>
      <c r="G554" s="32" t="s">
        <v>107</v>
      </c>
      <c r="H554" s="30">
        <v>27519.0</v>
      </c>
      <c r="I554" s="35"/>
      <c r="J554" s="30">
        <v>0.0</v>
      </c>
      <c r="K554" s="30">
        <v>1.0</v>
      </c>
      <c r="L554" s="30">
        <v>0.0</v>
      </c>
      <c r="M554" s="32" t="s">
        <v>39</v>
      </c>
      <c r="N554" s="32" t="s">
        <v>39</v>
      </c>
      <c r="O554" s="30">
        <v>0.0</v>
      </c>
      <c r="P554" s="30">
        <v>7.0</v>
      </c>
      <c r="Q554" s="30">
        <v>5.0</v>
      </c>
      <c r="R554" s="30">
        <v>10.0</v>
      </c>
      <c r="S554" s="30">
        <v>2.0</v>
      </c>
      <c r="T554" s="30">
        <v>1.0</v>
      </c>
      <c r="U554" s="30">
        <v>0.0</v>
      </c>
      <c r="V554" s="30">
        <v>0.0</v>
      </c>
      <c r="W554" s="30">
        <v>0.0</v>
      </c>
      <c r="X554" s="30">
        <v>0.0</v>
      </c>
      <c r="Y554" s="30">
        <v>0.0</v>
      </c>
      <c r="Z554" s="30">
        <v>0.0</v>
      </c>
      <c r="AA554" s="30">
        <v>0.0</v>
      </c>
      <c r="AB554" s="30">
        <v>0.0</v>
      </c>
      <c r="AC554" s="30">
        <v>0.0</v>
      </c>
      <c r="AD554" s="30">
        <v>0.0</v>
      </c>
      <c r="AE554" s="30">
        <v>0.0</v>
      </c>
      <c r="AF554" s="30">
        <v>0.0</v>
      </c>
      <c r="AG554" s="30">
        <v>0.0</v>
      </c>
      <c r="AH554" s="30">
        <v>0.0</v>
      </c>
      <c r="AI554" s="30">
        <v>0.0</v>
      </c>
      <c r="AJ554" s="116"/>
    </row>
    <row r="555">
      <c r="A555" s="30">
        <v>14412.2</v>
      </c>
      <c r="B555" s="31">
        <v>44491.0</v>
      </c>
      <c r="C555" s="40">
        <v>44587.0</v>
      </c>
      <c r="D555" s="32" t="s">
        <v>194</v>
      </c>
      <c r="E555" s="33" t="s">
        <v>36</v>
      </c>
      <c r="F555" s="32" t="s">
        <v>280</v>
      </c>
      <c r="G555" s="32" t="s">
        <v>107</v>
      </c>
      <c r="H555" s="30">
        <v>27511.0</v>
      </c>
      <c r="I555" s="35"/>
      <c r="J555" s="30">
        <v>0.0</v>
      </c>
      <c r="K555" s="30">
        <v>1.0</v>
      </c>
      <c r="L555" s="30">
        <v>0.0</v>
      </c>
      <c r="M555" s="32" t="s">
        <v>39</v>
      </c>
      <c r="N555" s="32" t="s">
        <v>39</v>
      </c>
      <c r="O555" s="30">
        <v>0.0</v>
      </c>
      <c r="P555" s="30">
        <v>0.0</v>
      </c>
      <c r="Q555" s="30">
        <v>0.0</v>
      </c>
      <c r="R555" s="30">
        <v>0.0</v>
      </c>
      <c r="S555" s="30">
        <v>0.0</v>
      </c>
      <c r="T555" s="30">
        <v>0.0</v>
      </c>
      <c r="U555" s="30">
        <v>0.0</v>
      </c>
      <c r="V555" s="30">
        <v>0.0</v>
      </c>
      <c r="W555" s="30">
        <v>0.0</v>
      </c>
      <c r="X555" s="30">
        <v>0.0</v>
      </c>
      <c r="Y555" s="30">
        <v>0.0</v>
      </c>
      <c r="Z555" s="30">
        <v>0.0</v>
      </c>
      <c r="AA555" s="30">
        <v>0.0</v>
      </c>
      <c r="AB555" s="30">
        <v>0.0</v>
      </c>
      <c r="AC555" s="30">
        <v>0.0</v>
      </c>
      <c r="AD555" s="30">
        <v>0.0</v>
      </c>
      <c r="AE555" s="30">
        <v>8.0</v>
      </c>
      <c r="AF555" s="30">
        <v>5.0</v>
      </c>
      <c r="AG555" s="30">
        <v>10.0</v>
      </c>
      <c r="AH555" s="30">
        <v>1.0</v>
      </c>
      <c r="AI555" s="30">
        <v>1.0</v>
      </c>
      <c r="AJ555" s="116"/>
    </row>
    <row r="556">
      <c r="A556" s="30">
        <v>14412.3</v>
      </c>
      <c r="B556" s="31">
        <v>44491.0</v>
      </c>
      <c r="C556" s="40">
        <v>44587.0</v>
      </c>
      <c r="D556" s="32" t="s">
        <v>194</v>
      </c>
      <c r="E556" s="32" t="s">
        <v>36</v>
      </c>
      <c r="F556" s="32" t="s">
        <v>280</v>
      </c>
      <c r="G556" s="33" t="s">
        <v>107</v>
      </c>
      <c r="H556" s="34">
        <v>27511.0</v>
      </c>
      <c r="I556" s="35"/>
      <c r="J556" s="30">
        <v>0.0</v>
      </c>
      <c r="K556" s="30">
        <v>1.0</v>
      </c>
      <c r="L556" s="30">
        <v>0.0</v>
      </c>
      <c r="M556" s="32" t="s">
        <v>39</v>
      </c>
      <c r="N556" s="32" t="s">
        <v>39</v>
      </c>
      <c r="O556" s="30">
        <v>0.0</v>
      </c>
      <c r="P556" s="30">
        <v>0.0</v>
      </c>
      <c r="Q556" s="30">
        <v>0.0</v>
      </c>
      <c r="R556" s="30">
        <v>0.0</v>
      </c>
      <c r="S556" s="30">
        <v>0.0</v>
      </c>
      <c r="T556" s="30">
        <v>0.0</v>
      </c>
      <c r="U556" s="30">
        <v>0.0</v>
      </c>
      <c r="V556" s="30">
        <v>0.0</v>
      </c>
      <c r="W556" s="30">
        <v>0.0</v>
      </c>
      <c r="X556" s="30">
        <v>0.0</v>
      </c>
      <c r="Y556" s="30">
        <v>0.0</v>
      </c>
      <c r="Z556" s="30">
        <v>0.0</v>
      </c>
      <c r="AA556" s="30">
        <v>0.0</v>
      </c>
      <c r="AB556" s="30">
        <v>0.0</v>
      </c>
      <c r="AC556" s="30">
        <v>0.0</v>
      </c>
      <c r="AD556" s="30">
        <v>0.0</v>
      </c>
      <c r="AE556" s="30">
        <v>10.0</v>
      </c>
      <c r="AF556" s="30">
        <v>5.0</v>
      </c>
      <c r="AG556" s="30">
        <v>10.0</v>
      </c>
      <c r="AH556" s="30">
        <v>1.0</v>
      </c>
      <c r="AI556" s="30">
        <v>1.0</v>
      </c>
      <c r="AJ556" s="116"/>
    </row>
    <row r="557">
      <c r="A557" s="30">
        <v>14412.4</v>
      </c>
      <c r="B557" s="31">
        <v>44491.0</v>
      </c>
      <c r="C557" s="40">
        <v>44587.0</v>
      </c>
      <c r="D557" s="32" t="s">
        <v>194</v>
      </c>
      <c r="E557" s="32" t="s">
        <v>36</v>
      </c>
      <c r="F557" s="32" t="s">
        <v>124</v>
      </c>
      <c r="G557" s="32" t="s">
        <v>38</v>
      </c>
      <c r="H557" s="30">
        <v>27610.0</v>
      </c>
      <c r="I557" s="37"/>
      <c r="J557" s="30">
        <v>1.0</v>
      </c>
      <c r="K557" s="30">
        <v>0.0</v>
      </c>
      <c r="L557" s="30">
        <v>0.0</v>
      </c>
      <c r="M557" s="32" t="s">
        <v>39</v>
      </c>
      <c r="N557" s="32" t="s">
        <v>39</v>
      </c>
      <c r="O557" s="30">
        <v>0.0</v>
      </c>
      <c r="P557" s="30">
        <v>0.0</v>
      </c>
      <c r="Q557" s="30">
        <v>0.0</v>
      </c>
      <c r="R557" s="30">
        <v>0.0</v>
      </c>
      <c r="S557" s="30">
        <v>0.0</v>
      </c>
      <c r="T557" s="30">
        <v>0.0</v>
      </c>
      <c r="U557" s="30">
        <v>0.0</v>
      </c>
      <c r="V557" s="30">
        <v>0.0</v>
      </c>
      <c r="W557" s="30">
        <v>0.0</v>
      </c>
      <c r="X557" s="30">
        <v>0.0</v>
      </c>
      <c r="Y557" s="30">
        <v>0.0</v>
      </c>
      <c r="Z557" s="30">
        <v>0.0</v>
      </c>
      <c r="AA557" s="30">
        <v>0.0</v>
      </c>
      <c r="AB557" s="30">
        <v>0.0</v>
      </c>
      <c r="AC557" s="30">
        <v>0.0</v>
      </c>
      <c r="AD557" s="30">
        <v>0.0</v>
      </c>
      <c r="AE557" s="30">
        <v>7.0</v>
      </c>
      <c r="AF557" s="30">
        <v>3.0</v>
      </c>
      <c r="AG557" s="30">
        <v>10.0</v>
      </c>
      <c r="AH557" s="30">
        <v>1.0</v>
      </c>
      <c r="AI557" s="30">
        <v>1.0</v>
      </c>
      <c r="AJ557" s="116"/>
    </row>
    <row r="558">
      <c r="A558" s="30">
        <v>14412.5</v>
      </c>
      <c r="B558" s="31">
        <v>44491.0</v>
      </c>
      <c r="C558" s="40">
        <v>44587.0</v>
      </c>
      <c r="D558" s="32" t="s">
        <v>194</v>
      </c>
      <c r="E558" s="32" t="s">
        <v>36</v>
      </c>
      <c r="J558" s="30">
        <v>1.0</v>
      </c>
      <c r="K558" s="30">
        <v>0.0</v>
      </c>
      <c r="L558" s="30">
        <v>0.0</v>
      </c>
      <c r="M558" s="32" t="s">
        <v>39</v>
      </c>
      <c r="N558" s="32" t="s">
        <v>39</v>
      </c>
      <c r="O558" s="30">
        <v>0.0</v>
      </c>
      <c r="P558" s="30">
        <v>0.0</v>
      </c>
      <c r="Q558" s="30">
        <v>0.0</v>
      </c>
      <c r="R558" s="30">
        <v>0.0</v>
      </c>
      <c r="S558" s="30">
        <v>0.0</v>
      </c>
      <c r="T558" s="30">
        <v>0.0</v>
      </c>
      <c r="U558" s="30">
        <v>0.0</v>
      </c>
      <c r="V558" s="30">
        <v>0.0</v>
      </c>
      <c r="W558" s="30">
        <v>0.0</v>
      </c>
      <c r="X558" s="30">
        <v>0.0</v>
      </c>
      <c r="Y558" s="30">
        <v>0.0</v>
      </c>
      <c r="Z558" s="30">
        <v>0.0</v>
      </c>
      <c r="AA558" s="30">
        <v>0.0</v>
      </c>
      <c r="AB558" s="30">
        <v>0.0</v>
      </c>
      <c r="AC558" s="30">
        <v>0.0</v>
      </c>
      <c r="AD558" s="30">
        <v>0.0</v>
      </c>
      <c r="AE558" s="30">
        <v>6.0</v>
      </c>
      <c r="AF558" s="30">
        <v>3.0</v>
      </c>
      <c r="AG558" s="30">
        <v>10.0</v>
      </c>
      <c r="AH558" s="30">
        <v>0.0</v>
      </c>
      <c r="AI558" s="30">
        <v>1.0</v>
      </c>
      <c r="AJ558" s="116"/>
    </row>
    <row r="559">
      <c r="A559" s="30">
        <v>14412.6</v>
      </c>
      <c r="B559" s="31">
        <v>44491.0</v>
      </c>
      <c r="C559" s="40">
        <v>44587.0</v>
      </c>
      <c r="D559" s="32" t="s">
        <v>194</v>
      </c>
      <c r="E559" s="32" t="s">
        <v>36</v>
      </c>
      <c r="J559" s="30">
        <v>1.0</v>
      </c>
      <c r="K559" s="30">
        <v>0.0</v>
      </c>
      <c r="L559" s="30">
        <v>0.0</v>
      </c>
      <c r="M559" s="32" t="s">
        <v>39</v>
      </c>
      <c r="N559" s="32" t="s">
        <v>39</v>
      </c>
      <c r="O559" s="30">
        <v>0.0</v>
      </c>
      <c r="P559" s="30">
        <v>0.0</v>
      </c>
      <c r="Q559" s="30">
        <v>0.0</v>
      </c>
      <c r="R559" s="30">
        <v>0.0</v>
      </c>
      <c r="S559" s="30">
        <v>0.0</v>
      </c>
      <c r="T559" s="30">
        <v>0.0</v>
      </c>
      <c r="U559" s="30">
        <v>0.0</v>
      </c>
      <c r="V559" s="30">
        <v>0.0</v>
      </c>
      <c r="W559" s="30">
        <v>0.0</v>
      </c>
      <c r="X559" s="30">
        <v>0.0</v>
      </c>
      <c r="Y559" s="30">
        <v>0.0</v>
      </c>
      <c r="Z559" s="30">
        <v>6.0</v>
      </c>
      <c r="AA559" s="30">
        <v>6.0</v>
      </c>
      <c r="AB559" s="30">
        <v>12.0</v>
      </c>
      <c r="AC559" s="30">
        <v>2.0</v>
      </c>
      <c r="AD559" s="30">
        <v>1.0</v>
      </c>
      <c r="AE559" s="30">
        <v>0.0</v>
      </c>
      <c r="AF559" s="30">
        <v>0.0</v>
      </c>
      <c r="AG559" s="30">
        <v>0.0</v>
      </c>
      <c r="AH559" s="30">
        <v>0.0</v>
      </c>
      <c r="AI559" s="30">
        <v>0.0</v>
      </c>
      <c r="AJ559" s="116"/>
    </row>
    <row r="560">
      <c r="A560" s="30">
        <v>14413.1</v>
      </c>
      <c r="B560" s="31">
        <v>44491.0</v>
      </c>
      <c r="C560" s="40">
        <v>44494.0</v>
      </c>
      <c r="D560" s="32" t="s">
        <v>232</v>
      </c>
      <c r="E560" s="32" t="s">
        <v>36</v>
      </c>
      <c r="F560" s="32" t="s">
        <v>105</v>
      </c>
      <c r="G560" s="32" t="s">
        <v>51</v>
      </c>
      <c r="H560" s="30">
        <v>27502.0</v>
      </c>
      <c r="I560" s="37"/>
      <c r="J560" s="30">
        <v>0.0</v>
      </c>
      <c r="K560" s="30">
        <v>1.0</v>
      </c>
      <c r="L560" s="30">
        <v>0.0</v>
      </c>
      <c r="M560" s="32" t="s">
        <v>39</v>
      </c>
      <c r="N560" s="32" t="s">
        <v>39</v>
      </c>
      <c r="O560" s="30">
        <v>6.0</v>
      </c>
      <c r="P560" s="30">
        <v>0.0</v>
      </c>
      <c r="Q560" s="30">
        <v>0.0</v>
      </c>
      <c r="R560" s="30">
        <v>0.0</v>
      </c>
      <c r="S560" s="30">
        <v>0.0</v>
      </c>
      <c r="T560" s="30">
        <v>0.0</v>
      </c>
      <c r="U560" s="30">
        <v>0.0</v>
      </c>
      <c r="V560" s="30">
        <v>0.0</v>
      </c>
      <c r="W560" s="30">
        <v>0.0</v>
      </c>
      <c r="X560" s="30">
        <v>0.0</v>
      </c>
      <c r="Y560" s="30">
        <v>0.0</v>
      </c>
      <c r="Z560" s="30">
        <v>12.0</v>
      </c>
      <c r="AA560" s="30">
        <v>5.0</v>
      </c>
      <c r="AB560" s="30">
        <v>10.0</v>
      </c>
      <c r="AC560" s="30">
        <v>2.0</v>
      </c>
      <c r="AD560" s="30">
        <v>1.0</v>
      </c>
      <c r="AE560" s="30">
        <v>0.0</v>
      </c>
      <c r="AF560" s="30">
        <v>0.0</v>
      </c>
      <c r="AG560" s="30">
        <v>0.0</v>
      </c>
      <c r="AH560" s="30">
        <v>0.0</v>
      </c>
      <c r="AI560" s="30">
        <v>0.0</v>
      </c>
      <c r="AJ560" s="116"/>
    </row>
    <row r="561">
      <c r="A561" s="30">
        <v>14414.1</v>
      </c>
      <c r="B561" s="31">
        <v>44491.0</v>
      </c>
      <c r="C561" s="40">
        <v>44587.0</v>
      </c>
      <c r="D561" s="32" t="s">
        <v>482</v>
      </c>
      <c r="E561" s="33" t="s">
        <v>36</v>
      </c>
      <c r="F561" s="32" t="s">
        <v>191</v>
      </c>
      <c r="G561" s="32" t="s">
        <v>107</v>
      </c>
      <c r="H561" s="30">
        <v>27511.0</v>
      </c>
      <c r="I561" s="35"/>
      <c r="J561" s="30">
        <v>0.0</v>
      </c>
      <c r="K561" s="30">
        <v>1.0</v>
      </c>
      <c r="L561" s="30">
        <v>0.0</v>
      </c>
      <c r="M561" s="32" t="s">
        <v>39</v>
      </c>
      <c r="N561" s="32" t="s">
        <v>39</v>
      </c>
      <c r="O561" s="30">
        <v>0.0</v>
      </c>
      <c r="P561" s="30">
        <v>0.0</v>
      </c>
      <c r="Q561" s="30">
        <v>0.0</v>
      </c>
      <c r="R561" s="30">
        <v>0.0</v>
      </c>
      <c r="S561" s="30">
        <v>0.0</v>
      </c>
      <c r="T561" s="30">
        <v>0.0</v>
      </c>
      <c r="U561" s="30">
        <v>0.0</v>
      </c>
      <c r="V561" s="30">
        <v>0.0</v>
      </c>
      <c r="W561" s="30">
        <v>0.0</v>
      </c>
      <c r="X561" s="30">
        <v>0.0</v>
      </c>
      <c r="Y561" s="30">
        <v>1.0</v>
      </c>
      <c r="Z561" s="30">
        <v>0.0</v>
      </c>
      <c r="AA561" s="30">
        <v>0.0</v>
      </c>
      <c r="AB561" s="30">
        <v>0.0</v>
      </c>
      <c r="AC561" s="30">
        <v>0.0</v>
      </c>
      <c r="AD561" s="30">
        <v>0.0</v>
      </c>
      <c r="AE561" s="30">
        <v>0.0</v>
      </c>
      <c r="AF561" s="30">
        <v>0.0</v>
      </c>
      <c r="AG561" s="30">
        <v>0.0</v>
      </c>
      <c r="AH561" s="30">
        <v>0.0</v>
      </c>
      <c r="AI561" s="30">
        <v>0.0</v>
      </c>
      <c r="AJ561" s="116"/>
    </row>
    <row r="562">
      <c r="A562" s="30">
        <v>14414.2</v>
      </c>
      <c r="B562" s="31">
        <v>44491.0</v>
      </c>
      <c r="C562" s="40">
        <v>44587.0</v>
      </c>
      <c r="D562" s="32" t="s">
        <v>482</v>
      </c>
      <c r="E562" s="33" t="s">
        <v>36</v>
      </c>
      <c r="F562" s="32" t="s">
        <v>191</v>
      </c>
      <c r="G562" s="32" t="s">
        <v>107</v>
      </c>
      <c r="H562" s="30">
        <v>27511.0</v>
      </c>
      <c r="I562" s="35"/>
      <c r="J562" s="30">
        <v>0.0</v>
      </c>
      <c r="K562" s="30">
        <v>1.0</v>
      </c>
      <c r="L562" s="30">
        <v>0.0</v>
      </c>
      <c r="M562" s="32" t="s">
        <v>39</v>
      </c>
      <c r="N562" s="32" t="s">
        <v>39</v>
      </c>
      <c r="O562" s="30">
        <v>0.0</v>
      </c>
      <c r="P562" s="30">
        <v>0.0</v>
      </c>
      <c r="Q562" s="30">
        <v>0.0</v>
      </c>
      <c r="R562" s="30">
        <v>0.0</v>
      </c>
      <c r="S562" s="30">
        <v>0.0</v>
      </c>
      <c r="T562" s="30">
        <v>1.0</v>
      </c>
      <c r="U562" s="30">
        <v>0.0</v>
      </c>
      <c r="V562" s="30">
        <v>0.0</v>
      </c>
      <c r="W562" s="30">
        <v>0.0</v>
      </c>
      <c r="X562" s="30">
        <v>0.0</v>
      </c>
      <c r="Y562" s="30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116"/>
    </row>
    <row r="563">
      <c r="A563" s="30">
        <v>14414.3</v>
      </c>
      <c r="B563" s="31">
        <v>44491.0</v>
      </c>
      <c r="C563" s="40">
        <v>44587.0</v>
      </c>
      <c r="D563" s="32" t="s">
        <v>482</v>
      </c>
      <c r="E563" s="32" t="s">
        <v>36</v>
      </c>
      <c r="F563" s="32" t="s">
        <v>177</v>
      </c>
      <c r="G563" s="32" t="s">
        <v>107</v>
      </c>
      <c r="H563" s="30">
        <v>27513.0</v>
      </c>
      <c r="I563" s="35"/>
      <c r="J563" s="30">
        <v>0.0</v>
      </c>
      <c r="K563" s="30">
        <v>1.0</v>
      </c>
      <c r="L563" s="30">
        <v>0.0</v>
      </c>
      <c r="M563" s="32" t="s">
        <v>39</v>
      </c>
      <c r="N563" s="32" t="s">
        <v>39</v>
      </c>
      <c r="O563" s="30">
        <v>0.0</v>
      </c>
      <c r="P563" s="30">
        <v>0.0</v>
      </c>
      <c r="Q563" s="30">
        <v>0.0</v>
      </c>
      <c r="R563" s="30">
        <v>0.0</v>
      </c>
      <c r="S563" s="30">
        <v>0.0</v>
      </c>
      <c r="T563" s="30">
        <v>0.0</v>
      </c>
      <c r="U563" s="30">
        <v>0.0</v>
      </c>
      <c r="V563" s="30">
        <v>0.0</v>
      </c>
      <c r="W563" s="30">
        <v>0.0</v>
      </c>
      <c r="X563" s="30">
        <v>0.0</v>
      </c>
      <c r="Y563" s="30">
        <v>0.0</v>
      </c>
      <c r="Z563" s="30">
        <v>0.0</v>
      </c>
      <c r="AA563" s="30">
        <v>0.0</v>
      </c>
      <c r="AB563" s="30">
        <v>0.0</v>
      </c>
      <c r="AC563" s="30">
        <v>0.0</v>
      </c>
      <c r="AD563" s="30">
        <v>1.0</v>
      </c>
      <c r="AE563" s="30">
        <v>0.0</v>
      </c>
      <c r="AF563" s="30">
        <v>0.0</v>
      </c>
      <c r="AG563" s="30">
        <v>0.0</v>
      </c>
      <c r="AH563" s="30">
        <v>0.0</v>
      </c>
      <c r="AI563" s="30">
        <v>0.0</v>
      </c>
      <c r="AJ563" s="116"/>
    </row>
    <row r="564">
      <c r="A564" s="30">
        <v>14415.1</v>
      </c>
      <c r="B564" s="31">
        <v>44491.0</v>
      </c>
      <c r="C564" s="40">
        <v>44587.0</v>
      </c>
      <c r="D564" s="32" t="s">
        <v>350</v>
      </c>
      <c r="E564" s="32" t="s">
        <v>351</v>
      </c>
      <c r="H564" s="37"/>
      <c r="I564" s="35"/>
      <c r="J564" s="30">
        <v>1.0</v>
      </c>
      <c r="K564" s="30">
        <v>0.0</v>
      </c>
      <c r="L564" s="30">
        <v>0.0</v>
      </c>
      <c r="M564" s="32" t="s">
        <v>39</v>
      </c>
      <c r="N564" s="32" t="s">
        <v>39</v>
      </c>
      <c r="O564" s="30">
        <v>1.0</v>
      </c>
      <c r="P564" s="30">
        <v>0.0</v>
      </c>
      <c r="Q564" s="30">
        <v>0.0</v>
      </c>
      <c r="R564" s="30">
        <v>0.0</v>
      </c>
      <c r="S564" s="30">
        <v>0.0</v>
      </c>
      <c r="T564" s="30">
        <v>0.0</v>
      </c>
      <c r="U564" s="30">
        <v>0.0</v>
      </c>
      <c r="V564" s="30">
        <v>0.0</v>
      </c>
      <c r="W564" s="30">
        <v>0.0</v>
      </c>
      <c r="X564" s="30">
        <v>0.0</v>
      </c>
      <c r="Y564" s="30">
        <v>0.0</v>
      </c>
      <c r="Z564" s="30">
        <v>5.0</v>
      </c>
      <c r="AA564" s="30">
        <v>0.0</v>
      </c>
      <c r="AB564" s="30">
        <v>5.0</v>
      </c>
      <c r="AC564" s="30">
        <v>2.0</v>
      </c>
      <c r="AD564" s="30">
        <v>0.0</v>
      </c>
      <c r="AE564" s="30">
        <v>0.0</v>
      </c>
      <c r="AF564" s="30">
        <v>0.0</v>
      </c>
      <c r="AG564" s="30">
        <v>0.0</v>
      </c>
      <c r="AH564" s="30">
        <v>0.0</v>
      </c>
      <c r="AI564" s="30">
        <v>0.0</v>
      </c>
      <c r="AJ564" s="116"/>
    </row>
    <row r="565">
      <c r="A565" s="30">
        <v>14415.2</v>
      </c>
      <c r="B565" s="31">
        <v>44491.0</v>
      </c>
      <c r="C565" s="40">
        <v>44587.0</v>
      </c>
      <c r="D565" s="32" t="s">
        <v>350</v>
      </c>
      <c r="E565" s="32" t="s">
        <v>351</v>
      </c>
      <c r="H565" s="37"/>
      <c r="I565" s="35"/>
      <c r="J565" s="30">
        <v>0.0</v>
      </c>
      <c r="K565" s="30">
        <v>0.0</v>
      </c>
      <c r="L565" s="30">
        <v>1.0</v>
      </c>
      <c r="M565" s="32" t="s">
        <v>39</v>
      </c>
      <c r="N565" s="32" t="s">
        <v>39</v>
      </c>
      <c r="O565" s="30">
        <v>0.0</v>
      </c>
      <c r="P565" s="30">
        <v>0.0</v>
      </c>
      <c r="Q565" s="30">
        <v>0.0</v>
      </c>
      <c r="R565" s="30">
        <v>0.0</v>
      </c>
      <c r="S565" s="30">
        <v>0.0</v>
      </c>
      <c r="T565" s="30">
        <v>0.0</v>
      </c>
      <c r="U565" s="30">
        <v>5.0</v>
      </c>
      <c r="V565" s="30">
        <v>3.0</v>
      </c>
      <c r="W565" s="30">
        <v>0.0</v>
      </c>
      <c r="X565" s="30">
        <v>0.0</v>
      </c>
      <c r="Y565" s="30">
        <v>0.0</v>
      </c>
      <c r="Z565" s="30">
        <v>0.0</v>
      </c>
      <c r="AA565" s="30">
        <v>0.0</v>
      </c>
      <c r="AB565" s="30">
        <v>0.0</v>
      </c>
      <c r="AC565" s="30">
        <v>0.0</v>
      </c>
      <c r="AD565" s="30">
        <v>0.0</v>
      </c>
      <c r="AE565" s="30">
        <v>0.0</v>
      </c>
      <c r="AF565" s="30">
        <v>0.0</v>
      </c>
      <c r="AG565" s="30">
        <v>0.0</v>
      </c>
      <c r="AH565" s="30">
        <v>0.0</v>
      </c>
      <c r="AI565" s="30">
        <v>0.0</v>
      </c>
      <c r="AJ565" s="116"/>
    </row>
    <row r="566">
      <c r="A566" s="30">
        <v>14415.3</v>
      </c>
      <c r="B566" s="31">
        <v>44491.0</v>
      </c>
      <c r="C566" s="40">
        <v>44587.0</v>
      </c>
      <c r="D566" s="32" t="s">
        <v>350</v>
      </c>
      <c r="E566" s="32" t="s">
        <v>351</v>
      </c>
      <c r="H566" s="37"/>
      <c r="I566" s="35"/>
      <c r="J566" s="30">
        <v>0.0</v>
      </c>
      <c r="K566" s="30">
        <v>0.0</v>
      </c>
      <c r="L566" s="30">
        <v>1.0</v>
      </c>
      <c r="M566" s="32" t="s">
        <v>39</v>
      </c>
      <c r="N566" s="32" t="s">
        <v>39</v>
      </c>
      <c r="O566" s="30">
        <v>0.0</v>
      </c>
      <c r="P566" s="30">
        <v>0.0</v>
      </c>
      <c r="Q566" s="30">
        <v>0.0</v>
      </c>
      <c r="R566" s="30">
        <v>0.0</v>
      </c>
      <c r="S566" s="30">
        <v>0.0</v>
      </c>
      <c r="T566" s="30">
        <v>0.0</v>
      </c>
      <c r="U566" s="30">
        <v>10.0</v>
      </c>
      <c r="V566" s="30">
        <v>5.0</v>
      </c>
      <c r="W566" s="30">
        <v>0.0</v>
      </c>
      <c r="X566" s="30">
        <v>0.0</v>
      </c>
      <c r="Y566" s="30">
        <v>0.0</v>
      </c>
      <c r="Z566" s="30">
        <v>0.0</v>
      </c>
      <c r="AA566" s="30">
        <v>0.0</v>
      </c>
      <c r="AB566" s="30">
        <v>0.0</v>
      </c>
      <c r="AC566" s="30">
        <v>0.0</v>
      </c>
      <c r="AD566" s="30">
        <v>0.0</v>
      </c>
      <c r="AE566" s="30">
        <v>0.0</v>
      </c>
      <c r="AF566" s="30">
        <v>0.0</v>
      </c>
      <c r="AG566" s="30">
        <v>0.0</v>
      </c>
      <c r="AH566" s="30">
        <v>0.0</v>
      </c>
      <c r="AI566" s="30">
        <v>0.0</v>
      </c>
      <c r="AJ566" s="116"/>
    </row>
    <row r="567">
      <c r="A567" s="30">
        <v>14416.1</v>
      </c>
      <c r="B567" s="31">
        <v>44492.0</v>
      </c>
      <c r="C567" s="40">
        <v>44587.0</v>
      </c>
      <c r="D567" s="32" t="s">
        <v>84</v>
      </c>
      <c r="E567" s="32" t="s">
        <v>36</v>
      </c>
      <c r="F567" s="32" t="s">
        <v>47</v>
      </c>
      <c r="G567" s="33" t="s">
        <v>48</v>
      </c>
      <c r="H567" s="34">
        <v>27571.0</v>
      </c>
      <c r="I567" s="35"/>
      <c r="J567" s="30">
        <v>0.0</v>
      </c>
      <c r="K567" s="30">
        <v>1.0</v>
      </c>
      <c r="L567" s="30">
        <v>0.0</v>
      </c>
      <c r="M567" s="32" t="s">
        <v>49</v>
      </c>
      <c r="N567" s="32" t="s">
        <v>39</v>
      </c>
      <c r="O567" s="30">
        <v>0.0</v>
      </c>
      <c r="P567" s="30">
        <v>0.0</v>
      </c>
      <c r="Q567" s="30">
        <v>0.0</v>
      </c>
      <c r="R567" s="30">
        <v>0.0</v>
      </c>
      <c r="S567" s="30">
        <v>0.0</v>
      </c>
      <c r="T567" s="30">
        <v>0.0</v>
      </c>
      <c r="U567" s="30">
        <v>0.0</v>
      </c>
      <c r="V567" s="30">
        <v>0.0</v>
      </c>
      <c r="W567" s="30">
        <v>0.0</v>
      </c>
      <c r="X567" s="30">
        <v>0.0</v>
      </c>
      <c r="Y567" s="30">
        <v>0.0</v>
      </c>
      <c r="Z567" s="30">
        <v>0.0</v>
      </c>
      <c r="AA567" s="30">
        <v>0.0</v>
      </c>
      <c r="AB567" s="30">
        <v>0.0</v>
      </c>
      <c r="AC567" s="30">
        <v>0.0</v>
      </c>
      <c r="AD567" s="30">
        <v>0.0</v>
      </c>
      <c r="AE567" s="30">
        <v>7.0</v>
      </c>
      <c r="AF567" s="30">
        <v>5.0</v>
      </c>
      <c r="AG567" s="30">
        <v>10.0</v>
      </c>
      <c r="AH567" s="30">
        <v>1.0</v>
      </c>
      <c r="AI567" s="30">
        <v>1.0</v>
      </c>
      <c r="AJ567" s="116"/>
    </row>
    <row r="568">
      <c r="A568" s="30">
        <v>14417.1</v>
      </c>
      <c r="B568" s="31">
        <v>44494.0</v>
      </c>
      <c r="C568" s="40">
        <v>44587.0</v>
      </c>
      <c r="D568" s="32" t="s">
        <v>125</v>
      </c>
      <c r="E568" s="32" t="s">
        <v>36</v>
      </c>
      <c r="F568" s="32" t="s">
        <v>263</v>
      </c>
      <c r="G568" s="32" t="s">
        <v>91</v>
      </c>
      <c r="H568" s="30">
        <v>27597.0</v>
      </c>
      <c r="I568" s="37"/>
      <c r="J568" s="30">
        <v>0.0</v>
      </c>
      <c r="K568" s="30">
        <v>1.0</v>
      </c>
      <c r="L568" s="30">
        <v>0.0</v>
      </c>
      <c r="M568" s="32" t="s">
        <v>39</v>
      </c>
      <c r="N568" s="32" t="s">
        <v>39</v>
      </c>
      <c r="O568" s="30">
        <v>0.0</v>
      </c>
      <c r="P568" s="30">
        <v>0.0</v>
      </c>
      <c r="Q568" s="30">
        <v>0.0</v>
      </c>
      <c r="R568" s="30">
        <v>0.0</v>
      </c>
      <c r="S568" s="30">
        <v>0.0</v>
      </c>
      <c r="T568" s="30">
        <v>0.0</v>
      </c>
      <c r="U568" s="30">
        <v>0.0</v>
      </c>
      <c r="V568" s="30">
        <v>0.0</v>
      </c>
      <c r="W568" s="30">
        <v>0.0</v>
      </c>
      <c r="X568" s="30">
        <v>0.0</v>
      </c>
      <c r="Y568" s="30">
        <v>0.0</v>
      </c>
      <c r="Z568" s="30">
        <v>6.0</v>
      </c>
      <c r="AA568" s="30">
        <v>5.0</v>
      </c>
      <c r="AB568" s="30">
        <v>10.0</v>
      </c>
      <c r="AC568" s="30">
        <v>1.0</v>
      </c>
      <c r="AD568" s="30">
        <v>1.0</v>
      </c>
      <c r="AE568" s="30">
        <v>0.0</v>
      </c>
      <c r="AF568" s="30">
        <v>0.0</v>
      </c>
      <c r="AG568" s="30">
        <v>0.0</v>
      </c>
      <c r="AH568" s="30">
        <v>0.0</v>
      </c>
      <c r="AI568" s="30">
        <v>0.0</v>
      </c>
      <c r="AJ568" s="116"/>
    </row>
    <row r="569">
      <c r="A569" s="30">
        <v>14417.2</v>
      </c>
      <c r="B569" s="31">
        <v>44494.0</v>
      </c>
      <c r="C569" s="40">
        <v>44587.0</v>
      </c>
      <c r="D569" s="32" t="s">
        <v>125</v>
      </c>
      <c r="E569" s="32" t="s">
        <v>36</v>
      </c>
      <c r="F569" s="32" t="s">
        <v>263</v>
      </c>
      <c r="G569" s="32" t="s">
        <v>91</v>
      </c>
      <c r="H569" s="30">
        <v>27597.0</v>
      </c>
      <c r="I569" s="37"/>
      <c r="J569" s="30">
        <v>0.0</v>
      </c>
      <c r="K569" s="30">
        <v>1.0</v>
      </c>
      <c r="L569" s="30">
        <v>0.0</v>
      </c>
      <c r="M569" s="32" t="s">
        <v>39</v>
      </c>
      <c r="N569" s="32" t="s">
        <v>39</v>
      </c>
      <c r="O569" s="30">
        <v>0.0</v>
      </c>
      <c r="P569" s="30">
        <v>0.0</v>
      </c>
      <c r="Q569" s="30">
        <v>0.0</v>
      </c>
      <c r="R569" s="30">
        <v>0.0</v>
      </c>
      <c r="S569" s="30">
        <v>0.0</v>
      </c>
      <c r="T569" s="30">
        <v>0.0</v>
      </c>
      <c r="U569" s="30">
        <v>5.0</v>
      </c>
      <c r="V569" s="30">
        <v>5.0</v>
      </c>
      <c r="W569" s="30">
        <v>10.0</v>
      </c>
      <c r="X569" s="30">
        <v>1.0</v>
      </c>
      <c r="Y569" s="30">
        <v>1.0</v>
      </c>
      <c r="Z569" s="30">
        <v>0.0</v>
      </c>
      <c r="AA569" s="30">
        <v>0.0</v>
      </c>
      <c r="AB569" s="30">
        <v>0.0</v>
      </c>
      <c r="AC569" s="30">
        <v>0.0</v>
      </c>
      <c r="AD569" s="30">
        <v>0.0</v>
      </c>
      <c r="AE569" s="30">
        <v>0.0</v>
      </c>
      <c r="AF569" s="30">
        <v>0.0</v>
      </c>
      <c r="AG569" s="30">
        <v>0.0</v>
      </c>
      <c r="AH569" s="30">
        <v>0.0</v>
      </c>
      <c r="AI569" s="30">
        <v>0.0</v>
      </c>
      <c r="AJ569" s="116"/>
    </row>
    <row r="570">
      <c r="A570" s="30">
        <v>14417.3</v>
      </c>
      <c r="B570" s="31">
        <v>44494.0</v>
      </c>
      <c r="C570" s="40">
        <v>44587.0</v>
      </c>
      <c r="D570" s="32" t="s">
        <v>125</v>
      </c>
      <c r="E570" s="32" t="s">
        <v>36</v>
      </c>
      <c r="J570" s="30">
        <v>1.0</v>
      </c>
      <c r="K570" s="30">
        <v>0.0</v>
      </c>
      <c r="L570" s="30">
        <v>0.0</v>
      </c>
      <c r="M570" s="32" t="s">
        <v>39</v>
      </c>
      <c r="N570" s="32" t="s">
        <v>39</v>
      </c>
      <c r="O570" s="30">
        <v>0.0</v>
      </c>
      <c r="P570" s="30">
        <v>0.0</v>
      </c>
      <c r="Q570" s="30">
        <v>0.0</v>
      </c>
      <c r="R570" s="30">
        <v>0.0</v>
      </c>
      <c r="S570" s="30">
        <v>0.0</v>
      </c>
      <c r="T570" s="30">
        <v>0.0</v>
      </c>
      <c r="U570" s="30">
        <v>0.0</v>
      </c>
      <c r="V570" s="30">
        <v>0.0</v>
      </c>
      <c r="W570" s="30">
        <v>0.0</v>
      </c>
      <c r="X570" s="30">
        <v>0.0</v>
      </c>
      <c r="Y570" s="30">
        <v>0.0</v>
      </c>
      <c r="Z570" s="30">
        <v>1.0</v>
      </c>
      <c r="AA570" s="30">
        <v>2.0</v>
      </c>
      <c r="AB570" s="30">
        <v>10.0</v>
      </c>
      <c r="AC570" s="30">
        <v>1.0</v>
      </c>
      <c r="AD570" s="30">
        <v>1.0</v>
      </c>
      <c r="AE570" s="30">
        <v>0.0</v>
      </c>
      <c r="AF570" s="30">
        <v>0.0</v>
      </c>
      <c r="AG570" s="30">
        <v>0.0</v>
      </c>
      <c r="AH570" s="30">
        <v>0.0</v>
      </c>
      <c r="AI570" s="30">
        <v>0.0</v>
      </c>
      <c r="AJ570" s="116"/>
    </row>
    <row r="571">
      <c r="A571" s="30">
        <v>14418.1</v>
      </c>
      <c r="B571" s="31">
        <v>44494.0</v>
      </c>
      <c r="C571" s="40">
        <v>44587.0</v>
      </c>
      <c r="D571" s="32" t="s">
        <v>448</v>
      </c>
      <c r="E571" s="32" t="s">
        <v>36</v>
      </c>
      <c r="F571" s="32" t="s">
        <v>192</v>
      </c>
      <c r="G571" s="32" t="s">
        <v>38</v>
      </c>
      <c r="H571" s="30">
        <v>27606.0</v>
      </c>
      <c r="I571" s="37"/>
      <c r="J571" s="30">
        <v>0.0</v>
      </c>
      <c r="K571" s="30">
        <v>1.0</v>
      </c>
      <c r="L571" s="30">
        <v>0.0</v>
      </c>
      <c r="M571" s="32" t="s">
        <v>39</v>
      </c>
      <c r="N571" s="32" t="s">
        <v>39</v>
      </c>
      <c r="O571" s="30">
        <v>0.0</v>
      </c>
      <c r="P571" s="30">
        <v>0.0</v>
      </c>
      <c r="Q571" s="30">
        <v>0.0</v>
      </c>
      <c r="R571" s="30">
        <v>0.0</v>
      </c>
      <c r="S571" s="30">
        <v>0.0</v>
      </c>
      <c r="T571" s="30">
        <v>0.0</v>
      </c>
      <c r="U571" s="30">
        <v>11.0</v>
      </c>
      <c r="V571" s="30">
        <v>5.0</v>
      </c>
      <c r="W571" s="30">
        <v>10.0</v>
      </c>
      <c r="X571" s="30">
        <v>2.0</v>
      </c>
      <c r="Y571" s="30">
        <v>1.0</v>
      </c>
      <c r="Z571" s="30">
        <v>0.0</v>
      </c>
      <c r="AA571" s="30">
        <v>0.0</v>
      </c>
      <c r="AB571" s="30">
        <v>0.0</v>
      </c>
      <c r="AC571" s="30">
        <v>0.0</v>
      </c>
      <c r="AD571" s="30">
        <v>0.0</v>
      </c>
      <c r="AE571" s="30">
        <v>0.0</v>
      </c>
      <c r="AF571" s="30">
        <v>0.0</v>
      </c>
      <c r="AG571" s="30">
        <v>0.0</v>
      </c>
      <c r="AH571" s="30">
        <v>0.0</v>
      </c>
      <c r="AI571" s="30">
        <v>0.0</v>
      </c>
      <c r="AJ571" s="116"/>
    </row>
    <row r="572">
      <c r="A572" s="30">
        <v>14418.2</v>
      </c>
      <c r="B572" s="31">
        <v>44494.0</v>
      </c>
      <c r="C572" s="40">
        <v>44587.0</v>
      </c>
      <c r="D572" s="32" t="s">
        <v>448</v>
      </c>
      <c r="E572" s="32" t="s">
        <v>36</v>
      </c>
      <c r="J572" s="30">
        <v>0.0</v>
      </c>
      <c r="K572" s="30">
        <v>0.0</v>
      </c>
      <c r="L572" s="30">
        <v>1.0</v>
      </c>
      <c r="M572" s="32" t="s">
        <v>39</v>
      </c>
      <c r="N572" s="32" t="s">
        <v>39</v>
      </c>
      <c r="O572" s="30">
        <v>0.0</v>
      </c>
      <c r="P572" s="30">
        <v>12.0</v>
      </c>
      <c r="Q572" s="30">
        <v>7.0</v>
      </c>
      <c r="R572" s="30">
        <v>0.0</v>
      </c>
      <c r="S572" s="30">
        <v>0.0</v>
      </c>
      <c r="T572" s="30">
        <v>1.0</v>
      </c>
      <c r="U572" s="30">
        <v>0.0</v>
      </c>
      <c r="V572" s="30">
        <v>0.0</v>
      </c>
      <c r="W572" s="30">
        <v>0.0</v>
      </c>
      <c r="X572" s="30">
        <v>0.0</v>
      </c>
      <c r="Y572" s="30">
        <v>0.0</v>
      </c>
      <c r="Z572" s="30">
        <v>0.0</v>
      </c>
      <c r="AA572" s="30">
        <v>0.0</v>
      </c>
      <c r="AB572" s="30">
        <v>0.0</v>
      </c>
      <c r="AC572" s="30">
        <v>0.0</v>
      </c>
      <c r="AD572" s="30">
        <v>0.0</v>
      </c>
      <c r="AE572" s="30">
        <v>0.0</v>
      </c>
      <c r="AF572" s="30">
        <v>0.0</v>
      </c>
      <c r="AG572" s="30">
        <v>0.0</v>
      </c>
      <c r="AH572" s="30">
        <v>0.0</v>
      </c>
      <c r="AI572" s="30">
        <v>0.0</v>
      </c>
      <c r="AJ572" s="116"/>
    </row>
    <row r="573">
      <c r="A573" s="30">
        <v>14419.1</v>
      </c>
      <c r="B573" s="31">
        <v>44494.0</v>
      </c>
      <c r="C573" s="40">
        <v>44494.0</v>
      </c>
      <c r="D573" s="32" t="s">
        <v>387</v>
      </c>
      <c r="E573" s="32" t="s">
        <v>160</v>
      </c>
      <c r="F573" s="32" t="s">
        <v>95</v>
      </c>
      <c r="G573" s="32" t="s">
        <v>38</v>
      </c>
      <c r="H573" s="30">
        <v>27610.0</v>
      </c>
      <c r="I573" s="37"/>
      <c r="J573" s="30">
        <v>0.0</v>
      </c>
      <c r="K573" s="30">
        <v>1.0</v>
      </c>
      <c r="L573" s="30">
        <v>0.0</v>
      </c>
      <c r="M573" s="32" t="s">
        <v>39</v>
      </c>
      <c r="N573" s="32" t="s">
        <v>39</v>
      </c>
      <c r="O573" s="30">
        <v>3.0</v>
      </c>
      <c r="P573" s="30">
        <v>0.0</v>
      </c>
      <c r="Q573" s="30">
        <v>0.0</v>
      </c>
      <c r="R573" s="30">
        <v>0.0</v>
      </c>
      <c r="S573" s="30">
        <v>0.0</v>
      </c>
      <c r="T573" s="30">
        <v>0.0</v>
      </c>
      <c r="U573" s="30">
        <v>11.0</v>
      </c>
      <c r="V573" s="30">
        <v>5.0</v>
      </c>
      <c r="W573" s="30">
        <v>10.0</v>
      </c>
      <c r="X573" s="30">
        <v>1.0</v>
      </c>
      <c r="Y573" s="30">
        <v>1.0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116"/>
    </row>
    <row r="574">
      <c r="A574" s="30">
        <v>14419.2</v>
      </c>
      <c r="B574" s="31">
        <v>44494.0</v>
      </c>
      <c r="C574" s="40">
        <v>44494.0</v>
      </c>
      <c r="D574" s="32" t="s">
        <v>387</v>
      </c>
      <c r="E574" s="33" t="s">
        <v>160</v>
      </c>
      <c r="F574" s="32" t="s">
        <v>95</v>
      </c>
      <c r="G574" s="32" t="s">
        <v>38</v>
      </c>
      <c r="H574" s="30">
        <v>27610.0</v>
      </c>
      <c r="I574" s="35"/>
      <c r="J574" s="30">
        <v>0.0</v>
      </c>
      <c r="K574" s="30">
        <v>1.0</v>
      </c>
      <c r="L574" s="30">
        <v>0.0</v>
      </c>
      <c r="M574" s="32" t="s">
        <v>39</v>
      </c>
      <c r="N574" s="32" t="s">
        <v>39</v>
      </c>
      <c r="O574" s="30">
        <v>3.0</v>
      </c>
      <c r="P574" s="30">
        <v>0.0</v>
      </c>
      <c r="Q574" s="30">
        <v>0.0</v>
      </c>
      <c r="R574" s="30">
        <v>0.0</v>
      </c>
      <c r="S574" s="30">
        <v>0.0</v>
      </c>
      <c r="T574" s="30">
        <v>0.0</v>
      </c>
      <c r="U574" s="30">
        <v>11.0</v>
      </c>
      <c r="V574" s="30">
        <v>5.0</v>
      </c>
      <c r="W574" s="30">
        <v>10.0</v>
      </c>
      <c r="X574" s="30">
        <v>1.0</v>
      </c>
      <c r="Y574" s="30">
        <v>1.0</v>
      </c>
      <c r="Z574" s="30">
        <v>0.0</v>
      </c>
      <c r="AA574" s="30">
        <v>0.0</v>
      </c>
      <c r="AB574" s="30">
        <v>0.0</v>
      </c>
      <c r="AC574" s="30">
        <v>0.0</v>
      </c>
      <c r="AD574" s="30">
        <v>0.0</v>
      </c>
      <c r="AE574" s="30">
        <v>0.0</v>
      </c>
      <c r="AF574" s="30">
        <v>0.0</v>
      </c>
      <c r="AG574" s="30">
        <v>0.0</v>
      </c>
      <c r="AH574" s="30">
        <v>0.0</v>
      </c>
      <c r="AI574" s="30">
        <v>0.0</v>
      </c>
      <c r="AJ574" s="116"/>
    </row>
    <row r="575">
      <c r="A575" s="30">
        <v>14419.3</v>
      </c>
      <c r="B575" s="31">
        <v>44494.0</v>
      </c>
      <c r="C575" s="40">
        <v>44494.0</v>
      </c>
      <c r="D575" s="32" t="s">
        <v>387</v>
      </c>
      <c r="E575" s="32" t="s">
        <v>160</v>
      </c>
      <c r="F575" s="32" t="s">
        <v>95</v>
      </c>
      <c r="G575" s="32" t="s">
        <v>38</v>
      </c>
      <c r="H575" s="30">
        <v>27610.0</v>
      </c>
      <c r="I575" s="35"/>
      <c r="J575" s="30">
        <v>0.0</v>
      </c>
      <c r="K575" s="30">
        <v>1.0</v>
      </c>
      <c r="L575" s="30">
        <v>0.0</v>
      </c>
      <c r="M575" s="32" t="s">
        <v>39</v>
      </c>
      <c r="N575" s="32" t="s">
        <v>39</v>
      </c>
      <c r="O575" s="30">
        <v>3.0</v>
      </c>
      <c r="P575" s="30">
        <v>11.0</v>
      </c>
      <c r="Q575" s="30">
        <v>5.0</v>
      </c>
      <c r="R575" s="30">
        <v>10.0</v>
      </c>
      <c r="S575" s="30">
        <v>1.0</v>
      </c>
      <c r="T575" s="30">
        <v>1.0</v>
      </c>
      <c r="U575" s="30">
        <v>0.0</v>
      </c>
      <c r="V575" s="30">
        <v>0.0</v>
      </c>
      <c r="W575" s="30">
        <v>0.0</v>
      </c>
      <c r="X575" s="30">
        <v>0.0</v>
      </c>
      <c r="Y575" s="30">
        <v>0.0</v>
      </c>
      <c r="Z575" s="30">
        <v>0.0</v>
      </c>
      <c r="AA575" s="30">
        <v>0.0</v>
      </c>
      <c r="AB575" s="30">
        <v>0.0</v>
      </c>
      <c r="AC575" s="30">
        <v>0.0</v>
      </c>
      <c r="AD575" s="30">
        <v>0.0</v>
      </c>
      <c r="AE575" s="30">
        <v>0.0</v>
      </c>
      <c r="AF575" s="30">
        <v>0.0</v>
      </c>
      <c r="AG575" s="30">
        <v>0.0</v>
      </c>
      <c r="AH575" s="30">
        <v>0.0</v>
      </c>
      <c r="AI575" s="30">
        <v>0.0</v>
      </c>
      <c r="AJ575" s="116"/>
    </row>
    <row r="576">
      <c r="A576" s="30">
        <v>14419.4</v>
      </c>
      <c r="B576" s="31">
        <v>44494.0</v>
      </c>
      <c r="C576" s="40">
        <v>44494.0</v>
      </c>
      <c r="D576" s="32" t="s">
        <v>387</v>
      </c>
      <c r="E576" s="32" t="s">
        <v>160</v>
      </c>
      <c r="F576" s="37"/>
      <c r="G576" s="38"/>
      <c r="H576" s="38"/>
      <c r="I576" s="35"/>
      <c r="J576" s="30">
        <v>0.0</v>
      </c>
      <c r="K576" s="30">
        <v>0.0</v>
      </c>
      <c r="L576" s="30">
        <v>1.0</v>
      </c>
      <c r="M576" s="32" t="s">
        <v>39</v>
      </c>
      <c r="N576" s="32" t="s">
        <v>39</v>
      </c>
      <c r="O576" s="30">
        <v>3.0</v>
      </c>
      <c r="P576" s="30">
        <v>11.0</v>
      </c>
      <c r="Q576" s="30">
        <v>5.0</v>
      </c>
      <c r="R576" s="30">
        <v>10.0</v>
      </c>
      <c r="S576" s="30">
        <v>1.0</v>
      </c>
      <c r="T576" s="30">
        <v>1.0</v>
      </c>
      <c r="U576" s="30">
        <v>0.0</v>
      </c>
      <c r="V576" s="30">
        <v>0.0</v>
      </c>
      <c r="W576" s="30">
        <v>0.0</v>
      </c>
      <c r="X576" s="30">
        <v>0.0</v>
      </c>
      <c r="Y576" s="30">
        <v>0.0</v>
      </c>
      <c r="Z576" s="30">
        <v>0.0</v>
      </c>
      <c r="AA576" s="30">
        <v>0.0</v>
      </c>
      <c r="AB576" s="30">
        <v>0.0</v>
      </c>
      <c r="AC576" s="30">
        <v>0.0</v>
      </c>
      <c r="AD576" s="30">
        <v>0.0</v>
      </c>
      <c r="AE576" s="30">
        <v>0.0</v>
      </c>
      <c r="AF576" s="30">
        <v>0.0</v>
      </c>
      <c r="AG576" s="30">
        <v>0.0</v>
      </c>
      <c r="AH576" s="30">
        <v>0.0</v>
      </c>
      <c r="AI576" s="30">
        <v>0.0</v>
      </c>
      <c r="AJ576" s="116"/>
    </row>
    <row r="577">
      <c r="A577" s="30">
        <v>14419.5</v>
      </c>
      <c r="B577" s="31">
        <v>44494.0</v>
      </c>
      <c r="C577" s="40">
        <v>44494.0</v>
      </c>
      <c r="D577" s="32" t="s">
        <v>387</v>
      </c>
      <c r="E577" s="32" t="s">
        <v>160</v>
      </c>
      <c r="F577" s="37"/>
      <c r="G577" s="38"/>
      <c r="H577" s="38"/>
      <c r="I577" s="35"/>
      <c r="J577" s="30">
        <v>1.0</v>
      </c>
      <c r="K577" s="30">
        <v>0.0</v>
      </c>
      <c r="L577" s="30">
        <v>0.0</v>
      </c>
      <c r="M577" s="32" t="s">
        <v>39</v>
      </c>
      <c r="N577" s="32" t="s">
        <v>39</v>
      </c>
      <c r="O577" s="30">
        <v>3.0</v>
      </c>
      <c r="P577" s="30">
        <v>0.0</v>
      </c>
      <c r="Q577" s="30">
        <v>0.0</v>
      </c>
      <c r="R577" s="30">
        <v>0.0</v>
      </c>
      <c r="S577" s="30">
        <v>0.0</v>
      </c>
      <c r="T577" s="30">
        <v>0.0</v>
      </c>
      <c r="U577" s="30">
        <v>0.0</v>
      </c>
      <c r="V577" s="30">
        <v>0.0</v>
      </c>
      <c r="W577" s="30">
        <v>0.0</v>
      </c>
      <c r="X577" s="30">
        <v>0.0</v>
      </c>
      <c r="Y577" s="30">
        <v>0.0</v>
      </c>
      <c r="Z577" s="30">
        <v>6.0</v>
      </c>
      <c r="AA577" s="30">
        <v>3.0</v>
      </c>
      <c r="AB577" s="30">
        <v>12.0</v>
      </c>
      <c r="AC577" s="30">
        <v>1.0</v>
      </c>
      <c r="AD577" s="30">
        <v>1.0</v>
      </c>
      <c r="AE577" s="30">
        <v>0.0</v>
      </c>
      <c r="AF577" s="30">
        <v>0.0</v>
      </c>
      <c r="AG577" s="30">
        <v>0.0</v>
      </c>
      <c r="AH577" s="30">
        <v>0.0</v>
      </c>
      <c r="AI577" s="30">
        <v>0.0</v>
      </c>
      <c r="AJ577" s="116"/>
    </row>
    <row r="578">
      <c r="A578" s="30">
        <v>14419.6</v>
      </c>
      <c r="B578" s="31">
        <v>44494.0</v>
      </c>
      <c r="C578" s="124">
        <v>44494.0</v>
      </c>
      <c r="D578" s="32" t="s">
        <v>387</v>
      </c>
      <c r="E578" s="32" t="s">
        <v>160</v>
      </c>
      <c r="F578" s="37"/>
      <c r="G578" s="37"/>
      <c r="H578" s="37"/>
      <c r="I578" s="37"/>
      <c r="J578" s="30">
        <v>1.0</v>
      </c>
      <c r="K578" s="30">
        <v>0.0</v>
      </c>
      <c r="L578" s="30">
        <v>0.0</v>
      </c>
      <c r="M578" s="32" t="s">
        <v>39</v>
      </c>
      <c r="N578" s="32" t="s">
        <v>39</v>
      </c>
      <c r="O578" s="30">
        <v>3.0</v>
      </c>
      <c r="P578" s="30">
        <v>0.0</v>
      </c>
      <c r="Q578" s="30">
        <v>0.0</v>
      </c>
      <c r="R578" s="30">
        <v>0.0</v>
      </c>
      <c r="S578" s="30">
        <v>0.0</v>
      </c>
      <c r="T578" s="30">
        <v>0.0</v>
      </c>
      <c r="U578" s="30">
        <v>0.0</v>
      </c>
      <c r="V578" s="30">
        <v>0.0</v>
      </c>
      <c r="W578" s="30">
        <v>0.0</v>
      </c>
      <c r="X578" s="30">
        <v>0.0</v>
      </c>
      <c r="Y578" s="30">
        <v>0.0</v>
      </c>
      <c r="Z578" s="30">
        <v>0.0</v>
      </c>
      <c r="AA578" s="30">
        <v>0.0</v>
      </c>
      <c r="AB578" s="30">
        <v>0.0</v>
      </c>
      <c r="AC578" s="30">
        <v>0.0</v>
      </c>
      <c r="AD578" s="30">
        <v>0.0</v>
      </c>
      <c r="AE578" s="30">
        <v>6.0</v>
      </c>
      <c r="AF578" s="30">
        <v>3.0</v>
      </c>
      <c r="AG578" s="30">
        <v>10.0</v>
      </c>
      <c r="AH578" s="30">
        <v>1.0</v>
      </c>
      <c r="AI578" s="30">
        <v>1.0</v>
      </c>
      <c r="AJ578" s="116"/>
    </row>
    <row r="579">
      <c r="A579" s="30">
        <v>14420.1</v>
      </c>
      <c r="B579" s="31">
        <v>44494.0</v>
      </c>
      <c r="C579" s="40">
        <v>44588.0</v>
      </c>
      <c r="D579" s="32" t="s">
        <v>125</v>
      </c>
      <c r="E579" s="32" t="s">
        <v>36</v>
      </c>
      <c r="F579" s="32" t="s">
        <v>263</v>
      </c>
      <c r="G579" s="32" t="s">
        <v>91</v>
      </c>
      <c r="H579" s="30">
        <v>27597.0</v>
      </c>
      <c r="I579" s="37"/>
      <c r="J579" s="30">
        <v>0.0</v>
      </c>
      <c r="K579" s="30">
        <v>1.0</v>
      </c>
      <c r="L579" s="30">
        <v>0.0</v>
      </c>
      <c r="M579" s="32" t="s">
        <v>39</v>
      </c>
      <c r="N579" s="32" t="s">
        <v>39</v>
      </c>
      <c r="O579" s="30">
        <v>0.0</v>
      </c>
      <c r="P579" s="30">
        <v>9.0</v>
      </c>
      <c r="Q579" s="30">
        <v>5.0</v>
      </c>
      <c r="R579" s="30">
        <v>10.0</v>
      </c>
      <c r="S579" s="30">
        <v>2.0</v>
      </c>
      <c r="T579" s="30">
        <v>1.0</v>
      </c>
      <c r="U579" s="30">
        <v>0.0</v>
      </c>
      <c r="V579" s="30">
        <v>0.0</v>
      </c>
      <c r="W579" s="30">
        <v>0.0</v>
      </c>
      <c r="X579" s="30">
        <v>0.0</v>
      </c>
      <c r="Y579" s="30">
        <v>0.0</v>
      </c>
      <c r="Z579" s="30">
        <v>0.0</v>
      </c>
      <c r="AA579" s="30">
        <v>0.0</v>
      </c>
      <c r="AB579" s="30">
        <v>0.0</v>
      </c>
      <c r="AC579" s="30">
        <v>0.0</v>
      </c>
      <c r="AD579" s="30">
        <v>0.0</v>
      </c>
      <c r="AE579" s="30">
        <v>0.0</v>
      </c>
      <c r="AF579" s="30">
        <v>0.0</v>
      </c>
      <c r="AG579" s="30">
        <v>0.0</v>
      </c>
      <c r="AH579" s="30">
        <v>0.0</v>
      </c>
      <c r="AI579" s="30">
        <v>0.0</v>
      </c>
      <c r="AJ579" s="116"/>
    </row>
    <row r="580">
      <c r="A580" s="30">
        <v>14420.2</v>
      </c>
      <c r="B580" s="31">
        <v>44494.0</v>
      </c>
      <c r="C580" s="40">
        <v>44588.0</v>
      </c>
      <c r="D580" s="32" t="s">
        <v>125</v>
      </c>
      <c r="E580" s="32" t="s">
        <v>36</v>
      </c>
      <c r="F580" s="32" t="s">
        <v>263</v>
      </c>
      <c r="G580" s="32" t="s">
        <v>91</v>
      </c>
      <c r="H580" s="30">
        <v>27597.0</v>
      </c>
      <c r="I580" s="37"/>
      <c r="J580" s="30">
        <v>0.0</v>
      </c>
      <c r="K580" s="30">
        <v>1.0</v>
      </c>
      <c r="L580" s="30">
        <v>0.0</v>
      </c>
      <c r="M580" s="32" t="s">
        <v>39</v>
      </c>
      <c r="N580" s="32" t="s">
        <v>39</v>
      </c>
      <c r="O580" s="30">
        <v>0.0</v>
      </c>
      <c r="P580" s="30">
        <v>0.0</v>
      </c>
      <c r="Q580" s="30">
        <v>0.0</v>
      </c>
      <c r="R580" s="30">
        <v>0.0</v>
      </c>
      <c r="S580" s="30">
        <v>0.0</v>
      </c>
      <c r="T580" s="30">
        <v>0.0</v>
      </c>
      <c r="U580" s="30">
        <v>10.0</v>
      </c>
      <c r="V580" s="30">
        <v>5.0</v>
      </c>
      <c r="W580" s="30">
        <v>10.0</v>
      </c>
      <c r="X580" s="30">
        <v>1.0</v>
      </c>
      <c r="Y580" s="30">
        <v>1.0</v>
      </c>
      <c r="Z580" s="30">
        <v>0.0</v>
      </c>
      <c r="AA580" s="30">
        <v>0.0</v>
      </c>
      <c r="AB580" s="30">
        <v>0.0</v>
      </c>
      <c r="AC580" s="30">
        <v>0.0</v>
      </c>
      <c r="AD580" s="30">
        <v>0.0</v>
      </c>
      <c r="AE580" s="30">
        <v>0.0</v>
      </c>
      <c r="AF580" s="30">
        <v>0.0</v>
      </c>
      <c r="AG580" s="30">
        <v>0.0</v>
      </c>
      <c r="AH580" s="30">
        <v>0.0</v>
      </c>
      <c r="AI580" s="30">
        <v>0.0</v>
      </c>
      <c r="AJ580" s="116"/>
    </row>
    <row r="581">
      <c r="A581" s="30">
        <v>14420.3</v>
      </c>
      <c r="B581" s="31">
        <v>44494.0</v>
      </c>
      <c r="C581" s="40">
        <v>44587.0</v>
      </c>
      <c r="D581" s="32" t="s">
        <v>125</v>
      </c>
      <c r="E581" s="32" t="s">
        <v>36</v>
      </c>
      <c r="J581" s="30">
        <v>0.0</v>
      </c>
      <c r="K581" s="30">
        <v>0.0</v>
      </c>
      <c r="L581" s="30">
        <v>1.0</v>
      </c>
      <c r="M581" s="32" t="s">
        <v>39</v>
      </c>
      <c r="N581" s="32" t="s">
        <v>39</v>
      </c>
      <c r="O581" s="30">
        <v>0.0</v>
      </c>
      <c r="P581" s="30">
        <v>0.0</v>
      </c>
      <c r="Q581" s="30">
        <v>0.0</v>
      </c>
      <c r="R581" s="30">
        <v>0.0</v>
      </c>
      <c r="S581" s="30">
        <v>0.0</v>
      </c>
      <c r="T581" s="30">
        <v>0.0</v>
      </c>
      <c r="U581" s="30">
        <v>10.0</v>
      </c>
      <c r="V581" s="30">
        <v>5.0</v>
      </c>
      <c r="W581" s="30">
        <v>10.0</v>
      </c>
      <c r="X581" s="30">
        <v>1.0</v>
      </c>
      <c r="Y581" s="30">
        <v>1.0</v>
      </c>
      <c r="Z581" s="30">
        <v>0.0</v>
      </c>
      <c r="AA581" s="30">
        <v>0.0</v>
      </c>
      <c r="AB581" s="30">
        <v>0.0</v>
      </c>
      <c r="AC581" s="30">
        <v>0.0</v>
      </c>
      <c r="AD581" s="30">
        <v>0.0</v>
      </c>
      <c r="AE581" s="30">
        <v>0.0</v>
      </c>
      <c r="AF581" s="30">
        <v>0.0</v>
      </c>
      <c r="AG581" s="30">
        <v>0.0</v>
      </c>
      <c r="AH581" s="30">
        <v>0.0</v>
      </c>
      <c r="AI581" s="30">
        <v>0.0</v>
      </c>
      <c r="AJ581" s="116"/>
    </row>
    <row r="582">
      <c r="A582" s="30">
        <v>14421.1</v>
      </c>
      <c r="B582" s="31">
        <v>44494.0</v>
      </c>
      <c r="C582" s="40">
        <v>44587.0</v>
      </c>
      <c r="D582" s="32" t="s">
        <v>313</v>
      </c>
      <c r="E582" s="32" t="s">
        <v>36</v>
      </c>
      <c r="F582" s="32" t="s">
        <v>266</v>
      </c>
      <c r="G582" s="32" t="s">
        <v>38</v>
      </c>
      <c r="H582" s="30">
        <v>27604.0</v>
      </c>
      <c r="I582" s="37"/>
      <c r="J582" s="30">
        <v>0.0</v>
      </c>
      <c r="K582" s="30">
        <v>1.0</v>
      </c>
      <c r="L582" s="30">
        <v>0.0</v>
      </c>
      <c r="M582" s="32" t="s">
        <v>39</v>
      </c>
      <c r="N582" s="32" t="s">
        <v>39</v>
      </c>
      <c r="O582" s="30">
        <v>0.0</v>
      </c>
      <c r="P582" s="30">
        <v>6.0</v>
      </c>
      <c r="Q582" s="30">
        <v>5.0</v>
      </c>
      <c r="R582" s="30">
        <v>0.0</v>
      </c>
      <c r="S582" s="30">
        <v>0.0</v>
      </c>
      <c r="T582" s="30">
        <v>0.0</v>
      </c>
      <c r="U582" s="30">
        <v>0.0</v>
      </c>
      <c r="V582" s="30">
        <v>0.0</v>
      </c>
      <c r="W582" s="30">
        <v>0.0</v>
      </c>
      <c r="X582" s="30">
        <v>0.0</v>
      </c>
      <c r="Y582" s="30">
        <v>0.0</v>
      </c>
      <c r="Z582" s="30">
        <v>0.0</v>
      </c>
      <c r="AA582" s="30">
        <v>0.0</v>
      </c>
      <c r="AB582" s="30">
        <v>0.0</v>
      </c>
      <c r="AC582" s="30">
        <v>0.0</v>
      </c>
      <c r="AD582" s="30">
        <v>0.0</v>
      </c>
      <c r="AE582" s="30">
        <v>0.0</v>
      </c>
      <c r="AF582" s="30">
        <v>0.0</v>
      </c>
      <c r="AG582" s="30">
        <v>0.0</v>
      </c>
      <c r="AH582" s="30">
        <v>0.0</v>
      </c>
      <c r="AI582" s="30">
        <v>0.0</v>
      </c>
      <c r="AJ582" s="116"/>
    </row>
    <row r="583">
      <c r="A583" s="30">
        <v>14421.2</v>
      </c>
      <c r="B583" s="31">
        <v>44494.0</v>
      </c>
      <c r="C583" s="40">
        <v>44587.0</v>
      </c>
      <c r="D583" s="32" t="s">
        <v>313</v>
      </c>
      <c r="E583" s="32" t="s">
        <v>36</v>
      </c>
      <c r="F583" s="32" t="s">
        <v>266</v>
      </c>
      <c r="G583" s="32" t="s">
        <v>38</v>
      </c>
      <c r="H583" s="30">
        <v>27604.0</v>
      </c>
      <c r="I583" s="37"/>
      <c r="J583" s="30">
        <v>0.0</v>
      </c>
      <c r="K583" s="30">
        <v>1.0</v>
      </c>
      <c r="L583" s="30">
        <v>0.0</v>
      </c>
      <c r="M583" s="32" t="s">
        <v>39</v>
      </c>
      <c r="N583" s="32" t="s">
        <v>39</v>
      </c>
      <c r="O583" s="30">
        <v>0.0</v>
      </c>
      <c r="P583" s="30">
        <v>0.0</v>
      </c>
      <c r="Q583" s="30">
        <v>0.0</v>
      </c>
      <c r="R583" s="30">
        <v>0.0</v>
      </c>
      <c r="S583" s="30">
        <v>0.0</v>
      </c>
      <c r="T583" s="30">
        <v>0.0</v>
      </c>
      <c r="U583" s="30">
        <v>6.0</v>
      </c>
      <c r="V583" s="30">
        <v>3.0</v>
      </c>
      <c r="W583" s="30">
        <v>0.0</v>
      </c>
      <c r="X583" s="30">
        <v>0.0</v>
      </c>
      <c r="Y583" s="30">
        <v>0.0</v>
      </c>
      <c r="Z583" s="30">
        <v>0.0</v>
      </c>
      <c r="AA583" s="30">
        <v>0.0</v>
      </c>
      <c r="AB583" s="30">
        <v>0.0</v>
      </c>
      <c r="AC583" s="30">
        <v>0.0</v>
      </c>
      <c r="AD583" s="30">
        <v>0.0</v>
      </c>
      <c r="AE583" s="30">
        <v>0.0</v>
      </c>
      <c r="AF583" s="30">
        <v>0.0</v>
      </c>
      <c r="AG583" s="30">
        <v>0.0</v>
      </c>
      <c r="AH583" s="30">
        <v>0.0</v>
      </c>
      <c r="AI583" s="30">
        <v>0.0</v>
      </c>
      <c r="AJ583" s="116"/>
    </row>
    <row r="584">
      <c r="A584" s="30">
        <v>14422.1</v>
      </c>
      <c r="B584" s="31">
        <v>44494.0</v>
      </c>
      <c r="C584" s="40">
        <v>44588.0</v>
      </c>
      <c r="D584" s="32" t="s">
        <v>84</v>
      </c>
      <c r="E584" s="32" t="s">
        <v>36</v>
      </c>
      <c r="F584" s="32" t="s">
        <v>47</v>
      </c>
      <c r="G584" s="32" t="s">
        <v>48</v>
      </c>
      <c r="H584" s="30">
        <v>27571.0</v>
      </c>
      <c r="I584" s="37"/>
      <c r="J584" s="30">
        <v>0.0</v>
      </c>
      <c r="K584" s="30">
        <v>1.0</v>
      </c>
      <c r="L584" s="30">
        <v>0.0</v>
      </c>
      <c r="M584" s="32" t="s">
        <v>49</v>
      </c>
      <c r="N584" s="32" t="s">
        <v>39</v>
      </c>
      <c r="O584" s="30">
        <v>0.0</v>
      </c>
      <c r="P584" s="30">
        <v>11.0</v>
      </c>
      <c r="Q584" s="30">
        <v>5.0</v>
      </c>
      <c r="R584" s="30">
        <v>5.0</v>
      </c>
      <c r="S584" s="30">
        <v>0.0</v>
      </c>
      <c r="T584" s="30">
        <v>1.0</v>
      </c>
      <c r="U584" s="30">
        <v>0.0</v>
      </c>
      <c r="V584" s="30">
        <v>0.0</v>
      </c>
      <c r="W584" s="30">
        <v>0.0</v>
      </c>
      <c r="X584" s="30">
        <v>0.0</v>
      </c>
      <c r="Y584" s="30">
        <v>0.0</v>
      </c>
      <c r="Z584" s="30">
        <v>0.0</v>
      </c>
      <c r="AA584" s="30">
        <v>0.0</v>
      </c>
      <c r="AB584" s="30">
        <v>5.0</v>
      </c>
      <c r="AC584" s="30">
        <v>1.0</v>
      </c>
      <c r="AD584" s="30">
        <v>0.0</v>
      </c>
      <c r="AE584" s="30">
        <v>0.0</v>
      </c>
      <c r="AF584" s="30">
        <v>0.0</v>
      </c>
      <c r="AG584" s="30">
        <v>0.0</v>
      </c>
      <c r="AH584" s="30">
        <v>0.0</v>
      </c>
      <c r="AI584" s="30">
        <v>0.0</v>
      </c>
      <c r="AJ584" s="116"/>
    </row>
    <row r="585">
      <c r="A585" s="30">
        <v>14422.2</v>
      </c>
      <c r="B585" s="31">
        <v>44494.0</v>
      </c>
      <c r="C585" s="40">
        <v>44588.0</v>
      </c>
      <c r="D585" s="32" t="s">
        <v>84</v>
      </c>
      <c r="E585" s="33" t="s">
        <v>36</v>
      </c>
      <c r="F585" s="32" t="s">
        <v>47</v>
      </c>
      <c r="G585" s="32" t="s">
        <v>48</v>
      </c>
      <c r="H585" s="30">
        <v>27571.0</v>
      </c>
      <c r="I585" s="35"/>
      <c r="J585" s="30">
        <v>0.0</v>
      </c>
      <c r="K585" s="30">
        <v>1.0</v>
      </c>
      <c r="L585" s="30">
        <v>0.0</v>
      </c>
      <c r="M585" s="32" t="s">
        <v>49</v>
      </c>
      <c r="N585" s="32" t="s">
        <v>39</v>
      </c>
      <c r="O585" s="30">
        <v>0.0</v>
      </c>
      <c r="P585" s="30">
        <v>0.0</v>
      </c>
      <c r="Q585" s="30">
        <v>0.0</v>
      </c>
      <c r="R585" s="30">
        <v>0.0</v>
      </c>
      <c r="S585" s="30">
        <v>0.0</v>
      </c>
      <c r="T585" s="30">
        <v>0.0</v>
      </c>
      <c r="U585" s="30">
        <v>8.0</v>
      </c>
      <c r="V585" s="30">
        <v>5.0</v>
      </c>
      <c r="W585" s="30">
        <v>10.0</v>
      </c>
      <c r="X585" s="30">
        <v>1.0</v>
      </c>
      <c r="Y585" s="30">
        <v>1.0</v>
      </c>
      <c r="Z585" s="30">
        <v>0.0</v>
      </c>
      <c r="AA585" s="30">
        <v>0.0</v>
      </c>
      <c r="AB585" s="30">
        <v>0.0</v>
      </c>
      <c r="AC585" s="30">
        <v>0.0</v>
      </c>
      <c r="AD585" s="30">
        <v>0.0</v>
      </c>
      <c r="AE585" s="30">
        <v>0.0</v>
      </c>
      <c r="AF585" s="30">
        <v>0.0</v>
      </c>
      <c r="AG585" s="30">
        <v>0.0</v>
      </c>
      <c r="AH585" s="30">
        <v>0.0</v>
      </c>
      <c r="AI585" s="30">
        <v>0.0</v>
      </c>
      <c r="AJ585" s="116"/>
    </row>
    <row r="586">
      <c r="A586" s="30">
        <v>14422.3</v>
      </c>
      <c r="B586" s="31">
        <v>44494.0</v>
      </c>
      <c r="C586" s="40">
        <v>44588.0</v>
      </c>
      <c r="D586" s="32" t="s">
        <v>84</v>
      </c>
      <c r="E586" s="33" t="s">
        <v>36</v>
      </c>
      <c r="F586" s="32" t="s">
        <v>47</v>
      </c>
      <c r="G586" s="32" t="s">
        <v>48</v>
      </c>
      <c r="H586" s="30">
        <v>27571.0</v>
      </c>
      <c r="I586" s="35"/>
      <c r="J586" s="30">
        <v>0.0</v>
      </c>
      <c r="K586" s="30">
        <v>1.0</v>
      </c>
      <c r="L586" s="30">
        <v>0.0</v>
      </c>
      <c r="M586" s="32" t="s">
        <v>49</v>
      </c>
      <c r="N586" s="32" t="s">
        <v>39</v>
      </c>
      <c r="O586" s="30">
        <v>0.0</v>
      </c>
      <c r="P586" s="30">
        <v>0.0</v>
      </c>
      <c r="Q586" s="30">
        <v>0.0</v>
      </c>
      <c r="R586" s="30">
        <v>0.0</v>
      </c>
      <c r="S586" s="30">
        <v>0.0</v>
      </c>
      <c r="T586" s="30">
        <v>0.0</v>
      </c>
      <c r="U586" s="30">
        <v>11.0</v>
      </c>
      <c r="V586" s="30">
        <v>2.0</v>
      </c>
      <c r="W586" s="30">
        <v>10.0</v>
      </c>
      <c r="X586" s="30">
        <v>1.0</v>
      </c>
      <c r="Y586" s="30">
        <v>1.0</v>
      </c>
      <c r="Z586" s="30">
        <v>0.0</v>
      </c>
      <c r="AA586" s="30">
        <v>0.0</v>
      </c>
      <c r="AB586" s="30">
        <v>0.0</v>
      </c>
      <c r="AC586" s="30">
        <v>0.0</v>
      </c>
      <c r="AD586" s="30">
        <v>0.0</v>
      </c>
      <c r="AE586" s="30">
        <v>0.0</v>
      </c>
      <c r="AF586" s="30">
        <v>0.0</v>
      </c>
      <c r="AG586" s="30">
        <v>0.0</v>
      </c>
      <c r="AH586" s="30">
        <v>0.0</v>
      </c>
      <c r="AI586" s="30">
        <v>0.0</v>
      </c>
      <c r="AJ586" s="116"/>
    </row>
    <row r="587">
      <c r="A587" s="30">
        <v>14422.4</v>
      </c>
      <c r="B587" s="31">
        <v>44494.0</v>
      </c>
      <c r="C587" s="40">
        <v>44588.0</v>
      </c>
      <c r="D587" s="32" t="s">
        <v>84</v>
      </c>
      <c r="E587" s="32" t="s">
        <v>36</v>
      </c>
      <c r="F587" s="32" t="s">
        <v>47</v>
      </c>
      <c r="G587" s="33" t="s">
        <v>48</v>
      </c>
      <c r="H587" s="34">
        <v>27571.0</v>
      </c>
      <c r="I587" s="35"/>
      <c r="J587" s="30">
        <v>0.0</v>
      </c>
      <c r="K587" s="30">
        <v>1.0</v>
      </c>
      <c r="L587" s="30">
        <v>0.0</v>
      </c>
      <c r="M587" s="32" t="s">
        <v>49</v>
      </c>
      <c r="N587" s="32" t="s">
        <v>39</v>
      </c>
      <c r="O587" s="30">
        <v>0.0</v>
      </c>
      <c r="P587" s="30">
        <v>11.0</v>
      </c>
      <c r="Q587" s="30">
        <v>5.0</v>
      </c>
      <c r="R587" s="30">
        <v>5.0</v>
      </c>
      <c r="S587" s="30">
        <v>0.0</v>
      </c>
      <c r="T587" s="30">
        <v>1.0</v>
      </c>
      <c r="U587" s="30">
        <v>0.0</v>
      </c>
      <c r="V587" s="30">
        <v>0.0</v>
      </c>
      <c r="W587" s="30">
        <v>0.0</v>
      </c>
      <c r="X587" s="30">
        <v>0.0</v>
      </c>
      <c r="Y587" s="30">
        <v>0.0</v>
      </c>
      <c r="Z587" s="30">
        <v>0.0</v>
      </c>
      <c r="AA587" s="30">
        <v>0.0</v>
      </c>
      <c r="AB587" s="30">
        <v>5.0</v>
      </c>
      <c r="AC587" s="30">
        <v>1.0</v>
      </c>
      <c r="AD587" s="30">
        <v>0.0</v>
      </c>
      <c r="AE587" s="30">
        <v>0.0</v>
      </c>
      <c r="AF587" s="30">
        <v>0.0</v>
      </c>
      <c r="AG587" s="30">
        <v>0.0</v>
      </c>
      <c r="AH587" s="30">
        <v>0.0</v>
      </c>
      <c r="AI587" s="30">
        <v>0.0</v>
      </c>
      <c r="AJ587" s="116"/>
    </row>
    <row r="588">
      <c r="A588" s="30">
        <v>14422.5</v>
      </c>
      <c r="B588" s="31">
        <v>44494.0</v>
      </c>
      <c r="C588" s="40">
        <v>44588.0</v>
      </c>
      <c r="D588" s="32" t="s">
        <v>84</v>
      </c>
      <c r="E588" s="32" t="s">
        <v>36</v>
      </c>
      <c r="F588" s="32" t="s">
        <v>47</v>
      </c>
      <c r="G588" s="33" t="s">
        <v>48</v>
      </c>
      <c r="H588" s="34">
        <v>27571.0</v>
      </c>
      <c r="I588" s="35"/>
      <c r="J588" s="30">
        <v>0.0</v>
      </c>
      <c r="K588" s="30">
        <v>1.0</v>
      </c>
      <c r="L588" s="30">
        <v>0.0</v>
      </c>
      <c r="M588" s="32" t="s">
        <v>49</v>
      </c>
      <c r="N588" s="32" t="s">
        <v>39</v>
      </c>
      <c r="O588" s="30">
        <v>0.0</v>
      </c>
      <c r="P588" s="30">
        <v>0.0</v>
      </c>
      <c r="Q588" s="30">
        <v>0.0</v>
      </c>
      <c r="R588" s="30">
        <v>0.0</v>
      </c>
      <c r="S588" s="30">
        <v>0.0</v>
      </c>
      <c r="T588" s="30">
        <v>0.0</v>
      </c>
      <c r="U588" s="30">
        <v>0.0</v>
      </c>
      <c r="V588" s="30">
        <v>0.0</v>
      </c>
      <c r="W588" s="30">
        <v>0.0</v>
      </c>
      <c r="X588" s="30">
        <v>0.0</v>
      </c>
      <c r="Y588" s="30">
        <v>0.0</v>
      </c>
      <c r="Z588" s="30">
        <v>0.0</v>
      </c>
      <c r="AA588" s="30">
        <v>0.0</v>
      </c>
      <c r="AB588" s="30">
        <v>0.0</v>
      </c>
      <c r="AC588" s="30">
        <v>0.0</v>
      </c>
      <c r="AD588" s="30">
        <v>0.0</v>
      </c>
      <c r="AE588" s="30">
        <v>7.0</v>
      </c>
      <c r="AF588" s="30">
        <v>2.0</v>
      </c>
      <c r="AG588" s="30">
        <v>10.0</v>
      </c>
      <c r="AH588" s="30">
        <v>1.0</v>
      </c>
      <c r="AI588" s="30">
        <v>0.0</v>
      </c>
      <c r="AJ588" s="116"/>
    </row>
    <row r="589">
      <c r="A589" s="30">
        <v>14423.1</v>
      </c>
      <c r="B589" s="31">
        <v>44494.0</v>
      </c>
      <c r="C589" s="40">
        <v>44588.0</v>
      </c>
      <c r="D589" s="32" t="s">
        <v>184</v>
      </c>
      <c r="E589" s="32" t="s">
        <v>36</v>
      </c>
      <c r="F589" s="32" t="s">
        <v>254</v>
      </c>
      <c r="G589" s="33" t="s">
        <v>38</v>
      </c>
      <c r="H589" s="34">
        <v>27615.0</v>
      </c>
      <c r="I589" s="35"/>
      <c r="J589" s="30">
        <v>0.0</v>
      </c>
      <c r="K589" s="30">
        <v>1.0</v>
      </c>
      <c r="L589" s="30">
        <v>0.0</v>
      </c>
      <c r="M589" s="32" t="s">
        <v>49</v>
      </c>
      <c r="N589" s="32" t="s">
        <v>49</v>
      </c>
      <c r="O589" s="30">
        <v>3.0</v>
      </c>
      <c r="P589" s="30">
        <v>0.0</v>
      </c>
      <c r="Q589" s="30">
        <v>0.0</v>
      </c>
      <c r="R589" s="30">
        <v>0.0</v>
      </c>
      <c r="S589" s="30">
        <v>0.0</v>
      </c>
      <c r="T589" s="30">
        <v>0.0</v>
      </c>
      <c r="U589" s="30">
        <v>6.0</v>
      </c>
      <c r="V589" s="30">
        <v>5.0</v>
      </c>
      <c r="W589" s="30">
        <v>10.0</v>
      </c>
      <c r="X589" s="30">
        <v>1.0</v>
      </c>
      <c r="Y589" s="30">
        <v>1.0</v>
      </c>
      <c r="Z589" s="30">
        <v>0.0</v>
      </c>
      <c r="AA589" s="30">
        <v>0.0</v>
      </c>
      <c r="AB589" s="30">
        <v>0.0</v>
      </c>
      <c r="AC589" s="30">
        <v>0.0</v>
      </c>
      <c r="AD589" s="30">
        <v>0.0</v>
      </c>
      <c r="AE589" s="30">
        <v>0.0</v>
      </c>
      <c r="AF589" s="30">
        <v>0.0</v>
      </c>
      <c r="AG589" s="30">
        <v>0.0</v>
      </c>
      <c r="AH589" s="30">
        <v>0.0</v>
      </c>
      <c r="AI589" s="30">
        <v>0.0</v>
      </c>
      <c r="AJ589" s="116"/>
    </row>
    <row r="590">
      <c r="A590" s="30">
        <v>14423.2</v>
      </c>
      <c r="B590" s="31">
        <v>44494.0</v>
      </c>
      <c r="C590" s="40">
        <v>44589.0</v>
      </c>
      <c r="D590" s="32" t="s">
        <v>184</v>
      </c>
      <c r="E590" s="32" t="s">
        <v>36</v>
      </c>
      <c r="F590" s="32" t="s">
        <v>254</v>
      </c>
      <c r="G590" s="33" t="s">
        <v>38</v>
      </c>
      <c r="H590" s="34">
        <v>27615.0</v>
      </c>
      <c r="I590" s="35"/>
      <c r="J590" s="30">
        <v>0.0</v>
      </c>
      <c r="K590" s="30">
        <v>1.0</v>
      </c>
      <c r="L590" s="30">
        <v>0.0</v>
      </c>
      <c r="M590" s="32" t="s">
        <v>49</v>
      </c>
      <c r="N590" s="32" t="s">
        <v>49</v>
      </c>
      <c r="O590" s="30">
        <v>3.0</v>
      </c>
      <c r="P590" s="30">
        <v>0.0</v>
      </c>
      <c r="Q590" s="30">
        <v>0.0</v>
      </c>
      <c r="R590" s="30">
        <v>0.0</v>
      </c>
      <c r="S590" s="30">
        <v>0.0</v>
      </c>
      <c r="T590" s="30">
        <v>0.0</v>
      </c>
      <c r="U590" s="30">
        <v>7.0</v>
      </c>
      <c r="V590" s="30">
        <v>5.0</v>
      </c>
      <c r="W590" s="30">
        <v>10.0</v>
      </c>
      <c r="X590" s="30">
        <v>1.0</v>
      </c>
      <c r="Y590" s="30">
        <v>1.0</v>
      </c>
      <c r="Z590" s="30">
        <v>0.0</v>
      </c>
      <c r="AA590" s="30">
        <v>0.0</v>
      </c>
      <c r="AB590" s="30">
        <v>0.0</v>
      </c>
      <c r="AC590" s="30">
        <v>0.0</v>
      </c>
      <c r="AD590" s="30">
        <v>0.0</v>
      </c>
      <c r="AE590" s="30">
        <v>0.0</v>
      </c>
      <c r="AF590" s="30">
        <v>0.0</v>
      </c>
      <c r="AG590" s="30">
        <v>0.0</v>
      </c>
      <c r="AH590" s="30">
        <v>0.0</v>
      </c>
      <c r="AI590" s="30">
        <v>0.0</v>
      </c>
      <c r="AJ590" s="116"/>
    </row>
    <row r="591">
      <c r="A591" s="30">
        <v>14423.3</v>
      </c>
      <c r="B591" s="31">
        <v>44494.0</v>
      </c>
      <c r="C591" s="40">
        <v>44588.0</v>
      </c>
      <c r="D591" s="32" t="s">
        <v>184</v>
      </c>
      <c r="E591" s="32" t="s">
        <v>36</v>
      </c>
      <c r="F591" s="32" t="s">
        <v>102</v>
      </c>
      <c r="G591" s="32" t="s">
        <v>38</v>
      </c>
      <c r="H591" s="34">
        <v>27615.0</v>
      </c>
      <c r="I591" s="35"/>
      <c r="J591" s="30">
        <v>0.0</v>
      </c>
      <c r="K591" s="30">
        <v>1.0</v>
      </c>
      <c r="L591" s="30">
        <v>0.0</v>
      </c>
      <c r="M591" s="32" t="s">
        <v>49</v>
      </c>
      <c r="N591" s="32" t="s">
        <v>49</v>
      </c>
      <c r="O591" s="30">
        <v>3.0</v>
      </c>
      <c r="P591" s="30">
        <v>0.0</v>
      </c>
      <c r="Q591" s="30">
        <v>0.0</v>
      </c>
      <c r="R591" s="30">
        <v>0.0</v>
      </c>
      <c r="S591" s="30">
        <v>0.0</v>
      </c>
      <c r="T591" s="30">
        <v>0.0</v>
      </c>
      <c r="U591" s="30">
        <v>8.0</v>
      </c>
      <c r="V591" s="30">
        <v>5.0</v>
      </c>
      <c r="W591" s="30">
        <v>5.0</v>
      </c>
      <c r="X591" s="30">
        <v>0.0</v>
      </c>
      <c r="Y591" s="30">
        <v>1.0</v>
      </c>
      <c r="Z591" s="30">
        <v>0.0</v>
      </c>
      <c r="AA591" s="30">
        <v>0.0</v>
      </c>
      <c r="AB591" s="30">
        <v>0.0</v>
      </c>
      <c r="AC591" s="30">
        <v>0.0</v>
      </c>
      <c r="AD591" s="30">
        <v>0.0</v>
      </c>
      <c r="AE591" s="30">
        <v>0.0</v>
      </c>
      <c r="AF591" s="30">
        <v>0.0</v>
      </c>
      <c r="AG591" s="30">
        <v>5.0</v>
      </c>
      <c r="AH591" s="30">
        <v>1.0</v>
      </c>
      <c r="AI591" s="30">
        <v>0.0</v>
      </c>
      <c r="AJ591" s="116"/>
    </row>
    <row r="592">
      <c r="A592" s="30">
        <v>14424.1</v>
      </c>
      <c r="B592" s="31">
        <v>44495.0</v>
      </c>
      <c r="C592" s="40">
        <v>44589.0</v>
      </c>
      <c r="D592" s="32" t="s">
        <v>55</v>
      </c>
      <c r="E592" s="32" t="s">
        <v>36</v>
      </c>
      <c r="F592" s="32" t="s">
        <v>56</v>
      </c>
      <c r="G592" s="33" t="s">
        <v>38</v>
      </c>
      <c r="H592" s="34">
        <v>27603.0</v>
      </c>
      <c r="I592" s="35"/>
      <c r="J592" s="30">
        <v>0.0</v>
      </c>
      <c r="K592" s="30">
        <v>1.0</v>
      </c>
      <c r="L592" s="30">
        <v>0.0</v>
      </c>
      <c r="M592" s="32" t="s">
        <v>39</v>
      </c>
      <c r="N592" s="32" t="s">
        <v>39</v>
      </c>
      <c r="O592" s="30">
        <v>0.0</v>
      </c>
      <c r="P592" s="30">
        <v>0.0</v>
      </c>
      <c r="Q592" s="30">
        <v>0.0</v>
      </c>
      <c r="R592" s="30">
        <v>0.0</v>
      </c>
      <c r="S592" s="30">
        <v>0.0</v>
      </c>
      <c r="T592" s="30">
        <v>0.0</v>
      </c>
      <c r="U592" s="30">
        <v>9.0</v>
      </c>
      <c r="V592" s="30">
        <v>6.0</v>
      </c>
      <c r="W592" s="30">
        <v>10.0</v>
      </c>
      <c r="X592" s="30">
        <v>1.0</v>
      </c>
      <c r="Y592" s="30">
        <v>0.0</v>
      </c>
      <c r="Z592" s="30">
        <v>0.0</v>
      </c>
      <c r="AA592" s="30">
        <v>0.0</v>
      </c>
      <c r="AB592" s="30">
        <v>0.0</v>
      </c>
      <c r="AC592" s="30">
        <v>0.0</v>
      </c>
      <c r="AD592" s="30">
        <v>0.0</v>
      </c>
      <c r="AE592" s="30">
        <v>0.0</v>
      </c>
      <c r="AF592" s="30">
        <v>0.0</v>
      </c>
      <c r="AG592" s="30">
        <v>0.0</v>
      </c>
      <c r="AH592" s="30">
        <v>0.0</v>
      </c>
      <c r="AI592" s="30">
        <v>0.0</v>
      </c>
      <c r="AJ592" s="116"/>
    </row>
    <row r="593">
      <c r="A593" s="30">
        <v>14425.1</v>
      </c>
      <c r="B593" s="31">
        <v>44495.0</v>
      </c>
      <c r="C593" s="40">
        <v>44588.0</v>
      </c>
      <c r="D593" s="32" t="s">
        <v>57</v>
      </c>
      <c r="E593" s="32" t="s">
        <v>58</v>
      </c>
      <c r="G593" s="38"/>
      <c r="H593" s="38"/>
      <c r="I593" s="35"/>
      <c r="J593" s="30">
        <v>0.0</v>
      </c>
      <c r="K593" s="30">
        <v>0.0</v>
      </c>
      <c r="L593" s="30">
        <v>1.0</v>
      </c>
      <c r="M593" s="32" t="s">
        <v>39</v>
      </c>
      <c r="N593" s="32" t="s">
        <v>39</v>
      </c>
      <c r="O593" s="30">
        <v>0.0</v>
      </c>
      <c r="P593" s="30">
        <v>0.0</v>
      </c>
      <c r="Q593" s="30">
        <v>0.0</v>
      </c>
      <c r="R593" s="30">
        <v>0.0</v>
      </c>
      <c r="S593" s="30">
        <v>0.0</v>
      </c>
      <c r="T593" s="30">
        <v>0.0</v>
      </c>
      <c r="U593" s="30">
        <v>7.0</v>
      </c>
      <c r="V593" s="30">
        <v>6.0</v>
      </c>
      <c r="W593" s="30">
        <v>5.0</v>
      </c>
      <c r="X593" s="30">
        <v>1.0</v>
      </c>
      <c r="Y593" s="30">
        <v>1.0</v>
      </c>
      <c r="Z593" s="30">
        <v>0.0</v>
      </c>
      <c r="AA593" s="30">
        <v>0.0</v>
      </c>
      <c r="AB593" s="30">
        <v>0.0</v>
      </c>
      <c r="AC593" s="30">
        <v>0.0</v>
      </c>
      <c r="AD593" s="30">
        <v>0.0</v>
      </c>
      <c r="AE593" s="30">
        <v>0.0</v>
      </c>
      <c r="AF593" s="30">
        <v>0.0</v>
      </c>
      <c r="AG593" s="30">
        <v>0.0</v>
      </c>
      <c r="AH593" s="30">
        <v>0.0</v>
      </c>
      <c r="AI593" s="30">
        <v>0.0</v>
      </c>
      <c r="AJ593" s="116"/>
    </row>
    <row r="594">
      <c r="A594" s="30">
        <v>14425.2</v>
      </c>
      <c r="B594" s="31">
        <v>44495.0</v>
      </c>
      <c r="C594" s="124">
        <v>44588.0</v>
      </c>
      <c r="D594" s="32" t="s">
        <v>57</v>
      </c>
      <c r="E594" s="32" t="s">
        <v>58</v>
      </c>
      <c r="F594" s="32" t="s">
        <v>70</v>
      </c>
      <c r="G594" s="33" t="s">
        <v>38</v>
      </c>
      <c r="H594" s="34">
        <v>27615.0</v>
      </c>
      <c r="I594" s="35"/>
      <c r="J594" s="30">
        <v>0.0</v>
      </c>
      <c r="K594" s="30">
        <v>1.0</v>
      </c>
      <c r="L594" s="30">
        <v>0.0</v>
      </c>
      <c r="M594" s="32" t="s">
        <v>39</v>
      </c>
      <c r="N594" s="32" t="s">
        <v>39</v>
      </c>
      <c r="O594" s="30">
        <v>0.0</v>
      </c>
      <c r="P594" s="30">
        <v>0.0</v>
      </c>
      <c r="Q594" s="30">
        <v>0.0</v>
      </c>
      <c r="R594" s="30">
        <v>0.0</v>
      </c>
      <c r="S594" s="30">
        <v>0.0</v>
      </c>
      <c r="T594" s="30">
        <v>0.0</v>
      </c>
      <c r="U594" s="30">
        <v>0.0</v>
      </c>
      <c r="V594" s="30">
        <v>0.0</v>
      </c>
      <c r="W594" s="30">
        <v>0.0</v>
      </c>
      <c r="X594" s="30">
        <v>0.0</v>
      </c>
      <c r="Y594" s="30">
        <v>0.0</v>
      </c>
      <c r="Z594" s="30">
        <v>2.0</v>
      </c>
      <c r="AA594" s="30">
        <v>2.0</v>
      </c>
      <c r="AB594" s="30">
        <v>5.0</v>
      </c>
      <c r="AC594" s="30">
        <v>0.0</v>
      </c>
      <c r="AD594" s="30">
        <v>1.0</v>
      </c>
      <c r="AE594" s="30">
        <v>0.0</v>
      </c>
      <c r="AF594" s="30">
        <v>0.0</v>
      </c>
      <c r="AG594" s="30">
        <v>0.0</v>
      </c>
      <c r="AH594" s="30">
        <v>0.0</v>
      </c>
      <c r="AI594" s="30">
        <v>0.0</v>
      </c>
      <c r="AJ594" s="116"/>
    </row>
    <row r="595">
      <c r="A595" s="30">
        <v>14426.1</v>
      </c>
      <c r="B595" s="31">
        <v>44495.0</v>
      </c>
      <c r="C595" s="124">
        <v>44509.0</v>
      </c>
      <c r="D595" s="32" t="s">
        <v>125</v>
      </c>
      <c r="E595" s="32" t="s">
        <v>36</v>
      </c>
      <c r="F595" s="32" t="s">
        <v>263</v>
      </c>
      <c r="G595" s="33" t="s">
        <v>91</v>
      </c>
      <c r="H595" s="34">
        <v>27597.0</v>
      </c>
      <c r="I595" s="35"/>
      <c r="J595" s="30">
        <v>0.0</v>
      </c>
      <c r="K595" s="30">
        <v>1.0</v>
      </c>
      <c r="L595" s="30">
        <v>0.0</v>
      </c>
      <c r="M595" s="32" t="s">
        <v>39</v>
      </c>
      <c r="N595" s="32" t="s">
        <v>39</v>
      </c>
      <c r="O595" s="30">
        <v>0.0</v>
      </c>
      <c r="P595" s="30">
        <v>8.0</v>
      </c>
      <c r="Q595" s="30">
        <v>5.0</v>
      </c>
      <c r="R595" s="30">
        <v>10.0</v>
      </c>
      <c r="S595" s="30">
        <v>1.0</v>
      </c>
      <c r="T595" s="30">
        <v>1.0</v>
      </c>
      <c r="U595" s="30">
        <v>0.0</v>
      </c>
      <c r="V595" s="30">
        <v>0.0</v>
      </c>
      <c r="W595" s="30">
        <v>0.0</v>
      </c>
      <c r="X595" s="30">
        <v>0.0</v>
      </c>
      <c r="Y595" s="30">
        <v>0.0</v>
      </c>
      <c r="Z595" s="30">
        <v>0.0</v>
      </c>
      <c r="AA595" s="30">
        <v>0.0</v>
      </c>
      <c r="AB595" s="30">
        <v>0.0</v>
      </c>
      <c r="AC595" s="30">
        <v>0.0</v>
      </c>
      <c r="AD595" s="30">
        <v>0.0</v>
      </c>
      <c r="AE595" s="30">
        <v>0.0</v>
      </c>
      <c r="AF595" s="30">
        <v>0.0</v>
      </c>
      <c r="AG595" s="30">
        <v>0.0</v>
      </c>
      <c r="AH595" s="30">
        <v>0.0</v>
      </c>
      <c r="AI595" s="30">
        <v>0.0</v>
      </c>
      <c r="AJ595" s="116"/>
    </row>
    <row r="596">
      <c r="A596" s="30">
        <v>14426.2</v>
      </c>
      <c r="B596" s="31">
        <v>44495.0</v>
      </c>
      <c r="C596" s="124">
        <v>44509.0</v>
      </c>
      <c r="D596" s="32" t="s">
        <v>125</v>
      </c>
      <c r="E596" s="32" t="s">
        <v>36</v>
      </c>
      <c r="F596" s="32" t="s">
        <v>263</v>
      </c>
      <c r="G596" s="32" t="s">
        <v>91</v>
      </c>
      <c r="H596" s="30">
        <v>27597.0</v>
      </c>
      <c r="I596" s="37"/>
      <c r="J596" s="30">
        <v>0.0</v>
      </c>
      <c r="K596" s="30">
        <v>1.0</v>
      </c>
      <c r="L596" s="30">
        <v>0.0</v>
      </c>
      <c r="M596" s="32" t="s">
        <v>39</v>
      </c>
      <c r="N596" s="32" t="s">
        <v>39</v>
      </c>
      <c r="O596" s="30">
        <v>0.0</v>
      </c>
      <c r="P596" s="30">
        <v>8.0</v>
      </c>
      <c r="Q596" s="30">
        <v>6.0</v>
      </c>
      <c r="R596" s="30">
        <v>10.0</v>
      </c>
      <c r="S596" s="30">
        <v>1.0</v>
      </c>
      <c r="T596" s="30">
        <v>1.0</v>
      </c>
      <c r="U596" s="30">
        <v>0.0</v>
      </c>
      <c r="V596" s="30">
        <v>0.0</v>
      </c>
      <c r="W596" s="30">
        <v>0.0</v>
      </c>
      <c r="X596" s="30">
        <v>0.0</v>
      </c>
      <c r="Y596" s="30">
        <v>0.0</v>
      </c>
      <c r="Z596" s="30">
        <v>0.0</v>
      </c>
      <c r="AA596" s="30">
        <v>0.0</v>
      </c>
      <c r="AB596" s="30">
        <v>0.0</v>
      </c>
      <c r="AC596" s="30">
        <v>0.0</v>
      </c>
      <c r="AD596" s="30">
        <v>0.0</v>
      </c>
      <c r="AE596" s="30">
        <v>0.0</v>
      </c>
      <c r="AF596" s="30">
        <v>0.0</v>
      </c>
      <c r="AG596" s="30">
        <v>0.0</v>
      </c>
      <c r="AH596" s="30">
        <v>0.0</v>
      </c>
      <c r="AI596" s="30">
        <v>0.0</v>
      </c>
      <c r="AJ596" s="116"/>
    </row>
    <row r="597">
      <c r="A597" s="30">
        <v>14426.3</v>
      </c>
      <c r="B597" s="31">
        <v>44495.0</v>
      </c>
      <c r="C597" s="124">
        <v>44509.0</v>
      </c>
      <c r="D597" s="32" t="s">
        <v>125</v>
      </c>
      <c r="E597" s="32" t="s">
        <v>36</v>
      </c>
      <c r="J597" s="30">
        <v>0.0</v>
      </c>
      <c r="K597" s="30">
        <v>0.0</v>
      </c>
      <c r="L597" s="30">
        <v>1.0</v>
      </c>
      <c r="M597" s="32" t="s">
        <v>39</v>
      </c>
      <c r="N597" s="32" t="s">
        <v>39</v>
      </c>
      <c r="O597" s="30">
        <v>0.0</v>
      </c>
      <c r="P597" s="30">
        <v>0.0</v>
      </c>
      <c r="Q597" s="30">
        <v>0.0</v>
      </c>
      <c r="R597" s="30">
        <v>0.0</v>
      </c>
      <c r="S597" s="30">
        <v>0.0</v>
      </c>
      <c r="T597" s="30">
        <v>0.0</v>
      </c>
      <c r="U597" s="30">
        <v>10.0</v>
      </c>
      <c r="V597" s="30">
        <v>4.0</v>
      </c>
      <c r="W597" s="30">
        <v>5.0</v>
      </c>
      <c r="X597" s="30">
        <v>1.0</v>
      </c>
      <c r="Y597" s="30">
        <v>1.0</v>
      </c>
      <c r="Z597" s="30">
        <v>0.0</v>
      </c>
      <c r="AA597" s="30">
        <v>0.0</v>
      </c>
      <c r="AB597" s="30">
        <v>0.0</v>
      </c>
      <c r="AC597" s="30">
        <v>0.0</v>
      </c>
      <c r="AD597" s="30">
        <v>0.0</v>
      </c>
      <c r="AE597" s="30">
        <v>0.0</v>
      </c>
      <c r="AF597" s="30">
        <v>0.0</v>
      </c>
      <c r="AG597" s="30">
        <v>0.0</v>
      </c>
      <c r="AH597" s="30">
        <v>0.0</v>
      </c>
      <c r="AI597" s="30">
        <v>0.0</v>
      </c>
      <c r="AJ597" s="116"/>
    </row>
    <row r="598">
      <c r="A598" s="30">
        <v>14427.1</v>
      </c>
      <c r="B598" s="31">
        <v>44495.0</v>
      </c>
      <c r="C598" s="32" t="s">
        <v>171</v>
      </c>
      <c r="D598" s="32" t="s">
        <v>84</v>
      </c>
      <c r="E598" s="32" t="s">
        <v>36</v>
      </c>
      <c r="F598" s="32" t="s">
        <v>424</v>
      </c>
      <c r="G598" s="33" t="s">
        <v>38</v>
      </c>
      <c r="H598" s="34">
        <v>27610.0</v>
      </c>
      <c r="I598" s="35"/>
      <c r="J598" s="30">
        <v>0.0</v>
      </c>
      <c r="K598" s="30">
        <v>1.0</v>
      </c>
      <c r="L598" s="30">
        <v>0.0</v>
      </c>
      <c r="M598" s="32" t="s">
        <v>49</v>
      </c>
      <c r="N598" s="32" t="s">
        <v>39</v>
      </c>
      <c r="O598" s="30">
        <v>0.0</v>
      </c>
      <c r="P598" s="30">
        <v>0.0</v>
      </c>
      <c r="Q598" s="30">
        <v>0.0</v>
      </c>
      <c r="R598" s="30">
        <v>0.0</v>
      </c>
      <c r="S598" s="30">
        <v>0.0</v>
      </c>
      <c r="T598" s="30">
        <v>0.0</v>
      </c>
      <c r="U598" s="30">
        <v>0.0</v>
      </c>
      <c r="V598" s="30">
        <v>0.0</v>
      </c>
      <c r="W598" s="30">
        <v>0.0</v>
      </c>
      <c r="X598" s="30">
        <v>0.0</v>
      </c>
      <c r="Y598" s="30">
        <v>0.0</v>
      </c>
      <c r="Z598" s="30">
        <v>0.0</v>
      </c>
      <c r="AA598" s="30">
        <v>0.0</v>
      </c>
      <c r="AB598" s="30">
        <v>0.0</v>
      </c>
      <c r="AC598" s="30">
        <v>0.0</v>
      </c>
      <c r="AD598" s="30">
        <v>0.0</v>
      </c>
      <c r="AE598" s="30">
        <v>0.0</v>
      </c>
      <c r="AF598" s="30">
        <v>0.0</v>
      </c>
      <c r="AG598" s="30">
        <v>0.0</v>
      </c>
      <c r="AH598" s="30">
        <v>0.0</v>
      </c>
      <c r="AI598" s="30">
        <v>0.0</v>
      </c>
      <c r="AJ598" s="116"/>
    </row>
    <row r="599">
      <c r="A599" s="30">
        <v>14428.1</v>
      </c>
      <c r="B599" s="31">
        <v>44495.0</v>
      </c>
      <c r="C599" s="124">
        <v>44530.0</v>
      </c>
      <c r="D599" s="32" t="s">
        <v>474</v>
      </c>
      <c r="E599" s="33" t="s">
        <v>36</v>
      </c>
      <c r="F599" s="32" t="s">
        <v>248</v>
      </c>
      <c r="G599" s="32" t="s">
        <v>38</v>
      </c>
      <c r="H599" s="30">
        <v>27604.0</v>
      </c>
      <c r="I599" s="35"/>
      <c r="J599" s="30">
        <v>0.0</v>
      </c>
      <c r="K599" s="30">
        <v>1.0</v>
      </c>
      <c r="L599" s="30">
        <v>0.0</v>
      </c>
      <c r="M599" s="32" t="s">
        <v>49</v>
      </c>
      <c r="N599" s="32" t="s">
        <v>39</v>
      </c>
      <c r="O599" s="30">
        <v>3.0</v>
      </c>
      <c r="P599" s="30">
        <v>7.0</v>
      </c>
      <c r="Q599" s="30">
        <v>5.0</v>
      </c>
      <c r="R599" s="30">
        <v>5.0</v>
      </c>
      <c r="S599" s="30">
        <v>0.0</v>
      </c>
      <c r="T599" s="30">
        <v>0.0</v>
      </c>
      <c r="U599" s="30">
        <v>0.0</v>
      </c>
      <c r="V599" s="30">
        <v>0.0</v>
      </c>
      <c r="W599" s="30">
        <v>0.0</v>
      </c>
      <c r="X599" s="30">
        <v>0.0</v>
      </c>
      <c r="Y599" s="30">
        <v>0.0</v>
      </c>
      <c r="Z599" s="30">
        <v>0.0</v>
      </c>
      <c r="AA599" s="30">
        <v>0.0</v>
      </c>
      <c r="AB599" s="30">
        <v>0.0</v>
      </c>
      <c r="AC599" s="30">
        <v>0.0</v>
      </c>
      <c r="AD599" s="30">
        <v>0.0</v>
      </c>
      <c r="AE599" s="30">
        <v>0.0</v>
      </c>
      <c r="AF599" s="30">
        <v>0.0</v>
      </c>
      <c r="AG599" s="30">
        <v>0.0</v>
      </c>
      <c r="AH599" s="30">
        <v>0.0</v>
      </c>
      <c r="AI599" s="30">
        <v>0.0</v>
      </c>
      <c r="AJ599" s="116"/>
    </row>
    <row r="600">
      <c r="A600" s="30">
        <v>14428.2</v>
      </c>
      <c r="B600" s="31">
        <v>44495.0</v>
      </c>
      <c r="C600" s="124">
        <v>44530.0</v>
      </c>
      <c r="D600" s="32" t="s">
        <v>474</v>
      </c>
      <c r="E600" s="32" t="s">
        <v>36</v>
      </c>
      <c r="F600" s="32" t="s">
        <v>248</v>
      </c>
      <c r="G600" s="32" t="s">
        <v>38</v>
      </c>
      <c r="H600" s="30">
        <v>27604.0</v>
      </c>
      <c r="I600" s="37"/>
      <c r="J600" s="30">
        <v>0.0</v>
      </c>
      <c r="K600" s="30">
        <v>1.0</v>
      </c>
      <c r="L600" s="30">
        <v>0.0</v>
      </c>
      <c r="M600" s="32" t="s">
        <v>49</v>
      </c>
      <c r="N600" s="32" t="s">
        <v>39</v>
      </c>
      <c r="O600" s="30">
        <v>0.0</v>
      </c>
      <c r="P600" s="30">
        <v>0.0</v>
      </c>
      <c r="Q600" s="30">
        <v>0.0</v>
      </c>
      <c r="R600" s="30">
        <v>0.0</v>
      </c>
      <c r="S600" s="30">
        <v>0.0</v>
      </c>
      <c r="T600" s="30">
        <v>0.0</v>
      </c>
      <c r="U600" s="30">
        <v>9.0</v>
      </c>
      <c r="V600" s="30">
        <v>5.0</v>
      </c>
      <c r="W600" s="30">
        <v>5.0</v>
      </c>
      <c r="X600" s="30">
        <v>0.0</v>
      </c>
      <c r="Y600" s="30">
        <v>0.0</v>
      </c>
      <c r="Z600" s="30">
        <v>0.0</v>
      </c>
      <c r="AA600" s="30">
        <v>0.0</v>
      </c>
      <c r="AB600" s="30">
        <v>0.0</v>
      </c>
      <c r="AC600" s="30">
        <v>0.0</v>
      </c>
      <c r="AD600" s="30">
        <v>0.0</v>
      </c>
      <c r="AE600" s="30">
        <v>0.0</v>
      </c>
      <c r="AF600" s="30">
        <v>0.0</v>
      </c>
      <c r="AG600" s="30">
        <v>0.0</v>
      </c>
      <c r="AH600" s="30">
        <v>0.0</v>
      </c>
      <c r="AI600" s="30">
        <v>0.0</v>
      </c>
      <c r="AJ600" s="116"/>
    </row>
    <row r="601">
      <c r="A601" s="30">
        <v>14428.3</v>
      </c>
      <c r="B601" s="31">
        <v>44495.0</v>
      </c>
      <c r="C601" s="124">
        <v>44530.0</v>
      </c>
      <c r="D601" s="32" t="s">
        <v>474</v>
      </c>
      <c r="E601" s="32" t="s">
        <v>36</v>
      </c>
      <c r="J601" s="30">
        <v>0.0</v>
      </c>
      <c r="K601" s="30">
        <v>0.0</v>
      </c>
      <c r="L601" s="30">
        <v>1.0</v>
      </c>
      <c r="M601" s="32" t="s">
        <v>49</v>
      </c>
      <c r="N601" s="32" t="s">
        <v>39</v>
      </c>
      <c r="O601" s="30">
        <v>0.0</v>
      </c>
      <c r="P601" s="30">
        <v>9.0</v>
      </c>
      <c r="Q601" s="30">
        <v>4.0</v>
      </c>
      <c r="R601" s="30">
        <v>5.0</v>
      </c>
      <c r="S601" s="30">
        <v>0.0</v>
      </c>
      <c r="T601" s="30">
        <v>0.0</v>
      </c>
      <c r="U601" s="30">
        <v>0.0</v>
      </c>
      <c r="V601" s="30">
        <v>0.0</v>
      </c>
      <c r="W601" s="30">
        <v>0.0</v>
      </c>
      <c r="X601" s="30">
        <v>0.0</v>
      </c>
      <c r="Y601" s="30">
        <v>0.0</v>
      </c>
      <c r="Z601" s="30">
        <v>0.0</v>
      </c>
      <c r="AA601" s="30">
        <v>0.0</v>
      </c>
      <c r="AB601" s="30">
        <v>0.0</v>
      </c>
      <c r="AC601" s="30">
        <v>0.0</v>
      </c>
      <c r="AD601" s="30">
        <v>0.0</v>
      </c>
      <c r="AE601" s="30">
        <v>0.0</v>
      </c>
      <c r="AF601" s="30">
        <v>0.0</v>
      </c>
      <c r="AG601" s="30">
        <v>0.0</v>
      </c>
      <c r="AH601" s="30">
        <v>0.0</v>
      </c>
      <c r="AI601" s="30">
        <v>0.0</v>
      </c>
      <c r="AJ601" s="116"/>
    </row>
    <row r="602">
      <c r="A602" s="30">
        <v>14428.4</v>
      </c>
      <c r="B602" s="31">
        <v>44495.0</v>
      </c>
      <c r="C602" s="124">
        <v>44530.0</v>
      </c>
      <c r="D602" s="32" t="s">
        <v>474</v>
      </c>
      <c r="E602" s="32" t="s">
        <v>36</v>
      </c>
      <c r="J602" s="30">
        <v>0.0</v>
      </c>
      <c r="K602" s="30">
        <v>0.0</v>
      </c>
      <c r="L602" s="30">
        <v>1.0</v>
      </c>
      <c r="M602" s="32" t="s">
        <v>49</v>
      </c>
      <c r="N602" s="32" t="s">
        <v>39</v>
      </c>
      <c r="O602" s="30">
        <v>0.0</v>
      </c>
      <c r="P602" s="30">
        <v>8.0</v>
      </c>
      <c r="Q602" s="30">
        <v>6.0</v>
      </c>
      <c r="R602" s="30">
        <v>0.0</v>
      </c>
      <c r="S602" s="30">
        <v>0.0</v>
      </c>
      <c r="T602" s="30">
        <v>0.0</v>
      </c>
      <c r="U602" s="30">
        <v>0.0</v>
      </c>
      <c r="V602" s="30">
        <v>0.0</v>
      </c>
      <c r="W602" s="30">
        <v>0.0</v>
      </c>
      <c r="X602" s="30">
        <v>0.0</v>
      </c>
      <c r="Y602" s="30">
        <v>0.0</v>
      </c>
      <c r="Z602" s="30">
        <v>0.0</v>
      </c>
      <c r="AA602" s="30">
        <v>0.0</v>
      </c>
      <c r="AB602" s="30">
        <v>0.0</v>
      </c>
      <c r="AC602" s="30">
        <v>0.0</v>
      </c>
      <c r="AD602" s="30">
        <v>0.0</v>
      </c>
      <c r="AE602" s="30">
        <v>0.0</v>
      </c>
      <c r="AF602" s="30">
        <v>0.0</v>
      </c>
      <c r="AG602" s="30">
        <v>0.0</v>
      </c>
      <c r="AH602" s="30">
        <v>0.0</v>
      </c>
      <c r="AI602" s="30">
        <v>0.0</v>
      </c>
      <c r="AJ602" s="116"/>
    </row>
    <row r="603">
      <c r="A603" s="30">
        <v>14428.5</v>
      </c>
      <c r="B603" s="31">
        <v>44495.0</v>
      </c>
      <c r="C603" s="124">
        <v>44530.0</v>
      </c>
      <c r="D603" s="32" t="s">
        <v>474</v>
      </c>
      <c r="E603" s="32" t="s">
        <v>36</v>
      </c>
      <c r="J603" s="30">
        <v>0.0</v>
      </c>
      <c r="K603" s="30">
        <v>0.0</v>
      </c>
      <c r="L603" s="30">
        <v>1.0</v>
      </c>
      <c r="M603" s="32" t="s">
        <v>49</v>
      </c>
      <c r="N603" s="32" t="s">
        <v>39</v>
      </c>
      <c r="O603" s="30">
        <v>0.0</v>
      </c>
      <c r="P603" s="30">
        <v>8.0</v>
      </c>
      <c r="Q603" s="30">
        <v>6.0</v>
      </c>
      <c r="R603" s="30">
        <v>0.0</v>
      </c>
      <c r="S603" s="30">
        <v>0.0</v>
      </c>
      <c r="T603" s="30">
        <v>0.0</v>
      </c>
      <c r="U603" s="30">
        <v>0.0</v>
      </c>
      <c r="V603" s="30">
        <v>0.0</v>
      </c>
      <c r="W603" s="30">
        <v>0.0</v>
      </c>
      <c r="X603" s="30">
        <v>0.0</v>
      </c>
      <c r="Y603" s="30">
        <v>0.0</v>
      </c>
      <c r="Z603" s="30">
        <v>0.0</v>
      </c>
      <c r="AA603" s="30">
        <v>0.0</v>
      </c>
      <c r="AB603" s="30">
        <v>0.0</v>
      </c>
      <c r="AC603" s="30">
        <v>0.0</v>
      </c>
      <c r="AD603" s="30">
        <v>0.0</v>
      </c>
      <c r="AE603" s="30">
        <v>0.0</v>
      </c>
      <c r="AF603" s="30">
        <v>0.0</v>
      </c>
      <c r="AG603" s="30">
        <v>0.0</v>
      </c>
      <c r="AH603" s="30">
        <v>0.0</v>
      </c>
      <c r="AI603" s="30">
        <v>0.0</v>
      </c>
      <c r="AJ603" s="116"/>
    </row>
    <row r="604">
      <c r="A604" s="30">
        <v>14428.6</v>
      </c>
      <c r="B604" s="31">
        <v>44495.0</v>
      </c>
      <c r="C604" s="124">
        <v>44530.0</v>
      </c>
      <c r="D604" s="32" t="s">
        <v>474</v>
      </c>
      <c r="E604" s="32" t="s">
        <v>36</v>
      </c>
      <c r="F604" s="32" t="s">
        <v>151</v>
      </c>
      <c r="G604" s="32" t="s">
        <v>38</v>
      </c>
      <c r="H604" s="30">
        <v>27606.0</v>
      </c>
      <c r="I604" s="35"/>
      <c r="J604" s="30">
        <v>0.0</v>
      </c>
      <c r="K604" s="30">
        <v>1.0</v>
      </c>
      <c r="L604" s="30">
        <v>0.0</v>
      </c>
      <c r="M604" s="32" t="s">
        <v>49</v>
      </c>
      <c r="N604" s="32" t="s">
        <v>39</v>
      </c>
      <c r="O604" s="30">
        <v>1.0</v>
      </c>
      <c r="P604" s="30">
        <v>0.0</v>
      </c>
      <c r="Q604" s="30">
        <v>0.0</v>
      </c>
      <c r="R604" s="30">
        <v>0.0</v>
      </c>
      <c r="S604" s="30">
        <v>0.0</v>
      </c>
      <c r="T604" s="30">
        <v>0.0</v>
      </c>
      <c r="U604" s="30">
        <v>8.0</v>
      </c>
      <c r="V604" s="30">
        <v>3.0</v>
      </c>
      <c r="W604" s="30">
        <v>5.0</v>
      </c>
      <c r="X604" s="30">
        <v>0.0</v>
      </c>
      <c r="Y604" s="30">
        <v>0.0</v>
      </c>
      <c r="Z604" s="30">
        <v>0.0</v>
      </c>
      <c r="AA604" s="30">
        <v>0.0</v>
      </c>
      <c r="AB604" s="30">
        <v>0.0</v>
      </c>
      <c r="AC604" s="30">
        <v>0.0</v>
      </c>
      <c r="AD604" s="30">
        <v>0.0</v>
      </c>
      <c r="AE604" s="30">
        <v>0.0</v>
      </c>
      <c r="AF604" s="30">
        <v>0.0</v>
      </c>
      <c r="AG604" s="30">
        <v>0.0</v>
      </c>
      <c r="AH604" s="30">
        <v>0.0</v>
      </c>
      <c r="AI604" s="30">
        <v>0.0</v>
      </c>
      <c r="AJ604" s="116"/>
    </row>
    <row r="605">
      <c r="A605" s="30">
        <v>14429.1</v>
      </c>
      <c r="B605" s="31">
        <v>44495.0</v>
      </c>
      <c r="C605" s="40">
        <v>44593.0</v>
      </c>
      <c r="D605" s="32" t="s">
        <v>277</v>
      </c>
      <c r="E605" s="32" t="s">
        <v>36</v>
      </c>
      <c r="F605" s="32" t="s">
        <v>124</v>
      </c>
      <c r="G605" s="32" t="s">
        <v>38</v>
      </c>
      <c r="H605" s="30">
        <v>27610.0</v>
      </c>
      <c r="I605" s="35"/>
      <c r="J605" s="30">
        <v>0.0</v>
      </c>
      <c r="K605" s="30">
        <v>1.0</v>
      </c>
      <c r="L605" s="30">
        <v>0.0</v>
      </c>
      <c r="M605" s="32" t="s">
        <v>49</v>
      </c>
      <c r="N605" s="32" t="s">
        <v>39</v>
      </c>
      <c r="O605" s="30">
        <v>6.0</v>
      </c>
      <c r="P605" s="30">
        <v>0.0</v>
      </c>
      <c r="Q605" s="30">
        <v>0.0</v>
      </c>
      <c r="R605" s="30">
        <v>0.0</v>
      </c>
      <c r="S605" s="30">
        <v>0.0</v>
      </c>
      <c r="T605" s="30">
        <v>0.0</v>
      </c>
      <c r="U605" s="30">
        <v>9.0</v>
      </c>
      <c r="V605" s="30">
        <v>5.0</v>
      </c>
      <c r="W605" s="30">
        <v>10.0</v>
      </c>
      <c r="X605" s="30">
        <v>1.0</v>
      </c>
      <c r="Y605" s="30">
        <v>1.0</v>
      </c>
      <c r="Z605" s="30">
        <v>0.0</v>
      </c>
      <c r="AA605" s="30">
        <v>0.0</v>
      </c>
      <c r="AB605" s="30">
        <v>0.0</v>
      </c>
      <c r="AC605" s="30">
        <v>0.0</v>
      </c>
      <c r="AD605" s="30">
        <v>0.0</v>
      </c>
      <c r="AE605" s="30">
        <v>0.0</v>
      </c>
      <c r="AF605" s="30">
        <v>0.0</v>
      </c>
      <c r="AG605" s="30">
        <v>0.0</v>
      </c>
      <c r="AH605" s="30">
        <v>0.0</v>
      </c>
      <c r="AI605" s="30">
        <v>0.0</v>
      </c>
      <c r="AJ605" s="116"/>
    </row>
    <row r="606">
      <c r="A606" s="30">
        <v>14429.2</v>
      </c>
      <c r="B606" s="31">
        <v>44495.0</v>
      </c>
      <c r="C606" s="40">
        <v>44593.0</v>
      </c>
      <c r="D606" s="32" t="s">
        <v>277</v>
      </c>
      <c r="E606" s="32" t="s">
        <v>36</v>
      </c>
      <c r="F606" s="32" t="s">
        <v>278</v>
      </c>
      <c r="G606" s="32" t="s">
        <v>38</v>
      </c>
      <c r="H606" s="30">
        <v>27610.0</v>
      </c>
      <c r="I606" s="35"/>
      <c r="J606" s="30">
        <v>0.0</v>
      </c>
      <c r="K606" s="30">
        <v>1.0</v>
      </c>
      <c r="L606" s="30">
        <v>0.0</v>
      </c>
      <c r="M606" s="32" t="s">
        <v>49</v>
      </c>
      <c r="N606" s="32" t="s">
        <v>39</v>
      </c>
      <c r="O606" s="30">
        <v>4.0</v>
      </c>
      <c r="P606" s="30">
        <v>6.0</v>
      </c>
      <c r="Q606" s="30">
        <v>5.0</v>
      </c>
      <c r="R606" s="30">
        <v>12.0</v>
      </c>
      <c r="S606" s="30">
        <v>2.0</v>
      </c>
      <c r="T606" s="30">
        <v>1.0</v>
      </c>
      <c r="U606" s="30">
        <v>0.0</v>
      </c>
      <c r="V606" s="30">
        <v>0.0</v>
      </c>
      <c r="W606" s="30">
        <v>0.0</v>
      </c>
      <c r="X606" s="30">
        <v>0.0</v>
      </c>
      <c r="Y606" s="30">
        <v>0.0</v>
      </c>
      <c r="Z606" s="30">
        <v>0.0</v>
      </c>
      <c r="AA606" s="30">
        <v>0.0</v>
      </c>
      <c r="AB606" s="30">
        <v>0.0</v>
      </c>
      <c r="AC606" s="30">
        <v>0.0</v>
      </c>
      <c r="AD606" s="30">
        <v>0.0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116"/>
    </row>
    <row r="607">
      <c r="A607" s="30">
        <v>14429.3</v>
      </c>
      <c r="B607" s="31">
        <v>44495.0</v>
      </c>
      <c r="C607" s="40">
        <v>44593.0</v>
      </c>
      <c r="D607" s="32" t="s">
        <v>277</v>
      </c>
      <c r="E607" s="32" t="s">
        <v>36</v>
      </c>
      <c r="F607" s="32" t="s">
        <v>278</v>
      </c>
      <c r="G607" s="32" t="s">
        <v>38</v>
      </c>
      <c r="H607" s="30">
        <v>27610.0</v>
      </c>
      <c r="I607" s="35"/>
      <c r="J607" s="30">
        <v>0.0</v>
      </c>
      <c r="K607" s="30">
        <v>1.0</v>
      </c>
      <c r="L607" s="30">
        <v>0.0</v>
      </c>
      <c r="M607" s="32" t="s">
        <v>49</v>
      </c>
      <c r="N607" s="32" t="s">
        <v>39</v>
      </c>
      <c r="O607" s="30">
        <v>3.0</v>
      </c>
      <c r="P607" s="30">
        <v>0.0</v>
      </c>
      <c r="Q607" s="30">
        <v>0.0</v>
      </c>
      <c r="R607" s="30">
        <v>0.0</v>
      </c>
      <c r="S607" s="30">
        <v>0.0</v>
      </c>
      <c r="T607" s="30">
        <v>0.0</v>
      </c>
      <c r="U607" s="30">
        <v>6.0</v>
      </c>
      <c r="V607" s="30">
        <v>5.0</v>
      </c>
      <c r="W607" s="30">
        <v>10.0</v>
      </c>
      <c r="X607" s="30">
        <v>2.0</v>
      </c>
      <c r="Y607" s="30">
        <v>1.0</v>
      </c>
      <c r="Z607" s="30">
        <v>0.0</v>
      </c>
      <c r="AA607" s="30">
        <v>0.0</v>
      </c>
      <c r="AB607" s="30">
        <v>0.0</v>
      </c>
      <c r="AC607" s="30">
        <v>0.0</v>
      </c>
      <c r="AD607" s="30">
        <v>0.0</v>
      </c>
      <c r="AE607" s="30">
        <v>0.0</v>
      </c>
      <c r="AF607" s="30">
        <v>0.0</v>
      </c>
      <c r="AG607" s="30">
        <v>0.0</v>
      </c>
      <c r="AH607" s="30">
        <v>0.0</v>
      </c>
      <c r="AI607" s="30">
        <v>0.0</v>
      </c>
      <c r="AJ607" s="116"/>
    </row>
    <row r="608">
      <c r="A608" s="30">
        <v>14429.4</v>
      </c>
      <c r="B608" s="31">
        <v>44495.0</v>
      </c>
      <c r="C608" s="40">
        <v>44593.0</v>
      </c>
      <c r="D608" s="32" t="s">
        <v>277</v>
      </c>
      <c r="E608" s="32" t="s">
        <v>36</v>
      </c>
      <c r="F608" s="32" t="s">
        <v>278</v>
      </c>
      <c r="G608" s="32" t="s">
        <v>38</v>
      </c>
      <c r="H608" s="30">
        <v>27610.0</v>
      </c>
      <c r="I608" s="37"/>
      <c r="J608" s="30">
        <v>0.0</v>
      </c>
      <c r="K608" s="30">
        <v>1.0</v>
      </c>
      <c r="L608" s="30">
        <v>0.0</v>
      </c>
      <c r="M608" s="32" t="s">
        <v>49</v>
      </c>
      <c r="N608" s="32" t="s">
        <v>39</v>
      </c>
      <c r="O608" s="30">
        <v>3.0</v>
      </c>
      <c r="P608" s="30">
        <v>11.0</v>
      </c>
      <c r="Q608" s="30">
        <v>5.0</v>
      </c>
      <c r="R608" s="30">
        <v>10.0</v>
      </c>
      <c r="S608" s="30">
        <v>2.0</v>
      </c>
      <c r="T608" s="30">
        <v>1.0</v>
      </c>
      <c r="U608" s="30">
        <v>0.0</v>
      </c>
      <c r="V608" s="30">
        <v>0.0</v>
      </c>
      <c r="W608" s="30">
        <v>0.0</v>
      </c>
      <c r="X608" s="30">
        <v>0.0</v>
      </c>
      <c r="Y608" s="30">
        <v>0.0</v>
      </c>
      <c r="Z608" s="30">
        <v>0.0</v>
      </c>
      <c r="AA608" s="30">
        <v>0.0</v>
      </c>
      <c r="AB608" s="30">
        <v>0.0</v>
      </c>
      <c r="AC608" s="30">
        <v>0.0</v>
      </c>
      <c r="AD608" s="30">
        <v>0.0</v>
      </c>
      <c r="AE608" s="30">
        <v>0.0</v>
      </c>
      <c r="AF608" s="30">
        <v>0.0</v>
      </c>
      <c r="AG608" s="30">
        <v>0.0</v>
      </c>
      <c r="AH608" s="30">
        <v>0.0</v>
      </c>
      <c r="AI608" s="30">
        <v>0.0</v>
      </c>
      <c r="AJ608" s="116"/>
    </row>
    <row r="609">
      <c r="A609" s="30">
        <v>14429.5</v>
      </c>
      <c r="B609" s="31">
        <v>44495.0</v>
      </c>
      <c r="C609" s="40">
        <v>44593.0</v>
      </c>
      <c r="D609" s="32" t="s">
        <v>277</v>
      </c>
      <c r="E609" s="32" t="s">
        <v>36</v>
      </c>
      <c r="J609" s="30">
        <v>0.0</v>
      </c>
      <c r="K609" s="30">
        <v>0.0</v>
      </c>
      <c r="L609" s="30">
        <v>1.0</v>
      </c>
      <c r="M609" s="32" t="s">
        <v>49</v>
      </c>
      <c r="N609" s="32" t="s">
        <v>39</v>
      </c>
      <c r="O609" s="30">
        <v>0.0</v>
      </c>
      <c r="P609" s="30">
        <v>0.0</v>
      </c>
      <c r="Q609" s="30">
        <v>0.0</v>
      </c>
      <c r="R609" s="30">
        <v>0.0</v>
      </c>
      <c r="S609" s="30">
        <v>0.0</v>
      </c>
      <c r="T609" s="30">
        <v>0.0</v>
      </c>
      <c r="U609" s="30">
        <v>13.0</v>
      </c>
      <c r="V609" s="30">
        <v>7.0</v>
      </c>
      <c r="W609" s="30">
        <v>5.0</v>
      </c>
      <c r="X609" s="30">
        <v>2.0</v>
      </c>
      <c r="Y609" s="30">
        <v>1.0</v>
      </c>
      <c r="Z609" s="30">
        <v>0.0</v>
      </c>
      <c r="AA609" s="30">
        <v>0.0</v>
      </c>
      <c r="AB609" s="30">
        <v>0.0</v>
      </c>
      <c r="AC609" s="30">
        <v>0.0</v>
      </c>
      <c r="AD609" s="30">
        <v>0.0</v>
      </c>
      <c r="AE609" s="30">
        <v>0.0</v>
      </c>
      <c r="AF609" s="30">
        <v>0.0</v>
      </c>
      <c r="AG609" s="30">
        <v>0.0</v>
      </c>
      <c r="AH609" s="30">
        <v>0.0</v>
      </c>
      <c r="AI609" s="30">
        <v>0.0</v>
      </c>
      <c r="AJ609" s="116"/>
    </row>
    <row r="610">
      <c r="A610" s="30">
        <v>14430.1</v>
      </c>
      <c r="B610" s="31">
        <v>44495.0</v>
      </c>
      <c r="C610" s="40">
        <v>44589.0</v>
      </c>
      <c r="D610" s="32" t="s">
        <v>229</v>
      </c>
      <c r="E610" s="32" t="s">
        <v>36</v>
      </c>
      <c r="F610" s="32" t="s">
        <v>230</v>
      </c>
      <c r="G610" s="32" t="s">
        <v>38</v>
      </c>
      <c r="H610" s="30">
        <v>27604.0</v>
      </c>
      <c r="I610" s="37"/>
      <c r="J610" s="30">
        <v>0.0</v>
      </c>
      <c r="K610" s="30">
        <v>1.0</v>
      </c>
      <c r="L610" s="30">
        <v>0.0</v>
      </c>
      <c r="M610" s="32" t="s">
        <v>39</v>
      </c>
      <c r="N610" s="32" t="s">
        <v>39</v>
      </c>
      <c r="O610" s="30">
        <v>0.0</v>
      </c>
      <c r="P610" s="30">
        <v>11.0</v>
      </c>
      <c r="Q610" s="30">
        <v>5.0</v>
      </c>
      <c r="R610" s="30">
        <v>10.0</v>
      </c>
      <c r="S610" s="30">
        <v>2.0</v>
      </c>
      <c r="T610" s="30">
        <v>1.0</v>
      </c>
      <c r="U610" s="30">
        <v>0.0</v>
      </c>
      <c r="V610" s="30">
        <v>0.0</v>
      </c>
      <c r="W610" s="30">
        <v>0.0</v>
      </c>
      <c r="X610" s="30">
        <v>0.0</v>
      </c>
      <c r="Y610" s="30">
        <v>0.0</v>
      </c>
      <c r="Z610" s="30">
        <v>0.0</v>
      </c>
      <c r="AA610" s="30">
        <v>0.0</v>
      </c>
      <c r="AB610" s="30">
        <v>0.0</v>
      </c>
      <c r="AC610" s="30">
        <v>0.0</v>
      </c>
      <c r="AD610" s="30">
        <v>0.0</v>
      </c>
      <c r="AE610" s="30">
        <v>0.0</v>
      </c>
      <c r="AF610" s="30">
        <v>0.0</v>
      </c>
      <c r="AG610" s="30">
        <v>0.0</v>
      </c>
      <c r="AH610" s="30">
        <v>0.0</v>
      </c>
      <c r="AI610" s="30">
        <v>0.0</v>
      </c>
      <c r="AJ610" s="116"/>
    </row>
    <row r="611">
      <c r="A611" s="30">
        <v>14430.2</v>
      </c>
      <c r="B611" s="31">
        <v>44495.0</v>
      </c>
      <c r="C611" s="40">
        <v>44589.0</v>
      </c>
      <c r="D611" s="32" t="s">
        <v>229</v>
      </c>
      <c r="E611" s="32" t="s">
        <v>36</v>
      </c>
      <c r="F611" s="32" t="s">
        <v>230</v>
      </c>
      <c r="G611" s="32" t="s">
        <v>38</v>
      </c>
      <c r="H611" s="30">
        <v>27604.0</v>
      </c>
      <c r="I611" s="35"/>
      <c r="J611" s="30">
        <v>0.0</v>
      </c>
      <c r="K611" s="30">
        <v>1.0</v>
      </c>
      <c r="L611" s="30">
        <v>0.0</v>
      </c>
      <c r="M611" s="32" t="s">
        <v>39</v>
      </c>
      <c r="N611" s="32" t="s">
        <v>39</v>
      </c>
      <c r="O611" s="30">
        <v>0.0</v>
      </c>
      <c r="P611" s="30">
        <v>11.0</v>
      </c>
      <c r="Q611" s="30">
        <v>5.0</v>
      </c>
      <c r="R611" s="30">
        <v>10.0</v>
      </c>
      <c r="S611" s="30">
        <v>2.0</v>
      </c>
      <c r="T611" s="30">
        <v>1.0</v>
      </c>
      <c r="U611" s="30">
        <v>0.0</v>
      </c>
      <c r="V611" s="30">
        <v>0.0</v>
      </c>
      <c r="W611" s="30">
        <v>0.0</v>
      </c>
      <c r="X611" s="30">
        <v>0.0</v>
      </c>
      <c r="Y611" s="30">
        <v>0.0</v>
      </c>
      <c r="Z611" s="30">
        <v>0.0</v>
      </c>
      <c r="AA611" s="30">
        <v>0.0</v>
      </c>
      <c r="AB611" s="30">
        <v>0.0</v>
      </c>
      <c r="AC611" s="30">
        <v>0.0</v>
      </c>
      <c r="AD611" s="30">
        <v>0.0</v>
      </c>
      <c r="AE611" s="30">
        <v>0.0</v>
      </c>
      <c r="AF611" s="30">
        <v>0.0</v>
      </c>
      <c r="AG611" s="30">
        <v>0.0</v>
      </c>
      <c r="AH611" s="30">
        <v>0.0</v>
      </c>
      <c r="AI611" s="30">
        <v>0.0</v>
      </c>
      <c r="AJ611" s="116"/>
    </row>
    <row r="612">
      <c r="A612" s="30">
        <v>14430.3</v>
      </c>
      <c r="B612" s="31">
        <v>44495.0</v>
      </c>
      <c r="C612" s="40">
        <v>44592.0</v>
      </c>
      <c r="D612" s="32" t="s">
        <v>229</v>
      </c>
      <c r="E612" s="32" t="s">
        <v>36</v>
      </c>
      <c r="F612" s="32" t="s">
        <v>59</v>
      </c>
      <c r="G612" s="32" t="s">
        <v>38</v>
      </c>
      <c r="H612" s="30">
        <v>27610.0</v>
      </c>
      <c r="I612" s="37"/>
      <c r="J612" s="30">
        <v>0.0</v>
      </c>
      <c r="K612" s="30">
        <v>1.0</v>
      </c>
      <c r="L612" s="30">
        <v>0.0</v>
      </c>
      <c r="M612" s="32" t="s">
        <v>39</v>
      </c>
      <c r="N612" s="32" t="s">
        <v>39</v>
      </c>
      <c r="O612" s="30">
        <v>0.0</v>
      </c>
      <c r="P612" s="30">
        <v>0.0</v>
      </c>
      <c r="Q612" s="30">
        <v>0.0</v>
      </c>
      <c r="R612" s="30">
        <v>0.0</v>
      </c>
      <c r="S612" s="30">
        <v>0.0</v>
      </c>
      <c r="T612" s="30">
        <v>0.0</v>
      </c>
      <c r="U612" s="30">
        <v>0.0</v>
      </c>
      <c r="V612" s="30">
        <v>0.0</v>
      </c>
      <c r="W612" s="30">
        <v>0.0</v>
      </c>
      <c r="X612" s="30">
        <v>0.0</v>
      </c>
      <c r="Y612" s="30">
        <v>0.0</v>
      </c>
      <c r="Z612" s="30">
        <v>5.0</v>
      </c>
      <c r="AA612" s="30">
        <v>5.0</v>
      </c>
      <c r="AB612" s="30">
        <v>10.0</v>
      </c>
      <c r="AC612" s="30">
        <v>1.0</v>
      </c>
      <c r="AD612" s="30">
        <v>1.0</v>
      </c>
      <c r="AE612" s="30">
        <v>0.0</v>
      </c>
      <c r="AF612" s="30">
        <v>0.0</v>
      </c>
      <c r="AG612" s="30">
        <v>0.0</v>
      </c>
      <c r="AH612" s="30">
        <v>0.0</v>
      </c>
      <c r="AI612" s="30">
        <v>0.0</v>
      </c>
      <c r="AJ612" s="116"/>
    </row>
    <row r="613">
      <c r="A613" s="30">
        <v>14430.4</v>
      </c>
      <c r="B613" s="31">
        <v>44495.0</v>
      </c>
      <c r="C613" s="40">
        <v>44589.0</v>
      </c>
      <c r="D613" s="32" t="s">
        <v>229</v>
      </c>
      <c r="E613" s="32" t="s">
        <v>36</v>
      </c>
      <c r="J613" s="30">
        <v>1.0</v>
      </c>
      <c r="K613" s="30">
        <v>0.0</v>
      </c>
      <c r="L613" s="30">
        <v>0.0</v>
      </c>
      <c r="M613" s="32" t="s">
        <v>39</v>
      </c>
      <c r="N613" s="32" t="s">
        <v>39</v>
      </c>
      <c r="O613" s="30">
        <v>0.0</v>
      </c>
      <c r="P613" s="30">
        <v>0.0</v>
      </c>
      <c r="Q613" s="30">
        <v>0.0</v>
      </c>
      <c r="R613" s="30">
        <v>0.0</v>
      </c>
      <c r="S613" s="30">
        <v>0.0</v>
      </c>
      <c r="T613" s="30">
        <v>0.0</v>
      </c>
      <c r="U613" s="30">
        <v>0.0</v>
      </c>
      <c r="V613" s="30">
        <v>0.0</v>
      </c>
      <c r="W613" s="30">
        <v>0.0</v>
      </c>
      <c r="X613" s="30">
        <v>0.0</v>
      </c>
      <c r="Y613" s="30">
        <v>0.0</v>
      </c>
      <c r="Z613" s="30">
        <v>0.0</v>
      </c>
      <c r="AA613" s="30">
        <v>0.0</v>
      </c>
      <c r="AB613" s="30">
        <v>0.0</v>
      </c>
      <c r="AC613" s="30">
        <v>0.0</v>
      </c>
      <c r="AD613" s="30">
        <v>0.0</v>
      </c>
      <c r="AE613" s="30">
        <v>5.0</v>
      </c>
      <c r="AF613" s="30">
        <v>4.0</v>
      </c>
      <c r="AG613" s="30">
        <v>10.0</v>
      </c>
      <c r="AH613" s="30">
        <v>1.0</v>
      </c>
      <c r="AI613" s="30">
        <v>1.0</v>
      </c>
      <c r="AJ613" s="116"/>
    </row>
    <row r="614">
      <c r="A614" s="30">
        <v>14430.5</v>
      </c>
      <c r="B614" s="31">
        <v>44495.0</v>
      </c>
      <c r="C614" s="40">
        <v>44589.0</v>
      </c>
      <c r="D614" s="32" t="s">
        <v>229</v>
      </c>
      <c r="E614" s="32" t="s">
        <v>36</v>
      </c>
      <c r="J614" s="30">
        <v>1.0</v>
      </c>
      <c r="K614" s="30">
        <v>0.0</v>
      </c>
      <c r="L614" s="30">
        <v>0.0</v>
      </c>
      <c r="M614" s="32" t="s">
        <v>39</v>
      </c>
      <c r="N614" s="32" t="s">
        <v>39</v>
      </c>
      <c r="O614" s="30">
        <v>0.0</v>
      </c>
      <c r="P614" s="30">
        <v>0.0</v>
      </c>
      <c r="Q614" s="30">
        <v>0.0</v>
      </c>
      <c r="R614" s="30">
        <v>0.0</v>
      </c>
      <c r="S614" s="30">
        <v>0.0</v>
      </c>
      <c r="T614" s="30">
        <v>0.0</v>
      </c>
      <c r="U614" s="30">
        <v>0.0</v>
      </c>
      <c r="V614" s="30">
        <v>0.0</v>
      </c>
      <c r="W614" s="30">
        <v>0.0</v>
      </c>
      <c r="X614" s="30">
        <v>0.0</v>
      </c>
      <c r="Y614" s="30">
        <v>0.0</v>
      </c>
      <c r="Z614" s="30">
        <v>4.0</v>
      </c>
      <c r="AA614" s="30">
        <v>4.0</v>
      </c>
      <c r="AB614" s="30">
        <v>10.0</v>
      </c>
      <c r="AC614" s="30">
        <v>1.0</v>
      </c>
      <c r="AD614" s="30">
        <v>1.0</v>
      </c>
      <c r="AE614" s="30">
        <v>0.0</v>
      </c>
      <c r="AF614" s="30">
        <v>0.0</v>
      </c>
      <c r="AG614" s="30">
        <v>0.0</v>
      </c>
      <c r="AH614" s="30">
        <v>0.0</v>
      </c>
      <c r="AI614" s="30">
        <v>0.0</v>
      </c>
      <c r="AJ614" s="116"/>
    </row>
    <row r="615">
      <c r="A615" s="30">
        <v>14430.6</v>
      </c>
      <c r="B615" s="31">
        <v>44495.0</v>
      </c>
      <c r="C615" s="40">
        <v>44589.0</v>
      </c>
      <c r="D615" s="32" t="s">
        <v>229</v>
      </c>
      <c r="E615" s="32" t="s">
        <v>36</v>
      </c>
      <c r="J615" s="30">
        <v>1.0</v>
      </c>
      <c r="K615" s="30">
        <v>0.0</v>
      </c>
      <c r="L615" s="30">
        <v>0.0</v>
      </c>
      <c r="M615" s="32" t="s">
        <v>39</v>
      </c>
      <c r="N615" s="32" t="s">
        <v>39</v>
      </c>
      <c r="O615" s="30">
        <v>0.0</v>
      </c>
      <c r="P615" s="30">
        <v>0.0</v>
      </c>
      <c r="Q615" s="30">
        <v>0.0</v>
      </c>
      <c r="R615" s="30">
        <v>0.0</v>
      </c>
      <c r="S615" s="30">
        <v>0.0</v>
      </c>
      <c r="T615" s="30">
        <v>0.0</v>
      </c>
      <c r="U615" s="30">
        <v>0.0</v>
      </c>
      <c r="V615" s="30">
        <v>0.0</v>
      </c>
      <c r="W615" s="30">
        <v>0.0</v>
      </c>
      <c r="X615" s="30">
        <v>0.0</v>
      </c>
      <c r="Y615" s="30">
        <v>0.0</v>
      </c>
      <c r="Z615" s="30">
        <v>5.0</v>
      </c>
      <c r="AA615" s="30">
        <v>4.0</v>
      </c>
      <c r="AB615" s="30">
        <v>10.0</v>
      </c>
      <c r="AC615" s="30">
        <v>1.0</v>
      </c>
      <c r="AD615" s="30">
        <v>1.0</v>
      </c>
      <c r="AE615" s="30">
        <v>0.0</v>
      </c>
      <c r="AF615" s="30">
        <v>0.0</v>
      </c>
      <c r="AG615" s="30">
        <v>0.0</v>
      </c>
      <c r="AH615" s="30">
        <v>0.0</v>
      </c>
      <c r="AI615" s="30">
        <v>0.0</v>
      </c>
      <c r="AJ615" s="116"/>
    </row>
    <row r="616">
      <c r="A616" s="30">
        <v>14431.1</v>
      </c>
      <c r="B616" s="31">
        <v>44495.0</v>
      </c>
      <c r="C616" s="126"/>
      <c r="D616" s="32" t="s">
        <v>229</v>
      </c>
      <c r="E616" s="32" t="s">
        <v>36</v>
      </c>
      <c r="J616" s="30">
        <v>1.0</v>
      </c>
      <c r="K616" s="30">
        <v>0.0</v>
      </c>
      <c r="L616" s="30">
        <v>0.0</v>
      </c>
      <c r="M616" s="32" t="s">
        <v>39</v>
      </c>
      <c r="N616" s="32" t="s">
        <v>39</v>
      </c>
      <c r="O616" s="30">
        <v>0.0</v>
      </c>
      <c r="P616" s="30">
        <v>0.0</v>
      </c>
      <c r="Q616" s="30">
        <v>0.0</v>
      </c>
      <c r="R616" s="30">
        <v>0.0</v>
      </c>
      <c r="S616" s="30">
        <v>0.0</v>
      </c>
      <c r="T616" s="30">
        <v>0.0</v>
      </c>
      <c r="U616" s="30">
        <v>0.0</v>
      </c>
      <c r="V616" s="30">
        <v>0.0</v>
      </c>
      <c r="W616" s="30">
        <v>0.0</v>
      </c>
      <c r="X616" s="30">
        <v>0.0</v>
      </c>
      <c r="Y616" s="30">
        <v>0.0</v>
      </c>
      <c r="Z616" s="30">
        <v>0.0</v>
      </c>
      <c r="AA616" s="30">
        <v>0.0</v>
      </c>
      <c r="AB616" s="30">
        <v>0.0</v>
      </c>
      <c r="AC616" s="30">
        <v>0.0</v>
      </c>
      <c r="AD616" s="30">
        <v>0.0</v>
      </c>
      <c r="AE616" s="30">
        <v>0.0</v>
      </c>
      <c r="AF616" s="30">
        <v>0.0</v>
      </c>
      <c r="AG616" s="30">
        <v>0.0</v>
      </c>
      <c r="AH616" s="30">
        <v>0.0</v>
      </c>
      <c r="AI616" s="30">
        <v>0.0</v>
      </c>
      <c r="AJ616" s="116"/>
    </row>
    <row r="617">
      <c r="A617" s="30">
        <v>14432.1</v>
      </c>
      <c r="B617" s="31">
        <v>44495.0</v>
      </c>
      <c r="C617" s="126"/>
      <c r="D617" s="32" t="s">
        <v>157</v>
      </c>
      <c r="E617" s="33" t="s">
        <v>36</v>
      </c>
      <c r="F617" s="32" t="s">
        <v>274</v>
      </c>
      <c r="G617" s="32" t="s">
        <v>38</v>
      </c>
      <c r="H617" s="30">
        <v>27610.0</v>
      </c>
      <c r="I617" s="35"/>
      <c r="J617" s="30">
        <v>0.0</v>
      </c>
      <c r="K617" s="30">
        <v>1.0</v>
      </c>
      <c r="L617" s="30">
        <v>0.0</v>
      </c>
      <c r="M617" s="32" t="s">
        <v>39</v>
      </c>
      <c r="N617" s="32" t="s">
        <v>39</v>
      </c>
      <c r="O617" s="30">
        <v>0.0</v>
      </c>
      <c r="P617" s="30">
        <v>0.0</v>
      </c>
      <c r="Q617" s="30">
        <v>0.0</v>
      </c>
      <c r="R617" s="30">
        <v>0.0</v>
      </c>
      <c r="S617" s="30">
        <v>0.0</v>
      </c>
      <c r="T617" s="30">
        <v>0.0</v>
      </c>
      <c r="U617" s="30">
        <v>0.0</v>
      </c>
      <c r="V617" s="30">
        <v>0.0</v>
      </c>
      <c r="W617" s="30">
        <v>0.0</v>
      </c>
      <c r="X617" s="30">
        <v>0.0</v>
      </c>
      <c r="Y617" s="30">
        <v>0.0</v>
      </c>
      <c r="Z617" s="30">
        <v>0.0</v>
      </c>
      <c r="AA617" s="30">
        <v>0.0</v>
      </c>
      <c r="AB617" s="30">
        <v>0.0</v>
      </c>
      <c r="AC617" s="30">
        <v>0.0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116"/>
    </row>
    <row r="618">
      <c r="A618" s="30">
        <v>14432.2</v>
      </c>
      <c r="B618" s="31">
        <v>44495.0</v>
      </c>
      <c r="C618" s="126"/>
      <c r="D618" s="32" t="s">
        <v>157</v>
      </c>
      <c r="E618" s="32" t="s">
        <v>36</v>
      </c>
      <c r="F618" s="32" t="s">
        <v>274</v>
      </c>
      <c r="G618" s="32" t="s">
        <v>38</v>
      </c>
      <c r="H618" s="30">
        <v>27610.0</v>
      </c>
      <c r="I618" s="37"/>
      <c r="J618" s="30">
        <v>0.0</v>
      </c>
      <c r="K618" s="30">
        <v>1.0</v>
      </c>
      <c r="L618" s="30">
        <v>0.0</v>
      </c>
      <c r="M618" s="32" t="s">
        <v>39</v>
      </c>
      <c r="N618" s="32" t="s">
        <v>39</v>
      </c>
      <c r="O618" s="30">
        <v>0.0</v>
      </c>
      <c r="P618" s="30">
        <v>0.0</v>
      </c>
      <c r="Q618" s="30">
        <v>0.0</v>
      </c>
      <c r="R618" s="30">
        <v>0.0</v>
      </c>
      <c r="S618" s="30">
        <v>0.0</v>
      </c>
      <c r="T618" s="30">
        <v>0.0</v>
      </c>
      <c r="U618" s="30">
        <v>0.0</v>
      </c>
      <c r="V618" s="30">
        <v>0.0</v>
      </c>
      <c r="W618" s="30">
        <v>0.0</v>
      </c>
      <c r="X618" s="30">
        <v>0.0</v>
      </c>
      <c r="Y618" s="30">
        <v>0.0</v>
      </c>
      <c r="Z618" s="30">
        <v>0.0</v>
      </c>
      <c r="AA618" s="30">
        <v>0.0</v>
      </c>
      <c r="AB618" s="30">
        <v>0.0</v>
      </c>
      <c r="AC618" s="30">
        <v>0.0</v>
      </c>
      <c r="AD618" s="30">
        <v>0.0</v>
      </c>
      <c r="AE618" s="30">
        <v>0.0</v>
      </c>
      <c r="AF618" s="30">
        <v>0.0</v>
      </c>
      <c r="AG618" s="30">
        <v>0.0</v>
      </c>
      <c r="AH618" s="30">
        <v>0.0</v>
      </c>
      <c r="AI618" s="30">
        <v>0.0</v>
      </c>
      <c r="AJ618" s="116"/>
    </row>
    <row r="619">
      <c r="A619" s="30">
        <v>14432.3</v>
      </c>
      <c r="B619" s="31">
        <v>44495.0</v>
      </c>
      <c r="C619" s="126"/>
      <c r="D619" s="32" t="s">
        <v>157</v>
      </c>
      <c r="E619" s="32" t="s">
        <v>36</v>
      </c>
      <c r="F619" s="32" t="s">
        <v>274</v>
      </c>
      <c r="G619" s="32" t="s">
        <v>38</v>
      </c>
      <c r="H619" s="30">
        <v>27610.0</v>
      </c>
      <c r="I619" s="37"/>
      <c r="J619" s="30">
        <v>0.0</v>
      </c>
      <c r="K619" s="30">
        <v>1.0</v>
      </c>
      <c r="L619" s="30">
        <v>0.0</v>
      </c>
      <c r="M619" s="32" t="s">
        <v>39</v>
      </c>
      <c r="N619" s="32" t="s">
        <v>39</v>
      </c>
      <c r="O619" s="30">
        <v>0.0</v>
      </c>
      <c r="P619" s="30">
        <v>0.0</v>
      </c>
      <c r="Q619" s="30">
        <v>0.0</v>
      </c>
      <c r="R619" s="30">
        <v>0.0</v>
      </c>
      <c r="S619" s="30">
        <v>0.0</v>
      </c>
      <c r="T619" s="30">
        <v>0.0</v>
      </c>
      <c r="U619" s="30">
        <v>0.0</v>
      </c>
      <c r="V619" s="30">
        <v>0.0</v>
      </c>
      <c r="W619" s="30">
        <v>0.0</v>
      </c>
      <c r="X619" s="30">
        <v>0.0</v>
      </c>
      <c r="Y619" s="30">
        <v>0.0</v>
      </c>
      <c r="Z619" s="30">
        <v>0.0</v>
      </c>
      <c r="AA619" s="30">
        <v>0.0</v>
      </c>
      <c r="AB619" s="30">
        <v>0.0</v>
      </c>
      <c r="AC619" s="30">
        <v>0.0</v>
      </c>
      <c r="AD619" s="30">
        <v>0.0</v>
      </c>
      <c r="AE619" s="30">
        <v>0.0</v>
      </c>
      <c r="AF619" s="30">
        <v>0.0</v>
      </c>
      <c r="AG619" s="30">
        <v>0.0</v>
      </c>
      <c r="AH619" s="30">
        <v>0.0</v>
      </c>
      <c r="AI619" s="30">
        <v>0.0</v>
      </c>
      <c r="AJ619" s="116"/>
    </row>
    <row r="620">
      <c r="A620" s="30">
        <v>14433.1</v>
      </c>
      <c r="B620" s="31">
        <v>44495.0</v>
      </c>
      <c r="C620" s="40">
        <v>44592.0</v>
      </c>
      <c r="D620" s="32" t="s">
        <v>229</v>
      </c>
      <c r="E620" s="32" t="s">
        <v>36</v>
      </c>
      <c r="F620" s="32" t="s">
        <v>230</v>
      </c>
      <c r="G620" s="32" t="s">
        <v>38</v>
      </c>
      <c r="H620" s="30">
        <v>27604.0</v>
      </c>
      <c r="I620" s="37"/>
      <c r="J620" s="30">
        <v>0.0</v>
      </c>
      <c r="K620" s="30">
        <v>1.0</v>
      </c>
      <c r="L620" s="30">
        <v>0.0</v>
      </c>
      <c r="M620" s="32" t="s">
        <v>39</v>
      </c>
      <c r="N620" s="32" t="s">
        <v>39</v>
      </c>
      <c r="O620" s="30">
        <v>3.0</v>
      </c>
      <c r="P620" s="30">
        <v>0.0</v>
      </c>
      <c r="Q620" s="30">
        <v>0.0</v>
      </c>
      <c r="R620" s="30">
        <v>0.0</v>
      </c>
      <c r="S620" s="30">
        <v>0.0</v>
      </c>
      <c r="T620" s="30">
        <v>0.0</v>
      </c>
      <c r="U620" s="30">
        <v>5.0</v>
      </c>
      <c r="V620" s="30">
        <v>2.0</v>
      </c>
      <c r="W620" s="30">
        <v>0.0</v>
      </c>
      <c r="X620" s="30">
        <v>0.0</v>
      </c>
      <c r="Y620" s="30">
        <v>1.0</v>
      </c>
      <c r="Z620" s="30">
        <v>0.0</v>
      </c>
      <c r="AA620" s="30">
        <v>0.0</v>
      </c>
      <c r="AB620" s="30">
        <v>0.0</v>
      </c>
      <c r="AC620" s="30">
        <v>0.0</v>
      </c>
      <c r="AD620" s="30">
        <v>0.0</v>
      </c>
      <c r="AE620" s="30">
        <v>0.0</v>
      </c>
      <c r="AF620" s="30">
        <v>0.0</v>
      </c>
      <c r="AG620" s="30">
        <v>0.0</v>
      </c>
      <c r="AH620" s="30">
        <v>0.0</v>
      </c>
      <c r="AI620" s="30">
        <v>0.0</v>
      </c>
      <c r="AJ620" s="116"/>
    </row>
    <row r="621">
      <c r="A621" s="30">
        <v>14433.2</v>
      </c>
      <c r="B621" s="31">
        <v>44495.0</v>
      </c>
      <c r="C621" s="40">
        <v>44592.0</v>
      </c>
      <c r="D621" s="32" t="s">
        <v>229</v>
      </c>
      <c r="E621" s="32" t="s">
        <v>36</v>
      </c>
      <c r="J621" s="30">
        <v>0.0</v>
      </c>
      <c r="K621" s="30">
        <v>0.0</v>
      </c>
      <c r="L621" s="30">
        <v>1.0</v>
      </c>
      <c r="M621" s="32" t="s">
        <v>39</v>
      </c>
      <c r="N621" s="32" t="s">
        <v>39</v>
      </c>
      <c r="O621" s="30">
        <v>6.0</v>
      </c>
      <c r="P621" s="30">
        <v>0.0</v>
      </c>
      <c r="Q621" s="30">
        <v>0.0</v>
      </c>
      <c r="R621" s="30">
        <v>0.0</v>
      </c>
      <c r="S621" s="30">
        <v>0.0</v>
      </c>
      <c r="T621" s="30">
        <v>0.0</v>
      </c>
      <c r="U621" s="30">
        <v>7.0</v>
      </c>
      <c r="V621" s="30">
        <v>3.0</v>
      </c>
      <c r="W621" s="30">
        <v>0.0</v>
      </c>
      <c r="X621" s="30">
        <v>0.0</v>
      </c>
      <c r="Y621" s="30">
        <v>1.0</v>
      </c>
      <c r="Z621" s="30">
        <v>0.0</v>
      </c>
      <c r="AA621" s="30">
        <v>0.0</v>
      </c>
      <c r="AB621" s="30">
        <v>0.0</v>
      </c>
      <c r="AC621" s="30">
        <v>0.0</v>
      </c>
      <c r="AD621" s="30">
        <v>0.0</v>
      </c>
      <c r="AE621" s="30">
        <v>0.0</v>
      </c>
      <c r="AF621" s="30">
        <v>0.0</v>
      </c>
      <c r="AG621" s="30">
        <v>0.0</v>
      </c>
      <c r="AH621" s="30">
        <v>0.0</v>
      </c>
      <c r="AI621" s="30">
        <v>0.0</v>
      </c>
      <c r="AJ621" s="116"/>
    </row>
    <row r="622">
      <c r="A622" s="30">
        <v>14433.3</v>
      </c>
      <c r="B622" s="31">
        <v>44495.0</v>
      </c>
      <c r="C622" s="40">
        <v>44592.0</v>
      </c>
      <c r="D622" s="32" t="s">
        <v>229</v>
      </c>
      <c r="E622" s="32" t="s">
        <v>36</v>
      </c>
      <c r="F622" s="32" t="s">
        <v>59</v>
      </c>
      <c r="G622" s="32" t="s">
        <v>38</v>
      </c>
      <c r="H622" s="30">
        <v>27610.0</v>
      </c>
      <c r="I622" s="35"/>
      <c r="J622" s="30">
        <v>0.0</v>
      </c>
      <c r="K622" s="30">
        <v>1.0</v>
      </c>
      <c r="L622" s="30">
        <v>0.0</v>
      </c>
      <c r="M622" s="32" t="s">
        <v>39</v>
      </c>
      <c r="N622" s="32" t="s">
        <v>39</v>
      </c>
      <c r="O622" s="30">
        <v>5.0</v>
      </c>
      <c r="P622" s="30">
        <v>0.0</v>
      </c>
      <c r="Q622" s="30">
        <v>0.0</v>
      </c>
      <c r="R622" s="30">
        <v>0.0</v>
      </c>
      <c r="S622" s="30">
        <v>0.0</v>
      </c>
      <c r="T622" s="30">
        <v>0.0</v>
      </c>
      <c r="U622" s="30">
        <v>0.0</v>
      </c>
      <c r="V622" s="30">
        <v>0.0</v>
      </c>
      <c r="W622" s="30">
        <v>0.0</v>
      </c>
      <c r="X622" s="30">
        <v>0.0</v>
      </c>
      <c r="Y622" s="30">
        <v>0.0</v>
      </c>
      <c r="Z622" s="30">
        <v>7.0</v>
      </c>
      <c r="AA622" s="30">
        <v>5.0</v>
      </c>
      <c r="AB622" s="30">
        <v>0.0</v>
      </c>
      <c r="AC622" s="30">
        <v>0.0</v>
      </c>
      <c r="AD622" s="30">
        <v>1.0</v>
      </c>
      <c r="AE622" s="30">
        <v>0.0</v>
      </c>
      <c r="AF622" s="30">
        <v>0.0</v>
      </c>
      <c r="AG622" s="30">
        <v>0.0</v>
      </c>
      <c r="AH622" s="30">
        <v>0.0</v>
      </c>
      <c r="AI622" s="30">
        <v>0.0</v>
      </c>
      <c r="AJ622" s="116"/>
    </row>
    <row r="623">
      <c r="A623" s="30">
        <v>14434.1</v>
      </c>
      <c r="B623" s="31">
        <v>44495.0</v>
      </c>
      <c r="C623" s="40">
        <v>44589.0</v>
      </c>
      <c r="D623" s="32" t="s">
        <v>229</v>
      </c>
      <c r="E623" s="32" t="s">
        <v>36</v>
      </c>
      <c r="F623" s="32" t="s">
        <v>230</v>
      </c>
      <c r="G623" s="32" t="s">
        <v>38</v>
      </c>
      <c r="H623" s="30">
        <v>27604.0</v>
      </c>
      <c r="I623" s="37"/>
      <c r="J623" s="30">
        <v>0.0</v>
      </c>
      <c r="K623" s="30">
        <v>1.0</v>
      </c>
      <c r="L623" s="30">
        <v>0.0</v>
      </c>
      <c r="M623" s="32" t="s">
        <v>39</v>
      </c>
      <c r="N623" s="32" t="s">
        <v>39</v>
      </c>
      <c r="O623" s="30">
        <v>0.0</v>
      </c>
      <c r="P623" s="30">
        <v>0.0</v>
      </c>
      <c r="Q623" s="30">
        <v>0.0</v>
      </c>
      <c r="R623" s="30">
        <v>0.0</v>
      </c>
      <c r="S623" s="30">
        <v>0.0</v>
      </c>
      <c r="T623" s="30">
        <v>0.0</v>
      </c>
      <c r="U623" s="30">
        <v>7.0</v>
      </c>
      <c r="V623" s="30">
        <v>5.0</v>
      </c>
      <c r="W623" s="30">
        <v>10.0</v>
      </c>
      <c r="X623" s="30">
        <v>1.0</v>
      </c>
      <c r="Y623" s="30">
        <v>1.0</v>
      </c>
      <c r="Z623" s="30">
        <v>0.0</v>
      </c>
      <c r="AA623" s="30">
        <v>0.0</v>
      </c>
      <c r="AB623" s="30">
        <v>0.0</v>
      </c>
      <c r="AC623" s="30">
        <v>0.0</v>
      </c>
      <c r="AD623" s="30">
        <v>0.0</v>
      </c>
      <c r="AE623" s="30">
        <v>0.0</v>
      </c>
      <c r="AF623" s="30">
        <v>0.0</v>
      </c>
      <c r="AG623" s="30">
        <v>0.0</v>
      </c>
      <c r="AH623" s="30">
        <v>0.0</v>
      </c>
      <c r="AI623" s="30">
        <v>0.0</v>
      </c>
      <c r="AJ623" s="116"/>
    </row>
    <row r="624">
      <c r="A624" s="30">
        <v>14435.1</v>
      </c>
      <c r="B624" s="31">
        <v>44495.0</v>
      </c>
      <c r="C624" s="40">
        <v>44539.0</v>
      </c>
      <c r="D624" s="32" t="s">
        <v>229</v>
      </c>
      <c r="E624" s="32" t="s">
        <v>36</v>
      </c>
      <c r="F624" s="32" t="s">
        <v>230</v>
      </c>
      <c r="G624" s="32" t="s">
        <v>38</v>
      </c>
      <c r="H624" s="30">
        <v>27604.0</v>
      </c>
      <c r="I624" s="37"/>
      <c r="J624" s="30">
        <v>0.0</v>
      </c>
      <c r="K624" s="30">
        <v>1.0</v>
      </c>
      <c r="L624" s="30">
        <v>0.0</v>
      </c>
      <c r="M624" s="32" t="s">
        <v>39</v>
      </c>
      <c r="N624" s="32" t="s">
        <v>39</v>
      </c>
      <c r="O624" s="30">
        <v>0.0</v>
      </c>
      <c r="P624" s="30">
        <v>0.0</v>
      </c>
      <c r="Q624" s="30">
        <v>0.0</v>
      </c>
      <c r="R624" s="30">
        <v>0.0</v>
      </c>
      <c r="S624" s="30">
        <v>0.0</v>
      </c>
      <c r="T624" s="30">
        <v>0.0</v>
      </c>
      <c r="U624" s="30">
        <v>10.0</v>
      </c>
      <c r="V624" s="30">
        <v>5.0</v>
      </c>
      <c r="W624" s="30">
        <v>10.0</v>
      </c>
      <c r="X624" s="30">
        <v>1.0</v>
      </c>
      <c r="Y624" s="30">
        <v>1.0</v>
      </c>
      <c r="Z624" s="30">
        <v>0.0</v>
      </c>
      <c r="AA624" s="30">
        <v>0.0</v>
      </c>
      <c r="AB624" s="30">
        <v>0.0</v>
      </c>
      <c r="AC624" s="30">
        <v>0.0</v>
      </c>
      <c r="AD624" s="30">
        <v>0.0</v>
      </c>
      <c r="AE624" s="30">
        <v>0.0</v>
      </c>
      <c r="AF624" s="30">
        <v>0.0</v>
      </c>
      <c r="AG624" s="30">
        <v>0.0</v>
      </c>
      <c r="AH624" s="30">
        <v>0.0</v>
      </c>
      <c r="AI624" s="30">
        <v>0.0</v>
      </c>
      <c r="AJ624" s="116"/>
    </row>
    <row r="625">
      <c r="A625" s="30">
        <v>14436.1</v>
      </c>
      <c r="B625" s="31">
        <v>44495.0</v>
      </c>
      <c r="C625" s="40">
        <v>44588.0</v>
      </c>
      <c r="D625" s="32" t="s">
        <v>431</v>
      </c>
      <c r="E625" s="33" t="s">
        <v>36</v>
      </c>
      <c r="F625" s="32" t="s">
        <v>97</v>
      </c>
      <c r="G625" s="32" t="s">
        <v>38</v>
      </c>
      <c r="H625" s="30">
        <v>27610.0</v>
      </c>
      <c r="I625" s="35"/>
      <c r="J625" s="30">
        <v>0.0</v>
      </c>
      <c r="K625" s="30">
        <v>1.0</v>
      </c>
      <c r="L625" s="30">
        <v>0.0</v>
      </c>
      <c r="M625" s="32" t="s">
        <v>39</v>
      </c>
      <c r="N625" s="32" t="s">
        <v>39</v>
      </c>
      <c r="O625" s="30">
        <v>0.0</v>
      </c>
      <c r="P625" s="30">
        <v>10.0</v>
      </c>
      <c r="Q625" s="30">
        <v>5.0</v>
      </c>
      <c r="R625" s="30">
        <v>10.0</v>
      </c>
      <c r="S625" s="30">
        <v>2.0</v>
      </c>
      <c r="T625" s="30">
        <v>0.0</v>
      </c>
      <c r="U625" s="30">
        <v>0.0</v>
      </c>
      <c r="V625" s="30">
        <v>0.0</v>
      </c>
      <c r="W625" s="30">
        <v>0.0</v>
      </c>
      <c r="X625" s="30">
        <v>0.0</v>
      </c>
      <c r="Y625" s="30">
        <v>0.0</v>
      </c>
      <c r="Z625" s="30">
        <v>0.0</v>
      </c>
      <c r="AA625" s="30">
        <v>0.0</v>
      </c>
      <c r="AB625" s="30">
        <v>0.0</v>
      </c>
      <c r="AC625" s="30">
        <v>0.0</v>
      </c>
      <c r="AD625" s="30">
        <v>0.0</v>
      </c>
      <c r="AE625" s="30">
        <v>0.0</v>
      </c>
      <c r="AF625" s="30">
        <v>0.0</v>
      </c>
      <c r="AG625" s="30">
        <v>0.0</v>
      </c>
      <c r="AH625" s="30">
        <v>0.0</v>
      </c>
      <c r="AI625" s="30">
        <v>0.0</v>
      </c>
      <c r="AJ625" s="116"/>
    </row>
    <row r="626">
      <c r="A626" s="30">
        <v>14436.2</v>
      </c>
      <c r="B626" s="31">
        <v>44495.0</v>
      </c>
      <c r="C626" s="40">
        <v>44588.0</v>
      </c>
      <c r="D626" s="32" t="s">
        <v>431</v>
      </c>
      <c r="E626" s="32" t="s">
        <v>36</v>
      </c>
      <c r="F626" s="32" t="s">
        <v>97</v>
      </c>
      <c r="G626" s="32" t="s">
        <v>38</v>
      </c>
      <c r="H626" s="30">
        <v>27610.0</v>
      </c>
      <c r="I626" s="35"/>
      <c r="J626" s="30">
        <v>0.0</v>
      </c>
      <c r="K626" s="30">
        <v>1.0</v>
      </c>
      <c r="L626" s="30">
        <v>0.0</v>
      </c>
      <c r="M626" s="32" t="s">
        <v>39</v>
      </c>
      <c r="N626" s="32" t="s">
        <v>39</v>
      </c>
      <c r="O626" s="30">
        <v>0.0</v>
      </c>
      <c r="P626" s="30">
        <v>10.0</v>
      </c>
      <c r="Q626" s="30">
        <v>5.0</v>
      </c>
      <c r="R626" s="30">
        <v>10.0</v>
      </c>
      <c r="S626" s="30">
        <v>2.0</v>
      </c>
      <c r="T626" s="30">
        <v>0.0</v>
      </c>
      <c r="U626" s="30">
        <v>0.0</v>
      </c>
      <c r="V626" s="30">
        <v>0.0</v>
      </c>
      <c r="W626" s="30">
        <v>0.0</v>
      </c>
      <c r="X626" s="30">
        <v>0.0</v>
      </c>
      <c r="Y626" s="30">
        <v>0.0</v>
      </c>
      <c r="Z626" s="30">
        <v>0.0</v>
      </c>
      <c r="AA626" s="30">
        <v>0.0</v>
      </c>
      <c r="AB626" s="30">
        <v>0.0</v>
      </c>
      <c r="AC626" s="30">
        <v>0.0</v>
      </c>
      <c r="AD626" s="30">
        <v>0.0</v>
      </c>
      <c r="AE626" s="30">
        <v>0.0</v>
      </c>
      <c r="AF626" s="30">
        <v>0.0</v>
      </c>
      <c r="AG626" s="30">
        <v>0.0</v>
      </c>
      <c r="AH626" s="30">
        <v>0.0</v>
      </c>
      <c r="AI626" s="30">
        <v>0.0</v>
      </c>
      <c r="AJ626" s="116"/>
    </row>
    <row r="627">
      <c r="A627" s="30">
        <v>14437.1</v>
      </c>
      <c r="B627" s="31">
        <v>44495.0</v>
      </c>
      <c r="C627" s="40">
        <v>44589.0</v>
      </c>
      <c r="D627" s="32" t="s">
        <v>468</v>
      </c>
      <c r="E627" s="33" t="s">
        <v>469</v>
      </c>
      <c r="F627" s="32" t="s">
        <v>281</v>
      </c>
      <c r="G627" s="32" t="s">
        <v>38</v>
      </c>
      <c r="H627" s="30">
        <v>27610.0</v>
      </c>
      <c r="I627" s="35"/>
      <c r="J627" s="30">
        <v>0.0</v>
      </c>
      <c r="K627" s="30">
        <v>1.0</v>
      </c>
      <c r="L627" s="30">
        <v>0.0</v>
      </c>
      <c r="M627" s="32" t="s">
        <v>39</v>
      </c>
      <c r="N627" s="32" t="s">
        <v>39</v>
      </c>
      <c r="O627" s="30">
        <v>0.0</v>
      </c>
      <c r="P627" s="30">
        <v>0.0</v>
      </c>
      <c r="Q627" s="30">
        <v>0.0</v>
      </c>
      <c r="R627" s="30">
        <v>0.0</v>
      </c>
      <c r="S627" s="30">
        <v>0.0</v>
      </c>
      <c r="T627" s="30">
        <v>0.0</v>
      </c>
      <c r="U627" s="30">
        <v>7.0</v>
      </c>
      <c r="V627" s="30">
        <v>1.0</v>
      </c>
      <c r="W627" s="30">
        <v>10.0</v>
      </c>
      <c r="X627" s="30">
        <v>1.0</v>
      </c>
      <c r="Y627" s="30">
        <v>1.0</v>
      </c>
      <c r="Z627" s="30">
        <v>0.0</v>
      </c>
      <c r="AA627" s="30">
        <v>0.0</v>
      </c>
      <c r="AB627" s="30">
        <v>0.0</v>
      </c>
      <c r="AC627" s="30">
        <v>0.0</v>
      </c>
      <c r="AD627" s="30">
        <v>0.0</v>
      </c>
      <c r="AE627" s="30">
        <v>0.0</v>
      </c>
      <c r="AF627" s="30">
        <v>0.0</v>
      </c>
      <c r="AG627" s="30">
        <v>0.0</v>
      </c>
      <c r="AH627" s="30">
        <v>0.0</v>
      </c>
      <c r="AI627" s="30">
        <v>0.0</v>
      </c>
      <c r="AJ627" s="116"/>
    </row>
    <row r="628">
      <c r="A628" s="30">
        <v>14438.1</v>
      </c>
      <c r="B628" s="31">
        <v>44495.0</v>
      </c>
      <c r="C628" s="40">
        <v>44592.0</v>
      </c>
      <c r="D628" s="32" t="s">
        <v>468</v>
      </c>
      <c r="E628" s="32" t="s">
        <v>469</v>
      </c>
      <c r="F628" s="32" t="s">
        <v>281</v>
      </c>
      <c r="G628" s="32" t="s">
        <v>38</v>
      </c>
      <c r="H628" s="30">
        <v>27610.0</v>
      </c>
      <c r="I628" s="37"/>
      <c r="J628" s="30">
        <v>0.0</v>
      </c>
      <c r="K628" s="30">
        <v>1.0</v>
      </c>
      <c r="L628" s="30">
        <v>0.0</v>
      </c>
      <c r="M628" s="32" t="s">
        <v>39</v>
      </c>
      <c r="N628" s="32" t="s">
        <v>39</v>
      </c>
      <c r="O628" s="30">
        <v>0.0</v>
      </c>
      <c r="P628" s="30">
        <v>0.0</v>
      </c>
      <c r="Q628" s="30">
        <v>0.0</v>
      </c>
      <c r="R628" s="30">
        <v>0.0</v>
      </c>
      <c r="S628" s="30">
        <v>0.0</v>
      </c>
      <c r="T628" s="30">
        <v>0.0</v>
      </c>
      <c r="U628" s="30">
        <v>6.0</v>
      </c>
      <c r="V628" s="30">
        <v>5.0</v>
      </c>
      <c r="W628" s="30">
        <v>10.0</v>
      </c>
      <c r="X628" s="30">
        <v>1.0</v>
      </c>
      <c r="Y628" s="30">
        <v>1.0</v>
      </c>
      <c r="Z628" s="30">
        <v>0.0</v>
      </c>
      <c r="AA628" s="30">
        <v>0.0</v>
      </c>
      <c r="AB628" s="30">
        <v>0.0</v>
      </c>
      <c r="AC628" s="30">
        <v>0.0</v>
      </c>
      <c r="AD628" s="30">
        <v>0.0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116"/>
    </row>
    <row r="629">
      <c r="A629" s="30">
        <v>14439.1</v>
      </c>
      <c r="B629" s="31">
        <v>44495.0</v>
      </c>
      <c r="C629" s="40">
        <v>44592.0</v>
      </c>
      <c r="D629" s="32" t="s">
        <v>229</v>
      </c>
      <c r="E629" s="32" t="s">
        <v>36</v>
      </c>
      <c r="J629" s="30">
        <v>1.0</v>
      </c>
      <c r="K629" s="30">
        <v>0.0</v>
      </c>
      <c r="L629" s="30">
        <v>0.0</v>
      </c>
      <c r="M629" s="32" t="s">
        <v>39</v>
      </c>
      <c r="N629" s="32" t="s">
        <v>39</v>
      </c>
      <c r="O629" s="30">
        <v>0.0</v>
      </c>
      <c r="P629" s="30">
        <v>0.0</v>
      </c>
      <c r="Q629" s="30">
        <v>0.0</v>
      </c>
      <c r="R629" s="30">
        <v>0.0</v>
      </c>
      <c r="S629" s="30">
        <v>0.0</v>
      </c>
      <c r="T629" s="30">
        <v>0.0</v>
      </c>
      <c r="U629" s="30">
        <v>0.0</v>
      </c>
      <c r="V629" s="30">
        <v>0.0</v>
      </c>
      <c r="W629" s="30">
        <v>0.0</v>
      </c>
      <c r="X629" s="30">
        <v>0.0</v>
      </c>
      <c r="Y629" s="30">
        <v>0.0</v>
      </c>
      <c r="Z629" s="30">
        <v>0.0</v>
      </c>
      <c r="AA629" s="30">
        <v>0.0</v>
      </c>
      <c r="AB629" s="30">
        <v>0.0</v>
      </c>
      <c r="AC629" s="30">
        <v>0.0</v>
      </c>
      <c r="AD629" s="30">
        <v>0.0</v>
      </c>
      <c r="AE629" s="30">
        <v>6.0</v>
      </c>
      <c r="AF629" s="30">
        <v>3.0</v>
      </c>
      <c r="AG629" s="30">
        <v>10.0</v>
      </c>
      <c r="AH629" s="30">
        <v>1.0</v>
      </c>
      <c r="AI629" s="30">
        <v>1.0</v>
      </c>
      <c r="AJ629" s="116"/>
    </row>
    <row r="630">
      <c r="A630" s="30">
        <v>14439.2</v>
      </c>
      <c r="B630" s="31">
        <v>44495.0</v>
      </c>
      <c r="C630" s="40">
        <v>44592.0</v>
      </c>
      <c r="D630" s="32" t="s">
        <v>229</v>
      </c>
      <c r="E630" s="32" t="s">
        <v>36</v>
      </c>
      <c r="J630" s="30">
        <v>1.0</v>
      </c>
      <c r="K630" s="30">
        <v>0.0</v>
      </c>
      <c r="L630" s="30">
        <v>0.0</v>
      </c>
      <c r="M630" s="32" t="s">
        <v>39</v>
      </c>
      <c r="N630" s="32" t="s">
        <v>39</v>
      </c>
      <c r="O630" s="30">
        <v>0.0</v>
      </c>
      <c r="P630" s="30">
        <v>0.0</v>
      </c>
      <c r="Q630" s="30">
        <v>0.0</v>
      </c>
      <c r="R630" s="30">
        <v>0.0</v>
      </c>
      <c r="S630" s="30">
        <v>0.0</v>
      </c>
      <c r="T630" s="30">
        <v>0.0</v>
      </c>
      <c r="U630" s="30">
        <v>0.0</v>
      </c>
      <c r="V630" s="30">
        <v>0.0</v>
      </c>
      <c r="W630" s="30">
        <v>0.0</v>
      </c>
      <c r="X630" s="30">
        <v>0.0</v>
      </c>
      <c r="Y630" s="30">
        <v>0.0</v>
      </c>
      <c r="Z630" s="30">
        <v>6.0</v>
      </c>
      <c r="AA630" s="30">
        <v>3.0</v>
      </c>
      <c r="AB630" s="30">
        <v>10.0</v>
      </c>
      <c r="AC630" s="30">
        <v>1.0</v>
      </c>
      <c r="AD630" s="30">
        <v>1.0</v>
      </c>
      <c r="AE630" s="30">
        <v>0.0</v>
      </c>
      <c r="AF630" s="30">
        <v>0.0</v>
      </c>
      <c r="AG630" s="30">
        <v>0.0</v>
      </c>
      <c r="AH630" s="30">
        <v>0.0</v>
      </c>
      <c r="AI630" s="30">
        <v>0.0</v>
      </c>
      <c r="AJ630" s="116"/>
    </row>
    <row r="631">
      <c r="A631" s="30">
        <v>14440.1</v>
      </c>
      <c r="B631" s="31">
        <v>44495.0</v>
      </c>
      <c r="C631" s="40">
        <v>44515.0</v>
      </c>
      <c r="D631" s="32" t="s">
        <v>184</v>
      </c>
      <c r="E631" s="32" t="s">
        <v>36</v>
      </c>
      <c r="F631" s="32" t="s">
        <v>254</v>
      </c>
      <c r="G631" s="33" t="s">
        <v>38</v>
      </c>
      <c r="H631" s="34">
        <v>27615.0</v>
      </c>
      <c r="I631" s="35"/>
      <c r="J631" s="30">
        <v>0.0</v>
      </c>
      <c r="K631" s="30">
        <v>1.0</v>
      </c>
      <c r="L631" s="30">
        <v>0.0</v>
      </c>
      <c r="M631" s="32" t="s">
        <v>39</v>
      </c>
      <c r="N631" s="32" t="s">
        <v>39</v>
      </c>
      <c r="O631" s="30">
        <v>0.0</v>
      </c>
      <c r="P631" s="30">
        <v>11.0</v>
      </c>
      <c r="Q631" s="30">
        <v>5.0</v>
      </c>
      <c r="R631" s="30">
        <v>10.0</v>
      </c>
      <c r="S631" s="30">
        <v>2.0</v>
      </c>
      <c r="T631" s="30">
        <v>1.0</v>
      </c>
      <c r="U631" s="30">
        <v>0.0</v>
      </c>
      <c r="V631" s="30">
        <v>0.0</v>
      </c>
      <c r="W631" s="30">
        <v>0.0</v>
      </c>
      <c r="X631" s="30">
        <v>0.0</v>
      </c>
      <c r="Y631" s="30">
        <v>0.0</v>
      </c>
      <c r="Z631" s="30">
        <v>0.0</v>
      </c>
      <c r="AA631" s="30">
        <v>0.0</v>
      </c>
      <c r="AB631" s="30">
        <v>0.0</v>
      </c>
      <c r="AC631" s="30">
        <v>0.0</v>
      </c>
      <c r="AD631" s="30">
        <v>0.0</v>
      </c>
      <c r="AE631" s="30">
        <v>0.0</v>
      </c>
      <c r="AF631" s="30">
        <v>0.0</v>
      </c>
      <c r="AG631" s="30">
        <v>0.0</v>
      </c>
      <c r="AH631" s="30">
        <v>0.0</v>
      </c>
      <c r="AI631" s="30">
        <v>0.0</v>
      </c>
      <c r="AJ631" s="116"/>
    </row>
    <row r="632">
      <c r="A632" s="30">
        <v>14440.2</v>
      </c>
      <c r="B632" s="31">
        <v>44495.0</v>
      </c>
      <c r="C632" s="40">
        <v>44515.0</v>
      </c>
      <c r="D632" s="32" t="s">
        <v>184</v>
      </c>
      <c r="E632" s="32" t="s">
        <v>36</v>
      </c>
      <c r="F632" s="32" t="s">
        <v>254</v>
      </c>
      <c r="G632" s="32" t="s">
        <v>38</v>
      </c>
      <c r="H632" s="30">
        <v>27615.0</v>
      </c>
      <c r="I632" s="37"/>
      <c r="J632" s="30">
        <v>0.0</v>
      </c>
      <c r="K632" s="30">
        <v>1.0</v>
      </c>
      <c r="L632" s="30">
        <v>0.0</v>
      </c>
      <c r="M632" s="32" t="s">
        <v>39</v>
      </c>
      <c r="N632" s="32" t="s">
        <v>39</v>
      </c>
      <c r="O632" s="30">
        <v>4.0</v>
      </c>
      <c r="P632" s="30">
        <v>0.0</v>
      </c>
      <c r="Q632" s="30">
        <v>0.0</v>
      </c>
      <c r="R632" s="30">
        <v>0.0</v>
      </c>
      <c r="S632" s="30">
        <v>0.0</v>
      </c>
      <c r="T632" s="30">
        <v>0.0</v>
      </c>
      <c r="U632" s="30">
        <v>0.0</v>
      </c>
      <c r="V632" s="30">
        <v>0.0</v>
      </c>
      <c r="W632" s="30">
        <v>0.0</v>
      </c>
      <c r="X632" s="30">
        <v>0.0</v>
      </c>
      <c r="Y632" s="30">
        <v>0.0</v>
      </c>
      <c r="Z632" s="30">
        <v>0.0</v>
      </c>
      <c r="AA632" s="30">
        <v>0.0</v>
      </c>
      <c r="AB632" s="30">
        <v>0.0</v>
      </c>
      <c r="AC632" s="30">
        <v>0.0</v>
      </c>
      <c r="AD632" s="30">
        <v>0.0</v>
      </c>
      <c r="AE632" s="30">
        <v>8.0</v>
      </c>
      <c r="AF632" s="30">
        <v>3.0</v>
      </c>
      <c r="AG632" s="30">
        <v>10.0</v>
      </c>
      <c r="AH632" s="30">
        <v>2.0</v>
      </c>
      <c r="AI632" s="30">
        <v>1.0</v>
      </c>
      <c r="AJ632" s="116"/>
    </row>
    <row r="633">
      <c r="A633" s="30">
        <v>14440.3</v>
      </c>
      <c r="B633" s="31">
        <v>44495.0</v>
      </c>
      <c r="C633" s="40">
        <v>44515.0</v>
      </c>
      <c r="D633" s="32" t="s">
        <v>184</v>
      </c>
      <c r="E633" s="32" t="s">
        <v>36</v>
      </c>
      <c r="F633" s="32" t="s">
        <v>254</v>
      </c>
      <c r="G633" s="32" t="s">
        <v>38</v>
      </c>
      <c r="H633" s="30">
        <v>27615.0</v>
      </c>
      <c r="I633" s="37"/>
      <c r="J633" s="30">
        <v>0.0</v>
      </c>
      <c r="K633" s="30">
        <v>1.0</v>
      </c>
      <c r="L633" s="30">
        <v>0.0</v>
      </c>
      <c r="M633" s="32" t="s">
        <v>39</v>
      </c>
      <c r="N633" s="32" t="s">
        <v>39</v>
      </c>
      <c r="O633" s="30">
        <v>0.0</v>
      </c>
      <c r="P633" s="30">
        <v>0.0</v>
      </c>
      <c r="Q633" s="30">
        <v>0.0</v>
      </c>
      <c r="R633" s="30">
        <v>0.0</v>
      </c>
      <c r="S633" s="30">
        <v>0.0</v>
      </c>
      <c r="T633" s="30">
        <v>0.0</v>
      </c>
      <c r="U633" s="30">
        <v>0.0</v>
      </c>
      <c r="V633" s="30">
        <v>0.0</v>
      </c>
      <c r="W633" s="30">
        <v>0.0</v>
      </c>
      <c r="X633" s="30">
        <v>0.0</v>
      </c>
      <c r="Y633" s="30">
        <v>0.0</v>
      </c>
      <c r="Z633" s="30">
        <v>0.0</v>
      </c>
      <c r="AA633" s="30">
        <v>0.0</v>
      </c>
      <c r="AB633" s="30">
        <v>0.0</v>
      </c>
      <c r="AC633" s="30">
        <v>0.0</v>
      </c>
      <c r="AD633" s="30">
        <v>0.0</v>
      </c>
      <c r="AE633" s="30">
        <v>11.0</v>
      </c>
      <c r="AF633" s="30">
        <v>6.0</v>
      </c>
      <c r="AG633" s="30">
        <v>10.0</v>
      </c>
      <c r="AH633" s="30">
        <v>1.0</v>
      </c>
      <c r="AI633" s="30">
        <v>1.0</v>
      </c>
      <c r="AJ633" s="116"/>
    </row>
    <row r="634">
      <c r="A634" s="30">
        <v>14441.1</v>
      </c>
      <c r="B634" s="31">
        <v>44495.0</v>
      </c>
      <c r="C634" s="40">
        <v>44592.0</v>
      </c>
      <c r="D634" s="32" t="s">
        <v>184</v>
      </c>
      <c r="E634" s="32" t="s">
        <v>36</v>
      </c>
      <c r="F634" s="32" t="s">
        <v>83</v>
      </c>
      <c r="G634" s="32" t="s">
        <v>38</v>
      </c>
      <c r="H634" s="30">
        <v>27609.0</v>
      </c>
      <c r="I634" s="37"/>
      <c r="J634" s="30">
        <v>0.0</v>
      </c>
      <c r="K634" s="30">
        <v>1.0</v>
      </c>
      <c r="L634" s="30">
        <v>0.0</v>
      </c>
      <c r="M634" s="32" t="s">
        <v>39</v>
      </c>
      <c r="N634" s="32" t="s">
        <v>39</v>
      </c>
      <c r="O634" s="30">
        <v>4.0</v>
      </c>
      <c r="P634" s="30">
        <v>0.0</v>
      </c>
      <c r="Q634" s="30">
        <v>0.0</v>
      </c>
      <c r="R634" s="30">
        <v>0.0</v>
      </c>
      <c r="S634" s="30">
        <v>0.0</v>
      </c>
      <c r="T634" s="30">
        <v>0.0</v>
      </c>
      <c r="U634" s="30">
        <v>3.0</v>
      </c>
      <c r="V634" s="30">
        <v>3.0</v>
      </c>
      <c r="W634" s="30">
        <v>10.0</v>
      </c>
      <c r="X634" s="30">
        <v>1.0</v>
      </c>
      <c r="Y634" s="30">
        <v>1.0</v>
      </c>
      <c r="Z634" s="30">
        <v>0.0</v>
      </c>
      <c r="AA634" s="30">
        <v>0.0</v>
      </c>
      <c r="AB634" s="30">
        <v>0.0</v>
      </c>
      <c r="AC634" s="30">
        <v>0.0</v>
      </c>
      <c r="AD634" s="30">
        <v>0.0</v>
      </c>
      <c r="AE634" s="30">
        <v>0.0</v>
      </c>
      <c r="AF634" s="30">
        <v>0.0</v>
      </c>
      <c r="AG634" s="30">
        <v>0.0</v>
      </c>
      <c r="AH634" s="30">
        <v>0.0</v>
      </c>
      <c r="AI634" s="30">
        <v>0.0</v>
      </c>
      <c r="AJ634" s="116"/>
    </row>
    <row r="635">
      <c r="A635" s="30">
        <v>14441.2</v>
      </c>
      <c r="B635" s="31">
        <v>44495.0</v>
      </c>
      <c r="C635" s="40">
        <v>44592.0</v>
      </c>
      <c r="D635" s="32" t="s">
        <v>184</v>
      </c>
      <c r="E635" s="32" t="s">
        <v>36</v>
      </c>
      <c r="J635" s="30">
        <v>0.0</v>
      </c>
      <c r="K635" s="30">
        <v>0.0</v>
      </c>
      <c r="L635" s="30">
        <v>1.0</v>
      </c>
      <c r="M635" s="32" t="s">
        <v>39</v>
      </c>
      <c r="N635" s="32" t="s">
        <v>39</v>
      </c>
      <c r="O635" s="30">
        <v>4.0</v>
      </c>
      <c r="P635" s="30">
        <v>12.0</v>
      </c>
      <c r="Q635" s="30">
        <v>6.0</v>
      </c>
      <c r="R635" s="30">
        <v>5.0</v>
      </c>
      <c r="S635" s="30">
        <v>1.0</v>
      </c>
      <c r="T635" s="30">
        <v>1.0</v>
      </c>
      <c r="U635" s="30">
        <v>0.0</v>
      </c>
      <c r="V635" s="30">
        <v>0.0</v>
      </c>
      <c r="W635" s="30">
        <v>0.0</v>
      </c>
      <c r="X635" s="30">
        <v>0.0</v>
      </c>
      <c r="Y635" s="30">
        <v>0.0</v>
      </c>
      <c r="Z635" s="30">
        <v>0.0</v>
      </c>
      <c r="AA635" s="30">
        <v>0.0</v>
      </c>
      <c r="AB635" s="30">
        <v>0.0</v>
      </c>
      <c r="AC635" s="30">
        <v>0.0</v>
      </c>
      <c r="AD635" s="30">
        <v>0.0</v>
      </c>
      <c r="AE635" s="30">
        <v>0.0</v>
      </c>
      <c r="AF635" s="30">
        <v>0.0</v>
      </c>
      <c r="AG635" s="30">
        <v>0.0</v>
      </c>
      <c r="AH635" s="30">
        <v>0.0</v>
      </c>
      <c r="AI635" s="30">
        <v>0.0</v>
      </c>
      <c r="AJ635" s="116"/>
    </row>
    <row r="636">
      <c r="A636" s="30">
        <v>14442.1</v>
      </c>
      <c r="B636" s="31">
        <v>44495.0</v>
      </c>
      <c r="C636" s="40">
        <v>44546.0</v>
      </c>
      <c r="D636" s="32" t="s">
        <v>82</v>
      </c>
      <c r="E636" s="32" t="s">
        <v>36</v>
      </c>
      <c r="F636" s="32" t="s">
        <v>265</v>
      </c>
      <c r="G636" s="32" t="s">
        <v>38</v>
      </c>
      <c r="H636" s="30">
        <v>27608.0</v>
      </c>
      <c r="I636" s="37"/>
      <c r="J636" s="30">
        <v>0.0</v>
      </c>
      <c r="K636" s="30">
        <v>1.0</v>
      </c>
      <c r="L636" s="30">
        <v>0.0</v>
      </c>
      <c r="M636" s="32" t="s">
        <v>49</v>
      </c>
      <c r="N636" s="32" t="s">
        <v>39</v>
      </c>
      <c r="O636" s="30">
        <v>0.0</v>
      </c>
      <c r="P636" s="30">
        <v>0.0</v>
      </c>
      <c r="Q636" s="30">
        <v>0.0</v>
      </c>
      <c r="R636" s="30">
        <v>0.0</v>
      </c>
      <c r="S636" s="30">
        <v>0.0</v>
      </c>
      <c r="T636" s="30">
        <v>0.0</v>
      </c>
      <c r="U636" s="30">
        <v>8.0</v>
      </c>
      <c r="V636" s="30">
        <v>5.0</v>
      </c>
      <c r="W636" s="30">
        <v>10.0</v>
      </c>
      <c r="X636" s="30">
        <v>1.0</v>
      </c>
      <c r="Y636" s="30">
        <v>1.0</v>
      </c>
      <c r="Z636" s="30">
        <v>0.0</v>
      </c>
      <c r="AA636" s="30">
        <v>0.0</v>
      </c>
      <c r="AB636" s="30">
        <v>0.0</v>
      </c>
      <c r="AC636" s="30">
        <v>0.0</v>
      </c>
      <c r="AD636" s="30">
        <v>0.0</v>
      </c>
      <c r="AE636" s="30">
        <v>0.0</v>
      </c>
      <c r="AF636" s="30">
        <v>0.0</v>
      </c>
      <c r="AG636" s="30">
        <v>0.0</v>
      </c>
      <c r="AH636" s="30">
        <v>0.0</v>
      </c>
      <c r="AI636" s="30">
        <v>0.0</v>
      </c>
      <c r="AJ636" s="116"/>
    </row>
    <row r="637">
      <c r="A637" s="30">
        <v>14442.2</v>
      </c>
      <c r="B637" s="31">
        <v>44495.0</v>
      </c>
      <c r="C637" s="40">
        <v>44546.0</v>
      </c>
      <c r="D637" s="32" t="s">
        <v>82</v>
      </c>
      <c r="E637" s="32" t="s">
        <v>36</v>
      </c>
      <c r="J637" s="30">
        <v>1.0</v>
      </c>
      <c r="K637" s="30">
        <v>0.0</v>
      </c>
      <c r="L637" s="30">
        <v>0.0</v>
      </c>
      <c r="M637" s="32" t="s">
        <v>49</v>
      </c>
      <c r="N637" s="32" t="s">
        <v>39</v>
      </c>
      <c r="O637" s="30">
        <v>0.0</v>
      </c>
      <c r="P637" s="30">
        <v>0.0</v>
      </c>
      <c r="Q637" s="30">
        <v>0.0</v>
      </c>
      <c r="R637" s="30">
        <v>0.0</v>
      </c>
      <c r="S637" s="30">
        <v>0.0</v>
      </c>
      <c r="T637" s="30">
        <v>0.0</v>
      </c>
      <c r="U637" s="30">
        <v>0.0</v>
      </c>
      <c r="V637" s="30">
        <v>0.0</v>
      </c>
      <c r="W637" s="30">
        <v>0.0</v>
      </c>
      <c r="X637" s="30">
        <v>0.0</v>
      </c>
      <c r="Y637" s="30">
        <v>0.0</v>
      </c>
      <c r="Z637" s="30">
        <v>6.0</v>
      </c>
      <c r="AA637" s="30">
        <v>3.0</v>
      </c>
      <c r="AB637" s="30">
        <v>10.0</v>
      </c>
      <c r="AC637" s="30">
        <v>1.0</v>
      </c>
      <c r="AD637" s="30">
        <v>0.0</v>
      </c>
      <c r="AE637" s="30">
        <v>0.0</v>
      </c>
      <c r="AF637" s="30">
        <v>0.0</v>
      </c>
      <c r="AG637" s="30">
        <v>0.0</v>
      </c>
      <c r="AH637" s="30">
        <v>0.0</v>
      </c>
      <c r="AI637" s="30">
        <v>0.0</v>
      </c>
      <c r="AJ637" s="116"/>
    </row>
    <row r="638">
      <c r="A638" s="30">
        <v>14443.1</v>
      </c>
      <c r="B638" s="31">
        <v>44495.0</v>
      </c>
      <c r="C638" s="40">
        <v>44589.0</v>
      </c>
      <c r="D638" s="32" t="s">
        <v>413</v>
      </c>
      <c r="E638" s="32" t="s">
        <v>218</v>
      </c>
      <c r="F638" s="32" t="s">
        <v>248</v>
      </c>
      <c r="G638" s="32" t="s">
        <v>38</v>
      </c>
      <c r="H638" s="30">
        <v>27604.0</v>
      </c>
      <c r="I638" s="37"/>
      <c r="J638" s="30">
        <v>0.0</v>
      </c>
      <c r="K638" s="30">
        <v>1.0</v>
      </c>
      <c r="L638" s="30">
        <v>0.0</v>
      </c>
      <c r="M638" s="32" t="s">
        <v>39</v>
      </c>
      <c r="N638" s="32" t="s">
        <v>39</v>
      </c>
      <c r="O638" s="30">
        <v>0.0</v>
      </c>
      <c r="P638" s="30">
        <v>9.0</v>
      </c>
      <c r="Q638" s="30">
        <v>5.0</v>
      </c>
      <c r="R638" s="30">
        <v>0.0</v>
      </c>
      <c r="S638" s="30">
        <v>2.0</v>
      </c>
      <c r="T638" s="30">
        <v>1.0</v>
      </c>
      <c r="U638" s="30">
        <v>0.0</v>
      </c>
      <c r="V638" s="30">
        <v>0.0</v>
      </c>
      <c r="W638" s="30">
        <v>0.0</v>
      </c>
      <c r="X638" s="30">
        <v>0.0</v>
      </c>
      <c r="Y638" s="30">
        <v>0.0</v>
      </c>
      <c r="Z638" s="30">
        <v>0.0</v>
      </c>
      <c r="AA638" s="30">
        <v>0.0</v>
      </c>
      <c r="AB638" s="30">
        <v>0.0</v>
      </c>
      <c r="AC638" s="30">
        <v>0.0</v>
      </c>
      <c r="AD638" s="30">
        <v>0.0</v>
      </c>
      <c r="AE638" s="30">
        <v>0.0</v>
      </c>
      <c r="AF638" s="30">
        <v>0.0</v>
      </c>
      <c r="AG638" s="30">
        <v>0.0</v>
      </c>
      <c r="AH638" s="30">
        <v>0.0</v>
      </c>
      <c r="AI638" s="30">
        <v>0.0</v>
      </c>
      <c r="AJ638" s="116"/>
    </row>
    <row r="639">
      <c r="A639" s="30">
        <v>14443.2</v>
      </c>
      <c r="B639" s="31">
        <v>44495.0</v>
      </c>
      <c r="C639" s="40">
        <v>44589.0</v>
      </c>
      <c r="D639" s="32" t="s">
        <v>413</v>
      </c>
      <c r="E639" s="32" t="s">
        <v>218</v>
      </c>
      <c r="G639" s="37"/>
      <c r="H639" s="37"/>
      <c r="I639" s="37"/>
      <c r="J639" s="30">
        <v>0.0</v>
      </c>
      <c r="K639" s="30">
        <v>0.0</v>
      </c>
      <c r="L639" s="30">
        <v>1.0</v>
      </c>
      <c r="M639" s="32" t="s">
        <v>39</v>
      </c>
      <c r="N639" s="32" t="s">
        <v>39</v>
      </c>
      <c r="O639" s="30">
        <v>0.0</v>
      </c>
      <c r="P639" s="30">
        <v>0.0</v>
      </c>
      <c r="Q639" s="30">
        <v>0.0</v>
      </c>
      <c r="R639" s="30">
        <v>0.0</v>
      </c>
      <c r="S639" s="30">
        <v>0.0</v>
      </c>
      <c r="T639" s="30">
        <v>0.0</v>
      </c>
      <c r="U639" s="30">
        <v>6.0</v>
      </c>
      <c r="V639" s="30">
        <v>4.0</v>
      </c>
      <c r="W639" s="30">
        <v>0.0</v>
      </c>
      <c r="X639" s="30">
        <v>1.0</v>
      </c>
      <c r="Y639" s="30">
        <v>1.0</v>
      </c>
      <c r="Z639" s="30">
        <v>0.0</v>
      </c>
      <c r="AA639" s="30">
        <v>0.0</v>
      </c>
      <c r="AB639" s="30">
        <v>0.0</v>
      </c>
      <c r="AC639" s="30">
        <v>0.0</v>
      </c>
      <c r="AD639" s="30">
        <v>0.0</v>
      </c>
      <c r="AE639" s="30">
        <v>0.0</v>
      </c>
      <c r="AF639" s="30">
        <v>0.0</v>
      </c>
      <c r="AG639" s="30">
        <v>0.0</v>
      </c>
      <c r="AH639" s="30">
        <v>0.0</v>
      </c>
      <c r="AI639" s="30">
        <v>0.0</v>
      </c>
      <c r="AJ639" s="116"/>
    </row>
    <row r="640">
      <c r="A640" s="30">
        <v>14444.1</v>
      </c>
      <c r="B640" s="31">
        <v>44495.0</v>
      </c>
      <c r="C640" s="40">
        <v>44578.0</v>
      </c>
      <c r="D640" s="32" t="s">
        <v>350</v>
      </c>
      <c r="E640" s="32" t="s">
        <v>351</v>
      </c>
      <c r="H640" s="37"/>
      <c r="I640" s="37"/>
      <c r="J640" s="30">
        <v>1.0</v>
      </c>
      <c r="K640" s="30">
        <v>0.0</v>
      </c>
      <c r="L640" s="30">
        <v>0.0</v>
      </c>
      <c r="M640" s="32" t="s">
        <v>39</v>
      </c>
      <c r="N640" s="32" t="s">
        <v>39</v>
      </c>
      <c r="O640" s="30">
        <v>0.0</v>
      </c>
      <c r="P640" s="30">
        <v>0.0</v>
      </c>
      <c r="Q640" s="30">
        <v>0.0</v>
      </c>
      <c r="R640" s="30">
        <v>0.0</v>
      </c>
      <c r="S640" s="30">
        <v>0.0</v>
      </c>
      <c r="T640" s="30">
        <v>0.0</v>
      </c>
      <c r="U640" s="30">
        <v>0.0</v>
      </c>
      <c r="V640" s="30">
        <v>0.0</v>
      </c>
      <c r="W640" s="30">
        <v>0.0</v>
      </c>
      <c r="X640" s="30">
        <v>0.0</v>
      </c>
      <c r="Y640" s="30">
        <v>0.0</v>
      </c>
      <c r="Z640" s="30">
        <v>0.0</v>
      </c>
      <c r="AA640" s="30">
        <v>0.0</v>
      </c>
      <c r="AB640" s="30">
        <v>0.0</v>
      </c>
      <c r="AC640" s="30">
        <v>0.0</v>
      </c>
      <c r="AD640" s="30">
        <v>0.0</v>
      </c>
      <c r="AE640" s="30">
        <v>6.0</v>
      </c>
      <c r="AF640" s="30">
        <v>0.0</v>
      </c>
      <c r="AG640" s="30">
        <v>0.0</v>
      </c>
      <c r="AH640" s="30">
        <v>0.0</v>
      </c>
      <c r="AI640" s="30">
        <v>1.0</v>
      </c>
      <c r="AJ640" s="116"/>
    </row>
    <row r="641">
      <c r="A641" s="30">
        <v>14444.2</v>
      </c>
      <c r="B641" s="31">
        <v>44495.0</v>
      </c>
      <c r="C641" s="40">
        <v>44578.0</v>
      </c>
      <c r="D641" s="32" t="s">
        <v>350</v>
      </c>
      <c r="E641" s="32" t="s">
        <v>351</v>
      </c>
      <c r="H641" s="37"/>
      <c r="I641" s="37"/>
      <c r="J641" s="30">
        <v>1.0</v>
      </c>
      <c r="K641" s="30">
        <v>0.0</v>
      </c>
      <c r="L641" s="30">
        <v>0.0</v>
      </c>
      <c r="M641" s="32" t="s">
        <v>39</v>
      </c>
      <c r="N641" s="32" t="s">
        <v>39</v>
      </c>
      <c r="O641" s="30">
        <v>0.0</v>
      </c>
      <c r="P641" s="30">
        <v>0.0</v>
      </c>
      <c r="Q641" s="30">
        <v>0.0</v>
      </c>
      <c r="R641" s="30">
        <v>0.0</v>
      </c>
      <c r="S641" s="30">
        <v>0.0</v>
      </c>
      <c r="T641" s="30">
        <v>0.0</v>
      </c>
      <c r="U641" s="30">
        <v>0.0</v>
      </c>
      <c r="V641" s="30">
        <v>0.0</v>
      </c>
      <c r="W641" s="30">
        <v>0.0</v>
      </c>
      <c r="X641" s="30">
        <v>0.0</v>
      </c>
      <c r="Y641" s="30">
        <v>0.0</v>
      </c>
      <c r="Z641" s="30">
        <v>3.0</v>
      </c>
      <c r="AA641" s="30">
        <v>0.0</v>
      </c>
      <c r="AB641" s="30">
        <v>0.0</v>
      </c>
      <c r="AC641" s="30">
        <v>0.0</v>
      </c>
      <c r="AD641" s="30">
        <v>1.0</v>
      </c>
      <c r="AE641" s="30">
        <v>0.0</v>
      </c>
      <c r="AF641" s="30">
        <v>0.0</v>
      </c>
      <c r="AG641" s="30">
        <v>0.0</v>
      </c>
      <c r="AH641" s="30">
        <v>0.0</v>
      </c>
      <c r="AI641" s="30">
        <v>0.0</v>
      </c>
      <c r="AJ641" s="116"/>
    </row>
    <row r="642">
      <c r="A642" s="30">
        <v>14444.3</v>
      </c>
      <c r="B642" s="31">
        <v>44495.0</v>
      </c>
      <c r="C642" s="40">
        <v>44578.0</v>
      </c>
      <c r="D642" s="32" t="s">
        <v>350</v>
      </c>
      <c r="E642" s="33" t="s">
        <v>351</v>
      </c>
      <c r="F642" s="32" t="s">
        <v>198</v>
      </c>
      <c r="G642" s="32" t="s">
        <v>38</v>
      </c>
      <c r="H642" s="30">
        <v>27605.0</v>
      </c>
      <c r="I642" s="35"/>
      <c r="J642" s="30">
        <v>0.0</v>
      </c>
      <c r="K642" s="30">
        <v>1.0</v>
      </c>
      <c r="L642" s="30">
        <v>0.0</v>
      </c>
      <c r="M642" s="32" t="s">
        <v>39</v>
      </c>
      <c r="N642" s="32" t="s">
        <v>39</v>
      </c>
      <c r="O642" s="30">
        <v>0.0</v>
      </c>
      <c r="P642" s="30">
        <v>0.0</v>
      </c>
      <c r="Q642" s="30">
        <v>0.0</v>
      </c>
      <c r="R642" s="30">
        <v>0.0</v>
      </c>
      <c r="S642" s="30">
        <v>0.0</v>
      </c>
      <c r="T642" s="30">
        <v>0.0</v>
      </c>
      <c r="U642" s="30">
        <v>0.0</v>
      </c>
      <c r="V642" s="30">
        <v>0.0</v>
      </c>
      <c r="W642" s="30">
        <v>0.0</v>
      </c>
      <c r="X642" s="30">
        <v>0.0</v>
      </c>
      <c r="Y642" s="30">
        <v>0.0</v>
      </c>
      <c r="Z642" s="30">
        <v>0.0</v>
      </c>
      <c r="AA642" s="30">
        <v>0.0</v>
      </c>
      <c r="AB642" s="30">
        <v>0.0</v>
      </c>
      <c r="AC642" s="30">
        <v>0.0</v>
      </c>
      <c r="AD642" s="30">
        <v>0.0</v>
      </c>
      <c r="AE642" s="30">
        <v>7.0</v>
      </c>
      <c r="AF642" s="30">
        <v>0.0</v>
      </c>
      <c r="AG642" s="30">
        <v>0.0</v>
      </c>
      <c r="AH642" s="30">
        <v>0.0</v>
      </c>
      <c r="AI642" s="30">
        <v>1.0</v>
      </c>
      <c r="AJ642" s="116"/>
    </row>
    <row r="643">
      <c r="A643" s="30">
        <v>14444.4</v>
      </c>
      <c r="B643" s="31">
        <v>44495.0</v>
      </c>
      <c r="C643" s="124">
        <v>44578.0</v>
      </c>
      <c r="D643" s="32" t="s">
        <v>350</v>
      </c>
      <c r="E643" s="32" t="s">
        <v>351</v>
      </c>
      <c r="F643" s="32" t="s">
        <v>198</v>
      </c>
      <c r="G643" s="32" t="s">
        <v>38</v>
      </c>
      <c r="H643" s="30">
        <v>27605.0</v>
      </c>
      <c r="I643" s="37"/>
      <c r="J643" s="30">
        <v>0.0</v>
      </c>
      <c r="K643" s="30">
        <v>1.0</v>
      </c>
      <c r="L643" s="30">
        <v>0.0</v>
      </c>
      <c r="M643" s="32" t="s">
        <v>39</v>
      </c>
      <c r="N643" s="32" t="s">
        <v>39</v>
      </c>
      <c r="O643" s="30">
        <v>1.0</v>
      </c>
      <c r="P643" s="30">
        <v>0.0</v>
      </c>
      <c r="Q643" s="30">
        <v>0.0</v>
      </c>
      <c r="R643" s="30">
        <v>0.0</v>
      </c>
      <c r="S643" s="30">
        <v>0.0</v>
      </c>
      <c r="T643" s="30">
        <v>0.0</v>
      </c>
      <c r="U643" s="30">
        <v>0.0</v>
      </c>
      <c r="V643" s="30">
        <v>0.0</v>
      </c>
      <c r="W643" s="30">
        <v>0.0</v>
      </c>
      <c r="X643" s="30">
        <v>0.0</v>
      </c>
      <c r="Y643" s="30">
        <v>0.0</v>
      </c>
      <c r="Z643" s="30">
        <v>0.0</v>
      </c>
      <c r="AA643" s="30">
        <v>0.0</v>
      </c>
      <c r="AB643" s="30">
        <v>0.0</v>
      </c>
      <c r="AC643" s="30">
        <v>0.0</v>
      </c>
      <c r="AD643" s="30">
        <v>0.0</v>
      </c>
      <c r="AE643" s="30">
        <v>7.0</v>
      </c>
      <c r="AF643" s="30">
        <v>0.0</v>
      </c>
      <c r="AG643" s="30">
        <v>0.0</v>
      </c>
      <c r="AH643" s="30">
        <v>0.0</v>
      </c>
      <c r="AI643" s="30">
        <v>0.0</v>
      </c>
      <c r="AJ643" s="116"/>
    </row>
    <row r="644">
      <c r="A644" s="30">
        <v>14444.5</v>
      </c>
      <c r="B644" s="31">
        <v>44495.0</v>
      </c>
      <c r="C644" s="124">
        <v>44558.0</v>
      </c>
      <c r="D644" s="32" t="s">
        <v>350</v>
      </c>
      <c r="E644" s="32" t="s">
        <v>351</v>
      </c>
      <c r="F644" s="32" t="s">
        <v>225</v>
      </c>
      <c r="G644" s="32" t="s">
        <v>51</v>
      </c>
      <c r="H644" s="30">
        <v>27523.0</v>
      </c>
      <c r="I644" s="37"/>
      <c r="J644" s="30">
        <v>0.0</v>
      </c>
      <c r="K644" s="30">
        <v>1.0</v>
      </c>
      <c r="L644" s="30">
        <v>0.0</v>
      </c>
      <c r="M644" s="32" t="s">
        <v>39</v>
      </c>
      <c r="N644" s="32" t="s">
        <v>39</v>
      </c>
      <c r="O644" s="30">
        <v>1.0</v>
      </c>
      <c r="P644" s="30">
        <v>0.0</v>
      </c>
      <c r="Q644" s="30">
        <v>0.0</v>
      </c>
      <c r="R644" s="30">
        <v>0.0</v>
      </c>
      <c r="S644" s="30">
        <v>0.0</v>
      </c>
      <c r="T644" s="30">
        <v>0.0</v>
      </c>
      <c r="U644" s="30">
        <v>11.0</v>
      </c>
      <c r="V644" s="30">
        <v>5.0</v>
      </c>
      <c r="W644" s="30">
        <v>0.0</v>
      </c>
      <c r="X644" s="30">
        <v>0.0</v>
      </c>
      <c r="Y644" s="30">
        <v>1.0</v>
      </c>
      <c r="Z644" s="30">
        <v>0.0</v>
      </c>
      <c r="AA644" s="30">
        <v>0.0</v>
      </c>
      <c r="AB644" s="30">
        <v>0.0</v>
      </c>
      <c r="AC644" s="30">
        <v>0.0</v>
      </c>
      <c r="AD644" s="30">
        <v>0.0</v>
      </c>
      <c r="AE644" s="30">
        <v>0.0</v>
      </c>
      <c r="AF644" s="30">
        <v>0.0</v>
      </c>
      <c r="AG644" s="30">
        <v>0.0</v>
      </c>
      <c r="AH644" s="30">
        <v>0.0</v>
      </c>
      <c r="AI644" s="30">
        <v>0.0</v>
      </c>
      <c r="AJ644" s="116"/>
    </row>
    <row r="645">
      <c r="A645" s="30">
        <v>14444.6</v>
      </c>
      <c r="B645" s="31">
        <v>44495.0</v>
      </c>
      <c r="C645" s="124">
        <v>44558.0</v>
      </c>
      <c r="D645" s="32" t="s">
        <v>350</v>
      </c>
      <c r="E645" s="32" t="s">
        <v>351</v>
      </c>
      <c r="F645" s="32" t="s">
        <v>434</v>
      </c>
      <c r="G645" s="32" t="s">
        <v>51</v>
      </c>
      <c r="H645" s="30">
        <v>27523.0</v>
      </c>
      <c r="I645" s="37"/>
      <c r="J645" s="30">
        <v>0.0</v>
      </c>
      <c r="K645" s="30">
        <v>1.0</v>
      </c>
      <c r="L645" s="30">
        <v>0.0</v>
      </c>
      <c r="M645" s="32" t="s">
        <v>39</v>
      </c>
      <c r="N645" s="32" t="s">
        <v>39</v>
      </c>
      <c r="O645" s="30">
        <v>1.0</v>
      </c>
      <c r="P645" s="30">
        <v>0.0</v>
      </c>
      <c r="Q645" s="30">
        <v>0.0</v>
      </c>
      <c r="R645" s="30">
        <v>0.0</v>
      </c>
      <c r="S645" s="30">
        <v>0.0</v>
      </c>
      <c r="T645" s="30">
        <v>0.0</v>
      </c>
      <c r="U645" s="30">
        <v>12.0</v>
      </c>
      <c r="V645" s="30">
        <v>6.0</v>
      </c>
      <c r="W645" s="30">
        <v>0.0</v>
      </c>
      <c r="X645" s="30">
        <v>0.0</v>
      </c>
      <c r="Y645" s="30">
        <v>1.0</v>
      </c>
      <c r="Z645" s="30">
        <v>0.0</v>
      </c>
      <c r="AA645" s="30">
        <v>0.0</v>
      </c>
      <c r="AB645" s="30">
        <v>0.0</v>
      </c>
      <c r="AC645" s="30">
        <v>0.0</v>
      </c>
      <c r="AD645" s="30">
        <v>0.0</v>
      </c>
      <c r="AE645" s="30">
        <v>0.0</v>
      </c>
      <c r="AF645" s="30">
        <v>0.0</v>
      </c>
      <c r="AG645" s="30">
        <v>0.0</v>
      </c>
      <c r="AH645" s="30">
        <v>0.0</v>
      </c>
      <c r="AI645" s="30">
        <v>0.0</v>
      </c>
      <c r="AJ645" s="116"/>
    </row>
    <row r="646">
      <c r="A646" s="30">
        <v>14445.1</v>
      </c>
      <c r="B646" s="31">
        <v>44495.0</v>
      </c>
      <c r="C646" s="124">
        <v>44571.0</v>
      </c>
      <c r="D646" s="32" t="s">
        <v>350</v>
      </c>
      <c r="E646" s="32" t="s">
        <v>351</v>
      </c>
      <c r="F646" s="32" t="s">
        <v>88</v>
      </c>
      <c r="G646" s="32" t="s">
        <v>89</v>
      </c>
      <c r="H646" s="30">
        <v>27609.0</v>
      </c>
      <c r="I646" s="37"/>
      <c r="J646" s="30">
        <v>0.0</v>
      </c>
      <c r="K646" s="30">
        <v>1.0</v>
      </c>
      <c r="L646" s="30">
        <v>0.0</v>
      </c>
      <c r="M646" s="32" t="s">
        <v>39</v>
      </c>
      <c r="N646" s="32" t="s">
        <v>39</v>
      </c>
      <c r="O646" s="30">
        <v>0.0</v>
      </c>
      <c r="P646" s="30">
        <v>11.0</v>
      </c>
      <c r="Q646" s="30">
        <v>5.0</v>
      </c>
      <c r="R646" s="30">
        <v>0.0</v>
      </c>
      <c r="S646" s="30">
        <v>0.0</v>
      </c>
      <c r="T646" s="30">
        <v>1.0</v>
      </c>
      <c r="U646" s="30">
        <v>0.0</v>
      </c>
      <c r="V646" s="30">
        <v>0.0</v>
      </c>
      <c r="W646" s="30">
        <v>0.0</v>
      </c>
      <c r="X646" s="30">
        <v>0.0</v>
      </c>
      <c r="Y646" s="30">
        <v>0.0</v>
      </c>
      <c r="Z646" s="30">
        <v>0.0</v>
      </c>
      <c r="AA646" s="30">
        <v>0.0</v>
      </c>
      <c r="AB646" s="30">
        <v>0.0</v>
      </c>
      <c r="AC646" s="30">
        <v>0.0</v>
      </c>
      <c r="AD646" s="30">
        <v>0.0</v>
      </c>
      <c r="AE646" s="30">
        <v>0.0</v>
      </c>
      <c r="AF646" s="30">
        <v>0.0</v>
      </c>
      <c r="AG646" s="30">
        <v>0.0</v>
      </c>
      <c r="AH646" s="30">
        <v>0.0</v>
      </c>
      <c r="AI646" s="30">
        <v>0.0</v>
      </c>
      <c r="AJ646" s="116"/>
    </row>
    <row r="647">
      <c r="A647" s="30">
        <v>14445.2</v>
      </c>
      <c r="B647" s="31">
        <v>44495.0</v>
      </c>
      <c r="C647" s="124">
        <v>44571.0</v>
      </c>
      <c r="D647" s="32" t="s">
        <v>350</v>
      </c>
      <c r="E647" s="32" t="s">
        <v>351</v>
      </c>
      <c r="H647" s="38"/>
      <c r="I647" s="35"/>
      <c r="J647" s="30">
        <v>0.0</v>
      </c>
      <c r="K647" s="30">
        <v>0.0</v>
      </c>
      <c r="L647" s="30">
        <v>1.0</v>
      </c>
      <c r="M647" s="32" t="s">
        <v>39</v>
      </c>
      <c r="N647" s="32" t="s">
        <v>39</v>
      </c>
      <c r="O647" s="30">
        <v>0.0</v>
      </c>
      <c r="P647" s="30">
        <v>0.0</v>
      </c>
      <c r="Q647" s="30">
        <v>0.0</v>
      </c>
      <c r="R647" s="30">
        <v>0.0</v>
      </c>
      <c r="S647" s="30">
        <v>0.0</v>
      </c>
      <c r="T647" s="30">
        <v>0.0</v>
      </c>
      <c r="U647" s="30">
        <v>11.0</v>
      </c>
      <c r="V647" s="30">
        <v>5.0</v>
      </c>
      <c r="W647" s="30">
        <v>0.0</v>
      </c>
      <c r="X647" s="30">
        <v>0.0</v>
      </c>
      <c r="Y647" s="30">
        <v>1.0</v>
      </c>
      <c r="Z647" s="30">
        <v>0.0</v>
      </c>
      <c r="AA647" s="30">
        <v>0.0</v>
      </c>
      <c r="AB647" s="30">
        <v>0.0</v>
      </c>
      <c r="AC647" s="30">
        <v>0.0</v>
      </c>
      <c r="AD647" s="30">
        <v>0.0</v>
      </c>
      <c r="AE647" s="30">
        <v>0.0</v>
      </c>
      <c r="AF647" s="30">
        <v>0.0</v>
      </c>
      <c r="AG647" s="30">
        <v>0.0</v>
      </c>
      <c r="AH647" s="30">
        <v>0.0</v>
      </c>
      <c r="AI647" s="30">
        <v>0.0</v>
      </c>
      <c r="AJ647" s="116"/>
    </row>
    <row r="648">
      <c r="A648" s="30">
        <v>14446.1</v>
      </c>
      <c r="B648" s="31">
        <v>44495.0</v>
      </c>
      <c r="C648" s="124">
        <v>44557.0</v>
      </c>
      <c r="D648" s="32" t="s">
        <v>350</v>
      </c>
      <c r="E648" s="32" t="s">
        <v>351</v>
      </c>
      <c r="H648" s="38"/>
      <c r="I648" s="35"/>
      <c r="J648" s="30">
        <v>0.0</v>
      </c>
      <c r="K648" s="30">
        <v>0.0</v>
      </c>
      <c r="L648" s="30">
        <v>1.0</v>
      </c>
      <c r="M648" s="32" t="s">
        <v>39</v>
      </c>
      <c r="N648" s="32" t="s">
        <v>39</v>
      </c>
      <c r="O648" s="30">
        <v>0.0</v>
      </c>
      <c r="P648" s="30">
        <v>11.0</v>
      </c>
      <c r="Q648" s="30">
        <v>9.0</v>
      </c>
      <c r="R648" s="30">
        <v>5.0</v>
      </c>
      <c r="S648" s="30">
        <v>2.0</v>
      </c>
      <c r="T648" s="30">
        <v>1.0</v>
      </c>
      <c r="U648" s="30">
        <v>0.0</v>
      </c>
      <c r="V648" s="30">
        <v>0.0</v>
      </c>
      <c r="W648" s="30">
        <v>0.0</v>
      </c>
      <c r="X648" s="30">
        <v>0.0</v>
      </c>
      <c r="Y648" s="30">
        <v>0.0</v>
      </c>
      <c r="Z648" s="30">
        <v>0.0</v>
      </c>
      <c r="AA648" s="30">
        <v>0.0</v>
      </c>
      <c r="AB648" s="30">
        <v>0.0</v>
      </c>
      <c r="AC648" s="30">
        <v>0.0</v>
      </c>
      <c r="AD648" s="30">
        <v>0.0</v>
      </c>
      <c r="AE648" s="30">
        <v>0.0</v>
      </c>
      <c r="AF648" s="30">
        <v>0.0</v>
      </c>
      <c r="AG648" s="30">
        <v>0.0</v>
      </c>
      <c r="AH648" s="30">
        <v>0.0</v>
      </c>
      <c r="AI648" s="30">
        <v>0.0</v>
      </c>
      <c r="AJ648" s="116"/>
    </row>
    <row r="649">
      <c r="A649" s="30">
        <v>14446.2</v>
      </c>
      <c r="B649" s="31">
        <v>44495.0</v>
      </c>
      <c r="C649" s="124">
        <v>44557.0</v>
      </c>
      <c r="D649" s="32" t="s">
        <v>350</v>
      </c>
      <c r="E649" s="32" t="s">
        <v>351</v>
      </c>
      <c r="H649" s="37"/>
      <c r="I649" s="37"/>
      <c r="J649" s="30">
        <v>0.0</v>
      </c>
      <c r="K649" s="30">
        <v>0.0</v>
      </c>
      <c r="L649" s="30">
        <v>1.0</v>
      </c>
      <c r="M649" s="32" t="s">
        <v>39</v>
      </c>
      <c r="N649" s="32" t="s">
        <v>39</v>
      </c>
      <c r="O649" s="30">
        <v>0.0</v>
      </c>
      <c r="P649" s="30">
        <v>0.0</v>
      </c>
      <c r="Q649" s="30">
        <v>0.0</v>
      </c>
      <c r="R649" s="30">
        <v>0.0</v>
      </c>
      <c r="S649" s="30">
        <v>0.0</v>
      </c>
      <c r="T649" s="30">
        <v>0.0</v>
      </c>
      <c r="U649" s="30">
        <v>11.0</v>
      </c>
      <c r="V649" s="30">
        <v>6.0</v>
      </c>
      <c r="W649" s="30">
        <v>5.0</v>
      </c>
      <c r="X649" s="30">
        <v>2.0</v>
      </c>
      <c r="Y649" s="30">
        <v>1.0</v>
      </c>
      <c r="Z649" s="30">
        <v>0.0</v>
      </c>
      <c r="AA649" s="30">
        <v>0.0</v>
      </c>
      <c r="AB649" s="30">
        <v>0.0</v>
      </c>
      <c r="AC649" s="30">
        <v>0.0</v>
      </c>
      <c r="AD649" s="30">
        <v>0.0</v>
      </c>
      <c r="AE649" s="30">
        <v>0.0</v>
      </c>
      <c r="AF649" s="30">
        <v>0.0</v>
      </c>
      <c r="AG649" s="30">
        <v>0.0</v>
      </c>
      <c r="AH649" s="30">
        <v>0.0</v>
      </c>
      <c r="AI649" s="30">
        <v>0.0</v>
      </c>
      <c r="AJ649" s="116"/>
    </row>
    <row r="650">
      <c r="A650" s="30">
        <v>14447.1</v>
      </c>
      <c r="B650" s="31">
        <v>44496.0</v>
      </c>
      <c r="C650" s="40">
        <v>44592.0</v>
      </c>
      <c r="D650" s="32" t="s">
        <v>459</v>
      </c>
      <c r="E650" s="32" t="s">
        <v>36</v>
      </c>
      <c r="J650" s="30">
        <v>1.0</v>
      </c>
      <c r="K650" s="30">
        <v>0.0</v>
      </c>
      <c r="L650" s="30">
        <v>0.0</v>
      </c>
      <c r="M650" s="32" t="s">
        <v>39</v>
      </c>
      <c r="N650" s="32" t="s">
        <v>39</v>
      </c>
      <c r="O650" s="30">
        <v>0.0</v>
      </c>
      <c r="P650" s="30">
        <v>0.0</v>
      </c>
      <c r="Q650" s="30">
        <v>0.0</v>
      </c>
      <c r="R650" s="30">
        <v>0.0</v>
      </c>
      <c r="S650" s="30">
        <v>0.0</v>
      </c>
      <c r="T650" s="30">
        <v>0.0</v>
      </c>
      <c r="U650" s="30">
        <v>0.0</v>
      </c>
      <c r="V650" s="30">
        <v>0.0</v>
      </c>
      <c r="W650" s="30">
        <v>0.0</v>
      </c>
      <c r="X650" s="30">
        <v>0.0</v>
      </c>
      <c r="Y650" s="30">
        <v>0.0</v>
      </c>
      <c r="Z650" s="30">
        <v>0.0</v>
      </c>
      <c r="AA650" s="30">
        <v>0.0</v>
      </c>
      <c r="AB650" s="30">
        <v>0.0</v>
      </c>
      <c r="AC650" s="30">
        <v>0.0</v>
      </c>
      <c r="AD650" s="30">
        <v>0.0</v>
      </c>
      <c r="AE650" s="30">
        <v>5.0</v>
      </c>
      <c r="AF650" s="30">
        <v>2.0</v>
      </c>
      <c r="AG650" s="30">
        <v>10.0</v>
      </c>
      <c r="AH650" s="30">
        <v>2.0</v>
      </c>
      <c r="AI650" s="30">
        <v>0.0</v>
      </c>
      <c r="AJ650" s="116"/>
    </row>
    <row r="651">
      <c r="A651" s="30">
        <v>14447.2</v>
      </c>
      <c r="B651" s="31">
        <v>44496.0</v>
      </c>
      <c r="C651" s="40">
        <v>44592.0</v>
      </c>
      <c r="D651" s="32" t="s">
        <v>459</v>
      </c>
      <c r="E651" s="32" t="s">
        <v>36</v>
      </c>
      <c r="J651" s="30">
        <v>1.0</v>
      </c>
      <c r="K651" s="30">
        <v>0.0</v>
      </c>
      <c r="L651" s="30">
        <v>0.0</v>
      </c>
      <c r="M651" s="32" t="s">
        <v>39</v>
      </c>
      <c r="N651" s="32" t="s">
        <v>39</v>
      </c>
      <c r="O651" s="30">
        <v>0.0</v>
      </c>
      <c r="P651" s="30">
        <v>0.0</v>
      </c>
      <c r="Q651" s="30">
        <v>0.0</v>
      </c>
      <c r="R651" s="30">
        <v>0.0</v>
      </c>
      <c r="S651" s="30">
        <v>0.0</v>
      </c>
      <c r="T651" s="30">
        <v>0.0</v>
      </c>
      <c r="U651" s="30">
        <v>0.0</v>
      </c>
      <c r="V651" s="30">
        <v>0.0</v>
      </c>
      <c r="W651" s="30">
        <v>0.0</v>
      </c>
      <c r="X651" s="30">
        <v>0.0</v>
      </c>
      <c r="Y651" s="30">
        <v>0.0</v>
      </c>
      <c r="Z651" s="30">
        <v>5.0</v>
      </c>
      <c r="AA651" s="30">
        <v>3.0</v>
      </c>
      <c r="AB651" s="30">
        <v>10.0</v>
      </c>
      <c r="AC651" s="30">
        <v>1.0</v>
      </c>
      <c r="AD651" s="30">
        <v>1.0</v>
      </c>
      <c r="AE651" s="30">
        <v>0.0</v>
      </c>
      <c r="AF651" s="30">
        <v>0.0</v>
      </c>
      <c r="AG651" s="30">
        <v>0.0</v>
      </c>
      <c r="AH651" s="30">
        <v>0.0</v>
      </c>
      <c r="AI651" s="30">
        <v>0.0</v>
      </c>
      <c r="AJ651" s="116"/>
    </row>
    <row r="652">
      <c r="A652" s="30">
        <v>14447.3</v>
      </c>
      <c r="B652" s="31">
        <v>44496.0</v>
      </c>
      <c r="C652" s="40">
        <v>44592.0</v>
      </c>
      <c r="D652" s="32" t="s">
        <v>459</v>
      </c>
      <c r="E652" s="32" t="s">
        <v>36</v>
      </c>
      <c r="F652" s="32" t="s">
        <v>261</v>
      </c>
      <c r="G652" s="33" t="s">
        <v>74</v>
      </c>
      <c r="H652" s="34">
        <v>27587.0</v>
      </c>
      <c r="I652" s="35"/>
      <c r="J652" s="30">
        <v>0.0</v>
      </c>
      <c r="K652" s="30">
        <v>1.0</v>
      </c>
      <c r="L652" s="30">
        <v>0.0</v>
      </c>
      <c r="M652" s="32" t="s">
        <v>39</v>
      </c>
      <c r="N652" s="32" t="s">
        <v>39</v>
      </c>
      <c r="O652" s="30">
        <v>0.0</v>
      </c>
      <c r="P652" s="30">
        <v>0.0</v>
      </c>
      <c r="Q652" s="30">
        <v>0.0</v>
      </c>
      <c r="R652" s="30">
        <v>0.0</v>
      </c>
      <c r="S652" s="30">
        <v>0.0</v>
      </c>
      <c r="T652" s="30">
        <v>0.0</v>
      </c>
      <c r="U652" s="30">
        <v>0.0</v>
      </c>
      <c r="V652" s="30">
        <v>0.0</v>
      </c>
      <c r="W652" s="30">
        <v>0.0</v>
      </c>
      <c r="X652" s="30">
        <v>0.0</v>
      </c>
      <c r="Y652" s="30">
        <v>0.0</v>
      </c>
      <c r="Z652" s="30">
        <v>8.0</v>
      </c>
      <c r="AA652" s="30">
        <v>3.0</v>
      </c>
      <c r="AB652" s="30">
        <v>10.0</v>
      </c>
      <c r="AC652" s="30">
        <v>2.0</v>
      </c>
      <c r="AD652" s="30">
        <v>1.0</v>
      </c>
      <c r="AE652" s="30">
        <v>0.0</v>
      </c>
      <c r="AF652" s="30">
        <v>0.0</v>
      </c>
      <c r="AG652" s="30">
        <v>0.0</v>
      </c>
      <c r="AH652" s="30">
        <v>0.0</v>
      </c>
      <c r="AI652" s="30">
        <v>0.0</v>
      </c>
      <c r="AJ652" s="116"/>
    </row>
    <row r="653">
      <c r="A653" s="30">
        <v>14447.4</v>
      </c>
      <c r="B653" s="31">
        <v>44496.0</v>
      </c>
      <c r="C653" s="40">
        <v>44592.0</v>
      </c>
      <c r="D653" s="32" t="s">
        <v>459</v>
      </c>
      <c r="E653" s="32" t="s">
        <v>36</v>
      </c>
      <c r="F653" s="32" t="s">
        <v>75</v>
      </c>
      <c r="G653" s="32" t="s">
        <v>74</v>
      </c>
      <c r="H653" s="30">
        <v>27587.0</v>
      </c>
      <c r="I653" s="37"/>
      <c r="J653" s="30">
        <v>0.0</v>
      </c>
      <c r="K653" s="30">
        <v>1.0</v>
      </c>
      <c r="L653" s="30">
        <v>0.0</v>
      </c>
      <c r="M653" s="32" t="s">
        <v>39</v>
      </c>
      <c r="N653" s="32" t="s">
        <v>39</v>
      </c>
      <c r="O653" s="30">
        <v>0.0</v>
      </c>
      <c r="P653" s="30">
        <v>0.0</v>
      </c>
      <c r="Q653" s="30">
        <v>0.0</v>
      </c>
      <c r="R653" s="30">
        <v>0.0</v>
      </c>
      <c r="S653" s="30">
        <v>0.0</v>
      </c>
      <c r="T653" s="30">
        <v>0.0</v>
      </c>
      <c r="U653" s="30">
        <v>0.0</v>
      </c>
      <c r="V653" s="30">
        <v>0.0</v>
      </c>
      <c r="W653" s="30">
        <v>0.0</v>
      </c>
      <c r="X653" s="30">
        <v>0.0</v>
      </c>
      <c r="Y653" s="30">
        <v>0.0</v>
      </c>
      <c r="Z653" s="30">
        <v>5.0</v>
      </c>
      <c r="AA653" s="30">
        <v>2.0</v>
      </c>
      <c r="AB653" s="30">
        <v>10.0</v>
      </c>
      <c r="AC653" s="30">
        <v>2.0</v>
      </c>
      <c r="AD653" s="30">
        <v>1.0</v>
      </c>
      <c r="AE653" s="30">
        <v>0.0</v>
      </c>
      <c r="AF653" s="30">
        <v>0.0</v>
      </c>
      <c r="AG653" s="30">
        <v>0.0</v>
      </c>
      <c r="AH653" s="30">
        <v>0.0</v>
      </c>
      <c r="AI653" s="30">
        <v>0.0</v>
      </c>
      <c r="AJ653" s="116"/>
    </row>
    <row r="654">
      <c r="A654" s="30">
        <v>14447.5</v>
      </c>
      <c r="B654" s="31">
        <v>44496.0</v>
      </c>
      <c r="C654" s="40">
        <v>44592.0</v>
      </c>
      <c r="D654" s="32" t="s">
        <v>459</v>
      </c>
      <c r="E654" s="32" t="s">
        <v>36</v>
      </c>
      <c r="J654" s="30">
        <v>0.0</v>
      </c>
      <c r="K654" s="30">
        <v>0.0</v>
      </c>
      <c r="L654" s="30">
        <v>1.0</v>
      </c>
      <c r="M654" s="32" t="s">
        <v>39</v>
      </c>
      <c r="N654" s="32" t="s">
        <v>39</v>
      </c>
      <c r="O654" s="30">
        <v>0.0</v>
      </c>
      <c r="P654" s="30">
        <v>13.0</v>
      </c>
      <c r="Q654" s="30">
        <v>7.0</v>
      </c>
      <c r="R654" s="30">
        <v>5.0</v>
      </c>
      <c r="S654" s="30">
        <v>1.0</v>
      </c>
      <c r="T654" s="30">
        <v>1.0</v>
      </c>
      <c r="U654" s="30">
        <v>0.0</v>
      </c>
      <c r="V654" s="30">
        <v>0.0</v>
      </c>
      <c r="W654" s="30">
        <v>0.0</v>
      </c>
      <c r="X654" s="30">
        <v>0.0</v>
      </c>
      <c r="Y654" s="30">
        <v>0.0</v>
      </c>
      <c r="Z654" s="30">
        <v>0.0</v>
      </c>
      <c r="AA654" s="30">
        <v>0.0</v>
      </c>
      <c r="AB654" s="30">
        <v>0.0</v>
      </c>
      <c r="AC654" s="30">
        <v>0.0</v>
      </c>
      <c r="AD654" s="30">
        <v>0.0</v>
      </c>
      <c r="AE654" s="30">
        <v>0.0</v>
      </c>
      <c r="AF654" s="30">
        <v>0.0</v>
      </c>
      <c r="AG654" s="30">
        <v>0.0</v>
      </c>
      <c r="AH654" s="30">
        <v>0.0</v>
      </c>
      <c r="AI654" s="30">
        <v>0.0</v>
      </c>
      <c r="AJ654" s="116"/>
    </row>
    <row r="655">
      <c r="A655" s="30">
        <v>14448.1</v>
      </c>
      <c r="B655" s="31">
        <v>44496.0</v>
      </c>
      <c r="C655" s="40">
        <v>44592.0</v>
      </c>
      <c r="D655" s="32" t="s">
        <v>427</v>
      </c>
      <c r="E655" s="32" t="s">
        <v>36</v>
      </c>
      <c r="F655" s="32" t="s">
        <v>291</v>
      </c>
      <c r="G655" s="33" t="s">
        <v>109</v>
      </c>
      <c r="H655" s="34">
        <v>27529.0</v>
      </c>
      <c r="I655" s="35"/>
      <c r="J655" s="30">
        <v>0.0</v>
      </c>
      <c r="K655" s="30">
        <v>1.0</v>
      </c>
      <c r="L655" s="30">
        <v>0.0</v>
      </c>
      <c r="M655" s="32" t="s">
        <v>39</v>
      </c>
      <c r="N655" s="32" t="s">
        <v>39</v>
      </c>
      <c r="O655" s="30">
        <v>0.0</v>
      </c>
      <c r="P655" s="30">
        <v>0.0</v>
      </c>
      <c r="Q655" s="30">
        <v>0.0</v>
      </c>
      <c r="R655" s="30">
        <v>0.0</v>
      </c>
      <c r="S655" s="30">
        <v>0.0</v>
      </c>
      <c r="T655" s="30">
        <v>0.0</v>
      </c>
      <c r="U655" s="30">
        <v>0.0</v>
      </c>
      <c r="V655" s="30">
        <v>0.0</v>
      </c>
      <c r="W655" s="30">
        <v>0.0</v>
      </c>
      <c r="X655" s="30">
        <v>0.0</v>
      </c>
      <c r="Y655" s="30">
        <v>0.0</v>
      </c>
      <c r="Z655" s="30">
        <v>7.0</v>
      </c>
      <c r="AA655" s="30">
        <v>5.0</v>
      </c>
      <c r="AB655" s="30">
        <v>6.0</v>
      </c>
      <c r="AC655" s="30">
        <v>1.0</v>
      </c>
      <c r="AD655" s="30">
        <v>0.0</v>
      </c>
      <c r="AE655" s="30">
        <v>0.0</v>
      </c>
      <c r="AF655" s="30">
        <v>0.0</v>
      </c>
      <c r="AG655" s="30">
        <v>0.0</v>
      </c>
      <c r="AH655" s="30">
        <v>0.0</v>
      </c>
      <c r="AI655" s="30">
        <v>0.0</v>
      </c>
      <c r="AJ655" s="116"/>
    </row>
    <row r="656">
      <c r="A656" s="30">
        <v>14448.2</v>
      </c>
      <c r="B656" s="31">
        <v>44496.0</v>
      </c>
      <c r="C656" s="40">
        <v>44592.0</v>
      </c>
      <c r="D656" s="32" t="s">
        <v>427</v>
      </c>
      <c r="E656" s="33" t="s">
        <v>36</v>
      </c>
      <c r="F656" s="32" t="s">
        <v>291</v>
      </c>
      <c r="G656" s="32" t="s">
        <v>109</v>
      </c>
      <c r="H656" s="30">
        <v>27529.0</v>
      </c>
      <c r="I656" s="35"/>
      <c r="J656" s="30">
        <v>0.0</v>
      </c>
      <c r="K656" s="30">
        <v>1.0</v>
      </c>
      <c r="L656" s="30">
        <v>0.0</v>
      </c>
      <c r="M656" s="32" t="s">
        <v>39</v>
      </c>
      <c r="N656" s="32" t="s">
        <v>39</v>
      </c>
      <c r="O656" s="30">
        <v>0.0</v>
      </c>
      <c r="P656" s="30">
        <v>0.0</v>
      </c>
      <c r="Q656" s="30">
        <v>0.0</v>
      </c>
      <c r="R656" s="30">
        <v>0.0</v>
      </c>
      <c r="S656" s="30">
        <v>0.0</v>
      </c>
      <c r="T656" s="30">
        <v>0.0</v>
      </c>
      <c r="U656" s="30">
        <v>7.0</v>
      </c>
      <c r="V656" s="30">
        <v>5.0</v>
      </c>
      <c r="W656" s="30">
        <v>5.0</v>
      </c>
      <c r="X656" s="30">
        <v>1.0</v>
      </c>
      <c r="Y656" s="30">
        <v>0.0</v>
      </c>
      <c r="Z656" s="30">
        <v>0.0</v>
      </c>
      <c r="AA656" s="30">
        <v>0.0</v>
      </c>
      <c r="AB656" s="30">
        <v>0.0</v>
      </c>
      <c r="AC656" s="30">
        <v>0.0</v>
      </c>
      <c r="AD656" s="30">
        <v>0.0</v>
      </c>
      <c r="AE656" s="30">
        <v>0.0</v>
      </c>
      <c r="AF656" s="30">
        <v>0.0</v>
      </c>
      <c r="AG656" s="30">
        <v>0.0</v>
      </c>
      <c r="AH656" s="30">
        <v>0.0</v>
      </c>
      <c r="AI656" s="30">
        <v>0.0</v>
      </c>
      <c r="AJ656" s="116"/>
    </row>
    <row r="657">
      <c r="A657" s="30">
        <v>14448.3</v>
      </c>
      <c r="B657" s="31">
        <v>44496.0</v>
      </c>
      <c r="C657" s="40">
        <v>44592.0</v>
      </c>
      <c r="D657" s="32" t="s">
        <v>427</v>
      </c>
      <c r="E657" s="32" t="s">
        <v>36</v>
      </c>
      <c r="F657" s="32" t="s">
        <v>291</v>
      </c>
      <c r="G657" s="33" t="s">
        <v>109</v>
      </c>
      <c r="H657" s="34">
        <v>27529.0</v>
      </c>
      <c r="I657" s="35"/>
      <c r="J657" s="30">
        <v>0.0</v>
      </c>
      <c r="K657" s="30">
        <v>1.0</v>
      </c>
      <c r="L657" s="30">
        <v>0.0</v>
      </c>
      <c r="M657" s="32" t="s">
        <v>39</v>
      </c>
      <c r="N657" s="32" t="s">
        <v>39</v>
      </c>
      <c r="O657" s="30">
        <v>0.0</v>
      </c>
      <c r="P657" s="30">
        <v>0.0</v>
      </c>
      <c r="Q657" s="30">
        <v>0.0</v>
      </c>
      <c r="R657" s="30">
        <v>0.0</v>
      </c>
      <c r="S657" s="30">
        <v>0.0</v>
      </c>
      <c r="T657" s="30">
        <v>0.0</v>
      </c>
      <c r="U657" s="30">
        <v>7.0</v>
      </c>
      <c r="V657" s="30">
        <v>5.0</v>
      </c>
      <c r="W657" s="30">
        <v>5.0</v>
      </c>
      <c r="X657" s="30">
        <v>1.0</v>
      </c>
      <c r="Y657" s="30">
        <v>0.0</v>
      </c>
      <c r="Z657" s="30">
        <v>0.0</v>
      </c>
      <c r="AA657" s="30">
        <v>0.0</v>
      </c>
      <c r="AB657" s="30">
        <v>0.0</v>
      </c>
      <c r="AC657" s="30">
        <v>0.0</v>
      </c>
      <c r="AD657" s="30">
        <v>0.0</v>
      </c>
      <c r="AE657" s="30">
        <v>0.0</v>
      </c>
      <c r="AF657" s="30">
        <v>0.0</v>
      </c>
      <c r="AG657" s="30">
        <v>0.0</v>
      </c>
      <c r="AH657" s="30">
        <v>0.0</v>
      </c>
      <c r="AI657" s="30">
        <v>0.0</v>
      </c>
      <c r="AJ657" s="116"/>
    </row>
    <row r="658">
      <c r="A658" s="30">
        <v>14449.1</v>
      </c>
      <c r="B658" s="31">
        <v>44496.0</v>
      </c>
      <c r="C658" s="40">
        <v>44592.0</v>
      </c>
      <c r="D658" s="32" t="s">
        <v>402</v>
      </c>
      <c r="E658" s="32" t="s">
        <v>36</v>
      </c>
      <c r="F658" s="32" t="s">
        <v>129</v>
      </c>
      <c r="G658" s="32" t="s">
        <v>109</v>
      </c>
      <c r="H658" s="30">
        <v>27529.0</v>
      </c>
      <c r="I658" s="37"/>
      <c r="J658" s="30">
        <v>0.0</v>
      </c>
      <c r="K658" s="30">
        <v>1.0</v>
      </c>
      <c r="L658" s="30">
        <v>0.0</v>
      </c>
      <c r="M658" s="32" t="s">
        <v>49</v>
      </c>
      <c r="N658" s="32" t="s">
        <v>39</v>
      </c>
      <c r="O658" s="30">
        <v>0.0</v>
      </c>
      <c r="P658" s="30">
        <v>7.0</v>
      </c>
      <c r="Q658" s="30">
        <v>5.0</v>
      </c>
      <c r="R658" s="30">
        <v>10.0</v>
      </c>
      <c r="S658" s="30">
        <v>2.0</v>
      </c>
      <c r="T658" s="30">
        <v>1.0</v>
      </c>
      <c r="U658" s="30">
        <v>0.0</v>
      </c>
      <c r="V658" s="30">
        <v>0.0</v>
      </c>
      <c r="W658" s="30">
        <v>0.0</v>
      </c>
      <c r="X658" s="30">
        <v>0.0</v>
      </c>
      <c r="Y658" s="30">
        <v>0.0</v>
      </c>
      <c r="Z658" s="30">
        <v>0.0</v>
      </c>
      <c r="AA658" s="30">
        <v>0.0</v>
      </c>
      <c r="AB658" s="30">
        <v>0.0</v>
      </c>
      <c r="AC658" s="30">
        <v>0.0</v>
      </c>
      <c r="AD658" s="30">
        <v>0.0</v>
      </c>
      <c r="AE658" s="30">
        <v>0.0</v>
      </c>
      <c r="AF658" s="30">
        <v>0.0</v>
      </c>
      <c r="AG658" s="30">
        <v>0.0</v>
      </c>
      <c r="AH658" s="30">
        <v>0.0</v>
      </c>
      <c r="AI658" s="30">
        <v>0.0</v>
      </c>
      <c r="AJ658" s="116"/>
    </row>
    <row r="659">
      <c r="A659" s="30">
        <v>14449.2</v>
      </c>
      <c r="B659" s="31">
        <v>44496.0</v>
      </c>
      <c r="C659" s="40">
        <v>44592.0</v>
      </c>
      <c r="D659" s="32" t="s">
        <v>402</v>
      </c>
      <c r="E659" s="32" t="s">
        <v>36</v>
      </c>
      <c r="J659" s="30">
        <v>0.0</v>
      </c>
      <c r="K659" s="30">
        <v>0.0</v>
      </c>
      <c r="L659" s="30">
        <v>1.0</v>
      </c>
      <c r="M659" s="32" t="s">
        <v>49</v>
      </c>
      <c r="N659" s="32" t="s">
        <v>39</v>
      </c>
      <c r="O659" s="30">
        <v>0.0</v>
      </c>
      <c r="P659" s="30">
        <v>0.0</v>
      </c>
      <c r="Q659" s="30">
        <v>0.0</v>
      </c>
      <c r="R659" s="30">
        <v>0.0</v>
      </c>
      <c r="S659" s="30">
        <v>0.0</v>
      </c>
      <c r="T659" s="30">
        <v>0.0</v>
      </c>
      <c r="U659" s="30">
        <v>7.0</v>
      </c>
      <c r="V659" s="30">
        <v>5.0</v>
      </c>
      <c r="W659" s="30">
        <v>10.0</v>
      </c>
      <c r="X659" s="30">
        <v>2.0</v>
      </c>
      <c r="Y659" s="30">
        <v>1.0</v>
      </c>
      <c r="Z659" s="30">
        <v>0.0</v>
      </c>
      <c r="AA659" s="30">
        <v>0.0</v>
      </c>
      <c r="AB659" s="30">
        <v>0.0</v>
      </c>
      <c r="AC659" s="30">
        <v>0.0</v>
      </c>
      <c r="AD659" s="30">
        <v>0.0</v>
      </c>
      <c r="AE659" s="30">
        <v>0.0</v>
      </c>
      <c r="AF659" s="30">
        <v>0.0</v>
      </c>
      <c r="AG659" s="30">
        <v>0.0</v>
      </c>
      <c r="AH659" s="30">
        <v>0.0</v>
      </c>
      <c r="AI659" s="30">
        <v>0.0</v>
      </c>
      <c r="AJ659" s="116"/>
    </row>
    <row r="660">
      <c r="A660" s="30">
        <v>14449.3</v>
      </c>
      <c r="B660" s="31">
        <v>44496.0</v>
      </c>
      <c r="C660" s="40">
        <v>44592.0</v>
      </c>
      <c r="D660" s="32" t="s">
        <v>402</v>
      </c>
      <c r="E660" s="32" t="s">
        <v>36</v>
      </c>
      <c r="J660" s="30">
        <v>1.0</v>
      </c>
      <c r="K660" s="30">
        <v>0.0</v>
      </c>
      <c r="L660" s="30">
        <v>0.0</v>
      </c>
      <c r="M660" s="32" t="s">
        <v>49</v>
      </c>
      <c r="N660" s="32" t="s">
        <v>39</v>
      </c>
      <c r="O660" s="30">
        <v>0.0</v>
      </c>
      <c r="P660" s="30">
        <v>0.0</v>
      </c>
      <c r="Q660" s="30">
        <v>0.0</v>
      </c>
      <c r="R660" s="30">
        <v>0.0</v>
      </c>
      <c r="S660" s="30">
        <v>0.0</v>
      </c>
      <c r="T660" s="30">
        <v>0.0</v>
      </c>
      <c r="U660" s="30">
        <v>0.0</v>
      </c>
      <c r="V660" s="30">
        <v>0.0</v>
      </c>
      <c r="W660" s="30">
        <v>0.0</v>
      </c>
      <c r="X660" s="30">
        <v>0.0</v>
      </c>
      <c r="Y660" s="30">
        <v>0.0</v>
      </c>
      <c r="Z660" s="30">
        <v>8.0</v>
      </c>
      <c r="AA660" s="30">
        <v>4.0</v>
      </c>
      <c r="AB660" s="30">
        <v>10.0</v>
      </c>
      <c r="AC660" s="30">
        <v>2.0</v>
      </c>
      <c r="AD660" s="30">
        <v>1.0</v>
      </c>
      <c r="AE660" s="30">
        <v>0.0</v>
      </c>
      <c r="AF660" s="30">
        <v>0.0</v>
      </c>
      <c r="AG660" s="30">
        <v>0.0</v>
      </c>
      <c r="AH660" s="30">
        <v>0.0</v>
      </c>
      <c r="AI660" s="30">
        <v>0.0</v>
      </c>
      <c r="AJ660" s="116"/>
    </row>
    <row r="661">
      <c r="A661" s="30">
        <v>14450.1</v>
      </c>
      <c r="B661" s="31">
        <v>44496.0</v>
      </c>
      <c r="C661" s="124">
        <v>44544.0</v>
      </c>
      <c r="D661" s="32" t="s">
        <v>215</v>
      </c>
      <c r="E661" s="32" t="s">
        <v>36</v>
      </c>
      <c r="F661" s="32" t="s">
        <v>308</v>
      </c>
      <c r="G661" s="32" t="s">
        <v>43</v>
      </c>
      <c r="H661" s="30">
        <v>27545.0</v>
      </c>
      <c r="I661" s="37"/>
      <c r="J661" s="30">
        <v>0.0</v>
      </c>
      <c r="K661" s="30">
        <v>1.0</v>
      </c>
      <c r="L661" s="30">
        <v>0.0</v>
      </c>
      <c r="M661" s="32" t="s">
        <v>39</v>
      </c>
      <c r="N661" s="32" t="s">
        <v>39</v>
      </c>
      <c r="O661" s="30">
        <v>0.0</v>
      </c>
      <c r="P661" s="30">
        <v>11.0</v>
      </c>
      <c r="Q661" s="30">
        <v>5.0</v>
      </c>
      <c r="R661" s="30">
        <v>12.0</v>
      </c>
      <c r="S661" s="30">
        <v>1.0</v>
      </c>
      <c r="T661" s="30">
        <v>1.0</v>
      </c>
      <c r="U661" s="30">
        <v>0.0</v>
      </c>
      <c r="V661" s="30">
        <v>0.0</v>
      </c>
      <c r="W661" s="30">
        <v>0.0</v>
      </c>
      <c r="X661" s="30">
        <v>0.0</v>
      </c>
      <c r="Y661" s="30">
        <v>0.0</v>
      </c>
      <c r="Z661" s="30">
        <v>0.0</v>
      </c>
      <c r="AA661" s="30">
        <v>0.0</v>
      </c>
      <c r="AB661" s="30">
        <v>0.0</v>
      </c>
      <c r="AC661" s="30">
        <v>0.0</v>
      </c>
      <c r="AD661" s="30">
        <v>0.0</v>
      </c>
      <c r="AE661" s="30">
        <v>0.0</v>
      </c>
      <c r="AF661" s="30">
        <v>0.0</v>
      </c>
      <c r="AG661" s="30">
        <v>0.0</v>
      </c>
      <c r="AH661" s="30">
        <v>0.0</v>
      </c>
      <c r="AI661" s="30">
        <v>0.0</v>
      </c>
      <c r="AJ661" s="116"/>
    </row>
    <row r="662">
      <c r="A662" s="30">
        <v>14450.2</v>
      </c>
      <c r="B662" s="31">
        <v>44496.0</v>
      </c>
      <c r="C662" s="124">
        <v>44544.0</v>
      </c>
      <c r="D662" s="32" t="s">
        <v>215</v>
      </c>
      <c r="E662" s="32" t="s">
        <v>36</v>
      </c>
      <c r="F662" s="32" t="s">
        <v>308</v>
      </c>
      <c r="G662" s="32" t="s">
        <v>43</v>
      </c>
      <c r="H662" s="30">
        <v>27545.0</v>
      </c>
      <c r="I662" s="37"/>
      <c r="J662" s="30">
        <v>0.0</v>
      </c>
      <c r="K662" s="30">
        <v>1.0</v>
      </c>
      <c r="L662" s="30">
        <v>0.0</v>
      </c>
      <c r="M662" s="32" t="s">
        <v>39</v>
      </c>
      <c r="N662" s="32" t="s">
        <v>39</v>
      </c>
      <c r="O662" s="30">
        <v>0.0</v>
      </c>
      <c r="P662" s="30">
        <v>12.0</v>
      </c>
      <c r="Q662" s="30">
        <v>6.0</v>
      </c>
      <c r="R662" s="30">
        <v>8.0</v>
      </c>
      <c r="S662" s="30">
        <v>1.0</v>
      </c>
      <c r="T662" s="30">
        <v>1.0</v>
      </c>
      <c r="U662" s="30">
        <v>0.0</v>
      </c>
      <c r="V662" s="30">
        <v>0.0</v>
      </c>
      <c r="W662" s="30">
        <v>0.0</v>
      </c>
      <c r="X662" s="30">
        <v>0.0</v>
      </c>
      <c r="Y662" s="30">
        <v>0.0</v>
      </c>
      <c r="Z662" s="30">
        <v>0.0</v>
      </c>
      <c r="AA662" s="30">
        <v>0.0</v>
      </c>
      <c r="AB662" s="30">
        <v>0.0</v>
      </c>
      <c r="AC662" s="30">
        <v>0.0</v>
      </c>
      <c r="AD662" s="30">
        <v>0.0</v>
      </c>
      <c r="AE662" s="30">
        <v>0.0</v>
      </c>
      <c r="AF662" s="30">
        <v>0.0</v>
      </c>
      <c r="AG662" s="30">
        <v>0.0</v>
      </c>
      <c r="AH662" s="30">
        <v>0.0</v>
      </c>
      <c r="AI662" s="30">
        <v>0.0</v>
      </c>
      <c r="AJ662" s="116"/>
    </row>
    <row r="663">
      <c r="A663" s="30">
        <v>14450.3</v>
      </c>
      <c r="B663" s="31">
        <v>44496.0</v>
      </c>
      <c r="C663" s="124">
        <v>44544.0</v>
      </c>
      <c r="D663" s="32" t="s">
        <v>215</v>
      </c>
      <c r="E663" s="32" t="s">
        <v>36</v>
      </c>
      <c r="J663" s="30">
        <v>1.0</v>
      </c>
      <c r="K663" s="30">
        <v>0.0</v>
      </c>
      <c r="L663" s="30">
        <v>0.0</v>
      </c>
      <c r="M663" s="32" t="s">
        <v>39</v>
      </c>
      <c r="N663" s="32" t="s">
        <v>39</v>
      </c>
      <c r="O663" s="30">
        <v>1.0</v>
      </c>
      <c r="P663" s="30">
        <v>0.0</v>
      </c>
      <c r="Q663" s="30">
        <v>0.0</v>
      </c>
      <c r="R663" s="30">
        <v>0.0</v>
      </c>
      <c r="S663" s="30">
        <v>0.0</v>
      </c>
      <c r="T663" s="30">
        <v>0.0</v>
      </c>
      <c r="U663" s="30">
        <v>0.0</v>
      </c>
      <c r="V663" s="30">
        <v>0.0</v>
      </c>
      <c r="W663" s="30">
        <v>0.0</v>
      </c>
      <c r="X663" s="30">
        <v>0.0</v>
      </c>
      <c r="Y663" s="30">
        <v>0.0</v>
      </c>
      <c r="Z663" s="30">
        <v>5.0</v>
      </c>
      <c r="AA663" s="30">
        <v>3.0</v>
      </c>
      <c r="AB663" s="30">
        <v>5.0</v>
      </c>
      <c r="AC663" s="30">
        <v>1.0</v>
      </c>
      <c r="AD663" s="30">
        <v>1.0</v>
      </c>
      <c r="AE663" s="30">
        <v>0.0</v>
      </c>
      <c r="AF663" s="30">
        <v>0.0</v>
      </c>
      <c r="AG663" s="30">
        <v>0.0</v>
      </c>
      <c r="AH663" s="30">
        <v>0.0</v>
      </c>
      <c r="AI663" s="30">
        <v>0.0</v>
      </c>
      <c r="AJ663" s="116"/>
    </row>
    <row r="664">
      <c r="A664" s="30">
        <v>14450.4</v>
      </c>
      <c r="B664" s="31">
        <v>44496.0</v>
      </c>
      <c r="C664" s="124">
        <v>44544.0</v>
      </c>
      <c r="D664" s="32" t="s">
        <v>215</v>
      </c>
      <c r="E664" s="32" t="s">
        <v>36</v>
      </c>
      <c r="J664" s="30">
        <v>1.0</v>
      </c>
      <c r="K664" s="30">
        <v>0.0</v>
      </c>
      <c r="L664" s="30">
        <v>0.0</v>
      </c>
      <c r="M664" s="32" t="s">
        <v>39</v>
      </c>
      <c r="N664" s="32" t="s">
        <v>39</v>
      </c>
      <c r="O664" s="30">
        <v>0.0</v>
      </c>
      <c r="P664" s="30">
        <v>0.0</v>
      </c>
      <c r="Q664" s="30">
        <v>0.0</v>
      </c>
      <c r="R664" s="30">
        <v>0.0</v>
      </c>
      <c r="S664" s="30">
        <v>0.0</v>
      </c>
      <c r="T664" s="30">
        <v>0.0</v>
      </c>
      <c r="U664" s="30">
        <v>0.0</v>
      </c>
      <c r="V664" s="30">
        <v>0.0</v>
      </c>
      <c r="W664" s="30">
        <v>0.0</v>
      </c>
      <c r="X664" s="30">
        <v>0.0</v>
      </c>
      <c r="Y664" s="30">
        <v>0.0</v>
      </c>
      <c r="Z664" s="30">
        <v>0.0</v>
      </c>
      <c r="AA664" s="30">
        <v>0.0</v>
      </c>
      <c r="AB664" s="30">
        <v>0.0</v>
      </c>
      <c r="AC664" s="30">
        <v>0.0</v>
      </c>
      <c r="AD664" s="30">
        <v>0.0</v>
      </c>
      <c r="AE664" s="30">
        <v>5.0</v>
      </c>
      <c r="AF664" s="30">
        <v>3.0</v>
      </c>
      <c r="AG664" s="30">
        <v>10.0</v>
      </c>
      <c r="AH664" s="30">
        <v>1.0</v>
      </c>
      <c r="AI664" s="30">
        <v>1.0</v>
      </c>
      <c r="AJ664" s="116"/>
    </row>
    <row r="665">
      <c r="A665" s="30">
        <v>14451.1</v>
      </c>
      <c r="B665" s="31">
        <v>44496.0</v>
      </c>
      <c r="C665" s="40">
        <v>44589.0</v>
      </c>
      <c r="D665" s="32" t="s">
        <v>430</v>
      </c>
      <c r="E665" s="32" t="s">
        <v>36</v>
      </c>
      <c r="F665" s="32" t="s">
        <v>206</v>
      </c>
      <c r="G665" s="32" t="s">
        <v>38</v>
      </c>
      <c r="H665" s="30">
        <v>27612.0</v>
      </c>
      <c r="I665" s="37"/>
      <c r="J665" s="30">
        <v>0.0</v>
      </c>
      <c r="K665" s="30">
        <v>1.0</v>
      </c>
      <c r="L665" s="30">
        <v>0.0</v>
      </c>
      <c r="M665" s="32" t="s">
        <v>39</v>
      </c>
      <c r="N665" s="32" t="s">
        <v>39</v>
      </c>
      <c r="O665" s="30">
        <v>0.0</v>
      </c>
      <c r="P665" s="30">
        <v>11.0</v>
      </c>
      <c r="Q665" s="30">
        <v>5.0</v>
      </c>
      <c r="R665" s="30">
        <v>0.0</v>
      </c>
      <c r="S665" s="30">
        <v>0.0</v>
      </c>
      <c r="T665" s="30">
        <v>0.0</v>
      </c>
      <c r="U665" s="30">
        <v>0.0</v>
      </c>
      <c r="V665" s="30">
        <v>0.0</v>
      </c>
      <c r="W665" s="30">
        <v>0.0</v>
      </c>
      <c r="X665" s="30">
        <v>0.0</v>
      </c>
      <c r="Y665" s="30">
        <v>0.0</v>
      </c>
      <c r="Z665" s="30">
        <v>0.0</v>
      </c>
      <c r="AA665" s="30">
        <v>0.0</v>
      </c>
      <c r="AB665" s="30">
        <v>0.0</v>
      </c>
      <c r="AC665" s="30">
        <v>0.0</v>
      </c>
      <c r="AD665" s="30">
        <v>0.0</v>
      </c>
      <c r="AE665" s="30">
        <v>0.0</v>
      </c>
      <c r="AF665" s="30">
        <v>0.0</v>
      </c>
      <c r="AG665" s="30">
        <v>0.0</v>
      </c>
      <c r="AH665" s="30">
        <v>0.0</v>
      </c>
      <c r="AI665" s="30">
        <v>0.0</v>
      </c>
      <c r="AJ665" s="116"/>
    </row>
    <row r="666">
      <c r="A666" s="30">
        <v>14452.1</v>
      </c>
      <c r="B666" s="31">
        <v>44496.0</v>
      </c>
      <c r="C666" s="40">
        <v>44589.0</v>
      </c>
      <c r="D666" s="32" t="s">
        <v>430</v>
      </c>
      <c r="E666" s="32" t="s">
        <v>36</v>
      </c>
      <c r="F666" s="32" t="s">
        <v>206</v>
      </c>
      <c r="G666" s="33" t="s">
        <v>38</v>
      </c>
      <c r="H666" s="34">
        <v>27612.0</v>
      </c>
      <c r="I666" s="35"/>
      <c r="J666" s="30">
        <v>0.0</v>
      </c>
      <c r="K666" s="30">
        <v>1.0</v>
      </c>
      <c r="L666" s="30">
        <v>0.0</v>
      </c>
      <c r="M666" s="32" t="s">
        <v>39</v>
      </c>
      <c r="N666" s="32" t="s">
        <v>39</v>
      </c>
      <c r="O666" s="30">
        <v>0.0</v>
      </c>
      <c r="P666" s="30">
        <v>10.0</v>
      </c>
      <c r="Q666" s="30">
        <v>5.0</v>
      </c>
      <c r="R666" s="30">
        <v>0.0</v>
      </c>
      <c r="S666" s="30">
        <v>0.0</v>
      </c>
      <c r="T666" s="30">
        <v>0.0</v>
      </c>
      <c r="U666" s="30">
        <v>0.0</v>
      </c>
      <c r="V666" s="30">
        <v>0.0</v>
      </c>
      <c r="W666" s="30">
        <v>0.0</v>
      </c>
      <c r="X666" s="30">
        <v>0.0</v>
      </c>
      <c r="Y666" s="30">
        <v>0.0</v>
      </c>
      <c r="Z666" s="30">
        <v>0.0</v>
      </c>
      <c r="AA666" s="30">
        <v>0.0</v>
      </c>
      <c r="AB666" s="30">
        <v>0.0</v>
      </c>
      <c r="AC666" s="30">
        <v>0.0</v>
      </c>
      <c r="AD666" s="30">
        <v>0.0</v>
      </c>
      <c r="AE666" s="30">
        <v>0.0</v>
      </c>
      <c r="AF666" s="30">
        <v>0.0</v>
      </c>
      <c r="AG666" s="30">
        <v>0.0</v>
      </c>
      <c r="AH666" s="30">
        <v>0.0</v>
      </c>
      <c r="AI666" s="30">
        <v>0.0</v>
      </c>
      <c r="AJ666" s="116"/>
    </row>
    <row r="667">
      <c r="A667" s="30">
        <v>14453.1</v>
      </c>
      <c r="B667" s="31">
        <v>44496.0</v>
      </c>
      <c r="C667" s="40">
        <v>44593.0</v>
      </c>
      <c r="D667" s="32" t="s">
        <v>430</v>
      </c>
      <c r="E667" s="32" t="s">
        <v>36</v>
      </c>
      <c r="F667" s="32" t="s">
        <v>206</v>
      </c>
      <c r="G667" s="33" t="s">
        <v>38</v>
      </c>
      <c r="H667" s="34">
        <v>27612.0</v>
      </c>
      <c r="I667" s="35"/>
      <c r="J667" s="30">
        <v>0.0</v>
      </c>
      <c r="K667" s="30">
        <v>1.0</v>
      </c>
      <c r="L667" s="30">
        <v>0.0</v>
      </c>
      <c r="M667" s="32" t="s">
        <v>39</v>
      </c>
      <c r="N667" s="32" t="s">
        <v>39</v>
      </c>
      <c r="O667" s="30">
        <v>0.0</v>
      </c>
      <c r="P667" s="30">
        <v>0.0</v>
      </c>
      <c r="Q667" s="30">
        <v>0.0</v>
      </c>
      <c r="R667" s="30">
        <v>0.0</v>
      </c>
      <c r="S667" s="30">
        <v>0.0</v>
      </c>
      <c r="T667" s="30">
        <v>0.0</v>
      </c>
      <c r="U667" s="30">
        <v>7.0</v>
      </c>
      <c r="V667" s="30">
        <v>4.0</v>
      </c>
      <c r="W667" s="30">
        <v>0.0</v>
      </c>
      <c r="X667" s="30">
        <v>0.0</v>
      </c>
      <c r="Y667" s="30">
        <v>1.0</v>
      </c>
      <c r="Z667" s="30">
        <v>0.0</v>
      </c>
      <c r="AA667" s="30">
        <v>0.0</v>
      </c>
      <c r="AB667" s="30">
        <v>0.0</v>
      </c>
      <c r="AC667" s="30">
        <v>0.0</v>
      </c>
      <c r="AD667" s="30">
        <v>0.0</v>
      </c>
      <c r="AE667" s="30">
        <v>0.0</v>
      </c>
      <c r="AF667" s="30">
        <v>0.0</v>
      </c>
      <c r="AG667" s="30">
        <v>0.0</v>
      </c>
      <c r="AH667" s="30">
        <v>0.0</v>
      </c>
      <c r="AI667" s="30">
        <v>0.0</v>
      </c>
      <c r="AJ667" s="116"/>
    </row>
    <row r="668">
      <c r="A668" s="30">
        <v>14454.1</v>
      </c>
      <c r="B668" s="31">
        <v>44496.0</v>
      </c>
      <c r="C668" s="40">
        <v>44592.0</v>
      </c>
      <c r="D668" s="32" t="s">
        <v>430</v>
      </c>
      <c r="E668" s="32" t="s">
        <v>36</v>
      </c>
      <c r="F668" s="32" t="s">
        <v>206</v>
      </c>
      <c r="G668" s="33" t="s">
        <v>38</v>
      </c>
      <c r="H668" s="34">
        <v>27612.0</v>
      </c>
      <c r="I668" s="35"/>
      <c r="J668" s="30">
        <v>0.0</v>
      </c>
      <c r="K668" s="30">
        <v>1.0</v>
      </c>
      <c r="L668" s="30">
        <v>0.0</v>
      </c>
      <c r="M668" s="32" t="s">
        <v>39</v>
      </c>
      <c r="N668" s="32" t="s">
        <v>39</v>
      </c>
      <c r="O668" s="30">
        <v>0.0</v>
      </c>
      <c r="P668" s="30">
        <v>0.0</v>
      </c>
      <c r="Q668" s="30">
        <v>0.0</v>
      </c>
      <c r="R668" s="30">
        <v>0.0</v>
      </c>
      <c r="S668" s="30">
        <v>0.0</v>
      </c>
      <c r="T668" s="30">
        <v>0.0</v>
      </c>
      <c r="U668" s="30">
        <v>5.0</v>
      </c>
      <c r="V668" s="30">
        <v>5.0</v>
      </c>
      <c r="W668" s="30">
        <v>0.0</v>
      </c>
      <c r="X668" s="30">
        <v>1.0</v>
      </c>
      <c r="Y668" s="30">
        <v>0.0</v>
      </c>
      <c r="Z668" s="30">
        <v>0.0</v>
      </c>
      <c r="AA668" s="30">
        <v>0.0</v>
      </c>
      <c r="AB668" s="30">
        <v>0.0</v>
      </c>
      <c r="AC668" s="30">
        <v>0.0</v>
      </c>
      <c r="AD668" s="30">
        <v>0.0</v>
      </c>
      <c r="AE668" s="30">
        <v>0.0</v>
      </c>
      <c r="AF668" s="30">
        <v>0.0</v>
      </c>
      <c r="AG668" s="30">
        <v>0.0</v>
      </c>
      <c r="AH668" s="30">
        <v>0.0</v>
      </c>
      <c r="AI668" s="30">
        <v>0.0</v>
      </c>
      <c r="AJ668" s="116"/>
    </row>
    <row r="669">
      <c r="A669" s="30">
        <v>14455.1</v>
      </c>
      <c r="B669" s="31">
        <v>44496.0</v>
      </c>
      <c r="C669" s="40">
        <v>44589.0</v>
      </c>
      <c r="D669" s="32" t="s">
        <v>430</v>
      </c>
      <c r="E669" s="32" t="s">
        <v>36</v>
      </c>
      <c r="F669" s="32" t="s">
        <v>206</v>
      </c>
      <c r="G669" s="32" t="s">
        <v>38</v>
      </c>
      <c r="H669" s="30">
        <v>27612.0</v>
      </c>
      <c r="I669" s="37"/>
      <c r="J669" s="30">
        <v>0.0</v>
      </c>
      <c r="K669" s="30">
        <v>1.0</v>
      </c>
      <c r="L669" s="30">
        <v>0.0</v>
      </c>
      <c r="M669" s="32" t="s">
        <v>39</v>
      </c>
      <c r="N669" s="32" t="s">
        <v>39</v>
      </c>
      <c r="O669" s="30">
        <v>0.0</v>
      </c>
      <c r="P669" s="30">
        <v>0.0</v>
      </c>
      <c r="Q669" s="30">
        <v>0.0</v>
      </c>
      <c r="R669" s="30">
        <v>0.0</v>
      </c>
      <c r="S669" s="30">
        <v>0.0</v>
      </c>
      <c r="T669" s="30">
        <v>0.0</v>
      </c>
      <c r="U669" s="30">
        <v>10.0</v>
      </c>
      <c r="V669" s="30">
        <v>5.0</v>
      </c>
      <c r="W669" s="30">
        <v>0.0</v>
      </c>
      <c r="X669" s="30">
        <v>0.0</v>
      </c>
      <c r="Y669" s="30">
        <v>1.0</v>
      </c>
      <c r="Z669" s="30">
        <v>0.0</v>
      </c>
      <c r="AA669" s="30">
        <v>0.0</v>
      </c>
      <c r="AB669" s="30">
        <v>0.0</v>
      </c>
      <c r="AC669" s="30">
        <v>0.0</v>
      </c>
      <c r="AD669" s="30">
        <v>0.0</v>
      </c>
      <c r="AE669" s="30">
        <v>0.0</v>
      </c>
      <c r="AF669" s="30">
        <v>0.0</v>
      </c>
      <c r="AG669" s="30">
        <v>0.0</v>
      </c>
      <c r="AH669" s="30">
        <v>0.0</v>
      </c>
      <c r="AI669" s="30">
        <v>0.0</v>
      </c>
      <c r="AJ669" s="116"/>
    </row>
    <row r="670">
      <c r="A670" s="30">
        <v>14456.1</v>
      </c>
      <c r="B670" s="31">
        <v>44496.0</v>
      </c>
      <c r="C670" s="40">
        <v>44593.0</v>
      </c>
      <c r="D670" s="32" t="s">
        <v>430</v>
      </c>
      <c r="E670" s="32" t="s">
        <v>36</v>
      </c>
      <c r="F670" s="32" t="s">
        <v>206</v>
      </c>
      <c r="G670" s="32" t="s">
        <v>38</v>
      </c>
      <c r="H670" s="30">
        <v>27612.0</v>
      </c>
      <c r="I670" s="37"/>
      <c r="J670" s="30">
        <v>0.0</v>
      </c>
      <c r="K670" s="30">
        <v>1.0</v>
      </c>
      <c r="L670" s="30">
        <v>0.0</v>
      </c>
      <c r="M670" s="32" t="s">
        <v>39</v>
      </c>
      <c r="N670" s="32" t="s">
        <v>39</v>
      </c>
      <c r="O670" s="30">
        <v>0.0</v>
      </c>
      <c r="P670" s="30">
        <v>0.0</v>
      </c>
      <c r="Q670" s="30">
        <v>0.0</v>
      </c>
      <c r="R670" s="30">
        <v>0.0</v>
      </c>
      <c r="S670" s="30">
        <v>0.0</v>
      </c>
      <c r="T670" s="30">
        <v>0.0</v>
      </c>
      <c r="U670" s="30">
        <v>7.0</v>
      </c>
      <c r="V670" s="30">
        <v>0.0</v>
      </c>
      <c r="W670" s="30">
        <v>0.0</v>
      </c>
      <c r="X670" s="30">
        <v>0.0</v>
      </c>
      <c r="Y670" s="30">
        <v>0.0</v>
      </c>
      <c r="Z670" s="30">
        <v>0.0</v>
      </c>
      <c r="AA670" s="30">
        <v>0.0</v>
      </c>
      <c r="AB670" s="30">
        <v>0.0</v>
      </c>
      <c r="AC670" s="30">
        <v>0.0</v>
      </c>
      <c r="AD670" s="30">
        <v>0.0</v>
      </c>
      <c r="AE670" s="30">
        <v>0.0</v>
      </c>
      <c r="AF670" s="30">
        <v>0.0</v>
      </c>
      <c r="AG670" s="30">
        <v>0.0</v>
      </c>
      <c r="AH670" s="30">
        <v>0.0</v>
      </c>
      <c r="AI670" s="30">
        <v>0.0</v>
      </c>
      <c r="AJ670" s="116"/>
    </row>
    <row r="671">
      <c r="A671" s="30">
        <v>14457.1</v>
      </c>
      <c r="B671" s="31">
        <v>44496.0</v>
      </c>
      <c r="C671" s="40">
        <v>44592.0</v>
      </c>
      <c r="D671" s="32" t="s">
        <v>350</v>
      </c>
      <c r="E671" s="32" t="s">
        <v>351</v>
      </c>
      <c r="H671" s="37"/>
      <c r="I671" s="37"/>
      <c r="J671" s="30">
        <v>0.0</v>
      </c>
      <c r="K671" s="30">
        <v>0.0</v>
      </c>
      <c r="L671" s="30">
        <v>1.0</v>
      </c>
      <c r="M671" s="32" t="s">
        <v>39</v>
      </c>
      <c r="N671" s="32" t="s">
        <v>39</v>
      </c>
      <c r="O671" s="30">
        <v>0.0</v>
      </c>
      <c r="P671" s="30">
        <v>0.0</v>
      </c>
      <c r="Q671" s="30">
        <v>0.0</v>
      </c>
      <c r="R671" s="30">
        <v>0.0</v>
      </c>
      <c r="S671" s="30">
        <v>0.0</v>
      </c>
      <c r="T671" s="30">
        <v>0.0</v>
      </c>
      <c r="U671" s="30">
        <v>7.0</v>
      </c>
      <c r="V671" s="30">
        <v>5.0</v>
      </c>
      <c r="W671" s="30">
        <v>0.0</v>
      </c>
      <c r="X671" s="30">
        <v>0.0</v>
      </c>
      <c r="Y671" s="30">
        <v>1.0</v>
      </c>
      <c r="Z671" s="30">
        <v>0.0</v>
      </c>
      <c r="AA671" s="30">
        <v>0.0</v>
      </c>
      <c r="AB671" s="30">
        <v>0.0</v>
      </c>
      <c r="AC671" s="30">
        <v>0.0</v>
      </c>
      <c r="AD671" s="30">
        <v>0.0</v>
      </c>
      <c r="AE671" s="30">
        <v>0.0</v>
      </c>
      <c r="AF671" s="30">
        <v>0.0</v>
      </c>
      <c r="AG671" s="30">
        <v>0.0</v>
      </c>
      <c r="AH671" s="30">
        <v>0.0</v>
      </c>
      <c r="AI671" s="30">
        <v>0.0</v>
      </c>
      <c r="AJ671" s="116"/>
    </row>
    <row r="672">
      <c r="A672" s="30">
        <v>14457.2</v>
      </c>
      <c r="B672" s="31">
        <v>44496.0</v>
      </c>
      <c r="C672" s="40">
        <v>44592.0</v>
      </c>
      <c r="D672" s="32" t="s">
        <v>350</v>
      </c>
      <c r="E672" s="32" t="s">
        <v>351</v>
      </c>
      <c r="H672" s="37"/>
      <c r="I672" s="37"/>
      <c r="J672" s="30">
        <v>0.0</v>
      </c>
      <c r="K672" s="30">
        <v>0.0</v>
      </c>
      <c r="L672" s="30">
        <v>1.0</v>
      </c>
      <c r="M672" s="32" t="s">
        <v>39</v>
      </c>
      <c r="N672" s="32" t="s">
        <v>39</v>
      </c>
      <c r="O672" s="30">
        <v>0.0</v>
      </c>
      <c r="P672" s="30">
        <v>0.0</v>
      </c>
      <c r="Q672" s="30">
        <v>0.0</v>
      </c>
      <c r="R672" s="30">
        <v>0.0</v>
      </c>
      <c r="S672" s="30">
        <v>0.0</v>
      </c>
      <c r="T672" s="30">
        <v>0.0</v>
      </c>
      <c r="U672" s="30">
        <v>7.0</v>
      </c>
      <c r="V672" s="30">
        <v>5.0</v>
      </c>
      <c r="W672" s="30">
        <v>5.0</v>
      </c>
      <c r="X672" s="30">
        <v>0.0</v>
      </c>
      <c r="Y672" s="30">
        <v>1.0</v>
      </c>
      <c r="Z672" s="30">
        <v>0.0</v>
      </c>
      <c r="AA672" s="30">
        <v>0.0</v>
      </c>
      <c r="AB672" s="30">
        <v>0.0</v>
      </c>
      <c r="AC672" s="30">
        <v>0.0</v>
      </c>
      <c r="AD672" s="30">
        <v>0.0</v>
      </c>
      <c r="AE672" s="30">
        <v>0.0</v>
      </c>
      <c r="AF672" s="30">
        <v>0.0</v>
      </c>
      <c r="AG672" s="30">
        <v>0.0</v>
      </c>
      <c r="AH672" s="30">
        <v>0.0</v>
      </c>
      <c r="AI672" s="30">
        <v>0.0</v>
      </c>
      <c r="AJ672" s="116"/>
    </row>
    <row r="673">
      <c r="A673" s="30">
        <v>14457.3</v>
      </c>
      <c r="B673" s="31">
        <v>44496.0</v>
      </c>
      <c r="C673" s="40">
        <v>44592.0</v>
      </c>
      <c r="D673" s="32" t="s">
        <v>350</v>
      </c>
      <c r="E673" s="32" t="s">
        <v>351</v>
      </c>
      <c r="H673" s="38"/>
      <c r="I673" s="35"/>
      <c r="J673" s="30">
        <v>0.0</v>
      </c>
      <c r="K673" s="30">
        <v>0.0</v>
      </c>
      <c r="L673" s="30">
        <v>1.0</v>
      </c>
      <c r="M673" s="32" t="s">
        <v>39</v>
      </c>
      <c r="N673" s="32" t="s">
        <v>39</v>
      </c>
      <c r="O673" s="30">
        <v>0.0</v>
      </c>
      <c r="P673" s="30">
        <v>0.0</v>
      </c>
      <c r="Q673" s="30">
        <v>0.0</v>
      </c>
      <c r="R673" s="30">
        <v>0.0</v>
      </c>
      <c r="S673" s="30">
        <v>0.0</v>
      </c>
      <c r="T673" s="30">
        <v>0.0</v>
      </c>
      <c r="U673" s="30">
        <v>6.0</v>
      </c>
      <c r="V673" s="30">
        <v>3.0</v>
      </c>
      <c r="W673" s="30">
        <v>0.0</v>
      </c>
      <c r="X673" s="30">
        <v>0.0</v>
      </c>
      <c r="Y673" s="30">
        <v>1.0</v>
      </c>
      <c r="Z673" s="30">
        <v>0.0</v>
      </c>
      <c r="AA673" s="30">
        <v>0.0</v>
      </c>
      <c r="AB673" s="30">
        <v>0.0</v>
      </c>
      <c r="AC673" s="30">
        <v>0.0</v>
      </c>
      <c r="AD673" s="30">
        <v>0.0</v>
      </c>
      <c r="AE673" s="30">
        <v>0.0</v>
      </c>
      <c r="AF673" s="30">
        <v>0.0</v>
      </c>
      <c r="AG673" s="30">
        <v>0.0</v>
      </c>
      <c r="AH673" s="30">
        <v>0.0</v>
      </c>
      <c r="AI673" s="30">
        <v>0.0</v>
      </c>
      <c r="AJ673" s="116"/>
    </row>
    <row r="674">
      <c r="A674" s="30">
        <v>14458.1</v>
      </c>
      <c r="B674" s="31">
        <v>44496.0</v>
      </c>
      <c r="C674" s="35"/>
      <c r="D674" s="32" t="s">
        <v>350</v>
      </c>
      <c r="E674" s="32" t="s">
        <v>351</v>
      </c>
      <c r="F674" s="32" t="s">
        <v>375</v>
      </c>
      <c r="G674" s="33" t="s">
        <v>51</v>
      </c>
      <c r="H674" s="34">
        <v>27502.0</v>
      </c>
      <c r="I674" s="35"/>
      <c r="J674" s="30">
        <v>0.0</v>
      </c>
      <c r="K674" s="30">
        <v>1.0</v>
      </c>
      <c r="L674" s="30">
        <v>0.0</v>
      </c>
      <c r="M674" s="32" t="s">
        <v>39</v>
      </c>
      <c r="N674" s="32" t="s">
        <v>39</v>
      </c>
      <c r="O674" s="30">
        <v>0.0</v>
      </c>
      <c r="P674" s="30">
        <v>0.0</v>
      </c>
      <c r="Q674" s="30">
        <v>0.0</v>
      </c>
      <c r="R674" s="30">
        <v>0.0</v>
      </c>
      <c r="S674" s="30">
        <v>0.0</v>
      </c>
      <c r="T674" s="30">
        <v>0.0</v>
      </c>
      <c r="U674" s="30">
        <v>0.0</v>
      </c>
      <c r="V674" s="30">
        <v>0.0</v>
      </c>
      <c r="W674" s="30">
        <v>0.0</v>
      </c>
      <c r="X674" s="30">
        <v>0.0</v>
      </c>
      <c r="Y674" s="30">
        <v>0.0</v>
      </c>
      <c r="Z674" s="30">
        <v>0.0</v>
      </c>
      <c r="AA674" s="30">
        <v>0.0</v>
      </c>
      <c r="AB674" s="30">
        <v>0.0</v>
      </c>
      <c r="AC674" s="30">
        <v>0.0</v>
      </c>
      <c r="AD674" s="30">
        <v>0.0</v>
      </c>
      <c r="AE674" s="30">
        <v>0.0</v>
      </c>
      <c r="AF674" s="30">
        <v>0.0</v>
      </c>
      <c r="AG674" s="30">
        <v>0.0</v>
      </c>
      <c r="AH674" s="30">
        <v>0.0</v>
      </c>
      <c r="AI674" s="30">
        <v>0.0</v>
      </c>
      <c r="AJ674" s="116"/>
    </row>
    <row r="675">
      <c r="A675" s="30">
        <v>14458.2</v>
      </c>
      <c r="B675" s="31">
        <v>44496.0</v>
      </c>
      <c r="C675" s="35"/>
      <c r="D675" s="32" t="s">
        <v>350</v>
      </c>
      <c r="E675" s="32" t="s">
        <v>351</v>
      </c>
      <c r="F675" s="32" t="s">
        <v>346</v>
      </c>
      <c r="G675" s="32" t="s">
        <v>51</v>
      </c>
      <c r="H675" s="34">
        <v>27502.0</v>
      </c>
      <c r="I675" s="35"/>
      <c r="J675" s="30">
        <v>0.0</v>
      </c>
      <c r="K675" s="30">
        <v>1.0</v>
      </c>
      <c r="L675" s="30">
        <v>0.0</v>
      </c>
      <c r="M675" s="32" t="s">
        <v>39</v>
      </c>
      <c r="N675" s="32" t="s">
        <v>39</v>
      </c>
      <c r="O675" s="30">
        <v>0.0</v>
      </c>
      <c r="P675" s="30">
        <v>0.0</v>
      </c>
      <c r="Q675" s="30">
        <v>0.0</v>
      </c>
      <c r="R675" s="30">
        <v>0.0</v>
      </c>
      <c r="S675" s="30">
        <v>0.0</v>
      </c>
      <c r="T675" s="30">
        <v>0.0</v>
      </c>
      <c r="U675" s="30">
        <v>0.0</v>
      </c>
      <c r="V675" s="30">
        <v>0.0</v>
      </c>
      <c r="W675" s="30">
        <v>0.0</v>
      </c>
      <c r="X675" s="30">
        <v>0.0</v>
      </c>
      <c r="Y675" s="30">
        <v>0.0</v>
      </c>
      <c r="Z675" s="30">
        <v>0.0</v>
      </c>
      <c r="AA675" s="30">
        <v>0.0</v>
      </c>
      <c r="AB675" s="30">
        <v>0.0</v>
      </c>
      <c r="AC675" s="30">
        <v>0.0</v>
      </c>
      <c r="AD675" s="30">
        <v>0.0</v>
      </c>
      <c r="AE675" s="30">
        <v>0.0</v>
      </c>
      <c r="AF675" s="30">
        <v>0.0</v>
      </c>
      <c r="AG675" s="30">
        <v>0.0</v>
      </c>
      <c r="AH675" s="30">
        <v>0.0</v>
      </c>
      <c r="AI675" s="30">
        <v>0.0</v>
      </c>
      <c r="AJ675" s="116"/>
    </row>
    <row r="676">
      <c r="A676" s="30">
        <v>14458.3</v>
      </c>
      <c r="B676" s="31">
        <v>44496.0</v>
      </c>
      <c r="C676" s="126"/>
      <c r="D676" s="32" t="s">
        <v>350</v>
      </c>
      <c r="E676" s="32" t="s">
        <v>351</v>
      </c>
      <c r="H676" s="38"/>
      <c r="I676" s="35"/>
      <c r="J676" s="30">
        <v>1.0</v>
      </c>
      <c r="K676" s="30">
        <v>0.0</v>
      </c>
      <c r="L676" s="30">
        <v>0.0</v>
      </c>
      <c r="M676" s="32" t="s">
        <v>39</v>
      </c>
      <c r="N676" s="32" t="s">
        <v>39</v>
      </c>
      <c r="O676" s="30">
        <v>0.0</v>
      </c>
      <c r="P676" s="30">
        <v>0.0</v>
      </c>
      <c r="Q676" s="30">
        <v>0.0</v>
      </c>
      <c r="R676" s="30">
        <v>0.0</v>
      </c>
      <c r="S676" s="30">
        <v>0.0</v>
      </c>
      <c r="T676" s="30">
        <v>0.0</v>
      </c>
      <c r="U676" s="30">
        <v>0.0</v>
      </c>
      <c r="V676" s="30">
        <v>0.0</v>
      </c>
      <c r="W676" s="30">
        <v>0.0</v>
      </c>
      <c r="X676" s="30">
        <v>0.0</v>
      </c>
      <c r="Y676" s="30">
        <v>0.0</v>
      </c>
      <c r="Z676" s="30">
        <v>0.0</v>
      </c>
      <c r="AA676" s="30">
        <v>0.0</v>
      </c>
      <c r="AB676" s="30">
        <v>0.0</v>
      </c>
      <c r="AC676" s="30">
        <v>0.0</v>
      </c>
      <c r="AD676" s="30">
        <v>0.0</v>
      </c>
      <c r="AE676" s="30">
        <v>0.0</v>
      </c>
      <c r="AF676" s="30">
        <v>0.0</v>
      </c>
      <c r="AG676" s="30">
        <v>0.0</v>
      </c>
      <c r="AH676" s="30">
        <v>0.0</v>
      </c>
      <c r="AI676" s="30">
        <v>0.0</v>
      </c>
      <c r="AJ676" s="116"/>
    </row>
    <row r="677">
      <c r="A677" s="30">
        <v>14459.1</v>
      </c>
      <c r="B677" s="31">
        <v>44496.0</v>
      </c>
      <c r="C677" s="40">
        <v>44537.0</v>
      </c>
      <c r="D677" s="32" t="s">
        <v>80</v>
      </c>
      <c r="E677" s="32" t="s">
        <v>36</v>
      </c>
      <c r="F677" s="32" t="s">
        <v>81</v>
      </c>
      <c r="G677" s="33" t="s">
        <v>38</v>
      </c>
      <c r="H677" s="34">
        <v>27614.0</v>
      </c>
      <c r="I677" s="35"/>
      <c r="J677" s="30">
        <v>0.0</v>
      </c>
      <c r="K677" s="30">
        <v>1.0</v>
      </c>
      <c r="L677" s="30">
        <v>0.0</v>
      </c>
      <c r="M677" s="32" t="s">
        <v>39</v>
      </c>
      <c r="N677" s="32" t="s">
        <v>39</v>
      </c>
      <c r="O677" s="30">
        <v>0.0</v>
      </c>
      <c r="P677" s="30">
        <v>10.0</v>
      </c>
      <c r="Q677" s="30">
        <v>4.0</v>
      </c>
      <c r="R677" s="30">
        <v>10.0</v>
      </c>
      <c r="S677" s="30">
        <v>1.0</v>
      </c>
      <c r="T677" s="30">
        <v>1.0</v>
      </c>
      <c r="U677" s="30">
        <v>0.0</v>
      </c>
      <c r="V677" s="30">
        <v>0.0</v>
      </c>
      <c r="W677" s="30">
        <v>0.0</v>
      </c>
      <c r="X677" s="30">
        <v>0.0</v>
      </c>
      <c r="Y677" s="30">
        <v>0.0</v>
      </c>
      <c r="Z677" s="30">
        <v>0.0</v>
      </c>
      <c r="AA677" s="30">
        <v>0.0</v>
      </c>
      <c r="AB677" s="30">
        <v>0.0</v>
      </c>
      <c r="AC677" s="30">
        <v>0.0</v>
      </c>
      <c r="AD677" s="30">
        <v>0.0</v>
      </c>
      <c r="AE677" s="30">
        <v>0.0</v>
      </c>
      <c r="AF677" s="30">
        <v>0.0</v>
      </c>
      <c r="AG677" s="30">
        <v>0.0</v>
      </c>
      <c r="AH677" s="30">
        <v>0.0</v>
      </c>
      <c r="AI677" s="30">
        <v>0.0</v>
      </c>
      <c r="AJ677" s="116"/>
    </row>
    <row r="678">
      <c r="A678" s="30">
        <v>14459.2</v>
      </c>
      <c r="B678" s="31">
        <v>44496.0</v>
      </c>
      <c r="C678" s="124">
        <v>44537.0</v>
      </c>
      <c r="D678" s="32" t="s">
        <v>80</v>
      </c>
      <c r="E678" s="32" t="s">
        <v>36</v>
      </c>
      <c r="F678" s="32" t="s">
        <v>359</v>
      </c>
      <c r="G678" s="33" t="s">
        <v>38</v>
      </c>
      <c r="H678" s="34">
        <v>27614.0</v>
      </c>
      <c r="I678" s="35"/>
      <c r="J678" s="30">
        <v>0.0</v>
      </c>
      <c r="K678" s="30">
        <v>1.0</v>
      </c>
      <c r="L678" s="30">
        <v>0.0</v>
      </c>
      <c r="M678" s="32" t="s">
        <v>39</v>
      </c>
      <c r="N678" s="32" t="s">
        <v>39</v>
      </c>
      <c r="O678" s="30">
        <v>3.0</v>
      </c>
      <c r="P678" s="30">
        <v>9.0</v>
      </c>
      <c r="Q678" s="30">
        <v>5.0</v>
      </c>
      <c r="R678" s="30">
        <v>10.0</v>
      </c>
      <c r="S678" s="30">
        <v>1.0</v>
      </c>
      <c r="T678" s="30">
        <v>1.0</v>
      </c>
      <c r="U678" s="30">
        <v>0.0</v>
      </c>
      <c r="V678" s="30">
        <v>0.0</v>
      </c>
      <c r="W678" s="30">
        <v>0.0</v>
      </c>
      <c r="X678" s="30">
        <v>0.0</v>
      </c>
      <c r="Y678" s="30">
        <v>0.0</v>
      </c>
      <c r="Z678" s="30">
        <v>0.0</v>
      </c>
      <c r="AA678" s="30">
        <v>0.0</v>
      </c>
      <c r="AB678" s="30">
        <v>0.0</v>
      </c>
      <c r="AC678" s="30">
        <v>0.0</v>
      </c>
      <c r="AD678" s="30">
        <v>0.0</v>
      </c>
      <c r="AE678" s="30">
        <v>0.0</v>
      </c>
      <c r="AF678" s="30">
        <v>0.0</v>
      </c>
      <c r="AG678" s="30">
        <v>0.0</v>
      </c>
      <c r="AH678" s="30">
        <v>0.0</v>
      </c>
      <c r="AI678" s="30">
        <v>0.0</v>
      </c>
      <c r="AJ678" s="116"/>
    </row>
    <row r="679">
      <c r="A679" s="30">
        <v>14459.3</v>
      </c>
      <c r="B679" s="31">
        <v>44496.0</v>
      </c>
      <c r="C679" s="124">
        <v>44537.0</v>
      </c>
      <c r="D679" s="32" t="s">
        <v>80</v>
      </c>
      <c r="E679" s="32" t="s">
        <v>36</v>
      </c>
      <c r="F679" s="32" t="s">
        <v>289</v>
      </c>
      <c r="G679" s="33" t="s">
        <v>38</v>
      </c>
      <c r="H679" s="34">
        <v>27614.0</v>
      </c>
      <c r="I679" s="35"/>
      <c r="J679" s="30">
        <v>0.0</v>
      </c>
      <c r="K679" s="30">
        <v>1.0</v>
      </c>
      <c r="L679" s="30">
        <v>0.0</v>
      </c>
      <c r="M679" s="32" t="s">
        <v>39</v>
      </c>
      <c r="N679" s="32" t="s">
        <v>39</v>
      </c>
      <c r="O679" s="30">
        <v>0.0</v>
      </c>
      <c r="P679" s="30">
        <v>0.0</v>
      </c>
      <c r="Q679" s="30">
        <v>0.0</v>
      </c>
      <c r="R679" s="30">
        <v>0.0</v>
      </c>
      <c r="S679" s="30">
        <v>0.0</v>
      </c>
      <c r="T679" s="30">
        <v>0.0</v>
      </c>
      <c r="U679" s="30">
        <v>0.0</v>
      </c>
      <c r="V679" s="30">
        <v>0.0</v>
      </c>
      <c r="W679" s="30">
        <v>0.0</v>
      </c>
      <c r="X679" s="30">
        <v>0.0</v>
      </c>
      <c r="Y679" s="30">
        <v>0.0</v>
      </c>
      <c r="Z679" s="30">
        <v>0.0</v>
      </c>
      <c r="AA679" s="30">
        <v>0.0</v>
      </c>
      <c r="AB679" s="30">
        <v>0.0</v>
      </c>
      <c r="AC679" s="30">
        <v>0.0</v>
      </c>
      <c r="AD679" s="30">
        <v>0.0</v>
      </c>
      <c r="AE679" s="30">
        <v>8.0</v>
      </c>
      <c r="AF679" s="30">
        <v>4.0</v>
      </c>
      <c r="AG679" s="30">
        <v>10.0</v>
      </c>
      <c r="AH679" s="30">
        <v>0.0</v>
      </c>
      <c r="AI679" s="30">
        <v>1.0</v>
      </c>
      <c r="AJ679" s="116"/>
    </row>
    <row r="680">
      <c r="A680" s="30">
        <v>14460.1</v>
      </c>
      <c r="B680" s="31">
        <v>44496.0</v>
      </c>
      <c r="C680" s="35"/>
      <c r="D680" s="32" t="s">
        <v>483</v>
      </c>
      <c r="E680" s="32" t="s">
        <v>421</v>
      </c>
      <c r="F680" s="32" t="s">
        <v>154</v>
      </c>
      <c r="G680" s="33" t="s">
        <v>38</v>
      </c>
      <c r="H680" s="34">
        <v>27606.0</v>
      </c>
      <c r="I680" s="35"/>
      <c r="J680" s="30">
        <v>0.0</v>
      </c>
      <c r="K680" s="30">
        <v>1.0</v>
      </c>
      <c r="L680" s="30">
        <v>0.0</v>
      </c>
      <c r="M680" s="32" t="s">
        <v>39</v>
      </c>
      <c r="N680" s="32" t="s">
        <v>39</v>
      </c>
      <c r="O680" s="30">
        <v>0.0</v>
      </c>
      <c r="P680" s="30">
        <v>0.0</v>
      </c>
      <c r="Q680" s="30">
        <v>0.0</v>
      </c>
      <c r="R680" s="30">
        <v>0.0</v>
      </c>
      <c r="S680" s="30">
        <v>0.0</v>
      </c>
      <c r="T680" s="30">
        <v>0.0</v>
      </c>
      <c r="U680" s="30">
        <v>0.0</v>
      </c>
      <c r="V680" s="30">
        <v>0.0</v>
      </c>
      <c r="W680" s="30">
        <v>0.0</v>
      </c>
      <c r="X680" s="30">
        <v>0.0</v>
      </c>
      <c r="Y680" s="30">
        <v>0.0</v>
      </c>
      <c r="Z680" s="30">
        <v>0.0</v>
      </c>
      <c r="AA680" s="30">
        <v>0.0</v>
      </c>
      <c r="AB680" s="30">
        <v>0.0</v>
      </c>
      <c r="AC680" s="30">
        <v>0.0</v>
      </c>
      <c r="AD680" s="30">
        <v>0.0</v>
      </c>
      <c r="AE680" s="30">
        <v>0.0</v>
      </c>
      <c r="AF680" s="30">
        <v>0.0</v>
      </c>
      <c r="AG680" s="30">
        <v>0.0</v>
      </c>
      <c r="AH680" s="30">
        <v>0.0</v>
      </c>
      <c r="AI680" s="30">
        <v>0.0</v>
      </c>
      <c r="AJ680" s="116"/>
    </row>
    <row r="681">
      <c r="A681" s="30">
        <v>14461.1</v>
      </c>
      <c r="B681" s="31">
        <v>44496.0</v>
      </c>
      <c r="C681" s="40">
        <v>44589.0</v>
      </c>
      <c r="D681" s="32" t="s">
        <v>430</v>
      </c>
      <c r="E681" s="32" t="s">
        <v>36</v>
      </c>
      <c r="F681" s="32" t="s">
        <v>206</v>
      </c>
      <c r="G681" s="33" t="s">
        <v>38</v>
      </c>
      <c r="H681" s="34">
        <v>27612.0</v>
      </c>
      <c r="I681" s="35"/>
      <c r="J681" s="30">
        <v>0.0</v>
      </c>
      <c r="K681" s="30">
        <v>1.0</v>
      </c>
      <c r="L681" s="30">
        <v>0.0</v>
      </c>
      <c r="M681" s="32" t="s">
        <v>39</v>
      </c>
      <c r="N681" s="32" t="s">
        <v>39</v>
      </c>
      <c r="O681" s="30">
        <v>0.0</v>
      </c>
      <c r="P681" s="30">
        <v>1.0</v>
      </c>
      <c r="Q681" s="30">
        <v>6.0</v>
      </c>
      <c r="R681" s="30">
        <v>0.0</v>
      </c>
      <c r="S681" s="30">
        <v>0.0</v>
      </c>
      <c r="T681" s="30">
        <v>0.0</v>
      </c>
      <c r="U681" s="30">
        <v>0.0</v>
      </c>
      <c r="V681" s="30">
        <v>0.0</v>
      </c>
      <c r="W681" s="30">
        <v>0.0</v>
      </c>
      <c r="X681" s="30">
        <v>0.0</v>
      </c>
      <c r="Y681" s="30">
        <v>0.0</v>
      </c>
      <c r="Z681" s="30">
        <v>0.0</v>
      </c>
      <c r="AA681" s="30">
        <v>0.0</v>
      </c>
      <c r="AB681" s="30">
        <v>0.0</v>
      </c>
      <c r="AC681" s="30">
        <v>0.0</v>
      </c>
      <c r="AD681" s="30">
        <v>0.0</v>
      </c>
      <c r="AE681" s="30">
        <v>0.0</v>
      </c>
      <c r="AF681" s="30">
        <v>0.0</v>
      </c>
      <c r="AG681" s="30">
        <v>0.0</v>
      </c>
      <c r="AH681" s="30">
        <v>0.0</v>
      </c>
      <c r="AI681" s="30">
        <v>0.0</v>
      </c>
      <c r="AJ681" s="116"/>
    </row>
    <row r="682">
      <c r="A682" s="30">
        <v>14462.1</v>
      </c>
      <c r="B682" s="31">
        <v>44496.0</v>
      </c>
      <c r="C682" s="40">
        <v>44589.0</v>
      </c>
      <c r="D682" s="32" t="s">
        <v>430</v>
      </c>
      <c r="E682" s="32" t="s">
        <v>36</v>
      </c>
      <c r="F682" s="32" t="s">
        <v>206</v>
      </c>
      <c r="G682" s="33" t="s">
        <v>38</v>
      </c>
      <c r="H682" s="34">
        <v>27612.0</v>
      </c>
      <c r="I682" s="35"/>
      <c r="J682" s="30">
        <v>0.0</v>
      </c>
      <c r="K682" s="30">
        <v>1.0</v>
      </c>
      <c r="L682" s="30">
        <v>0.0</v>
      </c>
      <c r="M682" s="32" t="s">
        <v>39</v>
      </c>
      <c r="N682" s="32" t="s">
        <v>39</v>
      </c>
      <c r="O682" s="30">
        <v>0.0</v>
      </c>
      <c r="P682" s="30">
        <v>0.0</v>
      </c>
      <c r="Q682" s="30">
        <v>0.0</v>
      </c>
      <c r="R682" s="30">
        <v>0.0</v>
      </c>
      <c r="S682" s="30">
        <v>0.0</v>
      </c>
      <c r="T682" s="30">
        <v>0.0</v>
      </c>
      <c r="U682" s="30">
        <v>9.0</v>
      </c>
      <c r="V682" s="30">
        <v>5.0</v>
      </c>
      <c r="W682" s="30">
        <v>0.0</v>
      </c>
      <c r="X682" s="30">
        <v>0.0</v>
      </c>
      <c r="Y682" s="30">
        <v>0.0</v>
      </c>
      <c r="Z682" s="30">
        <v>0.0</v>
      </c>
      <c r="AA682" s="30">
        <v>0.0</v>
      </c>
      <c r="AB682" s="30">
        <v>0.0</v>
      </c>
      <c r="AC682" s="30">
        <v>0.0</v>
      </c>
      <c r="AD682" s="30">
        <v>0.0</v>
      </c>
      <c r="AE682" s="30">
        <v>0.0</v>
      </c>
      <c r="AF682" s="30">
        <v>0.0</v>
      </c>
      <c r="AG682" s="30">
        <v>0.0</v>
      </c>
      <c r="AH682" s="30">
        <v>0.0</v>
      </c>
      <c r="AI682" s="30">
        <v>0.0</v>
      </c>
      <c r="AJ682" s="116"/>
    </row>
    <row r="683">
      <c r="A683" s="30">
        <v>14463.1</v>
      </c>
      <c r="B683" s="31">
        <v>44496.0</v>
      </c>
      <c r="C683" s="40">
        <v>44593.0</v>
      </c>
      <c r="D683" s="32" t="s">
        <v>321</v>
      </c>
      <c r="E683" s="32" t="s">
        <v>46</v>
      </c>
      <c r="F683" s="32" t="s">
        <v>259</v>
      </c>
      <c r="G683" s="33" t="s">
        <v>38</v>
      </c>
      <c r="H683" s="34">
        <v>27607.0</v>
      </c>
      <c r="I683" s="35"/>
      <c r="J683" s="30">
        <v>0.0</v>
      </c>
      <c r="K683" s="30">
        <v>1.0</v>
      </c>
      <c r="L683" s="30">
        <v>0.0</v>
      </c>
      <c r="M683" s="32" t="s">
        <v>39</v>
      </c>
      <c r="N683" s="32" t="s">
        <v>39</v>
      </c>
      <c r="O683" s="30">
        <v>5.0</v>
      </c>
      <c r="P683" s="30">
        <v>11.0</v>
      </c>
      <c r="Q683" s="30">
        <v>5.0</v>
      </c>
      <c r="R683" s="30">
        <v>6.0</v>
      </c>
      <c r="S683" s="30">
        <v>0.0</v>
      </c>
      <c r="T683" s="30">
        <v>0.0</v>
      </c>
      <c r="U683" s="30">
        <v>0.0</v>
      </c>
      <c r="V683" s="30">
        <v>0.0</v>
      </c>
      <c r="W683" s="30">
        <v>0.0</v>
      </c>
      <c r="X683" s="30">
        <v>0.0</v>
      </c>
      <c r="Y683" s="30">
        <v>0.0</v>
      </c>
      <c r="Z683" s="30">
        <v>0.0</v>
      </c>
      <c r="AA683" s="30">
        <v>0.0</v>
      </c>
      <c r="AB683" s="30">
        <v>5.0</v>
      </c>
      <c r="AC683" s="30">
        <v>1.0</v>
      </c>
      <c r="AD683" s="30">
        <v>0.0</v>
      </c>
      <c r="AE683" s="30">
        <v>0.0</v>
      </c>
      <c r="AF683" s="30">
        <v>0.0</v>
      </c>
      <c r="AG683" s="30">
        <v>0.0</v>
      </c>
      <c r="AH683" s="30">
        <v>0.0</v>
      </c>
      <c r="AI683" s="30">
        <v>0.0</v>
      </c>
      <c r="AJ683" s="116"/>
    </row>
    <row r="684">
      <c r="A684" s="30">
        <v>14463.2</v>
      </c>
      <c r="B684" s="31">
        <v>44496.0</v>
      </c>
      <c r="C684" s="40">
        <v>44593.0</v>
      </c>
      <c r="D684" s="32" t="s">
        <v>321</v>
      </c>
      <c r="E684" s="33" t="s">
        <v>46</v>
      </c>
      <c r="F684" s="32" t="s">
        <v>228</v>
      </c>
      <c r="G684" s="32" t="s">
        <v>38</v>
      </c>
      <c r="H684" s="30">
        <v>27616.0</v>
      </c>
      <c r="I684" s="35"/>
      <c r="J684" s="30">
        <v>0.0</v>
      </c>
      <c r="K684" s="30">
        <v>1.0</v>
      </c>
      <c r="L684" s="30">
        <v>0.0</v>
      </c>
      <c r="M684" s="32" t="s">
        <v>39</v>
      </c>
      <c r="N684" s="32" t="s">
        <v>39</v>
      </c>
      <c r="O684" s="30">
        <v>8.0</v>
      </c>
      <c r="P684" s="30">
        <v>0.0</v>
      </c>
      <c r="Q684" s="30">
        <v>0.0</v>
      </c>
      <c r="R684" s="30">
        <v>0.0</v>
      </c>
      <c r="S684" s="30">
        <v>0.0</v>
      </c>
      <c r="T684" s="30">
        <v>0.0</v>
      </c>
      <c r="U684" s="30">
        <v>10.0</v>
      </c>
      <c r="V684" s="30">
        <v>5.0</v>
      </c>
      <c r="W684" s="30">
        <v>10.0</v>
      </c>
      <c r="X684" s="30">
        <v>1.0</v>
      </c>
      <c r="Y684" s="30">
        <v>0.0</v>
      </c>
      <c r="Z684" s="30">
        <v>0.0</v>
      </c>
      <c r="AA684" s="30">
        <v>0.0</v>
      </c>
      <c r="AB684" s="30">
        <v>0.0</v>
      </c>
      <c r="AC684" s="30">
        <v>0.0</v>
      </c>
      <c r="AD684" s="30">
        <v>0.0</v>
      </c>
      <c r="AE684" s="30">
        <v>0.0</v>
      </c>
      <c r="AF684" s="30">
        <v>0.0</v>
      </c>
      <c r="AG684" s="30">
        <v>0.0</v>
      </c>
      <c r="AH684" s="30">
        <v>0.0</v>
      </c>
      <c r="AI684" s="30">
        <v>0.0</v>
      </c>
      <c r="AJ684" s="116"/>
    </row>
    <row r="685">
      <c r="A685" s="30">
        <v>14463.3</v>
      </c>
      <c r="B685" s="31">
        <v>44496.0</v>
      </c>
      <c r="C685" s="40">
        <v>44593.0</v>
      </c>
      <c r="D685" s="32" t="s">
        <v>321</v>
      </c>
      <c r="E685" s="32" t="s">
        <v>46</v>
      </c>
      <c r="F685" s="32" t="s">
        <v>228</v>
      </c>
      <c r="G685" s="32" t="s">
        <v>38</v>
      </c>
      <c r="H685" s="34">
        <v>27616.0</v>
      </c>
      <c r="I685" s="35"/>
      <c r="J685" s="30">
        <v>0.0</v>
      </c>
      <c r="K685" s="30">
        <v>1.0</v>
      </c>
      <c r="L685" s="30">
        <v>0.0</v>
      </c>
      <c r="M685" s="32" t="s">
        <v>39</v>
      </c>
      <c r="N685" s="32" t="s">
        <v>39</v>
      </c>
      <c r="O685" s="30">
        <v>6.0</v>
      </c>
      <c r="P685" s="30">
        <v>9.0</v>
      </c>
      <c r="Q685" s="30">
        <v>5.0</v>
      </c>
      <c r="R685" s="30">
        <v>10.0</v>
      </c>
      <c r="S685" s="30">
        <v>1.0</v>
      </c>
      <c r="T685" s="30">
        <v>0.0</v>
      </c>
      <c r="U685" s="30">
        <v>0.0</v>
      </c>
      <c r="V685" s="30">
        <v>0.0</v>
      </c>
      <c r="W685" s="30">
        <v>0.0</v>
      </c>
      <c r="X685" s="30">
        <v>0.0</v>
      </c>
      <c r="Y685" s="30">
        <v>0.0</v>
      </c>
      <c r="Z685" s="30">
        <v>0.0</v>
      </c>
      <c r="AA685" s="30">
        <v>0.0</v>
      </c>
      <c r="AB685" s="30">
        <v>0.0</v>
      </c>
      <c r="AC685" s="30">
        <v>0.0</v>
      </c>
      <c r="AD685" s="30">
        <v>0.0</v>
      </c>
      <c r="AE685" s="30">
        <v>0.0</v>
      </c>
      <c r="AF685" s="30">
        <v>0.0</v>
      </c>
      <c r="AG685" s="30">
        <v>0.0</v>
      </c>
      <c r="AH685" s="30">
        <v>0.0</v>
      </c>
      <c r="AI685" s="30">
        <v>0.0</v>
      </c>
      <c r="AJ685" s="116"/>
    </row>
    <row r="686">
      <c r="A686" s="30">
        <v>14463.4</v>
      </c>
      <c r="B686" s="31">
        <v>44496.0</v>
      </c>
      <c r="C686" s="40">
        <v>44593.0</v>
      </c>
      <c r="D686" s="32" t="s">
        <v>321</v>
      </c>
      <c r="E686" s="32" t="s">
        <v>46</v>
      </c>
      <c r="I686" s="37"/>
      <c r="J686" s="30">
        <v>1.0</v>
      </c>
      <c r="K686" s="30">
        <v>0.0</v>
      </c>
      <c r="L686" s="30">
        <v>0.0</v>
      </c>
      <c r="M686" s="32" t="s">
        <v>39</v>
      </c>
      <c r="N686" s="32" t="s">
        <v>39</v>
      </c>
      <c r="O686" s="30">
        <v>2.0</v>
      </c>
      <c r="P686" s="30">
        <v>0.0</v>
      </c>
      <c r="Q686" s="30">
        <v>0.0</v>
      </c>
      <c r="R686" s="30">
        <v>0.0</v>
      </c>
      <c r="S686" s="30">
        <v>0.0</v>
      </c>
      <c r="T686" s="30">
        <v>0.0</v>
      </c>
      <c r="U686" s="30">
        <v>0.0</v>
      </c>
      <c r="V686" s="30">
        <v>0.0</v>
      </c>
      <c r="W686" s="30">
        <v>0.0</v>
      </c>
      <c r="X686" s="30">
        <v>0.0</v>
      </c>
      <c r="Y686" s="30">
        <v>0.0</v>
      </c>
      <c r="Z686" s="30">
        <v>1.0</v>
      </c>
      <c r="AA686" s="30">
        <v>2.0</v>
      </c>
      <c r="AB686" s="30">
        <v>10.0</v>
      </c>
      <c r="AC686" s="30">
        <v>1.0</v>
      </c>
      <c r="AD686" s="30">
        <v>0.0</v>
      </c>
      <c r="AE686" s="30">
        <v>0.0</v>
      </c>
      <c r="AF686" s="30">
        <v>0.0</v>
      </c>
      <c r="AG686" s="30">
        <v>0.0</v>
      </c>
      <c r="AH686" s="30">
        <v>0.0</v>
      </c>
      <c r="AI686" s="30">
        <v>0.0</v>
      </c>
      <c r="AJ686" s="116"/>
    </row>
    <row r="687">
      <c r="A687" s="30">
        <v>14464.1</v>
      </c>
      <c r="B687" s="31">
        <v>44496.0</v>
      </c>
      <c r="C687" s="124">
        <v>44539.0</v>
      </c>
      <c r="D687" s="32" t="s">
        <v>432</v>
      </c>
      <c r="E687" s="32" t="s">
        <v>36</v>
      </c>
      <c r="J687" s="30">
        <v>0.0</v>
      </c>
      <c r="K687" s="30">
        <v>0.0</v>
      </c>
      <c r="L687" s="30">
        <v>1.0</v>
      </c>
      <c r="M687" s="32" t="s">
        <v>49</v>
      </c>
      <c r="N687" s="32" t="s">
        <v>39</v>
      </c>
      <c r="O687" s="30">
        <v>1.0</v>
      </c>
      <c r="P687" s="30">
        <v>0.0</v>
      </c>
      <c r="Q687" s="30">
        <v>0.0</v>
      </c>
      <c r="R687" s="30">
        <v>0.0</v>
      </c>
      <c r="S687" s="30">
        <v>0.0</v>
      </c>
      <c r="T687" s="30">
        <v>0.0</v>
      </c>
      <c r="U687" s="30">
        <v>10.0</v>
      </c>
      <c r="V687" s="30">
        <v>5.0</v>
      </c>
      <c r="W687" s="30">
        <v>5.0</v>
      </c>
      <c r="X687" s="30">
        <v>1.0</v>
      </c>
      <c r="Y687" s="30">
        <v>1.0</v>
      </c>
      <c r="Z687" s="30">
        <v>0.0</v>
      </c>
      <c r="AA687" s="30">
        <v>0.0</v>
      </c>
      <c r="AB687" s="30">
        <v>0.0</v>
      </c>
      <c r="AC687" s="30">
        <v>0.0</v>
      </c>
      <c r="AD687" s="30">
        <v>0.0</v>
      </c>
      <c r="AE687" s="30">
        <v>0.0</v>
      </c>
      <c r="AF687" s="30">
        <v>0.0</v>
      </c>
      <c r="AG687" s="30">
        <v>0.0</v>
      </c>
      <c r="AH687" s="30">
        <v>0.0</v>
      </c>
      <c r="AI687" s="30">
        <v>0.0</v>
      </c>
      <c r="AJ687" s="116"/>
    </row>
    <row r="688">
      <c r="A688" s="30">
        <v>14464.2</v>
      </c>
      <c r="B688" s="31">
        <v>44496.0</v>
      </c>
      <c r="C688" s="40">
        <v>44539.0</v>
      </c>
      <c r="D688" s="32" t="s">
        <v>432</v>
      </c>
      <c r="E688" s="32" t="s">
        <v>36</v>
      </c>
      <c r="J688" s="30">
        <v>0.0</v>
      </c>
      <c r="K688" s="30">
        <v>0.0</v>
      </c>
      <c r="L688" s="30">
        <v>1.0</v>
      </c>
      <c r="M688" s="32" t="s">
        <v>49</v>
      </c>
      <c r="N688" s="32" t="s">
        <v>39</v>
      </c>
      <c r="O688" s="30">
        <v>1.0</v>
      </c>
      <c r="P688" s="30">
        <v>10.0</v>
      </c>
      <c r="Q688" s="30">
        <v>5.0</v>
      </c>
      <c r="R688" s="30">
        <v>10.0</v>
      </c>
      <c r="S688" s="30">
        <v>1.0</v>
      </c>
      <c r="T688" s="30">
        <v>1.0</v>
      </c>
      <c r="U688" s="30">
        <v>0.0</v>
      </c>
      <c r="V688" s="30">
        <v>0.0</v>
      </c>
      <c r="W688" s="30">
        <v>0.0</v>
      </c>
      <c r="X688" s="30">
        <v>0.0</v>
      </c>
      <c r="Y688" s="30">
        <v>0.0</v>
      </c>
      <c r="Z688" s="30">
        <v>0.0</v>
      </c>
      <c r="AA688" s="30">
        <v>0.0</v>
      </c>
      <c r="AB688" s="30">
        <v>0.0</v>
      </c>
      <c r="AC688" s="30">
        <v>0.0</v>
      </c>
      <c r="AD688" s="30">
        <v>0.0</v>
      </c>
      <c r="AE688" s="30">
        <v>0.0</v>
      </c>
      <c r="AF688" s="30">
        <v>0.0</v>
      </c>
      <c r="AG688" s="30">
        <v>0.0</v>
      </c>
      <c r="AH688" s="30">
        <v>0.0</v>
      </c>
      <c r="AI688" s="30">
        <v>0.0</v>
      </c>
      <c r="AJ688" s="116"/>
    </row>
    <row r="689">
      <c r="A689" s="30">
        <v>14464.3</v>
      </c>
      <c r="B689" s="31">
        <v>44496.0</v>
      </c>
      <c r="C689" s="40">
        <v>44539.0</v>
      </c>
      <c r="D689" s="32" t="s">
        <v>432</v>
      </c>
      <c r="E689" s="32" t="s">
        <v>36</v>
      </c>
      <c r="J689" s="30">
        <v>0.0</v>
      </c>
      <c r="K689" s="30">
        <v>0.0</v>
      </c>
      <c r="L689" s="30">
        <v>1.0</v>
      </c>
      <c r="M689" s="32" t="s">
        <v>49</v>
      </c>
      <c r="N689" s="32" t="s">
        <v>39</v>
      </c>
      <c r="O689" s="30">
        <v>1.0</v>
      </c>
      <c r="P689" s="30">
        <v>0.0</v>
      </c>
      <c r="Q689" s="30">
        <v>0.0</v>
      </c>
      <c r="R689" s="30">
        <v>0.0</v>
      </c>
      <c r="S689" s="30">
        <v>0.0</v>
      </c>
      <c r="T689" s="30">
        <v>0.0</v>
      </c>
      <c r="U689" s="30">
        <v>9.0</v>
      </c>
      <c r="V689" s="30">
        <v>5.0</v>
      </c>
      <c r="W689" s="30">
        <v>10.0</v>
      </c>
      <c r="X689" s="30">
        <v>1.0</v>
      </c>
      <c r="Y689" s="30">
        <v>1.0</v>
      </c>
      <c r="Z689" s="30">
        <v>0.0</v>
      </c>
      <c r="AA689" s="30">
        <v>0.0</v>
      </c>
      <c r="AB689" s="30">
        <v>0.0</v>
      </c>
      <c r="AC689" s="30">
        <v>0.0</v>
      </c>
      <c r="AD689" s="30">
        <v>0.0</v>
      </c>
      <c r="AE689" s="30">
        <v>0.0</v>
      </c>
      <c r="AF689" s="30">
        <v>0.0</v>
      </c>
      <c r="AG689" s="30">
        <v>0.0</v>
      </c>
      <c r="AH689" s="30">
        <v>0.0</v>
      </c>
      <c r="AI689" s="30">
        <v>0.0</v>
      </c>
      <c r="AJ689" s="116"/>
    </row>
    <row r="690">
      <c r="A690" s="30">
        <v>14464.4</v>
      </c>
      <c r="B690" s="31">
        <v>44496.0</v>
      </c>
      <c r="C690" s="124">
        <v>44540.0</v>
      </c>
      <c r="D690" s="32" t="s">
        <v>432</v>
      </c>
      <c r="E690" s="32" t="s">
        <v>36</v>
      </c>
      <c r="J690" s="30">
        <v>0.0</v>
      </c>
      <c r="K690" s="30">
        <v>0.0</v>
      </c>
      <c r="L690" s="30">
        <v>1.0</v>
      </c>
      <c r="M690" s="32" t="s">
        <v>49</v>
      </c>
      <c r="N690" s="32" t="s">
        <v>39</v>
      </c>
      <c r="O690" s="30">
        <v>3.0</v>
      </c>
      <c r="P690" s="30">
        <v>9.0</v>
      </c>
      <c r="Q690" s="30">
        <v>5.0</v>
      </c>
      <c r="R690" s="30">
        <v>10.0</v>
      </c>
      <c r="S690" s="30">
        <v>1.0</v>
      </c>
      <c r="T690" s="30">
        <v>1.0</v>
      </c>
      <c r="U690" s="30">
        <v>0.0</v>
      </c>
      <c r="V690" s="30">
        <v>0.0</v>
      </c>
      <c r="W690" s="30">
        <v>0.0</v>
      </c>
      <c r="X690" s="30">
        <v>0.0</v>
      </c>
      <c r="Y690" s="30">
        <v>0.0</v>
      </c>
      <c r="Z690" s="30">
        <v>0.0</v>
      </c>
      <c r="AA690" s="30">
        <v>0.0</v>
      </c>
      <c r="AB690" s="30">
        <v>0.0</v>
      </c>
      <c r="AC690" s="30">
        <v>0.0</v>
      </c>
      <c r="AD690" s="30">
        <v>0.0</v>
      </c>
      <c r="AE690" s="30">
        <v>0.0</v>
      </c>
      <c r="AF690" s="30">
        <v>0.0</v>
      </c>
      <c r="AG690" s="30">
        <v>0.0</v>
      </c>
      <c r="AH690" s="30">
        <v>0.0</v>
      </c>
      <c r="AI690" s="30">
        <v>0.0</v>
      </c>
      <c r="AJ690" s="116"/>
    </row>
    <row r="691">
      <c r="A691" s="30">
        <v>14464.5</v>
      </c>
      <c r="B691" s="31">
        <v>44496.0</v>
      </c>
      <c r="C691" s="124">
        <v>44540.0</v>
      </c>
      <c r="D691" s="32" t="s">
        <v>432</v>
      </c>
      <c r="E691" s="32" t="s">
        <v>36</v>
      </c>
      <c r="F691" s="32" t="s">
        <v>189</v>
      </c>
      <c r="G691" s="33" t="s">
        <v>107</v>
      </c>
      <c r="H691" s="34">
        <v>27519.0</v>
      </c>
      <c r="I691" s="35"/>
      <c r="J691" s="30">
        <v>0.0</v>
      </c>
      <c r="K691" s="30">
        <v>1.0</v>
      </c>
      <c r="L691" s="30">
        <v>0.0</v>
      </c>
      <c r="M691" s="32" t="s">
        <v>49</v>
      </c>
      <c r="N691" s="32" t="s">
        <v>39</v>
      </c>
      <c r="O691" s="30">
        <v>3.0</v>
      </c>
      <c r="P691" s="30">
        <v>8.0</v>
      </c>
      <c r="Q691" s="30">
        <v>5.0</v>
      </c>
      <c r="R691" s="30">
        <v>10.0</v>
      </c>
      <c r="S691" s="30">
        <v>1.0</v>
      </c>
      <c r="T691" s="30">
        <v>1.0</v>
      </c>
      <c r="U691" s="30">
        <v>0.0</v>
      </c>
      <c r="V691" s="30">
        <v>0.0</v>
      </c>
      <c r="W691" s="30">
        <v>0.0</v>
      </c>
      <c r="X691" s="30">
        <v>0.0</v>
      </c>
      <c r="Y691" s="30">
        <v>0.0</v>
      </c>
      <c r="Z691" s="30">
        <v>0.0</v>
      </c>
      <c r="AA691" s="30">
        <v>0.0</v>
      </c>
      <c r="AB691" s="30">
        <v>0.0</v>
      </c>
      <c r="AC691" s="30">
        <v>0.0</v>
      </c>
      <c r="AD691" s="30">
        <v>0.0</v>
      </c>
      <c r="AE691" s="30">
        <v>0.0</v>
      </c>
      <c r="AF691" s="30">
        <v>0.0</v>
      </c>
      <c r="AG691" s="30">
        <v>0.0</v>
      </c>
      <c r="AH691" s="30">
        <v>0.0</v>
      </c>
      <c r="AI691" s="30">
        <v>0.0</v>
      </c>
      <c r="AJ691" s="116"/>
    </row>
    <row r="692">
      <c r="A692" s="30">
        <v>14464.6</v>
      </c>
      <c r="B692" s="31">
        <v>44496.0</v>
      </c>
      <c r="C692" s="124">
        <v>44540.0</v>
      </c>
      <c r="D692" s="32" t="s">
        <v>432</v>
      </c>
      <c r="E692" s="33" t="s">
        <v>36</v>
      </c>
      <c r="F692" s="32" t="s">
        <v>189</v>
      </c>
      <c r="G692" s="32" t="s">
        <v>107</v>
      </c>
      <c r="H692" s="30">
        <v>27519.0</v>
      </c>
      <c r="I692" s="35"/>
      <c r="J692" s="30">
        <v>0.0</v>
      </c>
      <c r="K692" s="30">
        <v>1.0</v>
      </c>
      <c r="L692" s="30">
        <v>0.0</v>
      </c>
      <c r="M692" s="32" t="s">
        <v>49</v>
      </c>
      <c r="N692" s="32" t="s">
        <v>39</v>
      </c>
      <c r="O692" s="30">
        <v>4.0</v>
      </c>
      <c r="P692" s="30">
        <v>9.0</v>
      </c>
      <c r="Q692" s="30">
        <v>5.0</v>
      </c>
      <c r="R692" s="30">
        <v>7.0</v>
      </c>
      <c r="S692" s="30">
        <v>0.0</v>
      </c>
      <c r="T692" s="30">
        <v>1.0</v>
      </c>
      <c r="U692" s="30">
        <v>0.0</v>
      </c>
      <c r="V692" s="30">
        <v>0.0</v>
      </c>
      <c r="W692" s="30">
        <v>0.0</v>
      </c>
      <c r="X692" s="30">
        <v>0.0</v>
      </c>
      <c r="Y692" s="30">
        <v>0.0</v>
      </c>
      <c r="Z692" s="30">
        <v>0.0</v>
      </c>
      <c r="AA692" s="30">
        <v>0.0</v>
      </c>
      <c r="AB692" s="30">
        <v>5.0</v>
      </c>
      <c r="AC692" s="30">
        <v>1.0</v>
      </c>
      <c r="AD692" s="30">
        <v>0.0</v>
      </c>
      <c r="AE692" s="30">
        <v>0.0</v>
      </c>
      <c r="AF692" s="30">
        <v>0.0</v>
      </c>
      <c r="AG692" s="30">
        <v>0.0</v>
      </c>
      <c r="AH692" s="30">
        <v>0.0</v>
      </c>
      <c r="AI692" s="30">
        <v>0.0</v>
      </c>
      <c r="AJ692" s="116"/>
    </row>
    <row r="693">
      <c r="A693" s="30">
        <v>14465.1</v>
      </c>
      <c r="B693" s="31">
        <v>44496.0</v>
      </c>
      <c r="C693" s="124">
        <v>44539.0</v>
      </c>
      <c r="D693" s="32" t="s">
        <v>432</v>
      </c>
      <c r="E693" s="32" t="s">
        <v>36</v>
      </c>
      <c r="F693" s="32" t="s">
        <v>280</v>
      </c>
      <c r="G693" s="32" t="s">
        <v>107</v>
      </c>
      <c r="H693" s="30">
        <v>27511.0</v>
      </c>
      <c r="I693" s="37"/>
      <c r="J693" s="30">
        <v>0.0</v>
      </c>
      <c r="K693" s="30">
        <v>1.0</v>
      </c>
      <c r="L693" s="30">
        <v>0.0</v>
      </c>
      <c r="M693" s="32" t="s">
        <v>49</v>
      </c>
      <c r="N693" s="32" t="s">
        <v>39</v>
      </c>
      <c r="O693" s="30">
        <v>1.0</v>
      </c>
      <c r="P693" s="30">
        <v>0.0</v>
      </c>
      <c r="Q693" s="30">
        <v>0.0</v>
      </c>
      <c r="R693" s="30">
        <v>0.0</v>
      </c>
      <c r="S693" s="30">
        <v>0.0</v>
      </c>
      <c r="T693" s="30">
        <v>0.0</v>
      </c>
      <c r="U693" s="30">
        <v>0.0</v>
      </c>
      <c r="V693" s="30">
        <v>0.0</v>
      </c>
      <c r="W693" s="30">
        <v>0.0</v>
      </c>
      <c r="X693" s="30">
        <v>0.0</v>
      </c>
      <c r="Y693" s="30">
        <v>0.0</v>
      </c>
      <c r="Z693" s="30">
        <v>9.0</v>
      </c>
      <c r="AA693" s="30">
        <v>5.0</v>
      </c>
      <c r="AB693" s="30">
        <v>12.0</v>
      </c>
      <c r="AC693" s="30">
        <v>1.0</v>
      </c>
      <c r="AD693" s="30">
        <v>1.0</v>
      </c>
      <c r="AE693" s="30">
        <v>0.0</v>
      </c>
      <c r="AF693" s="30">
        <v>0.0</v>
      </c>
      <c r="AG693" s="30">
        <v>0.0</v>
      </c>
      <c r="AH693" s="30">
        <v>0.0</v>
      </c>
      <c r="AI693" s="30">
        <v>0.0</v>
      </c>
      <c r="AJ693" s="116"/>
    </row>
    <row r="694">
      <c r="A694" s="30">
        <v>14465.2</v>
      </c>
      <c r="B694" s="31">
        <v>44496.0</v>
      </c>
      <c r="C694" s="124">
        <v>44539.0</v>
      </c>
      <c r="D694" s="32" t="s">
        <v>432</v>
      </c>
      <c r="E694" s="32" t="s">
        <v>36</v>
      </c>
      <c r="J694" s="30">
        <v>1.0</v>
      </c>
      <c r="K694" s="30">
        <v>0.0</v>
      </c>
      <c r="L694" s="30">
        <v>0.0</v>
      </c>
      <c r="M694" s="32" t="s">
        <v>49</v>
      </c>
      <c r="N694" s="32" t="s">
        <v>39</v>
      </c>
      <c r="O694" s="30">
        <v>1.0</v>
      </c>
      <c r="P694" s="30">
        <v>0.0</v>
      </c>
      <c r="Q694" s="30">
        <v>0.0</v>
      </c>
      <c r="R694" s="30">
        <v>0.0</v>
      </c>
      <c r="S694" s="30">
        <v>0.0</v>
      </c>
      <c r="T694" s="30">
        <v>0.0</v>
      </c>
      <c r="U694" s="30">
        <v>0.0</v>
      </c>
      <c r="V694" s="30">
        <v>0.0</v>
      </c>
      <c r="W694" s="30">
        <v>0.0</v>
      </c>
      <c r="X694" s="30">
        <v>0.0</v>
      </c>
      <c r="Y694" s="30">
        <v>0.0</v>
      </c>
      <c r="Z694" s="30">
        <v>10.0</v>
      </c>
      <c r="AA694" s="30">
        <v>5.0</v>
      </c>
      <c r="AB694" s="30">
        <v>12.0</v>
      </c>
      <c r="AC694" s="30">
        <v>1.0</v>
      </c>
      <c r="AD694" s="30">
        <v>1.0</v>
      </c>
      <c r="AE694" s="30">
        <v>0.0</v>
      </c>
      <c r="AF694" s="30">
        <v>0.0</v>
      </c>
      <c r="AG694" s="30">
        <v>0.0</v>
      </c>
      <c r="AH694" s="30">
        <v>0.0</v>
      </c>
      <c r="AI694" s="30">
        <v>0.0</v>
      </c>
      <c r="AJ694" s="116"/>
    </row>
    <row r="695">
      <c r="A695" s="30">
        <v>14465.3</v>
      </c>
      <c r="B695" s="31">
        <v>44496.0</v>
      </c>
      <c r="C695" s="124">
        <v>44539.0</v>
      </c>
      <c r="D695" s="32" t="s">
        <v>432</v>
      </c>
      <c r="E695" s="32" t="s">
        <v>36</v>
      </c>
      <c r="J695" s="30">
        <v>1.0</v>
      </c>
      <c r="K695" s="30">
        <v>0.0</v>
      </c>
      <c r="L695" s="30">
        <v>0.0</v>
      </c>
      <c r="M695" s="32" t="s">
        <v>49</v>
      </c>
      <c r="N695" s="32" t="s">
        <v>39</v>
      </c>
      <c r="O695" s="30">
        <v>1.0</v>
      </c>
      <c r="P695" s="30">
        <v>0.0</v>
      </c>
      <c r="Q695" s="30">
        <v>0.0</v>
      </c>
      <c r="R695" s="30">
        <v>0.0</v>
      </c>
      <c r="S695" s="30">
        <v>0.0</v>
      </c>
      <c r="T695" s="30">
        <v>0.0</v>
      </c>
      <c r="U695" s="30">
        <v>0.0</v>
      </c>
      <c r="V695" s="30">
        <v>0.0</v>
      </c>
      <c r="W695" s="30">
        <v>0.0</v>
      </c>
      <c r="X695" s="30">
        <v>0.0</v>
      </c>
      <c r="Y695" s="30">
        <v>0.0</v>
      </c>
      <c r="Z695" s="30">
        <v>6.0</v>
      </c>
      <c r="AA695" s="30">
        <v>4.0</v>
      </c>
      <c r="AB695" s="30">
        <v>11.0</v>
      </c>
      <c r="AC695" s="30">
        <v>1.0</v>
      </c>
      <c r="AD695" s="30">
        <v>1.0</v>
      </c>
      <c r="AE695" s="30">
        <v>0.0</v>
      </c>
      <c r="AF695" s="30">
        <v>0.0</v>
      </c>
      <c r="AG695" s="30">
        <v>0.0</v>
      </c>
      <c r="AH695" s="30">
        <v>0.0</v>
      </c>
      <c r="AI695" s="30">
        <v>0.0</v>
      </c>
      <c r="AJ695" s="116"/>
    </row>
    <row r="696">
      <c r="A696" s="30">
        <v>14466.1</v>
      </c>
      <c r="B696" s="31">
        <v>44496.0</v>
      </c>
      <c r="C696" s="35"/>
      <c r="D696" s="32" t="s">
        <v>321</v>
      </c>
      <c r="E696" s="33" t="s">
        <v>46</v>
      </c>
      <c r="F696" s="32" t="s">
        <v>56</v>
      </c>
      <c r="G696" s="32" t="s">
        <v>38</v>
      </c>
      <c r="H696" s="30">
        <v>27603.0</v>
      </c>
      <c r="I696" s="35"/>
      <c r="J696" s="30">
        <v>0.0</v>
      </c>
      <c r="K696" s="30">
        <v>1.0</v>
      </c>
      <c r="L696" s="30">
        <v>0.0</v>
      </c>
      <c r="M696" s="32" t="s">
        <v>49</v>
      </c>
      <c r="N696" s="32" t="s">
        <v>39</v>
      </c>
      <c r="O696" s="30">
        <v>0.0</v>
      </c>
      <c r="P696" s="30">
        <v>0.0</v>
      </c>
      <c r="Q696" s="30">
        <v>0.0</v>
      </c>
      <c r="R696" s="30">
        <v>0.0</v>
      </c>
      <c r="S696" s="30">
        <v>0.0</v>
      </c>
      <c r="T696" s="30">
        <v>0.0</v>
      </c>
      <c r="U696" s="30">
        <v>0.0</v>
      </c>
      <c r="V696" s="30">
        <v>0.0</v>
      </c>
      <c r="W696" s="30">
        <v>0.0</v>
      </c>
      <c r="X696" s="30">
        <v>0.0</v>
      </c>
      <c r="Y696" s="30">
        <v>0.0</v>
      </c>
      <c r="Z696" s="30">
        <v>0.0</v>
      </c>
      <c r="AA696" s="30">
        <v>0.0</v>
      </c>
      <c r="AB696" s="30">
        <v>0.0</v>
      </c>
      <c r="AC696" s="30">
        <v>0.0</v>
      </c>
      <c r="AD696" s="30">
        <v>0.0</v>
      </c>
      <c r="AE696" s="30">
        <v>0.0</v>
      </c>
      <c r="AF696" s="30">
        <v>0.0</v>
      </c>
      <c r="AG696" s="30">
        <v>0.0</v>
      </c>
      <c r="AH696" s="30">
        <v>0.0</v>
      </c>
      <c r="AI696" s="30">
        <v>0.0</v>
      </c>
      <c r="AJ696" s="116"/>
    </row>
    <row r="697">
      <c r="A697" s="30">
        <v>14466.2</v>
      </c>
      <c r="B697" s="31">
        <v>44496.0</v>
      </c>
      <c r="C697" s="35"/>
      <c r="D697" s="32" t="s">
        <v>321</v>
      </c>
      <c r="E697" s="32" t="s">
        <v>46</v>
      </c>
      <c r="F697" s="32" t="s">
        <v>56</v>
      </c>
      <c r="G697" s="33" t="s">
        <v>38</v>
      </c>
      <c r="H697" s="34">
        <v>27603.0</v>
      </c>
      <c r="I697" s="35"/>
      <c r="J697" s="30">
        <v>0.0</v>
      </c>
      <c r="K697" s="30">
        <v>1.0</v>
      </c>
      <c r="L697" s="30">
        <v>0.0</v>
      </c>
      <c r="M697" s="32" t="s">
        <v>39</v>
      </c>
      <c r="N697" s="32" t="s">
        <v>39</v>
      </c>
      <c r="O697" s="30">
        <v>0.0</v>
      </c>
      <c r="P697" s="30">
        <v>0.0</v>
      </c>
      <c r="Q697" s="30">
        <v>0.0</v>
      </c>
      <c r="R697" s="30">
        <v>0.0</v>
      </c>
      <c r="S697" s="30">
        <v>0.0</v>
      </c>
      <c r="T697" s="30">
        <v>0.0</v>
      </c>
      <c r="U697" s="30">
        <v>0.0</v>
      </c>
      <c r="V697" s="30">
        <v>0.0</v>
      </c>
      <c r="W697" s="30">
        <v>0.0</v>
      </c>
      <c r="X697" s="30">
        <v>0.0</v>
      </c>
      <c r="Y697" s="30">
        <v>0.0</v>
      </c>
      <c r="Z697" s="30">
        <v>0.0</v>
      </c>
      <c r="AA697" s="30">
        <v>0.0</v>
      </c>
      <c r="AB697" s="30">
        <v>0.0</v>
      </c>
      <c r="AC697" s="30">
        <v>0.0</v>
      </c>
      <c r="AD697" s="30">
        <v>0.0</v>
      </c>
      <c r="AE697" s="30">
        <v>0.0</v>
      </c>
      <c r="AF697" s="30">
        <v>0.0</v>
      </c>
      <c r="AG697" s="30">
        <v>0.0</v>
      </c>
      <c r="AH697" s="30">
        <v>0.0</v>
      </c>
      <c r="AI697" s="30">
        <v>0.0</v>
      </c>
      <c r="AJ697" s="116"/>
    </row>
    <row r="698">
      <c r="A698" s="30">
        <v>14466.3</v>
      </c>
      <c r="B698" s="31">
        <v>44496.0</v>
      </c>
      <c r="C698" s="126"/>
      <c r="D698" s="32" t="s">
        <v>321</v>
      </c>
      <c r="E698" s="32" t="s">
        <v>46</v>
      </c>
      <c r="F698" s="32" t="s">
        <v>56</v>
      </c>
      <c r="G698" s="32" t="s">
        <v>38</v>
      </c>
      <c r="H698" s="34">
        <v>27603.0</v>
      </c>
      <c r="I698" s="35"/>
      <c r="J698" s="30">
        <v>0.0</v>
      </c>
      <c r="K698" s="30">
        <v>1.0</v>
      </c>
      <c r="L698" s="30">
        <v>0.0</v>
      </c>
      <c r="M698" s="32" t="s">
        <v>49</v>
      </c>
      <c r="N698" s="32" t="s">
        <v>39</v>
      </c>
      <c r="O698" s="30">
        <v>0.0</v>
      </c>
      <c r="P698" s="30">
        <v>0.0</v>
      </c>
      <c r="Q698" s="30">
        <v>0.0</v>
      </c>
      <c r="R698" s="30">
        <v>0.0</v>
      </c>
      <c r="S698" s="30">
        <v>0.0</v>
      </c>
      <c r="T698" s="30">
        <v>0.0</v>
      </c>
      <c r="U698" s="30">
        <v>0.0</v>
      </c>
      <c r="V698" s="30">
        <v>0.0</v>
      </c>
      <c r="W698" s="30">
        <v>0.0</v>
      </c>
      <c r="X698" s="30">
        <v>0.0</v>
      </c>
      <c r="Y698" s="30">
        <v>0.0</v>
      </c>
      <c r="Z698" s="30">
        <v>0.0</v>
      </c>
      <c r="AA698" s="30">
        <v>0.0</v>
      </c>
      <c r="AB698" s="30">
        <v>0.0</v>
      </c>
      <c r="AC698" s="30">
        <v>0.0</v>
      </c>
      <c r="AD698" s="30">
        <v>0.0</v>
      </c>
      <c r="AE698" s="30">
        <v>0.0</v>
      </c>
      <c r="AF698" s="30">
        <v>0.0</v>
      </c>
      <c r="AG698" s="30">
        <v>0.0</v>
      </c>
      <c r="AH698" s="30">
        <v>0.0</v>
      </c>
      <c r="AI698" s="30">
        <v>0.0</v>
      </c>
      <c r="AJ698" s="116"/>
    </row>
    <row r="699">
      <c r="A699" s="30">
        <v>14466.4</v>
      </c>
      <c r="B699" s="31">
        <v>44496.0</v>
      </c>
      <c r="C699" s="126"/>
      <c r="D699" s="32" t="s">
        <v>321</v>
      </c>
      <c r="E699" s="32" t="s">
        <v>46</v>
      </c>
      <c r="I699" s="35"/>
      <c r="J699" s="30">
        <v>0.0</v>
      </c>
      <c r="K699" s="30">
        <v>0.0</v>
      </c>
      <c r="L699" s="30">
        <v>1.0</v>
      </c>
      <c r="M699" s="32" t="s">
        <v>39</v>
      </c>
      <c r="N699" s="32" t="s">
        <v>39</v>
      </c>
      <c r="O699" s="30">
        <v>0.0</v>
      </c>
      <c r="P699" s="30">
        <v>0.0</v>
      </c>
      <c r="Q699" s="30">
        <v>0.0</v>
      </c>
      <c r="R699" s="30">
        <v>0.0</v>
      </c>
      <c r="S699" s="30">
        <v>0.0</v>
      </c>
      <c r="T699" s="30">
        <v>0.0</v>
      </c>
      <c r="U699" s="30">
        <v>0.0</v>
      </c>
      <c r="V699" s="30">
        <v>0.0</v>
      </c>
      <c r="W699" s="30">
        <v>0.0</v>
      </c>
      <c r="X699" s="30">
        <v>0.0</v>
      </c>
      <c r="Y699" s="30">
        <v>0.0</v>
      </c>
      <c r="Z699" s="30">
        <v>0.0</v>
      </c>
      <c r="AA699" s="30">
        <v>0.0</v>
      </c>
      <c r="AB699" s="30">
        <v>0.0</v>
      </c>
      <c r="AC699" s="30">
        <v>0.0</v>
      </c>
      <c r="AD699" s="30">
        <v>0.0</v>
      </c>
      <c r="AE699" s="30">
        <v>0.0</v>
      </c>
      <c r="AF699" s="30">
        <v>0.0</v>
      </c>
      <c r="AG699" s="30">
        <v>0.0</v>
      </c>
      <c r="AH699" s="30">
        <v>0.0</v>
      </c>
      <c r="AI699" s="30">
        <v>0.0</v>
      </c>
      <c r="AJ699" s="116"/>
    </row>
    <row r="700">
      <c r="A700" s="30">
        <v>14466.5</v>
      </c>
      <c r="B700" s="31">
        <v>44496.0</v>
      </c>
      <c r="C700" s="126"/>
      <c r="D700" s="32" t="s">
        <v>321</v>
      </c>
      <c r="E700" s="32" t="s">
        <v>46</v>
      </c>
      <c r="I700" s="35"/>
      <c r="J700" s="30">
        <v>1.0</v>
      </c>
      <c r="K700" s="30">
        <v>0.0</v>
      </c>
      <c r="L700" s="30">
        <v>0.0</v>
      </c>
      <c r="M700" s="32" t="s">
        <v>39</v>
      </c>
      <c r="N700" s="32" t="s">
        <v>39</v>
      </c>
      <c r="O700" s="30">
        <v>0.0</v>
      </c>
      <c r="P700" s="30">
        <v>0.0</v>
      </c>
      <c r="Q700" s="30">
        <v>0.0</v>
      </c>
      <c r="R700" s="30">
        <v>0.0</v>
      </c>
      <c r="S700" s="30">
        <v>0.0</v>
      </c>
      <c r="T700" s="30">
        <v>0.0</v>
      </c>
      <c r="U700" s="30">
        <v>0.0</v>
      </c>
      <c r="V700" s="30">
        <v>0.0</v>
      </c>
      <c r="W700" s="30">
        <v>0.0</v>
      </c>
      <c r="X700" s="30">
        <v>0.0</v>
      </c>
      <c r="Y700" s="30">
        <v>0.0</v>
      </c>
      <c r="Z700" s="30">
        <v>0.0</v>
      </c>
      <c r="AA700" s="30">
        <v>0.0</v>
      </c>
      <c r="AB700" s="30">
        <v>0.0</v>
      </c>
      <c r="AC700" s="30">
        <v>0.0</v>
      </c>
      <c r="AD700" s="30">
        <v>0.0</v>
      </c>
      <c r="AE700" s="30">
        <v>0.0</v>
      </c>
      <c r="AF700" s="30">
        <v>0.0</v>
      </c>
      <c r="AG700" s="30">
        <v>0.0</v>
      </c>
      <c r="AH700" s="30">
        <v>0.0</v>
      </c>
      <c r="AI700" s="30">
        <v>0.0</v>
      </c>
      <c r="AJ700" s="116"/>
    </row>
    <row r="701">
      <c r="A701" s="30">
        <v>14467.1</v>
      </c>
      <c r="B701" s="31">
        <v>44497.0</v>
      </c>
      <c r="C701" s="40">
        <v>44589.0</v>
      </c>
      <c r="D701" s="32" t="s">
        <v>405</v>
      </c>
      <c r="E701" s="32" t="s">
        <v>79</v>
      </c>
      <c r="H701" s="38"/>
      <c r="I701" s="35"/>
      <c r="J701" s="30">
        <v>0.0</v>
      </c>
      <c r="K701" s="30">
        <v>0.0</v>
      </c>
      <c r="L701" s="30">
        <v>1.0</v>
      </c>
      <c r="M701" s="32" t="s">
        <v>39</v>
      </c>
      <c r="N701" s="32" t="s">
        <v>39</v>
      </c>
      <c r="O701" s="30">
        <v>0.0</v>
      </c>
      <c r="P701" s="30">
        <v>0.0</v>
      </c>
      <c r="Q701" s="30">
        <v>0.0</v>
      </c>
      <c r="R701" s="30">
        <v>0.0</v>
      </c>
      <c r="S701" s="30">
        <v>0.0</v>
      </c>
      <c r="T701" s="30">
        <v>0.0</v>
      </c>
      <c r="U701" s="30">
        <v>7.0</v>
      </c>
      <c r="V701" s="30">
        <v>5.0</v>
      </c>
      <c r="W701" s="30">
        <v>5.0</v>
      </c>
      <c r="X701" s="30">
        <v>0.0</v>
      </c>
      <c r="Y701" s="30">
        <v>0.0</v>
      </c>
      <c r="Z701" s="30">
        <v>0.0</v>
      </c>
      <c r="AA701" s="30">
        <v>0.0</v>
      </c>
      <c r="AB701" s="30">
        <v>0.0</v>
      </c>
      <c r="AC701" s="30">
        <v>0.0</v>
      </c>
      <c r="AD701" s="30">
        <v>0.0</v>
      </c>
      <c r="AE701" s="30">
        <v>0.0</v>
      </c>
      <c r="AF701" s="30">
        <v>0.0</v>
      </c>
      <c r="AG701" s="30">
        <v>0.0</v>
      </c>
      <c r="AH701" s="30">
        <v>0.0</v>
      </c>
      <c r="AI701" s="30">
        <v>0.0</v>
      </c>
      <c r="AJ701" s="116"/>
    </row>
    <row r="702">
      <c r="A702" s="30">
        <v>14468.1</v>
      </c>
      <c r="B702" s="31">
        <v>44497.0</v>
      </c>
      <c r="C702" s="35"/>
      <c r="D702" s="32" t="s">
        <v>150</v>
      </c>
      <c r="E702" s="32" t="s">
        <v>36</v>
      </c>
      <c r="F702" s="32" t="s">
        <v>151</v>
      </c>
      <c r="G702" s="32" t="s">
        <v>38</v>
      </c>
      <c r="H702" s="30">
        <v>27606.0</v>
      </c>
      <c r="I702" s="37"/>
      <c r="J702" s="30">
        <v>0.0</v>
      </c>
      <c r="K702" s="30">
        <v>1.0</v>
      </c>
      <c r="L702" s="30">
        <v>0.0</v>
      </c>
      <c r="M702" s="32" t="s">
        <v>39</v>
      </c>
      <c r="N702" s="32" t="s">
        <v>39</v>
      </c>
      <c r="O702" s="30">
        <v>0.0</v>
      </c>
      <c r="P702" s="30">
        <v>0.0</v>
      </c>
      <c r="Q702" s="30">
        <v>0.0</v>
      </c>
      <c r="R702" s="30">
        <v>0.0</v>
      </c>
      <c r="S702" s="30">
        <v>0.0</v>
      </c>
      <c r="T702" s="30">
        <v>0.0</v>
      </c>
      <c r="U702" s="30">
        <v>0.0</v>
      </c>
      <c r="V702" s="30">
        <v>0.0</v>
      </c>
      <c r="W702" s="30">
        <v>0.0</v>
      </c>
      <c r="X702" s="30">
        <v>0.0</v>
      </c>
      <c r="Y702" s="30">
        <v>0.0</v>
      </c>
      <c r="Z702" s="30">
        <v>0.0</v>
      </c>
      <c r="AA702" s="30">
        <v>0.0</v>
      </c>
      <c r="AB702" s="30">
        <v>0.0</v>
      </c>
      <c r="AC702" s="30">
        <v>0.0</v>
      </c>
      <c r="AD702" s="30">
        <v>0.0</v>
      </c>
      <c r="AE702" s="30">
        <v>0.0</v>
      </c>
      <c r="AF702" s="30">
        <v>0.0</v>
      </c>
      <c r="AG702" s="30">
        <v>0.0</v>
      </c>
      <c r="AH702" s="30">
        <v>0.0</v>
      </c>
      <c r="AI702" s="30">
        <v>0.0</v>
      </c>
      <c r="AJ702" s="116"/>
    </row>
    <row r="703">
      <c r="A703" s="30">
        <v>14468.2</v>
      </c>
      <c r="B703" s="31">
        <v>44497.0</v>
      </c>
      <c r="C703" s="35"/>
      <c r="D703" s="32" t="s">
        <v>150</v>
      </c>
      <c r="E703" s="32" t="s">
        <v>36</v>
      </c>
      <c r="F703" s="32" t="s">
        <v>248</v>
      </c>
      <c r="G703" s="32" t="s">
        <v>38</v>
      </c>
      <c r="H703" s="30">
        <v>27604.0</v>
      </c>
      <c r="I703" s="37"/>
      <c r="J703" s="30">
        <v>0.0</v>
      </c>
      <c r="K703" s="30">
        <v>1.0</v>
      </c>
      <c r="L703" s="30">
        <v>0.0</v>
      </c>
      <c r="M703" s="32" t="s">
        <v>39</v>
      </c>
      <c r="N703" s="32" t="s">
        <v>39</v>
      </c>
      <c r="O703" s="30">
        <v>0.0</v>
      </c>
      <c r="P703" s="30">
        <v>0.0</v>
      </c>
      <c r="Q703" s="30">
        <v>0.0</v>
      </c>
      <c r="R703" s="30">
        <v>0.0</v>
      </c>
      <c r="S703" s="30">
        <v>0.0</v>
      </c>
      <c r="T703" s="30">
        <v>0.0</v>
      </c>
      <c r="U703" s="30">
        <v>0.0</v>
      </c>
      <c r="V703" s="30">
        <v>0.0</v>
      </c>
      <c r="W703" s="30">
        <v>0.0</v>
      </c>
      <c r="X703" s="30">
        <v>0.0</v>
      </c>
      <c r="Y703" s="30">
        <v>0.0</v>
      </c>
      <c r="Z703" s="30">
        <v>0.0</v>
      </c>
      <c r="AA703" s="30">
        <v>0.0</v>
      </c>
      <c r="AB703" s="30">
        <v>0.0</v>
      </c>
      <c r="AC703" s="30">
        <v>0.0</v>
      </c>
      <c r="AD703" s="30">
        <v>0.0</v>
      </c>
      <c r="AE703" s="30">
        <v>0.0</v>
      </c>
      <c r="AF703" s="30">
        <v>0.0</v>
      </c>
      <c r="AG703" s="30">
        <v>0.0</v>
      </c>
      <c r="AH703" s="30">
        <v>0.0</v>
      </c>
      <c r="AI703" s="30">
        <v>0.0</v>
      </c>
      <c r="AJ703" s="116"/>
    </row>
    <row r="704">
      <c r="A704" s="30">
        <v>14468.3</v>
      </c>
      <c r="B704" s="31">
        <v>44497.0</v>
      </c>
      <c r="C704" s="35"/>
      <c r="D704" s="32" t="s">
        <v>150</v>
      </c>
      <c r="E704" s="32" t="s">
        <v>36</v>
      </c>
      <c r="J704" s="30">
        <v>0.0</v>
      </c>
      <c r="K704" s="30">
        <v>0.0</v>
      </c>
      <c r="L704" s="30">
        <v>1.0</v>
      </c>
      <c r="M704" s="32" t="s">
        <v>39</v>
      </c>
      <c r="N704" s="32" t="s">
        <v>39</v>
      </c>
      <c r="O704" s="30">
        <v>0.0</v>
      </c>
      <c r="P704" s="30">
        <v>0.0</v>
      </c>
      <c r="Q704" s="30">
        <v>0.0</v>
      </c>
      <c r="R704" s="30">
        <v>0.0</v>
      </c>
      <c r="S704" s="30">
        <v>0.0</v>
      </c>
      <c r="T704" s="30">
        <v>0.0</v>
      </c>
      <c r="U704" s="30">
        <v>0.0</v>
      </c>
      <c r="V704" s="30">
        <v>0.0</v>
      </c>
      <c r="W704" s="30">
        <v>0.0</v>
      </c>
      <c r="X704" s="30">
        <v>0.0</v>
      </c>
      <c r="Y704" s="30">
        <v>0.0</v>
      </c>
      <c r="Z704" s="30">
        <v>0.0</v>
      </c>
      <c r="AA704" s="30">
        <v>0.0</v>
      </c>
      <c r="AB704" s="30">
        <v>0.0</v>
      </c>
      <c r="AC704" s="30">
        <v>0.0</v>
      </c>
      <c r="AD704" s="30">
        <v>0.0</v>
      </c>
      <c r="AE704" s="30">
        <v>0.0</v>
      </c>
      <c r="AF704" s="30">
        <v>0.0</v>
      </c>
      <c r="AG704" s="30">
        <v>0.0</v>
      </c>
      <c r="AH704" s="30">
        <v>0.0</v>
      </c>
      <c r="AI704" s="30">
        <v>0.0</v>
      </c>
      <c r="AJ704" s="116"/>
    </row>
    <row r="705">
      <c r="A705" s="30">
        <v>14468.4</v>
      </c>
      <c r="B705" s="31">
        <v>44497.0</v>
      </c>
      <c r="C705" s="35"/>
      <c r="D705" s="32" t="s">
        <v>150</v>
      </c>
      <c r="E705" s="32" t="s">
        <v>36</v>
      </c>
      <c r="J705" s="30">
        <v>0.0</v>
      </c>
      <c r="K705" s="30">
        <v>0.0</v>
      </c>
      <c r="L705" s="30">
        <v>1.0</v>
      </c>
      <c r="M705" s="32" t="s">
        <v>39</v>
      </c>
      <c r="N705" s="32" t="s">
        <v>39</v>
      </c>
      <c r="O705" s="30">
        <v>0.0</v>
      </c>
      <c r="P705" s="30">
        <v>0.0</v>
      </c>
      <c r="Q705" s="30">
        <v>0.0</v>
      </c>
      <c r="R705" s="30">
        <v>0.0</v>
      </c>
      <c r="S705" s="30">
        <v>0.0</v>
      </c>
      <c r="T705" s="30">
        <v>0.0</v>
      </c>
      <c r="U705" s="30">
        <v>0.0</v>
      </c>
      <c r="V705" s="30">
        <v>0.0</v>
      </c>
      <c r="W705" s="30">
        <v>0.0</v>
      </c>
      <c r="X705" s="30">
        <v>0.0</v>
      </c>
      <c r="Y705" s="30">
        <v>0.0</v>
      </c>
      <c r="Z705" s="30">
        <v>0.0</v>
      </c>
      <c r="AA705" s="30">
        <v>0.0</v>
      </c>
      <c r="AB705" s="30">
        <v>0.0</v>
      </c>
      <c r="AC705" s="30">
        <v>0.0</v>
      </c>
      <c r="AD705" s="30">
        <v>0.0</v>
      </c>
      <c r="AE705" s="30">
        <v>0.0</v>
      </c>
      <c r="AF705" s="30">
        <v>0.0</v>
      </c>
      <c r="AG705" s="30">
        <v>0.0</v>
      </c>
      <c r="AH705" s="30">
        <v>0.0</v>
      </c>
      <c r="AI705" s="30">
        <v>0.0</v>
      </c>
      <c r="AJ705" s="116"/>
    </row>
    <row r="706">
      <c r="A706" s="30">
        <v>14468.5</v>
      </c>
      <c r="B706" s="31">
        <v>44497.0</v>
      </c>
      <c r="C706" s="35"/>
      <c r="D706" s="32" t="s">
        <v>150</v>
      </c>
      <c r="E706" s="32" t="s">
        <v>36</v>
      </c>
      <c r="J706" s="30">
        <v>0.0</v>
      </c>
      <c r="K706" s="30">
        <v>0.0</v>
      </c>
      <c r="L706" s="30">
        <v>1.0</v>
      </c>
      <c r="M706" s="32" t="s">
        <v>39</v>
      </c>
      <c r="N706" s="32" t="s">
        <v>39</v>
      </c>
      <c r="O706" s="30">
        <v>0.0</v>
      </c>
      <c r="P706" s="30">
        <v>0.0</v>
      </c>
      <c r="Q706" s="30">
        <v>0.0</v>
      </c>
      <c r="R706" s="30">
        <v>0.0</v>
      </c>
      <c r="S706" s="30">
        <v>0.0</v>
      </c>
      <c r="T706" s="30">
        <v>0.0</v>
      </c>
      <c r="U706" s="30">
        <v>0.0</v>
      </c>
      <c r="V706" s="30">
        <v>0.0</v>
      </c>
      <c r="W706" s="30">
        <v>0.0</v>
      </c>
      <c r="X706" s="30">
        <v>0.0</v>
      </c>
      <c r="Y706" s="30">
        <v>0.0</v>
      </c>
      <c r="Z706" s="30">
        <v>0.0</v>
      </c>
      <c r="AA706" s="30">
        <v>0.0</v>
      </c>
      <c r="AB706" s="30">
        <v>0.0</v>
      </c>
      <c r="AC706" s="30">
        <v>0.0</v>
      </c>
      <c r="AD706" s="30">
        <v>0.0</v>
      </c>
      <c r="AE706" s="30">
        <v>0.0</v>
      </c>
      <c r="AF706" s="30">
        <v>0.0</v>
      </c>
      <c r="AG706" s="30">
        <v>0.0</v>
      </c>
      <c r="AH706" s="30">
        <v>0.0</v>
      </c>
      <c r="AI706" s="30">
        <v>0.0</v>
      </c>
      <c r="AJ706" s="116"/>
    </row>
    <row r="707">
      <c r="A707" s="30">
        <v>14468.6</v>
      </c>
      <c r="B707" s="31">
        <v>44497.0</v>
      </c>
      <c r="C707" s="127"/>
      <c r="D707" s="32" t="s">
        <v>150</v>
      </c>
      <c r="E707" s="32" t="s">
        <v>36</v>
      </c>
      <c r="J707" s="30">
        <v>0.0</v>
      </c>
      <c r="K707" s="30">
        <v>0.0</v>
      </c>
      <c r="L707" s="30">
        <v>1.0</v>
      </c>
      <c r="M707" s="32" t="s">
        <v>39</v>
      </c>
      <c r="N707" s="32" t="s">
        <v>39</v>
      </c>
      <c r="O707" s="30">
        <v>0.0</v>
      </c>
      <c r="P707" s="30">
        <v>0.0</v>
      </c>
      <c r="Q707" s="30">
        <v>0.0</v>
      </c>
      <c r="R707" s="30">
        <v>0.0</v>
      </c>
      <c r="S707" s="30">
        <v>0.0</v>
      </c>
      <c r="T707" s="30">
        <v>0.0</v>
      </c>
      <c r="U707" s="30">
        <v>0.0</v>
      </c>
      <c r="V707" s="30">
        <v>0.0</v>
      </c>
      <c r="W707" s="30">
        <v>0.0</v>
      </c>
      <c r="X707" s="30">
        <v>0.0</v>
      </c>
      <c r="Y707" s="30">
        <v>0.0</v>
      </c>
      <c r="Z707" s="30">
        <v>0.0</v>
      </c>
      <c r="AA707" s="30">
        <v>0.0</v>
      </c>
      <c r="AB707" s="30">
        <v>0.0</v>
      </c>
      <c r="AC707" s="30">
        <v>0.0</v>
      </c>
      <c r="AD707" s="30">
        <v>0.0</v>
      </c>
      <c r="AE707" s="30">
        <v>0.0</v>
      </c>
      <c r="AF707" s="30">
        <v>0.0</v>
      </c>
      <c r="AG707" s="30">
        <v>0.0</v>
      </c>
      <c r="AH707" s="30">
        <v>0.0</v>
      </c>
      <c r="AI707" s="30">
        <v>0.0</v>
      </c>
      <c r="AJ707" s="116"/>
    </row>
    <row r="708">
      <c r="A708" s="30">
        <v>14469.1</v>
      </c>
      <c r="B708" s="31">
        <v>44497.0</v>
      </c>
      <c r="C708" s="124">
        <v>44510.0</v>
      </c>
      <c r="D708" s="32" t="s">
        <v>416</v>
      </c>
      <c r="E708" s="32" t="s">
        <v>36</v>
      </c>
      <c r="F708" s="32" t="s">
        <v>147</v>
      </c>
      <c r="G708" s="32" t="s">
        <v>38</v>
      </c>
      <c r="H708" s="30">
        <v>27612.0</v>
      </c>
      <c r="I708" s="35"/>
      <c r="J708" s="30">
        <v>0.0</v>
      </c>
      <c r="K708" s="30">
        <v>1.0</v>
      </c>
      <c r="L708" s="30">
        <v>0.0</v>
      </c>
      <c r="M708" s="32" t="s">
        <v>39</v>
      </c>
      <c r="N708" s="32" t="s">
        <v>39</v>
      </c>
      <c r="O708" s="30">
        <v>0.0</v>
      </c>
      <c r="P708" s="30">
        <v>11.0</v>
      </c>
      <c r="Q708" s="30">
        <v>5.0</v>
      </c>
      <c r="R708" s="30">
        <v>10.0</v>
      </c>
      <c r="S708" s="30">
        <v>1.0</v>
      </c>
      <c r="T708" s="30">
        <v>1.0</v>
      </c>
      <c r="U708" s="30">
        <v>0.0</v>
      </c>
      <c r="V708" s="30">
        <v>0.0</v>
      </c>
      <c r="W708" s="30">
        <v>0.0</v>
      </c>
      <c r="X708" s="30">
        <v>0.0</v>
      </c>
      <c r="Y708" s="30">
        <v>0.0</v>
      </c>
      <c r="Z708" s="30">
        <v>0.0</v>
      </c>
      <c r="AA708" s="30">
        <v>0.0</v>
      </c>
      <c r="AB708" s="30">
        <v>0.0</v>
      </c>
      <c r="AC708" s="30">
        <v>0.0</v>
      </c>
      <c r="AD708" s="30">
        <v>0.0</v>
      </c>
      <c r="AE708" s="30">
        <v>0.0</v>
      </c>
      <c r="AF708" s="30">
        <v>0.0</v>
      </c>
      <c r="AG708" s="30">
        <v>0.0</v>
      </c>
      <c r="AH708" s="30">
        <v>0.0</v>
      </c>
      <c r="AI708" s="30">
        <v>0.0</v>
      </c>
      <c r="AJ708" s="116"/>
    </row>
    <row r="709">
      <c r="A709" s="30">
        <v>14470.1</v>
      </c>
      <c r="B709" s="31">
        <v>44497.0</v>
      </c>
      <c r="C709" s="124">
        <v>44509.0</v>
      </c>
      <c r="D709" s="32" t="s">
        <v>416</v>
      </c>
      <c r="E709" s="32" t="s">
        <v>36</v>
      </c>
      <c r="F709" s="32" t="s">
        <v>147</v>
      </c>
      <c r="G709" s="33" t="s">
        <v>38</v>
      </c>
      <c r="H709" s="34">
        <v>27612.0</v>
      </c>
      <c r="I709" s="35"/>
      <c r="J709" s="30">
        <v>0.0</v>
      </c>
      <c r="K709" s="30">
        <v>1.0</v>
      </c>
      <c r="L709" s="30">
        <v>0.0</v>
      </c>
      <c r="M709" s="32" t="s">
        <v>39</v>
      </c>
      <c r="N709" s="32" t="s">
        <v>39</v>
      </c>
      <c r="O709" s="30">
        <v>3.0</v>
      </c>
      <c r="P709" s="30">
        <v>13.0</v>
      </c>
      <c r="Q709" s="30">
        <v>8.0</v>
      </c>
      <c r="R709" s="30">
        <v>10.0</v>
      </c>
      <c r="S709" s="30">
        <v>2.0</v>
      </c>
      <c r="T709" s="30">
        <v>1.0</v>
      </c>
      <c r="U709" s="30">
        <v>0.0</v>
      </c>
      <c r="V709" s="30">
        <v>0.0</v>
      </c>
      <c r="W709" s="30">
        <v>0.0</v>
      </c>
      <c r="X709" s="30">
        <v>0.0</v>
      </c>
      <c r="Y709" s="30">
        <v>0.0</v>
      </c>
      <c r="Z709" s="30">
        <v>0.0</v>
      </c>
      <c r="AA709" s="30">
        <v>0.0</v>
      </c>
      <c r="AB709" s="30">
        <v>0.0</v>
      </c>
      <c r="AC709" s="30">
        <v>0.0</v>
      </c>
      <c r="AD709" s="30">
        <v>0.0</v>
      </c>
      <c r="AE709" s="30">
        <v>0.0</v>
      </c>
      <c r="AF709" s="30">
        <v>0.0</v>
      </c>
      <c r="AG709" s="30">
        <v>0.0</v>
      </c>
      <c r="AH709" s="30">
        <v>0.0</v>
      </c>
      <c r="AI709" s="30">
        <v>0.0</v>
      </c>
      <c r="AJ709" s="116"/>
    </row>
    <row r="710">
      <c r="A710" s="30">
        <v>14471.1</v>
      </c>
      <c r="B710" s="31">
        <v>44497.0</v>
      </c>
      <c r="C710" s="32" t="s">
        <v>171</v>
      </c>
      <c r="D710" s="32" t="s">
        <v>416</v>
      </c>
      <c r="E710" s="33" t="s">
        <v>36</v>
      </c>
      <c r="F710" s="32" t="s">
        <v>147</v>
      </c>
      <c r="G710" s="32" t="s">
        <v>38</v>
      </c>
      <c r="H710" s="30">
        <v>27612.0</v>
      </c>
      <c r="I710" s="35"/>
      <c r="J710" s="30">
        <v>0.0</v>
      </c>
      <c r="K710" s="30">
        <v>1.0</v>
      </c>
      <c r="L710" s="30">
        <v>0.0</v>
      </c>
      <c r="M710" s="32" t="s">
        <v>39</v>
      </c>
      <c r="N710" s="32" t="s">
        <v>39</v>
      </c>
      <c r="O710" s="30">
        <v>0.0</v>
      </c>
      <c r="P710" s="30">
        <v>0.0</v>
      </c>
      <c r="Q710" s="30">
        <v>0.0</v>
      </c>
      <c r="R710" s="30">
        <v>0.0</v>
      </c>
      <c r="S710" s="30">
        <v>0.0</v>
      </c>
      <c r="T710" s="30">
        <v>0.0</v>
      </c>
      <c r="U710" s="30">
        <v>0.0</v>
      </c>
      <c r="V710" s="30">
        <v>0.0</v>
      </c>
      <c r="W710" s="30">
        <v>0.0</v>
      </c>
      <c r="X710" s="30">
        <v>0.0</v>
      </c>
      <c r="Y710" s="30">
        <v>0.0</v>
      </c>
      <c r="Z710" s="30">
        <v>0.0</v>
      </c>
      <c r="AA710" s="30">
        <v>0.0</v>
      </c>
      <c r="AB710" s="30">
        <v>0.0</v>
      </c>
      <c r="AC710" s="30">
        <v>0.0</v>
      </c>
      <c r="AD710" s="30">
        <v>0.0</v>
      </c>
      <c r="AE710" s="30">
        <v>0.0</v>
      </c>
      <c r="AF710" s="30">
        <v>0.0</v>
      </c>
      <c r="AG710" s="30">
        <v>0.0</v>
      </c>
      <c r="AH710" s="30">
        <v>0.0</v>
      </c>
      <c r="AI710" s="30">
        <v>0.0</v>
      </c>
      <c r="AJ710" s="116"/>
    </row>
    <row r="711">
      <c r="A711" s="30">
        <v>14472.1</v>
      </c>
      <c r="B711" s="31">
        <v>44497.0</v>
      </c>
      <c r="C711" s="40">
        <v>44592.0</v>
      </c>
      <c r="D711" s="32" t="s">
        <v>41</v>
      </c>
      <c r="E711" s="32" t="s">
        <v>36</v>
      </c>
      <c r="F711" s="32" t="s">
        <v>42</v>
      </c>
      <c r="G711" s="33" t="s">
        <v>43</v>
      </c>
      <c r="H711" s="34">
        <v>27545.0</v>
      </c>
      <c r="I711" s="35"/>
      <c r="J711" s="30">
        <v>0.0</v>
      </c>
      <c r="K711" s="30">
        <v>1.0</v>
      </c>
      <c r="L711" s="30">
        <v>0.0</v>
      </c>
      <c r="M711" s="32" t="s">
        <v>49</v>
      </c>
      <c r="N711" s="32" t="s">
        <v>39</v>
      </c>
      <c r="O711" s="30">
        <v>0.0</v>
      </c>
      <c r="P711" s="30">
        <v>11.0</v>
      </c>
      <c r="Q711" s="30">
        <v>5.0</v>
      </c>
      <c r="R711" s="30">
        <v>10.0</v>
      </c>
      <c r="S711" s="30">
        <v>1.0</v>
      </c>
      <c r="T711" s="30">
        <v>1.0</v>
      </c>
      <c r="U711" s="30">
        <v>0.0</v>
      </c>
      <c r="V711" s="30">
        <v>0.0</v>
      </c>
      <c r="W711" s="30">
        <v>0.0</v>
      </c>
      <c r="X711" s="30">
        <v>0.0</v>
      </c>
      <c r="Y711" s="30">
        <v>0.0</v>
      </c>
      <c r="Z711" s="30">
        <v>0.0</v>
      </c>
      <c r="AA711" s="30">
        <v>0.0</v>
      </c>
      <c r="AB711" s="30">
        <v>0.0</v>
      </c>
      <c r="AC711" s="30">
        <v>0.0</v>
      </c>
      <c r="AD711" s="30">
        <v>0.0</v>
      </c>
      <c r="AE711" s="30">
        <v>0.0</v>
      </c>
      <c r="AF711" s="30">
        <v>0.0</v>
      </c>
      <c r="AG711" s="30">
        <v>0.0</v>
      </c>
      <c r="AH711" s="30">
        <v>0.0</v>
      </c>
      <c r="AI711" s="30">
        <v>0.0</v>
      </c>
      <c r="AJ711" s="116"/>
    </row>
    <row r="712">
      <c r="A712" s="30">
        <v>14472.2</v>
      </c>
      <c r="B712" s="31">
        <v>44497.0</v>
      </c>
      <c r="C712" s="40">
        <v>44592.0</v>
      </c>
      <c r="D712" s="32" t="s">
        <v>41</v>
      </c>
      <c r="E712" s="32" t="s">
        <v>36</v>
      </c>
      <c r="F712" s="32" t="s">
        <v>42</v>
      </c>
      <c r="G712" s="32" t="s">
        <v>43</v>
      </c>
      <c r="H712" s="30">
        <v>27545.0</v>
      </c>
      <c r="I712" s="37"/>
      <c r="J712" s="30">
        <v>0.0</v>
      </c>
      <c r="K712" s="30">
        <v>1.0</v>
      </c>
      <c r="L712" s="30">
        <v>0.0</v>
      </c>
      <c r="M712" s="32" t="s">
        <v>49</v>
      </c>
      <c r="N712" s="32" t="s">
        <v>39</v>
      </c>
      <c r="O712" s="30">
        <v>0.0</v>
      </c>
      <c r="P712" s="30">
        <v>11.0</v>
      </c>
      <c r="Q712" s="30">
        <v>5.0</v>
      </c>
      <c r="R712" s="30">
        <v>10.0</v>
      </c>
      <c r="S712" s="30">
        <v>1.0</v>
      </c>
      <c r="T712" s="30">
        <v>1.0</v>
      </c>
      <c r="U712" s="30">
        <v>0.0</v>
      </c>
      <c r="V712" s="30">
        <v>0.0</v>
      </c>
      <c r="W712" s="30">
        <v>0.0</v>
      </c>
      <c r="X712" s="30">
        <v>0.0</v>
      </c>
      <c r="Y712" s="30">
        <v>0.0</v>
      </c>
      <c r="Z712" s="30">
        <v>0.0</v>
      </c>
      <c r="AA712" s="30">
        <v>0.0</v>
      </c>
      <c r="AB712" s="30">
        <v>0.0</v>
      </c>
      <c r="AC712" s="30">
        <v>0.0</v>
      </c>
      <c r="AD712" s="30">
        <v>0.0</v>
      </c>
      <c r="AE712" s="30">
        <v>0.0</v>
      </c>
      <c r="AF712" s="30">
        <v>0.0</v>
      </c>
      <c r="AG712" s="30">
        <v>0.0</v>
      </c>
      <c r="AH712" s="30">
        <v>0.0</v>
      </c>
      <c r="AI712" s="30">
        <v>0.0</v>
      </c>
      <c r="AJ712" s="116"/>
    </row>
    <row r="713">
      <c r="A713" s="30">
        <v>14472.3</v>
      </c>
      <c r="B713" s="31">
        <v>44497.0</v>
      </c>
      <c r="C713" s="40">
        <v>44592.0</v>
      </c>
      <c r="D713" s="32" t="s">
        <v>41</v>
      </c>
      <c r="E713" s="32" t="s">
        <v>36</v>
      </c>
      <c r="J713" s="30">
        <v>0.0</v>
      </c>
      <c r="K713" s="30">
        <v>0.0</v>
      </c>
      <c r="L713" s="30">
        <v>1.0</v>
      </c>
      <c r="M713" s="32" t="s">
        <v>49</v>
      </c>
      <c r="N713" s="32" t="s">
        <v>39</v>
      </c>
      <c r="O713" s="30">
        <v>0.0</v>
      </c>
      <c r="P713" s="30">
        <v>0.0</v>
      </c>
      <c r="Q713" s="30">
        <v>0.0</v>
      </c>
      <c r="R713" s="30">
        <v>0.0</v>
      </c>
      <c r="S713" s="30">
        <v>0.0</v>
      </c>
      <c r="T713" s="30">
        <v>0.0</v>
      </c>
      <c r="U713" s="30">
        <v>11.0</v>
      </c>
      <c r="V713" s="30">
        <v>5.0</v>
      </c>
      <c r="W713" s="30">
        <v>10.0</v>
      </c>
      <c r="X713" s="30">
        <v>1.0</v>
      </c>
      <c r="Y713" s="30">
        <v>1.0</v>
      </c>
      <c r="Z713" s="30">
        <v>0.0</v>
      </c>
      <c r="AA713" s="30">
        <v>0.0</v>
      </c>
      <c r="AB713" s="30">
        <v>0.0</v>
      </c>
      <c r="AC713" s="30">
        <v>0.0</v>
      </c>
      <c r="AD713" s="30">
        <v>0.0</v>
      </c>
      <c r="AE713" s="30">
        <v>0.0</v>
      </c>
      <c r="AF713" s="30">
        <v>0.0</v>
      </c>
      <c r="AG713" s="30">
        <v>0.0</v>
      </c>
      <c r="AH713" s="30">
        <v>0.0</v>
      </c>
      <c r="AI713" s="30">
        <v>0.0</v>
      </c>
      <c r="AJ713" s="116"/>
    </row>
    <row r="714">
      <c r="A714" s="30">
        <v>14473.1</v>
      </c>
      <c r="B714" s="31">
        <v>44497.0</v>
      </c>
      <c r="C714" s="32" t="s">
        <v>171</v>
      </c>
      <c r="D714" s="32" t="s">
        <v>416</v>
      </c>
      <c r="E714" s="32" t="s">
        <v>36</v>
      </c>
      <c r="F714" s="32" t="s">
        <v>147</v>
      </c>
      <c r="G714" s="32" t="s">
        <v>38</v>
      </c>
      <c r="H714" s="34">
        <v>27612.0</v>
      </c>
      <c r="I714" s="35"/>
      <c r="J714" s="30">
        <v>0.0</v>
      </c>
      <c r="K714" s="30">
        <v>1.0</v>
      </c>
      <c r="L714" s="30">
        <v>0.0</v>
      </c>
      <c r="M714" s="32" t="s">
        <v>39</v>
      </c>
      <c r="N714" s="32" t="s">
        <v>39</v>
      </c>
      <c r="O714" s="30">
        <v>0.0</v>
      </c>
      <c r="P714" s="30">
        <v>0.0</v>
      </c>
      <c r="Q714" s="30">
        <v>0.0</v>
      </c>
      <c r="R714" s="30">
        <v>0.0</v>
      </c>
      <c r="S714" s="30">
        <v>0.0</v>
      </c>
      <c r="T714" s="30">
        <v>0.0</v>
      </c>
      <c r="U714" s="30">
        <v>0.0</v>
      </c>
      <c r="V714" s="30">
        <v>0.0</v>
      </c>
      <c r="W714" s="30">
        <v>0.0</v>
      </c>
      <c r="X714" s="30">
        <v>0.0</v>
      </c>
      <c r="Y714" s="30">
        <v>0.0</v>
      </c>
      <c r="Z714" s="30">
        <v>0.0</v>
      </c>
      <c r="AA714" s="30">
        <v>0.0</v>
      </c>
      <c r="AB714" s="30">
        <v>0.0</v>
      </c>
      <c r="AC714" s="30">
        <v>0.0</v>
      </c>
      <c r="AD714" s="30">
        <v>0.0</v>
      </c>
      <c r="AE714" s="30">
        <v>0.0</v>
      </c>
      <c r="AF714" s="30">
        <v>0.0</v>
      </c>
      <c r="AG714" s="30">
        <v>0.0</v>
      </c>
      <c r="AH714" s="30">
        <v>0.0</v>
      </c>
      <c r="AI714" s="30">
        <v>0.0</v>
      </c>
      <c r="AJ714" s="116"/>
    </row>
    <row r="715">
      <c r="A715" s="30">
        <v>14474.1</v>
      </c>
      <c r="B715" s="31">
        <v>44497.0</v>
      </c>
      <c r="C715" s="124">
        <v>44509.0</v>
      </c>
      <c r="D715" s="32" t="s">
        <v>416</v>
      </c>
      <c r="E715" s="32" t="s">
        <v>36</v>
      </c>
      <c r="F715" s="32" t="s">
        <v>147</v>
      </c>
      <c r="G715" s="33" t="s">
        <v>38</v>
      </c>
      <c r="H715" s="34">
        <v>27612.0</v>
      </c>
      <c r="I715" s="35"/>
      <c r="J715" s="30">
        <v>0.0</v>
      </c>
      <c r="K715" s="30">
        <v>1.0</v>
      </c>
      <c r="L715" s="30">
        <v>0.0</v>
      </c>
      <c r="M715" s="32" t="s">
        <v>39</v>
      </c>
      <c r="N715" s="32" t="s">
        <v>39</v>
      </c>
      <c r="O715" s="30">
        <v>0.0</v>
      </c>
      <c r="P715" s="30">
        <v>0.0</v>
      </c>
      <c r="Q715" s="30">
        <v>0.0</v>
      </c>
      <c r="R715" s="30">
        <v>0.0</v>
      </c>
      <c r="S715" s="30">
        <v>0.0</v>
      </c>
      <c r="T715" s="30">
        <v>0.0</v>
      </c>
      <c r="U715" s="30">
        <v>9.0</v>
      </c>
      <c r="V715" s="30">
        <v>4.0</v>
      </c>
      <c r="W715" s="30">
        <v>10.0</v>
      </c>
      <c r="X715" s="30">
        <v>1.0</v>
      </c>
      <c r="Y715" s="30">
        <v>1.0</v>
      </c>
      <c r="Z715" s="30">
        <v>0.0</v>
      </c>
      <c r="AA715" s="30">
        <v>0.0</v>
      </c>
      <c r="AB715" s="30">
        <v>0.0</v>
      </c>
      <c r="AC715" s="30">
        <v>0.0</v>
      </c>
      <c r="AD715" s="30">
        <v>0.0</v>
      </c>
      <c r="AE715" s="30">
        <v>0.0</v>
      </c>
      <c r="AF715" s="30">
        <v>0.0</v>
      </c>
      <c r="AG715" s="30">
        <v>0.0</v>
      </c>
      <c r="AH715" s="30">
        <v>0.0</v>
      </c>
      <c r="AI715" s="30">
        <v>0.0</v>
      </c>
      <c r="AJ715" s="116"/>
    </row>
    <row r="716">
      <c r="A716" s="30">
        <v>14475.1</v>
      </c>
      <c r="B716" s="31">
        <v>44497.0</v>
      </c>
      <c r="C716" s="124">
        <v>44501.0</v>
      </c>
      <c r="D716" s="32" t="s">
        <v>87</v>
      </c>
      <c r="E716" s="32" t="s">
        <v>36</v>
      </c>
      <c r="F716" s="32" t="s">
        <v>40</v>
      </c>
      <c r="G716" s="38"/>
      <c r="H716" s="38"/>
      <c r="I716" s="35"/>
      <c r="J716" s="30">
        <v>0.0</v>
      </c>
      <c r="K716" s="30">
        <v>1.0</v>
      </c>
      <c r="L716" s="30">
        <v>0.0</v>
      </c>
      <c r="M716" s="32" t="s">
        <v>39</v>
      </c>
      <c r="N716" s="32" t="s">
        <v>39</v>
      </c>
      <c r="O716" s="30">
        <v>0.0</v>
      </c>
      <c r="P716" s="30">
        <v>0.0</v>
      </c>
      <c r="Q716" s="30">
        <v>0.0</v>
      </c>
      <c r="R716" s="30">
        <v>0.0</v>
      </c>
      <c r="S716" s="30">
        <v>0.0</v>
      </c>
      <c r="T716" s="30">
        <v>0.0</v>
      </c>
      <c r="U716" s="30">
        <v>11.0</v>
      </c>
      <c r="V716" s="30">
        <v>5.0</v>
      </c>
      <c r="W716" s="30">
        <v>5.0</v>
      </c>
      <c r="X716" s="30">
        <v>0.0</v>
      </c>
      <c r="Y716" s="30">
        <v>0.0</v>
      </c>
      <c r="Z716" s="30">
        <v>0.0</v>
      </c>
      <c r="AA716" s="30">
        <v>0.0</v>
      </c>
      <c r="AB716" s="30">
        <v>0.0</v>
      </c>
      <c r="AC716" s="30">
        <v>0.0</v>
      </c>
      <c r="AD716" s="30">
        <v>0.0</v>
      </c>
      <c r="AE716" s="30">
        <v>0.0</v>
      </c>
      <c r="AF716" s="30">
        <v>0.0</v>
      </c>
      <c r="AG716" s="30">
        <v>5.0</v>
      </c>
      <c r="AH716" s="30">
        <v>1.0</v>
      </c>
      <c r="AI716" s="30">
        <v>0.0</v>
      </c>
      <c r="AJ716" s="116"/>
    </row>
    <row r="717">
      <c r="A717" s="30">
        <v>14475.2</v>
      </c>
      <c r="B717" s="31">
        <v>44497.0</v>
      </c>
      <c r="C717" s="124">
        <v>44501.0</v>
      </c>
      <c r="D717" s="32" t="s">
        <v>87</v>
      </c>
      <c r="E717" s="32" t="s">
        <v>36</v>
      </c>
      <c r="F717" s="32" t="s">
        <v>286</v>
      </c>
      <c r="G717" s="33" t="s">
        <v>54</v>
      </c>
      <c r="H717" s="34">
        <v>27540.0</v>
      </c>
      <c r="I717" s="35"/>
      <c r="J717" s="30">
        <v>0.0</v>
      </c>
      <c r="K717" s="30">
        <v>1.0</v>
      </c>
      <c r="L717" s="30">
        <v>0.0</v>
      </c>
      <c r="M717" s="32" t="s">
        <v>39</v>
      </c>
      <c r="N717" s="32" t="s">
        <v>39</v>
      </c>
      <c r="O717" s="30">
        <v>0.0</v>
      </c>
      <c r="P717" s="30">
        <v>0.0</v>
      </c>
      <c r="Q717" s="30">
        <v>0.0</v>
      </c>
      <c r="R717" s="30">
        <v>0.0</v>
      </c>
      <c r="S717" s="30">
        <v>0.0</v>
      </c>
      <c r="T717" s="30">
        <v>0.0</v>
      </c>
      <c r="U717" s="30">
        <v>11.0</v>
      </c>
      <c r="V717" s="30">
        <v>5.0</v>
      </c>
      <c r="W717" s="30">
        <v>5.0</v>
      </c>
      <c r="X717" s="30">
        <v>0.0</v>
      </c>
      <c r="Y717" s="30">
        <v>1.0</v>
      </c>
      <c r="Z717" s="30">
        <v>0.0</v>
      </c>
      <c r="AA717" s="30">
        <v>0.0</v>
      </c>
      <c r="AB717" s="30">
        <v>0.0</v>
      </c>
      <c r="AC717" s="30">
        <v>0.0</v>
      </c>
      <c r="AD717" s="30">
        <v>0.0</v>
      </c>
      <c r="AE717" s="30">
        <v>0.0</v>
      </c>
      <c r="AF717" s="30">
        <v>0.0</v>
      </c>
      <c r="AG717" s="30">
        <v>5.0</v>
      </c>
      <c r="AH717" s="30">
        <v>1.0</v>
      </c>
      <c r="AI717" s="30">
        <v>0.0</v>
      </c>
      <c r="AJ717" s="116"/>
    </row>
    <row r="718">
      <c r="A718" s="30">
        <v>14475.3</v>
      </c>
      <c r="B718" s="31">
        <v>44497.0</v>
      </c>
      <c r="C718" s="124">
        <v>44501.0</v>
      </c>
      <c r="D718" s="32" t="s">
        <v>87</v>
      </c>
      <c r="E718" s="32" t="s">
        <v>36</v>
      </c>
      <c r="F718" s="32" t="s">
        <v>286</v>
      </c>
      <c r="G718" s="33" t="s">
        <v>54</v>
      </c>
      <c r="H718" s="34">
        <v>27540.0</v>
      </c>
      <c r="I718" s="35"/>
      <c r="J718" s="30">
        <v>0.0</v>
      </c>
      <c r="K718" s="30">
        <v>1.0</v>
      </c>
      <c r="L718" s="30">
        <v>0.0</v>
      </c>
      <c r="M718" s="32" t="s">
        <v>39</v>
      </c>
      <c r="N718" s="32" t="s">
        <v>39</v>
      </c>
      <c r="O718" s="30">
        <v>0.0</v>
      </c>
      <c r="P718" s="30">
        <v>0.0</v>
      </c>
      <c r="Q718" s="30">
        <v>0.0</v>
      </c>
      <c r="R718" s="30">
        <v>0.0</v>
      </c>
      <c r="S718" s="30">
        <v>0.0</v>
      </c>
      <c r="T718" s="30">
        <v>0.0</v>
      </c>
      <c r="U718" s="30">
        <v>11.0</v>
      </c>
      <c r="V718" s="30">
        <v>5.0</v>
      </c>
      <c r="W718" s="30">
        <v>10.0</v>
      </c>
      <c r="X718" s="30">
        <v>1.0</v>
      </c>
      <c r="Y718" s="30">
        <v>1.0</v>
      </c>
      <c r="Z718" s="30">
        <v>0.0</v>
      </c>
      <c r="AA718" s="30">
        <v>0.0</v>
      </c>
      <c r="AB718" s="30">
        <v>0.0</v>
      </c>
      <c r="AC718" s="30">
        <v>0.0</v>
      </c>
      <c r="AD718" s="30">
        <v>0.0</v>
      </c>
      <c r="AE718" s="30">
        <v>0.0</v>
      </c>
      <c r="AF718" s="30">
        <v>0.0</v>
      </c>
      <c r="AG718" s="30">
        <v>0.0</v>
      </c>
      <c r="AH718" s="30">
        <v>0.0</v>
      </c>
      <c r="AI718" s="30">
        <v>0.0</v>
      </c>
      <c r="AJ718" s="116"/>
    </row>
    <row r="719">
      <c r="A719" s="30">
        <v>14475.4</v>
      </c>
      <c r="B719" s="31">
        <v>44497.0</v>
      </c>
      <c r="C719" s="124">
        <v>44501.0</v>
      </c>
      <c r="D719" s="32" t="s">
        <v>87</v>
      </c>
      <c r="E719" s="32" t="s">
        <v>36</v>
      </c>
      <c r="F719" s="32" t="s">
        <v>40</v>
      </c>
      <c r="G719" s="38"/>
      <c r="H719" s="38"/>
      <c r="I719" s="35"/>
      <c r="J719" s="30">
        <v>0.0</v>
      </c>
      <c r="K719" s="30">
        <v>1.0</v>
      </c>
      <c r="L719" s="30">
        <v>0.0</v>
      </c>
      <c r="M719" s="32" t="s">
        <v>39</v>
      </c>
      <c r="N719" s="32" t="s">
        <v>39</v>
      </c>
      <c r="O719" s="30">
        <v>0.0</v>
      </c>
      <c r="P719" s="30">
        <v>0.0</v>
      </c>
      <c r="Q719" s="30">
        <v>0.0</v>
      </c>
      <c r="R719" s="30">
        <v>0.0</v>
      </c>
      <c r="S719" s="30">
        <v>0.0</v>
      </c>
      <c r="T719" s="30">
        <v>0.0</v>
      </c>
      <c r="U719" s="30">
        <v>8.0</v>
      </c>
      <c r="V719" s="30">
        <v>4.0</v>
      </c>
      <c r="W719" s="30">
        <v>10.0</v>
      </c>
      <c r="X719" s="30">
        <v>1.0</v>
      </c>
      <c r="Y719" s="30">
        <v>1.0</v>
      </c>
      <c r="Z719" s="30">
        <v>0.0</v>
      </c>
      <c r="AA719" s="30">
        <v>0.0</v>
      </c>
      <c r="AB719" s="30">
        <v>0.0</v>
      </c>
      <c r="AC719" s="30">
        <v>0.0</v>
      </c>
      <c r="AD719" s="30">
        <v>0.0</v>
      </c>
      <c r="AE719" s="30">
        <v>0.0</v>
      </c>
      <c r="AF719" s="30">
        <v>0.0</v>
      </c>
      <c r="AG719" s="30">
        <v>0.0</v>
      </c>
      <c r="AH719" s="30">
        <v>0.0</v>
      </c>
      <c r="AI719" s="30">
        <v>0.0</v>
      </c>
      <c r="AJ719" s="116"/>
    </row>
    <row r="720">
      <c r="A720" s="30">
        <v>14475.5</v>
      </c>
      <c r="B720" s="31">
        <v>44497.0</v>
      </c>
      <c r="C720" s="124">
        <v>44501.0</v>
      </c>
      <c r="D720" s="32" t="s">
        <v>87</v>
      </c>
      <c r="E720" s="32" t="s">
        <v>36</v>
      </c>
      <c r="F720" s="32" t="s">
        <v>273</v>
      </c>
      <c r="G720" s="32" t="s">
        <v>62</v>
      </c>
      <c r="H720" s="30">
        <v>27526.0</v>
      </c>
      <c r="I720" s="37"/>
      <c r="J720" s="30">
        <v>0.0</v>
      </c>
      <c r="K720" s="30">
        <v>1.0</v>
      </c>
      <c r="L720" s="30">
        <v>0.0</v>
      </c>
      <c r="M720" s="32" t="s">
        <v>39</v>
      </c>
      <c r="N720" s="32" t="s">
        <v>39</v>
      </c>
      <c r="O720" s="30">
        <v>0.0</v>
      </c>
      <c r="P720" s="30">
        <v>11.0</v>
      </c>
      <c r="Q720" s="30">
        <v>6.0</v>
      </c>
      <c r="R720" s="30">
        <v>10.0</v>
      </c>
      <c r="S720" s="30">
        <v>1.0</v>
      </c>
      <c r="T720" s="30">
        <v>1.0</v>
      </c>
      <c r="U720" s="30">
        <v>0.0</v>
      </c>
      <c r="V720" s="30">
        <v>0.0</v>
      </c>
      <c r="W720" s="30">
        <v>0.0</v>
      </c>
      <c r="X720" s="30">
        <v>0.0</v>
      </c>
      <c r="Y720" s="30">
        <v>0.0</v>
      </c>
      <c r="Z720" s="30">
        <v>0.0</v>
      </c>
      <c r="AA720" s="30">
        <v>0.0</v>
      </c>
      <c r="AB720" s="30">
        <v>0.0</v>
      </c>
      <c r="AC720" s="30">
        <v>0.0</v>
      </c>
      <c r="AD720" s="30">
        <v>0.0</v>
      </c>
      <c r="AE720" s="30">
        <v>0.0</v>
      </c>
      <c r="AF720" s="30">
        <v>0.0</v>
      </c>
      <c r="AG720" s="30">
        <v>0.0</v>
      </c>
      <c r="AH720" s="30">
        <v>0.0</v>
      </c>
      <c r="AI720" s="30">
        <v>0.0</v>
      </c>
      <c r="AJ720" s="116"/>
    </row>
    <row r="721">
      <c r="A721" s="30">
        <v>14475.6</v>
      </c>
      <c r="B721" s="31">
        <v>44497.0</v>
      </c>
      <c r="C721" s="124">
        <v>44501.0</v>
      </c>
      <c r="D721" s="32" t="s">
        <v>87</v>
      </c>
      <c r="E721" s="32" t="s">
        <v>36</v>
      </c>
      <c r="J721" s="30">
        <v>0.0</v>
      </c>
      <c r="K721" s="30">
        <v>0.0</v>
      </c>
      <c r="L721" s="30">
        <v>1.0</v>
      </c>
      <c r="M721" s="32" t="s">
        <v>39</v>
      </c>
      <c r="N721" s="32" t="s">
        <v>39</v>
      </c>
      <c r="O721" s="30">
        <v>0.0</v>
      </c>
      <c r="P721" s="30">
        <v>7.0</v>
      </c>
      <c r="Q721" s="30">
        <v>6.0</v>
      </c>
      <c r="R721" s="30">
        <v>0.0</v>
      </c>
      <c r="S721" s="30">
        <v>1.0</v>
      </c>
      <c r="T721" s="30">
        <v>1.0</v>
      </c>
      <c r="U721" s="30">
        <v>0.0</v>
      </c>
      <c r="V721" s="30">
        <v>0.0</v>
      </c>
      <c r="W721" s="30">
        <v>0.0</v>
      </c>
      <c r="X721" s="30">
        <v>0.0</v>
      </c>
      <c r="Y721" s="30">
        <v>0.0</v>
      </c>
      <c r="Z721" s="30">
        <v>0.0</v>
      </c>
      <c r="AA721" s="30">
        <v>0.0</v>
      </c>
      <c r="AB721" s="30">
        <v>0.0</v>
      </c>
      <c r="AC721" s="30">
        <v>0.0</v>
      </c>
      <c r="AD721" s="30">
        <v>0.0</v>
      </c>
      <c r="AE721" s="30">
        <v>0.0</v>
      </c>
      <c r="AF721" s="30">
        <v>0.0</v>
      </c>
      <c r="AG721" s="30">
        <v>0.0</v>
      </c>
      <c r="AH721" s="30">
        <v>0.0</v>
      </c>
      <c r="AI721" s="30">
        <v>0.0</v>
      </c>
      <c r="AJ721" s="116"/>
    </row>
    <row r="722">
      <c r="A722" s="30">
        <v>14476.1</v>
      </c>
      <c r="B722" s="31">
        <v>44497.0</v>
      </c>
      <c r="C722" s="124">
        <v>44501.0</v>
      </c>
      <c r="D722" s="32" t="s">
        <v>87</v>
      </c>
      <c r="E722" s="32" t="s">
        <v>36</v>
      </c>
      <c r="J722" s="30">
        <v>1.0</v>
      </c>
      <c r="K722" s="30">
        <v>0.0</v>
      </c>
      <c r="L722" s="30">
        <v>0.0</v>
      </c>
      <c r="M722" s="32" t="s">
        <v>39</v>
      </c>
      <c r="N722" s="32" t="s">
        <v>39</v>
      </c>
      <c r="O722" s="30">
        <v>3.0</v>
      </c>
      <c r="P722" s="30">
        <v>0.0</v>
      </c>
      <c r="Q722" s="30">
        <v>0.0</v>
      </c>
      <c r="R722" s="30">
        <v>0.0</v>
      </c>
      <c r="S722" s="30">
        <v>0.0</v>
      </c>
      <c r="T722" s="30">
        <v>0.0</v>
      </c>
      <c r="U722" s="30">
        <v>0.0</v>
      </c>
      <c r="V722" s="30">
        <v>0.0</v>
      </c>
      <c r="W722" s="30">
        <v>0.0</v>
      </c>
      <c r="X722" s="30">
        <v>0.0</v>
      </c>
      <c r="Y722" s="30">
        <v>0.0</v>
      </c>
      <c r="Z722" s="30">
        <v>5.0</v>
      </c>
      <c r="AA722" s="30">
        <v>3.0</v>
      </c>
      <c r="AB722" s="30">
        <v>10.0</v>
      </c>
      <c r="AC722" s="30">
        <v>2.0</v>
      </c>
      <c r="AD722" s="30">
        <v>0.0</v>
      </c>
      <c r="AE722" s="30">
        <v>0.0</v>
      </c>
      <c r="AF722" s="30">
        <v>0.0</v>
      </c>
      <c r="AG722" s="30">
        <v>0.0</v>
      </c>
      <c r="AH722" s="30">
        <v>0.0</v>
      </c>
      <c r="AI722" s="30">
        <v>0.0</v>
      </c>
      <c r="AJ722" s="116"/>
    </row>
    <row r="723">
      <c r="A723" s="30">
        <v>14476.2</v>
      </c>
      <c r="B723" s="31">
        <v>44497.0</v>
      </c>
      <c r="C723" s="124">
        <v>44501.0</v>
      </c>
      <c r="D723" s="32" t="s">
        <v>87</v>
      </c>
      <c r="E723" s="32" t="s">
        <v>36</v>
      </c>
      <c r="J723" s="30">
        <v>1.0</v>
      </c>
      <c r="K723" s="30">
        <v>0.0</v>
      </c>
      <c r="L723" s="30">
        <v>0.0</v>
      </c>
      <c r="M723" s="32" t="s">
        <v>39</v>
      </c>
      <c r="N723" s="32" t="s">
        <v>39</v>
      </c>
      <c r="O723" s="30">
        <v>0.0</v>
      </c>
      <c r="P723" s="30">
        <v>0.0</v>
      </c>
      <c r="Q723" s="30">
        <v>0.0</v>
      </c>
      <c r="R723" s="30">
        <v>0.0</v>
      </c>
      <c r="S723" s="30">
        <v>0.0</v>
      </c>
      <c r="T723" s="30">
        <v>0.0</v>
      </c>
      <c r="U723" s="30">
        <v>0.0</v>
      </c>
      <c r="V723" s="30">
        <v>0.0</v>
      </c>
      <c r="W723" s="30">
        <v>0.0</v>
      </c>
      <c r="X723" s="30">
        <v>0.0</v>
      </c>
      <c r="Y723" s="30">
        <v>0.0</v>
      </c>
      <c r="Z723" s="30">
        <v>0.0</v>
      </c>
      <c r="AA723" s="30">
        <v>0.0</v>
      </c>
      <c r="AB723" s="30">
        <v>0.0</v>
      </c>
      <c r="AC723" s="30">
        <v>0.0</v>
      </c>
      <c r="AD723" s="30">
        <v>0.0</v>
      </c>
      <c r="AE723" s="30">
        <v>4.0</v>
      </c>
      <c r="AF723" s="30">
        <v>3.0</v>
      </c>
      <c r="AG723" s="30">
        <v>5.0</v>
      </c>
      <c r="AH723" s="30">
        <v>1.0</v>
      </c>
      <c r="AI723" s="30">
        <v>1.0</v>
      </c>
      <c r="AJ723" s="116"/>
    </row>
    <row r="724">
      <c r="A724" s="30">
        <v>14477.1</v>
      </c>
      <c r="B724" s="31">
        <v>44497.0</v>
      </c>
      <c r="C724" s="40">
        <v>44592.0</v>
      </c>
      <c r="D724" s="32" t="s">
        <v>237</v>
      </c>
      <c r="E724" s="33" t="s">
        <v>36</v>
      </c>
      <c r="F724" s="32" t="s">
        <v>139</v>
      </c>
      <c r="G724" s="32" t="s">
        <v>38</v>
      </c>
      <c r="H724" s="30">
        <v>27609.0</v>
      </c>
      <c r="I724" s="35"/>
      <c r="J724" s="30">
        <v>0.0</v>
      </c>
      <c r="K724" s="30">
        <v>1.0</v>
      </c>
      <c r="L724" s="30">
        <v>0.0</v>
      </c>
      <c r="M724" s="32" t="s">
        <v>39</v>
      </c>
      <c r="N724" s="32" t="s">
        <v>39</v>
      </c>
      <c r="O724" s="30">
        <v>0.0</v>
      </c>
      <c r="P724" s="30">
        <v>0.0</v>
      </c>
      <c r="Q724" s="30">
        <v>0.0</v>
      </c>
      <c r="R724" s="30">
        <v>0.0</v>
      </c>
      <c r="S724" s="30">
        <v>0.0</v>
      </c>
      <c r="T724" s="30">
        <v>0.0</v>
      </c>
      <c r="U724" s="30">
        <v>11.0</v>
      </c>
      <c r="V724" s="30">
        <v>5.0</v>
      </c>
      <c r="W724" s="30">
        <v>5.0</v>
      </c>
      <c r="X724" s="30">
        <v>2.0</v>
      </c>
      <c r="Y724" s="30">
        <v>0.0</v>
      </c>
      <c r="Z724" s="30">
        <v>0.0</v>
      </c>
      <c r="AA724" s="30">
        <v>0.0</v>
      </c>
      <c r="AB724" s="30">
        <v>0.0</v>
      </c>
      <c r="AC724" s="30">
        <v>0.0</v>
      </c>
      <c r="AD724" s="30">
        <v>0.0</v>
      </c>
      <c r="AE724" s="30">
        <v>0.0</v>
      </c>
      <c r="AF724" s="30">
        <v>0.0</v>
      </c>
      <c r="AG724" s="30">
        <v>0.0</v>
      </c>
      <c r="AH724" s="30">
        <v>0.0</v>
      </c>
      <c r="AI724" s="30">
        <v>0.0</v>
      </c>
      <c r="AJ724" s="116"/>
    </row>
    <row r="725">
      <c r="A725" s="30">
        <v>14478.1</v>
      </c>
      <c r="B725" s="31">
        <v>44497.0</v>
      </c>
      <c r="C725" s="40">
        <v>44592.0</v>
      </c>
      <c r="D725" s="32" t="s">
        <v>132</v>
      </c>
      <c r="E725" s="32" t="s">
        <v>36</v>
      </c>
      <c r="F725" s="32" t="s">
        <v>131</v>
      </c>
      <c r="G725" s="33" t="s">
        <v>38</v>
      </c>
      <c r="H725" s="34">
        <v>27604.0</v>
      </c>
      <c r="I725" s="35"/>
      <c r="J725" s="30">
        <v>0.0</v>
      </c>
      <c r="K725" s="30">
        <v>1.0</v>
      </c>
      <c r="L725" s="30">
        <v>0.0</v>
      </c>
      <c r="M725" s="32" t="s">
        <v>39</v>
      </c>
      <c r="N725" s="32" t="s">
        <v>39</v>
      </c>
      <c r="O725" s="30">
        <v>0.0</v>
      </c>
      <c r="P725" s="30">
        <v>0.0</v>
      </c>
      <c r="Q725" s="30">
        <v>0.0</v>
      </c>
      <c r="R725" s="30">
        <v>0.0</v>
      </c>
      <c r="S725" s="30">
        <v>0.0</v>
      </c>
      <c r="T725" s="30">
        <v>0.0</v>
      </c>
      <c r="U725" s="30">
        <v>6.0</v>
      </c>
      <c r="V725" s="30">
        <v>5.0</v>
      </c>
      <c r="W725" s="30">
        <v>0.0</v>
      </c>
      <c r="X725" s="30">
        <v>0.0</v>
      </c>
      <c r="Y725" s="30">
        <v>0.0</v>
      </c>
      <c r="Z725" s="30">
        <v>0.0</v>
      </c>
      <c r="AA725" s="30">
        <v>0.0</v>
      </c>
      <c r="AB725" s="30">
        <v>0.0</v>
      </c>
      <c r="AC725" s="30">
        <v>0.0</v>
      </c>
      <c r="AD725" s="30">
        <v>0.0</v>
      </c>
      <c r="AE725" s="30">
        <v>0.0</v>
      </c>
      <c r="AF725" s="30">
        <v>0.0</v>
      </c>
      <c r="AG725" s="30">
        <v>0.0</v>
      </c>
      <c r="AH725" s="30">
        <v>0.0</v>
      </c>
      <c r="AI725" s="30">
        <v>0.0</v>
      </c>
      <c r="AJ725" s="116"/>
    </row>
    <row r="726">
      <c r="A726" s="30">
        <v>14478.2</v>
      </c>
      <c r="B726" s="31">
        <v>44497.0</v>
      </c>
      <c r="C726" s="40">
        <v>44592.0</v>
      </c>
      <c r="D726" s="32" t="s">
        <v>132</v>
      </c>
      <c r="E726" s="33" t="s">
        <v>36</v>
      </c>
      <c r="F726" s="32" t="s">
        <v>131</v>
      </c>
      <c r="G726" s="32" t="s">
        <v>38</v>
      </c>
      <c r="H726" s="30">
        <v>27604.0</v>
      </c>
      <c r="I726" s="35"/>
      <c r="J726" s="30">
        <v>0.0</v>
      </c>
      <c r="K726" s="30">
        <v>1.0</v>
      </c>
      <c r="L726" s="30">
        <v>0.0</v>
      </c>
      <c r="M726" s="32" t="s">
        <v>39</v>
      </c>
      <c r="N726" s="32" t="s">
        <v>39</v>
      </c>
      <c r="O726" s="30">
        <v>0.0</v>
      </c>
      <c r="P726" s="30">
        <v>0.0</v>
      </c>
      <c r="Q726" s="30">
        <v>0.0</v>
      </c>
      <c r="R726" s="30">
        <v>0.0</v>
      </c>
      <c r="S726" s="30">
        <v>0.0</v>
      </c>
      <c r="T726" s="30">
        <v>0.0</v>
      </c>
      <c r="U726" s="30">
        <v>7.0</v>
      </c>
      <c r="V726" s="30">
        <v>5.0</v>
      </c>
      <c r="W726" s="30">
        <v>0.0</v>
      </c>
      <c r="X726" s="30">
        <v>0.0</v>
      </c>
      <c r="Y726" s="30">
        <v>0.0</v>
      </c>
      <c r="Z726" s="30">
        <v>0.0</v>
      </c>
      <c r="AA726" s="30">
        <v>0.0</v>
      </c>
      <c r="AB726" s="30">
        <v>0.0</v>
      </c>
      <c r="AC726" s="30">
        <v>0.0</v>
      </c>
      <c r="AD726" s="30">
        <v>0.0</v>
      </c>
      <c r="AE726" s="30">
        <v>0.0</v>
      </c>
      <c r="AF726" s="30">
        <v>0.0</v>
      </c>
      <c r="AG726" s="30">
        <v>0.0</v>
      </c>
      <c r="AH726" s="30">
        <v>0.0</v>
      </c>
      <c r="AI726" s="30">
        <v>0.0</v>
      </c>
      <c r="AJ726" s="116"/>
    </row>
    <row r="727">
      <c r="A727" s="30">
        <v>14479.1</v>
      </c>
      <c r="B727" s="31">
        <v>44497.0</v>
      </c>
      <c r="C727" s="40">
        <v>44592.0</v>
      </c>
      <c r="D727" s="32" t="s">
        <v>476</v>
      </c>
      <c r="E727" s="32" t="s">
        <v>36</v>
      </c>
      <c r="F727" s="32" t="s">
        <v>286</v>
      </c>
      <c r="G727" s="33" t="s">
        <v>54</v>
      </c>
      <c r="H727" s="34">
        <v>27540.0</v>
      </c>
      <c r="I727" s="35"/>
      <c r="J727" s="30">
        <v>0.0</v>
      </c>
      <c r="K727" s="30">
        <v>1.0</v>
      </c>
      <c r="L727" s="30">
        <v>0.0</v>
      </c>
      <c r="M727" s="32" t="s">
        <v>39</v>
      </c>
      <c r="N727" s="32" t="s">
        <v>39</v>
      </c>
      <c r="O727" s="30">
        <v>0.0</v>
      </c>
      <c r="P727" s="30">
        <v>0.0</v>
      </c>
      <c r="Q727" s="30">
        <v>0.0</v>
      </c>
      <c r="R727" s="30">
        <v>0.0</v>
      </c>
      <c r="S727" s="30">
        <v>0.0</v>
      </c>
      <c r="T727" s="30">
        <v>0.0</v>
      </c>
      <c r="U727" s="30">
        <v>0.0</v>
      </c>
      <c r="V727" s="30">
        <v>3.0</v>
      </c>
      <c r="W727" s="30">
        <v>10.0</v>
      </c>
      <c r="X727" s="30">
        <v>1.0</v>
      </c>
      <c r="Y727" s="30">
        <v>0.0</v>
      </c>
      <c r="Z727" s="30">
        <v>0.0</v>
      </c>
      <c r="AA727" s="30">
        <v>0.0</v>
      </c>
      <c r="AB727" s="30">
        <v>0.0</v>
      </c>
      <c r="AC727" s="30">
        <v>0.0</v>
      </c>
      <c r="AD727" s="30">
        <v>0.0</v>
      </c>
      <c r="AE727" s="30">
        <v>7.0</v>
      </c>
      <c r="AF727" s="30">
        <v>0.0</v>
      </c>
      <c r="AG727" s="30">
        <v>0.0</v>
      </c>
      <c r="AH727" s="30">
        <v>0.0</v>
      </c>
      <c r="AI727" s="30">
        <v>0.0</v>
      </c>
      <c r="AJ727" s="116"/>
    </row>
    <row r="728">
      <c r="A728" s="30">
        <v>14480.1</v>
      </c>
      <c r="B728" s="31">
        <v>44497.0</v>
      </c>
      <c r="C728" s="40">
        <v>44593.0</v>
      </c>
      <c r="D728" s="32" t="s">
        <v>255</v>
      </c>
      <c r="E728" s="32" t="s">
        <v>36</v>
      </c>
      <c r="F728" s="32" t="s">
        <v>314</v>
      </c>
      <c r="G728" s="33" t="s">
        <v>38</v>
      </c>
      <c r="H728" s="34">
        <v>27606.0</v>
      </c>
      <c r="I728" s="35"/>
      <c r="J728" s="30">
        <v>0.0</v>
      </c>
      <c r="K728" s="30">
        <v>1.0</v>
      </c>
      <c r="L728" s="30">
        <v>0.0</v>
      </c>
      <c r="M728" s="32" t="s">
        <v>39</v>
      </c>
      <c r="N728" s="32" t="s">
        <v>39</v>
      </c>
      <c r="O728" s="30">
        <v>0.0</v>
      </c>
      <c r="P728" s="30">
        <v>0.0</v>
      </c>
      <c r="Q728" s="30">
        <v>0.0</v>
      </c>
      <c r="R728" s="30">
        <v>0.0</v>
      </c>
      <c r="S728" s="30">
        <v>0.0</v>
      </c>
      <c r="T728" s="30">
        <v>0.0</v>
      </c>
      <c r="U728" s="30">
        <v>6.0</v>
      </c>
      <c r="V728" s="30">
        <v>3.0</v>
      </c>
      <c r="W728" s="30">
        <v>10.0</v>
      </c>
      <c r="X728" s="30">
        <v>1.0</v>
      </c>
      <c r="Y728" s="30">
        <v>1.0</v>
      </c>
      <c r="Z728" s="30">
        <v>0.0</v>
      </c>
      <c r="AA728" s="30">
        <v>0.0</v>
      </c>
      <c r="AB728" s="30">
        <v>0.0</v>
      </c>
      <c r="AC728" s="30">
        <v>0.0</v>
      </c>
      <c r="AD728" s="30">
        <v>0.0</v>
      </c>
      <c r="AE728" s="30">
        <v>0.0</v>
      </c>
      <c r="AF728" s="30">
        <v>0.0</v>
      </c>
      <c r="AG728" s="30">
        <v>0.0</v>
      </c>
      <c r="AH728" s="30">
        <v>0.0</v>
      </c>
      <c r="AI728" s="30">
        <v>0.0</v>
      </c>
      <c r="AJ728" s="116"/>
    </row>
    <row r="729">
      <c r="A729" s="30">
        <v>14480.2</v>
      </c>
      <c r="B729" s="31">
        <v>44497.0</v>
      </c>
      <c r="C729" s="40">
        <v>44593.0</v>
      </c>
      <c r="D729" s="32" t="s">
        <v>255</v>
      </c>
      <c r="E729" s="32" t="s">
        <v>36</v>
      </c>
      <c r="F729" s="32" t="s">
        <v>314</v>
      </c>
      <c r="G729" s="32" t="s">
        <v>38</v>
      </c>
      <c r="H729" s="30">
        <v>27606.0</v>
      </c>
      <c r="I729" s="37"/>
      <c r="J729" s="30">
        <v>0.0</v>
      </c>
      <c r="K729" s="30">
        <v>1.0</v>
      </c>
      <c r="L729" s="30">
        <v>0.0</v>
      </c>
      <c r="M729" s="32" t="s">
        <v>39</v>
      </c>
      <c r="N729" s="32" t="s">
        <v>39</v>
      </c>
      <c r="O729" s="30">
        <v>0.0</v>
      </c>
      <c r="P729" s="30">
        <v>0.0</v>
      </c>
      <c r="Q729" s="30">
        <v>0.0</v>
      </c>
      <c r="R729" s="30">
        <v>0.0</v>
      </c>
      <c r="S729" s="30">
        <v>0.0</v>
      </c>
      <c r="T729" s="30">
        <v>0.0</v>
      </c>
      <c r="U729" s="30">
        <v>10.0</v>
      </c>
      <c r="V729" s="30">
        <v>5.0</v>
      </c>
      <c r="W729" s="30">
        <v>10.0</v>
      </c>
      <c r="X729" s="30">
        <v>1.0</v>
      </c>
      <c r="Y729" s="30">
        <v>1.0</v>
      </c>
      <c r="Z729" s="30">
        <v>0.0</v>
      </c>
      <c r="AA729" s="30">
        <v>0.0</v>
      </c>
      <c r="AB729" s="30">
        <v>0.0</v>
      </c>
      <c r="AC729" s="30">
        <v>0.0</v>
      </c>
      <c r="AD729" s="30">
        <v>0.0</v>
      </c>
      <c r="AE729" s="30">
        <v>0.0</v>
      </c>
      <c r="AF729" s="30">
        <v>0.0</v>
      </c>
      <c r="AG729" s="30">
        <v>0.0</v>
      </c>
      <c r="AH729" s="30">
        <v>0.0</v>
      </c>
      <c r="AI729" s="30">
        <v>0.0</v>
      </c>
      <c r="AJ729" s="116"/>
    </row>
    <row r="730">
      <c r="A730" s="30">
        <v>14480.3</v>
      </c>
      <c r="B730" s="31">
        <v>44497.0</v>
      </c>
      <c r="C730" s="40">
        <v>44593.0</v>
      </c>
      <c r="D730" s="32" t="s">
        <v>255</v>
      </c>
      <c r="E730" s="32" t="s">
        <v>36</v>
      </c>
      <c r="J730" s="30">
        <v>0.0</v>
      </c>
      <c r="K730" s="30">
        <v>0.0</v>
      </c>
      <c r="L730" s="30">
        <v>1.0</v>
      </c>
      <c r="M730" s="32" t="s">
        <v>39</v>
      </c>
      <c r="N730" s="32" t="s">
        <v>39</v>
      </c>
      <c r="O730" s="30">
        <v>0.0</v>
      </c>
      <c r="P730" s="30">
        <v>9.0</v>
      </c>
      <c r="Q730" s="30">
        <v>5.0</v>
      </c>
      <c r="R730" s="30">
        <v>10.0</v>
      </c>
      <c r="S730" s="30">
        <v>2.0</v>
      </c>
      <c r="T730" s="30">
        <v>1.0</v>
      </c>
      <c r="U730" s="30">
        <v>0.0</v>
      </c>
      <c r="V730" s="30">
        <v>0.0</v>
      </c>
      <c r="W730" s="30">
        <v>0.0</v>
      </c>
      <c r="X730" s="30">
        <v>0.0</v>
      </c>
      <c r="Y730" s="30">
        <v>0.0</v>
      </c>
      <c r="Z730" s="30">
        <v>0.0</v>
      </c>
      <c r="AA730" s="30">
        <v>0.0</v>
      </c>
      <c r="AB730" s="30">
        <v>0.0</v>
      </c>
      <c r="AC730" s="30">
        <v>0.0</v>
      </c>
      <c r="AD730" s="30">
        <v>0.0</v>
      </c>
      <c r="AE730" s="30">
        <v>0.0</v>
      </c>
      <c r="AF730" s="30">
        <v>0.0</v>
      </c>
      <c r="AG730" s="30">
        <v>0.0</v>
      </c>
      <c r="AH730" s="30">
        <v>0.0</v>
      </c>
      <c r="AI730" s="30">
        <v>0.0</v>
      </c>
      <c r="AJ730" s="116"/>
    </row>
    <row r="731">
      <c r="A731" s="30">
        <v>14481.1</v>
      </c>
      <c r="B731" s="31">
        <v>44497.0</v>
      </c>
      <c r="C731" s="35"/>
      <c r="D731" s="32" t="s">
        <v>312</v>
      </c>
      <c r="E731" s="32" t="s">
        <v>36</v>
      </c>
      <c r="F731" s="32" t="s">
        <v>419</v>
      </c>
      <c r="G731" s="32" t="s">
        <v>38</v>
      </c>
      <c r="H731" s="30">
        <v>27614.0</v>
      </c>
      <c r="I731" s="37"/>
      <c r="J731" s="30">
        <v>0.0</v>
      </c>
      <c r="K731" s="30">
        <v>1.0</v>
      </c>
      <c r="L731" s="30">
        <v>0.0</v>
      </c>
      <c r="M731" s="32" t="s">
        <v>49</v>
      </c>
      <c r="N731" s="32" t="s">
        <v>39</v>
      </c>
      <c r="O731" s="30">
        <v>0.0</v>
      </c>
      <c r="P731" s="30">
        <v>0.0</v>
      </c>
      <c r="Q731" s="30">
        <v>0.0</v>
      </c>
      <c r="R731" s="30">
        <v>0.0</v>
      </c>
      <c r="S731" s="30">
        <v>0.0</v>
      </c>
      <c r="T731" s="30">
        <v>0.0</v>
      </c>
      <c r="U731" s="30">
        <v>0.0</v>
      </c>
      <c r="V731" s="30">
        <v>0.0</v>
      </c>
      <c r="W731" s="30">
        <v>0.0</v>
      </c>
      <c r="X731" s="30">
        <v>0.0</v>
      </c>
      <c r="Y731" s="30">
        <v>0.0</v>
      </c>
      <c r="Z731" s="30">
        <v>0.0</v>
      </c>
      <c r="AA731" s="30">
        <v>0.0</v>
      </c>
      <c r="AB731" s="30">
        <v>0.0</v>
      </c>
      <c r="AC731" s="30">
        <v>0.0</v>
      </c>
      <c r="AD731" s="30">
        <v>0.0</v>
      </c>
      <c r="AE731" s="30">
        <v>0.0</v>
      </c>
      <c r="AF731" s="30">
        <v>0.0</v>
      </c>
      <c r="AG731" s="30">
        <v>0.0</v>
      </c>
      <c r="AH731" s="30">
        <v>0.0</v>
      </c>
      <c r="AI731" s="30">
        <v>0.0</v>
      </c>
      <c r="AJ731" s="116"/>
    </row>
    <row r="732">
      <c r="A732" s="30">
        <v>14481.2</v>
      </c>
      <c r="B732" s="31">
        <v>44497.0</v>
      </c>
      <c r="C732" s="35"/>
      <c r="D732" s="32" t="s">
        <v>312</v>
      </c>
      <c r="E732" s="32" t="s">
        <v>36</v>
      </c>
      <c r="J732" s="30">
        <v>0.0</v>
      </c>
      <c r="K732" s="30">
        <v>0.0</v>
      </c>
      <c r="L732" s="30">
        <v>1.0</v>
      </c>
      <c r="M732" s="32" t="s">
        <v>49</v>
      </c>
      <c r="N732" s="32" t="s">
        <v>39</v>
      </c>
      <c r="O732" s="30">
        <v>0.0</v>
      </c>
      <c r="P732" s="30">
        <v>0.0</v>
      </c>
      <c r="Q732" s="30">
        <v>0.0</v>
      </c>
      <c r="R732" s="30">
        <v>0.0</v>
      </c>
      <c r="S732" s="30">
        <v>0.0</v>
      </c>
      <c r="T732" s="30">
        <v>0.0</v>
      </c>
      <c r="U732" s="30">
        <v>0.0</v>
      </c>
      <c r="V732" s="30">
        <v>0.0</v>
      </c>
      <c r="W732" s="30">
        <v>0.0</v>
      </c>
      <c r="X732" s="30">
        <v>0.0</v>
      </c>
      <c r="Y732" s="30">
        <v>0.0</v>
      </c>
      <c r="Z732" s="30">
        <v>0.0</v>
      </c>
      <c r="AA732" s="30">
        <v>0.0</v>
      </c>
      <c r="AB732" s="30">
        <v>0.0</v>
      </c>
      <c r="AC732" s="30">
        <v>0.0</v>
      </c>
      <c r="AD732" s="30">
        <v>0.0</v>
      </c>
      <c r="AE732" s="30">
        <v>0.0</v>
      </c>
      <c r="AF732" s="30">
        <v>0.0</v>
      </c>
      <c r="AG732" s="30">
        <v>0.0</v>
      </c>
      <c r="AH732" s="30">
        <v>0.0</v>
      </c>
      <c r="AI732" s="30">
        <v>0.0</v>
      </c>
      <c r="AJ732" s="116"/>
    </row>
    <row r="733">
      <c r="A733" s="30">
        <v>14481.3</v>
      </c>
      <c r="B733" s="31">
        <v>44497.0</v>
      </c>
      <c r="C733" s="35"/>
      <c r="D733" s="32" t="s">
        <v>312</v>
      </c>
      <c r="E733" s="32" t="s">
        <v>36</v>
      </c>
      <c r="J733" s="30">
        <v>0.0</v>
      </c>
      <c r="K733" s="30">
        <v>0.0</v>
      </c>
      <c r="L733" s="30">
        <v>1.0</v>
      </c>
      <c r="M733" s="32" t="s">
        <v>49</v>
      </c>
      <c r="N733" s="32" t="s">
        <v>39</v>
      </c>
      <c r="O733" s="30">
        <v>0.0</v>
      </c>
      <c r="P733" s="30">
        <v>0.0</v>
      </c>
      <c r="Q733" s="30">
        <v>0.0</v>
      </c>
      <c r="R733" s="30">
        <v>0.0</v>
      </c>
      <c r="S733" s="30">
        <v>0.0</v>
      </c>
      <c r="T733" s="30">
        <v>0.0</v>
      </c>
      <c r="U733" s="30">
        <v>0.0</v>
      </c>
      <c r="V733" s="30">
        <v>0.0</v>
      </c>
      <c r="W733" s="30">
        <v>0.0</v>
      </c>
      <c r="X733" s="30">
        <v>0.0</v>
      </c>
      <c r="Y733" s="30">
        <v>0.0</v>
      </c>
      <c r="Z733" s="30">
        <v>0.0</v>
      </c>
      <c r="AA733" s="30">
        <v>0.0</v>
      </c>
      <c r="AB733" s="30">
        <v>0.0</v>
      </c>
      <c r="AC733" s="30">
        <v>0.0</v>
      </c>
      <c r="AD733" s="30">
        <v>0.0</v>
      </c>
      <c r="AE733" s="30">
        <v>0.0</v>
      </c>
      <c r="AF733" s="30">
        <v>0.0</v>
      </c>
      <c r="AG733" s="30">
        <v>0.0</v>
      </c>
      <c r="AH733" s="30">
        <v>0.0</v>
      </c>
      <c r="AI733" s="30">
        <v>0.0</v>
      </c>
      <c r="AJ733" s="116"/>
    </row>
    <row r="734">
      <c r="A734" s="30">
        <v>14481.4</v>
      </c>
      <c r="B734" s="31">
        <v>44497.0</v>
      </c>
      <c r="C734" s="35"/>
      <c r="D734" s="32" t="s">
        <v>312</v>
      </c>
      <c r="E734" s="32" t="s">
        <v>36</v>
      </c>
      <c r="J734" s="30">
        <v>0.0</v>
      </c>
      <c r="K734" s="30">
        <v>0.0</v>
      </c>
      <c r="L734" s="30">
        <v>1.0</v>
      </c>
      <c r="M734" s="32" t="s">
        <v>49</v>
      </c>
      <c r="N734" s="32" t="s">
        <v>39</v>
      </c>
      <c r="O734" s="30">
        <v>0.0</v>
      </c>
      <c r="P734" s="30">
        <v>0.0</v>
      </c>
      <c r="Q734" s="30">
        <v>0.0</v>
      </c>
      <c r="R734" s="30">
        <v>0.0</v>
      </c>
      <c r="S734" s="30">
        <v>0.0</v>
      </c>
      <c r="T734" s="30">
        <v>0.0</v>
      </c>
      <c r="U734" s="30">
        <v>0.0</v>
      </c>
      <c r="V734" s="30">
        <v>0.0</v>
      </c>
      <c r="W734" s="30">
        <v>0.0</v>
      </c>
      <c r="X734" s="30">
        <v>0.0</v>
      </c>
      <c r="Y734" s="30">
        <v>0.0</v>
      </c>
      <c r="Z734" s="30">
        <v>0.0</v>
      </c>
      <c r="AA734" s="30">
        <v>0.0</v>
      </c>
      <c r="AB734" s="30">
        <v>0.0</v>
      </c>
      <c r="AC734" s="30">
        <v>0.0</v>
      </c>
      <c r="AD734" s="30">
        <v>0.0</v>
      </c>
      <c r="AE734" s="30">
        <v>0.0</v>
      </c>
      <c r="AF734" s="30">
        <v>0.0</v>
      </c>
      <c r="AG734" s="30">
        <v>0.0</v>
      </c>
      <c r="AH734" s="30">
        <v>0.0</v>
      </c>
      <c r="AI734" s="30">
        <v>0.0</v>
      </c>
      <c r="AJ734" s="116"/>
    </row>
    <row r="735">
      <c r="A735" s="30">
        <v>14482.1</v>
      </c>
      <c r="B735" s="31">
        <v>44497.0</v>
      </c>
      <c r="C735" s="35"/>
      <c r="D735" s="32" t="s">
        <v>152</v>
      </c>
      <c r="E735" s="32" t="s">
        <v>36</v>
      </c>
      <c r="F735" s="32" t="s">
        <v>77</v>
      </c>
      <c r="G735" s="33" t="s">
        <v>38</v>
      </c>
      <c r="H735" s="34">
        <v>27614.0</v>
      </c>
      <c r="I735" s="35"/>
      <c r="J735" s="30">
        <v>0.0</v>
      </c>
      <c r="K735" s="30">
        <v>1.0</v>
      </c>
      <c r="L735" s="30">
        <v>0.0</v>
      </c>
      <c r="M735" s="32" t="s">
        <v>49</v>
      </c>
      <c r="N735" s="32" t="s">
        <v>39</v>
      </c>
      <c r="O735" s="30">
        <v>0.0</v>
      </c>
      <c r="P735" s="30">
        <v>0.0</v>
      </c>
      <c r="Q735" s="30">
        <v>0.0</v>
      </c>
      <c r="R735" s="30">
        <v>0.0</v>
      </c>
      <c r="S735" s="30">
        <v>0.0</v>
      </c>
      <c r="T735" s="30">
        <v>0.0</v>
      </c>
      <c r="U735" s="30">
        <v>0.0</v>
      </c>
      <c r="V735" s="30">
        <v>0.0</v>
      </c>
      <c r="W735" s="30">
        <v>0.0</v>
      </c>
      <c r="X735" s="30">
        <v>0.0</v>
      </c>
      <c r="Y735" s="30">
        <v>0.0</v>
      </c>
      <c r="Z735" s="30">
        <v>0.0</v>
      </c>
      <c r="AA735" s="30">
        <v>0.0</v>
      </c>
      <c r="AB735" s="30">
        <v>0.0</v>
      </c>
      <c r="AC735" s="30">
        <v>0.0</v>
      </c>
      <c r="AD735" s="30">
        <v>0.0</v>
      </c>
      <c r="AE735" s="30">
        <v>0.0</v>
      </c>
      <c r="AF735" s="30">
        <v>0.0</v>
      </c>
      <c r="AG735" s="30">
        <v>0.0</v>
      </c>
      <c r="AH735" s="30">
        <v>0.0</v>
      </c>
      <c r="AI735" s="30">
        <v>0.0</v>
      </c>
      <c r="AJ735" s="116"/>
    </row>
    <row r="736">
      <c r="A736" s="30">
        <v>14482.2</v>
      </c>
      <c r="B736" s="31">
        <v>44497.0</v>
      </c>
      <c r="C736" s="35"/>
      <c r="D736" s="32" t="s">
        <v>152</v>
      </c>
      <c r="E736" s="32" t="s">
        <v>36</v>
      </c>
      <c r="F736" s="32" t="s">
        <v>100</v>
      </c>
      <c r="G736" s="33" t="s">
        <v>74</v>
      </c>
      <c r="H736" s="34">
        <v>27587.0</v>
      </c>
      <c r="I736" s="35"/>
      <c r="J736" s="30">
        <v>0.0</v>
      </c>
      <c r="K736" s="30">
        <v>1.0</v>
      </c>
      <c r="L736" s="30">
        <v>0.0</v>
      </c>
      <c r="M736" s="32" t="s">
        <v>49</v>
      </c>
      <c r="N736" s="32" t="s">
        <v>39</v>
      </c>
      <c r="O736" s="30">
        <v>0.0</v>
      </c>
      <c r="P736" s="30">
        <v>0.0</v>
      </c>
      <c r="Q736" s="30">
        <v>0.0</v>
      </c>
      <c r="R736" s="30">
        <v>0.0</v>
      </c>
      <c r="S736" s="30">
        <v>0.0</v>
      </c>
      <c r="T736" s="30">
        <v>0.0</v>
      </c>
      <c r="U736" s="30">
        <v>0.0</v>
      </c>
      <c r="V736" s="30">
        <v>0.0</v>
      </c>
      <c r="W736" s="30">
        <v>0.0</v>
      </c>
      <c r="X736" s="30">
        <v>0.0</v>
      </c>
      <c r="Y736" s="30">
        <v>0.0</v>
      </c>
      <c r="Z736" s="30">
        <v>0.0</v>
      </c>
      <c r="AA736" s="30">
        <v>0.0</v>
      </c>
      <c r="AB736" s="30">
        <v>0.0</v>
      </c>
      <c r="AC736" s="30">
        <v>0.0</v>
      </c>
      <c r="AD736" s="30">
        <v>0.0</v>
      </c>
      <c r="AE736" s="30">
        <v>0.0</v>
      </c>
      <c r="AF736" s="30">
        <v>0.0</v>
      </c>
      <c r="AG736" s="30">
        <v>0.0</v>
      </c>
      <c r="AH736" s="30">
        <v>0.0</v>
      </c>
      <c r="AI736" s="30">
        <v>0.0</v>
      </c>
      <c r="AJ736" s="116"/>
    </row>
    <row r="737">
      <c r="A737" s="30">
        <v>14483.1</v>
      </c>
      <c r="B737" s="31">
        <v>44497.0</v>
      </c>
      <c r="C737" s="32" t="s">
        <v>171</v>
      </c>
      <c r="D737" s="32" t="s">
        <v>332</v>
      </c>
      <c r="E737" s="32" t="s">
        <v>160</v>
      </c>
      <c r="F737" s="32" t="s">
        <v>307</v>
      </c>
      <c r="G737" s="33" t="s">
        <v>109</v>
      </c>
      <c r="H737" s="34">
        <v>27529.0</v>
      </c>
      <c r="I737" s="35"/>
      <c r="J737" s="30">
        <v>0.0</v>
      </c>
      <c r="K737" s="30">
        <v>1.0</v>
      </c>
      <c r="L737" s="30">
        <v>0.0</v>
      </c>
      <c r="M737" s="32" t="s">
        <v>39</v>
      </c>
      <c r="N737" s="32" t="s">
        <v>39</v>
      </c>
      <c r="O737" s="30">
        <v>0.0</v>
      </c>
      <c r="P737" s="30">
        <v>0.0</v>
      </c>
      <c r="Q737" s="30">
        <v>0.0</v>
      </c>
      <c r="R737" s="30">
        <v>0.0</v>
      </c>
      <c r="S737" s="30">
        <v>0.0</v>
      </c>
      <c r="T737" s="30">
        <v>0.0</v>
      </c>
      <c r="U737" s="30">
        <v>0.0</v>
      </c>
      <c r="V737" s="30">
        <v>0.0</v>
      </c>
      <c r="W737" s="30">
        <v>0.0</v>
      </c>
      <c r="X737" s="30">
        <v>0.0</v>
      </c>
      <c r="Y737" s="30">
        <v>0.0</v>
      </c>
      <c r="Z737" s="30">
        <v>0.0</v>
      </c>
      <c r="AA737" s="30">
        <v>0.0</v>
      </c>
      <c r="AB737" s="30">
        <v>0.0</v>
      </c>
      <c r="AC737" s="30">
        <v>0.0</v>
      </c>
      <c r="AD737" s="30">
        <v>0.0</v>
      </c>
      <c r="AE737" s="30">
        <v>0.0</v>
      </c>
      <c r="AF737" s="30">
        <v>0.0</v>
      </c>
      <c r="AG737" s="30">
        <v>0.0</v>
      </c>
      <c r="AH737" s="30">
        <v>0.0</v>
      </c>
      <c r="AI737" s="30">
        <v>0.0</v>
      </c>
      <c r="AJ737" s="116"/>
    </row>
    <row r="738">
      <c r="A738" s="30">
        <v>14483.2</v>
      </c>
      <c r="B738" s="31">
        <v>44497.0</v>
      </c>
      <c r="C738" s="32" t="s">
        <v>171</v>
      </c>
      <c r="D738" s="32" t="s">
        <v>332</v>
      </c>
      <c r="E738" s="32" t="s">
        <v>160</v>
      </c>
      <c r="F738" s="32" t="s">
        <v>307</v>
      </c>
      <c r="G738" s="33" t="s">
        <v>109</v>
      </c>
      <c r="H738" s="34">
        <v>27529.0</v>
      </c>
      <c r="I738" s="35"/>
      <c r="J738" s="30">
        <v>0.0</v>
      </c>
      <c r="K738" s="30">
        <v>1.0</v>
      </c>
      <c r="L738" s="30">
        <v>0.0</v>
      </c>
      <c r="M738" s="32" t="s">
        <v>39</v>
      </c>
      <c r="N738" s="32" t="s">
        <v>39</v>
      </c>
      <c r="O738" s="30">
        <v>0.0</v>
      </c>
      <c r="P738" s="30">
        <v>0.0</v>
      </c>
      <c r="Q738" s="30">
        <v>0.0</v>
      </c>
      <c r="R738" s="30">
        <v>0.0</v>
      </c>
      <c r="S738" s="30">
        <v>0.0</v>
      </c>
      <c r="T738" s="30">
        <v>0.0</v>
      </c>
      <c r="U738" s="30">
        <v>0.0</v>
      </c>
      <c r="V738" s="30">
        <v>0.0</v>
      </c>
      <c r="W738" s="30">
        <v>0.0</v>
      </c>
      <c r="X738" s="30">
        <v>0.0</v>
      </c>
      <c r="Y738" s="30">
        <v>0.0</v>
      </c>
      <c r="Z738" s="30">
        <v>0.0</v>
      </c>
      <c r="AA738" s="30">
        <v>0.0</v>
      </c>
      <c r="AB738" s="30">
        <v>0.0</v>
      </c>
      <c r="AC738" s="30">
        <v>0.0</v>
      </c>
      <c r="AD738" s="30">
        <v>0.0</v>
      </c>
      <c r="AE738" s="30">
        <v>0.0</v>
      </c>
      <c r="AF738" s="30">
        <v>0.0</v>
      </c>
      <c r="AG738" s="30">
        <v>0.0</v>
      </c>
      <c r="AH738" s="30">
        <v>0.0</v>
      </c>
      <c r="AI738" s="30">
        <v>0.0</v>
      </c>
      <c r="AJ738" s="116"/>
    </row>
    <row r="739">
      <c r="A739" s="30">
        <v>14483.3</v>
      </c>
      <c r="B739" s="31">
        <v>44497.0</v>
      </c>
      <c r="C739" s="32" t="s">
        <v>171</v>
      </c>
      <c r="D739" s="32" t="s">
        <v>332</v>
      </c>
      <c r="E739" s="32" t="s">
        <v>160</v>
      </c>
      <c r="F739" s="35"/>
      <c r="G739" s="38"/>
      <c r="H739" s="38"/>
      <c r="I739" s="35"/>
      <c r="J739" s="30">
        <v>0.0</v>
      </c>
      <c r="K739" s="30">
        <v>0.0</v>
      </c>
      <c r="L739" s="30">
        <v>1.0</v>
      </c>
      <c r="M739" s="32" t="s">
        <v>39</v>
      </c>
      <c r="N739" s="32" t="s">
        <v>39</v>
      </c>
      <c r="O739" s="30">
        <v>0.0</v>
      </c>
      <c r="P739" s="30">
        <v>0.0</v>
      </c>
      <c r="Q739" s="30">
        <v>0.0</v>
      </c>
      <c r="R739" s="30">
        <v>0.0</v>
      </c>
      <c r="S739" s="30">
        <v>0.0</v>
      </c>
      <c r="T739" s="30">
        <v>0.0</v>
      </c>
      <c r="U739" s="30">
        <v>0.0</v>
      </c>
      <c r="V739" s="30">
        <v>0.0</v>
      </c>
      <c r="W739" s="30">
        <v>0.0</v>
      </c>
      <c r="X739" s="30">
        <v>0.0</v>
      </c>
      <c r="Y739" s="30">
        <v>0.0</v>
      </c>
      <c r="Z739" s="30">
        <v>0.0</v>
      </c>
      <c r="AA739" s="30">
        <v>0.0</v>
      </c>
      <c r="AB739" s="30">
        <v>0.0</v>
      </c>
      <c r="AC739" s="30">
        <v>0.0</v>
      </c>
      <c r="AD739" s="30">
        <v>0.0</v>
      </c>
      <c r="AE739" s="30">
        <v>0.0</v>
      </c>
      <c r="AF739" s="30">
        <v>0.0</v>
      </c>
      <c r="AG739" s="30">
        <v>0.0</v>
      </c>
      <c r="AH739" s="30">
        <v>0.0</v>
      </c>
      <c r="AI739" s="30">
        <v>0.0</v>
      </c>
      <c r="AJ739" s="116"/>
    </row>
    <row r="740">
      <c r="A740" s="30">
        <v>14483.4</v>
      </c>
      <c r="B740" s="31">
        <v>44497.0</v>
      </c>
      <c r="C740" s="32" t="s">
        <v>171</v>
      </c>
      <c r="D740" s="32" t="s">
        <v>332</v>
      </c>
      <c r="E740" s="32" t="s">
        <v>160</v>
      </c>
      <c r="F740" s="35"/>
      <c r="G740" s="38"/>
      <c r="H740" s="38"/>
      <c r="I740" s="35"/>
      <c r="J740" s="30">
        <v>0.0</v>
      </c>
      <c r="K740" s="30">
        <v>0.0</v>
      </c>
      <c r="L740" s="30">
        <v>1.0</v>
      </c>
      <c r="M740" s="32" t="s">
        <v>39</v>
      </c>
      <c r="N740" s="32" t="s">
        <v>39</v>
      </c>
      <c r="O740" s="30">
        <v>0.0</v>
      </c>
      <c r="P740" s="30">
        <v>0.0</v>
      </c>
      <c r="Q740" s="30">
        <v>0.0</v>
      </c>
      <c r="R740" s="30">
        <v>0.0</v>
      </c>
      <c r="S740" s="30">
        <v>0.0</v>
      </c>
      <c r="T740" s="30">
        <v>0.0</v>
      </c>
      <c r="U740" s="30">
        <v>0.0</v>
      </c>
      <c r="V740" s="30">
        <v>0.0</v>
      </c>
      <c r="W740" s="30">
        <v>0.0</v>
      </c>
      <c r="X740" s="30">
        <v>0.0</v>
      </c>
      <c r="Y740" s="30">
        <v>0.0</v>
      </c>
      <c r="Z740" s="30">
        <v>0.0</v>
      </c>
      <c r="AA740" s="30">
        <v>0.0</v>
      </c>
      <c r="AB740" s="30">
        <v>0.0</v>
      </c>
      <c r="AC740" s="30">
        <v>0.0</v>
      </c>
      <c r="AD740" s="30">
        <v>0.0</v>
      </c>
      <c r="AE740" s="30">
        <v>0.0</v>
      </c>
      <c r="AF740" s="30">
        <v>0.0</v>
      </c>
      <c r="AG740" s="30">
        <v>0.0</v>
      </c>
      <c r="AH740" s="30">
        <v>0.0</v>
      </c>
      <c r="AI740" s="30">
        <v>0.0</v>
      </c>
      <c r="AJ740" s="116"/>
    </row>
    <row r="741">
      <c r="A741" s="30">
        <v>14483.5</v>
      </c>
      <c r="B741" s="31">
        <v>44497.0</v>
      </c>
      <c r="C741" s="32" t="s">
        <v>171</v>
      </c>
      <c r="D741" s="32" t="s">
        <v>332</v>
      </c>
      <c r="E741" s="32" t="s">
        <v>160</v>
      </c>
      <c r="F741" s="37"/>
      <c r="G741" s="38"/>
      <c r="H741" s="38"/>
      <c r="I741" s="35"/>
      <c r="J741" s="30">
        <v>1.0</v>
      </c>
      <c r="K741" s="30">
        <v>0.0</v>
      </c>
      <c r="L741" s="30">
        <v>0.0</v>
      </c>
      <c r="M741" s="32" t="s">
        <v>39</v>
      </c>
      <c r="N741" s="32" t="s">
        <v>39</v>
      </c>
      <c r="O741" s="30">
        <v>0.0</v>
      </c>
      <c r="P741" s="30">
        <v>0.0</v>
      </c>
      <c r="Q741" s="30">
        <v>0.0</v>
      </c>
      <c r="R741" s="30">
        <v>0.0</v>
      </c>
      <c r="S741" s="30">
        <v>0.0</v>
      </c>
      <c r="T741" s="30">
        <v>0.0</v>
      </c>
      <c r="U741" s="30">
        <v>0.0</v>
      </c>
      <c r="V741" s="30">
        <v>0.0</v>
      </c>
      <c r="W741" s="30">
        <v>0.0</v>
      </c>
      <c r="X741" s="30">
        <v>0.0</v>
      </c>
      <c r="Y741" s="30">
        <v>0.0</v>
      </c>
      <c r="Z741" s="30">
        <v>0.0</v>
      </c>
      <c r="AA741" s="30">
        <v>0.0</v>
      </c>
      <c r="AB741" s="30">
        <v>0.0</v>
      </c>
      <c r="AC741" s="30">
        <v>0.0</v>
      </c>
      <c r="AD741" s="30">
        <v>0.0</v>
      </c>
      <c r="AE741" s="30">
        <v>0.0</v>
      </c>
      <c r="AF741" s="30">
        <v>0.0</v>
      </c>
      <c r="AG741" s="30">
        <v>0.0</v>
      </c>
      <c r="AH741" s="30">
        <v>0.0</v>
      </c>
      <c r="AI741" s="30">
        <v>0.0</v>
      </c>
      <c r="AJ741" s="116"/>
    </row>
    <row r="742">
      <c r="A742" s="30">
        <v>14484.1</v>
      </c>
      <c r="B742" s="31">
        <v>44498.0</v>
      </c>
      <c r="C742" s="35"/>
      <c r="D742" s="32" t="s">
        <v>35</v>
      </c>
      <c r="E742" s="32" t="s">
        <v>36</v>
      </c>
      <c r="F742" s="32" t="s">
        <v>40</v>
      </c>
      <c r="G742" s="37"/>
      <c r="H742" s="37"/>
      <c r="I742" s="37"/>
      <c r="J742" s="30">
        <v>0.0</v>
      </c>
      <c r="K742" s="30">
        <v>1.0</v>
      </c>
      <c r="L742" s="30">
        <v>0.0</v>
      </c>
      <c r="M742" s="32" t="s">
        <v>49</v>
      </c>
      <c r="N742" s="32" t="s">
        <v>39</v>
      </c>
      <c r="O742" s="30">
        <v>0.0</v>
      </c>
      <c r="P742" s="30">
        <v>0.0</v>
      </c>
      <c r="Q742" s="30">
        <v>0.0</v>
      </c>
      <c r="R742" s="30">
        <v>0.0</v>
      </c>
      <c r="S742" s="30">
        <v>0.0</v>
      </c>
      <c r="T742" s="30">
        <v>0.0</v>
      </c>
      <c r="U742" s="30">
        <v>0.0</v>
      </c>
      <c r="V742" s="30">
        <v>0.0</v>
      </c>
      <c r="W742" s="30">
        <v>0.0</v>
      </c>
      <c r="X742" s="30">
        <v>0.0</v>
      </c>
      <c r="Y742" s="30">
        <v>0.0</v>
      </c>
      <c r="Z742" s="30">
        <v>0.0</v>
      </c>
      <c r="AA742" s="30">
        <v>0.0</v>
      </c>
      <c r="AB742" s="30">
        <v>0.0</v>
      </c>
      <c r="AC742" s="30">
        <v>0.0</v>
      </c>
      <c r="AD742" s="30">
        <v>0.0</v>
      </c>
      <c r="AE742" s="30">
        <v>0.0</v>
      </c>
      <c r="AF742" s="30">
        <v>0.0</v>
      </c>
      <c r="AG742" s="30">
        <v>0.0</v>
      </c>
      <c r="AH742" s="30">
        <v>0.0</v>
      </c>
      <c r="AI742" s="30">
        <v>0.0</v>
      </c>
      <c r="AJ742" s="116"/>
    </row>
    <row r="743">
      <c r="A743" s="30">
        <v>14484.2</v>
      </c>
      <c r="B743" s="31">
        <v>44498.0</v>
      </c>
      <c r="C743" s="35"/>
      <c r="D743" s="32" t="s">
        <v>35</v>
      </c>
      <c r="E743" s="32" t="s">
        <v>36</v>
      </c>
      <c r="J743" s="30">
        <v>1.0</v>
      </c>
      <c r="K743" s="30">
        <v>0.0</v>
      </c>
      <c r="L743" s="30">
        <v>0.0</v>
      </c>
      <c r="M743" s="32" t="s">
        <v>49</v>
      </c>
      <c r="N743" s="32" t="s">
        <v>39</v>
      </c>
      <c r="O743" s="30">
        <v>0.0</v>
      </c>
      <c r="P743" s="30">
        <v>0.0</v>
      </c>
      <c r="Q743" s="30">
        <v>0.0</v>
      </c>
      <c r="R743" s="30">
        <v>0.0</v>
      </c>
      <c r="S743" s="30">
        <v>0.0</v>
      </c>
      <c r="T743" s="30">
        <v>0.0</v>
      </c>
      <c r="U743" s="30">
        <v>0.0</v>
      </c>
      <c r="V743" s="30">
        <v>0.0</v>
      </c>
      <c r="W743" s="30">
        <v>0.0</v>
      </c>
      <c r="X743" s="30">
        <v>0.0</v>
      </c>
      <c r="Y743" s="30">
        <v>0.0</v>
      </c>
      <c r="Z743" s="30">
        <v>0.0</v>
      </c>
      <c r="AA743" s="30">
        <v>0.0</v>
      </c>
      <c r="AB743" s="30">
        <v>0.0</v>
      </c>
      <c r="AC743" s="30">
        <v>0.0</v>
      </c>
      <c r="AD743" s="30">
        <v>0.0</v>
      </c>
      <c r="AE743" s="30">
        <v>0.0</v>
      </c>
      <c r="AF743" s="30">
        <v>0.0</v>
      </c>
      <c r="AG743" s="30">
        <v>0.0</v>
      </c>
      <c r="AH743" s="30">
        <v>0.0</v>
      </c>
      <c r="AI743" s="30">
        <v>0.0</v>
      </c>
      <c r="AJ743" s="116"/>
    </row>
    <row r="744">
      <c r="A744" s="30">
        <v>14484.3</v>
      </c>
      <c r="B744" s="31">
        <v>44498.0</v>
      </c>
      <c r="C744" s="35"/>
      <c r="D744" s="32" t="s">
        <v>35</v>
      </c>
      <c r="E744" s="32" t="s">
        <v>36</v>
      </c>
      <c r="J744" s="30">
        <v>1.0</v>
      </c>
      <c r="K744" s="30">
        <v>0.0</v>
      </c>
      <c r="L744" s="30">
        <v>0.0</v>
      </c>
      <c r="M744" s="32" t="s">
        <v>49</v>
      </c>
      <c r="N744" s="32" t="s">
        <v>39</v>
      </c>
      <c r="O744" s="30">
        <v>0.0</v>
      </c>
      <c r="P744" s="30">
        <v>0.0</v>
      </c>
      <c r="Q744" s="30">
        <v>0.0</v>
      </c>
      <c r="R744" s="30">
        <v>0.0</v>
      </c>
      <c r="S744" s="30">
        <v>0.0</v>
      </c>
      <c r="T744" s="30">
        <v>0.0</v>
      </c>
      <c r="U744" s="30">
        <v>0.0</v>
      </c>
      <c r="V744" s="30">
        <v>0.0</v>
      </c>
      <c r="W744" s="30">
        <v>0.0</v>
      </c>
      <c r="X744" s="30">
        <v>0.0</v>
      </c>
      <c r="Y744" s="30">
        <v>0.0</v>
      </c>
      <c r="Z744" s="30">
        <v>0.0</v>
      </c>
      <c r="AA744" s="30">
        <v>0.0</v>
      </c>
      <c r="AB744" s="30">
        <v>0.0</v>
      </c>
      <c r="AC744" s="30">
        <v>0.0</v>
      </c>
      <c r="AD744" s="30">
        <v>0.0</v>
      </c>
      <c r="AE744" s="30">
        <v>0.0</v>
      </c>
      <c r="AF744" s="30">
        <v>0.0</v>
      </c>
      <c r="AG744" s="30">
        <v>0.0</v>
      </c>
      <c r="AH744" s="30">
        <v>0.0</v>
      </c>
      <c r="AI744" s="30">
        <v>0.0</v>
      </c>
      <c r="AJ744" s="116"/>
    </row>
    <row r="745">
      <c r="A745" s="30">
        <v>14485.1</v>
      </c>
      <c r="B745" s="31">
        <v>44498.0</v>
      </c>
      <c r="C745" s="35"/>
      <c r="D745" s="32" t="s">
        <v>35</v>
      </c>
      <c r="E745" s="32" t="s">
        <v>36</v>
      </c>
      <c r="F745" s="32" t="s">
        <v>56</v>
      </c>
      <c r="G745" s="32" t="s">
        <v>38</v>
      </c>
      <c r="H745" s="30">
        <v>27603.0</v>
      </c>
      <c r="I745" s="37"/>
      <c r="J745" s="30">
        <v>0.0</v>
      </c>
      <c r="K745" s="30">
        <v>1.0</v>
      </c>
      <c r="L745" s="30">
        <v>0.0</v>
      </c>
      <c r="M745" s="32" t="s">
        <v>49</v>
      </c>
      <c r="N745" s="32" t="s">
        <v>39</v>
      </c>
      <c r="O745" s="30">
        <v>0.0</v>
      </c>
      <c r="P745" s="30">
        <v>0.0</v>
      </c>
      <c r="Q745" s="30">
        <v>0.0</v>
      </c>
      <c r="R745" s="30">
        <v>0.0</v>
      </c>
      <c r="S745" s="30">
        <v>0.0</v>
      </c>
      <c r="T745" s="30">
        <v>0.0</v>
      </c>
      <c r="U745" s="30">
        <v>0.0</v>
      </c>
      <c r="V745" s="30">
        <v>0.0</v>
      </c>
      <c r="W745" s="30">
        <v>0.0</v>
      </c>
      <c r="X745" s="30">
        <v>0.0</v>
      </c>
      <c r="Y745" s="30">
        <v>0.0</v>
      </c>
      <c r="Z745" s="30">
        <v>0.0</v>
      </c>
      <c r="AA745" s="30">
        <v>0.0</v>
      </c>
      <c r="AB745" s="30">
        <v>0.0</v>
      </c>
      <c r="AC745" s="30">
        <v>0.0</v>
      </c>
      <c r="AD745" s="30">
        <v>0.0</v>
      </c>
      <c r="AE745" s="30">
        <v>0.0</v>
      </c>
      <c r="AF745" s="30">
        <v>0.0</v>
      </c>
      <c r="AG745" s="30">
        <v>0.0</v>
      </c>
      <c r="AH745" s="30">
        <v>0.0</v>
      </c>
      <c r="AI745" s="30">
        <v>0.0</v>
      </c>
      <c r="AJ745" s="116"/>
    </row>
    <row r="746">
      <c r="A746" s="30">
        <v>14485.2</v>
      </c>
      <c r="B746" s="31">
        <v>44498.0</v>
      </c>
      <c r="C746" s="35"/>
      <c r="D746" s="32" t="s">
        <v>35</v>
      </c>
      <c r="E746" s="32" t="s">
        <v>36</v>
      </c>
      <c r="J746" s="30">
        <v>0.0</v>
      </c>
      <c r="K746" s="30">
        <v>0.0</v>
      </c>
      <c r="L746" s="30">
        <v>1.0</v>
      </c>
      <c r="M746" s="32" t="s">
        <v>49</v>
      </c>
      <c r="N746" s="32" t="s">
        <v>39</v>
      </c>
      <c r="O746" s="30">
        <v>0.0</v>
      </c>
      <c r="P746" s="30">
        <v>0.0</v>
      </c>
      <c r="Q746" s="30">
        <v>0.0</v>
      </c>
      <c r="R746" s="30">
        <v>0.0</v>
      </c>
      <c r="S746" s="30">
        <v>0.0</v>
      </c>
      <c r="T746" s="30">
        <v>0.0</v>
      </c>
      <c r="U746" s="30">
        <v>0.0</v>
      </c>
      <c r="V746" s="30">
        <v>0.0</v>
      </c>
      <c r="W746" s="30">
        <v>0.0</v>
      </c>
      <c r="X746" s="30">
        <v>0.0</v>
      </c>
      <c r="Y746" s="30">
        <v>0.0</v>
      </c>
      <c r="Z746" s="30">
        <v>0.0</v>
      </c>
      <c r="AA746" s="30">
        <v>0.0</v>
      </c>
      <c r="AB746" s="30">
        <v>0.0</v>
      </c>
      <c r="AC746" s="30">
        <v>0.0</v>
      </c>
      <c r="AD746" s="30">
        <v>0.0</v>
      </c>
      <c r="AE746" s="30">
        <v>0.0</v>
      </c>
      <c r="AF746" s="30">
        <v>0.0</v>
      </c>
      <c r="AG746" s="30">
        <v>0.0</v>
      </c>
      <c r="AH746" s="30">
        <v>0.0</v>
      </c>
      <c r="AI746" s="30">
        <v>0.0</v>
      </c>
      <c r="AJ746" s="116"/>
    </row>
    <row r="747">
      <c r="A747" s="30">
        <v>14485.3</v>
      </c>
      <c r="B747" s="31">
        <v>44498.0</v>
      </c>
      <c r="C747" s="35"/>
      <c r="D747" s="32" t="s">
        <v>35</v>
      </c>
      <c r="E747" s="32" t="s">
        <v>36</v>
      </c>
      <c r="J747" s="30">
        <v>0.0</v>
      </c>
      <c r="K747" s="30">
        <v>0.0</v>
      </c>
      <c r="L747" s="30">
        <v>1.0</v>
      </c>
      <c r="M747" s="32" t="s">
        <v>49</v>
      </c>
      <c r="N747" s="32" t="s">
        <v>39</v>
      </c>
      <c r="O747" s="30">
        <v>0.0</v>
      </c>
      <c r="P747" s="30">
        <v>0.0</v>
      </c>
      <c r="Q747" s="30">
        <v>0.0</v>
      </c>
      <c r="R747" s="30">
        <v>0.0</v>
      </c>
      <c r="S747" s="30">
        <v>0.0</v>
      </c>
      <c r="T747" s="30">
        <v>0.0</v>
      </c>
      <c r="U747" s="30">
        <v>0.0</v>
      </c>
      <c r="V747" s="30">
        <v>0.0</v>
      </c>
      <c r="W747" s="30">
        <v>0.0</v>
      </c>
      <c r="X747" s="30">
        <v>0.0</v>
      </c>
      <c r="Y747" s="30">
        <v>0.0</v>
      </c>
      <c r="Z747" s="30">
        <v>0.0</v>
      </c>
      <c r="AA747" s="30">
        <v>0.0</v>
      </c>
      <c r="AB747" s="30">
        <v>0.0</v>
      </c>
      <c r="AC747" s="30">
        <v>0.0</v>
      </c>
      <c r="AD747" s="30">
        <v>0.0</v>
      </c>
      <c r="AE747" s="30">
        <v>0.0</v>
      </c>
      <c r="AF747" s="30">
        <v>0.0</v>
      </c>
      <c r="AG747" s="30">
        <v>0.0</v>
      </c>
      <c r="AH747" s="30">
        <v>0.0</v>
      </c>
      <c r="AI747" s="30">
        <v>0.0</v>
      </c>
      <c r="AJ747" s="116"/>
    </row>
    <row r="748">
      <c r="A748" s="30">
        <v>14485.4</v>
      </c>
      <c r="B748" s="31">
        <v>44498.0</v>
      </c>
      <c r="C748" s="35"/>
      <c r="D748" s="32" t="s">
        <v>35</v>
      </c>
      <c r="E748" s="32" t="s">
        <v>36</v>
      </c>
      <c r="J748" s="30">
        <v>1.0</v>
      </c>
      <c r="K748" s="30">
        <v>0.0</v>
      </c>
      <c r="L748" s="30">
        <v>0.0</v>
      </c>
      <c r="M748" s="32" t="s">
        <v>49</v>
      </c>
      <c r="N748" s="32" t="s">
        <v>39</v>
      </c>
      <c r="O748" s="30">
        <v>0.0</v>
      </c>
      <c r="P748" s="30">
        <v>0.0</v>
      </c>
      <c r="Q748" s="30">
        <v>0.0</v>
      </c>
      <c r="R748" s="30">
        <v>0.0</v>
      </c>
      <c r="S748" s="30">
        <v>0.0</v>
      </c>
      <c r="T748" s="30">
        <v>0.0</v>
      </c>
      <c r="U748" s="30">
        <v>0.0</v>
      </c>
      <c r="V748" s="30">
        <v>0.0</v>
      </c>
      <c r="W748" s="30">
        <v>0.0</v>
      </c>
      <c r="X748" s="30">
        <v>0.0</v>
      </c>
      <c r="Y748" s="30">
        <v>0.0</v>
      </c>
      <c r="Z748" s="30">
        <v>0.0</v>
      </c>
      <c r="AA748" s="30">
        <v>0.0</v>
      </c>
      <c r="AB748" s="30">
        <v>0.0</v>
      </c>
      <c r="AC748" s="30">
        <v>0.0</v>
      </c>
      <c r="AD748" s="30">
        <v>0.0</v>
      </c>
      <c r="AE748" s="30">
        <v>0.0</v>
      </c>
      <c r="AF748" s="30">
        <v>0.0</v>
      </c>
      <c r="AG748" s="30">
        <v>0.0</v>
      </c>
      <c r="AH748" s="30">
        <v>0.0</v>
      </c>
      <c r="AI748" s="30">
        <v>0.0</v>
      </c>
      <c r="AJ748" s="116"/>
    </row>
    <row r="749">
      <c r="A749" s="30">
        <v>14486.1</v>
      </c>
      <c r="B749" s="31">
        <v>44498.0</v>
      </c>
      <c r="C749" s="35"/>
      <c r="D749" s="32" t="s">
        <v>451</v>
      </c>
      <c r="E749" s="32" t="s">
        <v>36</v>
      </c>
      <c r="F749" s="32" t="s">
        <v>460</v>
      </c>
      <c r="G749" s="33" t="s">
        <v>38</v>
      </c>
      <c r="H749" s="34">
        <v>27610.0</v>
      </c>
      <c r="I749" s="35"/>
      <c r="J749" s="30">
        <v>0.0</v>
      </c>
      <c r="K749" s="30">
        <v>1.0</v>
      </c>
      <c r="L749" s="30">
        <v>0.0</v>
      </c>
      <c r="M749" s="32" t="s">
        <v>39</v>
      </c>
      <c r="N749" s="32" t="s">
        <v>39</v>
      </c>
      <c r="O749" s="30">
        <v>0.0</v>
      </c>
      <c r="P749" s="30">
        <v>0.0</v>
      </c>
      <c r="Q749" s="30">
        <v>0.0</v>
      </c>
      <c r="R749" s="30">
        <v>0.0</v>
      </c>
      <c r="S749" s="30">
        <v>0.0</v>
      </c>
      <c r="T749" s="30">
        <v>0.0</v>
      </c>
      <c r="U749" s="30">
        <v>0.0</v>
      </c>
      <c r="V749" s="30">
        <v>0.0</v>
      </c>
      <c r="W749" s="30">
        <v>0.0</v>
      </c>
      <c r="X749" s="30">
        <v>0.0</v>
      </c>
      <c r="Y749" s="30">
        <v>0.0</v>
      </c>
      <c r="Z749" s="30">
        <v>0.0</v>
      </c>
      <c r="AA749" s="30">
        <v>0.0</v>
      </c>
      <c r="AB749" s="30">
        <v>0.0</v>
      </c>
      <c r="AC749" s="30">
        <v>0.0</v>
      </c>
      <c r="AD749" s="30">
        <v>0.0</v>
      </c>
      <c r="AE749" s="30">
        <v>0.0</v>
      </c>
      <c r="AF749" s="30">
        <v>0.0</v>
      </c>
      <c r="AG749" s="30">
        <v>0.0</v>
      </c>
      <c r="AH749" s="30">
        <v>0.0</v>
      </c>
      <c r="AI749" s="30">
        <v>0.0</v>
      </c>
      <c r="AJ749" s="116"/>
    </row>
    <row r="750">
      <c r="A750" s="30">
        <v>14487.1</v>
      </c>
      <c r="B750" s="31">
        <v>44498.0</v>
      </c>
      <c r="C750" s="35"/>
      <c r="D750" s="32" t="s">
        <v>451</v>
      </c>
      <c r="E750" s="32" t="s">
        <v>36</v>
      </c>
      <c r="F750" s="32" t="s">
        <v>289</v>
      </c>
      <c r="G750" s="33" t="s">
        <v>38</v>
      </c>
      <c r="H750" s="34">
        <v>27614.0</v>
      </c>
      <c r="I750" s="35"/>
      <c r="J750" s="30">
        <v>0.0</v>
      </c>
      <c r="K750" s="30">
        <v>1.0</v>
      </c>
      <c r="L750" s="30">
        <v>0.0</v>
      </c>
      <c r="M750" s="32" t="s">
        <v>39</v>
      </c>
      <c r="N750" s="32" t="s">
        <v>39</v>
      </c>
      <c r="O750" s="30">
        <v>0.0</v>
      </c>
      <c r="P750" s="30">
        <v>0.0</v>
      </c>
      <c r="Q750" s="30">
        <v>0.0</v>
      </c>
      <c r="R750" s="30">
        <v>0.0</v>
      </c>
      <c r="S750" s="30">
        <v>0.0</v>
      </c>
      <c r="T750" s="30">
        <v>0.0</v>
      </c>
      <c r="U750" s="30">
        <v>0.0</v>
      </c>
      <c r="V750" s="30">
        <v>0.0</v>
      </c>
      <c r="W750" s="30">
        <v>0.0</v>
      </c>
      <c r="X750" s="30">
        <v>0.0</v>
      </c>
      <c r="Y750" s="30">
        <v>0.0</v>
      </c>
      <c r="Z750" s="30">
        <v>0.0</v>
      </c>
      <c r="AA750" s="30">
        <v>0.0</v>
      </c>
      <c r="AB750" s="30">
        <v>0.0</v>
      </c>
      <c r="AC750" s="30">
        <v>0.0</v>
      </c>
      <c r="AD750" s="30">
        <v>0.0</v>
      </c>
      <c r="AE750" s="30">
        <v>0.0</v>
      </c>
      <c r="AF750" s="30">
        <v>0.0</v>
      </c>
      <c r="AG750" s="30">
        <v>0.0</v>
      </c>
      <c r="AH750" s="30">
        <v>0.0</v>
      </c>
      <c r="AI750" s="30">
        <v>0.0</v>
      </c>
      <c r="AJ750" s="116"/>
    </row>
    <row r="751">
      <c r="A751" s="30">
        <v>14488.1</v>
      </c>
      <c r="B751" s="31">
        <v>44498.0</v>
      </c>
      <c r="C751" s="35"/>
      <c r="D751" s="32" t="s">
        <v>237</v>
      </c>
      <c r="E751" s="32" t="s">
        <v>36</v>
      </c>
      <c r="F751" s="32" t="s">
        <v>139</v>
      </c>
      <c r="G751" s="32" t="s">
        <v>38</v>
      </c>
      <c r="H751" s="30">
        <v>27609.0</v>
      </c>
      <c r="I751" s="37"/>
      <c r="J751" s="30">
        <v>0.0</v>
      </c>
      <c r="K751" s="30">
        <v>1.0</v>
      </c>
      <c r="L751" s="30">
        <v>0.0</v>
      </c>
      <c r="M751" s="32" t="s">
        <v>49</v>
      </c>
      <c r="N751" s="32" t="s">
        <v>39</v>
      </c>
      <c r="O751" s="30">
        <v>0.0</v>
      </c>
      <c r="P751" s="30">
        <v>0.0</v>
      </c>
      <c r="Q751" s="30">
        <v>0.0</v>
      </c>
      <c r="R751" s="30">
        <v>0.0</v>
      </c>
      <c r="S751" s="30">
        <v>0.0</v>
      </c>
      <c r="T751" s="30">
        <v>0.0</v>
      </c>
      <c r="U751" s="30">
        <v>0.0</v>
      </c>
      <c r="V751" s="30">
        <v>0.0</v>
      </c>
      <c r="W751" s="30">
        <v>0.0</v>
      </c>
      <c r="X751" s="30">
        <v>0.0</v>
      </c>
      <c r="Y751" s="30">
        <v>0.0</v>
      </c>
      <c r="Z751" s="30">
        <v>0.0</v>
      </c>
      <c r="AA751" s="30">
        <v>0.0</v>
      </c>
      <c r="AB751" s="30">
        <v>0.0</v>
      </c>
      <c r="AC751" s="30">
        <v>0.0</v>
      </c>
      <c r="AD751" s="30">
        <v>0.0</v>
      </c>
      <c r="AE751" s="30">
        <v>0.0</v>
      </c>
      <c r="AF751" s="30">
        <v>0.0</v>
      </c>
      <c r="AG751" s="30">
        <v>0.0</v>
      </c>
      <c r="AH751" s="30">
        <v>0.0</v>
      </c>
      <c r="AI751" s="30">
        <v>0.0</v>
      </c>
      <c r="AJ751" s="116"/>
    </row>
    <row r="752">
      <c r="A752" s="30">
        <v>14489.1</v>
      </c>
      <c r="B752" s="31">
        <v>44498.0</v>
      </c>
      <c r="C752" s="35"/>
      <c r="D752" s="32" t="s">
        <v>297</v>
      </c>
      <c r="E752" s="32" t="s">
        <v>36</v>
      </c>
      <c r="J752" s="30">
        <v>1.0</v>
      </c>
      <c r="K752" s="30">
        <v>0.0</v>
      </c>
      <c r="L752" s="30">
        <v>0.0</v>
      </c>
      <c r="M752" s="32" t="s">
        <v>39</v>
      </c>
      <c r="N752" s="32" t="s">
        <v>39</v>
      </c>
      <c r="O752" s="30">
        <v>0.0</v>
      </c>
      <c r="P752" s="30">
        <v>0.0</v>
      </c>
      <c r="Q752" s="30">
        <v>0.0</v>
      </c>
      <c r="R752" s="30">
        <v>0.0</v>
      </c>
      <c r="S752" s="30">
        <v>0.0</v>
      </c>
      <c r="T752" s="30">
        <v>0.0</v>
      </c>
      <c r="U752" s="30">
        <v>0.0</v>
      </c>
      <c r="V752" s="30">
        <v>0.0</v>
      </c>
      <c r="W752" s="30">
        <v>0.0</v>
      </c>
      <c r="X752" s="30">
        <v>0.0</v>
      </c>
      <c r="Y752" s="30">
        <v>0.0</v>
      </c>
      <c r="Z752" s="30">
        <v>0.0</v>
      </c>
      <c r="AA752" s="30">
        <v>0.0</v>
      </c>
      <c r="AB752" s="30">
        <v>0.0</v>
      </c>
      <c r="AC752" s="30">
        <v>0.0</v>
      </c>
      <c r="AD752" s="30">
        <v>0.0</v>
      </c>
      <c r="AE752" s="30">
        <v>0.0</v>
      </c>
      <c r="AF752" s="30">
        <v>0.0</v>
      </c>
      <c r="AG752" s="30">
        <v>0.0</v>
      </c>
      <c r="AH752" s="30">
        <v>0.0</v>
      </c>
      <c r="AI752" s="30">
        <v>0.0</v>
      </c>
      <c r="AJ752" s="116"/>
    </row>
    <row r="753">
      <c r="A753" s="30">
        <v>14489.2</v>
      </c>
      <c r="B753" s="31">
        <v>44498.0</v>
      </c>
      <c r="C753" s="35"/>
      <c r="D753" s="32" t="s">
        <v>297</v>
      </c>
      <c r="E753" s="32" t="s">
        <v>36</v>
      </c>
      <c r="J753" s="30">
        <v>1.0</v>
      </c>
      <c r="K753" s="30">
        <v>0.0</v>
      </c>
      <c r="L753" s="30">
        <v>0.0</v>
      </c>
      <c r="M753" s="32" t="s">
        <v>39</v>
      </c>
      <c r="N753" s="32" t="s">
        <v>39</v>
      </c>
      <c r="O753" s="30">
        <v>0.0</v>
      </c>
      <c r="P753" s="30">
        <v>0.0</v>
      </c>
      <c r="Q753" s="30">
        <v>0.0</v>
      </c>
      <c r="R753" s="30">
        <v>0.0</v>
      </c>
      <c r="S753" s="30">
        <v>0.0</v>
      </c>
      <c r="T753" s="30">
        <v>0.0</v>
      </c>
      <c r="U753" s="30">
        <v>0.0</v>
      </c>
      <c r="V753" s="30">
        <v>0.0</v>
      </c>
      <c r="W753" s="30">
        <v>0.0</v>
      </c>
      <c r="X753" s="30">
        <v>0.0</v>
      </c>
      <c r="Y753" s="30">
        <v>0.0</v>
      </c>
      <c r="Z753" s="30">
        <v>0.0</v>
      </c>
      <c r="AA753" s="30">
        <v>0.0</v>
      </c>
      <c r="AB753" s="30">
        <v>0.0</v>
      </c>
      <c r="AC753" s="30">
        <v>0.0</v>
      </c>
      <c r="AD753" s="30">
        <v>0.0</v>
      </c>
      <c r="AE753" s="30">
        <v>0.0</v>
      </c>
      <c r="AF753" s="30">
        <v>0.0</v>
      </c>
      <c r="AG753" s="30">
        <v>0.0</v>
      </c>
      <c r="AH753" s="30">
        <v>0.0</v>
      </c>
      <c r="AI753" s="30">
        <v>0.0</v>
      </c>
      <c r="AJ753" s="116"/>
    </row>
    <row r="754">
      <c r="A754" s="30">
        <v>14489.3</v>
      </c>
      <c r="B754" s="31">
        <v>44498.0</v>
      </c>
      <c r="C754" s="35"/>
      <c r="D754" s="32" t="s">
        <v>297</v>
      </c>
      <c r="E754" s="32" t="s">
        <v>36</v>
      </c>
      <c r="F754" s="32" t="s">
        <v>300</v>
      </c>
      <c r="G754" s="33" t="s">
        <v>43</v>
      </c>
      <c r="H754" s="34">
        <v>27545.0</v>
      </c>
      <c r="I754" s="35"/>
      <c r="J754" s="30">
        <v>0.0</v>
      </c>
      <c r="K754" s="30">
        <v>1.0</v>
      </c>
      <c r="L754" s="30">
        <v>0.0</v>
      </c>
      <c r="M754" s="32" t="s">
        <v>39</v>
      </c>
      <c r="N754" s="32" t="s">
        <v>39</v>
      </c>
      <c r="O754" s="30">
        <v>0.0</v>
      </c>
      <c r="P754" s="30">
        <v>0.0</v>
      </c>
      <c r="Q754" s="30">
        <v>0.0</v>
      </c>
      <c r="R754" s="30">
        <v>0.0</v>
      </c>
      <c r="S754" s="30">
        <v>0.0</v>
      </c>
      <c r="T754" s="30">
        <v>0.0</v>
      </c>
      <c r="U754" s="30">
        <v>0.0</v>
      </c>
      <c r="V754" s="30">
        <v>0.0</v>
      </c>
      <c r="W754" s="30">
        <v>0.0</v>
      </c>
      <c r="X754" s="30">
        <v>0.0</v>
      </c>
      <c r="Y754" s="30">
        <v>0.0</v>
      </c>
      <c r="Z754" s="30">
        <v>0.0</v>
      </c>
      <c r="AA754" s="30">
        <v>0.0</v>
      </c>
      <c r="AB754" s="30">
        <v>0.0</v>
      </c>
      <c r="AC754" s="30">
        <v>0.0</v>
      </c>
      <c r="AD754" s="30">
        <v>0.0</v>
      </c>
      <c r="AE754" s="30">
        <v>0.0</v>
      </c>
      <c r="AF754" s="30">
        <v>0.0</v>
      </c>
      <c r="AG754" s="30">
        <v>0.0</v>
      </c>
      <c r="AH754" s="30">
        <v>0.0</v>
      </c>
      <c r="AI754" s="30">
        <v>0.0</v>
      </c>
      <c r="AJ754" s="116"/>
    </row>
    <row r="755">
      <c r="A755" s="30">
        <v>14489.4</v>
      </c>
      <c r="B755" s="31">
        <v>44498.0</v>
      </c>
      <c r="C755" s="35"/>
      <c r="D755" s="32" t="s">
        <v>297</v>
      </c>
      <c r="E755" s="32" t="s">
        <v>36</v>
      </c>
      <c r="F755" s="32" t="s">
        <v>300</v>
      </c>
      <c r="G755" s="32" t="s">
        <v>43</v>
      </c>
      <c r="H755" s="30">
        <v>27545.0</v>
      </c>
      <c r="I755" s="37"/>
      <c r="J755" s="30">
        <v>0.0</v>
      </c>
      <c r="K755" s="30">
        <v>1.0</v>
      </c>
      <c r="L755" s="30">
        <v>0.0</v>
      </c>
      <c r="M755" s="32" t="s">
        <v>39</v>
      </c>
      <c r="N755" s="32" t="s">
        <v>39</v>
      </c>
      <c r="O755" s="30">
        <v>0.0</v>
      </c>
      <c r="P755" s="30">
        <v>0.0</v>
      </c>
      <c r="Q755" s="30">
        <v>0.0</v>
      </c>
      <c r="R755" s="30">
        <v>0.0</v>
      </c>
      <c r="S755" s="30">
        <v>0.0</v>
      </c>
      <c r="T755" s="30">
        <v>0.0</v>
      </c>
      <c r="U755" s="30">
        <v>0.0</v>
      </c>
      <c r="V755" s="30">
        <v>0.0</v>
      </c>
      <c r="W755" s="30">
        <v>0.0</v>
      </c>
      <c r="X755" s="30">
        <v>0.0</v>
      </c>
      <c r="Y755" s="30">
        <v>0.0</v>
      </c>
      <c r="Z755" s="30">
        <v>0.0</v>
      </c>
      <c r="AA755" s="30">
        <v>0.0</v>
      </c>
      <c r="AB755" s="30">
        <v>0.0</v>
      </c>
      <c r="AC755" s="30">
        <v>0.0</v>
      </c>
      <c r="AD755" s="30">
        <v>0.0</v>
      </c>
      <c r="AE755" s="30">
        <v>0.0</v>
      </c>
      <c r="AF755" s="30">
        <v>0.0</v>
      </c>
      <c r="AG755" s="30">
        <v>0.0</v>
      </c>
      <c r="AH755" s="30">
        <v>0.0</v>
      </c>
      <c r="AI755" s="30">
        <v>0.0</v>
      </c>
      <c r="AJ755" s="116"/>
    </row>
    <row r="756">
      <c r="A756" s="30">
        <v>14489.5</v>
      </c>
      <c r="B756" s="31">
        <v>44498.0</v>
      </c>
      <c r="C756" s="35"/>
      <c r="D756" s="32" t="s">
        <v>297</v>
      </c>
      <c r="E756" s="32" t="s">
        <v>36</v>
      </c>
      <c r="J756" s="30">
        <v>0.0</v>
      </c>
      <c r="K756" s="30">
        <v>0.0</v>
      </c>
      <c r="L756" s="30">
        <v>1.0</v>
      </c>
      <c r="M756" s="32" t="s">
        <v>39</v>
      </c>
      <c r="N756" s="32" t="s">
        <v>39</v>
      </c>
      <c r="O756" s="30">
        <v>0.0</v>
      </c>
      <c r="P756" s="30">
        <v>0.0</v>
      </c>
      <c r="Q756" s="30">
        <v>0.0</v>
      </c>
      <c r="R756" s="30">
        <v>0.0</v>
      </c>
      <c r="S756" s="30">
        <v>0.0</v>
      </c>
      <c r="T756" s="30">
        <v>0.0</v>
      </c>
      <c r="U756" s="30">
        <v>0.0</v>
      </c>
      <c r="V756" s="30">
        <v>0.0</v>
      </c>
      <c r="W756" s="30">
        <v>0.0</v>
      </c>
      <c r="X756" s="30">
        <v>0.0</v>
      </c>
      <c r="Y756" s="30">
        <v>0.0</v>
      </c>
      <c r="Z756" s="30">
        <v>0.0</v>
      </c>
      <c r="AA756" s="30">
        <v>0.0</v>
      </c>
      <c r="AB756" s="30">
        <v>0.0</v>
      </c>
      <c r="AC756" s="30">
        <v>0.0</v>
      </c>
      <c r="AD756" s="30">
        <v>0.0</v>
      </c>
      <c r="AE756" s="30">
        <v>0.0</v>
      </c>
      <c r="AF756" s="30">
        <v>0.0</v>
      </c>
      <c r="AG756" s="30">
        <v>0.0</v>
      </c>
      <c r="AH756" s="30">
        <v>0.0</v>
      </c>
      <c r="AI756" s="30">
        <v>0.0</v>
      </c>
      <c r="AJ756" s="116"/>
    </row>
    <row r="757">
      <c r="A757" s="30">
        <v>14489.6</v>
      </c>
      <c r="B757" s="31">
        <v>44498.0</v>
      </c>
      <c r="C757" s="35"/>
      <c r="D757" s="32" t="s">
        <v>297</v>
      </c>
      <c r="E757" s="32" t="s">
        <v>36</v>
      </c>
      <c r="J757" s="30">
        <v>0.0</v>
      </c>
      <c r="K757" s="30">
        <v>0.0</v>
      </c>
      <c r="L757" s="30">
        <v>1.0</v>
      </c>
      <c r="M757" s="32" t="s">
        <v>39</v>
      </c>
      <c r="N757" s="32" t="s">
        <v>39</v>
      </c>
      <c r="O757" s="30">
        <v>0.0</v>
      </c>
      <c r="P757" s="30">
        <v>0.0</v>
      </c>
      <c r="Q757" s="30">
        <v>0.0</v>
      </c>
      <c r="R757" s="30">
        <v>0.0</v>
      </c>
      <c r="S757" s="30">
        <v>0.0</v>
      </c>
      <c r="T757" s="30">
        <v>0.0</v>
      </c>
      <c r="U757" s="30">
        <v>0.0</v>
      </c>
      <c r="V757" s="30">
        <v>0.0</v>
      </c>
      <c r="W757" s="30">
        <v>0.0</v>
      </c>
      <c r="X757" s="30">
        <v>0.0</v>
      </c>
      <c r="Y757" s="30">
        <v>0.0</v>
      </c>
      <c r="Z757" s="30">
        <v>0.0</v>
      </c>
      <c r="AA757" s="30">
        <v>0.0</v>
      </c>
      <c r="AB757" s="30">
        <v>0.0</v>
      </c>
      <c r="AC757" s="30">
        <v>0.0</v>
      </c>
      <c r="AD757" s="30">
        <v>0.0</v>
      </c>
      <c r="AE757" s="30">
        <v>0.0</v>
      </c>
      <c r="AF757" s="30">
        <v>0.0</v>
      </c>
      <c r="AG757" s="30">
        <v>0.0</v>
      </c>
      <c r="AH757" s="30">
        <v>0.0</v>
      </c>
      <c r="AI757" s="30">
        <v>0.0</v>
      </c>
      <c r="AJ757" s="116"/>
    </row>
    <row r="758">
      <c r="A758" s="30">
        <v>14490.1</v>
      </c>
      <c r="B758" s="31">
        <v>44498.0</v>
      </c>
      <c r="C758" s="35"/>
      <c r="D758" s="32" t="s">
        <v>185</v>
      </c>
      <c r="E758" s="32" t="s">
        <v>36</v>
      </c>
      <c r="F758" s="32" t="s">
        <v>186</v>
      </c>
      <c r="G758" s="33" t="s">
        <v>38</v>
      </c>
      <c r="H758" s="34">
        <v>27616.0</v>
      </c>
      <c r="I758" s="35"/>
      <c r="J758" s="30">
        <v>0.0</v>
      </c>
      <c r="K758" s="30">
        <v>1.0</v>
      </c>
      <c r="L758" s="30">
        <v>0.0</v>
      </c>
      <c r="M758" s="32" t="s">
        <v>39</v>
      </c>
      <c r="N758" s="32" t="s">
        <v>39</v>
      </c>
      <c r="O758" s="30">
        <v>0.0</v>
      </c>
      <c r="P758" s="30">
        <v>0.0</v>
      </c>
      <c r="Q758" s="30">
        <v>0.0</v>
      </c>
      <c r="R758" s="30">
        <v>0.0</v>
      </c>
      <c r="S758" s="30">
        <v>0.0</v>
      </c>
      <c r="T758" s="30">
        <v>0.0</v>
      </c>
      <c r="U758" s="30">
        <v>0.0</v>
      </c>
      <c r="V758" s="30">
        <v>0.0</v>
      </c>
      <c r="W758" s="30">
        <v>0.0</v>
      </c>
      <c r="X758" s="30">
        <v>0.0</v>
      </c>
      <c r="Y758" s="30">
        <v>0.0</v>
      </c>
      <c r="Z758" s="30">
        <v>0.0</v>
      </c>
      <c r="AA758" s="30">
        <v>0.0</v>
      </c>
      <c r="AB758" s="30">
        <v>0.0</v>
      </c>
      <c r="AC758" s="30">
        <v>0.0</v>
      </c>
      <c r="AD758" s="30">
        <v>0.0</v>
      </c>
      <c r="AE758" s="30">
        <v>0.0</v>
      </c>
      <c r="AF758" s="30">
        <v>0.0</v>
      </c>
      <c r="AG758" s="30">
        <v>0.0</v>
      </c>
      <c r="AH758" s="30">
        <v>0.0</v>
      </c>
      <c r="AI758" s="30">
        <v>0.0</v>
      </c>
      <c r="AJ758" s="116"/>
    </row>
    <row r="759">
      <c r="A759" s="30">
        <v>14491.1</v>
      </c>
      <c r="B759" s="31">
        <v>44498.0</v>
      </c>
      <c r="C759" s="40">
        <v>44593.0</v>
      </c>
      <c r="D759" s="32" t="s">
        <v>185</v>
      </c>
      <c r="E759" s="32" t="s">
        <v>36</v>
      </c>
      <c r="F759" s="32" t="s">
        <v>186</v>
      </c>
      <c r="G759" s="33" t="s">
        <v>38</v>
      </c>
      <c r="H759" s="34">
        <v>27616.0</v>
      </c>
      <c r="I759" s="35"/>
      <c r="J759" s="30">
        <v>0.0</v>
      </c>
      <c r="K759" s="30">
        <v>1.0</v>
      </c>
      <c r="L759" s="30">
        <v>0.0</v>
      </c>
      <c r="M759" s="32" t="s">
        <v>39</v>
      </c>
      <c r="N759" s="32" t="s">
        <v>39</v>
      </c>
      <c r="O759" s="30">
        <v>0.0</v>
      </c>
      <c r="P759" s="30">
        <v>0.0</v>
      </c>
      <c r="Q759" s="30">
        <v>0.0</v>
      </c>
      <c r="R759" s="30">
        <v>0.0</v>
      </c>
      <c r="S759" s="30">
        <v>0.0</v>
      </c>
      <c r="T759" s="30">
        <v>0.0</v>
      </c>
      <c r="U759" s="30">
        <v>5.0</v>
      </c>
      <c r="V759" s="30">
        <v>4.0</v>
      </c>
      <c r="W759" s="30">
        <v>10.0</v>
      </c>
      <c r="X759" s="30">
        <v>1.0</v>
      </c>
      <c r="Y759" s="30">
        <v>1.0</v>
      </c>
      <c r="Z759" s="30">
        <v>0.0</v>
      </c>
      <c r="AA759" s="30">
        <v>0.0</v>
      </c>
      <c r="AB759" s="30">
        <v>0.0</v>
      </c>
      <c r="AC759" s="30">
        <v>0.0</v>
      </c>
      <c r="AD759" s="30">
        <v>0.0</v>
      </c>
      <c r="AE759" s="30">
        <v>0.0</v>
      </c>
      <c r="AF759" s="30">
        <v>0.0</v>
      </c>
      <c r="AG759" s="30">
        <v>0.0</v>
      </c>
      <c r="AH759" s="30">
        <v>0.0</v>
      </c>
      <c r="AI759" s="30">
        <v>0.0</v>
      </c>
      <c r="AJ759" s="116"/>
    </row>
    <row r="760">
      <c r="A760" s="30">
        <v>14491.2</v>
      </c>
      <c r="B760" s="31">
        <v>44498.0</v>
      </c>
      <c r="C760" s="40">
        <v>44593.0</v>
      </c>
      <c r="D760" s="32" t="s">
        <v>185</v>
      </c>
      <c r="E760" s="32" t="s">
        <v>36</v>
      </c>
      <c r="F760" s="32" t="s">
        <v>81</v>
      </c>
      <c r="G760" s="32" t="s">
        <v>38</v>
      </c>
      <c r="H760" s="30">
        <v>27614.0</v>
      </c>
      <c r="I760" s="37"/>
      <c r="J760" s="30">
        <v>0.0</v>
      </c>
      <c r="K760" s="30">
        <v>1.0</v>
      </c>
      <c r="L760" s="30">
        <v>0.0</v>
      </c>
      <c r="M760" s="32" t="s">
        <v>39</v>
      </c>
      <c r="N760" s="32" t="s">
        <v>39</v>
      </c>
      <c r="O760" s="30">
        <v>0.0</v>
      </c>
      <c r="P760" s="30">
        <v>5.0</v>
      </c>
      <c r="Q760" s="30">
        <v>5.0</v>
      </c>
      <c r="R760" s="30">
        <v>10.0</v>
      </c>
      <c r="S760" s="30">
        <v>1.0</v>
      </c>
      <c r="T760" s="30">
        <v>1.0</v>
      </c>
      <c r="U760" s="30">
        <v>0.0</v>
      </c>
      <c r="V760" s="30">
        <v>0.0</v>
      </c>
      <c r="W760" s="30">
        <v>0.0</v>
      </c>
      <c r="X760" s="30">
        <v>0.0</v>
      </c>
      <c r="Y760" s="30">
        <v>0.0</v>
      </c>
      <c r="Z760" s="30">
        <v>0.0</v>
      </c>
      <c r="AA760" s="30">
        <v>0.0</v>
      </c>
      <c r="AB760" s="30">
        <v>0.0</v>
      </c>
      <c r="AC760" s="30">
        <v>0.0</v>
      </c>
      <c r="AD760" s="30">
        <v>0.0</v>
      </c>
      <c r="AE760" s="30">
        <v>0.0</v>
      </c>
      <c r="AF760" s="30">
        <v>0.0</v>
      </c>
      <c r="AG760" s="30">
        <v>0.0</v>
      </c>
      <c r="AH760" s="30">
        <v>0.0</v>
      </c>
      <c r="AI760" s="30">
        <v>0.0</v>
      </c>
      <c r="AJ760" s="116"/>
    </row>
    <row r="761">
      <c r="A761" s="30">
        <v>14491.3</v>
      </c>
      <c r="B761" s="31">
        <v>44498.0</v>
      </c>
      <c r="C761" s="40">
        <v>44593.0</v>
      </c>
      <c r="D761" s="32" t="s">
        <v>185</v>
      </c>
      <c r="E761" s="32" t="s">
        <v>36</v>
      </c>
      <c r="J761" s="30">
        <v>0.0</v>
      </c>
      <c r="K761" s="30">
        <v>0.0</v>
      </c>
      <c r="L761" s="30">
        <v>1.0</v>
      </c>
      <c r="M761" s="32" t="s">
        <v>39</v>
      </c>
      <c r="N761" s="32" t="s">
        <v>39</v>
      </c>
      <c r="O761" s="30">
        <v>0.0</v>
      </c>
      <c r="P761" s="30">
        <v>0.0</v>
      </c>
      <c r="Q761" s="30">
        <v>0.0</v>
      </c>
      <c r="R761" s="30">
        <v>0.0</v>
      </c>
      <c r="S761" s="30">
        <v>0.0</v>
      </c>
      <c r="T761" s="30">
        <v>0.0</v>
      </c>
      <c r="U761" s="30">
        <v>13.0</v>
      </c>
      <c r="V761" s="30">
        <v>8.0</v>
      </c>
      <c r="W761" s="30">
        <v>5.0</v>
      </c>
      <c r="X761" s="30">
        <v>0.0</v>
      </c>
      <c r="Y761" s="30">
        <v>1.0</v>
      </c>
      <c r="Z761" s="30">
        <v>0.0</v>
      </c>
      <c r="AA761" s="30">
        <v>0.0</v>
      </c>
      <c r="AB761" s="30">
        <v>0.0</v>
      </c>
      <c r="AC761" s="30">
        <v>0.0</v>
      </c>
      <c r="AD761" s="30">
        <v>0.0</v>
      </c>
      <c r="AE761" s="30">
        <v>0.0</v>
      </c>
      <c r="AF761" s="30">
        <v>0.0</v>
      </c>
      <c r="AG761" s="30">
        <v>0.0</v>
      </c>
      <c r="AH761" s="30">
        <v>0.0</v>
      </c>
      <c r="AI761" s="30">
        <v>0.0</v>
      </c>
      <c r="AJ761" s="116"/>
    </row>
    <row r="762">
      <c r="A762" s="30">
        <v>14492.1</v>
      </c>
      <c r="B762" s="31">
        <v>44498.0</v>
      </c>
      <c r="C762" s="40">
        <v>44593.0</v>
      </c>
      <c r="D762" s="32" t="s">
        <v>185</v>
      </c>
      <c r="E762" s="32" t="s">
        <v>36</v>
      </c>
      <c r="F762" s="32" t="s">
        <v>186</v>
      </c>
      <c r="G762" s="33" t="s">
        <v>38</v>
      </c>
      <c r="H762" s="34">
        <v>27616.0</v>
      </c>
      <c r="I762" s="35"/>
      <c r="J762" s="30">
        <v>0.0</v>
      </c>
      <c r="K762" s="30">
        <v>1.0</v>
      </c>
      <c r="L762" s="30">
        <v>0.0</v>
      </c>
      <c r="M762" s="32" t="s">
        <v>39</v>
      </c>
      <c r="N762" s="32" t="s">
        <v>39</v>
      </c>
      <c r="O762" s="30">
        <v>5.0</v>
      </c>
      <c r="P762" s="30">
        <v>11.0</v>
      </c>
      <c r="Q762" s="30">
        <v>5.0</v>
      </c>
      <c r="R762" s="30">
        <v>10.0</v>
      </c>
      <c r="S762" s="30">
        <v>2.0</v>
      </c>
      <c r="T762" s="30">
        <v>1.0</v>
      </c>
      <c r="U762" s="30">
        <v>0.0</v>
      </c>
      <c r="V762" s="30">
        <v>0.0</v>
      </c>
      <c r="W762" s="30">
        <v>0.0</v>
      </c>
      <c r="X762" s="30">
        <v>0.0</v>
      </c>
      <c r="Y762" s="30">
        <v>0.0</v>
      </c>
      <c r="Z762" s="30">
        <v>0.0</v>
      </c>
      <c r="AA762" s="30">
        <v>0.0</v>
      </c>
      <c r="AB762" s="30">
        <v>0.0</v>
      </c>
      <c r="AC762" s="30">
        <v>0.0</v>
      </c>
      <c r="AD762" s="30">
        <v>0.0</v>
      </c>
      <c r="AE762" s="30">
        <v>0.0</v>
      </c>
      <c r="AF762" s="30">
        <v>0.0</v>
      </c>
      <c r="AG762" s="30">
        <v>0.0</v>
      </c>
      <c r="AH762" s="30">
        <v>0.0</v>
      </c>
      <c r="AI762" s="30">
        <v>0.0</v>
      </c>
      <c r="AJ762" s="116"/>
    </row>
    <row r="763">
      <c r="A763" s="30">
        <v>14492.2</v>
      </c>
      <c r="B763" s="31">
        <v>44498.0</v>
      </c>
      <c r="C763" s="35"/>
      <c r="D763" s="32" t="s">
        <v>185</v>
      </c>
      <c r="E763" s="32" t="s">
        <v>36</v>
      </c>
      <c r="F763" s="32" t="s">
        <v>186</v>
      </c>
      <c r="G763" s="33" t="s">
        <v>38</v>
      </c>
      <c r="H763" s="34">
        <v>27616.0</v>
      </c>
      <c r="I763" s="35"/>
      <c r="J763" s="30">
        <v>0.0</v>
      </c>
      <c r="K763" s="30">
        <v>1.0</v>
      </c>
      <c r="L763" s="30">
        <v>0.0</v>
      </c>
      <c r="M763" s="32" t="s">
        <v>39</v>
      </c>
      <c r="N763" s="32" t="s">
        <v>39</v>
      </c>
      <c r="O763" s="30">
        <v>0.0</v>
      </c>
      <c r="P763" s="30">
        <v>0.0</v>
      </c>
      <c r="Q763" s="30">
        <v>0.0</v>
      </c>
      <c r="R763" s="30">
        <v>0.0</v>
      </c>
      <c r="S763" s="30">
        <v>0.0</v>
      </c>
      <c r="T763" s="30">
        <v>0.0</v>
      </c>
      <c r="U763" s="30">
        <v>0.0</v>
      </c>
      <c r="V763" s="30">
        <v>0.0</v>
      </c>
      <c r="W763" s="30">
        <v>0.0</v>
      </c>
      <c r="X763" s="30">
        <v>0.0</v>
      </c>
      <c r="Y763" s="30">
        <v>0.0</v>
      </c>
      <c r="Z763" s="30">
        <v>0.0</v>
      </c>
      <c r="AA763" s="30">
        <v>0.0</v>
      </c>
      <c r="AB763" s="30">
        <v>0.0</v>
      </c>
      <c r="AC763" s="30">
        <v>0.0</v>
      </c>
      <c r="AD763" s="30">
        <v>0.0</v>
      </c>
      <c r="AE763" s="30">
        <v>0.0</v>
      </c>
      <c r="AF763" s="30">
        <v>0.0</v>
      </c>
      <c r="AG763" s="30">
        <v>0.0</v>
      </c>
      <c r="AH763" s="30">
        <v>0.0</v>
      </c>
      <c r="AI763" s="30">
        <v>0.0</v>
      </c>
      <c r="AJ763" s="116"/>
    </row>
    <row r="764">
      <c r="A764" s="30">
        <v>14492.3</v>
      </c>
      <c r="B764" s="31">
        <v>44498.0</v>
      </c>
      <c r="C764" s="35"/>
      <c r="D764" s="32" t="s">
        <v>185</v>
      </c>
      <c r="E764" s="32" t="s">
        <v>36</v>
      </c>
      <c r="F764" s="32" t="s">
        <v>186</v>
      </c>
      <c r="G764" s="33" t="s">
        <v>38</v>
      </c>
      <c r="H764" s="34">
        <v>27616.0</v>
      </c>
      <c r="I764" s="35"/>
      <c r="J764" s="30">
        <v>0.0</v>
      </c>
      <c r="K764" s="30">
        <v>1.0</v>
      </c>
      <c r="L764" s="30">
        <v>0.0</v>
      </c>
      <c r="M764" s="32" t="s">
        <v>39</v>
      </c>
      <c r="N764" s="32" t="s">
        <v>39</v>
      </c>
      <c r="O764" s="30">
        <v>0.0</v>
      </c>
      <c r="P764" s="30">
        <v>0.0</v>
      </c>
      <c r="Q764" s="30">
        <v>0.0</v>
      </c>
      <c r="R764" s="30">
        <v>0.0</v>
      </c>
      <c r="S764" s="30">
        <v>0.0</v>
      </c>
      <c r="T764" s="30">
        <v>0.0</v>
      </c>
      <c r="U764" s="30">
        <v>0.0</v>
      </c>
      <c r="V764" s="30">
        <v>0.0</v>
      </c>
      <c r="W764" s="30">
        <v>0.0</v>
      </c>
      <c r="X764" s="30">
        <v>0.0</v>
      </c>
      <c r="Y764" s="30">
        <v>0.0</v>
      </c>
      <c r="Z764" s="30">
        <v>0.0</v>
      </c>
      <c r="AA764" s="30">
        <v>0.0</v>
      </c>
      <c r="AB764" s="30">
        <v>0.0</v>
      </c>
      <c r="AC764" s="30">
        <v>0.0</v>
      </c>
      <c r="AD764" s="30">
        <v>0.0</v>
      </c>
      <c r="AE764" s="30">
        <v>0.0</v>
      </c>
      <c r="AF764" s="30">
        <v>0.0</v>
      </c>
      <c r="AG764" s="30">
        <v>0.0</v>
      </c>
      <c r="AH764" s="30">
        <v>0.0</v>
      </c>
      <c r="AI764" s="30">
        <v>0.0</v>
      </c>
      <c r="AJ764" s="116"/>
    </row>
    <row r="765">
      <c r="A765" s="30">
        <v>14492.4</v>
      </c>
      <c r="B765" s="31">
        <v>44498.0</v>
      </c>
      <c r="C765" s="35"/>
      <c r="D765" s="32" t="s">
        <v>185</v>
      </c>
      <c r="E765" s="32" t="s">
        <v>36</v>
      </c>
      <c r="F765" s="32" t="s">
        <v>47</v>
      </c>
      <c r="G765" s="33" t="s">
        <v>48</v>
      </c>
      <c r="H765" s="34">
        <v>27571.0</v>
      </c>
      <c r="I765" s="35"/>
      <c r="J765" s="30">
        <v>0.0</v>
      </c>
      <c r="K765" s="30">
        <v>1.0</v>
      </c>
      <c r="L765" s="30">
        <v>0.0</v>
      </c>
      <c r="M765" s="32" t="s">
        <v>39</v>
      </c>
      <c r="N765" s="32" t="s">
        <v>39</v>
      </c>
      <c r="O765" s="30">
        <v>0.0</v>
      </c>
      <c r="P765" s="30">
        <v>0.0</v>
      </c>
      <c r="Q765" s="30">
        <v>0.0</v>
      </c>
      <c r="R765" s="30">
        <v>0.0</v>
      </c>
      <c r="S765" s="30">
        <v>0.0</v>
      </c>
      <c r="T765" s="30">
        <v>0.0</v>
      </c>
      <c r="U765" s="30">
        <v>0.0</v>
      </c>
      <c r="V765" s="30">
        <v>0.0</v>
      </c>
      <c r="W765" s="30">
        <v>0.0</v>
      </c>
      <c r="X765" s="30">
        <v>0.0</v>
      </c>
      <c r="Y765" s="30">
        <v>0.0</v>
      </c>
      <c r="Z765" s="30">
        <v>0.0</v>
      </c>
      <c r="AA765" s="30">
        <v>0.0</v>
      </c>
      <c r="AB765" s="30">
        <v>0.0</v>
      </c>
      <c r="AC765" s="30">
        <v>0.0</v>
      </c>
      <c r="AD765" s="30">
        <v>0.0</v>
      </c>
      <c r="AE765" s="30">
        <v>0.0</v>
      </c>
      <c r="AF765" s="30">
        <v>0.0</v>
      </c>
      <c r="AG765" s="30">
        <v>0.0</v>
      </c>
      <c r="AH765" s="30">
        <v>0.0</v>
      </c>
      <c r="AI765" s="30">
        <v>0.0</v>
      </c>
      <c r="AJ765" s="116"/>
    </row>
    <row r="766">
      <c r="A766" s="128"/>
      <c r="B766" s="129"/>
      <c r="C766" s="130"/>
      <c r="D766" s="130"/>
      <c r="E766" s="130"/>
      <c r="F766" s="130"/>
      <c r="G766" s="83"/>
      <c r="H766" s="83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130"/>
      <c r="AD766" s="130"/>
      <c r="AE766" s="130"/>
      <c r="AF766" s="130"/>
      <c r="AG766" s="130"/>
      <c r="AH766" s="130"/>
      <c r="AI766" s="130"/>
      <c r="AJ766" s="116"/>
    </row>
    <row r="767">
      <c r="A767" s="41" t="s">
        <v>133</v>
      </c>
      <c r="B767" s="52"/>
      <c r="C767" s="52"/>
      <c r="D767" s="42">
        <f>COUNTIF(D3:D765,"Emergency Clothing Events")</f>
        <v>0</v>
      </c>
      <c r="E767" s="130"/>
      <c r="F767" s="130"/>
      <c r="G767" s="83"/>
      <c r="H767" s="83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130"/>
      <c r="AC767" s="130"/>
      <c r="AD767" s="130"/>
      <c r="AE767" s="130"/>
      <c r="AF767" s="130"/>
      <c r="AG767" s="130"/>
      <c r="AH767" s="130"/>
      <c r="AI767" s="130"/>
      <c r="AJ767" s="116"/>
    </row>
    <row r="768">
      <c r="A768" s="41" t="s">
        <v>134</v>
      </c>
      <c r="B768" s="52"/>
      <c r="C768" s="52"/>
      <c r="D768" s="131">
        <v>763.0</v>
      </c>
      <c r="E768" s="130"/>
      <c r="F768" s="130"/>
      <c r="G768" s="83"/>
      <c r="H768" s="83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130"/>
      <c r="AC768" s="130"/>
      <c r="AD768" s="130"/>
      <c r="AE768" s="130"/>
      <c r="AF768" s="130"/>
      <c r="AG768" s="130"/>
      <c r="AH768" s="130"/>
      <c r="AI768" s="130"/>
      <c r="AJ768" s="116"/>
    </row>
    <row r="769">
      <c r="A769" s="30" t="s">
        <v>135</v>
      </c>
      <c r="B769" s="52"/>
      <c r="C769" s="52"/>
      <c r="D769" s="32">
        <f>D768+D767</f>
        <v>763</v>
      </c>
      <c r="E769" s="130"/>
      <c r="F769" s="130"/>
      <c r="G769" s="83"/>
      <c r="H769" s="83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130"/>
      <c r="AC769" s="130"/>
      <c r="AD769" s="130"/>
      <c r="AE769" s="130"/>
      <c r="AF769" s="130"/>
      <c r="AG769" s="130"/>
      <c r="AH769" s="130"/>
      <c r="AI769" s="130"/>
      <c r="AJ769" s="116"/>
    </row>
    <row r="770">
      <c r="A770" s="128"/>
      <c r="B770" s="129"/>
      <c r="C770" s="130"/>
      <c r="D770" s="130"/>
      <c r="E770" s="130"/>
      <c r="F770" s="130"/>
      <c r="G770" s="83"/>
      <c r="H770" s="83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130"/>
      <c r="AC770" s="130"/>
      <c r="AD770" s="130"/>
      <c r="AE770" s="130"/>
      <c r="AF770" s="130"/>
      <c r="AG770" s="130"/>
      <c r="AH770" s="130"/>
      <c r="AI770" s="130"/>
      <c r="AJ770" s="116"/>
    </row>
    <row r="771">
      <c r="A771" s="128"/>
      <c r="B771" s="129"/>
      <c r="C771" s="130"/>
      <c r="D771" s="130"/>
      <c r="E771" s="130"/>
      <c r="F771" s="130"/>
      <c r="G771" s="83"/>
      <c r="H771" s="83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130"/>
      <c r="AD771" s="130"/>
      <c r="AE771" s="130"/>
      <c r="AF771" s="130"/>
      <c r="AG771" s="130"/>
      <c r="AH771" s="130"/>
      <c r="AI771" s="130"/>
      <c r="AJ771" s="116"/>
    </row>
    <row r="772">
      <c r="A772" s="128"/>
      <c r="B772" s="129"/>
      <c r="C772" s="130"/>
      <c r="D772" s="130"/>
      <c r="E772" s="130"/>
      <c r="F772" s="130"/>
      <c r="G772" s="83"/>
      <c r="H772" s="83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130"/>
      <c r="AD772" s="130"/>
      <c r="AE772" s="130"/>
      <c r="AF772" s="130"/>
      <c r="AG772" s="130"/>
      <c r="AH772" s="130"/>
      <c r="AI772" s="130"/>
      <c r="AJ772" s="116"/>
    </row>
    <row r="773">
      <c r="A773" s="128"/>
      <c r="B773" s="129"/>
      <c r="C773" s="130"/>
      <c r="D773" s="130"/>
      <c r="E773" s="130"/>
      <c r="F773" s="130"/>
      <c r="G773" s="83"/>
      <c r="H773" s="83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0"/>
      <c r="AC773" s="130"/>
      <c r="AD773" s="130"/>
      <c r="AE773" s="130"/>
      <c r="AF773" s="130"/>
      <c r="AG773" s="130"/>
      <c r="AH773" s="130"/>
      <c r="AI773" s="130"/>
      <c r="AJ773" s="116"/>
    </row>
    <row r="774">
      <c r="A774" s="128"/>
      <c r="B774" s="129"/>
      <c r="C774" s="130"/>
      <c r="D774" s="130"/>
      <c r="E774" s="130"/>
      <c r="F774" s="130"/>
      <c r="G774" s="83"/>
      <c r="H774" s="83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130"/>
      <c r="AD774" s="130"/>
      <c r="AE774" s="130"/>
      <c r="AF774" s="130"/>
      <c r="AG774" s="130"/>
      <c r="AH774" s="130"/>
      <c r="AI774" s="130"/>
      <c r="AJ774" s="116"/>
    </row>
    <row r="775">
      <c r="A775" s="128"/>
      <c r="B775" s="129"/>
      <c r="C775" s="130"/>
      <c r="D775" s="130"/>
      <c r="E775" s="130"/>
      <c r="F775" s="130"/>
      <c r="G775" s="83"/>
      <c r="H775" s="83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130"/>
      <c r="AD775" s="130"/>
      <c r="AE775" s="130"/>
      <c r="AF775" s="130"/>
      <c r="AG775" s="130"/>
      <c r="AH775" s="130"/>
      <c r="AI775" s="130"/>
      <c r="AJ775" s="116"/>
    </row>
    <row r="776">
      <c r="A776" s="128"/>
      <c r="B776" s="129"/>
      <c r="C776" s="130"/>
      <c r="D776" s="130"/>
      <c r="E776" s="130"/>
      <c r="F776" s="130"/>
      <c r="G776" s="83"/>
      <c r="H776" s="83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0"/>
      <c r="AC776" s="130"/>
      <c r="AD776" s="130"/>
      <c r="AE776" s="130"/>
      <c r="AF776" s="130"/>
      <c r="AG776" s="130"/>
      <c r="AH776" s="130"/>
      <c r="AI776" s="130"/>
      <c r="AJ776" s="116"/>
    </row>
    <row r="777">
      <c r="A777" s="128"/>
      <c r="B777" s="129"/>
      <c r="C777" s="130"/>
      <c r="D777" s="130"/>
      <c r="E777" s="130"/>
      <c r="F777" s="130"/>
      <c r="G777" s="83"/>
      <c r="H777" s="83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130"/>
      <c r="AC777" s="130"/>
      <c r="AD777" s="130"/>
      <c r="AE777" s="130"/>
      <c r="AF777" s="130"/>
      <c r="AG777" s="130"/>
      <c r="AH777" s="130"/>
      <c r="AI777" s="130"/>
      <c r="AJ777" s="116"/>
    </row>
    <row r="778">
      <c r="A778" s="128"/>
      <c r="B778" s="129"/>
      <c r="C778" s="130"/>
      <c r="D778" s="130"/>
      <c r="E778" s="130"/>
      <c r="F778" s="130"/>
      <c r="G778" s="83"/>
      <c r="H778" s="83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130"/>
      <c r="AC778" s="130"/>
      <c r="AD778" s="130"/>
      <c r="AE778" s="130"/>
      <c r="AF778" s="130"/>
      <c r="AG778" s="130"/>
      <c r="AH778" s="130"/>
      <c r="AI778" s="130"/>
      <c r="AJ778" s="116"/>
    </row>
    <row r="779">
      <c r="A779" s="128"/>
      <c r="B779" s="129"/>
      <c r="C779" s="130"/>
      <c r="D779" s="130"/>
      <c r="E779" s="130"/>
      <c r="F779" s="130"/>
      <c r="G779" s="83"/>
      <c r="H779" s="83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130"/>
      <c r="AC779" s="130"/>
      <c r="AD779" s="130"/>
      <c r="AE779" s="130"/>
      <c r="AF779" s="130"/>
      <c r="AG779" s="130"/>
      <c r="AH779" s="130"/>
      <c r="AI779" s="130"/>
      <c r="AJ779" s="116"/>
    </row>
    <row r="780">
      <c r="A780" s="128"/>
      <c r="B780" s="129"/>
      <c r="C780" s="130"/>
      <c r="D780" s="130"/>
      <c r="E780" s="130"/>
      <c r="F780" s="130"/>
      <c r="G780" s="83"/>
      <c r="H780" s="83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130"/>
      <c r="AC780" s="130"/>
      <c r="AD780" s="130"/>
      <c r="AE780" s="130"/>
      <c r="AF780" s="130"/>
      <c r="AG780" s="130"/>
      <c r="AH780" s="130"/>
      <c r="AI780" s="130"/>
      <c r="AJ780" s="116"/>
    </row>
    <row r="781">
      <c r="A781" s="128"/>
      <c r="B781" s="129"/>
      <c r="C781" s="130"/>
      <c r="D781" s="130"/>
      <c r="E781" s="130"/>
      <c r="F781" s="130"/>
      <c r="G781" s="83"/>
      <c r="H781" s="83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130"/>
      <c r="AC781" s="130"/>
      <c r="AD781" s="130"/>
      <c r="AE781" s="130"/>
      <c r="AF781" s="130"/>
      <c r="AG781" s="130"/>
      <c r="AH781" s="130"/>
      <c r="AI781" s="130"/>
      <c r="AJ781" s="116"/>
    </row>
    <row r="782">
      <c r="A782" s="128"/>
      <c r="B782" s="129"/>
      <c r="C782" s="130"/>
      <c r="D782" s="130"/>
      <c r="E782" s="130"/>
      <c r="F782" s="130"/>
      <c r="G782" s="83"/>
      <c r="H782" s="83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0"/>
      <c r="AC782" s="130"/>
      <c r="AD782" s="130"/>
      <c r="AE782" s="130"/>
      <c r="AF782" s="130"/>
      <c r="AG782" s="130"/>
      <c r="AH782" s="130"/>
      <c r="AI782" s="130"/>
      <c r="AJ782" s="116"/>
    </row>
    <row r="783">
      <c r="A783" s="128"/>
      <c r="B783" s="129"/>
      <c r="C783" s="130"/>
      <c r="D783" s="130"/>
      <c r="E783" s="130"/>
      <c r="F783" s="130"/>
      <c r="G783" s="83"/>
      <c r="H783" s="83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0"/>
      <c r="AC783" s="130"/>
      <c r="AD783" s="130"/>
      <c r="AE783" s="130"/>
      <c r="AF783" s="130"/>
      <c r="AG783" s="130"/>
      <c r="AH783" s="130"/>
      <c r="AI783" s="130"/>
      <c r="AJ783" s="116"/>
    </row>
    <row r="784">
      <c r="A784" s="128"/>
      <c r="B784" s="129"/>
      <c r="C784" s="130"/>
      <c r="D784" s="130"/>
      <c r="E784" s="130"/>
      <c r="F784" s="130"/>
      <c r="G784" s="83"/>
      <c r="H784" s="83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130"/>
      <c r="AC784" s="130"/>
      <c r="AD784" s="130"/>
      <c r="AE784" s="130"/>
      <c r="AF784" s="130"/>
      <c r="AG784" s="130"/>
      <c r="AH784" s="130"/>
      <c r="AI784" s="130"/>
      <c r="AJ784" s="116"/>
    </row>
    <row r="785">
      <c r="A785" s="128"/>
      <c r="B785" s="129"/>
      <c r="C785" s="130"/>
      <c r="D785" s="130"/>
      <c r="E785" s="130"/>
      <c r="F785" s="130"/>
      <c r="G785" s="83"/>
      <c r="H785" s="83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130"/>
      <c r="AC785" s="130"/>
      <c r="AD785" s="130"/>
      <c r="AE785" s="130"/>
      <c r="AF785" s="130"/>
      <c r="AG785" s="130"/>
      <c r="AH785" s="130"/>
      <c r="AI785" s="130"/>
      <c r="AJ785" s="116"/>
    </row>
    <row r="786">
      <c r="A786" s="128"/>
      <c r="B786" s="129"/>
      <c r="C786" s="130"/>
      <c r="D786" s="130"/>
      <c r="E786" s="130"/>
      <c r="F786" s="130"/>
      <c r="G786" s="83"/>
      <c r="H786" s="83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130"/>
      <c r="AC786" s="130"/>
      <c r="AD786" s="130"/>
      <c r="AE786" s="130"/>
      <c r="AF786" s="130"/>
      <c r="AG786" s="130"/>
      <c r="AH786" s="130"/>
      <c r="AI786" s="130"/>
      <c r="AJ786" s="116"/>
    </row>
    <row r="787">
      <c r="A787" s="128"/>
      <c r="B787" s="129"/>
      <c r="C787" s="130"/>
      <c r="D787" s="130"/>
      <c r="E787" s="130"/>
      <c r="F787" s="130"/>
      <c r="G787" s="83"/>
      <c r="H787" s="83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130"/>
      <c r="AC787" s="130"/>
      <c r="AD787" s="130"/>
      <c r="AE787" s="130"/>
      <c r="AF787" s="130"/>
      <c r="AG787" s="130"/>
      <c r="AH787" s="130"/>
      <c r="AI787" s="130"/>
      <c r="AJ787" s="116"/>
    </row>
    <row r="788">
      <c r="A788" s="128"/>
      <c r="B788" s="129"/>
      <c r="C788" s="130"/>
      <c r="D788" s="130"/>
      <c r="E788" s="130"/>
      <c r="F788" s="130"/>
      <c r="G788" s="83"/>
      <c r="H788" s="83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130"/>
      <c r="AC788" s="130"/>
      <c r="AD788" s="130"/>
      <c r="AE788" s="130"/>
      <c r="AF788" s="130"/>
      <c r="AG788" s="130"/>
      <c r="AH788" s="130"/>
      <c r="AI788" s="130"/>
      <c r="AJ788" s="116"/>
    </row>
    <row r="789">
      <c r="A789" s="128"/>
      <c r="B789" s="129"/>
      <c r="C789" s="130"/>
      <c r="D789" s="130"/>
      <c r="E789" s="130"/>
      <c r="F789" s="130"/>
      <c r="G789" s="83"/>
      <c r="H789" s="83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0"/>
      <c r="AC789" s="130"/>
      <c r="AD789" s="130"/>
      <c r="AE789" s="130"/>
      <c r="AF789" s="130"/>
      <c r="AG789" s="130"/>
      <c r="AH789" s="130"/>
      <c r="AI789" s="130"/>
      <c r="AJ789" s="116"/>
    </row>
    <row r="790">
      <c r="A790" s="128"/>
      <c r="B790" s="129"/>
      <c r="C790" s="130"/>
      <c r="D790" s="130"/>
      <c r="E790" s="130"/>
      <c r="F790" s="130"/>
      <c r="G790" s="83"/>
      <c r="H790" s="83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0"/>
      <c r="AC790" s="130"/>
      <c r="AD790" s="130"/>
      <c r="AE790" s="130"/>
      <c r="AF790" s="130"/>
      <c r="AG790" s="130"/>
      <c r="AH790" s="130"/>
      <c r="AI790" s="130"/>
      <c r="AJ790" s="116"/>
    </row>
    <row r="791">
      <c r="A791" s="128"/>
      <c r="B791" s="129"/>
      <c r="C791" s="130"/>
      <c r="D791" s="130"/>
      <c r="E791" s="130"/>
      <c r="F791" s="130"/>
      <c r="G791" s="83"/>
      <c r="H791" s="83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0"/>
      <c r="AC791" s="130"/>
      <c r="AD791" s="130"/>
      <c r="AE791" s="130"/>
      <c r="AF791" s="130"/>
      <c r="AG791" s="130"/>
      <c r="AH791" s="130"/>
      <c r="AI791" s="130"/>
      <c r="AJ791" s="116"/>
    </row>
    <row r="792">
      <c r="A792" s="128"/>
      <c r="B792" s="129"/>
      <c r="C792" s="130"/>
      <c r="D792" s="130"/>
      <c r="E792" s="130"/>
      <c r="F792" s="130"/>
      <c r="G792" s="83"/>
      <c r="H792" s="83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130"/>
      <c r="AC792" s="130"/>
      <c r="AD792" s="130"/>
      <c r="AE792" s="130"/>
      <c r="AF792" s="130"/>
      <c r="AG792" s="130"/>
      <c r="AH792" s="130"/>
      <c r="AI792" s="130"/>
      <c r="AJ792" s="116"/>
    </row>
    <row r="793">
      <c r="A793" s="128"/>
      <c r="B793" s="129"/>
      <c r="C793" s="130"/>
      <c r="D793" s="130"/>
      <c r="E793" s="130"/>
      <c r="F793" s="130"/>
      <c r="G793" s="83"/>
      <c r="H793" s="83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130"/>
      <c r="AD793" s="130"/>
      <c r="AE793" s="130"/>
      <c r="AF793" s="130"/>
      <c r="AG793" s="130"/>
      <c r="AH793" s="130"/>
      <c r="AI793" s="130"/>
      <c r="AJ793" s="116"/>
    </row>
    <row r="794">
      <c r="A794" s="128"/>
      <c r="B794" s="129"/>
      <c r="C794" s="130"/>
      <c r="D794" s="130"/>
      <c r="E794" s="130"/>
      <c r="F794" s="130"/>
      <c r="G794" s="83"/>
      <c r="H794" s="83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130"/>
      <c r="AD794" s="130"/>
      <c r="AE794" s="130"/>
      <c r="AF794" s="130"/>
      <c r="AG794" s="130"/>
      <c r="AH794" s="130"/>
      <c r="AI794" s="130"/>
      <c r="AJ794" s="116"/>
    </row>
    <row r="795">
      <c r="A795" s="128"/>
      <c r="B795" s="129"/>
      <c r="C795" s="130"/>
      <c r="D795" s="130"/>
      <c r="E795" s="130"/>
      <c r="F795" s="130"/>
      <c r="G795" s="83"/>
      <c r="H795" s="83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130"/>
      <c r="AC795" s="130"/>
      <c r="AD795" s="130"/>
      <c r="AE795" s="130"/>
      <c r="AF795" s="130"/>
      <c r="AG795" s="130"/>
      <c r="AH795" s="130"/>
      <c r="AI795" s="130"/>
      <c r="AJ795" s="116"/>
    </row>
    <row r="796">
      <c r="A796" s="128"/>
      <c r="B796" s="129"/>
      <c r="C796" s="130"/>
      <c r="D796" s="130"/>
      <c r="E796" s="130"/>
      <c r="F796" s="130"/>
      <c r="G796" s="83"/>
      <c r="H796" s="83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130"/>
      <c r="AC796" s="130"/>
      <c r="AD796" s="130"/>
      <c r="AE796" s="130"/>
      <c r="AF796" s="130"/>
      <c r="AG796" s="130"/>
      <c r="AH796" s="130"/>
      <c r="AI796" s="130"/>
      <c r="AJ796" s="116"/>
    </row>
    <row r="797">
      <c r="A797" s="128"/>
      <c r="B797" s="129"/>
      <c r="C797" s="130"/>
      <c r="D797" s="130"/>
      <c r="E797" s="130"/>
      <c r="F797" s="130"/>
      <c r="G797" s="83"/>
      <c r="H797" s="83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130"/>
      <c r="AC797" s="130"/>
      <c r="AD797" s="130"/>
      <c r="AE797" s="130"/>
      <c r="AF797" s="130"/>
      <c r="AG797" s="130"/>
      <c r="AH797" s="130"/>
      <c r="AI797" s="130"/>
      <c r="AJ797" s="116"/>
    </row>
    <row r="798">
      <c r="A798" s="128"/>
      <c r="B798" s="129"/>
      <c r="C798" s="130"/>
      <c r="D798" s="130"/>
      <c r="E798" s="130"/>
      <c r="F798" s="130"/>
      <c r="G798" s="83"/>
      <c r="H798" s="83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130"/>
      <c r="AC798" s="130"/>
      <c r="AD798" s="130"/>
      <c r="AE798" s="130"/>
      <c r="AF798" s="130"/>
      <c r="AG798" s="130"/>
      <c r="AH798" s="130"/>
      <c r="AI798" s="130"/>
      <c r="AJ798" s="116"/>
    </row>
    <row r="799">
      <c r="A799" s="128"/>
      <c r="B799" s="129"/>
      <c r="C799" s="130"/>
      <c r="D799" s="130"/>
      <c r="E799" s="130"/>
      <c r="F799" s="130"/>
      <c r="G799" s="83"/>
      <c r="H799" s="83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130"/>
      <c r="AC799" s="130"/>
      <c r="AD799" s="130"/>
      <c r="AE799" s="130"/>
      <c r="AF799" s="130"/>
      <c r="AG799" s="130"/>
      <c r="AH799" s="130"/>
      <c r="AI799" s="130"/>
      <c r="AJ799" s="116"/>
    </row>
    <row r="800">
      <c r="A800" s="128"/>
      <c r="B800" s="129"/>
      <c r="C800" s="130"/>
      <c r="D800" s="130"/>
      <c r="E800" s="130"/>
      <c r="F800" s="130"/>
      <c r="G800" s="83"/>
      <c r="H800" s="83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130"/>
      <c r="AC800" s="130"/>
      <c r="AD800" s="130"/>
      <c r="AE800" s="130"/>
      <c r="AF800" s="130"/>
      <c r="AG800" s="130"/>
      <c r="AH800" s="130"/>
      <c r="AI800" s="130"/>
      <c r="AJ800" s="116"/>
    </row>
    <row r="801">
      <c r="A801" s="128"/>
      <c r="B801" s="129"/>
      <c r="C801" s="130"/>
      <c r="D801" s="130"/>
      <c r="E801" s="130"/>
      <c r="F801" s="130"/>
      <c r="G801" s="83"/>
      <c r="H801" s="83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130"/>
      <c r="AC801" s="130"/>
      <c r="AD801" s="130"/>
      <c r="AE801" s="130"/>
      <c r="AF801" s="130"/>
      <c r="AG801" s="130"/>
      <c r="AH801" s="130"/>
      <c r="AI801" s="130"/>
      <c r="AJ801" s="116"/>
    </row>
    <row r="802">
      <c r="A802" s="128"/>
      <c r="B802" s="129"/>
      <c r="C802" s="130"/>
      <c r="D802" s="130"/>
      <c r="E802" s="130"/>
      <c r="F802" s="130"/>
      <c r="G802" s="83"/>
      <c r="H802" s="83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130"/>
      <c r="AC802" s="130"/>
      <c r="AD802" s="130"/>
      <c r="AE802" s="130"/>
      <c r="AF802" s="130"/>
      <c r="AG802" s="130"/>
      <c r="AH802" s="130"/>
      <c r="AI802" s="130"/>
      <c r="AJ802" s="116"/>
    </row>
    <row r="803">
      <c r="A803" s="128"/>
      <c r="B803" s="129"/>
      <c r="C803" s="130"/>
      <c r="D803" s="130"/>
      <c r="E803" s="130"/>
      <c r="F803" s="128"/>
      <c r="G803" s="83"/>
      <c r="H803" s="83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130"/>
      <c r="AC803" s="130"/>
      <c r="AD803" s="130"/>
      <c r="AE803" s="130"/>
      <c r="AF803" s="130"/>
      <c r="AG803" s="130"/>
      <c r="AH803" s="130"/>
      <c r="AI803" s="130"/>
      <c r="AJ803" s="116"/>
    </row>
    <row r="804">
      <c r="A804" s="128"/>
      <c r="B804" s="129"/>
      <c r="C804" s="130"/>
      <c r="D804" s="130"/>
      <c r="E804" s="130"/>
      <c r="F804" s="130"/>
      <c r="G804" s="83"/>
      <c r="H804" s="83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130"/>
      <c r="AC804" s="130"/>
      <c r="AD804" s="130"/>
      <c r="AE804" s="130"/>
      <c r="AF804" s="130"/>
      <c r="AG804" s="130"/>
      <c r="AH804" s="130"/>
      <c r="AI804" s="130"/>
      <c r="AJ804" s="116"/>
    </row>
    <row r="805">
      <c r="A805" s="128"/>
      <c r="B805" s="129"/>
      <c r="C805" s="130"/>
      <c r="D805" s="130"/>
      <c r="E805" s="130"/>
      <c r="F805" s="130"/>
      <c r="G805" s="83"/>
      <c r="H805" s="83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0"/>
      <c r="AC805" s="130"/>
      <c r="AD805" s="130"/>
      <c r="AE805" s="130"/>
      <c r="AF805" s="130"/>
      <c r="AG805" s="130"/>
      <c r="AH805" s="130"/>
      <c r="AI805" s="130"/>
      <c r="AJ805" s="116"/>
    </row>
    <row r="806">
      <c r="A806" s="128"/>
      <c r="B806" s="129"/>
      <c r="C806" s="130"/>
      <c r="D806" s="130"/>
      <c r="E806" s="130"/>
      <c r="F806" s="130"/>
      <c r="G806" s="83"/>
      <c r="H806" s="83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0"/>
      <c r="AC806" s="130"/>
      <c r="AD806" s="130"/>
      <c r="AE806" s="130"/>
      <c r="AF806" s="130"/>
      <c r="AG806" s="130"/>
      <c r="AH806" s="130"/>
      <c r="AI806" s="130"/>
      <c r="AJ806" s="116"/>
    </row>
    <row r="807">
      <c r="A807" s="128"/>
      <c r="B807" s="129"/>
      <c r="C807" s="130"/>
      <c r="D807" s="130"/>
      <c r="E807" s="130"/>
      <c r="F807" s="130"/>
      <c r="G807" s="83"/>
      <c r="H807" s="83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0"/>
      <c r="AC807" s="130"/>
      <c r="AD807" s="130"/>
      <c r="AE807" s="130"/>
      <c r="AF807" s="130"/>
      <c r="AG807" s="130"/>
      <c r="AH807" s="130"/>
      <c r="AI807" s="130"/>
      <c r="AJ807" s="116"/>
    </row>
    <row r="808">
      <c r="A808" s="128"/>
      <c r="B808" s="129"/>
      <c r="C808" s="130"/>
      <c r="D808" s="130"/>
      <c r="E808" s="130"/>
      <c r="F808" s="130"/>
      <c r="G808" s="83"/>
      <c r="H808" s="83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0"/>
      <c r="AC808" s="130"/>
      <c r="AD808" s="130"/>
      <c r="AE808" s="130"/>
      <c r="AF808" s="130"/>
      <c r="AG808" s="130"/>
      <c r="AH808" s="130"/>
      <c r="AI808" s="130"/>
      <c r="AJ808" s="116"/>
    </row>
    <row r="809">
      <c r="A809" s="128"/>
      <c r="B809" s="129"/>
      <c r="C809" s="130"/>
      <c r="D809" s="130"/>
      <c r="E809" s="130"/>
      <c r="F809" s="130"/>
      <c r="G809" s="83"/>
      <c r="H809" s="83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130"/>
      <c r="AD809" s="130"/>
      <c r="AE809" s="130"/>
      <c r="AF809" s="130"/>
      <c r="AG809" s="130"/>
      <c r="AH809" s="130"/>
      <c r="AI809" s="130"/>
      <c r="AJ809" s="116"/>
    </row>
    <row r="810">
      <c r="A810" s="128"/>
      <c r="B810" s="129"/>
      <c r="C810" s="130"/>
      <c r="D810" s="130"/>
      <c r="E810" s="130"/>
      <c r="F810" s="130"/>
      <c r="G810" s="83"/>
      <c r="H810" s="83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130"/>
      <c r="AC810" s="130"/>
      <c r="AD810" s="130"/>
      <c r="AE810" s="130"/>
      <c r="AF810" s="130"/>
      <c r="AG810" s="130"/>
      <c r="AH810" s="130"/>
      <c r="AI810" s="130"/>
      <c r="AJ810" s="116"/>
    </row>
    <row r="811">
      <c r="A811" s="128"/>
      <c r="B811" s="129"/>
      <c r="C811" s="130"/>
      <c r="D811" s="130"/>
      <c r="E811" s="130"/>
      <c r="F811" s="130"/>
      <c r="G811" s="83"/>
      <c r="H811" s="83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130"/>
      <c r="AC811" s="130"/>
      <c r="AD811" s="130"/>
      <c r="AE811" s="130"/>
      <c r="AF811" s="130"/>
      <c r="AG811" s="130"/>
      <c r="AH811" s="130"/>
      <c r="AI811" s="130"/>
      <c r="AJ811" s="116"/>
    </row>
    <row r="812">
      <c r="A812" s="128"/>
      <c r="B812" s="129"/>
      <c r="C812" s="130"/>
      <c r="D812" s="130"/>
      <c r="E812" s="130"/>
      <c r="F812" s="130"/>
      <c r="G812" s="83"/>
      <c r="H812" s="83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130"/>
      <c r="AD812" s="130"/>
      <c r="AE812" s="130"/>
      <c r="AF812" s="130"/>
      <c r="AG812" s="130"/>
      <c r="AH812" s="130"/>
      <c r="AI812" s="130"/>
      <c r="AJ812" s="116"/>
    </row>
    <row r="813">
      <c r="A813" s="128"/>
      <c r="B813" s="129"/>
      <c r="C813" s="130"/>
      <c r="D813" s="130"/>
      <c r="E813" s="130"/>
      <c r="F813" s="130"/>
      <c r="G813" s="83"/>
      <c r="H813" s="83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130"/>
      <c r="AD813" s="130"/>
      <c r="AE813" s="130"/>
      <c r="AF813" s="130"/>
      <c r="AG813" s="130"/>
      <c r="AH813" s="130"/>
      <c r="AI813" s="130"/>
      <c r="AJ813" s="116"/>
    </row>
    <row r="814">
      <c r="A814" s="128"/>
      <c r="B814" s="129"/>
      <c r="C814" s="130"/>
      <c r="D814" s="130"/>
      <c r="E814" s="130"/>
      <c r="F814" s="130"/>
      <c r="G814" s="83"/>
      <c r="H814" s="83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130"/>
      <c r="AC814" s="130"/>
      <c r="AD814" s="130"/>
      <c r="AE814" s="130"/>
      <c r="AF814" s="130"/>
      <c r="AG814" s="130"/>
      <c r="AH814" s="130"/>
      <c r="AI814" s="130"/>
      <c r="AJ814" s="116"/>
    </row>
    <row r="815">
      <c r="A815" s="128"/>
      <c r="B815" s="129"/>
      <c r="C815" s="130"/>
      <c r="D815" s="130"/>
      <c r="E815" s="130"/>
      <c r="F815" s="130"/>
      <c r="G815" s="83"/>
      <c r="H815" s="83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130"/>
      <c r="AC815" s="130"/>
      <c r="AD815" s="130"/>
      <c r="AE815" s="130"/>
      <c r="AF815" s="130"/>
      <c r="AG815" s="130"/>
      <c r="AH815" s="130"/>
      <c r="AI815" s="130"/>
      <c r="AJ815" s="116"/>
    </row>
    <row r="816">
      <c r="A816" s="128"/>
      <c r="B816" s="129"/>
      <c r="C816" s="130"/>
      <c r="D816" s="130"/>
      <c r="E816" s="130"/>
      <c r="F816" s="130"/>
      <c r="G816" s="83"/>
      <c r="H816" s="83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130"/>
      <c r="AC816" s="130"/>
      <c r="AD816" s="130"/>
      <c r="AE816" s="130"/>
      <c r="AF816" s="130"/>
      <c r="AG816" s="130"/>
      <c r="AH816" s="130"/>
      <c r="AI816" s="130"/>
      <c r="AJ816" s="116"/>
    </row>
    <row r="817">
      <c r="A817" s="128"/>
      <c r="B817" s="129"/>
      <c r="C817" s="130"/>
      <c r="D817" s="130"/>
      <c r="E817" s="130"/>
      <c r="F817" s="130"/>
      <c r="G817" s="83"/>
      <c r="H817" s="83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130"/>
      <c r="AC817" s="130"/>
      <c r="AD817" s="130"/>
      <c r="AE817" s="130"/>
      <c r="AF817" s="130"/>
      <c r="AG817" s="130"/>
      <c r="AH817" s="130"/>
      <c r="AI817" s="130"/>
      <c r="AJ817" s="116"/>
    </row>
    <row r="818">
      <c r="A818" s="128"/>
      <c r="B818" s="129"/>
      <c r="C818" s="130"/>
      <c r="D818" s="130"/>
      <c r="E818" s="130"/>
      <c r="F818" s="130"/>
      <c r="G818" s="83"/>
      <c r="H818" s="83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130"/>
      <c r="AC818" s="130"/>
      <c r="AD818" s="130"/>
      <c r="AE818" s="130"/>
      <c r="AF818" s="130"/>
      <c r="AG818" s="130"/>
      <c r="AH818" s="130"/>
      <c r="AI818" s="130"/>
      <c r="AJ818" s="116"/>
    </row>
    <row r="819">
      <c r="A819" s="128"/>
      <c r="B819" s="129"/>
      <c r="C819" s="130"/>
      <c r="D819" s="130"/>
      <c r="E819" s="130"/>
      <c r="F819" s="130"/>
      <c r="G819" s="83"/>
      <c r="H819" s="83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130"/>
      <c r="AC819" s="130"/>
      <c r="AD819" s="130"/>
      <c r="AE819" s="130"/>
      <c r="AF819" s="130"/>
      <c r="AG819" s="130"/>
      <c r="AH819" s="130"/>
      <c r="AI819" s="130"/>
      <c r="AJ819" s="116"/>
    </row>
    <row r="820">
      <c r="A820" s="128"/>
      <c r="B820" s="129"/>
      <c r="C820" s="130"/>
      <c r="D820" s="130"/>
      <c r="E820" s="130"/>
      <c r="F820" s="130"/>
      <c r="G820" s="83"/>
      <c r="H820" s="83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130"/>
      <c r="AC820" s="130"/>
      <c r="AD820" s="130"/>
      <c r="AE820" s="130"/>
      <c r="AF820" s="130"/>
      <c r="AG820" s="130"/>
      <c r="AH820" s="130"/>
      <c r="AI820" s="130"/>
      <c r="AJ820" s="116"/>
    </row>
    <row r="821">
      <c r="A821" s="128"/>
      <c r="B821" s="129"/>
      <c r="C821" s="130"/>
      <c r="D821" s="130"/>
      <c r="E821" s="130"/>
      <c r="F821" s="130"/>
      <c r="G821" s="83"/>
      <c r="H821" s="83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130"/>
      <c r="AC821" s="130"/>
      <c r="AD821" s="130"/>
      <c r="AE821" s="130"/>
      <c r="AF821" s="130"/>
      <c r="AG821" s="130"/>
      <c r="AH821" s="130"/>
      <c r="AI821" s="130"/>
      <c r="AJ821" s="116"/>
    </row>
    <row r="822">
      <c r="A822" s="128"/>
      <c r="B822" s="129"/>
      <c r="C822" s="130"/>
      <c r="D822" s="130"/>
      <c r="E822" s="130"/>
      <c r="F822" s="130"/>
      <c r="G822" s="83"/>
      <c r="H822" s="83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130"/>
      <c r="AC822" s="130"/>
      <c r="AD822" s="130"/>
      <c r="AE822" s="130"/>
      <c r="AF822" s="130"/>
      <c r="AG822" s="130"/>
      <c r="AH822" s="130"/>
      <c r="AI822" s="130"/>
      <c r="AJ822" s="116"/>
    </row>
    <row r="823">
      <c r="A823" s="128"/>
      <c r="B823" s="129"/>
      <c r="C823" s="130"/>
      <c r="D823" s="130"/>
      <c r="E823" s="130"/>
      <c r="F823" s="130"/>
      <c r="G823" s="83"/>
      <c r="H823" s="83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130"/>
      <c r="AC823" s="130"/>
      <c r="AD823" s="130"/>
      <c r="AE823" s="130"/>
      <c r="AF823" s="130"/>
      <c r="AG823" s="130"/>
      <c r="AH823" s="130"/>
      <c r="AI823" s="130"/>
      <c r="AJ823" s="116"/>
    </row>
    <row r="824">
      <c r="A824" s="128"/>
      <c r="B824" s="129"/>
      <c r="C824" s="130"/>
      <c r="D824" s="130"/>
      <c r="E824" s="130"/>
      <c r="F824" s="130"/>
      <c r="G824" s="83"/>
      <c r="H824" s="83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130"/>
      <c r="AC824" s="130"/>
      <c r="AD824" s="130"/>
      <c r="AE824" s="130"/>
      <c r="AF824" s="130"/>
      <c r="AG824" s="130"/>
      <c r="AH824" s="130"/>
      <c r="AI824" s="130"/>
      <c r="AJ824" s="116"/>
    </row>
    <row r="825">
      <c r="A825" s="128"/>
      <c r="B825" s="129"/>
      <c r="C825" s="130"/>
      <c r="D825" s="130"/>
      <c r="E825" s="130"/>
      <c r="F825" s="130"/>
      <c r="G825" s="83"/>
      <c r="H825" s="83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130"/>
      <c r="AC825" s="130"/>
      <c r="AD825" s="130"/>
      <c r="AE825" s="130"/>
      <c r="AF825" s="130"/>
      <c r="AG825" s="130"/>
      <c r="AH825" s="130"/>
      <c r="AI825" s="130"/>
      <c r="AJ825" s="116"/>
    </row>
    <row r="826">
      <c r="A826" s="128"/>
      <c r="B826" s="129"/>
      <c r="C826" s="130"/>
      <c r="D826" s="130"/>
      <c r="E826" s="130"/>
      <c r="F826" s="130"/>
      <c r="G826" s="83"/>
      <c r="H826" s="83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130"/>
      <c r="AD826" s="130"/>
      <c r="AE826" s="130"/>
      <c r="AF826" s="130"/>
      <c r="AG826" s="130"/>
      <c r="AH826" s="130"/>
      <c r="AI826" s="130"/>
      <c r="AJ826" s="116"/>
    </row>
    <row r="827">
      <c r="A827" s="128"/>
      <c r="B827" s="129"/>
      <c r="C827" s="130"/>
      <c r="D827" s="130"/>
      <c r="E827" s="130"/>
      <c r="F827" s="130"/>
      <c r="G827" s="83"/>
      <c r="H827" s="83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130"/>
      <c r="AD827" s="130"/>
      <c r="AE827" s="130"/>
      <c r="AF827" s="130"/>
      <c r="AG827" s="130"/>
      <c r="AH827" s="130"/>
      <c r="AI827" s="130"/>
      <c r="AJ827" s="116"/>
    </row>
    <row r="828">
      <c r="A828" s="128"/>
      <c r="B828" s="129"/>
      <c r="C828" s="130"/>
      <c r="D828" s="130"/>
      <c r="E828" s="130"/>
      <c r="F828" s="130"/>
      <c r="G828" s="83"/>
      <c r="H828" s="83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130"/>
      <c r="AC828" s="130"/>
      <c r="AD828" s="130"/>
      <c r="AE828" s="130"/>
      <c r="AF828" s="130"/>
      <c r="AG828" s="130"/>
      <c r="AH828" s="130"/>
      <c r="AI828" s="130"/>
      <c r="AJ828" s="116"/>
    </row>
    <row r="829">
      <c r="A829" s="128"/>
      <c r="B829" s="129"/>
      <c r="C829" s="130"/>
      <c r="D829" s="130"/>
      <c r="E829" s="130"/>
      <c r="F829" s="130"/>
      <c r="G829" s="83"/>
      <c r="H829" s="83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130"/>
      <c r="AC829" s="130"/>
      <c r="AD829" s="130"/>
      <c r="AE829" s="130"/>
      <c r="AF829" s="130"/>
      <c r="AG829" s="130"/>
      <c r="AH829" s="130"/>
      <c r="AI829" s="130"/>
      <c r="AJ829" s="116"/>
    </row>
    <row r="830">
      <c r="A830" s="128"/>
      <c r="B830" s="129"/>
      <c r="C830" s="130"/>
      <c r="D830" s="130"/>
      <c r="E830" s="130"/>
      <c r="F830" s="130"/>
      <c r="G830" s="83"/>
      <c r="H830" s="83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130"/>
      <c r="AC830" s="130"/>
      <c r="AD830" s="130"/>
      <c r="AE830" s="130"/>
      <c r="AF830" s="130"/>
      <c r="AG830" s="130"/>
      <c r="AH830" s="130"/>
      <c r="AI830" s="130"/>
      <c r="AJ830" s="116"/>
    </row>
    <row r="831">
      <c r="A831" s="128"/>
      <c r="B831" s="129"/>
      <c r="C831" s="130"/>
      <c r="D831" s="130"/>
      <c r="E831" s="130"/>
      <c r="F831" s="130"/>
      <c r="G831" s="83"/>
      <c r="H831" s="83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130"/>
      <c r="AD831" s="130"/>
      <c r="AE831" s="130"/>
      <c r="AF831" s="130"/>
      <c r="AG831" s="130"/>
      <c r="AH831" s="130"/>
      <c r="AI831" s="130"/>
      <c r="AJ831" s="116"/>
    </row>
    <row r="832">
      <c r="A832" s="128"/>
      <c r="B832" s="129"/>
      <c r="C832" s="130"/>
      <c r="D832" s="130"/>
      <c r="E832" s="130"/>
      <c r="F832" s="130"/>
      <c r="G832" s="83"/>
      <c r="H832" s="83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130"/>
      <c r="AD832" s="130"/>
      <c r="AE832" s="130"/>
      <c r="AF832" s="130"/>
      <c r="AG832" s="130"/>
      <c r="AH832" s="130"/>
      <c r="AI832" s="130"/>
      <c r="AJ832" s="116"/>
    </row>
    <row r="833">
      <c r="A833" s="128"/>
      <c r="B833" s="129"/>
      <c r="C833" s="130"/>
      <c r="D833" s="130"/>
      <c r="E833" s="130"/>
      <c r="F833" s="130"/>
      <c r="G833" s="83"/>
      <c r="H833" s="83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130"/>
      <c r="AD833" s="130"/>
      <c r="AE833" s="130"/>
      <c r="AF833" s="130"/>
      <c r="AG833" s="130"/>
      <c r="AH833" s="130"/>
      <c r="AI833" s="130"/>
      <c r="AJ833" s="116"/>
    </row>
    <row r="834">
      <c r="A834" s="128"/>
      <c r="B834" s="129"/>
      <c r="C834" s="130"/>
      <c r="D834" s="130"/>
      <c r="E834" s="130"/>
      <c r="F834" s="130"/>
      <c r="G834" s="83"/>
      <c r="H834" s="83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130"/>
      <c r="AC834" s="130"/>
      <c r="AD834" s="130"/>
      <c r="AE834" s="130"/>
      <c r="AF834" s="130"/>
      <c r="AG834" s="130"/>
      <c r="AH834" s="130"/>
      <c r="AI834" s="130"/>
      <c r="AJ834" s="116"/>
    </row>
    <row r="835">
      <c r="A835" s="128"/>
      <c r="B835" s="129"/>
      <c r="C835" s="130"/>
      <c r="D835" s="130"/>
      <c r="E835" s="130"/>
      <c r="F835" s="130"/>
      <c r="G835" s="83"/>
      <c r="H835" s="83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130"/>
      <c r="AC835" s="130"/>
      <c r="AD835" s="130"/>
      <c r="AE835" s="130"/>
      <c r="AF835" s="130"/>
      <c r="AG835" s="130"/>
      <c r="AH835" s="130"/>
      <c r="AI835" s="130"/>
      <c r="AJ835" s="116"/>
    </row>
    <row r="836">
      <c r="A836" s="128"/>
      <c r="B836" s="129"/>
      <c r="C836" s="130"/>
      <c r="D836" s="130"/>
      <c r="E836" s="130"/>
      <c r="F836" s="130"/>
      <c r="G836" s="83"/>
      <c r="H836" s="83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130"/>
      <c r="AC836" s="130"/>
      <c r="AD836" s="130"/>
      <c r="AE836" s="130"/>
      <c r="AF836" s="130"/>
      <c r="AG836" s="130"/>
      <c r="AH836" s="130"/>
      <c r="AI836" s="130"/>
      <c r="AJ836" s="116"/>
    </row>
    <row r="837">
      <c r="A837" s="128"/>
      <c r="B837" s="129"/>
      <c r="C837" s="130"/>
      <c r="D837" s="130"/>
      <c r="E837" s="130"/>
      <c r="F837" s="130"/>
      <c r="G837" s="83"/>
      <c r="H837" s="83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130"/>
      <c r="AC837" s="130"/>
      <c r="AD837" s="130"/>
      <c r="AE837" s="130"/>
      <c r="AF837" s="130"/>
      <c r="AG837" s="130"/>
      <c r="AH837" s="130"/>
      <c r="AI837" s="130"/>
      <c r="AJ837" s="116"/>
    </row>
    <row r="838">
      <c r="A838" s="128"/>
      <c r="B838" s="129"/>
      <c r="C838" s="130"/>
      <c r="D838" s="130"/>
      <c r="E838" s="130"/>
      <c r="F838" s="130"/>
      <c r="G838" s="83"/>
      <c r="H838" s="83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130"/>
      <c r="AC838" s="130"/>
      <c r="AD838" s="130"/>
      <c r="AE838" s="130"/>
      <c r="AF838" s="130"/>
      <c r="AG838" s="130"/>
      <c r="AH838" s="130"/>
      <c r="AI838" s="130"/>
      <c r="AJ838" s="116"/>
    </row>
    <row r="839">
      <c r="A839" s="128"/>
      <c r="B839" s="129"/>
      <c r="C839" s="130"/>
      <c r="D839" s="130"/>
      <c r="E839" s="130"/>
      <c r="F839" s="130"/>
      <c r="G839" s="83"/>
      <c r="H839" s="83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130"/>
      <c r="AC839" s="130"/>
      <c r="AD839" s="130"/>
      <c r="AE839" s="130"/>
      <c r="AF839" s="130"/>
      <c r="AG839" s="130"/>
      <c r="AH839" s="130"/>
      <c r="AI839" s="130"/>
      <c r="AJ839" s="116"/>
    </row>
    <row r="840">
      <c r="A840" s="128"/>
      <c r="B840" s="129"/>
      <c r="C840" s="130"/>
      <c r="D840" s="130"/>
      <c r="E840" s="130"/>
      <c r="F840" s="130"/>
      <c r="G840" s="83"/>
      <c r="H840" s="83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130"/>
      <c r="AC840" s="130"/>
      <c r="AD840" s="130"/>
      <c r="AE840" s="130"/>
      <c r="AF840" s="130"/>
      <c r="AG840" s="130"/>
      <c r="AH840" s="130"/>
      <c r="AI840" s="130"/>
      <c r="AJ840" s="116"/>
    </row>
    <row r="841">
      <c r="A841" s="128"/>
      <c r="B841" s="129"/>
      <c r="C841" s="130"/>
      <c r="D841" s="130"/>
      <c r="E841" s="130"/>
      <c r="F841" s="130"/>
      <c r="G841" s="83"/>
      <c r="H841" s="83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130"/>
      <c r="AC841" s="130"/>
      <c r="AD841" s="130"/>
      <c r="AE841" s="130"/>
      <c r="AF841" s="130"/>
      <c r="AG841" s="130"/>
      <c r="AH841" s="130"/>
      <c r="AI841" s="130"/>
      <c r="AJ841" s="116"/>
    </row>
    <row r="842">
      <c r="A842" s="128"/>
      <c r="B842" s="129"/>
      <c r="C842" s="130"/>
      <c r="D842" s="130"/>
      <c r="E842" s="130"/>
      <c r="F842" s="130"/>
      <c r="G842" s="83"/>
      <c r="H842" s="83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130"/>
      <c r="AC842" s="130"/>
      <c r="AD842" s="130"/>
      <c r="AE842" s="130"/>
      <c r="AF842" s="130"/>
      <c r="AG842" s="130"/>
      <c r="AH842" s="130"/>
      <c r="AI842" s="130"/>
      <c r="AJ842" s="116"/>
    </row>
    <row r="843">
      <c r="A843" s="128"/>
      <c r="B843" s="129"/>
      <c r="C843" s="130"/>
      <c r="D843" s="130"/>
      <c r="E843" s="130"/>
      <c r="F843" s="130"/>
      <c r="G843" s="83"/>
      <c r="H843" s="83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130"/>
      <c r="AC843" s="130"/>
      <c r="AD843" s="130"/>
      <c r="AE843" s="130"/>
      <c r="AF843" s="130"/>
      <c r="AG843" s="130"/>
      <c r="AH843" s="130"/>
      <c r="AI843" s="130"/>
      <c r="AJ843" s="116"/>
    </row>
    <row r="844">
      <c r="A844" s="128"/>
      <c r="B844" s="129"/>
      <c r="C844" s="130"/>
      <c r="D844" s="130"/>
      <c r="E844" s="130"/>
      <c r="F844" s="130"/>
      <c r="G844" s="83"/>
      <c r="H844" s="83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130"/>
      <c r="AC844" s="130"/>
      <c r="AD844" s="130"/>
      <c r="AE844" s="130"/>
      <c r="AF844" s="130"/>
      <c r="AG844" s="130"/>
      <c r="AH844" s="130"/>
      <c r="AI844" s="130"/>
      <c r="AJ844" s="116"/>
    </row>
    <row r="845">
      <c r="A845" s="128"/>
      <c r="B845" s="129"/>
      <c r="C845" s="130"/>
      <c r="D845" s="130"/>
      <c r="E845" s="130"/>
      <c r="F845" s="130"/>
      <c r="G845" s="83"/>
      <c r="H845" s="83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130"/>
      <c r="AC845" s="130"/>
      <c r="AD845" s="130"/>
      <c r="AE845" s="130"/>
      <c r="AF845" s="130"/>
      <c r="AG845" s="130"/>
      <c r="AH845" s="130"/>
      <c r="AI845" s="130"/>
      <c r="AJ845" s="116"/>
    </row>
    <row r="846">
      <c r="A846" s="128"/>
      <c r="B846" s="129"/>
      <c r="C846" s="130"/>
      <c r="D846" s="130"/>
      <c r="E846" s="130"/>
      <c r="F846" s="130"/>
      <c r="G846" s="83"/>
      <c r="H846" s="83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130"/>
      <c r="AC846" s="130"/>
      <c r="AD846" s="130"/>
      <c r="AE846" s="130"/>
      <c r="AF846" s="130"/>
      <c r="AG846" s="130"/>
      <c r="AH846" s="130"/>
      <c r="AI846" s="130"/>
      <c r="AJ846" s="116"/>
    </row>
    <row r="847">
      <c r="A847" s="128"/>
      <c r="B847" s="129"/>
      <c r="C847" s="130"/>
      <c r="D847" s="130"/>
      <c r="E847" s="130"/>
      <c r="F847" s="130"/>
      <c r="G847" s="83"/>
      <c r="H847" s="83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130"/>
      <c r="AC847" s="130"/>
      <c r="AD847" s="130"/>
      <c r="AE847" s="130"/>
      <c r="AF847" s="130"/>
      <c r="AG847" s="130"/>
      <c r="AH847" s="130"/>
      <c r="AI847" s="130"/>
      <c r="AJ847" s="116"/>
    </row>
    <row r="848">
      <c r="A848" s="128"/>
      <c r="B848" s="129"/>
      <c r="C848" s="130"/>
      <c r="D848" s="130"/>
      <c r="E848" s="130"/>
      <c r="F848" s="130"/>
      <c r="G848" s="83"/>
      <c r="H848" s="83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130"/>
      <c r="AC848" s="130"/>
      <c r="AD848" s="130"/>
      <c r="AE848" s="130"/>
      <c r="AF848" s="130"/>
      <c r="AG848" s="130"/>
      <c r="AH848" s="130"/>
      <c r="AI848" s="130"/>
      <c r="AJ848" s="116"/>
    </row>
    <row r="849">
      <c r="A849" s="128"/>
      <c r="B849" s="129"/>
      <c r="C849" s="130"/>
      <c r="D849" s="130"/>
      <c r="E849" s="130"/>
      <c r="F849" s="130"/>
      <c r="G849" s="83"/>
      <c r="H849" s="83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130"/>
      <c r="AC849" s="130"/>
      <c r="AD849" s="130"/>
      <c r="AE849" s="130"/>
      <c r="AF849" s="130"/>
      <c r="AG849" s="130"/>
      <c r="AH849" s="130"/>
      <c r="AI849" s="130"/>
      <c r="AJ849" s="116"/>
    </row>
    <row r="850">
      <c r="A850" s="128"/>
      <c r="B850" s="129"/>
      <c r="C850" s="130"/>
      <c r="D850" s="130"/>
      <c r="E850" s="130"/>
      <c r="F850" s="130"/>
      <c r="G850" s="83"/>
      <c r="H850" s="83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130"/>
      <c r="AC850" s="130"/>
      <c r="AD850" s="130"/>
      <c r="AE850" s="130"/>
      <c r="AF850" s="130"/>
      <c r="AG850" s="130"/>
      <c r="AH850" s="130"/>
      <c r="AI850" s="130"/>
      <c r="AJ850" s="116"/>
    </row>
    <row r="851">
      <c r="A851" s="128"/>
      <c r="B851" s="129"/>
      <c r="C851" s="130"/>
      <c r="D851" s="130"/>
      <c r="E851" s="130"/>
      <c r="F851" s="130"/>
      <c r="G851" s="83"/>
      <c r="H851" s="83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130"/>
      <c r="AD851" s="130"/>
      <c r="AE851" s="130"/>
      <c r="AF851" s="130"/>
      <c r="AG851" s="130"/>
      <c r="AH851" s="130"/>
      <c r="AI851" s="130"/>
      <c r="AJ851" s="116"/>
    </row>
    <row r="852">
      <c r="A852" s="128"/>
      <c r="B852" s="129"/>
      <c r="C852" s="130"/>
      <c r="D852" s="130"/>
      <c r="E852" s="130"/>
      <c r="F852" s="130"/>
      <c r="G852" s="83"/>
      <c r="H852" s="83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130"/>
      <c r="AD852" s="130"/>
      <c r="AE852" s="130"/>
      <c r="AF852" s="130"/>
      <c r="AG852" s="130"/>
      <c r="AH852" s="130"/>
      <c r="AI852" s="130"/>
      <c r="AJ852" s="116"/>
    </row>
    <row r="853">
      <c r="A853" s="128"/>
      <c r="B853" s="129"/>
      <c r="C853" s="130"/>
      <c r="D853" s="130"/>
      <c r="E853" s="130"/>
      <c r="F853" s="130"/>
      <c r="G853" s="83"/>
      <c r="H853" s="83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130"/>
      <c r="AC853" s="130"/>
      <c r="AD853" s="130"/>
      <c r="AE853" s="130"/>
      <c r="AF853" s="130"/>
      <c r="AG853" s="130"/>
      <c r="AH853" s="130"/>
      <c r="AI853" s="130"/>
      <c r="AJ853" s="116"/>
    </row>
    <row r="854">
      <c r="A854" s="128"/>
      <c r="B854" s="129"/>
      <c r="C854" s="130"/>
      <c r="D854" s="130"/>
      <c r="E854" s="130"/>
      <c r="F854" s="130"/>
      <c r="G854" s="83"/>
      <c r="H854" s="83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0"/>
      <c r="AE854" s="130"/>
      <c r="AF854" s="130"/>
      <c r="AG854" s="130"/>
      <c r="AH854" s="130"/>
      <c r="AI854" s="130"/>
      <c r="AJ854" s="116"/>
    </row>
    <row r="855">
      <c r="A855" s="128"/>
      <c r="B855" s="129"/>
      <c r="C855" s="130"/>
      <c r="D855" s="130"/>
      <c r="E855" s="130"/>
      <c r="F855" s="130"/>
      <c r="G855" s="83"/>
      <c r="H855" s="83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130"/>
      <c r="AC855" s="130"/>
      <c r="AD855" s="130"/>
      <c r="AE855" s="130"/>
      <c r="AF855" s="130"/>
      <c r="AG855" s="130"/>
      <c r="AH855" s="130"/>
      <c r="AI855" s="130"/>
      <c r="AJ855" s="116"/>
    </row>
    <row r="856">
      <c r="A856" s="128"/>
      <c r="B856" s="129"/>
      <c r="C856" s="130"/>
      <c r="D856" s="130"/>
      <c r="E856" s="130"/>
      <c r="F856" s="130"/>
      <c r="G856" s="83"/>
      <c r="H856" s="83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130"/>
      <c r="AC856" s="130"/>
      <c r="AD856" s="130"/>
      <c r="AE856" s="130"/>
      <c r="AF856" s="130"/>
      <c r="AG856" s="130"/>
      <c r="AH856" s="130"/>
      <c r="AI856" s="130"/>
      <c r="AJ856" s="116"/>
    </row>
    <row r="857">
      <c r="A857" s="128"/>
      <c r="B857" s="129"/>
      <c r="C857" s="130"/>
      <c r="D857" s="130"/>
      <c r="E857" s="130"/>
      <c r="F857" s="130"/>
      <c r="G857" s="83"/>
      <c r="H857" s="83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130"/>
      <c r="AC857" s="130"/>
      <c r="AD857" s="130"/>
      <c r="AE857" s="130"/>
      <c r="AF857" s="130"/>
      <c r="AG857" s="130"/>
      <c r="AH857" s="130"/>
      <c r="AI857" s="130"/>
      <c r="AJ857" s="116"/>
    </row>
    <row r="858">
      <c r="A858" s="128"/>
      <c r="B858" s="129"/>
      <c r="C858" s="130"/>
      <c r="D858" s="130"/>
      <c r="E858" s="130"/>
      <c r="F858" s="130"/>
      <c r="G858" s="83"/>
      <c r="H858" s="83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130"/>
      <c r="AC858" s="130"/>
      <c r="AD858" s="130"/>
      <c r="AE858" s="130"/>
      <c r="AF858" s="130"/>
      <c r="AG858" s="130"/>
      <c r="AH858" s="130"/>
      <c r="AI858" s="130"/>
      <c r="AJ858" s="116"/>
    </row>
    <row r="859">
      <c r="A859" s="128"/>
      <c r="B859" s="129"/>
      <c r="C859" s="130"/>
      <c r="D859" s="130"/>
      <c r="E859" s="130"/>
      <c r="F859" s="130"/>
      <c r="G859" s="83"/>
      <c r="H859" s="83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130"/>
      <c r="AC859" s="130"/>
      <c r="AD859" s="130"/>
      <c r="AE859" s="130"/>
      <c r="AF859" s="130"/>
      <c r="AG859" s="130"/>
      <c r="AH859" s="130"/>
      <c r="AI859" s="130"/>
      <c r="AJ859" s="116"/>
    </row>
    <row r="860">
      <c r="A860" s="128"/>
      <c r="B860" s="129"/>
      <c r="C860" s="130"/>
      <c r="D860" s="130"/>
      <c r="E860" s="130"/>
      <c r="F860" s="130"/>
      <c r="G860" s="83"/>
      <c r="H860" s="83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130"/>
      <c r="AC860" s="130"/>
      <c r="AD860" s="130"/>
      <c r="AE860" s="130"/>
      <c r="AF860" s="130"/>
      <c r="AG860" s="130"/>
      <c r="AH860" s="130"/>
      <c r="AI860" s="130"/>
      <c r="AJ860" s="116"/>
    </row>
    <row r="861">
      <c r="A861" s="128"/>
      <c r="B861" s="129"/>
      <c r="C861" s="130"/>
      <c r="D861" s="130"/>
      <c r="E861" s="130"/>
      <c r="F861" s="130"/>
      <c r="G861" s="83"/>
      <c r="H861" s="83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130"/>
      <c r="AC861" s="130"/>
      <c r="AD861" s="130"/>
      <c r="AE861" s="130"/>
      <c r="AF861" s="130"/>
      <c r="AG861" s="130"/>
      <c r="AH861" s="130"/>
      <c r="AI861" s="130"/>
      <c r="AJ861" s="116"/>
    </row>
    <row r="862">
      <c r="A862" s="128"/>
      <c r="B862" s="129"/>
      <c r="C862" s="130"/>
      <c r="D862" s="130"/>
      <c r="E862" s="130"/>
      <c r="F862" s="130"/>
      <c r="G862" s="83"/>
      <c r="H862" s="83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130"/>
      <c r="AC862" s="130"/>
      <c r="AD862" s="130"/>
      <c r="AE862" s="130"/>
      <c r="AF862" s="130"/>
      <c r="AG862" s="130"/>
      <c r="AH862" s="130"/>
      <c r="AI862" s="130"/>
      <c r="AJ862" s="116"/>
    </row>
    <row r="863">
      <c r="A863" s="128"/>
      <c r="B863" s="129"/>
      <c r="C863" s="130"/>
      <c r="D863" s="130"/>
      <c r="E863" s="130"/>
      <c r="F863" s="130"/>
      <c r="G863" s="83"/>
      <c r="H863" s="83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130"/>
      <c r="AC863" s="130"/>
      <c r="AD863" s="130"/>
      <c r="AE863" s="130"/>
      <c r="AF863" s="130"/>
      <c r="AG863" s="130"/>
      <c r="AH863" s="130"/>
      <c r="AI863" s="130"/>
      <c r="AJ863" s="116"/>
    </row>
    <row r="864">
      <c r="A864" s="128"/>
      <c r="B864" s="129"/>
      <c r="C864" s="130"/>
      <c r="D864" s="130"/>
      <c r="E864" s="130"/>
      <c r="F864" s="130"/>
      <c r="G864" s="83"/>
      <c r="H864" s="83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130"/>
      <c r="AC864" s="130"/>
      <c r="AD864" s="130"/>
      <c r="AE864" s="130"/>
      <c r="AF864" s="130"/>
      <c r="AG864" s="130"/>
      <c r="AH864" s="130"/>
      <c r="AI864" s="130"/>
      <c r="AJ864" s="116"/>
    </row>
    <row r="865">
      <c r="A865" s="128"/>
      <c r="B865" s="129"/>
      <c r="C865" s="130"/>
      <c r="D865" s="130"/>
      <c r="E865" s="130"/>
      <c r="F865" s="130"/>
      <c r="G865" s="83"/>
      <c r="H865" s="83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130"/>
      <c r="AC865" s="130"/>
      <c r="AD865" s="130"/>
      <c r="AE865" s="130"/>
      <c r="AF865" s="130"/>
      <c r="AG865" s="130"/>
      <c r="AH865" s="130"/>
      <c r="AI865" s="130"/>
      <c r="AJ865" s="116"/>
    </row>
    <row r="866">
      <c r="A866" s="128"/>
      <c r="B866" s="129"/>
      <c r="C866" s="130"/>
      <c r="D866" s="130"/>
      <c r="E866" s="130"/>
      <c r="F866" s="130"/>
      <c r="G866" s="83"/>
      <c r="H866" s="83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130"/>
      <c r="AC866" s="130"/>
      <c r="AD866" s="130"/>
      <c r="AE866" s="130"/>
      <c r="AF866" s="130"/>
      <c r="AG866" s="130"/>
      <c r="AH866" s="130"/>
      <c r="AI866" s="130"/>
      <c r="AJ866" s="116"/>
    </row>
    <row r="867">
      <c r="A867" s="128"/>
      <c r="B867" s="129"/>
      <c r="C867" s="130"/>
      <c r="D867" s="130"/>
      <c r="E867" s="130"/>
      <c r="F867" s="130"/>
      <c r="G867" s="83"/>
      <c r="H867" s="83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0"/>
      <c r="AC867" s="130"/>
      <c r="AD867" s="130"/>
      <c r="AE867" s="130"/>
      <c r="AF867" s="130"/>
      <c r="AG867" s="130"/>
      <c r="AH867" s="130"/>
      <c r="AI867" s="130"/>
      <c r="AJ867" s="116"/>
    </row>
    <row r="868">
      <c r="A868" s="128"/>
      <c r="B868" s="129"/>
      <c r="C868" s="130"/>
      <c r="D868" s="130"/>
      <c r="E868" s="130"/>
      <c r="F868" s="130"/>
      <c r="G868" s="83"/>
      <c r="H868" s="83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0"/>
      <c r="AC868" s="130"/>
      <c r="AD868" s="130"/>
      <c r="AE868" s="130"/>
      <c r="AF868" s="130"/>
      <c r="AG868" s="130"/>
      <c r="AH868" s="130"/>
      <c r="AI868" s="130"/>
      <c r="AJ868" s="116"/>
    </row>
    <row r="869">
      <c r="A869" s="128"/>
      <c r="B869" s="129"/>
      <c r="C869" s="130"/>
      <c r="D869" s="130"/>
      <c r="E869" s="130"/>
      <c r="F869" s="130"/>
      <c r="G869" s="83"/>
      <c r="H869" s="83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130"/>
      <c r="AC869" s="130"/>
      <c r="AD869" s="130"/>
      <c r="AE869" s="130"/>
      <c r="AF869" s="130"/>
      <c r="AG869" s="130"/>
      <c r="AH869" s="130"/>
      <c r="AI869" s="130"/>
      <c r="AJ869" s="116"/>
    </row>
    <row r="870">
      <c r="A870" s="128"/>
      <c r="B870" s="129"/>
      <c r="C870" s="130"/>
      <c r="D870" s="130"/>
      <c r="E870" s="130"/>
      <c r="F870" s="130"/>
      <c r="G870" s="83"/>
      <c r="H870" s="83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130"/>
      <c r="AD870" s="130"/>
      <c r="AE870" s="130"/>
      <c r="AF870" s="130"/>
      <c r="AG870" s="130"/>
      <c r="AH870" s="130"/>
      <c r="AI870" s="130"/>
      <c r="AJ870" s="116"/>
    </row>
    <row r="871">
      <c r="A871" s="128"/>
      <c r="B871" s="129"/>
      <c r="C871" s="130"/>
      <c r="D871" s="130"/>
      <c r="E871" s="130"/>
      <c r="F871" s="130"/>
      <c r="G871" s="83"/>
      <c r="H871" s="83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130"/>
      <c r="AD871" s="130"/>
      <c r="AE871" s="130"/>
      <c r="AF871" s="130"/>
      <c r="AG871" s="130"/>
      <c r="AH871" s="130"/>
      <c r="AI871" s="130"/>
      <c r="AJ871" s="116"/>
    </row>
    <row r="872">
      <c r="A872" s="128"/>
      <c r="B872" s="129"/>
      <c r="C872" s="130"/>
      <c r="D872" s="130"/>
      <c r="E872" s="130"/>
      <c r="F872" s="130"/>
      <c r="G872" s="83"/>
      <c r="H872" s="83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130"/>
      <c r="AC872" s="130"/>
      <c r="AD872" s="130"/>
      <c r="AE872" s="130"/>
      <c r="AF872" s="130"/>
      <c r="AG872" s="130"/>
      <c r="AH872" s="130"/>
      <c r="AI872" s="130"/>
      <c r="AJ872" s="116"/>
    </row>
    <row r="873">
      <c r="A873" s="128"/>
      <c r="B873" s="129"/>
      <c r="C873" s="130"/>
      <c r="D873" s="130"/>
      <c r="E873" s="130"/>
      <c r="F873" s="130"/>
      <c r="G873" s="83"/>
      <c r="H873" s="83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130"/>
      <c r="AC873" s="130"/>
      <c r="AD873" s="130"/>
      <c r="AE873" s="130"/>
      <c r="AF873" s="130"/>
      <c r="AG873" s="130"/>
      <c r="AH873" s="130"/>
      <c r="AI873" s="130"/>
      <c r="AJ873" s="116"/>
    </row>
    <row r="874">
      <c r="A874" s="128"/>
      <c r="B874" s="129"/>
      <c r="C874" s="130"/>
      <c r="D874" s="130"/>
      <c r="E874" s="130"/>
      <c r="F874" s="130"/>
      <c r="G874" s="83"/>
      <c r="H874" s="83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130"/>
      <c r="AC874" s="130"/>
      <c r="AD874" s="130"/>
      <c r="AE874" s="130"/>
      <c r="AF874" s="130"/>
      <c r="AG874" s="130"/>
      <c r="AH874" s="130"/>
      <c r="AI874" s="130"/>
      <c r="AJ874" s="116"/>
    </row>
    <row r="875">
      <c r="A875" s="128"/>
      <c r="B875" s="129"/>
      <c r="C875" s="130"/>
      <c r="D875" s="130"/>
      <c r="E875" s="130"/>
      <c r="F875" s="130"/>
      <c r="G875" s="83"/>
      <c r="H875" s="83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130"/>
      <c r="AC875" s="130"/>
      <c r="AD875" s="130"/>
      <c r="AE875" s="130"/>
      <c r="AF875" s="130"/>
      <c r="AG875" s="130"/>
      <c r="AH875" s="130"/>
      <c r="AI875" s="130"/>
      <c r="AJ875" s="116"/>
    </row>
    <row r="876">
      <c r="A876" s="128"/>
      <c r="B876" s="129"/>
      <c r="C876" s="130"/>
      <c r="D876" s="130"/>
      <c r="E876" s="130"/>
      <c r="F876" s="130"/>
      <c r="G876" s="83"/>
      <c r="H876" s="83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130"/>
      <c r="AC876" s="130"/>
      <c r="AD876" s="130"/>
      <c r="AE876" s="130"/>
      <c r="AF876" s="130"/>
      <c r="AG876" s="130"/>
      <c r="AH876" s="130"/>
      <c r="AI876" s="130"/>
      <c r="AJ876" s="116"/>
    </row>
    <row r="877">
      <c r="A877" s="128"/>
      <c r="B877" s="129"/>
      <c r="C877" s="130"/>
      <c r="D877" s="130"/>
      <c r="E877" s="130"/>
      <c r="F877" s="130"/>
      <c r="G877" s="83"/>
      <c r="H877" s="83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130"/>
      <c r="AC877" s="130"/>
      <c r="AD877" s="130"/>
      <c r="AE877" s="130"/>
      <c r="AF877" s="130"/>
      <c r="AG877" s="130"/>
      <c r="AH877" s="130"/>
      <c r="AI877" s="130"/>
      <c r="AJ877" s="116"/>
    </row>
    <row r="878">
      <c r="A878" s="128"/>
      <c r="B878" s="129"/>
      <c r="C878" s="130"/>
      <c r="D878" s="130"/>
      <c r="E878" s="130"/>
      <c r="F878" s="130"/>
      <c r="G878" s="83"/>
      <c r="H878" s="83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130"/>
      <c r="AC878" s="130"/>
      <c r="AD878" s="130"/>
      <c r="AE878" s="130"/>
      <c r="AF878" s="130"/>
      <c r="AG878" s="130"/>
      <c r="AH878" s="130"/>
      <c r="AI878" s="130"/>
      <c r="AJ878" s="116"/>
    </row>
    <row r="879">
      <c r="A879" s="128"/>
      <c r="B879" s="129"/>
      <c r="C879" s="130"/>
      <c r="D879" s="130"/>
      <c r="E879" s="130"/>
      <c r="F879" s="130"/>
      <c r="G879" s="83"/>
      <c r="H879" s="83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130"/>
      <c r="AC879" s="130"/>
      <c r="AD879" s="130"/>
      <c r="AE879" s="130"/>
      <c r="AF879" s="130"/>
      <c r="AG879" s="130"/>
      <c r="AH879" s="130"/>
      <c r="AI879" s="130"/>
      <c r="AJ879" s="116"/>
    </row>
    <row r="880">
      <c r="A880" s="128"/>
      <c r="B880" s="129"/>
      <c r="C880" s="130"/>
      <c r="D880" s="130"/>
      <c r="E880" s="130"/>
      <c r="F880" s="130"/>
      <c r="G880" s="83"/>
      <c r="H880" s="83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130"/>
      <c r="AC880" s="130"/>
      <c r="AD880" s="130"/>
      <c r="AE880" s="130"/>
      <c r="AF880" s="130"/>
      <c r="AG880" s="130"/>
      <c r="AH880" s="130"/>
      <c r="AI880" s="130"/>
      <c r="AJ880" s="116"/>
    </row>
    <row r="881">
      <c r="A881" s="128"/>
      <c r="B881" s="129"/>
      <c r="C881" s="130"/>
      <c r="D881" s="130"/>
      <c r="E881" s="130"/>
      <c r="F881" s="130"/>
      <c r="G881" s="83"/>
      <c r="H881" s="83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130"/>
      <c r="AC881" s="130"/>
      <c r="AD881" s="130"/>
      <c r="AE881" s="130"/>
      <c r="AF881" s="130"/>
      <c r="AG881" s="130"/>
      <c r="AH881" s="130"/>
      <c r="AI881" s="130"/>
      <c r="AJ881" s="116"/>
    </row>
    <row r="882">
      <c r="A882" s="128"/>
      <c r="B882" s="129"/>
      <c r="C882" s="130"/>
      <c r="D882" s="130"/>
      <c r="E882" s="130"/>
      <c r="F882" s="130"/>
      <c r="G882" s="83"/>
      <c r="H882" s="83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130"/>
      <c r="AC882" s="130"/>
      <c r="AD882" s="130"/>
      <c r="AE882" s="130"/>
      <c r="AF882" s="130"/>
      <c r="AG882" s="130"/>
      <c r="AH882" s="130"/>
      <c r="AI882" s="130"/>
      <c r="AJ882" s="116"/>
    </row>
    <row r="883">
      <c r="A883" s="128"/>
      <c r="B883" s="129"/>
      <c r="C883" s="130"/>
      <c r="D883" s="130"/>
      <c r="E883" s="130"/>
      <c r="F883" s="130"/>
      <c r="G883" s="83"/>
      <c r="H883" s="83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130"/>
      <c r="AC883" s="130"/>
      <c r="AD883" s="130"/>
      <c r="AE883" s="130"/>
      <c r="AF883" s="130"/>
      <c r="AG883" s="130"/>
      <c r="AH883" s="130"/>
      <c r="AI883" s="130"/>
      <c r="AJ883" s="116"/>
    </row>
    <row r="884">
      <c r="A884" s="128"/>
      <c r="B884" s="129"/>
      <c r="C884" s="130"/>
      <c r="D884" s="130"/>
      <c r="E884" s="130"/>
      <c r="F884" s="130"/>
      <c r="G884" s="83"/>
      <c r="H884" s="83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130"/>
      <c r="AC884" s="130"/>
      <c r="AD884" s="130"/>
      <c r="AE884" s="130"/>
      <c r="AF884" s="130"/>
      <c r="AG884" s="130"/>
      <c r="AH884" s="130"/>
      <c r="AI884" s="130"/>
      <c r="AJ884" s="116"/>
    </row>
    <row r="885">
      <c r="A885" s="128"/>
      <c r="B885" s="129"/>
      <c r="C885" s="130"/>
      <c r="D885" s="130"/>
      <c r="E885" s="130"/>
      <c r="F885" s="130"/>
      <c r="G885" s="83"/>
      <c r="H885" s="83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0"/>
      <c r="AC885" s="130"/>
      <c r="AD885" s="130"/>
      <c r="AE885" s="130"/>
      <c r="AF885" s="130"/>
      <c r="AG885" s="130"/>
      <c r="AH885" s="130"/>
      <c r="AI885" s="130"/>
      <c r="AJ885" s="116"/>
    </row>
    <row r="886">
      <c r="A886" s="128"/>
      <c r="B886" s="129"/>
      <c r="C886" s="130"/>
      <c r="D886" s="130"/>
      <c r="E886" s="130"/>
      <c r="F886" s="130"/>
      <c r="G886" s="83"/>
      <c r="H886" s="83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0"/>
      <c r="AC886" s="130"/>
      <c r="AD886" s="130"/>
      <c r="AE886" s="130"/>
      <c r="AF886" s="130"/>
      <c r="AG886" s="130"/>
      <c r="AH886" s="130"/>
      <c r="AI886" s="130"/>
      <c r="AJ886" s="116"/>
    </row>
    <row r="887">
      <c r="A887" s="128"/>
      <c r="B887" s="129"/>
      <c r="C887" s="130"/>
      <c r="D887" s="130"/>
      <c r="E887" s="130"/>
      <c r="F887" s="130"/>
      <c r="G887" s="83"/>
      <c r="H887" s="83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  <c r="AH887" s="130"/>
      <c r="AI887" s="130"/>
      <c r="AJ887" s="116"/>
    </row>
    <row r="888">
      <c r="A888" s="128"/>
      <c r="B888" s="129"/>
      <c r="C888" s="130"/>
      <c r="D888" s="130"/>
      <c r="E888" s="130"/>
      <c r="F888" s="130"/>
      <c r="G888" s="83"/>
      <c r="H888" s="83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130"/>
      <c r="AC888" s="130"/>
      <c r="AD888" s="130"/>
      <c r="AE888" s="130"/>
      <c r="AF888" s="130"/>
      <c r="AG888" s="130"/>
      <c r="AH888" s="130"/>
      <c r="AI888" s="130"/>
      <c r="AJ888" s="116"/>
    </row>
    <row r="889">
      <c r="A889" s="128"/>
      <c r="B889" s="129"/>
      <c r="C889" s="130"/>
      <c r="D889" s="130"/>
      <c r="E889" s="130"/>
      <c r="F889" s="130"/>
      <c r="G889" s="83"/>
      <c r="H889" s="83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130"/>
      <c r="AC889" s="130"/>
      <c r="AD889" s="130"/>
      <c r="AE889" s="130"/>
      <c r="AF889" s="130"/>
      <c r="AG889" s="130"/>
      <c r="AH889" s="130"/>
      <c r="AI889" s="130"/>
      <c r="AJ889" s="116"/>
    </row>
    <row r="890">
      <c r="A890" s="128"/>
      <c r="B890" s="129"/>
      <c r="C890" s="130"/>
      <c r="D890" s="130"/>
      <c r="E890" s="130"/>
      <c r="F890" s="130"/>
      <c r="G890" s="83"/>
      <c r="H890" s="83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130"/>
      <c r="AC890" s="130"/>
      <c r="AD890" s="130"/>
      <c r="AE890" s="130"/>
      <c r="AF890" s="130"/>
      <c r="AG890" s="130"/>
      <c r="AH890" s="130"/>
      <c r="AI890" s="130"/>
      <c r="AJ890" s="116"/>
    </row>
    <row r="891">
      <c r="A891" s="128"/>
      <c r="B891" s="129"/>
      <c r="C891" s="130"/>
      <c r="D891" s="130"/>
      <c r="E891" s="130"/>
      <c r="F891" s="130"/>
      <c r="G891" s="83"/>
      <c r="H891" s="83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130"/>
      <c r="AC891" s="130"/>
      <c r="AD891" s="130"/>
      <c r="AE891" s="130"/>
      <c r="AF891" s="130"/>
      <c r="AG891" s="130"/>
      <c r="AH891" s="130"/>
      <c r="AI891" s="130"/>
      <c r="AJ891" s="116"/>
    </row>
    <row r="892">
      <c r="A892" s="128"/>
      <c r="B892" s="129"/>
      <c r="C892" s="130"/>
      <c r="D892" s="130"/>
      <c r="E892" s="130"/>
      <c r="F892" s="130"/>
      <c r="G892" s="83"/>
      <c r="H892" s="83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130"/>
      <c r="AC892" s="130"/>
      <c r="AD892" s="130"/>
      <c r="AE892" s="130"/>
      <c r="AF892" s="130"/>
      <c r="AG892" s="130"/>
      <c r="AH892" s="130"/>
      <c r="AI892" s="130"/>
      <c r="AJ892" s="116"/>
    </row>
    <row r="893">
      <c r="A893" s="128"/>
      <c r="B893" s="129"/>
      <c r="C893" s="130"/>
      <c r="D893" s="130"/>
      <c r="E893" s="130"/>
      <c r="F893" s="130"/>
      <c r="G893" s="83"/>
      <c r="H893" s="83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130"/>
      <c r="AC893" s="130"/>
      <c r="AD893" s="130"/>
      <c r="AE893" s="130"/>
      <c r="AF893" s="130"/>
      <c r="AG893" s="130"/>
      <c r="AH893" s="130"/>
      <c r="AI893" s="130"/>
      <c r="AJ893" s="116"/>
    </row>
    <row r="894">
      <c r="A894" s="128"/>
      <c r="B894" s="129"/>
      <c r="C894" s="130"/>
      <c r="D894" s="130"/>
      <c r="E894" s="130"/>
      <c r="F894" s="130"/>
      <c r="G894" s="83"/>
      <c r="H894" s="83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130"/>
      <c r="AC894" s="130"/>
      <c r="AD894" s="130"/>
      <c r="AE894" s="130"/>
      <c r="AF894" s="130"/>
      <c r="AG894" s="130"/>
      <c r="AH894" s="130"/>
      <c r="AI894" s="130"/>
      <c r="AJ894" s="116"/>
    </row>
    <row r="895">
      <c r="A895" s="128"/>
      <c r="B895" s="129"/>
      <c r="C895" s="130"/>
      <c r="D895" s="130"/>
      <c r="E895" s="130"/>
      <c r="F895" s="130"/>
      <c r="G895" s="83"/>
      <c r="H895" s="83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130"/>
      <c r="AC895" s="130"/>
      <c r="AD895" s="130"/>
      <c r="AE895" s="130"/>
      <c r="AF895" s="130"/>
      <c r="AG895" s="130"/>
      <c r="AH895" s="130"/>
      <c r="AI895" s="130"/>
      <c r="AJ895" s="116"/>
    </row>
    <row r="896">
      <c r="A896" s="128"/>
      <c r="B896" s="129"/>
      <c r="C896" s="130"/>
      <c r="D896" s="130"/>
      <c r="E896" s="130"/>
      <c r="F896" s="130"/>
      <c r="G896" s="83"/>
      <c r="H896" s="83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130"/>
      <c r="AC896" s="130"/>
      <c r="AD896" s="130"/>
      <c r="AE896" s="130"/>
      <c r="AF896" s="130"/>
      <c r="AG896" s="130"/>
      <c r="AH896" s="130"/>
      <c r="AI896" s="130"/>
      <c r="AJ896" s="116"/>
    </row>
    <row r="897">
      <c r="A897" s="128"/>
      <c r="B897" s="129"/>
      <c r="C897" s="130"/>
      <c r="D897" s="130"/>
      <c r="E897" s="130"/>
      <c r="F897" s="130"/>
      <c r="G897" s="83"/>
      <c r="H897" s="83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130"/>
      <c r="AC897" s="130"/>
      <c r="AD897" s="130"/>
      <c r="AE897" s="130"/>
      <c r="AF897" s="130"/>
      <c r="AG897" s="130"/>
      <c r="AH897" s="130"/>
      <c r="AI897" s="130"/>
      <c r="AJ897" s="116"/>
    </row>
    <row r="898">
      <c r="A898" s="128"/>
      <c r="B898" s="129"/>
      <c r="C898" s="130"/>
      <c r="D898" s="130"/>
      <c r="E898" s="130"/>
      <c r="F898" s="130"/>
      <c r="G898" s="83"/>
      <c r="H898" s="83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130"/>
      <c r="AC898" s="130"/>
      <c r="AD898" s="130"/>
      <c r="AE898" s="130"/>
      <c r="AF898" s="130"/>
      <c r="AG898" s="130"/>
      <c r="AH898" s="130"/>
      <c r="AI898" s="130"/>
      <c r="AJ898" s="116"/>
    </row>
    <row r="899">
      <c r="A899" s="128"/>
      <c r="B899" s="129"/>
      <c r="C899" s="130"/>
      <c r="D899" s="130"/>
      <c r="E899" s="130"/>
      <c r="F899" s="130"/>
      <c r="G899" s="83"/>
      <c r="H899" s="83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130"/>
      <c r="AC899" s="130"/>
      <c r="AD899" s="130"/>
      <c r="AE899" s="130"/>
      <c r="AF899" s="130"/>
      <c r="AG899" s="130"/>
      <c r="AH899" s="130"/>
      <c r="AI899" s="130"/>
      <c r="AJ899" s="116"/>
    </row>
    <row r="900">
      <c r="A900" s="128"/>
      <c r="B900" s="129"/>
      <c r="C900" s="130"/>
      <c r="D900" s="130"/>
      <c r="E900" s="130"/>
      <c r="F900" s="130"/>
      <c r="G900" s="83"/>
      <c r="H900" s="83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130"/>
      <c r="AC900" s="130"/>
      <c r="AD900" s="130"/>
      <c r="AE900" s="130"/>
      <c r="AF900" s="130"/>
      <c r="AG900" s="130"/>
      <c r="AH900" s="130"/>
      <c r="AI900" s="130"/>
      <c r="AJ900" s="116"/>
    </row>
    <row r="901">
      <c r="A901" s="128"/>
      <c r="B901" s="129"/>
      <c r="C901" s="130"/>
      <c r="D901" s="130"/>
      <c r="E901" s="130"/>
      <c r="F901" s="130"/>
      <c r="G901" s="83"/>
      <c r="H901" s="83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130"/>
      <c r="AC901" s="130"/>
      <c r="AD901" s="130"/>
      <c r="AE901" s="130"/>
      <c r="AF901" s="130"/>
      <c r="AG901" s="130"/>
      <c r="AH901" s="130"/>
      <c r="AI901" s="130"/>
      <c r="AJ901" s="116"/>
    </row>
    <row r="902">
      <c r="A902" s="128"/>
      <c r="B902" s="129"/>
      <c r="C902" s="130"/>
      <c r="D902" s="130"/>
      <c r="E902" s="130"/>
      <c r="F902" s="130"/>
      <c r="G902" s="83"/>
      <c r="H902" s="83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130"/>
      <c r="AC902" s="130"/>
      <c r="AD902" s="130"/>
      <c r="AE902" s="130"/>
      <c r="AF902" s="130"/>
      <c r="AG902" s="130"/>
      <c r="AH902" s="130"/>
      <c r="AI902" s="130"/>
      <c r="AJ902" s="116"/>
    </row>
    <row r="903">
      <c r="A903" s="128"/>
      <c r="B903" s="129"/>
      <c r="C903" s="130"/>
      <c r="D903" s="130"/>
      <c r="E903" s="130"/>
      <c r="F903" s="130"/>
      <c r="G903" s="83"/>
      <c r="H903" s="83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0"/>
      <c r="AC903" s="130"/>
      <c r="AD903" s="130"/>
      <c r="AE903" s="130"/>
      <c r="AF903" s="130"/>
      <c r="AG903" s="130"/>
      <c r="AH903" s="130"/>
      <c r="AI903" s="130"/>
      <c r="AJ903" s="116"/>
    </row>
    <row r="904">
      <c r="A904" s="128"/>
      <c r="B904" s="129"/>
      <c r="C904" s="130"/>
      <c r="D904" s="130"/>
      <c r="E904" s="130"/>
      <c r="F904" s="130"/>
      <c r="G904" s="83"/>
      <c r="H904" s="83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0"/>
      <c r="AC904" s="130"/>
      <c r="AD904" s="130"/>
      <c r="AE904" s="130"/>
      <c r="AF904" s="130"/>
      <c r="AG904" s="130"/>
      <c r="AH904" s="130"/>
      <c r="AI904" s="130"/>
      <c r="AJ904" s="116"/>
    </row>
    <row r="905">
      <c r="A905" s="128"/>
      <c r="B905" s="129"/>
      <c r="C905" s="130"/>
      <c r="D905" s="130"/>
      <c r="E905" s="130"/>
      <c r="F905" s="130"/>
      <c r="G905" s="83"/>
      <c r="H905" s="83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0"/>
      <c r="AC905" s="130"/>
      <c r="AD905" s="130"/>
      <c r="AE905" s="130"/>
      <c r="AF905" s="130"/>
      <c r="AG905" s="130"/>
      <c r="AH905" s="130"/>
      <c r="AI905" s="130"/>
      <c r="AJ905" s="116"/>
    </row>
    <row r="906">
      <c r="A906" s="128"/>
      <c r="B906" s="129"/>
      <c r="C906" s="130"/>
      <c r="D906" s="130"/>
      <c r="E906" s="130"/>
      <c r="F906" s="130"/>
      <c r="G906" s="83"/>
      <c r="H906" s="83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130"/>
      <c r="AC906" s="130"/>
      <c r="AD906" s="130"/>
      <c r="AE906" s="130"/>
      <c r="AF906" s="130"/>
      <c r="AG906" s="130"/>
      <c r="AH906" s="130"/>
      <c r="AI906" s="130"/>
      <c r="AJ906" s="116"/>
    </row>
    <row r="907">
      <c r="A907" s="128"/>
      <c r="B907" s="129"/>
      <c r="C907" s="130"/>
      <c r="D907" s="130"/>
      <c r="E907" s="130"/>
      <c r="F907" s="130"/>
      <c r="G907" s="83"/>
      <c r="H907" s="83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130"/>
      <c r="AC907" s="130"/>
      <c r="AD907" s="130"/>
      <c r="AE907" s="130"/>
      <c r="AF907" s="130"/>
      <c r="AG907" s="130"/>
      <c r="AH907" s="130"/>
      <c r="AI907" s="130"/>
      <c r="AJ907" s="116"/>
    </row>
    <row r="908">
      <c r="A908" s="128"/>
      <c r="B908" s="129"/>
      <c r="C908" s="130"/>
      <c r="D908" s="130"/>
      <c r="E908" s="130"/>
      <c r="F908" s="130"/>
      <c r="G908" s="83"/>
      <c r="H908" s="83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130"/>
      <c r="AC908" s="130"/>
      <c r="AD908" s="130"/>
      <c r="AE908" s="130"/>
      <c r="AF908" s="130"/>
      <c r="AG908" s="130"/>
      <c r="AH908" s="130"/>
      <c r="AI908" s="130"/>
      <c r="AJ908" s="116"/>
    </row>
    <row r="909">
      <c r="A909" s="128"/>
      <c r="B909" s="129"/>
      <c r="C909" s="130"/>
      <c r="D909" s="130"/>
      <c r="E909" s="130"/>
      <c r="F909" s="130"/>
      <c r="G909" s="83"/>
      <c r="H909" s="83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130"/>
      <c r="AC909" s="130"/>
      <c r="AD909" s="130"/>
      <c r="AE909" s="130"/>
      <c r="AF909" s="130"/>
      <c r="AG909" s="130"/>
      <c r="AH909" s="130"/>
      <c r="AI909" s="130"/>
      <c r="AJ909" s="116"/>
    </row>
    <row r="910">
      <c r="A910" s="128"/>
      <c r="B910" s="129"/>
      <c r="C910" s="130"/>
      <c r="D910" s="130"/>
      <c r="E910" s="130"/>
      <c r="F910" s="130"/>
      <c r="G910" s="83"/>
      <c r="H910" s="83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130"/>
      <c r="AC910" s="130"/>
      <c r="AD910" s="130"/>
      <c r="AE910" s="130"/>
      <c r="AF910" s="130"/>
      <c r="AG910" s="130"/>
      <c r="AH910" s="130"/>
      <c r="AI910" s="130"/>
      <c r="AJ910" s="116"/>
    </row>
    <row r="911">
      <c r="A911" s="128"/>
      <c r="B911" s="129"/>
      <c r="C911" s="130"/>
      <c r="D911" s="130"/>
      <c r="E911" s="130"/>
      <c r="F911" s="130"/>
      <c r="G911" s="83"/>
      <c r="H911" s="83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130"/>
      <c r="AC911" s="130"/>
      <c r="AD911" s="130"/>
      <c r="AE911" s="130"/>
      <c r="AF911" s="130"/>
      <c r="AG911" s="130"/>
      <c r="AH911" s="130"/>
      <c r="AI911" s="130"/>
      <c r="AJ911" s="116"/>
    </row>
    <row r="912">
      <c r="A912" s="128"/>
      <c r="B912" s="129"/>
      <c r="C912" s="130"/>
      <c r="D912" s="130"/>
      <c r="E912" s="130"/>
      <c r="F912" s="130"/>
      <c r="G912" s="83"/>
      <c r="H912" s="83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130"/>
      <c r="AC912" s="130"/>
      <c r="AD912" s="130"/>
      <c r="AE912" s="130"/>
      <c r="AF912" s="130"/>
      <c r="AG912" s="130"/>
      <c r="AH912" s="130"/>
      <c r="AI912" s="130"/>
      <c r="AJ912" s="116"/>
    </row>
    <row r="913">
      <c r="A913" s="128"/>
      <c r="B913" s="129"/>
      <c r="C913" s="130"/>
      <c r="D913" s="130"/>
      <c r="E913" s="130"/>
      <c r="F913" s="130"/>
      <c r="G913" s="83"/>
      <c r="H913" s="83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0"/>
      <c r="AC913" s="130"/>
      <c r="AD913" s="130"/>
      <c r="AE913" s="130"/>
      <c r="AF913" s="130"/>
      <c r="AG913" s="130"/>
      <c r="AH913" s="130"/>
      <c r="AI913" s="130"/>
      <c r="AJ913" s="116"/>
    </row>
    <row r="914">
      <c r="A914" s="128"/>
      <c r="B914" s="129"/>
      <c r="C914" s="130"/>
      <c r="D914" s="130"/>
      <c r="E914" s="130"/>
      <c r="F914" s="130"/>
      <c r="G914" s="83"/>
      <c r="H914" s="83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0"/>
      <c r="AC914" s="130"/>
      <c r="AD914" s="130"/>
      <c r="AE914" s="130"/>
      <c r="AF914" s="130"/>
      <c r="AG914" s="130"/>
      <c r="AH914" s="130"/>
      <c r="AI914" s="130"/>
      <c r="AJ914" s="116"/>
    </row>
    <row r="915">
      <c r="A915" s="128"/>
      <c r="B915" s="129"/>
      <c r="C915" s="130"/>
      <c r="D915" s="130"/>
      <c r="E915" s="130"/>
      <c r="F915" s="130"/>
      <c r="G915" s="83"/>
      <c r="H915" s="83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130"/>
      <c r="AC915" s="130"/>
      <c r="AD915" s="130"/>
      <c r="AE915" s="130"/>
      <c r="AF915" s="130"/>
      <c r="AG915" s="130"/>
      <c r="AH915" s="130"/>
      <c r="AI915" s="130"/>
      <c r="AJ915" s="116"/>
    </row>
    <row r="916">
      <c r="A916" s="128"/>
      <c r="B916" s="129"/>
      <c r="C916" s="130"/>
      <c r="D916" s="130"/>
      <c r="E916" s="130"/>
      <c r="F916" s="130"/>
      <c r="G916" s="83"/>
      <c r="H916" s="83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130"/>
      <c r="AC916" s="130"/>
      <c r="AD916" s="130"/>
      <c r="AE916" s="130"/>
      <c r="AF916" s="130"/>
      <c r="AG916" s="130"/>
      <c r="AH916" s="130"/>
      <c r="AI916" s="130"/>
      <c r="AJ916" s="116"/>
    </row>
    <row r="917">
      <c r="A917" s="128"/>
      <c r="B917" s="129"/>
      <c r="C917" s="130"/>
      <c r="D917" s="130"/>
      <c r="E917" s="130"/>
      <c r="F917" s="130"/>
      <c r="G917" s="83"/>
      <c r="H917" s="83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130"/>
      <c r="AC917" s="130"/>
      <c r="AD917" s="130"/>
      <c r="AE917" s="130"/>
      <c r="AF917" s="130"/>
      <c r="AG917" s="130"/>
      <c r="AH917" s="130"/>
      <c r="AI917" s="130"/>
      <c r="AJ917" s="116"/>
    </row>
    <row r="918">
      <c r="A918" s="128"/>
      <c r="B918" s="129"/>
      <c r="C918" s="130"/>
      <c r="D918" s="130"/>
      <c r="E918" s="130"/>
      <c r="F918" s="130"/>
      <c r="G918" s="83"/>
      <c r="H918" s="83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130"/>
      <c r="AC918" s="130"/>
      <c r="AD918" s="130"/>
      <c r="AE918" s="130"/>
      <c r="AF918" s="130"/>
      <c r="AG918" s="130"/>
      <c r="AH918" s="130"/>
      <c r="AI918" s="130"/>
      <c r="AJ918" s="116"/>
    </row>
    <row r="919">
      <c r="A919" s="128"/>
      <c r="B919" s="129"/>
      <c r="C919" s="130"/>
      <c r="D919" s="130"/>
      <c r="E919" s="130"/>
      <c r="F919" s="130"/>
      <c r="G919" s="83"/>
      <c r="H919" s="83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130"/>
      <c r="AD919" s="130"/>
      <c r="AE919" s="130"/>
      <c r="AF919" s="130"/>
      <c r="AG919" s="130"/>
      <c r="AH919" s="130"/>
      <c r="AI919" s="130"/>
      <c r="AJ919" s="116"/>
    </row>
    <row r="920">
      <c r="A920" s="128"/>
      <c r="B920" s="129"/>
      <c r="C920" s="130"/>
      <c r="D920" s="130"/>
      <c r="E920" s="130"/>
      <c r="F920" s="130"/>
      <c r="G920" s="83"/>
      <c r="H920" s="83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130"/>
      <c r="AD920" s="130"/>
      <c r="AE920" s="130"/>
      <c r="AF920" s="130"/>
      <c r="AG920" s="130"/>
      <c r="AH920" s="130"/>
      <c r="AI920" s="130"/>
      <c r="AJ920" s="116"/>
    </row>
    <row r="921">
      <c r="A921" s="128"/>
      <c r="B921" s="129"/>
      <c r="C921" s="130"/>
      <c r="D921" s="130"/>
      <c r="E921" s="130"/>
      <c r="F921" s="130"/>
      <c r="G921" s="83"/>
      <c r="H921" s="83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130"/>
      <c r="AD921" s="130"/>
      <c r="AE921" s="130"/>
      <c r="AF921" s="130"/>
      <c r="AG921" s="130"/>
      <c r="AH921" s="130"/>
      <c r="AI921" s="130"/>
      <c r="AJ921" s="116"/>
    </row>
    <row r="922">
      <c r="A922" s="128"/>
      <c r="B922" s="129"/>
      <c r="C922" s="130"/>
      <c r="D922" s="130"/>
      <c r="E922" s="130"/>
      <c r="F922" s="130"/>
      <c r="G922" s="83"/>
      <c r="H922" s="83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0"/>
      <c r="AC922" s="130"/>
      <c r="AD922" s="130"/>
      <c r="AE922" s="130"/>
      <c r="AF922" s="130"/>
      <c r="AG922" s="130"/>
      <c r="AH922" s="130"/>
      <c r="AI922" s="130"/>
      <c r="AJ922" s="116"/>
    </row>
    <row r="923">
      <c r="A923" s="128"/>
      <c r="B923" s="129"/>
      <c r="C923" s="130"/>
      <c r="D923" s="130"/>
      <c r="E923" s="130"/>
      <c r="F923" s="130"/>
      <c r="G923" s="83"/>
      <c r="H923" s="83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0"/>
      <c r="AC923" s="130"/>
      <c r="AD923" s="130"/>
      <c r="AE923" s="130"/>
      <c r="AF923" s="130"/>
      <c r="AG923" s="130"/>
      <c r="AH923" s="130"/>
      <c r="AI923" s="130"/>
      <c r="AJ923" s="116"/>
    </row>
    <row r="924">
      <c r="A924" s="128"/>
      <c r="B924" s="129"/>
      <c r="C924" s="130"/>
      <c r="D924" s="130"/>
      <c r="E924" s="130"/>
      <c r="F924" s="130"/>
      <c r="G924" s="83"/>
      <c r="H924" s="83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130"/>
      <c r="AD924" s="130"/>
      <c r="AE924" s="130"/>
      <c r="AF924" s="130"/>
      <c r="AG924" s="130"/>
      <c r="AH924" s="130"/>
      <c r="AI924" s="130"/>
      <c r="AJ924" s="116"/>
    </row>
    <row r="925">
      <c r="A925" s="128"/>
      <c r="B925" s="129"/>
      <c r="C925" s="130"/>
      <c r="D925" s="130"/>
      <c r="E925" s="130"/>
      <c r="F925" s="130"/>
      <c r="G925" s="83"/>
      <c r="H925" s="83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0"/>
      <c r="AE925" s="130"/>
      <c r="AF925" s="130"/>
      <c r="AG925" s="130"/>
      <c r="AH925" s="130"/>
      <c r="AI925" s="130"/>
      <c r="AJ925" s="116"/>
    </row>
    <row r="926">
      <c r="A926" s="128"/>
      <c r="B926" s="129"/>
      <c r="C926" s="130"/>
      <c r="D926" s="130"/>
      <c r="E926" s="130"/>
      <c r="F926" s="130"/>
      <c r="G926" s="83"/>
      <c r="H926" s="83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130"/>
      <c r="AD926" s="130"/>
      <c r="AE926" s="130"/>
      <c r="AF926" s="130"/>
      <c r="AG926" s="130"/>
      <c r="AH926" s="130"/>
      <c r="AI926" s="130"/>
      <c r="AJ926" s="116"/>
    </row>
    <row r="927">
      <c r="A927" s="128"/>
      <c r="B927" s="129"/>
      <c r="C927" s="130"/>
      <c r="D927" s="130"/>
      <c r="E927" s="130"/>
      <c r="F927" s="130"/>
      <c r="G927" s="83"/>
      <c r="H927" s="83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130"/>
      <c r="AC927" s="130"/>
      <c r="AD927" s="130"/>
      <c r="AE927" s="130"/>
      <c r="AF927" s="130"/>
      <c r="AG927" s="130"/>
      <c r="AH927" s="130"/>
      <c r="AI927" s="130"/>
      <c r="AJ927" s="116"/>
    </row>
    <row r="928">
      <c r="A928" s="128"/>
      <c r="B928" s="129"/>
      <c r="C928" s="130"/>
      <c r="D928" s="130"/>
      <c r="E928" s="130"/>
      <c r="F928" s="130"/>
      <c r="G928" s="83"/>
      <c r="H928" s="83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130"/>
      <c r="AC928" s="130"/>
      <c r="AD928" s="130"/>
      <c r="AE928" s="130"/>
      <c r="AF928" s="130"/>
      <c r="AG928" s="130"/>
      <c r="AH928" s="130"/>
      <c r="AI928" s="130"/>
      <c r="AJ928" s="116"/>
    </row>
    <row r="929">
      <c r="A929" s="128"/>
      <c r="B929" s="129"/>
      <c r="C929" s="130"/>
      <c r="D929" s="130"/>
      <c r="E929" s="130"/>
      <c r="F929" s="130"/>
      <c r="G929" s="83"/>
      <c r="H929" s="83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130"/>
      <c r="AD929" s="130"/>
      <c r="AE929" s="130"/>
      <c r="AF929" s="130"/>
      <c r="AG929" s="130"/>
      <c r="AH929" s="130"/>
      <c r="AI929" s="130"/>
      <c r="AJ929" s="116"/>
    </row>
    <row r="930">
      <c r="A930" s="128"/>
      <c r="B930" s="129"/>
      <c r="C930" s="130"/>
      <c r="D930" s="130"/>
      <c r="E930" s="130"/>
      <c r="F930" s="130"/>
      <c r="G930" s="83"/>
      <c r="H930" s="83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130"/>
      <c r="AD930" s="130"/>
      <c r="AE930" s="130"/>
      <c r="AF930" s="130"/>
      <c r="AG930" s="130"/>
      <c r="AH930" s="130"/>
      <c r="AI930" s="130"/>
      <c r="AJ930" s="116"/>
    </row>
    <row r="931">
      <c r="A931" s="128"/>
      <c r="B931" s="129"/>
      <c r="C931" s="130"/>
      <c r="D931" s="130"/>
      <c r="E931" s="130"/>
      <c r="F931" s="130"/>
      <c r="G931" s="83"/>
      <c r="H931" s="83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130"/>
      <c r="AC931" s="130"/>
      <c r="AD931" s="130"/>
      <c r="AE931" s="130"/>
      <c r="AF931" s="130"/>
      <c r="AG931" s="130"/>
      <c r="AH931" s="130"/>
      <c r="AI931" s="130"/>
      <c r="AJ931" s="116"/>
    </row>
    <row r="932">
      <c r="A932" s="128"/>
      <c r="B932" s="129"/>
      <c r="C932" s="130"/>
      <c r="D932" s="130"/>
      <c r="E932" s="130"/>
      <c r="F932" s="130"/>
      <c r="G932" s="83"/>
      <c r="H932" s="83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0"/>
      <c r="AC932" s="130"/>
      <c r="AD932" s="130"/>
      <c r="AE932" s="130"/>
      <c r="AF932" s="130"/>
      <c r="AG932" s="130"/>
      <c r="AH932" s="130"/>
      <c r="AI932" s="130"/>
      <c r="AJ932" s="116"/>
    </row>
    <row r="933">
      <c r="A933" s="128"/>
      <c r="B933" s="129"/>
      <c r="C933" s="130"/>
      <c r="D933" s="130"/>
      <c r="E933" s="130"/>
      <c r="F933" s="130"/>
      <c r="G933" s="83"/>
      <c r="H933" s="83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0"/>
      <c r="AC933" s="130"/>
      <c r="AD933" s="130"/>
      <c r="AE933" s="130"/>
      <c r="AF933" s="130"/>
      <c r="AG933" s="130"/>
      <c r="AH933" s="130"/>
      <c r="AI933" s="130"/>
      <c r="AJ933" s="116"/>
    </row>
    <row r="934">
      <c r="A934" s="128"/>
      <c r="B934" s="129"/>
      <c r="C934" s="130"/>
      <c r="D934" s="130"/>
      <c r="E934" s="130"/>
      <c r="F934" s="130"/>
      <c r="G934" s="83"/>
      <c r="H934" s="83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130"/>
      <c r="AD934" s="130"/>
      <c r="AE934" s="130"/>
      <c r="AF934" s="130"/>
      <c r="AG934" s="130"/>
      <c r="AH934" s="130"/>
      <c r="AI934" s="130"/>
      <c r="AJ934" s="116"/>
    </row>
    <row r="935">
      <c r="A935" s="128"/>
      <c r="B935" s="129"/>
      <c r="C935" s="130"/>
      <c r="D935" s="130"/>
      <c r="E935" s="130"/>
      <c r="F935" s="130"/>
      <c r="G935" s="83"/>
      <c r="H935" s="83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130"/>
      <c r="AD935" s="130"/>
      <c r="AE935" s="130"/>
      <c r="AF935" s="130"/>
      <c r="AG935" s="130"/>
      <c r="AH935" s="130"/>
      <c r="AI935" s="130"/>
      <c r="AJ935" s="116"/>
    </row>
    <row r="936">
      <c r="A936" s="128"/>
      <c r="B936" s="129"/>
      <c r="C936" s="130"/>
      <c r="D936" s="130"/>
      <c r="E936" s="130"/>
      <c r="F936" s="130"/>
      <c r="G936" s="83"/>
      <c r="H936" s="83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130"/>
      <c r="AC936" s="130"/>
      <c r="AD936" s="130"/>
      <c r="AE936" s="130"/>
      <c r="AF936" s="130"/>
      <c r="AG936" s="130"/>
      <c r="AH936" s="130"/>
      <c r="AI936" s="130"/>
      <c r="AJ936" s="116"/>
    </row>
    <row r="937">
      <c r="A937" s="128"/>
      <c r="B937" s="129"/>
      <c r="C937" s="130"/>
      <c r="D937" s="130"/>
      <c r="E937" s="130"/>
      <c r="F937" s="130"/>
      <c r="G937" s="83"/>
      <c r="H937" s="83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130"/>
      <c r="AC937" s="130"/>
      <c r="AD937" s="130"/>
      <c r="AE937" s="130"/>
      <c r="AF937" s="130"/>
      <c r="AG937" s="130"/>
      <c r="AH937" s="130"/>
      <c r="AI937" s="130"/>
      <c r="AJ937" s="116"/>
    </row>
    <row r="938">
      <c r="A938" s="128"/>
      <c r="B938" s="129"/>
      <c r="C938" s="130"/>
      <c r="D938" s="130"/>
      <c r="E938" s="130"/>
      <c r="F938" s="130"/>
      <c r="G938" s="83"/>
      <c r="H938" s="83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130"/>
      <c r="AC938" s="130"/>
      <c r="AD938" s="130"/>
      <c r="AE938" s="130"/>
      <c r="AF938" s="130"/>
      <c r="AG938" s="130"/>
      <c r="AH938" s="130"/>
      <c r="AI938" s="130"/>
      <c r="AJ938" s="116"/>
    </row>
    <row r="939">
      <c r="A939" s="128"/>
      <c r="B939" s="129"/>
      <c r="C939" s="130"/>
      <c r="D939" s="130"/>
      <c r="E939" s="130"/>
      <c r="F939" s="130"/>
      <c r="G939" s="83"/>
      <c r="H939" s="83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130"/>
      <c r="AD939" s="130"/>
      <c r="AE939" s="130"/>
      <c r="AF939" s="130"/>
      <c r="AG939" s="130"/>
      <c r="AH939" s="130"/>
      <c r="AI939" s="130"/>
      <c r="AJ939" s="116"/>
    </row>
    <row r="940">
      <c r="A940" s="128"/>
      <c r="B940" s="129"/>
      <c r="C940" s="130"/>
      <c r="D940" s="130"/>
      <c r="E940" s="130"/>
      <c r="F940" s="130"/>
      <c r="G940" s="83"/>
      <c r="H940" s="83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130"/>
      <c r="AD940" s="130"/>
      <c r="AE940" s="130"/>
      <c r="AF940" s="130"/>
      <c r="AG940" s="130"/>
      <c r="AH940" s="130"/>
      <c r="AI940" s="130"/>
      <c r="AJ940" s="116"/>
    </row>
    <row r="941">
      <c r="A941" s="128"/>
      <c r="B941" s="129"/>
      <c r="C941" s="130"/>
      <c r="D941" s="130"/>
      <c r="E941" s="130"/>
      <c r="F941" s="130"/>
      <c r="G941" s="83"/>
      <c r="H941" s="83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0"/>
      <c r="AC941" s="130"/>
      <c r="AD941" s="130"/>
      <c r="AE941" s="130"/>
      <c r="AF941" s="130"/>
      <c r="AG941" s="130"/>
      <c r="AH941" s="130"/>
      <c r="AI941" s="130"/>
      <c r="AJ941" s="116"/>
    </row>
    <row r="942">
      <c r="A942" s="128"/>
      <c r="B942" s="129"/>
      <c r="C942" s="130"/>
      <c r="D942" s="130"/>
      <c r="E942" s="130"/>
      <c r="F942" s="130"/>
      <c r="G942" s="83"/>
      <c r="H942" s="83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130"/>
      <c r="AC942" s="130"/>
      <c r="AD942" s="130"/>
      <c r="AE942" s="130"/>
      <c r="AF942" s="130"/>
      <c r="AG942" s="130"/>
      <c r="AH942" s="130"/>
      <c r="AI942" s="130"/>
      <c r="AJ942" s="116"/>
    </row>
    <row r="943">
      <c r="A943" s="128"/>
      <c r="B943" s="129"/>
      <c r="C943" s="130"/>
      <c r="D943" s="130"/>
      <c r="E943" s="130"/>
      <c r="F943" s="130"/>
      <c r="G943" s="83"/>
      <c r="H943" s="83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130"/>
      <c r="AC943" s="130"/>
      <c r="AD943" s="130"/>
      <c r="AE943" s="130"/>
      <c r="AF943" s="130"/>
      <c r="AG943" s="130"/>
      <c r="AH943" s="130"/>
      <c r="AI943" s="130"/>
      <c r="AJ943" s="116"/>
    </row>
    <row r="944">
      <c r="A944" s="128"/>
      <c r="B944" s="129"/>
      <c r="C944" s="130"/>
      <c r="D944" s="130"/>
      <c r="E944" s="130"/>
      <c r="F944" s="130"/>
      <c r="G944" s="83"/>
      <c r="H944" s="83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130"/>
      <c r="AD944" s="130"/>
      <c r="AE944" s="130"/>
      <c r="AF944" s="130"/>
      <c r="AG944" s="130"/>
      <c r="AH944" s="130"/>
      <c r="AI944" s="130"/>
      <c r="AJ944" s="116"/>
    </row>
    <row r="945">
      <c r="A945" s="128"/>
      <c r="B945" s="129"/>
      <c r="C945" s="130"/>
      <c r="D945" s="130"/>
      <c r="E945" s="130"/>
      <c r="F945" s="130"/>
      <c r="G945" s="83"/>
      <c r="H945" s="83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130"/>
      <c r="AD945" s="130"/>
      <c r="AE945" s="130"/>
      <c r="AF945" s="130"/>
      <c r="AG945" s="130"/>
      <c r="AH945" s="130"/>
      <c r="AI945" s="130"/>
      <c r="AJ945" s="116"/>
    </row>
    <row r="946">
      <c r="A946" s="128"/>
      <c r="B946" s="129"/>
      <c r="C946" s="130"/>
      <c r="D946" s="130"/>
      <c r="E946" s="130"/>
      <c r="F946" s="130"/>
      <c r="G946" s="83"/>
      <c r="H946" s="83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130"/>
      <c r="AC946" s="130"/>
      <c r="AD946" s="130"/>
      <c r="AE946" s="130"/>
      <c r="AF946" s="130"/>
      <c r="AG946" s="130"/>
      <c r="AH946" s="130"/>
      <c r="AI946" s="130"/>
      <c r="AJ946" s="116"/>
    </row>
    <row r="947">
      <c r="A947" s="128"/>
      <c r="B947" s="129"/>
      <c r="C947" s="130"/>
      <c r="D947" s="130"/>
      <c r="E947" s="130"/>
      <c r="F947" s="130"/>
      <c r="G947" s="83"/>
      <c r="H947" s="83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130"/>
      <c r="AC947" s="130"/>
      <c r="AD947" s="130"/>
      <c r="AE947" s="130"/>
      <c r="AF947" s="130"/>
      <c r="AG947" s="130"/>
      <c r="AH947" s="130"/>
      <c r="AI947" s="130"/>
      <c r="AJ947" s="116"/>
    </row>
    <row r="948">
      <c r="A948" s="128"/>
      <c r="B948" s="129"/>
      <c r="C948" s="130"/>
      <c r="D948" s="130"/>
      <c r="E948" s="130"/>
      <c r="F948" s="130"/>
      <c r="G948" s="83"/>
      <c r="H948" s="83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130"/>
      <c r="AC948" s="130"/>
      <c r="AD948" s="130"/>
      <c r="AE948" s="130"/>
      <c r="AF948" s="130"/>
      <c r="AG948" s="130"/>
      <c r="AH948" s="130"/>
      <c r="AI948" s="130"/>
      <c r="AJ948" s="116"/>
    </row>
    <row r="949">
      <c r="A949" s="128"/>
      <c r="B949" s="129"/>
      <c r="C949" s="130"/>
      <c r="D949" s="130"/>
      <c r="E949" s="130"/>
      <c r="F949" s="130"/>
      <c r="G949" s="83"/>
      <c r="H949" s="83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130"/>
      <c r="AC949" s="130"/>
      <c r="AD949" s="130"/>
      <c r="AE949" s="130"/>
      <c r="AF949" s="130"/>
      <c r="AG949" s="130"/>
      <c r="AH949" s="130"/>
      <c r="AI949" s="130"/>
      <c r="AJ949" s="116"/>
    </row>
    <row r="950">
      <c r="A950" s="128"/>
      <c r="B950" s="129"/>
      <c r="C950" s="130"/>
      <c r="D950" s="130"/>
      <c r="E950" s="130"/>
      <c r="F950" s="130"/>
      <c r="G950" s="83"/>
      <c r="H950" s="83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130"/>
      <c r="AC950" s="130"/>
      <c r="AD950" s="130"/>
      <c r="AE950" s="130"/>
      <c r="AF950" s="130"/>
      <c r="AG950" s="130"/>
      <c r="AH950" s="130"/>
      <c r="AI950" s="130"/>
      <c r="AJ950" s="116"/>
    </row>
    <row r="951">
      <c r="A951" s="128"/>
      <c r="B951" s="129"/>
      <c r="C951" s="130"/>
      <c r="D951" s="130"/>
      <c r="E951" s="130"/>
      <c r="F951" s="130"/>
      <c r="G951" s="83"/>
      <c r="H951" s="83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0"/>
      <c r="AC951" s="130"/>
      <c r="AD951" s="130"/>
      <c r="AE951" s="130"/>
      <c r="AF951" s="130"/>
      <c r="AG951" s="130"/>
      <c r="AH951" s="130"/>
      <c r="AI951" s="130"/>
      <c r="AJ951" s="116"/>
    </row>
    <row r="952">
      <c r="A952" s="128"/>
      <c r="B952" s="129"/>
      <c r="C952" s="130"/>
      <c r="D952" s="130"/>
      <c r="E952" s="130"/>
      <c r="F952" s="130"/>
      <c r="G952" s="83"/>
      <c r="H952" s="83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0"/>
      <c r="AC952" s="130"/>
      <c r="AD952" s="130"/>
      <c r="AE952" s="130"/>
      <c r="AF952" s="130"/>
      <c r="AG952" s="130"/>
      <c r="AH952" s="130"/>
      <c r="AI952" s="130"/>
      <c r="AJ952" s="116"/>
    </row>
    <row r="953">
      <c r="A953" s="128"/>
      <c r="B953" s="129"/>
      <c r="C953" s="130"/>
      <c r="D953" s="130"/>
      <c r="E953" s="130"/>
      <c r="F953" s="130"/>
      <c r="G953" s="83"/>
      <c r="H953" s="83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0"/>
      <c r="AC953" s="130"/>
      <c r="AD953" s="130"/>
      <c r="AE953" s="130"/>
      <c r="AF953" s="130"/>
      <c r="AG953" s="130"/>
      <c r="AH953" s="130"/>
      <c r="AI953" s="130"/>
      <c r="AJ953" s="116"/>
    </row>
    <row r="954">
      <c r="A954" s="128"/>
      <c r="B954" s="129"/>
      <c r="C954" s="130"/>
      <c r="D954" s="130"/>
      <c r="E954" s="130"/>
      <c r="F954" s="130"/>
      <c r="G954" s="83"/>
      <c r="H954" s="83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130"/>
      <c r="AC954" s="130"/>
      <c r="AD954" s="130"/>
      <c r="AE954" s="130"/>
      <c r="AF954" s="130"/>
      <c r="AG954" s="130"/>
      <c r="AH954" s="130"/>
      <c r="AI954" s="130"/>
      <c r="AJ954" s="116"/>
    </row>
    <row r="955">
      <c r="A955" s="128"/>
      <c r="B955" s="129"/>
      <c r="C955" s="130"/>
      <c r="D955" s="130"/>
      <c r="E955" s="130"/>
      <c r="F955" s="130"/>
      <c r="G955" s="83"/>
      <c r="H955" s="83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130"/>
      <c r="AC955" s="130"/>
      <c r="AD955" s="130"/>
      <c r="AE955" s="130"/>
      <c r="AF955" s="130"/>
      <c r="AG955" s="130"/>
      <c r="AH955" s="130"/>
      <c r="AI955" s="130"/>
      <c r="AJ955" s="116"/>
    </row>
    <row r="956">
      <c r="A956" s="128"/>
      <c r="B956" s="129"/>
      <c r="C956" s="130"/>
      <c r="D956" s="130"/>
      <c r="E956" s="130"/>
      <c r="F956" s="130"/>
      <c r="G956" s="83"/>
      <c r="H956" s="83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130"/>
      <c r="AC956" s="130"/>
      <c r="AD956" s="130"/>
      <c r="AE956" s="130"/>
      <c r="AF956" s="130"/>
      <c r="AG956" s="130"/>
      <c r="AH956" s="130"/>
      <c r="AI956" s="130"/>
      <c r="AJ956" s="116"/>
    </row>
    <row r="957">
      <c r="A957" s="128"/>
      <c r="B957" s="129"/>
      <c r="C957" s="130"/>
      <c r="D957" s="130"/>
      <c r="E957" s="130"/>
      <c r="F957" s="130"/>
      <c r="G957" s="83"/>
      <c r="H957" s="83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130"/>
      <c r="AC957" s="130"/>
      <c r="AD957" s="130"/>
      <c r="AE957" s="130"/>
      <c r="AF957" s="130"/>
      <c r="AG957" s="130"/>
      <c r="AH957" s="130"/>
      <c r="AI957" s="130"/>
      <c r="AJ957" s="116"/>
    </row>
    <row r="958">
      <c r="A958" s="128"/>
      <c r="B958" s="129"/>
      <c r="C958" s="130"/>
      <c r="D958" s="130"/>
      <c r="E958" s="130"/>
      <c r="F958" s="130"/>
      <c r="G958" s="83"/>
      <c r="H958" s="83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0"/>
      <c r="AC958" s="130"/>
      <c r="AD958" s="130"/>
      <c r="AE958" s="130"/>
      <c r="AF958" s="130"/>
      <c r="AG958" s="130"/>
      <c r="AH958" s="130"/>
      <c r="AI958" s="130"/>
      <c r="AJ958" s="116"/>
    </row>
    <row r="959">
      <c r="A959" s="128"/>
      <c r="B959" s="129"/>
      <c r="C959" s="130"/>
      <c r="D959" s="130"/>
      <c r="E959" s="130"/>
      <c r="F959" s="130"/>
      <c r="G959" s="83"/>
      <c r="H959" s="83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0"/>
      <c r="AC959" s="130"/>
      <c r="AD959" s="130"/>
      <c r="AE959" s="130"/>
      <c r="AF959" s="130"/>
      <c r="AG959" s="130"/>
      <c r="AH959" s="130"/>
      <c r="AI959" s="130"/>
      <c r="AJ959" s="116"/>
    </row>
    <row r="960">
      <c r="A960" s="128"/>
      <c r="B960" s="129"/>
      <c r="C960" s="130"/>
      <c r="D960" s="130"/>
      <c r="E960" s="130"/>
      <c r="F960" s="130"/>
      <c r="G960" s="83"/>
      <c r="H960" s="83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0"/>
      <c r="AC960" s="130"/>
      <c r="AD960" s="130"/>
      <c r="AE960" s="130"/>
      <c r="AF960" s="130"/>
      <c r="AG960" s="130"/>
      <c r="AH960" s="130"/>
      <c r="AI960" s="130"/>
      <c r="AJ960" s="116"/>
    </row>
    <row r="961">
      <c r="A961" s="128"/>
      <c r="B961" s="129"/>
      <c r="C961" s="130"/>
      <c r="D961" s="130"/>
      <c r="E961" s="130"/>
      <c r="F961" s="130"/>
      <c r="G961" s="83"/>
      <c r="H961" s="83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130"/>
      <c r="AC961" s="130"/>
      <c r="AD961" s="130"/>
      <c r="AE961" s="130"/>
      <c r="AF961" s="130"/>
      <c r="AG961" s="130"/>
      <c r="AH961" s="130"/>
      <c r="AI961" s="130"/>
      <c r="AJ961" s="116"/>
    </row>
    <row r="962">
      <c r="A962" s="128"/>
      <c r="B962" s="129"/>
      <c r="C962" s="130"/>
      <c r="D962" s="130"/>
      <c r="E962" s="130"/>
      <c r="F962" s="130"/>
      <c r="G962" s="83"/>
      <c r="H962" s="83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130"/>
      <c r="AC962" s="130"/>
      <c r="AD962" s="130"/>
      <c r="AE962" s="130"/>
      <c r="AF962" s="130"/>
      <c r="AG962" s="130"/>
      <c r="AH962" s="130"/>
      <c r="AI962" s="130"/>
      <c r="AJ962" s="116"/>
    </row>
    <row r="963">
      <c r="A963" s="128"/>
      <c r="B963" s="129"/>
      <c r="C963" s="130"/>
      <c r="D963" s="130"/>
      <c r="E963" s="130"/>
      <c r="F963" s="130"/>
      <c r="G963" s="83"/>
      <c r="H963" s="83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130"/>
      <c r="AC963" s="130"/>
      <c r="AD963" s="130"/>
      <c r="AE963" s="130"/>
      <c r="AF963" s="130"/>
      <c r="AG963" s="130"/>
      <c r="AH963" s="130"/>
      <c r="AI963" s="130"/>
      <c r="AJ963" s="116"/>
    </row>
    <row r="964">
      <c r="A964" s="128"/>
      <c r="B964" s="129"/>
      <c r="C964" s="130"/>
      <c r="D964" s="130"/>
      <c r="E964" s="130"/>
      <c r="F964" s="130"/>
      <c r="G964" s="83"/>
      <c r="H964" s="83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130"/>
      <c r="AC964" s="130"/>
      <c r="AD964" s="130"/>
      <c r="AE964" s="130"/>
      <c r="AF964" s="130"/>
      <c r="AG964" s="130"/>
      <c r="AH964" s="130"/>
      <c r="AI964" s="130"/>
      <c r="AJ964" s="116"/>
    </row>
    <row r="965">
      <c r="A965" s="128"/>
      <c r="B965" s="129"/>
      <c r="C965" s="130"/>
      <c r="D965" s="130"/>
      <c r="E965" s="130"/>
      <c r="F965" s="130"/>
      <c r="G965" s="83"/>
      <c r="H965" s="83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130"/>
      <c r="AC965" s="130"/>
      <c r="AD965" s="130"/>
      <c r="AE965" s="130"/>
      <c r="AF965" s="130"/>
      <c r="AG965" s="130"/>
      <c r="AH965" s="130"/>
      <c r="AI965" s="130"/>
      <c r="AJ965" s="116"/>
    </row>
    <row r="966">
      <c r="A966" s="128"/>
      <c r="B966" s="129"/>
      <c r="C966" s="130"/>
      <c r="D966" s="130"/>
      <c r="E966" s="130"/>
      <c r="F966" s="130"/>
      <c r="G966" s="83"/>
      <c r="H966" s="83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130"/>
      <c r="AC966" s="130"/>
      <c r="AD966" s="130"/>
      <c r="AE966" s="130"/>
      <c r="AF966" s="130"/>
      <c r="AG966" s="130"/>
      <c r="AH966" s="130"/>
      <c r="AI966" s="130"/>
      <c r="AJ966" s="116"/>
    </row>
    <row r="967">
      <c r="A967" s="128"/>
      <c r="B967" s="129"/>
      <c r="C967" s="130"/>
      <c r="D967" s="130"/>
      <c r="E967" s="130"/>
      <c r="F967" s="130"/>
      <c r="G967" s="83"/>
      <c r="H967" s="83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130"/>
      <c r="AC967" s="130"/>
      <c r="AD967" s="130"/>
      <c r="AE967" s="130"/>
      <c r="AF967" s="130"/>
      <c r="AG967" s="130"/>
      <c r="AH967" s="130"/>
      <c r="AI967" s="130"/>
      <c r="AJ967" s="116"/>
    </row>
    <row r="968">
      <c r="A968" s="128"/>
      <c r="B968" s="129"/>
      <c r="C968" s="130"/>
      <c r="D968" s="130"/>
      <c r="E968" s="130"/>
      <c r="F968" s="130"/>
      <c r="G968" s="83"/>
      <c r="H968" s="83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130"/>
      <c r="AC968" s="130"/>
      <c r="AD968" s="130"/>
      <c r="AE968" s="130"/>
      <c r="AF968" s="130"/>
      <c r="AG968" s="130"/>
      <c r="AH968" s="130"/>
      <c r="AI968" s="130"/>
      <c r="AJ968" s="116"/>
    </row>
    <row r="969">
      <c r="A969" s="128"/>
      <c r="B969" s="129"/>
      <c r="C969" s="130"/>
      <c r="D969" s="130"/>
      <c r="E969" s="130"/>
      <c r="F969" s="130"/>
      <c r="G969" s="83"/>
      <c r="H969" s="83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130"/>
      <c r="AC969" s="130"/>
      <c r="AD969" s="130"/>
      <c r="AE969" s="130"/>
      <c r="AF969" s="130"/>
      <c r="AG969" s="130"/>
      <c r="AH969" s="130"/>
      <c r="AI969" s="130"/>
      <c r="AJ969" s="116"/>
    </row>
    <row r="970">
      <c r="A970" s="128"/>
      <c r="B970" s="129"/>
      <c r="C970" s="130"/>
      <c r="D970" s="130"/>
      <c r="E970" s="130"/>
      <c r="F970" s="130"/>
      <c r="G970" s="83"/>
      <c r="H970" s="83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130"/>
      <c r="AC970" s="130"/>
      <c r="AD970" s="130"/>
      <c r="AE970" s="130"/>
      <c r="AF970" s="130"/>
      <c r="AG970" s="130"/>
      <c r="AH970" s="130"/>
      <c r="AI970" s="130"/>
      <c r="AJ970" s="116"/>
    </row>
    <row r="971">
      <c r="A971" s="128"/>
      <c r="B971" s="129"/>
      <c r="C971" s="130"/>
      <c r="D971" s="130"/>
      <c r="E971" s="130"/>
      <c r="F971" s="130"/>
      <c r="G971" s="83"/>
      <c r="H971" s="83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0"/>
      <c r="AC971" s="130"/>
      <c r="AD971" s="130"/>
      <c r="AE971" s="130"/>
      <c r="AF971" s="130"/>
      <c r="AG971" s="130"/>
      <c r="AH971" s="130"/>
      <c r="AI971" s="130"/>
      <c r="AJ971" s="116"/>
    </row>
    <row r="972">
      <c r="A972" s="128"/>
      <c r="B972" s="129"/>
      <c r="C972" s="130"/>
      <c r="D972" s="130"/>
      <c r="E972" s="130"/>
      <c r="F972" s="130"/>
      <c r="G972" s="83"/>
      <c r="H972" s="83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0"/>
      <c r="AC972" s="130"/>
      <c r="AD972" s="130"/>
      <c r="AE972" s="130"/>
      <c r="AF972" s="130"/>
      <c r="AG972" s="130"/>
      <c r="AH972" s="130"/>
      <c r="AI972" s="130"/>
      <c r="AJ972" s="116"/>
    </row>
    <row r="973">
      <c r="A973" s="128"/>
      <c r="B973" s="129"/>
      <c r="C973" s="130"/>
      <c r="D973" s="130"/>
      <c r="E973" s="130"/>
      <c r="F973" s="130"/>
      <c r="G973" s="83"/>
      <c r="H973" s="83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130"/>
      <c r="AC973" s="130"/>
      <c r="AD973" s="130"/>
      <c r="AE973" s="130"/>
      <c r="AF973" s="130"/>
      <c r="AG973" s="130"/>
      <c r="AH973" s="130"/>
      <c r="AI973" s="130"/>
      <c r="AJ973" s="116"/>
    </row>
    <row r="974">
      <c r="A974" s="128"/>
      <c r="B974" s="129"/>
      <c r="C974" s="130"/>
      <c r="D974" s="130"/>
      <c r="E974" s="130"/>
      <c r="F974" s="130"/>
      <c r="G974" s="83"/>
      <c r="H974" s="83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130"/>
      <c r="AC974" s="130"/>
      <c r="AD974" s="130"/>
      <c r="AE974" s="130"/>
      <c r="AF974" s="130"/>
      <c r="AG974" s="130"/>
      <c r="AH974" s="130"/>
      <c r="AI974" s="130"/>
      <c r="AJ974" s="116"/>
    </row>
    <row r="975">
      <c r="A975" s="128"/>
      <c r="B975" s="129"/>
      <c r="C975" s="130"/>
      <c r="D975" s="130"/>
      <c r="E975" s="130"/>
      <c r="F975" s="130"/>
      <c r="G975" s="83"/>
      <c r="H975" s="83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130"/>
      <c r="AC975" s="130"/>
      <c r="AD975" s="130"/>
      <c r="AE975" s="130"/>
      <c r="AF975" s="130"/>
      <c r="AG975" s="130"/>
      <c r="AH975" s="130"/>
      <c r="AI975" s="130"/>
      <c r="AJ975" s="116"/>
    </row>
    <row r="976">
      <c r="A976" s="128"/>
      <c r="B976" s="129"/>
      <c r="C976" s="130"/>
      <c r="D976" s="130"/>
      <c r="E976" s="130"/>
      <c r="F976" s="130"/>
      <c r="G976" s="83"/>
      <c r="H976" s="83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130"/>
      <c r="AC976" s="130"/>
      <c r="AD976" s="130"/>
      <c r="AE976" s="130"/>
      <c r="AF976" s="130"/>
      <c r="AG976" s="130"/>
      <c r="AH976" s="130"/>
      <c r="AI976" s="130"/>
      <c r="AJ976" s="116"/>
    </row>
    <row r="977">
      <c r="A977" s="128"/>
      <c r="B977" s="129"/>
      <c r="C977" s="130"/>
      <c r="D977" s="130"/>
      <c r="E977" s="130"/>
      <c r="F977" s="130"/>
      <c r="G977" s="83"/>
      <c r="H977" s="83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0"/>
      <c r="AC977" s="130"/>
      <c r="AD977" s="130"/>
      <c r="AE977" s="130"/>
      <c r="AF977" s="130"/>
      <c r="AG977" s="130"/>
      <c r="AH977" s="130"/>
      <c r="AI977" s="130"/>
      <c r="AJ977" s="116"/>
    </row>
    <row r="978">
      <c r="A978" s="128"/>
      <c r="B978" s="129"/>
      <c r="C978" s="130"/>
      <c r="D978" s="130"/>
      <c r="E978" s="130"/>
      <c r="F978" s="130"/>
      <c r="G978" s="83"/>
      <c r="H978" s="83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0"/>
      <c r="AC978" s="130"/>
      <c r="AD978" s="130"/>
      <c r="AE978" s="130"/>
      <c r="AF978" s="130"/>
      <c r="AG978" s="130"/>
      <c r="AH978" s="130"/>
      <c r="AI978" s="130"/>
      <c r="AJ978" s="116"/>
    </row>
    <row r="979">
      <c r="A979" s="128"/>
      <c r="B979" s="129"/>
      <c r="C979" s="130"/>
      <c r="D979" s="130"/>
      <c r="E979" s="130"/>
      <c r="F979" s="130"/>
      <c r="G979" s="83"/>
      <c r="H979" s="83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130"/>
      <c r="AC979" s="130"/>
      <c r="AD979" s="130"/>
      <c r="AE979" s="130"/>
      <c r="AF979" s="130"/>
      <c r="AG979" s="130"/>
      <c r="AH979" s="130"/>
      <c r="AI979" s="130"/>
      <c r="AJ979" s="116"/>
    </row>
    <row r="980">
      <c r="A980" s="128"/>
      <c r="B980" s="129"/>
      <c r="C980" s="130"/>
      <c r="D980" s="130"/>
      <c r="E980" s="130"/>
      <c r="F980" s="130"/>
      <c r="G980" s="83"/>
      <c r="H980" s="83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130"/>
      <c r="AC980" s="130"/>
      <c r="AD980" s="130"/>
      <c r="AE980" s="130"/>
      <c r="AF980" s="130"/>
      <c r="AG980" s="130"/>
      <c r="AH980" s="130"/>
      <c r="AI980" s="130"/>
      <c r="AJ980" s="116"/>
    </row>
    <row r="981">
      <c r="A981" s="128"/>
      <c r="B981" s="129"/>
      <c r="C981" s="130"/>
      <c r="D981" s="130"/>
      <c r="E981" s="130"/>
      <c r="F981" s="130"/>
      <c r="G981" s="83"/>
      <c r="H981" s="83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130"/>
      <c r="AC981" s="130"/>
      <c r="AD981" s="130"/>
      <c r="AE981" s="130"/>
      <c r="AF981" s="130"/>
      <c r="AG981" s="130"/>
      <c r="AH981" s="130"/>
      <c r="AI981" s="130"/>
      <c r="AJ981" s="116"/>
    </row>
    <row r="982">
      <c r="A982" s="128"/>
      <c r="B982" s="129"/>
      <c r="C982" s="130"/>
      <c r="D982" s="130"/>
      <c r="E982" s="130"/>
      <c r="F982" s="130"/>
      <c r="G982" s="83"/>
      <c r="H982" s="83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130"/>
      <c r="AC982" s="130"/>
      <c r="AD982" s="130"/>
      <c r="AE982" s="130"/>
      <c r="AF982" s="130"/>
      <c r="AG982" s="130"/>
      <c r="AH982" s="130"/>
      <c r="AI982" s="130"/>
      <c r="AJ982" s="116"/>
    </row>
    <row r="983">
      <c r="A983" s="128"/>
      <c r="B983" s="129"/>
      <c r="C983" s="130"/>
      <c r="D983" s="130"/>
      <c r="E983" s="130"/>
      <c r="F983" s="130"/>
      <c r="G983" s="83"/>
      <c r="H983" s="83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130"/>
      <c r="AC983" s="130"/>
      <c r="AD983" s="130"/>
      <c r="AE983" s="130"/>
      <c r="AF983" s="130"/>
      <c r="AG983" s="130"/>
      <c r="AH983" s="130"/>
      <c r="AI983" s="130"/>
      <c r="AJ983" s="116"/>
    </row>
    <row r="984">
      <c r="A984" s="128"/>
      <c r="B984" s="129"/>
      <c r="C984" s="130"/>
      <c r="D984" s="130"/>
      <c r="E984" s="130"/>
      <c r="F984" s="130"/>
      <c r="G984" s="83"/>
      <c r="H984" s="83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130"/>
      <c r="AC984" s="130"/>
      <c r="AD984" s="130"/>
      <c r="AE984" s="130"/>
      <c r="AF984" s="130"/>
      <c r="AG984" s="130"/>
      <c r="AH984" s="130"/>
      <c r="AI984" s="130"/>
      <c r="AJ984" s="116"/>
    </row>
    <row r="985">
      <c r="A985" s="128"/>
      <c r="B985" s="129"/>
      <c r="C985" s="130"/>
      <c r="D985" s="130"/>
      <c r="E985" s="130"/>
      <c r="F985" s="130"/>
      <c r="G985" s="83"/>
      <c r="H985" s="83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130"/>
      <c r="AC985" s="130"/>
      <c r="AD985" s="130"/>
      <c r="AE985" s="130"/>
      <c r="AF985" s="130"/>
      <c r="AG985" s="130"/>
      <c r="AH985" s="130"/>
      <c r="AI985" s="130"/>
      <c r="AJ985" s="116"/>
    </row>
    <row r="986">
      <c r="A986" s="128"/>
      <c r="B986" s="129"/>
      <c r="C986" s="130"/>
      <c r="D986" s="130"/>
      <c r="E986" s="130"/>
      <c r="F986" s="130"/>
      <c r="G986" s="83"/>
      <c r="H986" s="83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130"/>
      <c r="AC986" s="130"/>
      <c r="AD986" s="130"/>
      <c r="AE986" s="130"/>
      <c r="AF986" s="130"/>
      <c r="AG986" s="130"/>
      <c r="AH986" s="130"/>
      <c r="AI986" s="130"/>
      <c r="AJ986" s="116"/>
    </row>
    <row r="987">
      <c r="A987" s="128"/>
      <c r="B987" s="129"/>
      <c r="C987" s="130"/>
      <c r="D987" s="130"/>
      <c r="E987" s="130"/>
      <c r="F987" s="130"/>
      <c r="G987" s="83"/>
      <c r="H987" s="83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130"/>
      <c r="AC987" s="130"/>
      <c r="AD987" s="130"/>
      <c r="AE987" s="130"/>
      <c r="AF987" s="130"/>
      <c r="AG987" s="130"/>
      <c r="AH987" s="130"/>
      <c r="AI987" s="130"/>
      <c r="AJ987" s="116"/>
    </row>
    <row r="988">
      <c r="A988" s="128"/>
      <c r="B988" s="129"/>
      <c r="C988" s="130"/>
      <c r="D988" s="130"/>
      <c r="E988" s="130"/>
      <c r="F988" s="130"/>
      <c r="G988" s="83"/>
      <c r="H988" s="83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130"/>
      <c r="AC988" s="130"/>
      <c r="AD988" s="130"/>
      <c r="AE988" s="130"/>
      <c r="AF988" s="130"/>
      <c r="AG988" s="130"/>
      <c r="AH988" s="130"/>
      <c r="AI988" s="130"/>
      <c r="AJ988" s="116"/>
    </row>
    <row r="989">
      <c r="A989" s="128"/>
      <c r="B989" s="129"/>
      <c r="C989" s="130"/>
      <c r="D989" s="130"/>
      <c r="E989" s="130"/>
      <c r="F989" s="130"/>
      <c r="G989" s="83"/>
      <c r="H989" s="83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130"/>
      <c r="AC989" s="130"/>
      <c r="AD989" s="130"/>
      <c r="AE989" s="130"/>
      <c r="AF989" s="130"/>
      <c r="AG989" s="130"/>
      <c r="AH989" s="130"/>
      <c r="AI989" s="130"/>
      <c r="AJ989" s="116"/>
    </row>
    <row r="990">
      <c r="A990" s="128"/>
      <c r="B990" s="129"/>
      <c r="C990" s="130"/>
      <c r="D990" s="130"/>
      <c r="E990" s="130"/>
      <c r="F990" s="130"/>
      <c r="G990" s="83"/>
      <c r="H990" s="83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0"/>
      <c r="AC990" s="130"/>
      <c r="AD990" s="130"/>
      <c r="AE990" s="130"/>
      <c r="AF990" s="130"/>
      <c r="AG990" s="130"/>
      <c r="AH990" s="130"/>
      <c r="AI990" s="130"/>
      <c r="AJ990" s="116"/>
    </row>
    <row r="991">
      <c r="A991" s="128"/>
      <c r="B991" s="129"/>
      <c r="C991" s="130"/>
      <c r="D991" s="130"/>
      <c r="E991" s="130"/>
      <c r="F991" s="130"/>
      <c r="G991" s="83"/>
      <c r="H991" s="83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0"/>
      <c r="AC991" s="130"/>
      <c r="AD991" s="130"/>
      <c r="AE991" s="130"/>
      <c r="AF991" s="130"/>
      <c r="AG991" s="130"/>
      <c r="AH991" s="130"/>
      <c r="AI991" s="130"/>
      <c r="AJ991" s="116"/>
    </row>
    <row r="992">
      <c r="A992" s="128"/>
      <c r="B992" s="129"/>
      <c r="C992" s="130"/>
      <c r="D992" s="130"/>
      <c r="E992" s="130"/>
      <c r="F992" s="130"/>
      <c r="G992" s="83"/>
      <c r="H992" s="83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130"/>
      <c r="AC992" s="130"/>
      <c r="AD992" s="130"/>
      <c r="AE992" s="130"/>
      <c r="AF992" s="130"/>
      <c r="AG992" s="130"/>
      <c r="AH992" s="130"/>
      <c r="AI992" s="130"/>
      <c r="AJ992" s="116"/>
    </row>
    <row r="993">
      <c r="A993" s="128"/>
      <c r="B993" s="129"/>
      <c r="C993" s="130"/>
      <c r="D993" s="130"/>
      <c r="E993" s="130"/>
      <c r="F993" s="130"/>
      <c r="G993" s="83"/>
      <c r="H993" s="83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130"/>
      <c r="AC993" s="130"/>
      <c r="AD993" s="130"/>
      <c r="AE993" s="130"/>
      <c r="AF993" s="130"/>
      <c r="AG993" s="130"/>
      <c r="AH993" s="130"/>
      <c r="AI993" s="130"/>
      <c r="AJ993" s="116"/>
    </row>
    <row r="994">
      <c r="A994" s="128"/>
      <c r="B994" s="129"/>
      <c r="C994" s="130"/>
      <c r="D994" s="130"/>
      <c r="E994" s="130"/>
      <c r="F994" s="130"/>
      <c r="G994" s="83"/>
      <c r="H994" s="83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130"/>
      <c r="AC994" s="130"/>
      <c r="AD994" s="130"/>
      <c r="AE994" s="130"/>
      <c r="AF994" s="130"/>
      <c r="AG994" s="130"/>
      <c r="AH994" s="130"/>
      <c r="AI994" s="130"/>
      <c r="AJ994" s="116"/>
    </row>
    <row r="995">
      <c r="A995" s="128"/>
      <c r="B995" s="129"/>
      <c r="C995" s="130"/>
      <c r="D995" s="130"/>
      <c r="E995" s="130"/>
      <c r="F995" s="130"/>
      <c r="G995" s="83"/>
      <c r="H995" s="83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0"/>
      <c r="AC995" s="130"/>
      <c r="AD995" s="130"/>
      <c r="AE995" s="130"/>
      <c r="AF995" s="130"/>
      <c r="AG995" s="130"/>
      <c r="AH995" s="130"/>
      <c r="AI995" s="130"/>
      <c r="AJ995" s="116"/>
    </row>
    <row r="996">
      <c r="A996" s="128"/>
      <c r="B996" s="129"/>
      <c r="C996" s="130"/>
      <c r="D996" s="130"/>
      <c r="E996" s="130"/>
      <c r="F996" s="130"/>
      <c r="G996" s="83"/>
      <c r="H996" s="83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0"/>
      <c r="AC996" s="130"/>
      <c r="AD996" s="130"/>
      <c r="AE996" s="130"/>
      <c r="AF996" s="130"/>
      <c r="AG996" s="130"/>
      <c r="AH996" s="130"/>
      <c r="AI996" s="130"/>
      <c r="AJ996" s="116"/>
    </row>
    <row r="997">
      <c r="A997" s="128"/>
      <c r="B997" s="129"/>
      <c r="C997" s="130"/>
      <c r="D997" s="130"/>
      <c r="E997" s="130"/>
      <c r="F997" s="130"/>
      <c r="G997" s="83"/>
      <c r="H997" s="83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130"/>
      <c r="AC997" s="130"/>
      <c r="AD997" s="130"/>
      <c r="AE997" s="130"/>
      <c r="AF997" s="130"/>
      <c r="AG997" s="130"/>
      <c r="AH997" s="130"/>
      <c r="AI997" s="130"/>
      <c r="AJ997" s="116"/>
    </row>
    <row r="998">
      <c r="A998" s="128"/>
      <c r="B998" s="129"/>
      <c r="C998" s="130"/>
      <c r="D998" s="130"/>
      <c r="E998" s="130"/>
      <c r="F998" s="130"/>
      <c r="G998" s="83"/>
      <c r="H998" s="83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  <c r="AB998" s="130"/>
      <c r="AC998" s="130"/>
      <c r="AD998" s="130"/>
      <c r="AE998" s="130"/>
      <c r="AF998" s="130"/>
      <c r="AG998" s="130"/>
      <c r="AH998" s="130"/>
      <c r="AI998" s="130"/>
      <c r="AJ998" s="116"/>
    </row>
    <row r="999">
      <c r="A999" s="128"/>
      <c r="B999" s="129"/>
      <c r="C999" s="130"/>
      <c r="D999" s="130"/>
      <c r="E999" s="130"/>
      <c r="F999" s="130"/>
      <c r="G999" s="83"/>
      <c r="H999" s="83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  <c r="AB999" s="130"/>
      <c r="AC999" s="130"/>
      <c r="AD999" s="130"/>
      <c r="AE999" s="130"/>
      <c r="AF999" s="130"/>
      <c r="AG999" s="130"/>
      <c r="AH999" s="130"/>
      <c r="AI999" s="130"/>
      <c r="AJ999" s="116"/>
    </row>
    <row r="1000">
      <c r="A1000" s="128"/>
      <c r="B1000" s="129"/>
      <c r="C1000" s="130"/>
      <c r="D1000" s="130"/>
      <c r="E1000" s="130"/>
      <c r="F1000" s="130"/>
      <c r="G1000" s="83"/>
      <c r="H1000" s="83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  <c r="AB1000" s="130"/>
      <c r="AC1000" s="130"/>
      <c r="AD1000" s="130"/>
      <c r="AE1000" s="130"/>
      <c r="AF1000" s="130"/>
      <c r="AG1000" s="130"/>
      <c r="AH1000" s="130"/>
      <c r="AI1000" s="130"/>
      <c r="AJ1000" s="116"/>
    </row>
    <row r="1001">
      <c r="A1001" s="128"/>
      <c r="B1001" s="129"/>
      <c r="C1001" s="130"/>
      <c r="D1001" s="130"/>
      <c r="E1001" s="130"/>
      <c r="F1001" s="130"/>
      <c r="G1001" s="83"/>
      <c r="H1001" s="83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  <c r="AA1001" s="130"/>
      <c r="AB1001" s="130"/>
      <c r="AC1001" s="130"/>
      <c r="AD1001" s="130"/>
      <c r="AE1001" s="130"/>
      <c r="AF1001" s="130"/>
      <c r="AG1001" s="130"/>
      <c r="AH1001" s="130"/>
      <c r="AI1001" s="130"/>
      <c r="AJ1001" s="116"/>
    </row>
    <row r="1002">
      <c r="A1002" s="128"/>
      <c r="B1002" s="129"/>
      <c r="C1002" s="130"/>
      <c r="D1002" s="130"/>
      <c r="E1002" s="130"/>
      <c r="F1002" s="130"/>
      <c r="G1002" s="83"/>
      <c r="H1002" s="83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  <c r="AA1002" s="130"/>
      <c r="AB1002" s="130"/>
      <c r="AC1002" s="130"/>
      <c r="AD1002" s="130"/>
      <c r="AE1002" s="130"/>
      <c r="AF1002" s="130"/>
      <c r="AG1002" s="130"/>
      <c r="AH1002" s="130"/>
      <c r="AI1002" s="130"/>
      <c r="AJ1002" s="116"/>
    </row>
    <row r="1003">
      <c r="A1003" s="128"/>
      <c r="B1003" s="129"/>
      <c r="C1003" s="130"/>
      <c r="D1003" s="130"/>
      <c r="E1003" s="130"/>
      <c r="F1003" s="130"/>
      <c r="G1003" s="83"/>
      <c r="H1003" s="83"/>
      <c r="I1003" s="130"/>
      <c r="J1003" s="130"/>
      <c r="K1003" s="130"/>
      <c r="L1003" s="130"/>
      <c r="M1003" s="130"/>
      <c r="N1003" s="130"/>
      <c r="O1003" s="130"/>
      <c r="P1003" s="130"/>
      <c r="Q1003" s="130"/>
      <c r="R1003" s="130"/>
      <c r="S1003" s="130"/>
      <c r="T1003" s="130"/>
      <c r="U1003" s="130"/>
      <c r="V1003" s="130"/>
      <c r="W1003" s="130"/>
      <c r="X1003" s="130"/>
      <c r="Y1003" s="130"/>
      <c r="Z1003" s="130"/>
      <c r="AA1003" s="130"/>
      <c r="AB1003" s="130"/>
      <c r="AC1003" s="130"/>
      <c r="AD1003" s="130"/>
      <c r="AE1003" s="130"/>
      <c r="AF1003" s="130"/>
      <c r="AG1003" s="130"/>
      <c r="AH1003" s="130"/>
      <c r="AI1003" s="130"/>
      <c r="AJ1003" s="116"/>
    </row>
    <row r="1004">
      <c r="A1004" s="128"/>
      <c r="B1004" s="129"/>
      <c r="C1004" s="130"/>
      <c r="D1004" s="130"/>
      <c r="E1004" s="130"/>
      <c r="F1004" s="130"/>
      <c r="G1004" s="83"/>
      <c r="H1004" s="83"/>
      <c r="I1004" s="130"/>
      <c r="J1004" s="130"/>
      <c r="K1004" s="130"/>
      <c r="L1004" s="130"/>
      <c r="M1004" s="130"/>
      <c r="N1004" s="130"/>
      <c r="O1004" s="130"/>
      <c r="P1004" s="130"/>
      <c r="Q1004" s="130"/>
      <c r="R1004" s="130"/>
      <c r="S1004" s="130"/>
      <c r="T1004" s="130"/>
      <c r="U1004" s="130"/>
      <c r="V1004" s="130"/>
      <c r="W1004" s="130"/>
      <c r="X1004" s="130"/>
      <c r="Y1004" s="130"/>
      <c r="Z1004" s="130"/>
      <c r="AA1004" s="130"/>
      <c r="AB1004" s="130"/>
      <c r="AC1004" s="130"/>
      <c r="AD1004" s="130"/>
      <c r="AE1004" s="130"/>
      <c r="AF1004" s="130"/>
      <c r="AG1004" s="130"/>
      <c r="AH1004" s="130"/>
      <c r="AI1004" s="130"/>
      <c r="AJ1004" s="116"/>
    </row>
    <row r="1005">
      <c r="A1005" s="128"/>
      <c r="B1005" s="129"/>
      <c r="C1005" s="130"/>
      <c r="D1005" s="130"/>
      <c r="E1005" s="130"/>
      <c r="F1005" s="130"/>
      <c r="G1005" s="83"/>
      <c r="H1005" s="83"/>
      <c r="I1005" s="130"/>
      <c r="J1005" s="130"/>
      <c r="K1005" s="130"/>
      <c r="L1005" s="130"/>
      <c r="M1005" s="130"/>
      <c r="N1005" s="130"/>
      <c r="O1005" s="130"/>
      <c r="P1005" s="130"/>
      <c r="Q1005" s="130"/>
      <c r="R1005" s="130"/>
      <c r="S1005" s="130"/>
      <c r="T1005" s="130"/>
      <c r="U1005" s="130"/>
      <c r="V1005" s="130"/>
      <c r="W1005" s="130"/>
      <c r="X1005" s="130"/>
      <c r="Y1005" s="130"/>
      <c r="Z1005" s="130"/>
      <c r="AA1005" s="130"/>
      <c r="AB1005" s="130"/>
      <c r="AC1005" s="130"/>
      <c r="AD1005" s="130"/>
      <c r="AE1005" s="130"/>
      <c r="AF1005" s="130"/>
      <c r="AG1005" s="130"/>
      <c r="AH1005" s="130"/>
      <c r="AI1005" s="130"/>
      <c r="AJ1005" s="116"/>
    </row>
  </sheetData>
  <mergeCells count="234">
    <mergeCell ref="E139:H139"/>
    <mergeCell ref="E144:I144"/>
    <mergeCell ref="E145:I145"/>
    <mergeCell ref="E148:H148"/>
    <mergeCell ref="E149:H149"/>
    <mergeCell ref="E153:H153"/>
    <mergeCell ref="E154:H154"/>
    <mergeCell ref="E155:H155"/>
    <mergeCell ref="E156:H156"/>
    <mergeCell ref="E159:H159"/>
    <mergeCell ref="E163:H163"/>
    <mergeCell ref="E164:H164"/>
    <mergeCell ref="E168:I168"/>
    <mergeCell ref="E169:H169"/>
    <mergeCell ref="E8:I8"/>
    <mergeCell ref="E18:I18"/>
    <mergeCell ref="E19:I19"/>
    <mergeCell ref="E24:I24"/>
    <mergeCell ref="E27:I27"/>
    <mergeCell ref="E28:I28"/>
    <mergeCell ref="E29:I29"/>
    <mergeCell ref="E32:I32"/>
    <mergeCell ref="E33:I33"/>
    <mergeCell ref="E36:I36"/>
    <mergeCell ref="E37:I37"/>
    <mergeCell ref="E48:G48"/>
    <mergeCell ref="E54:I54"/>
    <mergeCell ref="E56:I56"/>
    <mergeCell ref="E57:I57"/>
    <mergeCell ref="E58:I58"/>
    <mergeCell ref="E60:I60"/>
    <mergeCell ref="E61:I61"/>
    <mergeCell ref="E62:I62"/>
    <mergeCell ref="E63:I63"/>
    <mergeCell ref="E65:I65"/>
    <mergeCell ref="E66:I66"/>
    <mergeCell ref="E75:I75"/>
    <mergeCell ref="E79:G79"/>
    <mergeCell ref="E81:I81"/>
    <mergeCell ref="E82:I82"/>
    <mergeCell ref="E83:I83"/>
    <mergeCell ref="E91:H91"/>
    <mergeCell ref="E93:I93"/>
    <mergeCell ref="E100:I100"/>
    <mergeCell ref="E101:I101"/>
    <mergeCell ref="E105:I105"/>
    <mergeCell ref="E106:I106"/>
    <mergeCell ref="E117:I117"/>
    <mergeCell ref="E120:H120"/>
    <mergeCell ref="E121:H121"/>
    <mergeCell ref="E128:I128"/>
    <mergeCell ref="E129:I129"/>
    <mergeCell ref="E131:H131"/>
    <mergeCell ref="E132:I132"/>
    <mergeCell ref="E134:H134"/>
    <mergeCell ref="E135:H135"/>
    <mergeCell ref="E170:H170"/>
    <mergeCell ref="E171:H171"/>
    <mergeCell ref="E180:I180"/>
    <mergeCell ref="E185:I185"/>
    <mergeCell ref="E188:I188"/>
    <mergeCell ref="E190:I190"/>
    <mergeCell ref="E191:I191"/>
    <mergeCell ref="E201:I201"/>
    <mergeCell ref="E204:I204"/>
    <mergeCell ref="E207:I207"/>
    <mergeCell ref="E210:I210"/>
    <mergeCell ref="E212:I212"/>
    <mergeCell ref="E213:I213"/>
    <mergeCell ref="E228:I228"/>
    <mergeCell ref="E229:I229"/>
    <mergeCell ref="E237:I237"/>
    <mergeCell ref="E238:I238"/>
    <mergeCell ref="E239:I239"/>
    <mergeCell ref="E248:I248"/>
    <mergeCell ref="E256:H256"/>
    <mergeCell ref="E257:H257"/>
    <mergeCell ref="E259:I259"/>
    <mergeCell ref="E263:I263"/>
    <mergeCell ref="E264:I264"/>
    <mergeCell ref="E265:I265"/>
    <mergeCell ref="E270:I270"/>
    <mergeCell ref="E271:I271"/>
    <mergeCell ref="E272:I272"/>
    <mergeCell ref="E274:I274"/>
    <mergeCell ref="E275:I275"/>
    <mergeCell ref="E277:I277"/>
    <mergeCell ref="E278:I278"/>
    <mergeCell ref="E280:I280"/>
    <mergeCell ref="E294:I294"/>
    <mergeCell ref="E297:F297"/>
    <mergeCell ref="E298:F298"/>
    <mergeCell ref="E312:I312"/>
    <mergeCell ref="E315:I315"/>
    <mergeCell ref="E320:I320"/>
    <mergeCell ref="E322:I322"/>
    <mergeCell ref="E328:I328"/>
    <mergeCell ref="E332:I332"/>
    <mergeCell ref="E334:I334"/>
    <mergeCell ref="E342:I342"/>
    <mergeCell ref="E344:I344"/>
    <mergeCell ref="E348:I348"/>
    <mergeCell ref="E349:I349"/>
    <mergeCell ref="E353:I353"/>
    <mergeCell ref="E361:I361"/>
    <mergeCell ref="E362:I362"/>
    <mergeCell ref="E363:I363"/>
    <mergeCell ref="E365:I365"/>
    <mergeCell ref="E371:H371"/>
    <mergeCell ref="E378:F378"/>
    <mergeCell ref="E379:F379"/>
    <mergeCell ref="E382:I382"/>
    <mergeCell ref="E386:I386"/>
    <mergeCell ref="E388:I388"/>
    <mergeCell ref="E389:I389"/>
    <mergeCell ref="E390:I390"/>
    <mergeCell ref="E396:I396"/>
    <mergeCell ref="E398:I398"/>
    <mergeCell ref="E399:I399"/>
    <mergeCell ref="E402:I402"/>
    <mergeCell ref="E409:I409"/>
    <mergeCell ref="E427:I427"/>
    <mergeCell ref="E428:G428"/>
    <mergeCell ref="E429:G429"/>
    <mergeCell ref="E430:G430"/>
    <mergeCell ref="E431:G431"/>
    <mergeCell ref="E437:G437"/>
    <mergeCell ref="E443:I443"/>
    <mergeCell ref="E463:I463"/>
    <mergeCell ref="E464:I464"/>
    <mergeCell ref="E465:I465"/>
    <mergeCell ref="E466:I466"/>
    <mergeCell ref="E467:H467"/>
    <mergeCell ref="E468:H468"/>
    <mergeCell ref="E472:I472"/>
    <mergeCell ref="E475:I475"/>
    <mergeCell ref="E483:I483"/>
    <mergeCell ref="E484:I484"/>
    <mergeCell ref="E485:I485"/>
    <mergeCell ref="E487:I487"/>
    <mergeCell ref="E488:I488"/>
    <mergeCell ref="E489:I489"/>
    <mergeCell ref="E494:I494"/>
    <mergeCell ref="E498:I498"/>
    <mergeCell ref="E500:I500"/>
    <mergeCell ref="E502:I502"/>
    <mergeCell ref="E503:I503"/>
    <mergeCell ref="E504:I504"/>
    <mergeCell ref="E505:I505"/>
    <mergeCell ref="E513:I513"/>
    <mergeCell ref="E514:I514"/>
    <mergeCell ref="E522:I522"/>
    <mergeCell ref="E527:I527"/>
    <mergeCell ref="E530:I530"/>
    <mergeCell ref="E532:I532"/>
    <mergeCell ref="E537:I537"/>
    <mergeCell ref="E540:I540"/>
    <mergeCell ref="E542:I542"/>
    <mergeCell ref="E543:I543"/>
    <mergeCell ref="E544:I544"/>
    <mergeCell ref="E547:I547"/>
    <mergeCell ref="E687:I687"/>
    <mergeCell ref="E688:I688"/>
    <mergeCell ref="E689:I689"/>
    <mergeCell ref="E690:I690"/>
    <mergeCell ref="E694:I694"/>
    <mergeCell ref="E695:I695"/>
    <mergeCell ref="E699:H699"/>
    <mergeCell ref="E700:H700"/>
    <mergeCell ref="E701:G701"/>
    <mergeCell ref="E704:I704"/>
    <mergeCell ref="E705:I705"/>
    <mergeCell ref="E706:I706"/>
    <mergeCell ref="E707:I707"/>
    <mergeCell ref="E713:I713"/>
    <mergeCell ref="E756:I756"/>
    <mergeCell ref="E757:I757"/>
    <mergeCell ref="E761:I761"/>
    <mergeCell ref="E743:I743"/>
    <mergeCell ref="E744:I744"/>
    <mergeCell ref="E746:I746"/>
    <mergeCell ref="E747:I747"/>
    <mergeCell ref="E748:I748"/>
    <mergeCell ref="E752:I752"/>
    <mergeCell ref="E753:I753"/>
    <mergeCell ref="E553:G553"/>
    <mergeCell ref="E558:I558"/>
    <mergeCell ref="E559:I559"/>
    <mergeCell ref="E564:G564"/>
    <mergeCell ref="E565:G565"/>
    <mergeCell ref="E566:G566"/>
    <mergeCell ref="E570:I570"/>
    <mergeCell ref="E572:I572"/>
    <mergeCell ref="E581:I581"/>
    <mergeCell ref="E593:F593"/>
    <mergeCell ref="E597:I597"/>
    <mergeCell ref="E601:I601"/>
    <mergeCell ref="E602:I602"/>
    <mergeCell ref="E603:I603"/>
    <mergeCell ref="E609:I609"/>
    <mergeCell ref="E613:I613"/>
    <mergeCell ref="E614:I614"/>
    <mergeCell ref="E615:I615"/>
    <mergeCell ref="E616:I616"/>
    <mergeCell ref="E621:I621"/>
    <mergeCell ref="E629:I629"/>
    <mergeCell ref="E630:I630"/>
    <mergeCell ref="E635:I635"/>
    <mergeCell ref="E637:I637"/>
    <mergeCell ref="E639:F639"/>
    <mergeCell ref="E640:G640"/>
    <mergeCell ref="E641:G641"/>
    <mergeCell ref="E647:G647"/>
    <mergeCell ref="E648:G648"/>
    <mergeCell ref="E649:G649"/>
    <mergeCell ref="E650:I650"/>
    <mergeCell ref="E651:I651"/>
    <mergeCell ref="E654:I654"/>
    <mergeCell ref="E659:I659"/>
    <mergeCell ref="E660:I660"/>
    <mergeCell ref="E663:I663"/>
    <mergeCell ref="E664:I664"/>
    <mergeCell ref="E671:G671"/>
    <mergeCell ref="E672:G672"/>
    <mergeCell ref="E673:G673"/>
    <mergeCell ref="E676:G676"/>
    <mergeCell ref="E686:H686"/>
    <mergeCell ref="E721:I721"/>
    <mergeCell ref="E722:I722"/>
    <mergeCell ref="E723:I723"/>
    <mergeCell ref="E730:I730"/>
    <mergeCell ref="E732:I732"/>
    <mergeCell ref="E733:I733"/>
    <mergeCell ref="E734:I734"/>
  </mergeCells>
  <dataValidations>
    <dataValidation type="list" allowBlank="1" showErrorMessage="1" sqref="M3:N1005">
      <formula1>"yes,no"</formula1>
    </dataValidation>
    <dataValidation type="list" allowBlank="1" sqref="F3 F7 F11 E17:F17 F20:F21 F34:F35 E47:F47 E78:F78 E85:F85 E87:F87 F90 E98:F98 F102 F122 F133 F136 E143:F143 F150:F152 F161 F172 F174 E196:F196 F199 F208 F220 F282 F286 F319 F321 F329:F331 E343:F343 F352 E358:F360 F376 E407:F407 F408 F410:F411 F413 F415 F417 E418:F418 F419:F420 E421:F421 F422 E424:F424 E433:F434 E438:F441 E445:F445 E447:F451 E453:F453 E455:F455 F460 E461:F461 E469:F470 F476 F496 F510:F511 E518:F520 F524:F525 F545 E548:F548 F549 E551:F551 F556 F567 E576:F577 F587:F589 E590:F590 E592:F592 E593 F594:F595 E598:F598 F652 F655 F657 E666:F667 F668 F674 E677:F678 F679:F680 E681:F681 F682:F683 F691 F697 E709:F709 F711 E715:F715 F716:F719 F725 F727:F728 E735:F735 F736:F741 F749:F750 F754 F758:F759 F762:F1005">
      <formula1>'Schools Table'!$A$3:$A$235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0.14"/>
    <col customWidth="1" min="2" max="2" width="11.0"/>
    <col customWidth="1" min="3" max="3" width="16.29"/>
    <col customWidth="1" min="4" max="4" width="21.29"/>
    <col customWidth="1" min="5" max="5" width="33.29"/>
    <col customWidth="1" min="6" max="6" width="25.43"/>
    <col customWidth="1" min="7" max="7" width="15.86"/>
    <col customWidth="1" min="8" max="8" width="9.71"/>
    <col customWidth="1" min="9" max="9" width="12.14"/>
    <col customWidth="1" min="10" max="10" width="5.71"/>
    <col customWidth="1" min="11" max="11" width="8.14"/>
    <col customWidth="1" min="12" max="13" width="8.29"/>
    <col customWidth="1" min="14" max="14" width="12.71"/>
    <col customWidth="1" min="15" max="15" width="5.71"/>
    <col customWidth="1" min="16" max="16" width="5.86"/>
    <col customWidth="1" min="17" max="17" width="5.43"/>
    <col customWidth="1" min="18" max="18" width="5.0"/>
    <col customWidth="1" min="19" max="20" width="4.86"/>
    <col customWidth="1" min="21" max="21" width="5.43"/>
    <col customWidth="1" min="22" max="22" width="5.0"/>
    <col customWidth="1" min="23" max="23" width="5.14"/>
    <col customWidth="1" min="24" max="24" width="5.0"/>
    <col customWidth="1" min="25" max="26" width="5.14"/>
    <col customWidth="1" min="27" max="27" width="5.71"/>
    <col customWidth="1" min="28" max="28" width="5.29"/>
    <col customWidth="1" min="29" max="30" width="5.57"/>
    <col customWidth="1" min="31" max="31" width="6.29"/>
    <col customWidth="1" min="32" max="32" width="5.86"/>
    <col customWidth="1" min="33" max="33" width="5.71"/>
    <col customWidth="1" min="34" max="34" width="5.86"/>
    <col customWidth="1" min="35" max="35" width="5.71"/>
    <col customWidth="1" min="36" max="36" width="29.29"/>
  </cols>
  <sheetData>
    <row r="1">
      <c r="A1" s="69"/>
      <c r="B1" s="70" t="s">
        <v>0</v>
      </c>
      <c r="C1" s="70" t="s">
        <v>1</v>
      </c>
      <c r="D1" s="70" t="s">
        <v>2</v>
      </c>
      <c r="E1" s="70" t="s">
        <v>3</v>
      </c>
      <c r="F1" s="70" t="s">
        <v>4</v>
      </c>
      <c r="G1" s="70" t="s">
        <v>5</v>
      </c>
      <c r="H1" s="70" t="s">
        <v>6</v>
      </c>
      <c r="I1" s="70" t="s">
        <v>7</v>
      </c>
      <c r="J1" s="70" t="s">
        <v>8</v>
      </c>
      <c r="K1" s="71" t="s">
        <v>9</v>
      </c>
      <c r="L1" s="8" t="s">
        <v>136</v>
      </c>
      <c r="M1" s="8" t="s">
        <v>11</v>
      </c>
      <c r="N1" s="9" t="s">
        <v>12</v>
      </c>
      <c r="O1" s="70" t="s">
        <v>13</v>
      </c>
      <c r="P1" s="72" t="s">
        <v>14</v>
      </c>
      <c r="Q1" s="72" t="s">
        <v>15</v>
      </c>
      <c r="R1" s="72" t="s">
        <v>16</v>
      </c>
      <c r="S1" s="72" t="s">
        <v>17</v>
      </c>
      <c r="T1" s="72" t="s">
        <v>18</v>
      </c>
      <c r="U1" s="73" t="s">
        <v>19</v>
      </c>
      <c r="V1" s="73" t="s">
        <v>20</v>
      </c>
      <c r="W1" s="73" t="s">
        <v>21</v>
      </c>
      <c r="X1" s="73" t="s">
        <v>22</v>
      </c>
      <c r="Y1" s="73" t="s">
        <v>23</v>
      </c>
      <c r="Z1" s="74" t="s">
        <v>24</v>
      </c>
      <c r="AA1" s="74" t="s">
        <v>25</v>
      </c>
      <c r="AB1" s="74" t="s">
        <v>26</v>
      </c>
      <c r="AC1" s="74" t="s">
        <v>27</v>
      </c>
      <c r="AD1" s="74" t="s">
        <v>28</v>
      </c>
      <c r="AE1" s="75" t="s">
        <v>29</v>
      </c>
      <c r="AF1" s="75" t="s">
        <v>30</v>
      </c>
      <c r="AG1" s="75" t="s">
        <v>31</v>
      </c>
      <c r="AH1" s="75" t="s">
        <v>32</v>
      </c>
      <c r="AI1" s="75" t="s">
        <v>33</v>
      </c>
      <c r="AJ1" s="76" t="s">
        <v>34</v>
      </c>
    </row>
    <row r="2">
      <c r="A2" s="77">
        <f>COUNT($A$3:$A$1134)</f>
        <v>754</v>
      </c>
      <c r="B2" s="69"/>
      <c r="C2" s="69"/>
      <c r="D2" s="69"/>
      <c r="E2" s="69"/>
      <c r="F2" s="69"/>
      <c r="G2" s="69"/>
      <c r="H2" s="69"/>
      <c r="I2" s="69"/>
      <c r="J2" s="77">
        <f>SUM($J$3:$J$1134)</f>
        <v>175</v>
      </c>
      <c r="K2" s="77">
        <f>SUM($K$3:$K$1134)</f>
        <v>470</v>
      </c>
      <c r="L2" s="77">
        <f>SUM($L$3:$L$1134)</f>
        <v>109</v>
      </c>
      <c r="M2" s="77">
        <f t="shared" ref="M2:N2" si="1">COUNTIF(M3:M693,"yes")</f>
        <v>135</v>
      </c>
      <c r="N2" s="26">
        <f t="shared" si="1"/>
        <v>16</v>
      </c>
      <c r="O2" s="77">
        <f>SUM($O$3:$O$1134)</f>
        <v>142</v>
      </c>
      <c r="P2" s="77">
        <f>SUM($P$3:$P$1134)</f>
        <v>465</v>
      </c>
      <c r="Q2" s="77">
        <f>SUM($Q$3:$Q$1134)</f>
        <v>301</v>
      </c>
      <c r="R2" s="77">
        <f>SUM($R$3:$R$1134)</f>
        <v>392</v>
      </c>
      <c r="S2" s="77">
        <f>SUM($S$3:$S$1134)</f>
        <v>40</v>
      </c>
      <c r="T2" s="77">
        <f>SUM($T$3:$T$1134)</f>
        <v>61</v>
      </c>
      <c r="U2" s="77">
        <f>SUM($U$3:$U$1134)</f>
        <v>443</v>
      </c>
      <c r="V2" s="77">
        <f>SUM($V$3:$V$1134)</f>
        <v>269</v>
      </c>
      <c r="W2" s="77">
        <f>SUM($W$3:$W$1134)</f>
        <v>470</v>
      </c>
      <c r="X2" s="77">
        <f>SUM($X$3:$X$1134)</f>
        <v>45</v>
      </c>
      <c r="Y2" s="77">
        <f>SUM($Y$3:$Y$1134)</f>
        <v>58</v>
      </c>
      <c r="Z2" s="77">
        <f>SUM($Z$3:$Z$1134)</f>
        <v>444</v>
      </c>
      <c r="AA2" s="77">
        <f>SUM($AA$3:$AA$1134)</f>
        <v>248</v>
      </c>
      <c r="AB2" s="77">
        <f>SUM($AB$3:$AB$1134)</f>
        <v>659</v>
      </c>
      <c r="AC2" s="77">
        <f>SUM($AC$3:$AC$1134)</f>
        <v>110</v>
      </c>
      <c r="AD2" s="77">
        <f>SUM($AD$3:$AD$1134)</f>
        <v>79</v>
      </c>
      <c r="AE2" s="77">
        <f>SUM($AE$3:$AE$1134)</f>
        <v>319</v>
      </c>
      <c r="AF2" s="77">
        <f>SUM($AF$3:$AF$1134)</f>
        <v>172</v>
      </c>
      <c r="AG2" s="77">
        <f>SUM($AG$3:$AG$1134)</f>
        <v>345</v>
      </c>
      <c r="AH2" s="77">
        <f>SUM($AH$3:$AH$1134)</f>
        <v>22</v>
      </c>
      <c r="AI2" s="77">
        <f>SUM($AI$3:$AI$1134)</f>
        <v>75</v>
      </c>
      <c r="AJ2" s="78">
        <f>SUM(O2:AI2)</f>
        <v>5159</v>
      </c>
    </row>
    <row r="3">
      <c r="A3" s="30">
        <v>14493.1</v>
      </c>
      <c r="B3" s="31">
        <v>44501.0</v>
      </c>
      <c r="C3" s="67"/>
      <c r="D3" s="32" t="s">
        <v>484</v>
      </c>
      <c r="E3" s="32" t="s">
        <v>36</v>
      </c>
      <c r="F3" s="32" t="s">
        <v>485</v>
      </c>
      <c r="G3" s="33" t="s">
        <v>62</v>
      </c>
      <c r="H3" s="34">
        <v>27526.0</v>
      </c>
      <c r="I3" s="35"/>
      <c r="J3" s="30">
        <v>0.0</v>
      </c>
      <c r="K3" s="30">
        <v>1.0</v>
      </c>
      <c r="L3" s="30">
        <v>0.0</v>
      </c>
      <c r="M3" s="32" t="s">
        <v>39</v>
      </c>
      <c r="N3" s="32" t="s">
        <v>39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79"/>
    </row>
    <row r="4">
      <c r="A4" s="30">
        <v>14493.2</v>
      </c>
      <c r="B4" s="31">
        <v>44501.0</v>
      </c>
      <c r="C4" s="67"/>
      <c r="D4" s="32" t="s">
        <v>484</v>
      </c>
      <c r="E4" s="32" t="s">
        <v>36</v>
      </c>
      <c r="F4" s="32" t="s">
        <v>331</v>
      </c>
      <c r="G4" s="33" t="s">
        <v>62</v>
      </c>
      <c r="H4" s="34">
        <v>27526.0</v>
      </c>
      <c r="I4" s="35"/>
      <c r="J4" s="30">
        <v>0.0</v>
      </c>
      <c r="K4" s="30">
        <v>1.0</v>
      </c>
      <c r="L4" s="30">
        <v>0.0</v>
      </c>
      <c r="M4" s="32" t="s">
        <v>39</v>
      </c>
      <c r="N4" s="32" t="s">
        <v>39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79"/>
    </row>
    <row r="5">
      <c r="A5" s="30">
        <v>14493.3</v>
      </c>
      <c r="B5" s="31">
        <v>44501.0</v>
      </c>
      <c r="C5" s="67"/>
      <c r="D5" s="32" t="s">
        <v>484</v>
      </c>
      <c r="E5" s="32" t="s">
        <v>36</v>
      </c>
      <c r="J5" s="30">
        <v>0.0</v>
      </c>
      <c r="K5" s="30">
        <v>0.0</v>
      </c>
      <c r="L5" s="30">
        <v>1.0</v>
      </c>
      <c r="M5" s="32" t="s">
        <v>39</v>
      </c>
      <c r="N5" s="32" t="s">
        <v>39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79"/>
    </row>
    <row r="6">
      <c r="A6" s="30">
        <v>14493.4</v>
      </c>
      <c r="B6" s="31">
        <v>44501.0</v>
      </c>
      <c r="C6" s="67"/>
      <c r="D6" s="32" t="s">
        <v>484</v>
      </c>
      <c r="E6" s="32" t="s">
        <v>36</v>
      </c>
      <c r="F6" s="32" t="s">
        <v>64</v>
      </c>
      <c r="G6" s="33" t="s">
        <v>51</v>
      </c>
      <c r="H6" s="34">
        <v>27539.0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79"/>
    </row>
    <row r="7">
      <c r="A7" s="30">
        <v>14494.1</v>
      </c>
      <c r="B7" s="31">
        <v>44501.0</v>
      </c>
      <c r="C7" s="67"/>
      <c r="D7" s="32" t="s">
        <v>430</v>
      </c>
      <c r="E7" s="32" t="s">
        <v>36</v>
      </c>
      <c r="F7" s="32" t="s">
        <v>209</v>
      </c>
      <c r="G7" s="33" t="s">
        <v>38</v>
      </c>
      <c r="H7" s="34">
        <v>27609.0</v>
      </c>
      <c r="I7" s="35"/>
      <c r="J7" s="30">
        <v>0.0</v>
      </c>
      <c r="K7" s="30">
        <v>1.0</v>
      </c>
      <c r="L7" s="30">
        <v>0.0</v>
      </c>
      <c r="M7" s="32" t="s">
        <v>39</v>
      </c>
      <c r="N7" s="32" t="s">
        <v>39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79"/>
    </row>
    <row r="8">
      <c r="A8" s="30">
        <v>14495.1</v>
      </c>
      <c r="B8" s="31">
        <v>44501.0</v>
      </c>
      <c r="C8" s="67"/>
      <c r="D8" s="32" t="s">
        <v>197</v>
      </c>
      <c r="E8" s="32" t="s">
        <v>36</v>
      </c>
      <c r="F8" s="32" t="s">
        <v>198</v>
      </c>
      <c r="G8" s="32" t="s">
        <v>38</v>
      </c>
      <c r="H8" s="30">
        <v>27605.0</v>
      </c>
      <c r="I8" s="35"/>
      <c r="J8" s="30">
        <v>0.0</v>
      </c>
      <c r="K8" s="30">
        <v>1.0</v>
      </c>
      <c r="L8" s="30">
        <v>0.0</v>
      </c>
      <c r="M8" s="32" t="s">
        <v>49</v>
      </c>
      <c r="N8" s="32" t="s">
        <v>39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79"/>
    </row>
    <row r="9">
      <c r="A9" s="30">
        <v>14496.1</v>
      </c>
      <c r="B9" s="31">
        <v>44501.0</v>
      </c>
      <c r="C9" s="67"/>
      <c r="D9" s="32" t="s">
        <v>197</v>
      </c>
      <c r="E9" s="32" t="s">
        <v>36</v>
      </c>
      <c r="F9" s="32" t="s">
        <v>198</v>
      </c>
      <c r="G9" s="32" t="s">
        <v>38</v>
      </c>
      <c r="H9" s="30">
        <v>27605.0</v>
      </c>
      <c r="I9" s="35"/>
      <c r="J9" s="30">
        <v>0.0</v>
      </c>
      <c r="K9" s="30">
        <v>1.0</v>
      </c>
      <c r="L9" s="30">
        <v>0.0</v>
      </c>
      <c r="M9" s="32" t="s">
        <v>49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79"/>
    </row>
    <row r="10">
      <c r="A10" s="30">
        <v>14497.1</v>
      </c>
      <c r="B10" s="31">
        <v>44501.0</v>
      </c>
      <c r="C10" s="67"/>
      <c r="D10" s="32" t="s">
        <v>249</v>
      </c>
      <c r="E10" s="32" t="s">
        <v>250</v>
      </c>
      <c r="F10" s="32" t="s">
        <v>248</v>
      </c>
      <c r="G10" s="32" t="s">
        <v>38</v>
      </c>
      <c r="H10" s="30">
        <v>27604.0</v>
      </c>
      <c r="I10" s="35"/>
      <c r="J10" s="30">
        <v>0.0</v>
      </c>
      <c r="K10" s="30">
        <v>1.0</v>
      </c>
      <c r="L10" s="30">
        <v>0.0</v>
      </c>
      <c r="M10" s="32" t="s">
        <v>49</v>
      </c>
      <c r="N10" s="32" t="s">
        <v>39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79"/>
    </row>
    <row r="11">
      <c r="A11" s="30">
        <v>14497.2</v>
      </c>
      <c r="B11" s="31">
        <v>44501.0</v>
      </c>
      <c r="C11" s="67"/>
      <c r="D11" s="32" t="s">
        <v>249</v>
      </c>
      <c r="E11" s="32" t="s">
        <v>250</v>
      </c>
      <c r="I11" s="35"/>
      <c r="J11" s="30">
        <v>0.0</v>
      </c>
      <c r="K11" s="30">
        <v>0.0</v>
      </c>
      <c r="L11" s="30">
        <v>1.0</v>
      </c>
      <c r="M11" s="32" t="s">
        <v>39</v>
      </c>
      <c r="N11" s="32" t="s">
        <v>39</v>
      </c>
      <c r="O11" s="30">
        <v>0.0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79"/>
    </row>
    <row r="12">
      <c r="A12" s="30">
        <v>14497.3</v>
      </c>
      <c r="B12" s="31">
        <v>44501.0</v>
      </c>
      <c r="C12" s="67"/>
      <c r="D12" s="32" t="s">
        <v>249</v>
      </c>
      <c r="E12" s="32" t="s">
        <v>250</v>
      </c>
      <c r="I12" s="35"/>
      <c r="J12" s="30">
        <v>1.0</v>
      </c>
      <c r="K12" s="30">
        <v>0.0</v>
      </c>
      <c r="L12" s="30">
        <v>0.0</v>
      </c>
      <c r="M12" s="32" t="s">
        <v>39</v>
      </c>
      <c r="N12" s="32" t="s">
        <v>39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79"/>
    </row>
    <row r="13">
      <c r="A13" s="30">
        <v>14498.1</v>
      </c>
      <c r="B13" s="31">
        <v>44501.0</v>
      </c>
      <c r="C13" s="67"/>
      <c r="D13" s="32" t="s">
        <v>430</v>
      </c>
      <c r="E13" s="32" t="s">
        <v>36</v>
      </c>
      <c r="F13" s="32" t="s">
        <v>209</v>
      </c>
      <c r="G13" s="32" t="s">
        <v>38</v>
      </c>
      <c r="H13" s="30">
        <v>27609.0</v>
      </c>
      <c r="I13" s="35"/>
      <c r="J13" s="30">
        <v>0.0</v>
      </c>
      <c r="K13" s="30">
        <v>1.0</v>
      </c>
      <c r="L13" s="30">
        <v>0.0</v>
      </c>
      <c r="M13" s="32" t="s">
        <v>39</v>
      </c>
      <c r="N13" s="32" t="s">
        <v>39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79"/>
    </row>
    <row r="14">
      <c r="A14" s="30">
        <v>14499.1</v>
      </c>
      <c r="B14" s="31">
        <v>44501.0</v>
      </c>
      <c r="C14" s="67"/>
      <c r="D14" s="32" t="s">
        <v>430</v>
      </c>
      <c r="E14" s="32" t="s">
        <v>36</v>
      </c>
      <c r="F14" s="32" t="s">
        <v>209</v>
      </c>
      <c r="G14" s="32" t="s">
        <v>38</v>
      </c>
      <c r="H14" s="30">
        <v>27609.0</v>
      </c>
      <c r="I14" s="35"/>
      <c r="J14" s="30">
        <v>0.0</v>
      </c>
      <c r="K14" s="30">
        <v>1.0</v>
      </c>
      <c r="L14" s="30">
        <v>0.0</v>
      </c>
      <c r="M14" s="32" t="s">
        <v>39</v>
      </c>
      <c r="N14" s="32" t="s">
        <v>39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79"/>
    </row>
    <row r="15">
      <c r="A15" s="30">
        <v>14500.1</v>
      </c>
      <c r="B15" s="31">
        <v>44501.0</v>
      </c>
      <c r="C15" s="67"/>
      <c r="D15" s="32" t="s">
        <v>430</v>
      </c>
      <c r="E15" s="32" t="s">
        <v>36</v>
      </c>
      <c r="F15" s="32" t="s">
        <v>209</v>
      </c>
      <c r="G15" s="33" t="s">
        <v>38</v>
      </c>
      <c r="H15" s="34">
        <v>27609.0</v>
      </c>
      <c r="I15" s="35"/>
      <c r="J15" s="30">
        <v>0.0</v>
      </c>
      <c r="K15" s="30">
        <v>1.0</v>
      </c>
      <c r="L15" s="30">
        <v>0.0</v>
      </c>
      <c r="M15" s="32" t="s">
        <v>39</v>
      </c>
      <c r="N15" s="32" t="s">
        <v>39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79"/>
    </row>
    <row r="16">
      <c r="A16" s="30">
        <v>14501.1</v>
      </c>
      <c r="B16" s="31">
        <v>44501.0</v>
      </c>
      <c r="C16" s="67"/>
      <c r="D16" s="32" t="s">
        <v>427</v>
      </c>
      <c r="E16" s="32" t="s">
        <v>36</v>
      </c>
      <c r="F16" s="32" t="s">
        <v>291</v>
      </c>
      <c r="G16" s="32" t="s">
        <v>109</v>
      </c>
      <c r="H16" s="30">
        <v>27529.0</v>
      </c>
      <c r="I16" s="37"/>
      <c r="J16" s="30">
        <v>0.0</v>
      </c>
      <c r="K16" s="30">
        <v>1.0</v>
      </c>
      <c r="L16" s="30">
        <v>0.0</v>
      </c>
      <c r="M16" s="32" t="s">
        <v>49</v>
      </c>
      <c r="N16" s="32" t="s">
        <v>39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79"/>
    </row>
    <row r="17">
      <c r="A17" s="30">
        <v>14501.2</v>
      </c>
      <c r="B17" s="31">
        <v>44501.0</v>
      </c>
      <c r="C17" s="67"/>
      <c r="D17" s="32" t="s">
        <v>427</v>
      </c>
      <c r="E17" s="32" t="s">
        <v>36</v>
      </c>
      <c r="J17" s="30">
        <v>1.0</v>
      </c>
      <c r="K17" s="30">
        <v>0.0</v>
      </c>
      <c r="L17" s="30">
        <v>0.0</v>
      </c>
      <c r="M17" s="32" t="s">
        <v>39</v>
      </c>
      <c r="N17" s="32" t="s">
        <v>39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79"/>
    </row>
    <row r="18">
      <c r="A18" s="30">
        <v>14502.1</v>
      </c>
      <c r="B18" s="31">
        <v>44501.0</v>
      </c>
      <c r="C18" s="67"/>
      <c r="D18" s="32" t="s">
        <v>430</v>
      </c>
      <c r="E18" s="32" t="s">
        <v>36</v>
      </c>
      <c r="F18" s="32" t="s">
        <v>209</v>
      </c>
      <c r="G18" s="32" t="s">
        <v>38</v>
      </c>
      <c r="H18" s="30">
        <v>27609.0</v>
      </c>
      <c r="I18" s="35"/>
      <c r="J18" s="30">
        <v>0.0</v>
      </c>
      <c r="K18" s="30">
        <v>1.0</v>
      </c>
      <c r="L18" s="30">
        <v>0.0</v>
      </c>
      <c r="M18" s="32" t="s">
        <v>49</v>
      </c>
      <c r="N18" s="32" t="s">
        <v>39</v>
      </c>
      <c r="O18" s="30">
        <v>0.0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79"/>
    </row>
    <row r="19" ht="16.5" customHeight="1">
      <c r="A19" s="30">
        <v>14503.1</v>
      </c>
      <c r="B19" s="31">
        <v>44501.0</v>
      </c>
      <c r="C19" s="67"/>
      <c r="D19" s="32" t="s">
        <v>282</v>
      </c>
      <c r="E19" s="32" t="s">
        <v>36</v>
      </c>
      <c r="F19" s="32" t="s">
        <v>338</v>
      </c>
      <c r="G19" s="32" t="s">
        <v>38</v>
      </c>
      <c r="H19" s="30">
        <v>27614.0</v>
      </c>
      <c r="I19" s="35"/>
      <c r="J19" s="30">
        <v>0.0</v>
      </c>
      <c r="K19" s="30">
        <v>1.0</v>
      </c>
      <c r="L19" s="30">
        <v>0.0</v>
      </c>
      <c r="M19" s="32" t="s">
        <v>49</v>
      </c>
      <c r="N19" s="32" t="s">
        <v>49</v>
      </c>
      <c r="O19" s="30">
        <v>0.0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79"/>
    </row>
    <row r="20">
      <c r="A20" s="30">
        <v>14503.2</v>
      </c>
      <c r="B20" s="31">
        <v>44501.0</v>
      </c>
      <c r="C20" s="67"/>
      <c r="D20" s="32" t="s">
        <v>282</v>
      </c>
      <c r="E20" s="32" t="s">
        <v>36</v>
      </c>
      <c r="F20" s="32" t="s">
        <v>338</v>
      </c>
      <c r="G20" s="32" t="s">
        <v>38</v>
      </c>
      <c r="H20" s="30">
        <v>27614.0</v>
      </c>
      <c r="I20" s="37"/>
      <c r="J20" s="30">
        <v>0.0</v>
      </c>
      <c r="K20" s="30">
        <v>1.0</v>
      </c>
      <c r="L20" s="30">
        <v>0.0</v>
      </c>
      <c r="M20" s="32" t="s">
        <v>49</v>
      </c>
      <c r="N20" s="32" t="s">
        <v>49</v>
      </c>
      <c r="O20" s="30">
        <v>0.0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79"/>
    </row>
    <row r="21">
      <c r="A21" s="30">
        <v>14504.1</v>
      </c>
      <c r="B21" s="31">
        <v>44501.0</v>
      </c>
      <c r="C21" s="31">
        <v>44512.0</v>
      </c>
      <c r="D21" s="32" t="s">
        <v>213</v>
      </c>
      <c r="E21" s="32" t="s">
        <v>36</v>
      </c>
      <c r="F21" s="32" t="s">
        <v>100</v>
      </c>
      <c r="G21" s="32" t="s">
        <v>74</v>
      </c>
      <c r="H21" s="30">
        <v>27587.0</v>
      </c>
      <c r="I21" s="37"/>
      <c r="J21" s="30">
        <v>0.0</v>
      </c>
      <c r="K21" s="30">
        <v>1.0</v>
      </c>
      <c r="L21" s="30">
        <v>0.0</v>
      </c>
      <c r="M21" s="32" t="s">
        <v>39</v>
      </c>
      <c r="N21" s="32" t="s">
        <v>39</v>
      </c>
      <c r="O21" s="30">
        <v>2.0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11.0</v>
      </c>
      <c r="AA21" s="30">
        <v>6.0</v>
      </c>
      <c r="AB21" s="30">
        <v>11.0</v>
      </c>
      <c r="AC21" s="30">
        <v>2.0</v>
      </c>
      <c r="AD21" s="30">
        <v>1.0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79"/>
    </row>
    <row r="22">
      <c r="A22" s="30">
        <v>14504.2</v>
      </c>
      <c r="B22" s="31">
        <v>44501.0</v>
      </c>
      <c r="C22" s="31">
        <v>44512.0</v>
      </c>
      <c r="D22" s="32" t="s">
        <v>213</v>
      </c>
      <c r="E22" s="32" t="s">
        <v>36</v>
      </c>
      <c r="F22" s="32" t="s">
        <v>207</v>
      </c>
      <c r="G22" s="33" t="s">
        <v>38</v>
      </c>
      <c r="H22" s="34">
        <v>27616.0</v>
      </c>
      <c r="I22" s="35"/>
      <c r="J22" s="30">
        <v>0.0</v>
      </c>
      <c r="K22" s="30">
        <v>1.0</v>
      </c>
      <c r="L22" s="30">
        <v>0.0</v>
      </c>
      <c r="M22" s="32" t="s">
        <v>39</v>
      </c>
      <c r="N22" s="32" t="s">
        <v>39</v>
      </c>
      <c r="O22" s="30">
        <v>1.0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12.0</v>
      </c>
      <c r="V22" s="30">
        <v>6.0</v>
      </c>
      <c r="W22" s="30">
        <v>10.0</v>
      </c>
      <c r="X22" s="30">
        <v>2.0</v>
      </c>
      <c r="Y22" s="30">
        <v>1.0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79"/>
    </row>
    <row r="23">
      <c r="A23" s="30">
        <v>14504.3</v>
      </c>
      <c r="B23" s="31">
        <v>44501.0</v>
      </c>
      <c r="C23" s="31">
        <v>44512.0</v>
      </c>
      <c r="D23" s="32" t="s">
        <v>213</v>
      </c>
      <c r="E23" s="32" t="s">
        <v>36</v>
      </c>
      <c r="F23" s="32" t="s">
        <v>207</v>
      </c>
      <c r="G23" s="33" t="s">
        <v>38</v>
      </c>
      <c r="H23" s="34">
        <v>27616.0</v>
      </c>
      <c r="I23" s="35"/>
      <c r="J23" s="30">
        <v>0.0</v>
      </c>
      <c r="K23" s="30">
        <v>1.0</v>
      </c>
      <c r="L23" s="30">
        <v>0.0</v>
      </c>
      <c r="M23" s="32" t="s">
        <v>39</v>
      </c>
      <c r="N23" s="32" t="s">
        <v>39</v>
      </c>
      <c r="O23" s="30">
        <v>1.0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12.0</v>
      </c>
      <c r="V23" s="30">
        <v>5.0</v>
      </c>
      <c r="W23" s="30">
        <v>10.0</v>
      </c>
      <c r="X23" s="30">
        <v>2.0</v>
      </c>
      <c r="Y23" s="30">
        <v>1.0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79"/>
    </row>
    <row r="24">
      <c r="A24" s="30">
        <v>14504.4</v>
      </c>
      <c r="B24" s="31">
        <v>44501.0</v>
      </c>
      <c r="C24" s="31">
        <v>44512.0</v>
      </c>
      <c r="D24" s="32" t="s">
        <v>213</v>
      </c>
      <c r="E24" s="32" t="s">
        <v>36</v>
      </c>
      <c r="J24" s="30">
        <v>1.0</v>
      </c>
      <c r="K24" s="30">
        <v>0.0</v>
      </c>
      <c r="L24" s="30">
        <v>0.0</v>
      </c>
      <c r="M24" s="32" t="s">
        <v>39</v>
      </c>
      <c r="N24" s="32" t="s">
        <v>39</v>
      </c>
      <c r="O24" s="30">
        <v>1.0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7.0</v>
      </c>
      <c r="AA24" s="30">
        <v>4.0</v>
      </c>
      <c r="AB24" s="30">
        <v>11.0</v>
      </c>
      <c r="AC24" s="30">
        <v>2.0</v>
      </c>
      <c r="AD24" s="30">
        <v>1.0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79"/>
    </row>
    <row r="25">
      <c r="A25" s="30">
        <v>14505.1</v>
      </c>
      <c r="B25" s="31">
        <v>44501.0</v>
      </c>
      <c r="C25" s="31">
        <v>44501.0</v>
      </c>
      <c r="D25" s="32" t="s">
        <v>430</v>
      </c>
      <c r="E25" s="32" t="s">
        <v>36</v>
      </c>
      <c r="F25" s="32" t="s">
        <v>209</v>
      </c>
      <c r="G25" s="33" t="s">
        <v>38</v>
      </c>
      <c r="H25" s="34">
        <v>27609.0</v>
      </c>
      <c r="I25" s="35"/>
      <c r="J25" s="30">
        <v>0.0</v>
      </c>
      <c r="K25" s="30">
        <v>1.0</v>
      </c>
      <c r="L25" s="30">
        <v>0.0</v>
      </c>
      <c r="M25" s="32" t="s">
        <v>39</v>
      </c>
      <c r="N25" s="32" t="s">
        <v>39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5.0</v>
      </c>
      <c r="X25" s="30">
        <v>2.0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79"/>
    </row>
    <row r="26">
      <c r="A26" s="30">
        <v>14506.1</v>
      </c>
      <c r="B26" s="31">
        <v>44501.0</v>
      </c>
      <c r="C26" s="67"/>
      <c r="D26" s="32" t="s">
        <v>430</v>
      </c>
      <c r="E26" s="32" t="s">
        <v>36</v>
      </c>
      <c r="F26" s="32" t="s">
        <v>209</v>
      </c>
      <c r="G26" s="32" t="s">
        <v>38</v>
      </c>
      <c r="H26" s="30">
        <v>27609.0</v>
      </c>
      <c r="I26" s="35"/>
      <c r="J26" s="30">
        <v>0.0</v>
      </c>
      <c r="K26" s="30">
        <v>1.0</v>
      </c>
      <c r="L26" s="30">
        <v>0.0</v>
      </c>
      <c r="M26" s="32" t="s">
        <v>39</v>
      </c>
      <c r="N26" s="32" t="s">
        <v>39</v>
      </c>
      <c r="O26" s="30">
        <v>0.0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79"/>
    </row>
    <row r="27">
      <c r="A27" s="30">
        <v>14507.1</v>
      </c>
      <c r="B27" s="31">
        <v>44501.0</v>
      </c>
      <c r="C27" s="67"/>
      <c r="D27" s="32" t="s">
        <v>430</v>
      </c>
      <c r="E27" s="32" t="s">
        <v>36</v>
      </c>
      <c r="F27" s="32" t="s">
        <v>209</v>
      </c>
      <c r="G27" s="32" t="s">
        <v>38</v>
      </c>
      <c r="H27" s="30">
        <v>27609.0</v>
      </c>
      <c r="I27" s="35"/>
      <c r="J27" s="30">
        <v>0.0</v>
      </c>
      <c r="K27" s="30">
        <v>1.0</v>
      </c>
      <c r="L27" s="30">
        <v>0.0</v>
      </c>
      <c r="M27" s="32" t="s">
        <v>39</v>
      </c>
      <c r="N27" s="32" t="s">
        <v>39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79"/>
    </row>
    <row r="28">
      <c r="A28" s="30">
        <v>14508.1</v>
      </c>
      <c r="B28" s="31">
        <v>44501.0</v>
      </c>
      <c r="C28" s="67"/>
      <c r="D28" s="32" t="s">
        <v>430</v>
      </c>
      <c r="E28" s="32" t="s">
        <v>36</v>
      </c>
      <c r="F28" s="32" t="s">
        <v>209</v>
      </c>
      <c r="G28" s="32" t="s">
        <v>38</v>
      </c>
      <c r="H28" s="30">
        <v>27609.0</v>
      </c>
      <c r="I28" s="37"/>
      <c r="J28" s="30">
        <v>0.0</v>
      </c>
      <c r="K28" s="30">
        <v>1.0</v>
      </c>
      <c r="L28" s="30">
        <v>0.0</v>
      </c>
      <c r="M28" s="32" t="s">
        <v>39</v>
      </c>
      <c r="N28" s="32" t="s">
        <v>39</v>
      </c>
      <c r="O28" s="30">
        <v>0.0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79"/>
    </row>
    <row r="29">
      <c r="A29" s="30">
        <v>14509.1</v>
      </c>
      <c r="B29" s="31">
        <v>44501.0</v>
      </c>
      <c r="C29" s="67"/>
      <c r="D29" s="32" t="s">
        <v>130</v>
      </c>
      <c r="E29" s="32" t="s">
        <v>36</v>
      </c>
      <c r="F29" s="32" t="s">
        <v>98</v>
      </c>
      <c r="G29" s="33" t="s">
        <v>38</v>
      </c>
      <c r="H29" s="34">
        <v>27616.0</v>
      </c>
      <c r="I29" s="35"/>
      <c r="J29" s="30">
        <v>0.0</v>
      </c>
      <c r="K29" s="30">
        <v>1.0</v>
      </c>
      <c r="L29" s="30">
        <v>0.0</v>
      </c>
      <c r="M29" s="32" t="s">
        <v>49</v>
      </c>
      <c r="N29" s="32" t="s">
        <v>49</v>
      </c>
      <c r="O29" s="30">
        <v>0.0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79"/>
    </row>
    <row r="30">
      <c r="A30" s="30">
        <v>14510.1</v>
      </c>
      <c r="B30" s="31">
        <v>44501.0</v>
      </c>
      <c r="C30" s="31">
        <v>44502.0</v>
      </c>
      <c r="D30" s="32" t="s">
        <v>184</v>
      </c>
      <c r="E30" s="32" t="s">
        <v>36</v>
      </c>
      <c r="J30" s="30">
        <v>0.0</v>
      </c>
      <c r="K30" s="30">
        <v>0.0</v>
      </c>
      <c r="L30" s="30">
        <v>1.0</v>
      </c>
      <c r="M30" s="32" t="s">
        <v>39</v>
      </c>
      <c r="N30" s="32" t="s">
        <v>39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11.0</v>
      </c>
      <c r="V30" s="30">
        <v>6.0</v>
      </c>
      <c r="W30" s="30">
        <v>0.0</v>
      </c>
      <c r="X30" s="30">
        <v>0.0</v>
      </c>
      <c r="Y30" s="30">
        <v>1.0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79"/>
    </row>
    <row r="31">
      <c r="A31" s="30">
        <v>14510.2</v>
      </c>
      <c r="B31" s="31">
        <v>44501.0</v>
      </c>
      <c r="C31" s="31">
        <v>44502.0</v>
      </c>
      <c r="D31" s="32" t="s">
        <v>184</v>
      </c>
      <c r="E31" s="32" t="s">
        <v>36</v>
      </c>
      <c r="F31" s="32" t="s">
        <v>83</v>
      </c>
      <c r="G31" s="33" t="s">
        <v>38</v>
      </c>
      <c r="H31" s="34">
        <v>27609.0</v>
      </c>
      <c r="I31" s="35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11.0</v>
      </c>
      <c r="V31" s="30">
        <v>5.0</v>
      </c>
      <c r="W31" s="30">
        <v>0.0</v>
      </c>
      <c r="X31" s="30">
        <v>0.0</v>
      </c>
      <c r="Y31" s="30">
        <v>1.0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79"/>
    </row>
    <row r="32">
      <c r="A32" s="30">
        <v>14510.3</v>
      </c>
      <c r="B32" s="31">
        <v>44501.0</v>
      </c>
      <c r="C32" s="31">
        <v>44502.0</v>
      </c>
      <c r="D32" s="32" t="s">
        <v>184</v>
      </c>
      <c r="E32" s="32" t="s">
        <v>36</v>
      </c>
      <c r="J32" s="30">
        <v>1.0</v>
      </c>
      <c r="K32" s="30">
        <v>0.0</v>
      </c>
      <c r="L32" s="30">
        <v>0.0</v>
      </c>
      <c r="M32" s="32" t="s">
        <v>39</v>
      </c>
      <c r="N32" s="32" t="s">
        <v>39</v>
      </c>
      <c r="O32" s="30">
        <v>1.0</v>
      </c>
      <c r="P32" s="30">
        <v>11.0</v>
      </c>
      <c r="Q32" s="30">
        <v>6.0</v>
      </c>
      <c r="R32" s="30">
        <v>5.0</v>
      </c>
      <c r="S32" s="30">
        <v>0.0</v>
      </c>
      <c r="T32" s="30">
        <v>1.0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5.0</v>
      </c>
      <c r="AC32" s="30">
        <v>1.0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79"/>
    </row>
    <row r="33" ht="14.25" customHeight="1">
      <c r="A33" s="30">
        <v>14511.1</v>
      </c>
      <c r="B33" s="31">
        <v>44502.0</v>
      </c>
      <c r="C33" s="31">
        <v>44503.0</v>
      </c>
      <c r="D33" s="32" t="s">
        <v>486</v>
      </c>
      <c r="E33" s="32" t="s">
        <v>487</v>
      </c>
      <c r="F33" s="32" t="s">
        <v>40</v>
      </c>
      <c r="G33" s="37"/>
      <c r="H33" s="37"/>
      <c r="I33" s="35"/>
      <c r="J33" s="30">
        <v>0.0</v>
      </c>
      <c r="K33" s="30">
        <v>1.0</v>
      </c>
      <c r="L33" s="30">
        <v>0.0</v>
      </c>
      <c r="M33" s="32" t="s">
        <v>39</v>
      </c>
      <c r="N33" s="32" t="s">
        <v>39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3.0</v>
      </c>
      <c r="V33" s="30">
        <v>3.0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79"/>
    </row>
    <row r="34">
      <c r="A34" s="30">
        <v>14512.1</v>
      </c>
      <c r="B34" s="31">
        <v>44502.0</v>
      </c>
      <c r="C34" s="31">
        <v>44502.0</v>
      </c>
      <c r="D34" s="32" t="s">
        <v>114</v>
      </c>
      <c r="E34" s="32" t="s">
        <v>36</v>
      </c>
      <c r="F34" s="32" t="s">
        <v>37</v>
      </c>
      <c r="G34" s="32" t="s">
        <v>38</v>
      </c>
      <c r="H34" s="30">
        <v>27610.0</v>
      </c>
      <c r="I34" s="37"/>
      <c r="J34" s="30">
        <v>0.0</v>
      </c>
      <c r="K34" s="30">
        <v>1.0</v>
      </c>
      <c r="L34" s="30">
        <v>0.0</v>
      </c>
      <c r="M34" s="32" t="s">
        <v>39</v>
      </c>
      <c r="N34" s="32" t="s">
        <v>39</v>
      </c>
      <c r="O34" s="30">
        <v>0.0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1.0</v>
      </c>
      <c r="V34" s="30">
        <v>0.0</v>
      </c>
      <c r="W34" s="30">
        <v>5.0</v>
      </c>
      <c r="X34" s="30">
        <v>1.0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79"/>
    </row>
    <row r="35">
      <c r="A35" s="30">
        <v>14513.1</v>
      </c>
      <c r="B35" s="31">
        <v>44502.0</v>
      </c>
      <c r="C35" s="67"/>
      <c r="D35" s="32" t="s">
        <v>427</v>
      </c>
      <c r="E35" s="32" t="s">
        <v>36</v>
      </c>
      <c r="F35" s="32" t="s">
        <v>299</v>
      </c>
      <c r="G35" s="33" t="s">
        <v>109</v>
      </c>
      <c r="H35" s="34">
        <v>27529.0</v>
      </c>
      <c r="I35" s="35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0.0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79"/>
    </row>
    <row r="36">
      <c r="A36" s="30">
        <v>14513.2</v>
      </c>
      <c r="B36" s="31">
        <v>44502.0</v>
      </c>
      <c r="C36" s="67"/>
      <c r="D36" s="32" t="s">
        <v>427</v>
      </c>
      <c r="E36" s="32" t="s">
        <v>36</v>
      </c>
      <c r="F36" s="32" t="s">
        <v>291</v>
      </c>
      <c r="G36" s="33" t="s">
        <v>109</v>
      </c>
      <c r="H36" s="34">
        <v>27529.0</v>
      </c>
      <c r="I36" s="35"/>
      <c r="J36" s="30">
        <v>0.0</v>
      </c>
      <c r="K36" s="30">
        <v>1.0</v>
      </c>
      <c r="L36" s="30">
        <v>0.0</v>
      </c>
      <c r="M36" s="32" t="s">
        <v>39</v>
      </c>
      <c r="N36" s="32" t="s">
        <v>39</v>
      </c>
      <c r="O36" s="30">
        <v>0.0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79"/>
    </row>
    <row r="37">
      <c r="A37" s="30">
        <v>14513.3</v>
      </c>
      <c r="B37" s="31">
        <v>44502.0</v>
      </c>
      <c r="C37" s="67"/>
      <c r="D37" s="32" t="s">
        <v>427</v>
      </c>
      <c r="E37" s="32" t="s">
        <v>36</v>
      </c>
      <c r="J37" s="30">
        <v>0.0</v>
      </c>
      <c r="K37" s="30">
        <v>0.0</v>
      </c>
      <c r="L37" s="30">
        <v>1.0</v>
      </c>
      <c r="M37" s="32" t="s">
        <v>39</v>
      </c>
      <c r="N37" s="32" t="s">
        <v>39</v>
      </c>
      <c r="O37" s="30">
        <v>0.0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79"/>
    </row>
    <row r="38">
      <c r="A38" s="30">
        <v>14513.4</v>
      </c>
      <c r="B38" s="31">
        <v>44502.0</v>
      </c>
      <c r="C38" s="67"/>
      <c r="D38" s="32" t="s">
        <v>427</v>
      </c>
      <c r="E38" s="32" t="s">
        <v>36</v>
      </c>
      <c r="J38" s="30">
        <v>1.0</v>
      </c>
      <c r="K38" s="30">
        <v>0.0</v>
      </c>
      <c r="L38" s="30">
        <v>0.0</v>
      </c>
      <c r="M38" s="32" t="s">
        <v>39</v>
      </c>
      <c r="N38" s="32" t="s">
        <v>39</v>
      </c>
      <c r="O38" s="30">
        <v>0.0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79"/>
    </row>
    <row r="39">
      <c r="A39" s="30">
        <v>14513.5</v>
      </c>
      <c r="B39" s="31">
        <v>44502.0</v>
      </c>
      <c r="C39" s="67"/>
      <c r="D39" s="32" t="s">
        <v>427</v>
      </c>
      <c r="E39" s="32" t="s">
        <v>36</v>
      </c>
      <c r="J39" s="30">
        <v>1.0</v>
      </c>
      <c r="K39" s="30">
        <v>0.0</v>
      </c>
      <c r="L39" s="30">
        <v>0.0</v>
      </c>
      <c r="M39" s="32" t="s">
        <v>39</v>
      </c>
      <c r="N39" s="32" t="s">
        <v>39</v>
      </c>
      <c r="O39" s="30">
        <v>0.0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79"/>
    </row>
    <row r="40">
      <c r="A40" s="30">
        <v>14514.1</v>
      </c>
      <c r="B40" s="31">
        <v>44502.0</v>
      </c>
      <c r="C40" s="67"/>
      <c r="D40" s="32" t="s">
        <v>35</v>
      </c>
      <c r="E40" s="32" t="s">
        <v>36</v>
      </c>
      <c r="F40" s="32" t="s">
        <v>69</v>
      </c>
      <c r="G40" s="33" t="s">
        <v>38</v>
      </c>
      <c r="H40" s="34">
        <v>27615.0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0.0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79"/>
    </row>
    <row r="41">
      <c r="A41" s="30">
        <v>14514.2</v>
      </c>
      <c r="B41" s="31">
        <v>44502.0</v>
      </c>
      <c r="C41" s="67"/>
      <c r="D41" s="32" t="s">
        <v>35</v>
      </c>
      <c r="E41" s="32" t="s">
        <v>36</v>
      </c>
      <c r="F41" s="32" t="s">
        <v>69</v>
      </c>
      <c r="G41" s="33" t="s">
        <v>38</v>
      </c>
      <c r="H41" s="34">
        <v>27615.0</v>
      </c>
      <c r="I41" s="35"/>
      <c r="J41" s="30">
        <v>0.0</v>
      </c>
      <c r="K41" s="30">
        <v>1.0</v>
      </c>
      <c r="L41" s="30">
        <v>0.0</v>
      </c>
      <c r="M41" s="32" t="s">
        <v>39</v>
      </c>
      <c r="N41" s="32" t="s">
        <v>39</v>
      </c>
      <c r="O41" s="30">
        <v>0.0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79"/>
    </row>
    <row r="42">
      <c r="A42" s="30">
        <v>14514.3</v>
      </c>
      <c r="B42" s="31">
        <v>44502.0</v>
      </c>
      <c r="C42" s="67"/>
      <c r="D42" s="32" t="s">
        <v>35</v>
      </c>
      <c r="E42" s="32" t="s">
        <v>36</v>
      </c>
      <c r="J42" s="30">
        <v>0.0</v>
      </c>
      <c r="K42" s="30">
        <v>0.0</v>
      </c>
      <c r="L42" s="30">
        <v>1.0</v>
      </c>
      <c r="M42" s="32" t="s">
        <v>39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79"/>
    </row>
    <row r="43">
      <c r="A43" s="30">
        <v>14514.4</v>
      </c>
      <c r="B43" s="31">
        <v>44502.0</v>
      </c>
      <c r="C43" s="67"/>
      <c r="D43" s="32" t="s">
        <v>35</v>
      </c>
      <c r="E43" s="32" t="s">
        <v>36</v>
      </c>
      <c r="J43" s="30">
        <v>1.0</v>
      </c>
      <c r="K43" s="30">
        <v>0.0</v>
      </c>
      <c r="L43" s="30">
        <v>0.0</v>
      </c>
      <c r="M43" s="32" t="s">
        <v>39</v>
      </c>
      <c r="N43" s="32" t="s">
        <v>39</v>
      </c>
      <c r="O43" s="30">
        <v>0.0</v>
      </c>
      <c r="P43" s="30">
        <v>0.0</v>
      </c>
      <c r="Q43" s="30">
        <v>0.0</v>
      </c>
      <c r="R43" s="30">
        <v>0.0</v>
      </c>
      <c r="S43" s="30">
        <v>0.0</v>
      </c>
      <c r="T43" s="30">
        <v>0.0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79"/>
    </row>
    <row r="44">
      <c r="A44" s="30">
        <v>14515.1</v>
      </c>
      <c r="B44" s="31">
        <v>44502.0</v>
      </c>
      <c r="C44" s="67"/>
      <c r="D44" s="32" t="s">
        <v>35</v>
      </c>
      <c r="E44" s="32" t="s">
        <v>36</v>
      </c>
      <c r="F44" s="32" t="s">
        <v>69</v>
      </c>
      <c r="G44" s="33" t="s">
        <v>38</v>
      </c>
      <c r="H44" s="34">
        <v>27615.0</v>
      </c>
      <c r="I44" s="35"/>
      <c r="J44" s="30">
        <v>0.0</v>
      </c>
      <c r="K44" s="30">
        <v>1.0</v>
      </c>
      <c r="L44" s="30">
        <v>0.0</v>
      </c>
      <c r="M44" s="32" t="s">
        <v>39</v>
      </c>
      <c r="N44" s="32" t="s">
        <v>39</v>
      </c>
      <c r="O44" s="30">
        <v>0.0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0.0</v>
      </c>
      <c r="AA44" s="30">
        <v>0.0</v>
      </c>
      <c r="AB44" s="30">
        <v>0.0</v>
      </c>
      <c r="AC44" s="30">
        <v>0.0</v>
      </c>
      <c r="AD44" s="30">
        <v>0.0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79"/>
    </row>
    <row r="45">
      <c r="A45" s="30">
        <v>14515.2</v>
      </c>
      <c r="B45" s="31">
        <v>44502.0</v>
      </c>
      <c r="C45" s="67"/>
      <c r="D45" s="32" t="s">
        <v>35</v>
      </c>
      <c r="E45" s="32" t="s">
        <v>36</v>
      </c>
      <c r="F45" s="32" t="s">
        <v>40</v>
      </c>
      <c r="G45" s="38"/>
      <c r="H45" s="38"/>
      <c r="I45" s="35"/>
      <c r="J45" s="30">
        <v>0.0</v>
      </c>
      <c r="K45" s="30">
        <v>1.0</v>
      </c>
      <c r="L45" s="30">
        <v>0.0</v>
      </c>
      <c r="M45" s="32" t="s">
        <v>39</v>
      </c>
      <c r="N45" s="32" t="s">
        <v>39</v>
      </c>
      <c r="O45" s="30">
        <v>0.0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0.0</v>
      </c>
      <c r="W45" s="30">
        <v>0.0</v>
      </c>
      <c r="X45" s="30">
        <v>0.0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79"/>
    </row>
    <row r="46">
      <c r="A46" s="30">
        <v>14515.3</v>
      </c>
      <c r="B46" s="31">
        <v>44502.0</v>
      </c>
      <c r="C46" s="67"/>
      <c r="D46" s="32" t="s">
        <v>35</v>
      </c>
      <c r="E46" s="32" t="s">
        <v>36</v>
      </c>
      <c r="J46" s="30">
        <v>1.0</v>
      </c>
      <c r="K46" s="30">
        <v>0.0</v>
      </c>
      <c r="L46" s="30">
        <v>0.0</v>
      </c>
      <c r="M46" s="32" t="s">
        <v>39</v>
      </c>
      <c r="N46" s="32" t="s">
        <v>39</v>
      </c>
      <c r="O46" s="30">
        <v>0.0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79"/>
    </row>
    <row r="47">
      <c r="A47" s="30">
        <v>14515.4</v>
      </c>
      <c r="B47" s="31">
        <v>44502.0</v>
      </c>
      <c r="C47" s="67"/>
      <c r="D47" s="32" t="s">
        <v>35</v>
      </c>
      <c r="E47" s="32" t="s">
        <v>36</v>
      </c>
      <c r="F47" s="32" t="s">
        <v>182</v>
      </c>
      <c r="G47" s="33" t="s">
        <v>38</v>
      </c>
      <c r="H47" s="34">
        <v>27609.0</v>
      </c>
      <c r="I47" s="35"/>
      <c r="J47" s="30">
        <v>0.0</v>
      </c>
      <c r="K47" s="30">
        <v>1.0</v>
      </c>
      <c r="L47" s="30">
        <v>0.0</v>
      </c>
      <c r="M47" s="32" t="s">
        <v>39</v>
      </c>
      <c r="N47" s="32" t="s">
        <v>39</v>
      </c>
      <c r="O47" s="30">
        <v>0.0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0.0</v>
      </c>
      <c r="V47" s="30">
        <v>0.0</v>
      </c>
      <c r="W47" s="30">
        <v>0.0</v>
      </c>
      <c r="X47" s="30">
        <v>0.0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79"/>
    </row>
    <row r="48">
      <c r="A48" s="30">
        <v>14516.1</v>
      </c>
      <c r="B48" s="31">
        <v>44502.0</v>
      </c>
      <c r="C48" s="31">
        <v>44529.0</v>
      </c>
      <c r="D48" s="32" t="s">
        <v>395</v>
      </c>
      <c r="E48" s="32" t="s">
        <v>46</v>
      </c>
      <c r="F48" s="32" t="s">
        <v>202</v>
      </c>
      <c r="G48" s="32" t="s">
        <v>38</v>
      </c>
      <c r="H48" s="30">
        <v>27612.0</v>
      </c>
      <c r="I48" s="35"/>
      <c r="J48" s="30">
        <v>0.0</v>
      </c>
      <c r="K48" s="30">
        <v>1.0</v>
      </c>
      <c r="L48" s="30">
        <v>0.0</v>
      </c>
      <c r="M48" s="32" t="s">
        <v>39</v>
      </c>
      <c r="N48" s="32" t="s">
        <v>39</v>
      </c>
      <c r="O48" s="30">
        <v>2.0</v>
      </c>
      <c r="P48" s="30">
        <v>12.0</v>
      </c>
      <c r="Q48" s="30">
        <v>7.0</v>
      </c>
      <c r="R48" s="30">
        <v>10.0</v>
      </c>
      <c r="S48" s="30">
        <v>2.0</v>
      </c>
      <c r="T48" s="30">
        <v>1.0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79"/>
    </row>
    <row r="49">
      <c r="A49" s="30">
        <v>14516.2</v>
      </c>
      <c r="B49" s="31">
        <v>44502.0</v>
      </c>
      <c r="C49" s="31">
        <v>44529.0</v>
      </c>
      <c r="D49" s="32" t="s">
        <v>395</v>
      </c>
      <c r="E49" s="32" t="s">
        <v>46</v>
      </c>
      <c r="I49" s="35"/>
      <c r="J49" s="30">
        <v>1.0</v>
      </c>
      <c r="K49" s="30">
        <v>0.0</v>
      </c>
      <c r="L49" s="30">
        <v>0.0</v>
      </c>
      <c r="M49" s="32" t="s">
        <v>39</v>
      </c>
      <c r="N49" s="32" t="s">
        <v>39</v>
      </c>
      <c r="O49" s="30">
        <v>0.0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7.0</v>
      </c>
      <c r="AF49" s="30">
        <v>1.0</v>
      </c>
      <c r="AG49" s="30">
        <v>10.0</v>
      </c>
      <c r="AH49" s="30">
        <v>1.0</v>
      </c>
      <c r="AI49" s="30">
        <v>1.0</v>
      </c>
      <c r="AJ49" s="79"/>
    </row>
    <row r="50">
      <c r="A50" s="30">
        <v>14517.1</v>
      </c>
      <c r="B50" s="31">
        <v>44502.0</v>
      </c>
      <c r="C50" s="31">
        <v>44502.0</v>
      </c>
      <c r="D50" s="32" t="s">
        <v>208</v>
      </c>
      <c r="E50" s="32" t="s">
        <v>36</v>
      </c>
      <c r="F50" s="32" t="s">
        <v>66</v>
      </c>
      <c r="G50" s="32" t="s">
        <v>51</v>
      </c>
      <c r="H50" s="30">
        <v>27539.0</v>
      </c>
      <c r="I50" s="35"/>
      <c r="J50" s="30">
        <v>0.0</v>
      </c>
      <c r="K50" s="30">
        <v>1.0</v>
      </c>
      <c r="L50" s="30">
        <v>0.0</v>
      </c>
      <c r="M50" s="32" t="s">
        <v>49</v>
      </c>
      <c r="N50" s="32" t="s">
        <v>39</v>
      </c>
      <c r="O50" s="30">
        <v>0.0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11.0</v>
      </c>
      <c r="V50" s="30">
        <v>5.0</v>
      </c>
      <c r="W50" s="30">
        <v>10.0</v>
      </c>
      <c r="X50" s="30">
        <v>1.0</v>
      </c>
      <c r="Y50" s="30">
        <v>1.0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79"/>
    </row>
    <row r="51">
      <c r="A51" s="30">
        <v>14517.2</v>
      </c>
      <c r="B51" s="31">
        <v>44502.0</v>
      </c>
      <c r="C51" s="31">
        <v>44502.0</v>
      </c>
      <c r="D51" s="32" t="s">
        <v>208</v>
      </c>
      <c r="E51" s="32" t="s">
        <v>36</v>
      </c>
      <c r="J51" s="30">
        <v>0.0</v>
      </c>
      <c r="K51" s="30">
        <v>0.0</v>
      </c>
      <c r="L51" s="30">
        <v>1.0</v>
      </c>
      <c r="M51" s="32" t="s">
        <v>49</v>
      </c>
      <c r="N51" s="32" t="s">
        <v>39</v>
      </c>
      <c r="O51" s="30">
        <v>0.0</v>
      </c>
      <c r="P51" s="30">
        <v>11.0</v>
      </c>
      <c r="Q51" s="30">
        <v>11.0</v>
      </c>
      <c r="R51" s="30">
        <v>5.0</v>
      </c>
      <c r="S51" s="30">
        <v>2.0</v>
      </c>
      <c r="T51" s="30">
        <v>1.0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79"/>
    </row>
    <row r="52">
      <c r="A52" s="30">
        <v>14517.3</v>
      </c>
      <c r="B52" s="31">
        <v>44502.0</v>
      </c>
      <c r="C52" s="31">
        <v>44502.0</v>
      </c>
      <c r="D52" s="32" t="s">
        <v>208</v>
      </c>
      <c r="E52" s="32" t="s">
        <v>36</v>
      </c>
      <c r="F52" s="32" t="s">
        <v>66</v>
      </c>
      <c r="G52" s="33" t="s">
        <v>51</v>
      </c>
      <c r="H52" s="34">
        <v>27539.0</v>
      </c>
      <c r="I52" s="35"/>
      <c r="J52" s="30">
        <v>0.0</v>
      </c>
      <c r="K52" s="30">
        <v>1.0</v>
      </c>
      <c r="L52" s="30">
        <v>0.0</v>
      </c>
      <c r="M52" s="32" t="s">
        <v>49</v>
      </c>
      <c r="N52" s="32" t="s">
        <v>39</v>
      </c>
      <c r="O52" s="30">
        <v>1.0</v>
      </c>
      <c r="P52" s="30">
        <v>10.0</v>
      </c>
      <c r="Q52" s="30">
        <v>5.0</v>
      </c>
      <c r="R52" s="30">
        <v>15.0</v>
      </c>
      <c r="S52" s="30">
        <v>1.0</v>
      </c>
      <c r="T52" s="30">
        <v>1.0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79"/>
    </row>
    <row r="53">
      <c r="A53" s="30">
        <v>14517.4</v>
      </c>
      <c r="B53" s="31">
        <v>44502.0</v>
      </c>
      <c r="C53" s="31">
        <v>44502.0</v>
      </c>
      <c r="D53" s="32" t="s">
        <v>208</v>
      </c>
      <c r="E53" s="32" t="s">
        <v>36</v>
      </c>
      <c r="J53" s="30">
        <v>1.0</v>
      </c>
      <c r="K53" s="30">
        <v>0.0</v>
      </c>
      <c r="L53" s="30">
        <v>0.0</v>
      </c>
      <c r="M53" s="32" t="s">
        <v>49</v>
      </c>
      <c r="N53" s="32" t="s">
        <v>39</v>
      </c>
      <c r="O53" s="30">
        <v>0.0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0.0</v>
      </c>
      <c r="V53" s="30">
        <v>0.0</v>
      </c>
      <c r="W53" s="30">
        <v>0.0</v>
      </c>
      <c r="X53" s="30">
        <v>0.0</v>
      </c>
      <c r="Y53" s="30">
        <v>0.0</v>
      </c>
      <c r="Z53" s="30">
        <v>9.0</v>
      </c>
      <c r="AA53" s="30">
        <v>4.0</v>
      </c>
      <c r="AB53" s="30">
        <v>12.0</v>
      </c>
      <c r="AC53" s="30">
        <v>1.0</v>
      </c>
      <c r="AD53" s="30">
        <v>1.0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79"/>
    </row>
    <row r="54">
      <c r="A54" s="30">
        <v>14517.5</v>
      </c>
      <c r="B54" s="31">
        <v>44502.0</v>
      </c>
      <c r="C54" s="31">
        <v>44502.0</v>
      </c>
      <c r="D54" s="32" t="s">
        <v>208</v>
      </c>
      <c r="E54" s="32" t="s">
        <v>36</v>
      </c>
      <c r="J54" s="30">
        <v>1.0</v>
      </c>
      <c r="K54" s="30">
        <v>0.0</v>
      </c>
      <c r="L54" s="30">
        <v>0.0</v>
      </c>
      <c r="M54" s="32" t="s">
        <v>49</v>
      </c>
      <c r="N54" s="32" t="s">
        <v>39</v>
      </c>
      <c r="O54" s="30">
        <v>0.0</v>
      </c>
      <c r="P54" s="30">
        <v>0.0</v>
      </c>
      <c r="Q54" s="30">
        <v>0.0</v>
      </c>
      <c r="R54" s="30">
        <v>5.0</v>
      </c>
      <c r="S54" s="30">
        <v>0.0</v>
      </c>
      <c r="T54" s="30">
        <v>0.0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9.0</v>
      </c>
      <c r="AA54" s="30">
        <v>4.0</v>
      </c>
      <c r="AB54" s="30">
        <v>7.0</v>
      </c>
      <c r="AC54" s="30">
        <v>1.0</v>
      </c>
      <c r="AD54" s="30">
        <v>1.0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79"/>
    </row>
    <row r="55">
      <c r="A55" s="30">
        <v>14518.1</v>
      </c>
      <c r="B55" s="31">
        <v>44502.0</v>
      </c>
      <c r="C55" s="31">
        <v>44540.0</v>
      </c>
      <c r="D55" s="32" t="s">
        <v>364</v>
      </c>
      <c r="E55" s="32" t="s">
        <v>160</v>
      </c>
      <c r="F55" s="37"/>
      <c r="G55" s="38"/>
      <c r="H55" s="38"/>
      <c r="I55" s="35"/>
      <c r="J55" s="30">
        <v>0.0</v>
      </c>
      <c r="K55" s="30">
        <v>0.0</v>
      </c>
      <c r="L55" s="30">
        <v>1.0</v>
      </c>
      <c r="M55" s="32" t="s">
        <v>49</v>
      </c>
      <c r="N55" s="32" t="s">
        <v>39</v>
      </c>
      <c r="O55" s="30">
        <v>3.0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8.0</v>
      </c>
      <c r="V55" s="30">
        <v>5.0</v>
      </c>
      <c r="W55" s="30">
        <v>10.0</v>
      </c>
      <c r="X55" s="30">
        <v>1.0</v>
      </c>
      <c r="Y55" s="30">
        <v>1.0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79"/>
    </row>
    <row r="56">
      <c r="A56" s="30">
        <v>14518.2</v>
      </c>
      <c r="B56" s="31">
        <v>44502.0</v>
      </c>
      <c r="C56" s="31">
        <v>44540.0</v>
      </c>
      <c r="D56" s="32" t="s">
        <v>364</v>
      </c>
      <c r="E56" s="32" t="s">
        <v>160</v>
      </c>
      <c r="F56" s="32" t="s">
        <v>308</v>
      </c>
      <c r="G56" s="32" t="s">
        <v>43</v>
      </c>
      <c r="H56" s="30">
        <v>27545.0</v>
      </c>
      <c r="I56" s="37"/>
      <c r="J56" s="30">
        <v>0.0</v>
      </c>
      <c r="K56" s="30">
        <v>1.0</v>
      </c>
      <c r="L56" s="30">
        <v>0.0</v>
      </c>
      <c r="M56" s="32" t="s">
        <v>39</v>
      </c>
      <c r="N56" s="32" t="s">
        <v>39</v>
      </c>
      <c r="O56" s="30">
        <v>2.0</v>
      </c>
      <c r="P56" s="30">
        <v>1.0</v>
      </c>
      <c r="Q56" s="30">
        <v>0.0</v>
      </c>
      <c r="R56" s="30">
        <v>0.0</v>
      </c>
      <c r="S56" s="30">
        <v>0.0</v>
      </c>
      <c r="T56" s="30">
        <v>1.0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79"/>
    </row>
    <row r="57">
      <c r="A57" s="30">
        <v>14518.3</v>
      </c>
      <c r="B57" s="31">
        <v>44502.0</v>
      </c>
      <c r="C57" s="31">
        <v>44540.0</v>
      </c>
      <c r="D57" s="32" t="s">
        <v>364</v>
      </c>
      <c r="E57" s="32" t="s">
        <v>160</v>
      </c>
      <c r="F57" s="32" t="s">
        <v>308</v>
      </c>
      <c r="G57" s="33" t="s">
        <v>43</v>
      </c>
      <c r="H57" s="34">
        <v>27545.0</v>
      </c>
      <c r="I57" s="35"/>
      <c r="J57" s="30">
        <v>0.0</v>
      </c>
      <c r="K57" s="30">
        <v>1.0</v>
      </c>
      <c r="L57" s="30">
        <v>0.0</v>
      </c>
      <c r="M57" s="32" t="s">
        <v>39</v>
      </c>
      <c r="N57" s="32" t="s">
        <v>39</v>
      </c>
      <c r="O57" s="30">
        <v>2.0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1.0</v>
      </c>
      <c r="V57" s="30">
        <v>0.0</v>
      </c>
      <c r="W57" s="30">
        <v>0.0</v>
      </c>
      <c r="X57" s="30">
        <v>0.0</v>
      </c>
      <c r="Y57" s="30">
        <v>1.0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79"/>
    </row>
    <row r="58">
      <c r="A58" s="30">
        <v>14519.1</v>
      </c>
      <c r="B58" s="31">
        <v>44502.0</v>
      </c>
      <c r="C58" s="31">
        <v>44517.0</v>
      </c>
      <c r="D58" s="32" t="s">
        <v>488</v>
      </c>
      <c r="E58" s="32" t="s">
        <v>489</v>
      </c>
      <c r="F58" s="32" t="s">
        <v>390</v>
      </c>
      <c r="G58" s="32" t="s">
        <v>109</v>
      </c>
      <c r="H58" s="30">
        <v>25729.0</v>
      </c>
      <c r="I58" s="35"/>
      <c r="J58" s="30">
        <v>0.0</v>
      </c>
      <c r="K58" s="30">
        <v>1.0</v>
      </c>
      <c r="L58" s="30">
        <v>0.0</v>
      </c>
      <c r="M58" s="32" t="s">
        <v>39</v>
      </c>
      <c r="N58" s="32" t="s">
        <v>39</v>
      </c>
      <c r="O58" s="30">
        <v>2.0</v>
      </c>
      <c r="P58" s="30">
        <v>0.0</v>
      </c>
      <c r="Q58" s="30">
        <v>0.0</v>
      </c>
      <c r="R58" s="30">
        <v>5.0</v>
      </c>
      <c r="S58" s="30">
        <v>0.0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10.0</v>
      </c>
      <c r="AA58" s="30">
        <v>4.0</v>
      </c>
      <c r="AB58" s="30">
        <v>12.0</v>
      </c>
      <c r="AC58" s="30">
        <v>3.0</v>
      </c>
      <c r="AD58" s="30">
        <v>1.0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79"/>
    </row>
    <row r="59">
      <c r="A59" s="30">
        <v>14520.1</v>
      </c>
      <c r="B59" s="31">
        <v>44502.0</v>
      </c>
      <c r="C59" s="67"/>
      <c r="D59" s="32" t="s">
        <v>455</v>
      </c>
      <c r="E59" s="32" t="s">
        <v>36</v>
      </c>
      <c r="F59" s="32" t="s">
        <v>106</v>
      </c>
      <c r="G59" s="32" t="s">
        <v>107</v>
      </c>
      <c r="H59" s="30">
        <v>27518.0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0.0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79"/>
    </row>
    <row r="60">
      <c r="A60" s="30">
        <v>14521.1</v>
      </c>
      <c r="B60" s="31">
        <v>44502.0</v>
      </c>
      <c r="C60" s="67"/>
      <c r="D60" s="32" t="s">
        <v>441</v>
      </c>
      <c r="E60" s="32" t="s">
        <v>36</v>
      </c>
      <c r="F60" s="32" t="s">
        <v>177</v>
      </c>
      <c r="G60" s="33" t="s">
        <v>107</v>
      </c>
      <c r="H60" s="34">
        <v>27513.0</v>
      </c>
      <c r="I60" s="35"/>
      <c r="J60" s="30">
        <v>0.0</v>
      </c>
      <c r="K60" s="30">
        <v>1.0</v>
      </c>
      <c r="L60" s="30">
        <v>0.0</v>
      </c>
      <c r="M60" s="32" t="s">
        <v>39</v>
      </c>
      <c r="N60" s="32" t="s">
        <v>39</v>
      </c>
      <c r="O60" s="30">
        <v>0.0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79"/>
    </row>
    <row r="61">
      <c r="A61" s="30">
        <v>14521.2</v>
      </c>
      <c r="B61" s="31">
        <v>44502.0</v>
      </c>
      <c r="C61" s="67"/>
      <c r="D61" s="32" t="s">
        <v>441</v>
      </c>
      <c r="E61" s="32" t="s">
        <v>36</v>
      </c>
      <c r="F61" s="32" t="s">
        <v>195</v>
      </c>
      <c r="G61" s="33" t="s">
        <v>107</v>
      </c>
      <c r="H61" s="34">
        <v>27511.0</v>
      </c>
      <c r="I61" s="35"/>
      <c r="J61" s="30">
        <v>0.0</v>
      </c>
      <c r="K61" s="30">
        <v>1.0</v>
      </c>
      <c r="L61" s="30">
        <v>0.0</v>
      </c>
      <c r="M61" s="32" t="s">
        <v>39</v>
      </c>
      <c r="N61" s="32" t="s">
        <v>39</v>
      </c>
      <c r="O61" s="30">
        <v>0.0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79"/>
    </row>
    <row r="62">
      <c r="A62" s="30">
        <v>14522.1</v>
      </c>
      <c r="B62" s="31">
        <v>44502.0</v>
      </c>
      <c r="C62" s="67"/>
      <c r="D62" s="32" t="s">
        <v>114</v>
      </c>
      <c r="E62" s="32" t="s">
        <v>36</v>
      </c>
      <c r="F62" s="32" t="s">
        <v>37</v>
      </c>
      <c r="G62" s="32" t="s">
        <v>38</v>
      </c>
      <c r="H62" s="30">
        <v>27610.0</v>
      </c>
      <c r="I62" s="35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0.0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79"/>
    </row>
    <row r="63">
      <c r="A63" s="30">
        <v>14523.1</v>
      </c>
      <c r="B63" s="31">
        <v>44502.0</v>
      </c>
      <c r="C63" s="31">
        <v>44505.0</v>
      </c>
      <c r="D63" s="32" t="s">
        <v>57</v>
      </c>
      <c r="E63" s="32" t="s">
        <v>58</v>
      </c>
      <c r="F63" s="32" t="s">
        <v>170</v>
      </c>
      <c r="G63" s="33" t="s">
        <v>109</v>
      </c>
      <c r="H63" s="34">
        <v>27529.0</v>
      </c>
      <c r="I63" s="35"/>
      <c r="J63" s="30">
        <v>0.0</v>
      </c>
      <c r="K63" s="30">
        <v>1.0</v>
      </c>
      <c r="L63" s="30">
        <v>0.0</v>
      </c>
      <c r="M63" s="32" t="s">
        <v>39</v>
      </c>
      <c r="N63" s="32" t="s">
        <v>39</v>
      </c>
      <c r="O63" s="30">
        <v>0.0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12.0</v>
      </c>
      <c r="AF63" s="30">
        <v>6.0</v>
      </c>
      <c r="AG63" s="30">
        <v>10.0</v>
      </c>
      <c r="AH63" s="30">
        <v>1.0</v>
      </c>
      <c r="AI63" s="30">
        <v>0.0</v>
      </c>
      <c r="AJ63" s="79"/>
    </row>
    <row r="64">
      <c r="A64" s="30">
        <v>14523.2</v>
      </c>
      <c r="B64" s="31">
        <v>44502.0</v>
      </c>
      <c r="C64" s="31">
        <v>44504.0</v>
      </c>
      <c r="D64" s="32" t="s">
        <v>57</v>
      </c>
      <c r="E64" s="32" t="s">
        <v>58</v>
      </c>
      <c r="G64" s="38"/>
      <c r="H64" s="38"/>
      <c r="I64" s="35"/>
      <c r="J64" s="30">
        <v>1.0</v>
      </c>
      <c r="K64" s="30">
        <v>0.0</v>
      </c>
      <c r="L64" s="30">
        <v>0.0</v>
      </c>
      <c r="M64" s="32" t="s">
        <v>39</v>
      </c>
      <c r="N64" s="32" t="s">
        <v>39</v>
      </c>
      <c r="O64" s="30">
        <v>0.0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8.0</v>
      </c>
      <c r="AA64" s="30">
        <v>6.0</v>
      </c>
      <c r="AB64" s="30">
        <v>10.0</v>
      </c>
      <c r="AC64" s="30">
        <v>1.0</v>
      </c>
      <c r="AD64" s="30">
        <v>1.0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79"/>
    </row>
    <row r="65">
      <c r="A65" s="30">
        <v>14524.1</v>
      </c>
      <c r="B65" s="31">
        <v>44502.0</v>
      </c>
      <c r="C65" s="67"/>
      <c r="D65" s="32" t="s">
        <v>57</v>
      </c>
      <c r="E65" s="32" t="s">
        <v>58</v>
      </c>
      <c r="F65" s="32" t="s">
        <v>436</v>
      </c>
      <c r="G65" s="32" t="s">
        <v>38</v>
      </c>
      <c r="H65" s="30">
        <v>27614.0</v>
      </c>
      <c r="I65" s="35"/>
      <c r="J65" s="30">
        <v>0.0</v>
      </c>
      <c r="K65" s="30">
        <v>1.0</v>
      </c>
      <c r="L65" s="30">
        <v>0.0</v>
      </c>
      <c r="M65" s="32" t="s">
        <v>39</v>
      </c>
      <c r="N65" s="32" t="s">
        <v>39</v>
      </c>
      <c r="O65" s="30">
        <v>0.0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79"/>
    </row>
    <row r="66">
      <c r="A66" s="30">
        <v>14524.2</v>
      </c>
      <c r="B66" s="31">
        <v>44502.0</v>
      </c>
      <c r="C66" s="67"/>
      <c r="D66" s="32" t="s">
        <v>57</v>
      </c>
      <c r="E66" s="32" t="s">
        <v>58</v>
      </c>
      <c r="F66" s="32" t="s">
        <v>90</v>
      </c>
      <c r="G66" s="33" t="s">
        <v>91</v>
      </c>
      <c r="H66" s="34">
        <v>27597.0</v>
      </c>
      <c r="I66" s="35"/>
      <c r="J66" s="30">
        <v>0.0</v>
      </c>
      <c r="K66" s="30">
        <v>1.0</v>
      </c>
      <c r="L66" s="30">
        <v>0.0</v>
      </c>
      <c r="M66" s="32" t="s">
        <v>39</v>
      </c>
      <c r="N66" s="32" t="s">
        <v>39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0.0</v>
      </c>
      <c r="V66" s="30">
        <v>0.0</v>
      </c>
      <c r="W66" s="30">
        <v>0.0</v>
      </c>
      <c r="X66" s="30">
        <v>0.0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79"/>
    </row>
    <row r="67">
      <c r="A67" s="30">
        <v>14524.3</v>
      </c>
      <c r="B67" s="31">
        <v>44502.0</v>
      </c>
      <c r="C67" s="67"/>
      <c r="D67" s="32" t="s">
        <v>57</v>
      </c>
      <c r="E67" s="32" t="s">
        <v>58</v>
      </c>
      <c r="F67" s="32" t="s">
        <v>179</v>
      </c>
      <c r="G67" s="33" t="s">
        <v>38</v>
      </c>
      <c r="H67" s="34">
        <v>27616.0</v>
      </c>
      <c r="I67" s="35"/>
      <c r="J67" s="30">
        <v>0.0</v>
      </c>
      <c r="K67" s="30">
        <v>1.0</v>
      </c>
      <c r="L67" s="30">
        <v>0.0</v>
      </c>
      <c r="M67" s="32" t="s">
        <v>39</v>
      </c>
      <c r="N67" s="32" t="s">
        <v>39</v>
      </c>
      <c r="O67" s="30">
        <v>0.0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79"/>
    </row>
    <row r="68">
      <c r="A68" s="30">
        <v>14525.1</v>
      </c>
      <c r="B68" s="31">
        <v>44503.0</v>
      </c>
      <c r="C68" s="67"/>
      <c r="D68" s="32" t="s">
        <v>41</v>
      </c>
      <c r="E68" s="32" t="s">
        <v>36</v>
      </c>
      <c r="F68" s="32" t="s">
        <v>42</v>
      </c>
      <c r="G68" s="33" t="s">
        <v>43</v>
      </c>
      <c r="H68" s="34">
        <v>27545.0</v>
      </c>
      <c r="I68" s="35"/>
      <c r="J68" s="30">
        <v>0.0</v>
      </c>
      <c r="K68" s="30">
        <v>1.0</v>
      </c>
      <c r="L68" s="30">
        <v>0.0</v>
      </c>
      <c r="M68" s="32" t="s">
        <v>39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79"/>
    </row>
    <row r="69">
      <c r="A69" s="30">
        <v>14526.1</v>
      </c>
      <c r="B69" s="31">
        <v>44503.0</v>
      </c>
      <c r="C69" s="67"/>
      <c r="D69" s="32" t="s">
        <v>321</v>
      </c>
      <c r="E69" s="32" t="s">
        <v>46</v>
      </c>
      <c r="F69" s="32" t="s">
        <v>363</v>
      </c>
      <c r="G69" s="33" t="s">
        <v>62</v>
      </c>
      <c r="H69" s="34">
        <v>27526.0</v>
      </c>
      <c r="I69" s="35"/>
      <c r="J69" s="30">
        <v>0.0</v>
      </c>
      <c r="K69" s="30">
        <v>1.0</v>
      </c>
      <c r="L69" s="30">
        <v>0.0</v>
      </c>
      <c r="M69" s="32" t="s">
        <v>49</v>
      </c>
      <c r="N69" s="32" t="s">
        <v>39</v>
      </c>
      <c r="O69" s="30">
        <v>0.0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79"/>
    </row>
    <row r="70">
      <c r="A70" s="30">
        <v>14526.2</v>
      </c>
      <c r="B70" s="31">
        <v>44503.0</v>
      </c>
      <c r="C70" s="67"/>
      <c r="D70" s="32" t="s">
        <v>321</v>
      </c>
      <c r="E70" s="32" t="s">
        <v>46</v>
      </c>
      <c r="F70" s="32" t="s">
        <v>380</v>
      </c>
      <c r="G70" s="33" t="s">
        <v>62</v>
      </c>
      <c r="H70" s="34">
        <v>27526.0</v>
      </c>
      <c r="I70" s="35"/>
      <c r="J70" s="30">
        <v>0.0</v>
      </c>
      <c r="K70" s="30">
        <v>1.0</v>
      </c>
      <c r="L70" s="30">
        <v>0.0</v>
      </c>
      <c r="M70" s="32" t="s">
        <v>49</v>
      </c>
      <c r="N70" s="32" t="s">
        <v>39</v>
      </c>
      <c r="O70" s="30">
        <v>0.0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79"/>
    </row>
    <row r="71">
      <c r="A71" s="30">
        <v>14526.3</v>
      </c>
      <c r="B71" s="31">
        <v>44503.0</v>
      </c>
      <c r="C71" s="67"/>
      <c r="D71" s="32" t="s">
        <v>321</v>
      </c>
      <c r="E71" s="32" t="s">
        <v>46</v>
      </c>
      <c r="I71" s="35"/>
      <c r="J71" s="30">
        <v>0.0</v>
      </c>
      <c r="K71" s="30">
        <v>0.0</v>
      </c>
      <c r="L71" s="30">
        <v>1.0</v>
      </c>
      <c r="M71" s="32" t="s">
        <v>49</v>
      </c>
      <c r="N71" s="32" t="s">
        <v>39</v>
      </c>
      <c r="O71" s="30">
        <v>0.0</v>
      </c>
      <c r="P71" s="30">
        <v>0.0</v>
      </c>
      <c r="Q71" s="30">
        <v>0.0</v>
      </c>
      <c r="R71" s="30">
        <v>0.0</v>
      </c>
      <c r="S71" s="30">
        <v>0.0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79"/>
    </row>
    <row r="72">
      <c r="A72" s="30">
        <v>14526.4</v>
      </c>
      <c r="B72" s="31">
        <v>44503.0</v>
      </c>
      <c r="C72" s="67"/>
      <c r="D72" s="32" t="s">
        <v>321</v>
      </c>
      <c r="E72" s="32" t="s">
        <v>46</v>
      </c>
      <c r="I72" s="35"/>
      <c r="J72" s="30">
        <v>1.0</v>
      </c>
      <c r="K72" s="30">
        <v>0.0</v>
      </c>
      <c r="L72" s="30">
        <v>0.0</v>
      </c>
      <c r="M72" s="32" t="s">
        <v>49</v>
      </c>
      <c r="N72" s="32" t="s">
        <v>39</v>
      </c>
      <c r="O72" s="30">
        <v>0.0</v>
      </c>
      <c r="P72" s="30">
        <v>0.0</v>
      </c>
      <c r="Q72" s="30">
        <v>0.0</v>
      </c>
      <c r="R72" s="30">
        <v>0.0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79"/>
    </row>
    <row r="73">
      <c r="A73" s="30">
        <v>14527.1</v>
      </c>
      <c r="B73" s="31">
        <v>44503.0</v>
      </c>
      <c r="C73" s="31">
        <v>44504.0</v>
      </c>
      <c r="D73" s="32" t="s">
        <v>435</v>
      </c>
      <c r="E73" s="32" t="s">
        <v>397</v>
      </c>
      <c r="G73" s="38"/>
      <c r="H73" s="38"/>
      <c r="I73" s="35"/>
      <c r="J73" s="30">
        <v>0.0</v>
      </c>
      <c r="K73" s="30">
        <v>0.0</v>
      </c>
      <c r="L73" s="30">
        <v>1.0</v>
      </c>
      <c r="M73" s="32" t="s">
        <v>39</v>
      </c>
      <c r="N73" s="32" t="s">
        <v>39</v>
      </c>
      <c r="O73" s="30">
        <v>0.0</v>
      </c>
      <c r="P73" s="30">
        <v>11.0</v>
      </c>
      <c r="Q73" s="30">
        <v>5.0</v>
      </c>
      <c r="R73" s="30">
        <v>5.0</v>
      </c>
      <c r="S73" s="30">
        <v>1.0</v>
      </c>
      <c r="T73" s="30">
        <v>1.0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79"/>
    </row>
    <row r="74">
      <c r="A74" s="30">
        <v>14527.2</v>
      </c>
      <c r="B74" s="31">
        <v>44503.0</v>
      </c>
      <c r="C74" s="31">
        <v>44504.0</v>
      </c>
      <c r="D74" s="32" t="s">
        <v>435</v>
      </c>
      <c r="E74" s="32" t="s">
        <v>397</v>
      </c>
      <c r="G74" s="38"/>
      <c r="H74" s="38"/>
      <c r="I74" s="35"/>
      <c r="J74" s="30">
        <v>0.0</v>
      </c>
      <c r="K74" s="30">
        <v>0.0</v>
      </c>
      <c r="L74" s="30">
        <v>1.0</v>
      </c>
      <c r="M74" s="32" t="s">
        <v>39</v>
      </c>
      <c r="N74" s="32" t="s">
        <v>39</v>
      </c>
      <c r="O74" s="30">
        <v>0.0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10.0</v>
      </c>
      <c r="V74" s="30">
        <v>6.0</v>
      </c>
      <c r="W74" s="30">
        <v>0.0</v>
      </c>
      <c r="X74" s="30">
        <v>0.0</v>
      </c>
      <c r="Y74" s="30">
        <v>1.0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79"/>
    </row>
    <row r="75">
      <c r="A75" s="30">
        <v>14527.3</v>
      </c>
      <c r="B75" s="31">
        <v>44503.0</v>
      </c>
      <c r="C75" s="31">
        <v>44504.0</v>
      </c>
      <c r="D75" s="32" t="s">
        <v>435</v>
      </c>
      <c r="E75" s="32" t="s">
        <v>397</v>
      </c>
      <c r="G75" s="37"/>
      <c r="H75" s="37"/>
      <c r="I75" s="37"/>
      <c r="J75" s="30">
        <v>1.0</v>
      </c>
      <c r="K75" s="30">
        <v>0.0</v>
      </c>
      <c r="L75" s="30">
        <v>0.0</v>
      </c>
      <c r="M75" s="32" t="s">
        <v>39</v>
      </c>
      <c r="N75" s="32" t="s">
        <v>39</v>
      </c>
      <c r="O75" s="30">
        <v>0.0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4.0</v>
      </c>
      <c r="AA75" s="30">
        <v>0.0</v>
      </c>
      <c r="AB75" s="30">
        <v>0.0</v>
      </c>
      <c r="AC75" s="30">
        <v>0.0</v>
      </c>
      <c r="AD75" s="30">
        <v>1.0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79"/>
    </row>
    <row r="76">
      <c r="A76" s="30">
        <v>14527.4</v>
      </c>
      <c r="B76" s="31">
        <v>44503.0</v>
      </c>
      <c r="C76" s="31">
        <v>44504.0</v>
      </c>
      <c r="D76" s="32" t="s">
        <v>435</v>
      </c>
      <c r="E76" s="32" t="s">
        <v>397</v>
      </c>
      <c r="G76" s="38"/>
      <c r="H76" s="38"/>
      <c r="I76" s="35"/>
      <c r="J76" s="30">
        <v>1.0</v>
      </c>
      <c r="K76" s="30">
        <v>0.0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3.0</v>
      </c>
      <c r="AF76" s="30">
        <v>0.0</v>
      </c>
      <c r="AG76" s="30">
        <v>0.0</v>
      </c>
      <c r="AH76" s="30">
        <v>0.0</v>
      </c>
      <c r="AI76" s="30">
        <v>1.0</v>
      </c>
      <c r="AJ76" s="79"/>
    </row>
    <row r="77">
      <c r="A77" s="30">
        <v>14528.1</v>
      </c>
      <c r="B77" s="31">
        <v>44503.0</v>
      </c>
      <c r="C77" s="67"/>
      <c r="D77" s="32" t="s">
        <v>155</v>
      </c>
      <c r="E77" s="32" t="s">
        <v>36</v>
      </c>
      <c r="F77" s="32" t="s">
        <v>200</v>
      </c>
      <c r="G77" s="33" t="s">
        <v>38</v>
      </c>
      <c r="H77" s="34">
        <v>27608.0</v>
      </c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0.0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79"/>
    </row>
    <row r="78">
      <c r="A78" s="30">
        <v>14528.2</v>
      </c>
      <c r="B78" s="31">
        <v>44503.0</v>
      </c>
      <c r="C78" s="67"/>
      <c r="D78" s="32" t="s">
        <v>155</v>
      </c>
      <c r="E78" s="32" t="s">
        <v>36</v>
      </c>
      <c r="J78" s="30">
        <v>0.0</v>
      </c>
      <c r="K78" s="30">
        <v>0.0</v>
      </c>
      <c r="L78" s="30">
        <v>1.0</v>
      </c>
      <c r="M78" s="32" t="s">
        <v>39</v>
      </c>
      <c r="N78" s="32" t="s">
        <v>39</v>
      </c>
      <c r="O78" s="30">
        <v>0.0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79"/>
    </row>
    <row r="79">
      <c r="A79" s="30">
        <v>14529.1</v>
      </c>
      <c r="B79" s="31">
        <v>44503.0</v>
      </c>
      <c r="C79" s="31">
        <v>44539.0</v>
      </c>
      <c r="D79" s="32" t="s">
        <v>229</v>
      </c>
      <c r="E79" s="32" t="s">
        <v>36</v>
      </c>
      <c r="J79" s="30">
        <v>0.0</v>
      </c>
      <c r="K79" s="30">
        <v>0.0</v>
      </c>
      <c r="L79" s="30">
        <v>1.0</v>
      </c>
      <c r="M79" s="32" t="s">
        <v>39</v>
      </c>
      <c r="N79" s="32" t="s">
        <v>39</v>
      </c>
      <c r="O79" s="30">
        <v>0.0</v>
      </c>
      <c r="P79" s="30">
        <v>11.0</v>
      </c>
      <c r="Q79" s="30">
        <v>7.0</v>
      </c>
      <c r="R79" s="30">
        <v>10.0</v>
      </c>
      <c r="S79" s="30">
        <v>1.0</v>
      </c>
      <c r="T79" s="30">
        <v>1.0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79"/>
    </row>
    <row r="80">
      <c r="A80" s="30">
        <v>14530.1</v>
      </c>
      <c r="B80" s="31">
        <v>44503.0</v>
      </c>
      <c r="C80" s="67"/>
      <c r="D80" s="32" t="s">
        <v>282</v>
      </c>
      <c r="E80" s="32" t="s">
        <v>36</v>
      </c>
      <c r="F80" s="32" t="s">
        <v>338</v>
      </c>
      <c r="G80" s="32" t="s">
        <v>38</v>
      </c>
      <c r="H80" s="30">
        <v>27614.0</v>
      </c>
      <c r="I80" s="37"/>
      <c r="J80" s="30">
        <v>0.0</v>
      </c>
      <c r="K80" s="30">
        <v>1.0</v>
      </c>
      <c r="L80" s="30">
        <v>0.0</v>
      </c>
      <c r="M80" s="32" t="s">
        <v>49</v>
      </c>
      <c r="N80" s="32" t="s">
        <v>39</v>
      </c>
      <c r="O80" s="30">
        <v>0.0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79"/>
    </row>
    <row r="81">
      <c r="A81" s="30">
        <v>14530.2</v>
      </c>
      <c r="B81" s="31">
        <v>44503.0</v>
      </c>
      <c r="C81" s="67"/>
      <c r="D81" s="32" t="s">
        <v>282</v>
      </c>
      <c r="E81" s="32" t="s">
        <v>36</v>
      </c>
      <c r="F81" s="32" t="s">
        <v>261</v>
      </c>
      <c r="G81" s="33" t="s">
        <v>74</v>
      </c>
      <c r="H81" s="34">
        <v>27587.0</v>
      </c>
      <c r="I81" s="35"/>
      <c r="J81" s="30">
        <v>0.0</v>
      </c>
      <c r="K81" s="30">
        <v>1.0</v>
      </c>
      <c r="L81" s="30">
        <v>0.0</v>
      </c>
      <c r="M81" s="32" t="s">
        <v>49</v>
      </c>
      <c r="N81" s="32" t="s">
        <v>39</v>
      </c>
      <c r="O81" s="30">
        <v>0.0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79"/>
    </row>
    <row r="82">
      <c r="A82" s="30">
        <v>14530.3</v>
      </c>
      <c r="B82" s="31">
        <v>44503.0</v>
      </c>
      <c r="C82" s="67"/>
      <c r="D82" s="32" t="s">
        <v>282</v>
      </c>
      <c r="E82" s="32" t="s">
        <v>36</v>
      </c>
      <c r="J82" s="30">
        <v>1.0</v>
      </c>
      <c r="K82" s="30">
        <v>0.0</v>
      </c>
      <c r="L82" s="30">
        <v>0.0</v>
      </c>
      <c r="M82" s="32" t="s">
        <v>49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30">
        <v>0.0</v>
      </c>
      <c r="X82" s="30">
        <v>0.0</v>
      </c>
      <c r="Y82" s="30">
        <v>0.0</v>
      </c>
      <c r="Z82" s="30">
        <v>0.0</v>
      </c>
      <c r="AA82" s="30">
        <v>0.0</v>
      </c>
      <c r="AB82" s="30">
        <v>0.0</v>
      </c>
      <c r="AC82" s="30">
        <v>0.0</v>
      </c>
      <c r="AD82" s="30">
        <v>0.0</v>
      </c>
      <c r="AE82" s="30">
        <v>0.0</v>
      </c>
      <c r="AF82" s="30">
        <v>0.0</v>
      </c>
      <c r="AG82" s="30">
        <v>0.0</v>
      </c>
      <c r="AH82" s="30">
        <v>0.0</v>
      </c>
      <c r="AI82" s="30">
        <v>0.0</v>
      </c>
      <c r="AJ82" s="79"/>
    </row>
    <row r="83">
      <c r="A83" s="30">
        <v>14531.1</v>
      </c>
      <c r="B83" s="31">
        <v>44503.0</v>
      </c>
      <c r="C83" s="67"/>
      <c r="D83" s="32" t="s">
        <v>459</v>
      </c>
      <c r="E83" s="32" t="s">
        <v>36</v>
      </c>
      <c r="F83" s="32" t="s">
        <v>75</v>
      </c>
      <c r="G83" s="32" t="s">
        <v>74</v>
      </c>
      <c r="H83" s="30">
        <v>27587.0</v>
      </c>
      <c r="I83" s="37"/>
      <c r="J83" s="30">
        <v>0.0</v>
      </c>
      <c r="K83" s="30">
        <v>1.0</v>
      </c>
      <c r="L83" s="30">
        <v>0.0</v>
      </c>
      <c r="M83" s="32" t="s">
        <v>39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79"/>
    </row>
    <row r="84">
      <c r="A84" s="30">
        <v>14531.2</v>
      </c>
      <c r="B84" s="31">
        <v>44503.0</v>
      </c>
      <c r="C84" s="67"/>
      <c r="D84" s="32" t="s">
        <v>459</v>
      </c>
      <c r="E84" s="32" t="s">
        <v>36</v>
      </c>
      <c r="J84" s="30">
        <v>0.0</v>
      </c>
      <c r="K84" s="30">
        <v>0.0</v>
      </c>
      <c r="L84" s="30">
        <v>1.0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79"/>
    </row>
    <row r="85">
      <c r="A85" s="30">
        <v>14532.1</v>
      </c>
      <c r="B85" s="31">
        <v>44503.0</v>
      </c>
      <c r="C85" s="31">
        <v>44504.0</v>
      </c>
      <c r="D85" s="32" t="s">
        <v>435</v>
      </c>
      <c r="E85" s="32" t="s">
        <v>397</v>
      </c>
      <c r="G85" s="38"/>
      <c r="H85" s="38"/>
      <c r="I85" s="35"/>
      <c r="J85" s="30">
        <v>0.0</v>
      </c>
      <c r="K85" s="30">
        <v>0.0</v>
      </c>
      <c r="L85" s="30">
        <v>1.0</v>
      </c>
      <c r="M85" s="32" t="s">
        <v>39</v>
      </c>
      <c r="N85" s="32" t="s">
        <v>39</v>
      </c>
      <c r="O85" s="30">
        <v>1.0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11.0</v>
      </c>
      <c r="V85" s="30">
        <v>6.0</v>
      </c>
      <c r="W85" s="30">
        <v>5.0</v>
      </c>
      <c r="X85" s="30">
        <v>1.0</v>
      </c>
      <c r="Y85" s="30">
        <v>1.0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79"/>
    </row>
    <row r="86">
      <c r="A86" s="30">
        <v>14532.2</v>
      </c>
      <c r="B86" s="31">
        <v>44503.0</v>
      </c>
      <c r="C86" s="31">
        <v>44504.0</v>
      </c>
      <c r="D86" s="32" t="s">
        <v>435</v>
      </c>
      <c r="E86" s="32" t="s">
        <v>397</v>
      </c>
      <c r="G86" s="37"/>
      <c r="H86" s="37"/>
      <c r="I86" s="37"/>
      <c r="J86" s="30">
        <v>0.0</v>
      </c>
      <c r="K86" s="30">
        <v>0.0</v>
      </c>
      <c r="L86" s="30">
        <v>1.0</v>
      </c>
      <c r="M86" s="32" t="s">
        <v>39</v>
      </c>
      <c r="N86" s="32" t="s">
        <v>39</v>
      </c>
      <c r="O86" s="30">
        <v>0.0</v>
      </c>
      <c r="P86" s="30">
        <v>11.0</v>
      </c>
      <c r="Q86" s="30">
        <v>9.0</v>
      </c>
      <c r="R86" s="30">
        <v>0.0</v>
      </c>
      <c r="S86" s="30">
        <v>0.0</v>
      </c>
      <c r="T86" s="30">
        <v>1.0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30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79"/>
    </row>
    <row r="87">
      <c r="A87" s="30">
        <v>14532.3</v>
      </c>
      <c r="B87" s="31">
        <v>44503.0</v>
      </c>
      <c r="C87" s="31">
        <v>44504.0</v>
      </c>
      <c r="D87" s="32" t="s">
        <v>435</v>
      </c>
      <c r="E87" s="32" t="s">
        <v>397</v>
      </c>
      <c r="G87" s="38"/>
      <c r="H87" s="38"/>
      <c r="I87" s="35"/>
      <c r="J87" s="30">
        <v>1.0</v>
      </c>
      <c r="K87" s="30">
        <v>0.0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9.0</v>
      </c>
      <c r="AA87" s="30">
        <v>6.0</v>
      </c>
      <c r="AB87" s="30">
        <v>12.0</v>
      </c>
      <c r="AC87" s="30">
        <v>1.0</v>
      </c>
      <c r="AD87" s="30">
        <v>1.0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79"/>
    </row>
    <row r="88">
      <c r="A88" s="30">
        <v>14533.1</v>
      </c>
      <c r="B88" s="31">
        <v>44503.0</v>
      </c>
      <c r="C88" s="31">
        <v>44542.0</v>
      </c>
      <c r="D88" s="32" t="s">
        <v>215</v>
      </c>
      <c r="E88" s="32" t="s">
        <v>36</v>
      </c>
      <c r="F88" s="32" t="s">
        <v>124</v>
      </c>
      <c r="G88" s="33" t="s">
        <v>38</v>
      </c>
      <c r="H88" s="34">
        <v>27610.0</v>
      </c>
      <c r="I88" s="35"/>
      <c r="J88" s="30">
        <v>0.0</v>
      </c>
      <c r="K88" s="30">
        <v>1.0</v>
      </c>
      <c r="L88" s="30">
        <v>0.0</v>
      </c>
      <c r="M88" s="32" t="s">
        <v>39</v>
      </c>
      <c r="N88" s="32" t="s">
        <v>39</v>
      </c>
      <c r="O88" s="30">
        <v>5.0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6.0</v>
      </c>
      <c r="W88" s="30">
        <v>10.0</v>
      </c>
      <c r="X88" s="30">
        <v>1.0</v>
      </c>
      <c r="Y88" s="30">
        <v>0.0</v>
      </c>
      <c r="Z88" s="30">
        <v>0.0</v>
      </c>
      <c r="AA88" s="30">
        <v>0.0</v>
      </c>
      <c r="AB88" s="30">
        <v>0.0</v>
      </c>
      <c r="AC88" s="30">
        <v>0.0</v>
      </c>
      <c r="AD88" s="30">
        <v>0.0</v>
      </c>
      <c r="AE88" s="30">
        <v>11.0</v>
      </c>
      <c r="AF88" s="30">
        <v>0.0</v>
      </c>
      <c r="AG88" s="30">
        <v>0.0</v>
      </c>
      <c r="AH88" s="30">
        <v>0.0</v>
      </c>
      <c r="AI88" s="30">
        <v>1.0</v>
      </c>
      <c r="AJ88" s="79"/>
    </row>
    <row r="89">
      <c r="A89" s="30">
        <v>14534.1</v>
      </c>
      <c r="B89" s="31">
        <v>44503.0</v>
      </c>
      <c r="C89" s="67"/>
      <c r="D89" s="32" t="s">
        <v>480</v>
      </c>
      <c r="E89" s="32" t="s">
        <v>36</v>
      </c>
      <c r="F89" s="32" t="s">
        <v>73</v>
      </c>
      <c r="G89" s="33" t="s">
        <v>74</v>
      </c>
      <c r="H89" s="34">
        <v>27587.0</v>
      </c>
      <c r="I89" s="35"/>
      <c r="J89" s="30">
        <v>0.0</v>
      </c>
      <c r="K89" s="30">
        <v>1.0</v>
      </c>
      <c r="L89" s="30">
        <v>0.0</v>
      </c>
      <c r="M89" s="32" t="s">
        <v>39</v>
      </c>
      <c r="N89" s="32" t="s">
        <v>39</v>
      </c>
      <c r="O89" s="30">
        <v>0.0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0.0</v>
      </c>
      <c r="V89" s="30">
        <v>0.0</v>
      </c>
      <c r="W89" s="30">
        <v>0.0</v>
      </c>
      <c r="X89" s="30">
        <v>0.0</v>
      </c>
      <c r="Y89" s="30">
        <v>0.0</v>
      </c>
      <c r="Z89" s="30">
        <v>0.0</v>
      </c>
      <c r="AA89" s="30">
        <v>0.0</v>
      </c>
      <c r="AB89" s="30">
        <v>0.0</v>
      </c>
      <c r="AC89" s="30">
        <v>0.0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79"/>
    </row>
    <row r="90">
      <c r="A90" s="30">
        <v>14534.2</v>
      </c>
      <c r="B90" s="31">
        <v>44503.0</v>
      </c>
      <c r="C90" s="67"/>
      <c r="D90" s="32" t="s">
        <v>480</v>
      </c>
      <c r="E90" s="32" t="s">
        <v>36</v>
      </c>
      <c r="F90" s="32" t="s">
        <v>73</v>
      </c>
      <c r="G90" s="33" t="s">
        <v>74</v>
      </c>
      <c r="H90" s="34">
        <v>27587.0</v>
      </c>
      <c r="I90" s="35"/>
      <c r="J90" s="30">
        <v>0.0</v>
      </c>
      <c r="K90" s="30">
        <v>1.0</v>
      </c>
      <c r="L90" s="30">
        <v>0.0</v>
      </c>
      <c r="M90" s="32" t="s">
        <v>39</v>
      </c>
      <c r="N90" s="32" t="s">
        <v>39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79"/>
    </row>
    <row r="91">
      <c r="A91" s="30">
        <v>14534.3</v>
      </c>
      <c r="B91" s="31">
        <v>44503.0</v>
      </c>
      <c r="C91" s="67"/>
      <c r="D91" s="32" t="s">
        <v>480</v>
      </c>
      <c r="E91" s="32" t="s">
        <v>36</v>
      </c>
      <c r="J91" s="30">
        <v>0.0</v>
      </c>
      <c r="K91" s="30">
        <v>0.0</v>
      </c>
      <c r="L91" s="30">
        <v>1.0</v>
      </c>
      <c r="M91" s="32" t="s">
        <v>39</v>
      </c>
      <c r="N91" s="32" t="s">
        <v>39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79"/>
    </row>
    <row r="92">
      <c r="A92" s="30">
        <v>14534.4</v>
      </c>
      <c r="B92" s="31">
        <v>44503.0</v>
      </c>
      <c r="C92" s="67"/>
      <c r="D92" s="32" t="s">
        <v>480</v>
      </c>
      <c r="E92" s="32" t="s">
        <v>36</v>
      </c>
      <c r="J92" s="30">
        <v>1.0</v>
      </c>
      <c r="K92" s="30">
        <v>0.0</v>
      </c>
      <c r="L92" s="30">
        <v>0.0</v>
      </c>
      <c r="M92" s="32" t="s">
        <v>39</v>
      </c>
      <c r="N92" s="32" t="s">
        <v>39</v>
      </c>
      <c r="O92" s="30">
        <v>0.0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79"/>
    </row>
    <row r="93">
      <c r="A93" s="30">
        <v>14535.1</v>
      </c>
      <c r="B93" s="31">
        <v>44504.0</v>
      </c>
      <c r="C93" s="67"/>
      <c r="D93" s="32" t="s">
        <v>285</v>
      </c>
      <c r="E93" s="32" t="s">
        <v>36</v>
      </c>
      <c r="F93" s="32" t="s">
        <v>380</v>
      </c>
      <c r="G93" s="32" t="s">
        <v>62</v>
      </c>
      <c r="H93" s="34">
        <v>27526.0</v>
      </c>
      <c r="I93" s="35"/>
      <c r="J93" s="30">
        <v>0.0</v>
      </c>
      <c r="K93" s="30">
        <v>1.0</v>
      </c>
      <c r="L93" s="30">
        <v>0.0</v>
      </c>
      <c r="M93" s="32" t="s">
        <v>39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0.0</v>
      </c>
      <c r="W93" s="30">
        <v>0.0</v>
      </c>
      <c r="X93" s="30">
        <v>0.0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0.0</v>
      </c>
      <c r="AF93" s="30">
        <v>0.0</v>
      </c>
      <c r="AG93" s="30">
        <v>0.0</v>
      </c>
      <c r="AH93" s="30">
        <v>0.0</v>
      </c>
      <c r="AI93" s="30">
        <v>0.0</v>
      </c>
      <c r="AJ93" s="79"/>
    </row>
    <row r="94">
      <c r="A94" s="30">
        <v>14536.1</v>
      </c>
      <c r="B94" s="31">
        <v>44504.0</v>
      </c>
      <c r="C94" s="67"/>
      <c r="D94" s="32" t="s">
        <v>114</v>
      </c>
      <c r="E94" s="32" t="s">
        <v>36</v>
      </c>
      <c r="F94" s="32" t="s">
        <v>37</v>
      </c>
      <c r="G94" s="33" t="s">
        <v>38</v>
      </c>
      <c r="H94" s="34">
        <v>27610.0</v>
      </c>
      <c r="I94" s="35"/>
      <c r="J94" s="30">
        <v>0.0</v>
      </c>
      <c r="K94" s="30">
        <v>1.0</v>
      </c>
      <c r="L94" s="30">
        <v>0.0</v>
      </c>
      <c r="M94" s="32" t="s">
        <v>39</v>
      </c>
      <c r="N94" s="32" t="s">
        <v>39</v>
      </c>
      <c r="O94" s="30">
        <v>0.0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0.0</v>
      </c>
      <c r="AA94" s="30">
        <v>0.0</v>
      </c>
      <c r="AB94" s="30">
        <v>0.0</v>
      </c>
      <c r="AC94" s="30">
        <v>0.0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79"/>
    </row>
    <row r="95">
      <c r="A95" s="30">
        <v>14537.1</v>
      </c>
      <c r="B95" s="31">
        <v>44504.0</v>
      </c>
      <c r="C95" s="31">
        <v>44504.0</v>
      </c>
      <c r="D95" s="32" t="s">
        <v>318</v>
      </c>
      <c r="E95" s="32" t="s">
        <v>36</v>
      </c>
      <c r="F95" s="32" t="s">
        <v>261</v>
      </c>
      <c r="G95" s="32" t="s">
        <v>74</v>
      </c>
      <c r="H95" s="30">
        <v>27587.0</v>
      </c>
      <c r="I95" s="35"/>
      <c r="J95" s="30">
        <v>0.0</v>
      </c>
      <c r="K95" s="30">
        <v>1.0</v>
      </c>
      <c r="L95" s="30">
        <v>0.0</v>
      </c>
      <c r="M95" s="32" t="s">
        <v>39</v>
      </c>
      <c r="N95" s="32" t="s">
        <v>39</v>
      </c>
      <c r="O95" s="30">
        <v>2.0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11.0</v>
      </c>
      <c r="AA95" s="30">
        <v>6.0</v>
      </c>
      <c r="AB95" s="30">
        <v>10.0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79"/>
    </row>
    <row r="96">
      <c r="A96" s="30">
        <v>14537.2</v>
      </c>
      <c r="B96" s="31">
        <v>44504.0</v>
      </c>
      <c r="C96" s="31">
        <v>44504.0</v>
      </c>
      <c r="D96" s="32" t="s">
        <v>318</v>
      </c>
      <c r="E96" s="32" t="s">
        <v>36</v>
      </c>
      <c r="J96" s="30">
        <v>1.0</v>
      </c>
      <c r="K96" s="30">
        <v>0.0</v>
      </c>
      <c r="L96" s="30">
        <v>0.0</v>
      </c>
      <c r="M96" s="32" t="s">
        <v>39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7.0</v>
      </c>
      <c r="AA96" s="30">
        <v>5.0</v>
      </c>
      <c r="AB96" s="30">
        <v>10.0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79"/>
    </row>
    <row r="97">
      <c r="A97" s="30">
        <v>14538.1</v>
      </c>
      <c r="B97" s="31">
        <v>44504.0</v>
      </c>
      <c r="C97" s="67"/>
      <c r="D97" s="32" t="s">
        <v>490</v>
      </c>
      <c r="E97" s="32" t="s">
        <v>36</v>
      </c>
      <c r="F97" s="32" t="s">
        <v>295</v>
      </c>
      <c r="G97" s="33" t="s">
        <v>38</v>
      </c>
      <c r="H97" s="34">
        <v>27606.0</v>
      </c>
      <c r="I97" s="35"/>
      <c r="J97" s="30">
        <v>0.0</v>
      </c>
      <c r="K97" s="30">
        <v>1.0</v>
      </c>
      <c r="L97" s="30">
        <v>0.0</v>
      </c>
      <c r="M97" s="32" t="s">
        <v>49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79"/>
    </row>
    <row r="98">
      <c r="A98" s="30">
        <v>14539.1</v>
      </c>
      <c r="B98" s="31">
        <v>44504.0</v>
      </c>
      <c r="C98" s="67"/>
      <c r="D98" s="32" t="s">
        <v>130</v>
      </c>
      <c r="E98" s="32" t="s">
        <v>36</v>
      </c>
      <c r="F98" s="32" t="s">
        <v>98</v>
      </c>
      <c r="G98" s="33" t="s">
        <v>38</v>
      </c>
      <c r="H98" s="34">
        <v>27616.0</v>
      </c>
      <c r="I98" s="35"/>
      <c r="J98" s="30">
        <v>0.0</v>
      </c>
      <c r="K98" s="30">
        <v>1.0</v>
      </c>
      <c r="L98" s="30">
        <v>0.0</v>
      </c>
      <c r="M98" s="32" t="s">
        <v>49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79"/>
    </row>
    <row r="99">
      <c r="A99" s="30">
        <v>14539.2</v>
      </c>
      <c r="B99" s="31">
        <v>44504.0</v>
      </c>
      <c r="C99" s="67"/>
      <c r="D99" s="32" t="s">
        <v>130</v>
      </c>
      <c r="E99" s="32" t="s">
        <v>36</v>
      </c>
      <c r="F99" s="32" t="s">
        <v>98</v>
      </c>
      <c r="G99" s="33" t="s">
        <v>38</v>
      </c>
      <c r="H99" s="34">
        <v>27616.0</v>
      </c>
      <c r="I99" s="35"/>
      <c r="J99" s="30">
        <v>0.0</v>
      </c>
      <c r="K99" s="30">
        <v>1.0</v>
      </c>
      <c r="L99" s="30">
        <v>0.0</v>
      </c>
      <c r="M99" s="32" t="s">
        <v>49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79"/>
    </row>
    <row r="100">
      <c r="A100" s="30">
        <v>14540.1</v>
      </c>
      <c r="B100" s="31">
        <v>44504.0</v>
      </c>
      <c r="C100" s="67"/>
      <c r="D100" s="32" t="s">
        <v>402</v>
      </c>
      <c r="E100" s="32" t="s">
        <v>36</v>
      </c>
      <c r="F100" s="32" t="s">
        <v>129</v>
      </c>
      <c r="G100" s="33" t="s">
        <v>109</v>
      </c>
      <c r="H100" s="34">
        <v>27529.0</v>
      </c>
      <c r="I100" s="35"/>
      <c r="J100" s="30">
        <v>0.0</v>
      </c>
      <c r="K100" s="30">
        <v>1.0</v>
      </c>
      <c r="L100" s="30">
        <v>0.0</v>
      </c>
      <c r="M100" s="32" t="s">
        <v>39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79"/>
    </row>
    <row r="101">
      <c r="A101" s="30">
        <v>14540.2</v>
      </c>
      <c r="B101" s="31">
        <v>44504.0</v>
      </c>
      <c r="C101" s="67"/>
      <c r="D101" s="32" t="s">
        <v>402</v>
      </c>
      <c r="E101" s="32" t="s">
        <v>36</v>
      </c>
      <c r="F101" s="32" t="s">
        <v>129</v>
      </c>
      <c r="G101" s="32" t="s">
        <v>109</v>
      </c>
      <c r="H101" s="30">
        <v>27529.0</v>
      </c>
      <c r="I101" s="35"/>
      <c r="J101" s="30">
        <v>0.0</v>
      </c>
      <c r="K101" s="30">
        <v>1.0</v>
      </c>
      <c r="L101" s="30">
        <v>0.0</v>
      </c>
      <c r="M101" s="32" t="s">
        <v>39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79"/>
    </row>
    <row r="102">
      <c r="A102" s="30">
        <v>14540.3</v>
      </c>
      <c r="B102" s="31">
        <v>44504.0</v>
      </c>
      <c r="C102" s="67"/>
      <c r="D102" s="32" t="s">
        <v>402</v>
      </c>
      <c r="E102" s="32" t="s">
        <v>36</v>
      </c>
      <c r="F102" s="32" t="s">
        <v>170</v>
      </c>
      <c r="G102" s="33" t="s">
        <v>109</v>
      </c>
      <c r="H102" s="34">
        <v>27529.0</v>
      </c>
      <c r="I102" s="35"/>
      <c r="J102" s="30">
        <v>0.0</v>
      </c>
      <c r="K102" s="30">
        <v>1.0</v>
      </c>
      <c r="L102" s="30">
        <v>0.0</v>
      </c>
      <c r="M102" s="32" t="s">
        <v>39</v>
      </c>
      <c r="N102" s="32" t="s">
        <v>39</v>
      </c>
      <c r="O102" s="30">
        <v>0.0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79"/>
    </row>
    <row r="103">
      <c r="A103" s="30">
        <v>14540.4</v>
      </c>
      <c r="B103" s="31">
        <v>44504.0</v>
      </c>
      <c r="C103" s="67"/>
      <c r="D103" s="32" t="s">
        <v>402</v>
      </c>
      <c r="E103" s="32" t="s">
        <v>36</v>
      </c>
      <c r="F103" s="32" t="s">
        <v>170</v>
      </c>
      <c r="G103" s="33" t="s">
        <v>109</v>
      </c>
      <c r="H103" s="34">
        <v>27529.0</v>
      </c>
      <c r="I103" s="35"/>
      <c r="J103" s="30">
        <v>0.0</v>
      </c>
      <c r="K103" s="30">
        <v>1.0</v>
      </c>
      <c r="L103" s="30">
        <v>0.0</v>
      </c>
      <c r="M103" s="32" t="s">
        <v>39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79"/>
    </row>
    <row r="104">
      <c r="A104" s="30">
        <v>14540.5</v>
      </c>
      <c r="B104" s="31">
        <v>44504.0</v>
      </c>
      <c r="C104" s="67"/>
      <c r="D104" s="32" t="s">
        <v>402</v>
      </c>
      <c r="E104" s="32" t="s">
        <v>36</v>
      </c>
      <c r="F104" s="32" t="s">
        <v>123</v>
      </c>
      <c r="G104" s="32" t="s">
        <v>109</v>
      </c>
      <c r="H104" s="30">
        <v>27529.0</v>
      </c>
      <c r="I104" s="35"/>
      <c r="J104" s="30">
        <v>0.0</v>
      </c>
      <c r="K104" s="30">
        <v>1.0</v>
      </c>
      <c r="L104" s="30">
        <v>0.0</v>
      </c>
      <c r="M104" s="32" t="s">
        <v>39</v>
      </c>
      <c r="N104" s="32" t="s">
        <v>39</v>
      </c>
      <c r="O104" s="30">
        <v>0.0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79"/>
    </row>
    <row r="105">
      <c r="A105" s="30">
        <v>14540.6</v>
      </c>
      <c r="B105" s="31">
        <v>44504.0</v>
      </c>
      <c r="C105" s="67"/>
      <c r="D105" s="32" t="s">
        <v>402</v>
      </c>
      <c r="E105" s="32" t="s">
        <v>36</v>
      </c>
      <c r="F105" s="32" t="s">
        <v>123</v>
      </c>
      <c r="G105" s="32" t="s">
        <v>109</v>
      </c>
      <c r="H105" s="30">
        <v>27529.0</v>
      </c>
      <c r="I105" s="35"/>
      <c r="J105" s="30">
        <v>0.0</v>
      </c>
      <c r="K105" s="30">
        <v>1.0</v>
      </c>
      <c r="L105" s="30">
        <v>0.0</v>
      </c>
      <c r="M105" s="32" t="s">
        <v>39</v>
      </c>
      <c r="N105" s="32" t="s">
        <v>39</v>
      </c>
      <c r="O105" s="30">
        <v>0.0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0.0</v>
      </c>
      <c r="AA105" s="30">
        <v>0.0</v>
      </c>
      <c r="AB105" s="30">
        <v>0.0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79"/>
    </row>
    <row r="106">
      <c r="A106" s="30">
        <v>14541.1</v>
      </c>
      <c r="B106" s="31">
        <v>44504.0</v>
      </c>
      <c r="C106" s="67"/>
      <c r="D106" s="32" t="s">
        <v>416</v>
      </c>
      <c r="E106" s="32" t="s">
        <v>36</v>
      </c>
      <c r="F106" s="32" t="s">
        <v>147</v>
      </c>
      <c r="G106" s="33" t="s">
        <v>38</v>
      </c>
      <c r="H106" s="34">
        <v>27612.0</v>
      </c>
      <c r="I106" s="35"/>
      <c r="J106" s="30">
        <v>0.0</v>
      </c>
      <c r="K106" s="30">
        <v>1.0</v>
      </c>
      <c r="L106" s="30">
        <v>0.0</v>
      </c>
      <c r="M106" s="32" t="s">
        <v>39</v>
      </c>
      <c r="N106" s="32" t="s">
        <v>39</v>
      </c>
      <c r="O106" s="30">
        <v>0.0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79"/>
    </row>
    <row r="107">
      <c r="A107" s="30">
        <v>14542.1</v>
      </c>
      <c r="B107" s="31">
        <v>44504.0</v>
      </c>
      <c r="C107" s="31">
        <v>44544.0</v>
      </c>
      <c r="D107" s="32" t="s">
        <v>215</v>
      </c>
      <c r="E107" s="32" t="s">
        <v>36</v>
      </c>
      <c r="F107" s="32" t="s">
        <v>172</v>
      </c>
      <c r="G107" s="32" t="s">
        <v>43</v>
      </c>
      <c r="H107" s="30">
        <v>27545.0</v>
      </c>
      <c r="I107" s="35"/>
      <c r="J107" s="30">
        <v>0.0</v>
      </c>
      <c r="K107" s="30">
        <v>1.0</v>
      </c>
      <c r="L107" s="30">
        <v>0.0</v>
      </c>
      <c r="M107" s="32" t="s">
        <v>39</v>
      </c>
      <c r="N107" s="32" t="s">
        <v>39</v>
      </c>
      <c r="O107" s="30">
        <v>0.0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7.0</v>
      </c>
      <c r="V107" s="30">
        <v>0.0</v>
      </c>
      <c r="W107" s="30">
        <v>5.0</v>
      </c>
      <c r="X107" s="30">
        <v>0.0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3.0</v>
      </c>
      <c r="AF107" s="30">
        <v>4.0</v>
      </c>
      <c r="AG107" s="30">
        <v>5.0</v>
      </c>
      <c r="AH107" s="30">
        <v>1.0</v>
      </c>
      <c r="AI107" s="30">
        <v>1.0</v>
      </c>
      <c r="AJ107" s="79"/>
    </row>
    <row r="108">
      <c r="A108" s="30">
        <v>14543.1</v>
      </c>
      <c r="B108" s="31">
        <v>44504.0</v>
      </c>
      <c r="C108" s="67"/>
      <c r="D108" s="32" t="s">
        <v>306</v>
      </c>
      <c r="E108" s="32" t="s">
        <v>36</v>
      </c>
      <c r="F108" s="32" t="s">
        <v>307</v>
      </c>
      <c r="G108" s="32" t="s">
        <v>109</v>
      </c>
      <c r="H108" s="30">
        <v>27529.0</v>
      </c>
      <c r="I108" s="35"/>
      <c r="J108" s="30">
        <v>0.0</v>
      </c>
      <c r="K108" s="30">
        <v>1.0</v>
      </c>
      <c r="L108" s="30">
        <v>0.0</v>
      </c>
      <c r="M108" s="32" t="s">
        <v>49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79"/>
    </row>
    <row r="109">
      <c r="A109" s="30">
        <v>14543.2</v>
      </c>
      <c r="B109" s="31">
        <v>44504.0</v>
      </c>
      <c r="C109" s="67"/>
      <c r="D109" s="32" t="s">
        <v>306</v>
      </c>
      <c r="E109" s="32" t="s">
        <v>36</v>
      </c>
      <c r="F109" s="32" t="s">
        <v>307</v>
      </c>
      <c r="G109" s="32" t="s">
        <v>109</v>
      </c>
      <c r="H109" s="30">
        <v>27529.0</v>
      </c>
      <c r="I109" s="35"/>
      <c r="J109" s="30">
        <v>0.0</v>
      </c>
      <c r="K109" s="30">
        <v>1.0</v>
      </c>
      <c r="L109" s="30">
        <v>0.0</v>
      </c>
      <c r="M109" s="32" t="s">
        <v>49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79"/>
    </row>
    <row r="110">
      <c r="A110" s="30">
        <v>14543.3</v>
      </c>
      <c r="B110" s="31">
        <v>44504.0</v>
      </c>
      <c r="C110" s="67"/>
      <c r="D110" s="32" t="s">
        <v>306</v>
      </c>
      <c r="E110" s="32" t="s">
        <v>36</v>
      </c>
      <c r="F110" s="32" t="s">
        <v>307</v>
      </c>
      <c r="G110" s="32" t="s">
        <v>109</v>
      </c>
      <c r="H110" s="30">
        <v>27529.0</v>
      </c>
      <c r="I110" s="35"/>
      <c r="J110" s="30">
        <v>0.0</v>
      </c>
      <c r="K110" s="30">
        <v>1.0</v>
      </c>
      <c r="L110" s="30">
        <v>0.0</v>
      </c>
      <c r="M110" s="32" t="s">
        <v>49</v>
      </c>
      <c r="N110" s="32" t="s">
        <v>39</v>
      </c>
      <c r="O110" s="30">
        <v>0.0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0.0</v>
      </c>
      <c r="AA110" s="30">
        <v>0.0</v>
      </c>
      <c r="AB110" s="30">
        <v>0.0</v>
      </c>
      <c r="AC110" s="30">
        <v>0.0</v>
      </c>
      <c r="AD110" s="30">
        <v>0.0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79"/>
    </row>
    <row r="111">
      <c r="A111" s="30">
        <v>14543.4</v>
      </c>
      <c r="B111" s="31">
        <v>44504.0</v>
      </c>
      <c r="C111" s="67"/>
      <c r="D111" s="32" t="s">
        <v>306</v>
      </c>
      <c r="E111" s="32" t="s">
        <v>36</v>
      </c>
      <c r="F111" s="32" t="s">
        <v>307</v>
      </c>
      <c r="G111" s="32" t="s">
        <v>109</v>
      </c>
      <c r="H111" s="30">
        <v>27529.0</v>
      </c>
      <c r="I111" s="35"/>
      <c r="J111" s="30">
        <v>0.0</v>
      </c>
      <c r="K111" s="30">
        <v>1.0</v>
      </c>
      <c r="L111" s="30">
        <v>0.0</v>
      </c>
      <c r="M111" s="32" t="s">
        <v>49</v>
      </c>
      <c r="N111" s="32" t="s">
        <v>39</v>
      </c>
      <c r="O111" s="30">
        <v>0.0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0.0</v>
      </c>
      <c r="V111" s="30">
        <v>0.0</v>
      </c>
      <c r="W111" s="30">
        <v>0.0</v>
      </c>
      <c r="X111" s="30">
        <v>0.0</v>
      </c>
      <c r="Y111" s="30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79"/>
    </row>
    <row r="112">
      <c r="A112" s="30">
        <v>14543.5</v>
      </c>
      <c r="B112" s="31">
        <v>44504.0</v>
      </c>
      <c r="C112" s="67"/>
      <c r="D112" s="32" t="s">
        <v>306</v>
      </c>
      <c r="E112" s="32" t="s">
        <v>36</v>
      </c>
      <c r="F112" s="32" t="s">
        <v>355</v>
      </c>
      <c r="G112" s="32" t="s">
        <v>51</v>
      </c>
      <c r="H112" s="30">
        <v>27539.0</v>
      </c>
      <c r="I112" s="35"/>
      <c r="J112" s="30">
        <v>0.0</v>
      </c>
      <c r="K112" s="30">
        <v>1.0</v>
      </c>
      <c r="L112" s="30">
        <v>0.0</v>
      </c>
      <c r="M112" s="32" t="s">
        <v>49</v>
      </c>
      <c r="N112" s="32" t="s">
        <v>39</v>
      </c>
      <c r="O112" s="30">
        <v>0.0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0.0</v>
      </c>
      <c r="AA112" s="30">
        <v>0.0</v>
      </c>
      <c r="AB112" s="30">
        <v>0.0</v>
      </c>
      <c r="AC112" s="30">
        <v>0.0</v>
      </c>
      <c r="AD112" s="30">
        <v>0.0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79"/>
    </row>
    <row r="113">
      <c r="A113" s="30">
        <v>14543.6</v>
      </c>
      <c r="B113" s="31">
        <v>44504.0</v>
      </c>
      <c r="C113" s="67"/>
      <c r="D113" s="32" t="s">
        <v>306</v>
      </c>
      <c r="E113" s="32" t="s">
        <v>36</v>
      </c>
      <c r="J113" s="30">
        <v>1.0</v>
      </c>
      <c r="K113" s="30">
        <v>0.0</v>
      </c>
      <c r="L113" s="30">
        <v>0.0</v>
      </c>
      <c r="M113" s="32" t="s">
        <v>39</v>
      </c>
      <c r="N113" s="32" t="s">
        <v>39</v>
      </c>
      <c r="O113" s="30">
        <v>0.0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0.0</v>
      </c>
      <c r="AA113" s="30">
        <v>0.0</v>
      </c>
      <c r="AB113" s="30">
        <v>0.0</v>
      </c>
      <c r="AC113" s="30">
        <v>0.0</v>
      </c>
      <c r="AD113" s="30">
        <v>0.0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79"/>
    </row>
    <row r="114">
      <c r="A114" s="30">
        <v>14544.1</v>
      </c>
      <c r="B114" s="31">
        <v>44504.0</v>
      </c>
      <c r="C114" s="67"/>
      <c r="D114" s="32" t="s">
        <v>441</v>
      </c>
      <c r="E114" s="32" t="s">
        <v>36</v>
      </c>
      <c r="F114" s="32" t="s">
        <v>177</v>
      </c>
      <c r="G114" s="32" t="s">
        <v>107</v>
      </c>
      <c r="H114" s="30">
        <v>27513.0</v>
      </c>
      <c r="I114" s="37"/>
      <c r="J114" s="30">
        <v>0.0</v>
      </c>
      <c r="K114" s="30">
        <v>1.0</v>
      </c>
      <c r="L114" s="30">
        <v>0.0</v>
      </c>
      <c r="M114" s="32" t="s">
        <v>39</v>
      </c>
      <c r="N114" s="32" t="s">
        <v>39</v>
      </c>
      <c r="O114" s="30">
        <v>0.0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79"/>
    </row>
    <row r="115">
      <c r="A115" s="30">
        <v>14544.2</v>
      </c>
      <c r="B115" s="31">
        <v>44504.0</v>
      </c>
      <c r="C115" s="67"/>
      <c r="D115" s="32" t="s">
        <v>441</v>
      </c>
      <c r="E115" s="32" t="s">
        <v>36</v>
      </c>
      <c r="J115" s="30">
        <v>1.0</v>
      </c>
      <c r="K115" s="30">
        <v>0.0</v>
      </c>
      <c r="L115" s="30">
        <v>0.0</v>
      </c>
      <c r="M115" s="32" t="s">
        <v>39</v>
      </c>
      <c r="N115" s="32" t="s">
        <v>39</v>
      </c>
      <c r="O115" s="30">
        <v>0.0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79"/>
    </row>
    <row r="116">
      <c r="A116" s="30">
        <v>14545.1</v>
      </c>
      <c r="B116" s="31">
        <v>44504.0</v>
      </c>
      <c r="C116" s="67"/>
      <c r="D116" s="32" t="s">
        <v>80</v>
      </c>
      <c r="E116" s="32" t="s">
        <v>36</v>
      </c>
      <c r="F116" s="32" t="s">
        <v>187</v>
      </c>
      <c r="G116" s="32" t="s">
        <v>38</v>
      </c>
      <c r="H116" s="30">
        <v>27616.0</v>
      </c>
      <c r="I116" s="37"/>
      <c r="J116" s="30">
        <v>0.0</v>
      </c>
      <c r="K116" s="30">
        <v>1.0</v>
      </c>
      <c r="L116" s="30">
        <v>0.0</v>
      </c>
      <c r="M116" s="32" t="s">
        <v>39</v>
      </c>
      <c r="N116" s="32" t="s">
        <v>39</v>
      </c>
      <c r="O116" s="30">
        <v>0.0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79"/>
    </row>
    <row r="117">
      <c r="A117" s="30">
        <v>14545.2</v>
      </c>
      <c r="B117" s="31">
        <v>44504.0</v>
      </c>
      <c r="C117" s="67"/>
      <c r="D117" s="32" t="s">
        <v>80</v>
      </c>
      <c r="E117" s="32" t="s">
        <v>36</v>
      </c>
      <c r="F117" s="32" t="s">
        <v>289</v>
      </c>
      <c r="G117" s="32" t="s">
        <v>38</v>
      </c>
      <c r="H117" s="30">
        <v>27614.0</v>
      </c>
      <c r="I117" s="37"/>
      <c r="J117" s="30">
        <v>0.0</v>
      </c>
      <c r="K117" s="30">
        <v>1.0</v>
      </c>
      <c r="L117" s="30">
        <v>0.0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79"/>
    </row>
    <row r="118">
      <c r="A118" s="30">
        <v>14545.3</v>
      </c>
      <c r="B118" s="31">
        <v>44504.0</v>
      </c>
      <c r="C118" s="67"/>
      <c r="D118" s="32" t="s">
        <v>80</v>
      </c>
      <c r="E118" s="32" t="s">
        <v>36</v>
      </c>
      <c r="F118" s="32" t="s">
        <v>81</v>
      </c>
      <c r="G118" s="32" t="s">
        <v>38</v>
      </c>
      <c r="H118" s="30">
        <v>27614.0</v>
      </c>
      <c r="I118" s="37"/>
      <c r="J118" s="30">
        <v>0.0</v>
      </c>
      <c r="K118" s="30">
        <v>1.0</v>
      </c>
      <c r="L118" s="30">
        <v>0.0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79"/>
    </row>
    <row r="119">
      <c r="A119" s="30">
        <v>14545.4</v>
      </c>
      <c r="B119" s="31">
        <v>44504.0</v>
      </c>
      <c r="C119" s="67"/>
      <c r="D119" s="32" t="s">
        <v>80</v>
      </c>
      <c r="E119" s="32" t="s">
        <v>36</v>
      </c>
      <c r="J119" s="30">
        <v>1.0</v>
      </c>
      <c r="K119" s="30">
        <v>0.0</v>
      </c>
      <c r="L119" s="30">
        <v>0.0</v>
      </c>
      <c r="M119" s="32" t="s">
        <v>39</v>
      </c>
      <c r="N119" s="32" t="s">
        <v>39</v>
      </c>
      <c r="O119" s="30">
        <v>0.0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79"/>
    </row>
    <row r="120">
      <c r="A120" s="30">
        <v>14545.5</v>
      </c>
      <c r="B120" s="31">
        <v>44504.0</v>
      </c>
      <c r="C120" s="67"/>
      <c r="D120" s="32" t="s">
        <v>80</v>
      </c>
      <c r="E120" s="32" t="s">
        <v>36</v>
      </c>
      <c r="J120" s="30">
        <v>1.0</v>
      </c>
      <c r="K120" s="30">
        <v>0.0</v>
      </c>
      <c r="L120" s="30">
        <v>0.0</v>
      </c>
      <c r="M120" s="32" t="s">
        <v>39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79"/>
    </row>
    <row r="121">
      <c r="A121" s="30">
        <v>14546.1</v>
      </c>
      <c r="B121" s="31">
        <v>44505.0</v>
      </c>
      <c r="C121" s="31">
        <v>44505.0</v>
      </c>
      <c r="D121" s="32" t="s">
        <v>119</v>
      </c>
      <c r="E121" s="32" t="s">
        <v>36</v>
      </c>
      <c r="F121" s="32" t="s">
        <v>120</v>
      </c>
      <c r="G121" s="33" t="s">
        <v>38</v>
      </c>
      <c r="H121" s="34">
        <v>27616.0</v>
      </c>
      <c r="I121" s="35"/>
      <c r="J121" s="30">
        <v>0.0</v>
      </c>
      <c r="K121" s="30">
        <v>1.0</v>
      </c>
      <c r="L121" s="30">
        <v>0.0</v>
      </c>
      <c r="M121" s="32" t="s">
        <v>49</v>
      </c>
      <c r="N121" s="32" t="s">
        <v>39</v>
      </c>
      <c r="O121" s="30">
        <v>1.0</v>
      </c>
      <c r="P121" s="30">
        <v>10.0</v>
      </c>
      <c r="Q121" s="30">
        <v>6.0</v>
      </c>
      <c r="R121" s="30">
        <v>5.0</v>
      </c>
      <c r="S121" s="30">
        <v>0.0</v>
      </c>
      <c r="T121" s="30">
        <v>1.0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79"/>
    </row>
    <row r="122">
      <c r="A122" s="30">
        <v>14546.2</v>
      </c>
      <c r="B122" s="31">
        <v>44505.0</v>
      </c>
      <c r="C122" s="31">
        <v>44505.0</v>
      </c>
      <c r="D122" s="32" t="s">
        <v>119</v>
      </c>
      <c r="E122" s="32" t="s">
        <v>36</v>
      </c>
      <c r="F122" s="32" t="s">
        <v>120</v>
      </c>
      <c r="G122" s="33" t="s">
        <v>38</v>
      </c>
      <c r="H122" s="34">
        <v>27616.0</v>
      </c>
      <c r="I122" s="35"/>
      <c r="J122" s="30">
        <v>0.0</v>
      </c>
      <c r="K122" s="30">
        <v>1.0</v>
      </c>
      <c r="L122" s="30">
        <v>0.0</v>
      </c>
      <c r="M122" s="32" t="s">
        <v>49</v>
      </c>
      <c r="N122" s="32" t="s">
        <v>39</v>
      </c>
      <c r="O122" s="30">
        <v>1.0</v>
      </c>
      <c r="P122" s="30">
        <v>10.0</v>
      </c>
      <c r="Q122" s="30">
        <v>6.0</v>
      </c>
      <c r="R122" s="30">
        <v>5.0</v>
      </c>
      <c r="S122" s="30">
        <v>0.0</v>
      </c>
      <c r="T122" s="30">
        <v>1.0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79"/>
    </row>
    <row r="123">
      <c r="A123" s="30">
        <v>14546.3</v>
      </c>
      <c r="B123" s="31">
        <v>44505.0</v>
      </c>
      <c r="C123" s="31">
        <v>44505.0</v>
      </c>
      <c r="D123" s="32" t="s">
        <v>119</v>
      </c>
      <c r="E123" s="32" t="s">
        <v>36</v>
      </c>
      <c r="F123" s="32" t="s">
        <v>120</v>
      </c>
      <c r="G123" s="32" t="s">
        <v>38</v>
      </c>
      <c r="H123" s="30">
        <v>27616.0</v>
      </c>
      <c r="I123" s="35"/>
      <c r="J123" s="30">
        <v>0.0</v>
      </c>
      <c r="K123" s="30">
        <v>1.0</v>
      </c>
      <c r="L123" s="30">
        <v>0.0</v>
      </c>
      <c r="M123" s="32" t="s">
        <v>49</v>
      </c>
      <c r="N123" s="32" t="s">
        <v>39</v>
      </c>
      <c r="O123" s="30">
        <v>1.0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10.0</v>
      </c>
      <c r="V123" s="30">
        <v>6.0</v>
      </c>
      <c r="W123" s="30">
        <v>5.0</v>
      </c>
      <c r="X123" s="30">
        <v>0.0</v>
      </c>
      <c r="Y123" s="30">
        <v>1.0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79"/>
    </row>
    <row r="124">
      <c r="A124" s="30">
        <v>14547.1</v>
      </c>
      <c r="B124" s="31">
        <v>44505.0</v>
      </c>
      <c r="C124" s="67"/>
      <c r="D124" s="32" t="s">
        <v>476</v>
      </c>
      <c r="E124" s="32" t="s">
        <v>36</v>
      </c>
      <c r="F124" s="32" t="s">
        <v>388</v>
      </c>
      <c r="G124" s="33" t="s">
        <v>389</v>
      </c>
      <c r="H124" s="34">
        <v>27592.0</v>
      </c>
      <c r="I124" s="35"/>
      <c r="J124" s="30">
        <v>0.0</v>
      </c>
      <c r="K124" s="30">
        <v>1.0</v>
      </c>
      <c r="L124" s="30">
        <v>0.0</v>
      </c>
      <c r="M124" s="32" t="s">
        <v>39</v>
      </c>
      <c r="N124" s="32" t="s">
        <v>39</v>
      </c>
      <c r="O124" s="30">
        <v>0.0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79"/>
    </row>
    <row r="125">
      <c r="A125" s="30">
        <v>14547.2</v>
      </c>
      <c r="B125" s="31">
        <v>44505.0</v>
      </c>
      <c r="C125" s="67"/>
      <c r="D125" s="32" t="s">
        <v>476</v>
      </c>
      <c r="E125" s="32" t="s">
        <v>36</v>
      </c>
      <c r="F125" s="32" t="s">
        <v>485</v>
      </c>
      <c r="G125" s="32" t="s">
        <v>62</v>
      </c>
      <c r="H125" s="30">
        <v>27526.0</v>
      </c>
      <c r="I125" s="35"/>
      <c r="J125" s="30">
        <v>0.0</v>
      </c>
      <c r="K125" s="30">
        <v>1.0</v>
      </c>
      <c r="L125" s="30">
        <v>0.0</v>
      </c>
      <c r="M125" s="32" t="s">
        <v>39</v>
      </c>
      <c r="N125" s="32" t="s">
        <v>39</v>
      </c>
      <c r="O125" s="30">
        <v>0.0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79"/>
    </row>
    <row r="126">
      <c r="A126" s="30">
        <v>14547.3</v>
      </c>
      <c r="B126" s="31">
        <v>44505.0</v>
      </c>
      <c r="C126" s="67"/>
      <c r="D126" s="32" t="s">
        <v>476</v>
      </c>
      <c r="E126" s="32" t="s">
        <v>36</v>
      </c>
      <c r="F126" s="32" t="s">
        <v>485</v>
      </c>
      <c r="G126" s="32" t="s">
        <v>62</v>
      </c>
      <c r="H126" s="30">
        <v>27526.0</v>
      </c>
      <c r="I126" s="35"/>
      <c r="J126" s="30">
        <v>0.0</v>
      </c>
      <c r="K126" s="30">
        <v>1.0</v>
      </c>
      <c r="L126" s="30">
        <v>0.0</v>
      </c>
      <c r="M126" s="32" t="s">
        <v>39</v>
      </c>
      <c r="N126" s="32" t="s">
        <v>39</v>
      </c>
      <c r="O126" s="30">
        <v>0.0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79"/>
    </row>
    <row r="127">
      <c r="A127" s="30">
        <v>14547.4</v>
      </c>
      <c r="B127" s="31">
        <v>44505.0</v>
      </c>
      <c r="C127" s="67"/>
      <c r="D127" s="32" t="s">
        <v>476</v>
      </c>
      <c r="E127" s="32" t="s">
        <v>36</v>
      </c>
      <c r="J127" s="30">
        <v>0.0</v>
      </c>
      <c r="K127" s="30">
        <v>0.0</v>
      </c>
      <c r="L127" s="30">
        <v>1.0</v>
      </c>
      <c r="M127" s="32" t="s">
        <v>39</v>
      </c>
      <c r="N127" s="32" t="s">
        <v>39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79"/>
    </row>
    <row r="128">
      <c r="A128" s="30">
        <v>14548.1</v>
      </c>
      <c r="B128" s="31">
        <v>44505.0</v>
      </c>
      <c r="C128" s="67"/>
      <c r="D128" s="32" t="s">
        <v>426</v>
      </c>
      <c r="E128" s="32" t="s">
        <v>36</v>
      </c>
      <c r="F128" s="32" t="s">
        <v>419</v>
      </c>
      <c r="G128" s="33" t="s">
        <v>38</v>
      </c>
      <c r="H128" s="34">
        <v>27614.0</v>
      </c>
      <c r="I128" s="35"/>
      <c r="J128" s="30">
        <v>0.0</v>
      </c>
      <c r="K128" s="30">
        <v>1.0</v>
      </c>
      <c r="L128" s="30">
        <v>0.0</v>
      </c>
      <c r="M128" s="32" t="s">
        <v>39</v>
      </c>
      <c r="N128" s="32" t="s">
        <v>39</v>
      </c>
      <c r="O128" s="30">
        <v>0.0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79"/>
    </row>
    <row r="129">
      <c r="A129" s="30">
        <v>14548.2</v>
      </c>
      <c r="B129" s="31">
        <v>44505.0</v>
      </c>
      <c r="C129" s="67"/>
      <c r="D129" s="32" t="s">
        <v>426</v>
      </c>
      <c r="E129" s="32" t="s">
        <v>36</v>
      </c>
      <c r="F129" s="32" t="s">
        <v>419</v>
      </c>
      <c r="G129" s="33" t="s">
        <v>38</v>
      </c>
      <c r="H129" s="34">
        <v>27614.0</v>
      </c>
      <c r="I129" s="35"/>
      <c r="J129" s="30">
        <v>0.0</v>
      </c>
      <c r="K129" s="30">
        <v>1.0</v>
      </c>
      <c r="L129" s="30">
        <v>0.0</v>
      </c>
      <c r="M129" s="32" t="s">
        <v>39</v>
      </c>
      <c r="N129" s="32" t="s">
        <v>39</v>
      </c>
      <c r="O129" s="30">
        <v>0.0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79"/>
    </row>
    <row r="130">
      <c r="A130" s="30">
        <v>14548.3</v>
      </c>
      <c r="B130" s="31">
        <v>44505.0</v>
      </c>
      <c r="C130" s="67"/>
      <c r="D130" s="32" t="s">
        <v>426</v>
      </c>
      <c r="E130" s="32" t="s">
        <v>36</v>
      </c>
      <c r="F130" s="32" t="s">
        <v>102</v>
      </c>
      <c r="G130" s="33" t="s">
        <v>38</v>
      </c>
      <c r="H130" s="34">
        <v>27615.0</v>
      </c>
      <c r="I130" s="35"/>
      <c r="J130" s="30">
        <v>0.0</v>
      </c>
      <c r="K130" s="30">
        <v>1.0</v>
      </c>
      <c r="L130" s="30">
        <v>0.0</v>
      </c>
      <c r="M130" s="32" t="s">
        <v>39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79"/>
    </row>
    <row r="131">
      <c r="A131" s="30">
        <v>14549.1</v>
      </c>
      <c r="B131" s="31">
        <v>44505.0</v>
      </c>
      <c r="C131" s="67"/>
      <c r="D131" s="32" t="s">
        <v>447</v>
      </c>
      <c r="E131" s="32" t="s">
        <v>36</v>
      </c>
      <c r="J131" s="30">
        <v>1.0</v>
      </c>
      <c r="K131" s="30">
        <v>0.0</v>
      </c>
      <c r="L131" s="30">
        <v>0.0</v>
      </c>
      <c r="M131" s="32" t="s">
        <v>39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79"/>
    </row>
    <row r="132">
      <c r="A132" s="30">
        <v>14549.2</v>
      </c>
      <c r="B132" s="31">
        <v>44505.0</v>
      </c>
      <c r="C132" s="67"/>
      <c r="D132" s="32" t="s">
        <v>447</v>
      </c>
      <c r="E132" s="32" t="s">
        <v>36</v>
      </c>
      <c r="F132" s="32" t="s">
        <v>64</v>
      </c>
      <c r="G132" s="33" t="s">
        <v>51</v>
      </c>
      <c r="H132" s="34">
        <v>27539.0</v>
      </c>
      <c r="I132" s="35"/>
      <c r="J132" s="30">
        <v>0.0</v>
      </c>
      <c r="K132" s="30">
        <v>1.0</v>
      </c>
      <c r="L132" s="30">
        <v>0.0</v>
      </c>
      <c r="M132" s="32" t="s">
        <v>39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79"/>
    </row>
    <row r="133">
      <c r="A133" s="30">
        <v>14549.3</v>
      </c>
      <c r="B133" s="31">
        <v>44505.0</v>
      </c>
      <c r="C133" s="67"/>
      <c r="D133" s="32" t="s">
        <v>447</v>
      </c>
      <c r="E133" s="32" t="s">
        <v>36</v>
      </c>
      <c r="F133" s="32" t="s">
        <v>67</v>
      </c>
      <c r="G133" s="33" t="s">
        <v>38</v>
      </c>
      <c r="H133" s="34">
        <v>27610.0</v>
      </c>
      <c r="I133" s="35"/>
      <c r="J133" s="30">
        <v>0.0</v>
      </c>
      <c r="K133" s="30">
        <v>1.0</v>
      </c>
      <c r="L133" s="30">
        <v>0.0</v>
      </c>
      <c r="M133" s="32" t="s">
        <v>39</v>
      </c>
      <c r="N133" s="32" t="s">
        <v>39</v>
      </c>
      <c r="O133" s="30">
        <v>0.0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79"/>
    </row>
    <row r="134">
      <c r="A134" s="30">
        <v>14549.4</v>
      </c>
      <c r="B134" s="31">
        <v>44505.0</v>
      </c>
      <c r="C134" s="67"/>
      <c r="D134" s="32" t="s">
        <v>447</v>
      </c>
      <c r="E134" s="32" t="s">
        <v>36</v>
      </c>
      <c r="J134" s="30">
        <v>0.0</v>
      </c>
      <c r="K134" s="30">
        <v>0.0</v>
      </c>
      <c r="L134" s="30">
        <v>1.0</v>
      </c>
      <c r="M134" s="32" t="s">
        <v>39</v>
      </c>
      <c r="N134" s="32" t="s">
        <v>39</v>
      </c>
      <c r="O134" s="30">
        <v>0.0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79"/>
    </row>
    <row r="135">
      <c r="A135" s="30">
        <v>14550.1</v>
      </c>
      <c r="B135" s="31">
        <v>44505.0</v>
      </c>
      <c r="C135" s="31">
        <v>44505.0</v>
      </c>
      <c r="D135" s="32" t="s">
        <v>282</v>
      </c>
      <c r="E135" s="32" t="s">
        <v>36</v>
      </c>
      <c r="F135" s="32" t="s">
        <v>338</v>
      </c>
      <c r="G135" s="33" t="s">
        <v>38</v>
      </c>
      <c r="H135" s="34">
        <v>27614.0</v>
      </c>
      <c r="I135" s="35"/>
      <c r="J135" s="30">
        <v>0.0</v>
      </c>
      <c r="K135" s="30">
        <v>1.0</v>
      </c>
      <c r="L135" s="30">
        <v>0.0</v>
      </c>
      <c r="M135" s="32" t="s">
        <v>49</v>
      </c>
      <c r="N135" s="32" t="s">
        <v>39</v>
      </c>
      <c r="O135" s="30">
        <v>3.0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11.0</v>
      </c>
      <c r="V135" s="30">
        <v>6.0</v>
      </c>
      <c r="W135" s="30">
        <v>10.0</v>
      </c>
      <c r="X135" s="30">
        <v>1.0</v>
      </c>
      <c r="Y135" s="30">
        <v>1.0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79"/>
    </row>
    <row r="136">
      <c r="A136" s="30">
        <v>14550.2</v>
      </c>
      <c r="B136" s="31">
        <v>44505.0</v>
      </c>
      <c r="C136" s="31">
        <v>44505.0</v>
      </c>
      <c r="D136" s="32" t="s">
        <v>282</v>
      </c>
      <c r="E136" s="32" t="s">
        <v>36</v>
      </c>
      <c r="F136" s="32" t="s">
        <v>338</v>
      </c>
      <c r="G136" s="33" t="s">
        <v>38</v>
      </c>
      <c r="H136" s="34">
        <v>27614.0</v>
      </c>
      <c r="I136" s="35"/>
      <c r="J136" s="30">
        <v>0.0</v>
      </c>
      <c r="K136" s="30">
        <v>1.0</v>
      </c>
      <c r="L136" s="30">
        <v>0.0</v>
      </c>
      <c r="M136" s="32" t="s">
        <v>49</v>
      </c>
      <c r="N136" s="32" t="s">
        <v>39</v>
      </c>
      <c r="O136" s="30">
        <v>3.0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11.0</v>
      </c>
      <c r="V136" s="30">
        <v>6.0</v>
      </c>
      <c r="W136" s="30">
        <v>10.0</v>
      </c>
      <c r="X136" s="30">
        <v>1.0</v>
      </c>
      <c r="Y136" s="30">
        <v>1.0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79"/>
    </row>
    <row r="137">
      <c r="A137" s="30">
        <v>14550.3</v>
      </c>
      <c r="B137" s="31">
        <v>44505.0</v>
      </c>
      <c r="C137" s="31">
        <v>44505.0</v>
      </c>
      <c r="D137" s="32" t="s">
        <v>282</v>
      </c>
      <c r="E137" s="32" t="s">
        <v>36</v>
      </c>
      <c r="J137" s="30">
        <v>1.0</v>
      </c>
      <c r="K137" s="30">
        <v>0.0</v>
      </c>
      <c r="L137" s="30">
        <v>0.0</v>
      </c>
      <c r="M137" s="32" t="s">
        <v>49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5.0</v>
      </c>
      <c r="AA137" s="30">
        <v>2.0</v>
      </c>
      <c r="AB137" s="30">
        <v>10.0</v>
      </c>
      <c r="AC137" s="30">
        <v>1.0</v>
      </c>
      <c r="AD137" s="30">
        <v>1.0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79"/>
    </row>
    <row r="138">
      <c r="A138" s="30">
        <v>14551.1</v>
      </c>
      <c r="B138" s="31">
        <v>44505.0</v>
      </c>
      <c r="C138" s="67"/>
      <c r="D138" s="32" t="s">
        <v>491</v>
      </c>
      <c r="E138" s="32" t="s">
        <v>104</v>
      </c>
      <c r="F138" s="32" t="s">
        <v>266</v>
      </c>
      <c r="G138" s="32" t="s">
        <v>38</v>
      </c>
      <c r="H138" s="30">
        <v>27604.0</v>
      </c>
      <c r="I138" s="37"/>
      <c r="J138" s="30">
        <v>0.0</v>
      </c>
      <c r="K138" s="30">
        <v>1.0</v>
      </c>
      <c r="L138" s="30">
        <v>0.0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79"/>
    </row>
    <row r="139">
      <c r="A139" s="30">
        <v>14551.2</v>
      </c>
      <c r="B139" s="31">
        <v>44505.0</v>
      </c>
      <c r="C139" s="67"/>
      <c r="D139" s="32" t="s">
        <v>491</v>
      </c>
      <c r="E139" s="32" t="s">
        <v>104</v>
      </c>
      <c r="F139" s="32" t="s">
        <v>266</v>
      </c>
      <c r="G139" s="32" t="s">
        <v>38</v>
      </c>
      <c r="H139" s="30">
        <v>27604.0</v>
      </c>
      <c r="I139" s="37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79"/>
    </row>
    <row r="140">
      <c r="A140" s="30">
        <v>14551.3</v>
      </c>
      <c r="B140" s="31">
        <v>44505.0</v>
      </c>
      <c r="C140" s="67"/>
      <c r="D140" s="32" t="s">
        <v>491</v>
      </c>
      <c r="E140" s="32" t="s">
        <v>104</v>
      </c>
      <c r="G140" s="37"/>
      <c r="H140" s="37"/>
      <c r="I140" s="35"/>
      <c r="J140" s="30">
        <v>1.0</v>
      </c>
      <c r="K140" s="30">
        <v>0.0</v>
      </c>
      <c r="L140" s="30">
        <v>0.0</v>
      </c>
      <c r="M140" s="32" t="s">
        <v>39</v>
      </c>
      <c r="N140" s="32" t="s">
        <v>39</v>
      </c>
      <c r="O140" s="30">
        <v>0.0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79"/>
    </row>
    <row r="141">
      <c r="A141" s="30">
        <v>14551.4</v>
      </c>
      <c r="B141" s="31">
        <v>44505.0</v>
      </c>
      <c r="C141" s="67"/>
      <c r="D141" s="32" t="s">
        <v>491</v>
      </c>
      <c r="E141" s="32" t="s">
        <v>104</v>
      </c>
      <c r="G141" s="37"/>
      <c r="H141" s="37"/>
      <c r="I141" s="37"/>
      <c r="J141" s="30">
        <v>1.0</v>
      </c>
      <c r="K141" s="30">
        <v>0.0</v>
      </c>
      <c r="L141" s="30">
        <v>0.0</v>
      </c>
      <c r="M141" s="32" t="s">
        <v>39</v>
      </c>
      <c r="N141" s="32" t="s">
        <v>39</v>
      </c>
      <c r="O141" s="30">
        <v>0.0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79"/>
    </row>
    <row r="142">
      <c r="A142" s="30">
        <v>14552.1</v>
      </c>
      <c r="B142" s="31">
        <v>44505.0</v>
      </c>
      <c r="C142" s="67"/>
      <c r="D142" s="32" t="s">
        <v>35</v>
      </c>
      <c r="E142" s="32" t="s">
        <v>36</v>
      </c>
      <c r="F142" s="32" t="s">
        <v>40</v>
      </c>
      <c r="G142" s="37"/>
      <c r="H142" s="37"/>
      <c r="I142" s="37"/>
      <c r="J142" s="30">
        <v>0.0</v>
      </c>
      <c r="K142" s="30">
        <v>1.0</v>
      </c>
      <c r="L142" s="30">
        <v>0.0</v>
      </c>
      <c r="M142" s="32" t="s">
        <v>49</v>
      </c>
      <c r="N142" s="32" t="s">
        <v>39</v>
      </c>
      <c r="O142" s="30">
        <v>0.0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79"/>
    </row>
    <row r="143">
      <c r="A143" s="30">
        <v>14552.2</v>
      </c>
      <c r="B143" s="31">
        <v>44505.0</v>
      </c>
      <c r="C143" s="67"/>
      <c r="D143" s="32" t="s">
        <v>35</v>
      </c>
      <c r="E143" s="32" t="s">
        <v>36</v>
      </c>
      <c r="J143" s="30">
        <v>0.0</v>
      </c>
      <c r="K143" s="30">
        <v>0.0</v>
      </c>
      <c r="L143" s="30">
        <v>1.0</v>
      </c>
      <c r="M143" s="32" t="s">
        <v>49</v>
      </c>
      <c r="N143" s="32" t="s">
        <v>39</v>
      </c>
      <c r="O143" s="30">
        <v>0.0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79"/>
    </row>
    <row r="144">
      <c r="A144" s="30">
        <v>14553.1</v>
      </c>
      <c r="B144" s="31">
        <v>44505.0</v>
      </c>
      <c r="C144" s="31">
        <v>44508.0</v>
      </c>
      <c r="D144" s="32" t="s">
        <v>35</v>
      </c>
      <c r="E144" s="32" t="s">
        <v>36</v>
      </c>
      <c r="F144" s="32" t="s">
        <v>40</v>
      </c>
      <c r="G144" s="37"/>
      <c r="H144" s="37"/>
      <c r="I144" s="37"/>
      <c r="J144" s="30">
        <v>0.0</v>
      </c>
      <c r="K144" s="30">
        <v>1.0</v>
      </c>
      <c r="L144" s="30">
        <v>0.0</v>
      </c>
      <c r="M144" s="32" t="s">
        <v>49</v>
      </c>
      <c r="N144" s="32" t="s">
        <v>39</v>
      </c>
      <c r="O144" s="30">
        <v>0.0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1.0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79"/>
    </row>
    <row r="145">
      <c r="A145" s="30">
        <v>14553.2</v>
      </c>
      <c r="B145" s="31">
        <v>44505.0</v>
      </c>
      <c r="C145" s="31">
        <v>44508.0</v>
      </c>
      <c r="D145" s="32" t="s">
        <v>35</v>
      </c>
      <c r="E145" s="32" t="s">
        <v>36</v>
      </c>
      <c r="J145" s="30">
        <v>0.0</v>
      </c>
      <c r="K145" s="30">
        <v>0.0</v>
      </c>
      <c r="L145" s="30">
        <v>1.0</v>
      </c>
      <c r="M145" s="32" t="s">
        <v>49</v>
      </c>
      <c r="N145" s="32" t="s">
        <v>39</v>
      </c>
      <c r="O145" s="30">
        <v>0.0</v>
      </c>
      <c r="P145" s="30">
        <v>0.0</v>
      </c>
      <c r="Q145" s="30">
        <v>0.0</v>
      </c>
      <c r="R145" s="30">
        <v>0.0</v>
      </c>
      <c r="S145" s="30">
        <v>0.0</v>
      </c>
      <c r="T145" s="30">
        <v>1.0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79"/>
    </row>
    <row r="146">
      <c r="A146" s="30">
        <v>14554.1</v>
      </c>
      <c r="B146" s="31">
        <v>44505.0</v>
      </c>
      <c r="C146" s="67"/>
      <c r="D146" s="32" t="s">
        <v>240</v>
      </c>
      <c r="E146" s="32" t="s">
        <v>36</v>
      </c>
      <c r="F146" s="32" t="s">
        <v>236</v>
      </c>
      <c r="G146" s="33" t="s">
        <v>38</v>
      </c>
      <c r="H146" s="34">
        <v>27601.0</v>
      </c>
      <c r="I146" s="35"/>
      <c r="J146" s="30">
        <v>0.0</v>
      </c>
      <c r="K146" s="30">
        <v>1.0</v>
      </c>
      <c r="L146" s="30">
        <v>0.0</v>
      </c>
      <c r="M146" s="32" t="s">
        <v>39</v>
      </c>
      <c r="N146" s="32" t="s">
        <v>39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0.0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79"/>
    </row>
    <row r="147">
      <c r="A147" s="30">
        <v>14554.2</v>
      </c>
      <c r="B147" s="31">
        <v>44505.0</v>
      </c>
      <c r="C147" s="67"/>
      <c r="D147" s="32" t="s">
        <v>240</v>
      </c>
      <c r="E147" s="32" t="s">
        <v>36</v>
      </c>
      <c r="F147" s="32" t="s">
        <v>248</v>
      </c>
      <c r="G147" s="32" t="s">
        <v>38</v>
      </c>
      <c r="H147" s="30">
        <v>27604.0</v>
      </c>
      <c r="I147" s="37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0.0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0.0</v>
      </c>
      <c r="V147" s="30">
        <v>0.0</v>
      </c>
      <c r="W147" s="30">
        <v>0.0</v>
      </c>
      <c r="X147" s="30">
        <v>0.0</v>
      </c>
      <c r="Y147" s="30">
        <v>0.0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79"/>
    </row>
    <row r="148">
      <c r="A148" s="30">
        <v>14554.3</v>
      </c>
      <c r="B148" s="31">
        <v>44505.0</v>
      </c>
      <c r="C148" s="67"/>
      <c r="D148" s="32" t="s">
        <v>240</v>
      </c>
      <c r="E148" s="32" t="s">
        <v>36</v>
      </c>
      <c r="J148" s="30">
        <v>1.0</v>
      </c>
      <c r="K148" s="30">
        <v>0.0</v>
      </c>
      <c r="L148" s="30">
        <v>0.0</v>
      </c>
      <c r="M148" s="32" t="s">
        <v>39</v>
      </c>
      <c r="N148" s="32" t="s">
        <v>39</v>
      </c>
      <c r="O148" s="30">
        <v>0.0</v>
      </c>
      <c r="P148" s="30">
        <v>0.0</v>
      </c>
      <c r="Q148" s="30">
        <v>0.0</v>
      </c>
      <c r="R148" s="30">
        <v>0.0</v>
      </c>
      <c r="S148" s="30">
        <v>0.0</v>
      </c>
      <c r="T148" s="30">
        <v>0.0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79"/>
    </row>
    <row r="149">
      <c r="A149" s="30">
        <v>14555.1</v>
      </c>
      <c r="B149" s="31">
        <v>44505.0</v>
      </c>
      <c r="C149" s="67"/>
      <c r="D149" s="32" t="s">
        <v>229</v>
      </c>
      <c r="E149" s="32" t="s">
        <v>36</v>
      </c>
      <c r="F149" s="32" t="s">
        <v>230</v>
      </c>
      <c r="G149" s="33" t="s">
        <v>38</v>
      </c>
      <c r="H149" s="34">
        <v>27604.0</v>
      </c>
      <c r="I149" s="35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0.0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0.0</v>
      </c>
      <c r="AF149" s="30">
        <v>0.0</v>
      </c>
      <c r="AG149" s="30">
        <v>0.0</v>
      </c>
      <c r="AH149" s="30">
        <v>0.0</v>
      </c>
      <c r="AI149" s="30">
        <v>0.0</v>
      </c>
      <c r="AJ149" s="79"/>
    </row>
    <row r="150">
      <c r="A150" s="30">
        <v>14555.2</v>
      </c>
      <c r="B150" s="31">
        <v>44505.0</v>
      </c>
      <c r="C150" s="67"/>
      <c r="D150" s="32" t="s">
        <v>229</v>
      </c>
      <c r="E150" s="32" t="s">
        <v>36</v>
      </c>
      <c r="F150" s="32" t="s">
        <v>259</v>
      </c>
      <c r="G150" s="32" t="s">
        <v>38</v>
      </c>
      <c r="H150" s="30">
        <v>27607.0</v>
      </c>
      <c r="I150" s="37"/>
      <c r="J150" s="30">
        <v>0.0</v>
      </c>
      <c r="K150" s="30">
        <v>1.0</v>
      </c>
      <c r="L150" s="30">
        <v>0.0</v>
      </c>
      <c r="M150" s="32" t="s">
        <v>39</v>
      </c>
      <c r="N150" s="32" t="s">
        <v>39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0.0</v>
      </c>
      <c r="AA150" s="30">
        <v>0.0</v>
      </c>
      <c r="AB150" s="30">
        <v>0.0</v>
      </c>
      <c r="AC150" s="30">
        <v>0.0</v>
      </c>
      <c r="AD150" s="30">
        <v>0.0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79"/>
    </row>
    <row r="151">
      <c r="A151" s="30">
        <v>14555.3</v>
      </c>
      <c r="B151" s="31">
        <v>44505.0</v>
      </c>
      <c r="C151" s="67"/>
      <c r="D151" s="32" t="s">
        <v>229</v>
      </c>
      <c r="E151" s="32" t="s">
        <v>36</v>
      </c>
      <c r="J151" s="30">
        <v>1.0</v>
      </c>
      <c r="K151" s="30">
        <v>0.0</v>
      </c>
      <c r="L151" s="30">
        <v>0.0</v>
      </c>
      <c r="M151" s="32" t="s">
        <v>39</v>
      </c>
      <c r="N151" s="32" t="s">
        <v>39</v>
      </c>
      <c r="O151" s="30">
        <v>0.0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0.0</v>
      </c>
      <c r="AF151" s="30">
        <v>0.0</v>
      </c>
      <c r="AG151" s="30">
        <v>0.0</v>
      </c>
      <c r="AH151" s="30">
        <v>0.0</v>
      </c>
      <c r="AI151" s="30">
        <v>0.0</v>
      </c>
      <c r="AJ151" s="79"/>
    </row>
    <row r="152">
      <c r="A152" s="30">
        <v>14555.4</v>
      </c>
      <c r="B152" s="31">
        <v>44505.0</v>
      </c>
      <c r="C152" s="67"/>
      <c r="D152" s="32" t="s">
        <v>229</v>
      </c>
      <c r="E152" s="32" t="s">
        <v>36</v>
      </c>
      <c r="J152" s="30">
        <v>1.0</v>
      </c>
      <c r="K152" s="30">
        <v>0.0</v>
      </c>
      <c r="L152" s="30">
        <v>0.0</v>
      </c>
      <c r="M152" s="32" t="s">
        <v>39</v>
      </c>
      <c r="N152" s="32" t="s">
        <v>39</v>
      </c>
      <c r="O152" s="30">
        <v>0.0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79"/>
    </row>
    <row r="153">
      <c r="A153" s="30">
        <v>14556.1</v>
      </c>
      <c r="B153" s="31">
        <v>44505.0</v>
      </c>
      <c r="C153" s="31">
        <v>44512.0</v>
      </c>
      <c r="D153" s="32" t="s">
        <v>435</v>
      </c>
      <c r="E153" s="32" t="s">
        <v>397</v>
      </c>
      <c r="F153" s="32" t="s">
        <v>177</v>
      </c>
      <c r="G153" s="32" t="s">
        <v>107</v>
      </c>
      <c r="H153" s="30">
        <v>27513.0</v>
      </c>
      <c r="I153" s="37"/>
      <c r="J153" s="30">
        <v>0.0</v>
      </c>
      <c r="K153" s="30">
        <v>1.0</v>
      </c>
      <c r="L153" s="30">
        <v>0.0</v>
      </c>
      <c r="M153" s="32" t="s">
        <v>39</v>
      </c>
      <c r="N153" s="32" t="s">
        <v>39</v>
      </c>
      <c r="O153" s="30">
        <v>2.0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12.0</v>
      </c>
      <c r="AF153" s="30">
        <v>5.0</v>
      </c>
      <c r="AG153" s="30">
        <v>10.0</v>
      </c>
      <c r="AH153" s="30">
        <v>2.0</v>
      </c>
      <c r="AI153" s="30">
        <v>1.0</v>
      </c>
      <c r="AJ153" s="79"/>
    </row>
    <row r="154">
      <c r="A154" s="30">
        <v>14556.2</v>
      </c>
      <c r="B154" s="31">
        <v>44505.0</v>
      </c>
      <c r="C154" s="31">
        <v>44512.0</v>
      </c>
      <c r="D154" s="32" t="s">
        <v>435</v>
      </c>
      <c r="E154" s="32" t="s">
        <v>397</v>
      </c>
      <c r="G154" s="37"/>
      <c r="H154" s="37"/>
      <c r="I154" s="37"/>
      <c r="J154" s="30">
        <v>1.0</v>
      </c>
      <c r="K154" s="30">
        <v>0.0</v>
      </c>
      <c r="L154" s="30">
        <v>0.0</v>
      </c>
      <c r="M154" s="32" t="s">
        <v>39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5.0</v>
      </c>
      <c r="AA154" s="30">
        <v>4.0</v>
      </c>
      <c r="AB154" s="30">
        <v>11.0</v>
      </c>
      <c r="AC154" s="30">
        <v>2.0</v>
      </c>
      <c r="AD154" s="30">
        <v>1.0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79"/>
    </row>
    <row r="155">
      <c r="A155" s="30">
        <v>14557.1</v>
      </c>
      <c r="B155" s="31">
        <v>44505.0</v>
      </c>
      <c r="C155" s="67"/>
      <c r="D155" s="32" t="s">
        <v>480</v>
      </c>
      <c r="E155" s="32" t="s">
        <v>36</v>
      </c>
      <c r="F155" s="32" t="s">
        <v>73</v>
      </c>
      <c r="G155" s="32" t="s">
        <v>74</v>
      </c>
      <c r="H155" s="30">
        <v>27587.0</v>
      </c>
      <c r="I155" s="37"/>
      <c r="J155" s="30">
        <v>0.0</v>
      </c>
      <c r="K155" s="30">
        <v>1.0</v>
      </c>
      <c r="L155" s="30">
        <v>0.0</v>
      </c>
      <c r="M155" s="32" t="s">
        <v>39</v>
      </c>
      <c r="N155" s="32" t="s">
        <v>39</v>
      </c>
      <c r="O155" s="30">
        <v>0.0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79"/>
    </row>
    <row r="156">
      <c r="A156" s="30">
        <v>14557.2</v>
      </c>
      <c r="B156" s="31">
        <v>44505.0</v>
      </c>
      <c r="C156" s="67"/>
      <c r="D156" s="32" t="s">
        <v>480</v>
      </c>
      <c r="E156" s="32" t="s">
        <v>36</v>
      </c>
      <c r="F156" s="32" t="s">
        <v>73</v>
      </c>
      <c r="G156" s="32" t="s">
        <v>74</v>
      </c>
      <c r="H156" s="30">
        <v>27587.0</v>
      </c>
      <c r="I156" s="37"/>
      <c r="J156" s="30">
        <v>0.0</v>
      </c>
      <c r="K156" s="30">
        <v>1.0</v>
      </c>
      <c r="L156" s="30">
        <v>0.0</v>
      </c>
      <c r="M156" s="32" t="s">
        <v>39</v>
      </c>
      <c r="N156" s="32" t="s">
        <v>39</v>
      </c>
      <c r="O156" s="30">
        <v>0.0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79"/>
    </row>
    <row r="157">
      <c r="A157" s="30">
        <v>14557.3</v>
      </c>
      <c r="B157" s="31">
        <v>44505.0</v>
      </c>
      <c r="C157" s="67"/>
      <c r="D157" s="32" t="s">
        <v>480</v>
      </c>
      <c r="E157" s="32" t="s">
        <v>36</v>
      </c>
      <c r="J157" s="30">
        <v>0.0</v>
      </c>
      <c r="K157" s="30">
        <v>0.0</v>
      </c>
      <c r="L157" s="30">
        <v>1.0</v>
      </c>
      <c r="M157" s="32" t="s">
        <v>39</v>
      </c>
      <c r="N157" s="32" t="s">
        <v>39</v>
      </c>
      <c r="O157" s="30">
        <v>0.0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79"/>
    </row>
    <row r="158">
      <c r="A158" s="30">
        <v>14558.1</v>
      </c>
      <c r="B158" s="31">
        <v>44505.0</v>
      </c>
      <c r="C158" s="67"/>
      <c r="D158" s="32" t="s">
        <v>480</v>
      </c>
      <c r="E158" s="32" t="s">
        <v>36</v>
      </c>
      <c r="F158" s="32" t="s">
        <v>73</v>
      </c>
      <c r="G158" s="33" t="s">
        <v>74</v>
      </c>
      <c r="H158" s="34">
        <v>27587.0</v>
      </c>
      <c r="I158" s="35"/>
      <c r="J158" s="30">
        <v>0.0</v>
      </c>
      <c r="K158" s="30">
        <v>1.0</v>
      </c>
      <c r="L158" s="30">
        <v>0.0</v>
      </c>
      <c r="M158" s="32" t="s">
        <v>39</v>
      </c>
      <c r="N158" s="32" t="s">
        <v>39</v>
      </c>
      <c r="O158" s="30">
        <v>0.0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79"/>
    </row>
    <row r="159">
      <c r="A159" s="30">
        <v>14558.2</v>
      </c>
      <c r="B159" s="31">
        <v>44505.0</v>
      </c>
      <c r="C159" s="67"/>
      <c r="D159" s="32" t="s">
        <v>480</v>
      </c>
      <c r="E159" s="32" t="s">
        <v>36</v>
      </c>
      <c r="J159" s="30">
        <v>1.0</v>
      </c>
      <c r="K159" s="30">
        <v>0.0</v>
      </c>
      <c r="L159" s="30">
        <v>0.0</v>
      </c>
      <c r="M159" s="32" t="s">
        <v>39</v>
      </c>
      <c r="N159" s="32" t="s">
        <v>39</v>
      </c>
      <c r="O159" s="30">
        <v>0.0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79"/>
    </row>
    <row r="160">
      <c r="A160" s="30">
        <v>14559.1</v>
      </c>
      <c r="B160" s="31">
        <v>44505.0</v>
      </c>
      <c r="C160" s="31">
        <v>44515.0</v>
      </c>
      <c r="D160" s="32" t="s">
        <v>215</v>
      </c>
      <c r="E160" s="32" t="s">
        <v>36</v>
      </c>
      <c r="F160" s="32" t="s">
        <v>308</v>
      </c>
      <c r="G160" s="33" t="s">
        <v>43</v>
      </c>
      <c r="H160" s="34">
        <v>27545.0</v>
      </c>
      <c r="I160" s="35"/>
      <c r="J160" s="30">
        <v>0.0</v>
      </c>
      <c r="K160" s="30">
        <v>1.0</v>
      </c>
      <c r="L160" s="30">
        <v>0.0</v>
      </c>
      <c r="M160" s="32" t="s">
        <v>49</v>
      </c>
      <c r="N160" s="32" t="s">
        <v>39</v>
      </c>
      <c r="O160" s="30">
        <v>0.0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11.0</v>
      </c>
      <c r="V160" s="30">
        <v>5.0</v>
      </c>
      <c r="W160" s="30">
        <v>10.0</v>
      </c>
      <c r="X160" s="30">
        <v>1.0</v>
      </c>
      <c r="Y160" s="30">
        <v>1.0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79"/>
    </row>
    <row r="161">
      <c r="A161" s="30">
        <v>14559.2</v>
      </c>
      <c r="B161" s="31">
        <v>44505.0</v>
      </c>
      <c r="C161" s="31">
        <v>44515.0</v>
      </c>
      <c r="D161" s="32" t="s">
        <v>215</v>
      </c>
      <c r="E161" s="32" t="s">
        <v>36</v>
      </c>
      <c r="F161" s="32" t="s">
        <v>308</v>
      </c>
      <c r="G161" s="33" t="s">
        <v>43</v>
      </c>
      <c r="H161" s="34">
        <v>27545.0</v>
      </c>
      <c r="I161" s="35"/>
      <c r="J161" s="30">
        <v>0.0</v>
      </c>
      <c r="K161" s="30">
        <v>1.0</v>
      </c>
      <c r="L161" s="30">
        <v>0.0</v>
      </c>
      <c r="M161" s="32" t="s">
        <v>49</v>
      </c>
      <c r="N161" s="32" t="s">
        <v>39</v>
      </c>
      <c r="O161" s="30">
        <v>0.0</v>
      </c>
      <c r="P161" s="30">
        <v>13.0</v>
      </c>
      <c r="Q161" s="30">
        <v>6.0</v>
      </c>
      <c r="R161" s="30">
        <v>10.0</v>
      </c>
      <c r="S161" s="30">
        <v>2.0</v>
      </c>
      <c r="T161" s="30">
        <v>1.0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79"/>
    </row>
    <row r="162">
      <c r="A162" s="30">
        <v>14560.1</v>
      </c>
      <c r="B162" s="31">
        <v>44505.0</v>
      </c>
      <c r="C162" s="67"/>
      <c r="D162" s="32" t="s">
        <v>229</v>
      </c>
      <c r="E162" s="32" t="s">
        <v>36</v>
      </c>
      <c r="F162" s="32" t="s">
        <v>70</v>
      </c>
      <c r="G162" s="33" t="s">
        <v>38</v>
      </c>
      <c r="H162" s="34">
        <v>27615.0</v>
      </c>
      <c r="I162" s="35"/>
      <c r="J162" s="30">
        <v>0.0</v>
      </c>
      <c r="K162" s="30">
        <v>1.0</v>
      </c>
      <c r="L162" s="30">
        <v>0.0</v>
      </c>
      <c r="M162" s="32" t="s">
        <v>39</v>
      </c>
      <c r="N162" s="32" t="s">
        <v>39</v>
      </c>
      <c r="O162" s="30">
        <v>0.0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0.0</v>
      </c>
      <c r="AA162" s="30">
        <v>0.0</v>
      </c>
      <c r="AB162" s="30">
        <v>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79"/>
    </row>
    <row r="163">
      <c r="A163" s="30">
        <v>14560.2</v>
      </c>
      <c r="B163" s="31">
        <v>44505.0</v>
      </c>
      <c r="C163" s="67"/>
      <c r="D163" s="32" t="s">
        <v>229</v>
      </c>
      <c r="E163" s="32" t="s">
        <v>36</v>
      </c>
      <c r="F163" s="32" t="s">
        <v>187</v>
      </c>
      <c r="G163" s="33" t="s">
        <v>38</v>
      </c>
      <c r="H163" s="34">
        <v>27616.0</v>
      </c>
      <c r="I163" s="35"/>
      <c r="J163" s="30">
        <v>0.0</v>
      </c>
      <c r="K163" s="30">
        <v>1.0</v>
      </c>
      <c r="L163" s="30">
        <v>0.0</v>
      </c>
      <c r="M163" s="32" t="s">
        <v>39</v>
      </c>
      <c r="N163" s="32" t="s">
        <v>39</v>
      </c>
      <c r="O163" s="30">
        <v>0.0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79"/>
    </row>
    <row r="164">
      <c r="A164" s="30">
        <v>14560.3</v>
      </c>
      <c r="B164" s="31">
        <v>44505.0</v>
      </c>
      <c r="C164" s="67"/>
      <c r="D164" s="32" t="s">
        <v>229</v>
      </c>
      <c r="E164" s="32" t="s">
        <v>36</v>
      </c>
      <c r="F164" s="32" t="s">
        <v>230</v>
      </c>
      <c r="G164" s="33" t="s">
        <v>38</v>
      </c>
      <c r="H164" s="34">
        <v>27604.0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0.0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0.0</v>
      </c>
      <c r="V164" s="30">
        <v>0.0</v>
      </c>
      <c r="W164" s="30">
        <v>0.0</v>
      </c>
      <c r="X164" s="30">
        <v>0.0</v>
      </c>
      <c r="Y164" s="30">
        <v>0.0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79"/>
    </row>
    <row r="165">
      <c r="A165" s="30">
        <v>14560.4</v>
      </c>
      <c r="B165" s="31">
        <v>44505.0</v>
      </c>
      <c r="C165" s="67"/>
      <c r="D165" s="32" t="s">
        <v>229</v>
      </c>
      <c r="E165" s="32" t="s">
        <v>36</v>
      </c>
      <c r="F165" s="32" t="s">
        <v>230</v>
      </c>
      <c r="G165" s="32" t="s">
        <v>38</v>
      </c>
      <c r="H165" s="30">
        <v>27604.0</v>
      </c>
      <c r="I165" s="37"/>
      <c r="J165" s="30">
        <v>0.0</v>
      </c>
      <c r="K165" s="30">
        <v>1.0</v>
      </c>
      <c r="L165" s="30">
        <v>0.0</v>
      </c>
      <c r="M165" s="32" t="s">
        <v>39</v>
      </c>
      <c r="N165" s="32" t="s">
        <v>39</v>
      </c>
      <c r="O165" s="30">
        <v>0.0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0.0</v>
      </c>
      <c r="AA165" s="30">
        <v>0.0</v>
      </c>
      <c r="AB165" s="30">
        <v>0.0</v>
      </c>
      <c r="AC165" s="30">
        <v>0.0</v>
      </c>
      <c r="AD165" s="30">
        <v>0.0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79"/>
    </row>
    <row r="166">
      <c r="A166" s="30">
        <v>14560.5</v>
      </c>
      <c r="B166" s="31">
        <v>44505.0</v>
      </c>
      <c r="C166" s="67"/>
      <c r="D166" s="32" t="s">
        <v>229</v>
      </c>
      <c r="E166" s="32" t="s">
        <v>36</v>
      </c>
      <c r="J166" s="30">
        <v>1.0</v>
      </c>
      <c r="K166" s="30">
        <v>0.0</v>
      </c>
      <c r="L166" s="30">
        <v>0.0</v>
      </c>
      <c r="M166" s="32" t="s">
        <v>39</v>
      </c>
      <c r="N166" s="32" t="s">
        <v>39</v>
      </c>
      <c r="O166" s="30">
        <v>0.0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0.0</v>
      </c>
      <c r="V166" s="30">
        <v>0.0</v>
      </c>
      <c r="W166" s="30">
        <v>0.0</v>
      </c>
      <c r="X166" s="30">
        <v>0.0</v>
      </c>
      <c r="Y166" s="30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79"/>
    </row>
    <row r="167">
      <c r="A167" s="30">
        <v>14560.6</v>
      </c>
      <c r="B167" s="31">
        <v>44505.0</v>
      </c>
      <c r="C167" s="67"/>
      <c r="D167" s="32" t="s">
        <v>229</v>
      </c>
      <c r="E167" s="32" t="s">
        <v>36</v>
      </c>
      <c r="J167" s="30">
        <v>1.0</v>
      </c>
      <c r="K167" s="30">
        <v>0.0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79"/>
    </row>
    <row r="168">
      <c r="A168" s="30">
        <v>14561.1</v>
      </c>
      <c r="B168" s="31">
        <v>44505.0</v>
      </c>
      <c r="C168" s="67"/>
      <c r="D168" s="32" t="s">
        <v>468</v>
      </c>
      <c r="E168" s="32" t="s">
        <v>469</v>
      </c>
      <c r="F168" s="32" t="s">
        <v>281</v>
      </c>
      <c r="G168" s="32" t="s">
        <v>38</v>
      </c>
      <c r="H168" s="30">
        <v>27610.0</v>
      </c>
      <c r="I168" s="37"/>
      <c r="J168" s="30">
        <v>0.0</v>
      </c>
      <c r="K168" s="30">
        <v>1.0</v>
      </c>
      <c r="L168" s="30">
        <v>0.0</v>
      </c>
      <c r="M168" s="32" t="s">
        <v>49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79"/>
    </row>
    <row r="169">
      <c r="A169" s="30">
        <v>14561.2</v>
      </c>
      <c r="B169" s="31">
        <v>44505.0</v>
      </c>
      <c r="C169" s="67"/>
      <c r="D169" s="32" t="s">
        <v>468</v>
      </c>
      <c r="E169" s="32" t="s">
        <v>469</v>
      </c>
      <c r="F169" s="32" t="s">
        <v>281</v>
      </c>
      <c r="G169" s="32" t="s">
        <v>38</v>
      </c>
      <c r="H169" s="30">
        <v>27610.0</v>
      </c>
      <c r="I169" s="37"/>
      <c r="J169" s="30">
        <v>0.0</v>
      </c>
      <c r="K169" s="30">
        <v>1.0</v>
      </c>
      <c r="L169" s="30">
        <v>0.0</v>
      </c>
      <c r="M169" s="32" t="s">
        <v>49</v>
      </c>
      <c r="N169" s="32" t="s">
        <v>39</v>
      </c>
      <c r="O169" s="30">
        <v>0.0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79"/>
    </row>
    <row r="170">
      <c r="A170" s="30">
        <v>14562.1</v>
      </c>
      <c r="B170" s="31">
        <v>44505.0</v>
      </c>
      <c r="C170" s="67"/>
      <c r="D170" s="32" t="s">
        <v>482</v>
      </c>
      <c r="E170" s="32" t="s">
        <v>36</v>
      </c>
      <c r="F170" s="32" t="s">
        <v>191</v>
      </c>
      <c r="G170" s="32" t="s">
        <v>107</v>
      </c>
      <c r="H170" s="30">
        <v>27511.0</v>
      </c>
      <c r="I170" s="37"/>
      <c r="J170" s="30">
        <v>0.0</v>
      </c>
      <c r="K170" s="30">
        <v>1.0</v>
      </c>
      <c r="L170" s="30">
        <v>0.0</v>
      </c>
      <c r="M170" s="32" t="s">
        <v>39</v>
      </c>
      <c r="N170" s="32" t="s">
        <v>39</v>
      </c>
      <c r="O170" s="30">
        <v>0.0</v>
      </c>
      <c r="P170" s="30">
        <v>0.0</v>
      </c>
      <c r="Q170" s="30">
        <v>0.0</v>
      </c>
      <c r="R170" s="30">
        <v>0.0</v>
      </c>
      <c r="S170" s="30">
        <v>0.0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79"/>
    </row>
    <row r="171">
      <c r="A171" s="30">
        <v>14562.2</v>
      </c>
      <c r="B171" s="31">
        <v>44505.0</v>
      </c>
      <c r="C171" s="67"/>
      <c r="D171" s="32" t="s">
        <v>482</v>
      </c>
      <c r="E171" s="32" t="s">
        <v>36</v>
      </c>
      <c r="F171" s="32" t="s">
        <v>191</v>
      </c>
      <c r="G171" s="33" t="s">
        <v>107</v>
      </c>
      <c r="H171" s="34">
        <v>27511.0</v>
      </c>
      <c r="I171" s="35"/>
      <c r="J171" s="30">
        <v>0.0</v>
      </c>
      <c r="K171" s="30">
        <v>1.0</v>
      </c>
      <c r="L171" s="30">
        <v>0.0</v>
      </c>
      <c r="M171" s="32" t="s">
        <v>39</v>
      </c>
      <c r="N171" s="32" t="s">
        <v>39</v>
      </c>
      <c r="O171" s="30">
        <v>0.0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0.0</v>
      </c>
      <c r="V171" s="30">
        <v>0.0</v>
      </c>
      <c r="W171" s="30">
        <v>0.0</v>
      </c>
      <c r="X171" s="30">
        <v>0.0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79"/>
    </row>
    <row r="172">
      <c r="A172" s="30">
        <v>14562.3</v>
      </c>
      <c r="B172" s="31">
        <v>44505.0</v>
      </c>
      <c r="C172" s="67"/>
      <c r="D172" s="32" t="s">
        <v>482</v>
      </c>
      <c r="E172" s="32" t="s">
        <v>36</v>
      </c>
      <c r="J172" s="30">
        <v>0.0</v>
      </c>
      <c r="K172" s="30">
        <v>0.0</v>
      </c>
      <c r="L172" s="30">
        <v>1.0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125"/>
    </row>
    <row r="173">
      <c r="A173" s="30">
        <v>14563.1</v>
      </c>
      <c r="B173" s="31">
        <v>44505.0</v>
      </c>
      <c r="C173" s="31">
        <v>44550.0</v>
      </c>
      <c r="D173" s="32" t="s">
        <v>406</v>
      </c>
      <c r="E173" s="32" t="s">
        <v>36</v>
      </c>
      <c r="J173" s="30">
        <v>1.0</v>
      </c>
      <c r="K173" s="30">
        <v>0.0</v>
      </c>
      <c r="L173" s="30">
        <v>0.0</v>
      </c>
      <c r="M173" s="32" t="s">
        <v>39</v>
      </c>
      <c r="N173" s="32" t="s">
        <v>39</v>
      </c>
      <c r="O173" s="30">
        <v>0.0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5.0</v>
      </c>
      <c r="AF173" s="30">
        <v>3.0</v>
      </c>
      <c r="AG173" s="30">
        <v>5.0</v>
      </c>
      <c r="AH173" s="30">
        <v>1.0</v>
      </c>
      <c r="AI173" s="30">
        <v>0.0</v>
      </c>
      <c r="AJ173" s="79"/>
    </row>
    <row r="174">
      <c r="A174" s="30">
        <v>14563.2</v>
      </c>
      <c r="B174" s="31">
        <v>44505.0</v>
      </c>
      <c r="C174" s="31">
        <v>44550.0</v>
      </c>
      <c r="D174" s="32" t="s">
        <v>406</v>
      </c>
      <c r="E174" s="32" t="s">
        <v>36</v>
      </c>
      <c r="J174" s="30">
        <v>1.0</v>
      </c>
      <c r="K174" s="30">
        <v>0.0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5.0</v>
      </c>
      <c r="AA174" s="30">
        <v>3.0</v>
      </c>
      <c r="AB174" s="30">
        <v>0.0</v>
      </c>
      <c r="AC174" s="30">
        <v>1.0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79"/>
    </row>
    <row r="175">
      <c r="A175" s="30">
        <v>14563.3</v>
      </c>
      <c r="B175" s="31">
        <v>44505.0</v>
      </c>
      <c r="C175" s="31">
        <v>44550.0</v>
      </c>
      <c r="D175" s="32" t="s">
        <v>406</v>
      </c>
      <c r="E175" s="32" t="s">
        <v>36</v>
      </c>
      <c r="F175" s="32" t="s">
        <v>443</v>
      </c>
      <c r="G175" s="32" t="s">
        <v>54</v>
      </c>
      <c r="H175" s="30">
        <v>27540.0</v>
      </c>
      <c r="I175" s="37"/>
      <c r="J175" s="30">
        <v>0.0</v>
      </c>
      <c r="K175" s="30">
        <v>1.0</v>
      </c>
      <c r="L175" s="30">
        <v>0.0</v>
      </c>
      <c r="M175" s="32" t="s">
        <v>39</v>
      </c>
      <c r="N175" s="32" t="s">
        <v>39</v>
      </c>
      <c r="O175" s="30">
        <v>0.0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0.0</v>
      </c>
      <c r="V175" s="30">
        <v>0.0</v>
      </c>
      <c r="W175" s="30">
        <v>0.0</v>
      </c>
      <c r="X175" s="30">
        <v>0.0</v>
      </c>
      <c r="Y175" s="30">
        <v>0.0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5.0</v>
      </c>
      <c r="AG175" s="30">
        <v>0.0</v>
      </c>
      <c r="AH175" s="30">
        <v>0.0</v>
      </c>
      <c r="AI175" s="30">
        <v>0.0</v>
      </c>
      <c r="AJ175" s="79"/>
    </row>
    <row r="176">
      <c r="A176" s="30">
        <v>14564.1</v>
      </c>
      <c r="B176" s="31">
        <v>44507.0</v>
      </c>
      <c r="C176" s="67"/>
      <c r="D176" s="32" t="s">
        <v>277</v>
      </c>
      <c r="E176" s="32" t="s">
        <v>36</v>
      </c>
      <c r="F176" s="32" t="s">
        <v>278</v>
      </c>
      <c r="G176" s="32" t="s">
        <v>38</v>
      </c>
      <c r="H176" s="30">
        <v>27610.0</v>
      </c>
      <c r="I176" s="37"/>
      <c r="J176" s="30">
        <v>0.0</v>
      </c>
      <c r="K176" s="30">
        <v>1.0</v>
      </c>
      <c r="L176" s="30">
        <v>0.0</v>
      </c>
      <c r="M176" s="32" t="s">
        <v>39</v>
      </c>
      <c r="N176" s="32" t="s">
        <v>39</v>
      </c>
      <c r="O176" s="30">
        <v>0.0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0.0</v>
      </c>
      <c r="AA176" s="30">
        <v>0.0</v>
      </c>
      <c r="AB176" s="30">
        <v>0.0</v>
      </c>
      <c r="AC176" s="30">
        <v>0.0</v>
      </c>
      <c r="AD176" s="30">
        <v>0.0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79"/>
    </row>
    <row r="177">
      <c r="A177" s="30">
        <v>14564.2</v>
      </c>
      <c r="B177" s="31">
        <v>44507.0</v>
      </c>
      <c r="C177" s="67"/>
      <c r="D177" s="32" t="s">
        <v>277</v>
      </c>
      <c r="E177" s="32" t="s">
        <v>36</v>
      </c>
      <c r="F177" s="32" t="s">
        <v>278</v>
      </c>
      <c r="G177" s="32" t="s">
        <v>38</v>
      </c>
      <c r="H177" s="34">
        <v>27610.0</v>
      </c>
      <c r="I177" s="35"/>
      <c r="J177" s="30">
        <v>0.0</v>
      </c>
      <c r="K177" s="30">
        <v>1.0</v>
      </c>
      <c r="L177" s="30">
        <v>0.0</v>
      </c>
      <c r="M177" s="32" t="s">
        <v>39</v>
      </c>
      <c r="N177" s="32" t="s">
        <v>39</v>
      </c>
      <c r="O177" s="30">
        <v>0.0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79"/>
    </row>
    <row r="178">
      <c r="A178" s="30">
        <v>14564.3</v>
      </c>
      <c r="B178" s="31">
        <v>44507.0</v>
      </c>
      <c r="C178" s="67"/>
      <c r="D178" s="32" t="s">
        <v>277</v>
      </c>
      <c r="E178" s="32" t="s">
        <v>36</v>
      </c>
      <c r="F178" s="32" t="s">
        <v>278</v>
      </c>
      <c r="G178" s="32" t="s">
        <v>38</v>
      </c>
      <c r="H178" s="30">
        <v>27610.0</v>
      </c>
      <c r="I178" s="37"/>
      <c r="J178" s="30">
        <v>0.0</v>
      </c>
      <c r="K178" s="30">
        <v>1.0</v>
      </c>
      <c r="L178" s="30">
        <v>0.0</v>
      </c>
      <c r="M178" s="32" t="s">
        <v>39</v>
      </c>
      <c r="N178" s="32" t="s">
        <v>39</v>
      </c>
      <c r="O178" s="30">
        <v>0.0</v>
      </c>
      <c r="P178" s="30">
        <v>0.0</v>
      </c>
      <c r="Q178" s="30">
        <v>0.0</v>
      </c>
      <c r="R178" s="30">
        <v>0.0</v>
      </c>
      <c r="S178" s="30">
        <v>0.0</v>
      </c>
      <c r="T178" s="30">
        <v>0.0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79"/>
    </row>
    <row r="179">
      <c r="A179" s="30">
        <v>14564.4</v>
      </c>
      <c r="B179" s="31">
        <v>44507.0</v>
      </c>
      <c r="C179" s="67"/>
      <c r="D179" s="32" t="s">
        <v>277</v>
      </c>
      <c r="E179" s="32" t="s">
        <v>36</v>
      </c>
      <c r="J179" s="30">
        <v>0.0</v>
      </c>
      <c r="K179" s="30">
        <v>0.0</v>
      </c>
      <c r="L179" s="30">
        <v>1.0</v>
      </c>
      <c r="M179" s="32" t="s">
        <v>39</v>
      </c>
      <c r="N179" s="32" t="s">
        <v>39</v>
      </c>
      <c r="O179" s="30">
        <v>0.0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0.0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79"/>
    </row>
    <row r="180">
      <c r="A180" s="30">
        <v>14565.1</v>
      </c>
      <c r="B180" s="31">
        <v>44508.0</v>
      </c>
      <c r="C180" s="67"/>
      <c r="D180" s="32" t="s">
        <v>432</v>
      </c>
      <c r="E180" s="32" t="s">
        <v>36</v>
      </c>
      <c r="F180" s="32" t="s">
        <v>189</v>
      </c>
      <c r="G180" s="32" t="s">
        <v>107</v>
      </c>
      <c r="H180" s="30">
        <v>27519.0</v>
      </c>
      <c r="I180" s="37"/>
      <c r="J180" s="30">
        <v>0.0</v>
      </c>
      <c r="K180" s="30">
        <v>1.0</v>
      </c>
      <c r="L180" s="30">
        <v>0.0</v>
      </c>
      <c r="M180" s="32" t="s">
        <v>39</v>
      </c>
      <c r="N180" s="32" t="s">
        <v>39</v>
      </c>
      <c r="O180" s="30">
        <v>0.0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0.0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79"/>
    </row>
    <row r="181">
      <c r="A181" s="30">
        <v>14565.2</v>
      </c>
      <c r="B181" s="31">
        <v>44508.0</v>
      </c>
      <c r="C181" s="67"/>
      <c r="D181" s="32" t="s">
        <v>432</v>
      </c>
      <c r="E181" s="32" t="s">
        <v>36</v>
      </c>
      <c r="F181" s="32" t="s">
        <v>189</v>
      </c>
      <c r="G181" s="32" t="s">
        <v>107</v>
      </c>
      <c r="H181" s="30">
        <v>27519.0</v>
      </c>
      <c r="I181" s="37"/>
      <c r="J181" s="30">
        <v>0.0</v>
      </c>
      <c r="K181" s="30">
        <v>1.0</v>
      </c>
      <c r="L181" s="30">
        <v>0.0</v>
      </c>
      <c r="M181" s="32" t="s">
        <v>39</v>
      </c>
      <c r="N181" s="32" t="s">
        <v>39</v>
      </c>
      <c r="O181" s="30">
        <v>0.0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0.0</v>
      </c>
      <c r="V181" s="30">
        <v>0.0</v>
      </c>
      <c r="W181" s="30">
        <v>0.0</v>
      </c>
      <c r="X181" s="30">
        <v>0.0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79"/>
    </row>
    <row r="182">
      <c r="A182" s="30">
        <v>14565.3</v>
      </c>
      <c r="B182" s="31">
        <v>44508.0</v>
      </c>
      <c r="C182" s="67"/>
      <c r="D182" s="32" t="s">
        <v>432</v>
      </c>
      <c r="E182" s="32" t="s">
        <v>36</v>
      </c>
      <c r="J182" s="30">
        <v>0.0</v>
      </c>
      <c r="K182" s="30">
        <v>0.0</v>
      </c>
      <c r="L182" s="30">
        <v>1.0</v>
      </c>
      <c r="M182" s="32" t="s">
        <v>39</v>
      </c>
      <c r="N182" s="32" t="s">
        <v>39</v>
      </c>
      <c r="O182" s="30">
        <v>0.0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0.0</v>
      </c>
      <c r="V182" s="30">
        <v>0.0</v>
      </c>
      <c r="W182" s="30">
        <v>0.0</v>
      </c>
      <c r="X182" s="30">
        <v>0.0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79"/>
    </row>
    <row r="183">
      <c r="A183" s="30">
        <v>14565.4</v>
      </c>
      <c r="B183" s="31">
        <v>44508.0</v>
      </c>
      <c r="C183" s="67"/>
      <c r="D183" s="32" t="s">
        <v>432</v>
      </c>
      <c r="E183" s="32" t="s">
        <v>36</v>
      </c>
      <c r="J183" s="30">
        <v>0.0</v>
      </c>
      <c r="K183" s="30">
        <v>0.0</v>
      </c>
      <c r="L183" s="30">
        <v>1.0</v>
      </c>
      <c r="M183" s="32" t="s">
        <v>39</v>
      </c>
      <c r="N183" s="32" t="s">
        <v>39</v>
      </c>
      <c r="O183" s="30">
        <v>0.0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0.0</v>
      </c>
      <c r="V183" s="30">
        <v>0.0</v>
      </c>
      <c r="W183" s="30">
        <v>0.0</v>
      </c>
      <c r="X183" s="30">
        <v>0.0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79"/>
    </row>
    <row r="184">
      <c r="A184" s="30">
        <v>14565.5</v>
      </c>
      <c r="B184" s="31">
        <v>44508.0</v>
      </c>
      <c r="C184" s="67"/>
      <c r="D184" s="32" t="s">
        <v>432</v>
      </c>
      <c r="E184" s="32" t="s">
        <v>36</v>
      </c>
      <c r="J184" s="30">
        <v>1.0</v>
      </c>
      <c r="K184" s="30">
        <v>0.0</v>
      </c>
      <c r="L184" s="30">
        <v>0.0</v>
      </c>
      <c r="M184" s="32" t="s">
        <v>39</v>
      </c>
      <c r="N184" s="32" t="s">
        <v>39</v>
      </c>
      <c r="O184" s="30">
        <v>0.0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0.0</v>
      </c>
      <c r="V184" s="30">
        <v>0.0</v>
      </c>
      <c r="W184" s="30">
        <v>0.0</v>
      </c>
      <c r="X184" s="30">
        <v>0.0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79"/>
    </row>
    <row r="185">
      <c r="A185" s="30">
        <v>14566.1</v>
      </c>
      <c r="B185" s="31">
        <v>44508.0</v>
      </c>
      <c r="C185" s="31">
        <v>44579.0</v>
      </c>
      <c r="D185" s="32" t="s">
        <v>454</v>
      </c>
      <c r="E185" s="32" t="s">
        <v>36</v>
      </c>
      <c r="F185" s="32" t="s">
        <v>388</v>
      </c>
      <c r="G185" s="33" t="s">
        <v>389</v>
      </c>
      <c r="H185" s="34">
        <v>27592.0</v>
      </c>
      <c r="I185" s="35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0.0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6.0</v>
      </c>
      <c r="V185" s="30">
        <v>5.0</v>
      </c>
      <c r="W185" s="30">
        <v>10.0</v>
      </c>
      <c r="X185" s="30">
        <v>0.0</v>
      </c>
      <c r="Y185" s="30">
        <v>1.0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79"/>
    </row>
    <row r="186">
      <c r="A186" s="30">
        <v>14566.2</v>
      </c>
      <c r="B186" s="31">
        <v>44508.0</v>
      </c>
      <c r="C186" s="31">
        <v>44579.0</v>
      </c>
      <c r="D186" s="32" t="s">
        <v>454</v>
      </c>
      <c r="E186" s="32" t="s">
        <v>36</v>
      </c>
      <c r="F186" s="32" t="s">
        <v>388</v>
      </c>
      <c r="G186" s="32" t="s">
        <v>389</v>
      </c>
      <c r="H186" s="30">
        <v>27592.0</v>
      </c>
      <c r="I186" s="37"/>
      <c r="J186" s="30">
        <v>0.0</v>
      </c>
      <c r="K186" s="30">
        <v>1.0</v>
      </c>
      <c r="L186" s="30">
        <v>0.0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6.0</v>
      </c>
      <c r="AF186" s="30">
        <v>1.0</v>
      </c>
      <c r="AG186" s="30">
        <v>10.0</v>
      </c>
      <c r="AH186" s="30">
        <v>0.0</v>
      </c>
      <c r="AI186" s="30">
        <v>1.0</v>
      </c>
      <c r="AJ186" s="79"/>
    </row>
    <row r="187">
      <c r="A187" s="30">
        <v>14567.1</v>
      </c>
      <c r="B187" s="31">
        <v>44508.0</v>
      </c>
      <c r="C187" s="67"/>
      <c r="D187" s="32" t="s">
        <v>255</v>
      </c>
      <c r="E187" s="32" t="s">
        <v>36</v>
      </c>
      <c r="F187" s="32" t="s">
        <v>314</v>
      </c>
      <c r="G187" s="32" t="s">
        <v>38</v>
      </c>
      <c r="H187" s="30">
        <v>27606.0</v>
      </c>
      <c r="I187" s="35"/>
      <c r="J187" s="30">
        <v>0.0</v>
      </c>
      <c r="K187" s="30">
        <v>1.0</v>
      </c>
      <c r="L187" s="30">
        <v>0.0</v>
      </c>
      <c r="M187" s="32" t="s">
        <v>39</v>
      </c>
      <c r="N187" s="32" t="s">
        <v>39</v>
      </c>
      <c r="O187" s="30">
        <v>0.0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79"/>
    </row>
    <row r="188">
      <c r="A188" s="30">
        <v>14567.2</v>
      </c>
      <c r="B188" s="31">
        <v>44508.0</v>
      </c>
      <c r="C188" s="67"/>
      <c r="D188" s="32" t="s">
        <v>255</v>
      </c>
      <c r="E188" s="32" t="s">
        <v>36</v>
      </c>
      <c r="F188" s="32" t="s">
        <v>253</v>
      </c>
      <c r="G188" s="32" t="s">
        <v>107</v>
      </c>
      <c r="H188" s="30">
        <v>27511.0</v>
      </c>
      <c r="I188" s="37"/>
      <c r="J188" s="30">
        <v>0.0</v>
      </c>
      <c r="K188" s="30">
        <v>1.0</v>
      </c>
      <c r="L188" s="30">
        <v>0.0</v>
      </c>
      <c r="M188" s="32" t="s">
        <v>39</v>
      </c>
      <c r="N188" s="32" t="s">
        <v>39</v>
      </c>
      <c r="O188" s="30">
        <v>0.0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79"/>
    </row>
    <row r="189">
      <c r="A189" s="30">
        <v>14567.3</v>
      </c>
      <c r="B189" s="31">
        <v>44508.0</v>
      </c>
      <c r="C189" s="67"/>
      <c r="D189" s="32" t="s">
        <v>255</v>
      </c>
      <c r="E189" s="32" t="s">
        <v>36</v>
      </c>
      <c r="F189" s="32" t="s">
        <v>253</v>
      </c>
      <c r="G189" s="32" t="s">
        <v>107</v>
      </c>
      <c r="H189" s="30">
        <v>27511.0</v>
      </c>
      <c r="I189" s="37"/>
      <c r="J189" s="30">
        <v>0.0</v>
      </c>
      <c r="K189" s="30">
        <v>1.0</v>
      </c>
      <c r="L189" s="30">
        <v>0.0</v>
      </c>
      <c r="M189" s="32" t="s">
        <v>39</v>
      </c>
      <c r="N189" s="32" t="s">
        <v>39</v>
      </c>
      <c r="O189" s="30">
        <v>0.0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79"/>
    </row>
    <row r="190">
      <c r="A190" s="30">
        <v>14568.1</v>
      </c>
      <c r="B190" s="31">
        <v>44508.0</v>
      </c>
      <c r="C190" s="67"/>
      <c r="D190" s="32" t="s">
        <v>459</v>
      </c>
      <c r="E190" s="32" t="s">
        <v>36</v>
      </c>
      <c r="F190" s="32" t="s">
        <v>101</v>
      </c>
      <c r="G190" s="32" t="s">
        <v>74</v>
      </c>
      <c r="H190" s="30">
        <v>27587.0</v>
      </c>
      <c r="I190" s="37"/>
      <c r="J190" s="30">
        <v>0.0</v>
      </c>
      <c r="K190" s="30">
        <v>1.0</v>
      </c>
      <c r="L190" s="30">
        <v>0.0</v>
      </c>
      <c r="M190" s="32" t="s">
        <v>49</v>
      </c>
      <c r="N190" s="32" t="s">
        <v>39</v>
      </c>
      <c r="O190" s="30">
        <v>0.0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79"/>
    </row>
    <row r="191">
      <c r="A191" s="30">
        <v>14569.1</v>
      </c>
      <c r="B191" s="31">
        <v>44508.0</v>
      </c>
      <c r="C191" s="31">
        <v>44579.0</v>
      </c>
      <c r="D191" s="32" t="s">
        <v>454</v>
      </c>
      <c r="E191" s="32" t="s">
        <v>36</v>
      </c>
      <c r="F191" s="32" t="s">
        <v>388</v>
      </c>
      <c r="G191" s="32" t="s">
        <v>389</v>
      </c>
      <c r="H191" s="30">
        <v>27592.0</v>
      </c>
      <c r="I191" s="37"/>
      <c r="J191" s="30">
        <v>0.0</v>
      </c>
      <c r="K191" s="30">
        <v>1.0</v>
      </c>
      <c r="L191" s="30">
        <v>0.0</v>
      </c>
      <c r="M191" s="32" t="s">
        <v>39</v>
      </c>
      <c r="N191" s="32" t="s">
        <v>39</v>
      </c>
      <c r="O191" s="30">
        <v>0.0</v>
      </c>
      <c r="P191" s="30">
        <v>2.0</v>
      </c>
      <c r="Q191" s="30">
        <v>5.0</v>
      </c>
      <c r="R191" s="30">
        <v>10.0</v>
      </c>
      <c r="S191" s="30">
        <v>1.0</v>
      </c>
      <c r="T191" s="30">
        <v>1.0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79"/>
    </row>
    <row r="192">
      <c r="A192" s="30">
        <v>14569.2</v>
      </c>
      <c r="B192" s="31">
        <v>44508.0</v>
      </c>
      <c r="C192" s="31">
        <v>44579.0</v>
      </c>
      <c r="D192" s="32" t="s">
        <v>454</v>
      </c>
      <c r="E192" s="32" t="s">
        <v>36</v>
      </c>
      <c r="F192" s="32" t="s">
        <v>388</v>
      </c>
      <c r="G192" s="32" t="s">
        <v>389</v>
      </c>
      <c r="H192" s="30">
        <v>27592.0</v>
      </c>
      <c r="I192" s="37"/>
      <c r="J192" s="30">
        <v>0.0</v>
      </c>
      <c r="K192" s="30">
        <v>1.0</v>
      </c>
      <c r="L192" s="30">
        <v>0.0</v>
      </c>
      <c r="M192" s="32" t="s">
        <v>39</v>
      </c>
      <c r="N192" s="32" t="s">
        <v>39</v>
      </c>
      <c r="O192" s="30">
        <v>0.0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6.0</v>
      </c>
      <c r="V192" s="30">
        <v>5.0</v>
      </c>
      <c r="W192" s="30">
        <v>10.0</v>
      </c>
      <c r="X192" s="30">
        <v>2.0</v>
      </c>
      <c r="Y192" s="30">
        <v>1.0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79"/>
    </row>
    <row r="193">
      <c r="A193" s="30">
        <v>14570.1</v>
      </c>
      <c r="B193" s="31">
        <v>44508.0</v>
      </c>
      <c r="C193" s="67"/>
      <c r="D193" s="32" t="s">
        <v>96</v>
      </c>
      <c r="E193" s="32" t="s">
        <v>36</v>
      </c>
      <c r="F193" s="32" t="s">
        <v>118</v>
      </c>
      <c r="G193" s="32" t="s">
        <v>38</v>
      </c>
      <c r="H193" s="30">
        <v>27601.0</v>
      </c>
      <c r="I193" s="37"/>
      <c r="J193" s="30">
        <v>0.0</v>
      </c>
      <c r="K193" s="30">
        <v>1.0</v>
      </c>
      <c r="L193" s="30">
        <v>0.0</v>
      </c>
      <c r="M193" s="32" t="s">
        <v>39</v>
      </c>
      <c r="N193" s="32" t="s">
        <v>39</v>
      </c>
      <c r="O193" s="30">
        <v>0.0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79"/>
    </row>
    <row r="194">
      <c r="A194" s="30">
        <v>14570.2</v>
      </c>
      <c r="B194" s="31">
        <v>44508.0</v>
      </c>
      <c r="C194" s="67"/>
      <c r="D194" s="32" t="s">
        <v>96</v>
      </c>
      <c r="E194" s="32" t="s">
        <v>36</v>
      </c>
      <c r="F194" s="32" t="s">
        <v>118</v>
      </c>
      <c r="G194" s="32" t="s">
        <v>38</v>
      </c>
      <c r="H194" s="30">
        <v>27601.0</v>
      </c>
      <c r="I194" s="37"/>
      <c r="J194" s="30">
        <v>0.0</v>
      </c>
      <c r="K194" s="30">
        <v>1.0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0.0</v>
      </c>
      <c r="V194" s="30">
        <v>0.0</v>
      </c>
      <c r="W194" s="30">
        <v>0.0</v>
      </c>
      <c r="X194" s="30">
        <v>0.0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79"/>
    </row>
    <row r="195">
      <c r="A195" s="30">
        <v>14570.3</v>
      </c>
      <c r="B195" s="31">
        <v>44508.0</v>
      </c>
      <c r="C195" s="67"/>
      <c r="D195" s="32" t="s">
        <v>96</v>
      </c>
      <c r="E195" s="32" t="s">
        <v>36</v>
      </c>
      <c r="F195" s="32" t="s">
        <v>118</v>
      </c>
      <c r="G195" s="32" t="s">
        <v>38</v>
      </c>
      <c r="H195" s="30">
        <v>27601.0</v>
      </c>
      <c r="I195" s="37"/>
      <c r="J195" s="30">
        <v>0.0</v>
      </c>
      <c r="K195" s="30">
        <v>1.0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0.0</v>
      </c>
      <c r="AF195" s="30">
        <v>0.0</v>
      </c>
      <c r="AG195" s="30">
        <v>0.0</v>
      </c>
      <c r="AH195" s="30">
        <v>0.0</v>
      </c>
      <c r="AI195" s="30">
        <v>0.0</v>
      </c>
      <c r="AJ195" s="79"/>
    </row>
    <row r="196">
      <c r="A196" s="30">
        <v>14571.1</v>
      </c>
      <c r="B196" s="31">
        <v>44508.0</v>
      </c>
      <c r="C196" s="67"/>
      <c r="D196" s="32" t="s">
        <v>57</v>
      </c>
      <c r="E196" s="32" t="s">
        <v>58</v>
      </c>
      <c r="F196" s="32" t="s">
        <v>149</v>
      </c>
      <c r="G196" s="32" t="s">
        <v>38</v>
      </c>
      <c r="H196" s="30">
        <v>27603.0</v>
      </c>
      <c r="I196" s="37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0.0</v>
      </c>
      <c r="AF196" s="30">
        <v>0.0</v>
      </c>
      <c r="AG196" s="30">
        <v>0.0</v>
      </c>
      <c r="AH196" s="30">
        <v>0.0</v>
      </c>
      <c r="AI196" s="30">
        <v>0.0</v>
      </c>
      <c r="AJ196" s="79"/>
    </row>
    <row r="197">
      <c r="A197" s="30">
        <v>14572.1</v>
      </c>
      <c r="B197" s="31">
        <v>44508.0</v>
      </c>
      <c r="C197" s="67"/>
      <c r="D197" s="32" t="s">
        <v>348</v>
      </c>
      <c r="E197" s="32" t="s">
        <v>46</v>
      </c>
      <c r="I197" s="35"/>
      <c r="J197" s="30">
        <v>1.0</v>
      </c>
      <c r="K197" s="30">
        <v>0.0</v>
      </c>
      <c r="L197" s="30">
        <v>0.0</v>
      </c>
      <c r="M197" s="32" t="s">
        <v>49</v>
      </c>
      <c r="N197" s="32" t="s">
        <v>39</v>
      </c>
      <c r="O197" s="30">
        <v>0.0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0.0</v>
      </c>
      <c r="AA197" s="30">
        <v>0.0</v>
      </c>
      <c r="AB197" s="30">
        <v>0.0</v>
      </c>
      <c r="AC197" s="30">
        <v>0.0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79"/>
    </row>
    <row r="198">
      <c r="A198" s="30">
        <v>14572.2</v>
      </c>
      <c r="B198" s="31">
        <v>44508.0</v>
      </c>
      <c r="C198" s="67"/>
      <c r="D198" s="32" t="s">
        <v>348</v>
      </c>
      <c r="E198" s="32" t="s">
        <v>46</v>
      </c>
      <c r="F198" s="32" t="s">
        <v>176</v>
      </c>
      <c r="G198" s="32" t="s">
        <v>107</v>
      </c>
      <c r="H198" s="30">
        <v>27513.0</v>
      </c>
      <c r="I198" s="37"/>
      <c r="J198" s="30">
        <v>0.0</v>
      </c>
      <c r="K198" s="30">
        <v>1.0</v>
      </c>
      <c r="L198" s="30">
        <v>0.0</v>
      </c>
      <c r="M198" s="32" t="s">
        <v>49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0.0</v>
      </c>
      <c r="AA198" s="30">
        <v>0.0</v>
      </c>
      <c r="AB198" s="30">
        <v>0.0</v>
      </c>
      <c r="AC198" s="30">
        <v>0.0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79"/>
    </row>
    <row r="199">
      <c r="A199" s="30">
        <v>14573.1</v>
      </c>
      <c r="B199" s="31">
        <v>44508.0</v>
      </c>
      <c r="C199" s="67"/>
      <c r="D199" s="32" t="s">
        <v>432</v>
      </c>
      <c r="E199" s="32" t="s">
        <v>36</v>
      </c>
      <c r="F199" s="32" t="s">
        <v>196</v>
      </c>
      <c r="G199" s="32" t="s">
        <v>165</v>
      </c>
      <c r="H199" s="30">
        <v>27560.0</v>
      </c>
      <c r="I199" s="37"/>
      <c r="J199" s="30">
        <v>0.0</v>
      </c>
      <c r="K199" s="30">
        <v>1.0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0.0</v>
      </c>
      <c r="X199" s="30">
        <v>0.0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79"/>
    </row>
    <row r="200">
      <c r="A200" s="30">
        <v>14573.2</v>
      </c>
      <c r="B200" s="31">
        <v>44508.0</v>
      </c>
      <c r="C200" s="67"/>
      <c r="D200" s="32" t="s">
        <v>432</v>
      </c>
      <c r="E200" s="32" t="s">
        <v>36</v>
      </c>
      <c r="F200" s="32" t="s">
        <v>189</v>
      </c>
      <c r="G200" s="32" t="s">
        <v>107</v>
      </c>
      <c r="H200" s="30">
        <v>27519.0</v>
      </c>
      <c r="I200" s="37"/>
      <c r="J200" s="30">
        <v>0.0</v>
      </c>
      <c r="K200" s="30">
        <v>1.0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0.0</v>
      </c>
      <c r="AA200" s="30">
        <v>0.0</v>
      </c>
      <c r="AB200" s="30">
        <v>0.0</v>
      </c>
      <c r="AC200" s="30">
        <v>0.0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79"/>
    </row>
    <row r="201">
      <c r="A201" s="30">
        <v>14573.3</v>
      </c>
      <c r="B201" s="31">
        <v>44508.0</v>
      </c>
      <c r="C201" s="67"/>
      <c r="D201" s="32" t="s">
        <v>432</v>
      </c>
      <c r="E201" s="32" t="s">
        <v>36</v>
      </c>
      <c r="F201" s="32" t="s">
        <v>189</v>
      </c>
      <c r="G201" s="32" t="s">
        <v>107</v>
      </c>
      <c r="H201" s="30">
        <v>27519.0</v>
      </c>
      <c r="I201" s="37"/>
      <c r="J201" s="30">
        <v>0.0</v>
      </c>
      <c r="K201" s="30">
        <v>1.0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0.0</v>
      </c>
      <c r="AA201" s="30">
        <v>0.0</v>
      </c>
      <c r="AB201" s="30">
        <v>0.0</v>
      </c>
      <c r="AC201" s="30">
        <v>0.0</v>
      </c>
      <c r="AD201" s="30">
        <v>0.0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79"/>
    </row>
    <row r="202">
      <c r="A202" s="30">
        <v>14573.4</v>
      </c>
      <c r="B202" s="31">
        <v>44508.0</v>
      </c>
      <c r="C202" s="67"/>
      <c r="D202" s="32" t="s">
        <v>432</v>
      </c>
      <c r="E202" s="32" t="s">
        <v>36</v>
      </c>
      <c r="J202" s="30">
        <v>0.0</v>
      </c>
      <c r="K202" s="30">
        <v>0.0</v>
      </c>
      <c r="L202" s="30">
        <v>1.0</v>
      </c>
      <c r="M202" s="32" t="s">
        <v>39</v>
      </c>
      <c r="N202" s="32" t="s">
        <v>39</v>
      </c>
      <c r="O202" s="30">
        <v>0.0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0.0</v>
      </c>
      <c r="AF202" s="30">
        <v>0.0</v>
      </c>
      <c r="AG202" s="30">
        <v>0.0</v>
      </c>
      <c r="AH202" s="30">
        <v>0.0</v>
      </c>
      <c r="AI202" s="30">
        <v>0.0</v>
      </c>
      <c r="AJ202" s="79"/>
    </row>
    <row r="203">
      <c r="A203" s="30">
        <v>14573.5</v>
      </c>
      <c r="B203" s="31">
        <v>44508.0</v>
      </c>
      <c r="C203" s="67"/>
      <c r="D203" s="32" t="s">
        <v>432</v>
      </c>
      <c r="E203" s="32" t="s">
        <v>36</v>
      </c>
      <c r="J203" s="30">
        <v>1.0</v>
      </c>
      <c r="K203" s="30">
        <v>0.0</v>
      </c>
      <c r="L203" s="30">
        <v>0.0</v>
      </c>
      <c r="M203" s="32" t="s">
        <v>39</v>
      </c>
      <c r="N203" s="32" t="s">
        <v>39</v>
      </c>
      <c r="O203" s="30">
        <v>0.0</v>
      </c>
      <c r="P203" s="30">
        <v>0.0</v>
      </c>
      <c r="Q203" s="30">
        <v>0.0</v>
      </c>
      <c r="R203" s="30">
        <v>0.0</v>
      </c>
      <c r="S203" s="30">
        <v>0.0</v>
      </c>
      <c r="T203" s="30">
        <v>0.0</v>
      </c>
      <c r="U203" s="30">
        <v>0.0</v>
      </c>
      <c r="V203" s="30">
        <v>0.0</v>
      </c>
      <c r="W203" s="30">
        <v>0.0</v>
      </c>
      <c r="X203" s="30">
        <v>0.0</v>
      </c>
      <c r="Y203" s="30">
        <v>0.0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79"/>
    </row>
    <row r="204">
      <c r="A204" s="30">
        <v>14573.6</v>
      </c>
      <c r="B204" s="31">
        <v>44508.0</v>
      </c>
      <c r="C204" s="67"/>
      <c r="D204" s="32" t="s">
        <v>432</v>
      </c>
      <c r="E204" s="32" t="s">
        <v>36</v>
      </c>
      <c r="J204" s="30">
        <v>1.0</v>
      </c>
      <c r="K204" s="30">
        <v>0.0</v>
      </c>
      <c r="L204" s="30">
        <v>0.0</v>
      </c>
      <c r="M204" s="32" t="s">
        <v>39</v>
      </c>
      <c r="N204" s="32" t="s">
        <v>39</v>
      </c>
      <c r="O204" s="30">
        <v>0.0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79"/>
    </row>
    <row r="205">
      <c r="A205" s="30">
        <v>14574.1</v>
      </c>
      <c r="B205" s="31">
        <v>44508.0</v>
      </c>
      <c r="C205" s="67"/>
      <c r="D205" s="32" t="s">
        <v>379</v>
      </c>
      <c r="E205" s="32" t="s">
        <v>104</v>
      </c>
      <c r="F205" s="32" t="s">
        <v>203</v>
      </c>
      <c r="G205" s="32" t="s">
        <v>38</v>
      </c>
      <c r="H205" s="30">
        <v>27613.0</v>
      </c>
      <c r="I205" s="37"/>
      <c r="J205" s="30">
        <v>0.0</v>
      </c>
      <c r="K205" s="30">
        <v>1.0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79"/>
    </row>
    <row r="206">
      <c r="A206" s="30">
        <v>14574.2</v>
      </c>
      <c r="B206" s="31">
        <v>44508.0</v>
      </c>
      <c r="C206" s="67"/>
      <c r="D206" s="32" t="s">
        <v>379</v>
      </c>
      <c r="E206" s="32" t="s">
        <v>104</v>
      </c>
      <c r="F206" s="32" t="s">
        <v>203</v>
      </c>
      <c r="G206" s="32" t="s">
        <v>38</v>
      </c>
      <c r="H206" s="30">
        <v>27613.0</v>
      </c>
      <c r="I206" s="37"/>
      <c r="J206" s="30">
        <v>0.0</v>
      </c>
      <c r="K206" s="30">
        <v>1.0</v>
      </c>
      <c r="L206" s="30">
        <v>0.0</v>
      </c>
      <c r="M206" s="32" t="s">
        <v>39</v>
      </c>
      <c r="N206" s="32" t="s">
        <v>39</v>
      </c>
      <c r="O206" s="30">
        <v>0.0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79"/>
    </row>
    <row r="207">
      <c r="A207" s="30">
        <v>14574.3</v>
      </c>
      <c r="B207" s="31">
        <v>44508.0</v>
      </c>
      <c r="C207" s="67"/>
      <c r="D207" s="32" t="s">
        <v>379</v>
      </c>
      <c r="E207" s="32" t="s">
        <v>104</v>
      </c>
      <c r="F207" s="32" t="s">
        <v>204</v>
      </c>
      <c r="G207" s="32" t="s">
        <v>38</v>
      </c>
      <c r="H207" s="30">
        <v>27617.0</v>
      </c>
      <c r="I207" s="37"/>
      <c r="J207" s="30">
        <v>0.0</v>
      </c>
      <c r="K207" s="30">
        <v>1.0</v>
      </c>
      <c r="L207" s="30">
        <v>0.0</v>
      </c>
      <c r="M207" s="32" t="s">
        <v>39</v>
      </c>
      <c r="N207" s="32" t="s">
        <v>39</v>
      </c>
      <c r="O207" s="30">
        <v>0.0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79"/>
    </row>
    <row r="208">
      <c r="A208" s="30">
        <v>14574.4</v>
      </c>
      <c r="B208" s="31">
        <v>44508.0</v>
      </c>
      <c r="C208" s="67"/>
      <c r="D208" s="32" t="s">
        <v>379</v>
      </c>
      <c r="E208" s="32" t="s">
        <v>104</v>
      </c>
      <c r="F208" s="32" t="s">
        <v>204</v>
      </c>
      <c r="G208" s="32" t="s">
        <v>38</v>
      </c>
      <c r="H208" s="30">
        <v>27617.0</v>
      </c>
      <c r="I208" s="37"/>
      <c r="J208" s="30">
        <v>0.0</v>
      </c>
      <c r="K208" s="30">
        <v>1.0</v>
      </c>
      <c r="L208" s="30">
        <v>0.0</v>
      </c>
      <c r="M208" s="32" t="s">
        <v>39</v>
      </c>
      <c r="N208" s="32" t="s">
        <v>39</v>
      </c>
      <c r="O208" s="30">
        <v>0.0</v>
      </c>
      <c r="P208" s="30">
        <v>0.0</v>
      </c>
      <c r="Q208" s="30">
        <v>0.0</v>
      </c>
      <c r="R208" s="30">
        <v>0.0</v>
      </c>
      <c r="S208" s="30">
        <v>0.0</v>
      </c>
      <c r="T208" s="30">
        <v>0.0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79"/>
    </row>
    <row r="209">
      <c r="A209" s="30">
        <v>14574.5</v>
      </c>
      <c r="B209" s="31">
        <v>44508.0</v>
      </c>
      <c r="C209" s="67"/>
      <c r="D209" s="32" t="s">
        <v>379</v>
      </c>
      <c r="E209" s="32" t="s">
        <v>104</v>
      </c>
      <c r="F209" s="32" t="s">
        <v>204</v>
      </c>
      <c r="G209" s="32" t="s">
        <v>38</v>
      </c>
      <c r="H209" s="30">
        <v>27617.0</v>
      </c>
      <c r="I209" s="35"/>
      <c r="J209" s="30">
        <v>0.0</v>
      </c>
      <c r="K209" s="30">
        <v>1.0</v>
      </c>
      <c r="L209" s="30">
        <v>0.0</v>
      </c>
      <c r="M209" s="32" t="s">
        <v>39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79"/>
    </row>
    <row r="210">
      <c r="A210" s="30">
        <v>14574.6</v>
      </c>
      <c r="B210" s="31">
        <v>44508.0</v>
      </c>
      <c r="C210" s="67"/>
      <c r="D210" s="32" t="s">
        <v>379</v>
      </c>
      <c r="E210" s="32" t="s">
        <v>104</v>
      </c>
      <c r="G210" s="38"/>
      <c r="H210" s="38"/>
      <c r="I210" s="35"/>
      <c r="J210" s="30">
        <v>1.0</v>
      </c>
      <c r="K210" s="30">
        <v>0.0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0.0</v>
      </c>
      <c r="V210" s="30">
        <v>0.0</v>
      </c>
      <c r="W210" s="30">
        <v>0.0</v>
      </c>
      <c r="X210" s="30">
        <v>0.0</v>
      </c>
      <c r="Y210" s="30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79"/>
    </row>
    <row r="211">
      <c r="A211" s="30">
        <v>14575.1</v>
      </c>
      <c r="B211" s="31">
        <v>44508.0</v>
      </c>
      <c r="C211" s="67"/>
      <c r="D211" s="32" t="s">
        <v>255</v>
      </c>
      <c r="E211" s="32" t="s">
        <v>36</v>
      </c>
      <c r="F211" s="32" t="s">
        <v>314</v>
      </c>
      <c r="G211" s="32" t="s">
        <v>38</v>
      </c>
      <c r="H211" s="30">
        <v>27606.0</v>
      </c>
      <c r="I211" s="37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79"/>
    </row>
    <row r="212">
      <c r="A212" s="30">
        <v>14575.2</v>
      </c>
      <c r="B212" s="31">
        <v>44508.0</v>
      </c>
      <c r="C212" s="67"/>
      <c r="D212" s="32" t="s">
        <v>255</v>
      </c>
      <c r="E212" s="32" t="s">
        <v>36</v>
      </c>
      <c r="F212" s="32" t="s">
        <v>314</v>
      </c>
      <c r="G212" s="33" t="s">
        <v>38</v>
      </c>
      <c r="H212" s="34">
        <v>27606.0</v>
      </c>
      <c r="I212" s="35"/>
      <c r="J212" s="30">
        <v>0.0</v>
      </c>
      <c r="K212" s="30">
        <v>1.0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79"/>
    </row>
    <row r="213">
      <c r="A213" s="30">
        <v>14575.3</v>
      </c>
      <c r="B213" s="31">
        <v>44508.0</v>
      </c>
      <c r="C213" s="67"/>
      <c r="D213" s="32" t="s">
        <v>255</v>
      </c>
      <c r="E213" s="32" t="s">
        <v>36</v>
      </c>
      <c r="F213" s="32" t="s">
        <v>212</v>
      </c>
      <c r="G213" s="33" t="s">
        <v>38</v>
      </c>
      <c r="H213" s="34">
        <v>27606.0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79"/>
    </row>
    <row r="214">
      <c r="A214" s="30">
        <v>14575.4</v>
      </c>
      <c r="B214" s="31">
        <v>44508.0</v>
      </c>
      <c r="C214" s="67"/>
      <c r="D214" s="32" t="s">
        <v>255</v>
      </c>
      <c r="E214" s="32" t="s">
        <v>36</v>
      </c>
      <c r="F214" s="32" t="s">
        <v>212</v>
      </c>
      <c r="G214" s="33" t="s">
        <v>38</v>
      </c>
      <c r="H214" s="34">
        <v>27606.0</v>
      </c>
      <c r="I214" s="35"/>
      <c r="J214" s="30">
        <v>0.0</v>
      </c>
      <c r="K214" s="30">
        <v>1.0</v>
      </c>
      <c r="L214" s="30">
        <v>0.0</v>
      </c>
      <c r="M214" s="32" t="s">
        <v>39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79"/>
    </row>
    <row r="215">
      <c r="A215" s="30">
        <v>14575.5</v>
      </c>
      <c r="B215" s="31">
        <v>44508.0</v>
      </c>
      <c r="C215" s="67"/>
      <c r="D215" s="32" t="s">
        <v>255</v>
      </c>
      <c r="E215" s="32" t="s">
        <v>36</v>
      </c>
      <c r="F215" s="32" t="s">
        <v>117</v>
      </c>
      <c r="G215" s="33" t="s">
        <v>38</v>
      </c>
      <c r="H215" s="34">
        <v>27601.0</v>
      </c>
      <c r="I215" s="35"/>
      <c r="J215" s="30">
        <v>0.0</v>
      </c>
      <c r="K215" s="30">
        <v>1.0</v>
      </c>
      <c r="L215" s="30">
        <v>0.0</v>
      </c>
      <c r="M215" s="32" t="s">
        <v>39</v>
      </c>
      <c r="N215" s="32" t="s">
        <v>39</v>
      </c>
      <c r="O215" s="30">
        <v>0.0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79"/>
    </row>
    <row r="216">
      <c r="A216" s="30">
        <v>14576.1</v>
      </c>
      <c r="B216" s="31">
        <v>44508.0</v>
      </c>
      <c r="C216" s="31">
        <v>44511.0</v>
      </c>
      <c r="D216" s="32" t="s">
        <v>257</v>
      </c>
      <c r="E216" s="32" t="s">
        <v>258</v>
      </c>
      <c r="F216" s="32" t="s">
        <v>280</v>
      </c>
      <c r="G216" s="33" t="s">
        <v>107</v>
      </c>
      <c r="H216" s="34">
        <v>27511.0</v>
      </c>
      <c r="I216" s="35"/>
      <c r="J216" s="30">
        <v>0.0</v>
      </c>
      <c r="K216" s="30">
        <v>1.0</v>
      </c>
      <c r="L216" s="30">
        <v>0.0</v>
      </c>
      <c r="M216" s="32" t="s">
        <v>49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1.0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79"/>
    </row>
    <row r="217">
      <c r="A217" s="30">
        <v>14576.2</v>
      </c>
      <c r="B217" s="31">
        <v>44508.0</v>
      </c>
      <c r="C217" s="31">
        <v>44509.0</v>
      </c>
      <c r="D217" s="32" t="s">
        <v>257</v>
      </c>
      <c r="E217" s="32" t="s">
        <v>258</v>
      </c>
      <c r="F217" s="32" t="s">
        <v>280</v>
      </c>
      <c r="G217" s="32" t="s">
        <v>107</v>
      </c>
      <c r="H217" s="30">
        <v>27511.0</v>
      </c>
      <c r="I217" s="37"/>
      <c r="J217" s="30">
        <v>0.0</v>
      </c>
      <c r="K217" s="30">
        <v>1.0</v>
      </c>
      <c r="L217" s="30">
        <v>0.0</v>
      </c>
      <c r="M217" s="32" t="s">
        <v>49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1.0</v>
      </c>
      <c r="AJ217" s="79"/>
    </row>
    <row r="218">
      <c r="A218" s="30">
        <v>14576.3</v>
      </c>
      <c r="B218" s="31">
        <v>44508.0</v>
      </c>
      <c r="C218" s="31">
        <v>44509.0</v>
      </c>
      <c r="D218" s="32" t="s">
        <v>257</v>
      </c>
      <c r="E218" s="32" t="s">
        <v>258</v>
      </c>
      <c r="G218" s="38"/>
      <c r="H218" s="38"/>
      <c r="I218" s="35"/>
      <c r="J218" s="30">
        <v>0.0</v>
      </c>
      <c r="K218" s="30">
        <v>0.0</v>
      </c>
      <c r="L218" s="30">
        <v>1.0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1.0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79"/>
    </row>
    <row r="219">
      <c r="A219" s="30">
        <v>14577.1</v>
      </c>
      <c r="B219" s="31">
        <v>44509.0</v>
      </c>
      <c r="C219" s="31">
        <v>44518.0</v>
      </c>
      <c r="D219" s="32" t="s">
        <v>119</v>
      </c>
      <c r="E219" s="32" t="s">
        <v>36</v>
      </c>
      <c r="F219" s="32" t="s">
        <v>120</v>
      </c>
      <c r="G219" s="33" t="s">
        <v>38</v>
      </c>
      <c r="H219" s="34">
        <v>27616.0</v>
      </c>
      <c r="I219" s="35"/>
      <c r="J219" s="30">
        <v>0.0</v>
      </c>
      <c r="K219" s="30">
        <v>1.0</v>
      </c>
      <c r="L219" s="30">
        <v>0.0</v>
      </c>
      <c r="M219" s="32" t="s">
        <v>49</v>
      </c>
      <c r="N219" s="32" t="s">
        <v>39</v>
      </c>
      <c r="O219" s="30">
        <v>1.0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11.0</v>
      </c>
      <c r="V219" s="30">
        <v>4.0</v>
      </c>
      <c r="W219" s="30">
        <v>10.0</v>
      </c>
      <c r="X219" s="30">
        <v>1.0</v>
      </c>
      <c r="Y219" s="30">
        <v>1.0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79"/>
    </row>
    <row r="220">
      <c r="A220" s="30">
        <v>14577.2</v>
      </c>
      <c r="B220" s="31">
        <v>44509.0</v>
      </c>
      <c r="C220" s="31">
        <v>44518.0</v>
      </c>
      <c r="D220" s="32" t="s">
        <v>119</v>
      </c>
      <c r="E220" s="32" t="s">
        <v>36</v>
      </c>
      <c r="J220" s="30">
        <v>0.0</v>
      </c>
      <c r="K220" s="30">
        <v>0.0</v>
      </c>
      <c r="L220" s="30">
        <v>1.0</v>
      </c>
      <c r="M220" s="32" t="s">
        <v>49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9.0</v>
      </c>
      <c r="V220" s="30">
        <v>6.0</v>
      </c>
      <c r="W220" s="30">
        <v>10.0</v>
      </c>
      <c r="X220" s="30">
        <v>1.0</v>
      </c>
      <c r="Y220" s="30">
        <v>1.0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79"/>
    </row>
    <row r="221">
      <c r="A221" s="30">
        <v>14577.3</v>
      </c>
      <c r="B221" s="31">
        <v>44509.0</v>
      </c>
      <c r="C221" s="31">
        <v>44518.0</v>
      </c>
      <c r="D221" s="32" t="s">
        <v>119</v>
      </c>
      <c r="E221" s="32" t="s">
        <v>36</v>
      </c>
      <c r="J221" s="30">
        <v>0.0</v>
      </c>
      <c r="K221" s="30">
        <v>0.0</v>
      </c>
      <c r="L221" s="30">
        <v>1.0</v>
      </c>
      <c r="M221" s="32" t="s">
        <v>49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11.0</v>
      </c>
      <c r="V221" s="30">
        <v>4.0</v>
      </c>
      <c r="W221" s="30">
        <v>5.0</v>
      </c>
      <c r="X221" s="30">
        <v>1.0</v>
      </c>
      <c r="Y221" s="30">
        <v>1.0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79"/>
    </row>
    <row r="222">
      <c r="A222" s="30">
        <v>14578.1</v>
      </c>
      <c r="B222" s="31">
        <v>44509.0</v>
      </c>
      <c r="C222" s="67"/>
      <c r="D222" s="32" t="s">
        <v>301</v>
      </c>
      <c r="E222" s="32" t="s">
        <v>36</v>
      </c>
      <c r="F222" s="32" t="s">
        <v>203</v>
      </c>
      <c r="G222" s="32" t="s">
        <v>38</v>
      </c>
      <c r="H222" s="30">
        <v>27613.0</v>
      </c>
      <c r="I222" s="35"/>
      <c r="J222" s="30">
        <v>0.0</v>
      </c>
      <c r="K222" s="30">
        <v>1.0</v>
      </c>
      <c r="L222" s="30">
        <v>0.0</v>
      </c>
      <c r="M222" s="32" t="s">
        <v>49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0.0</v>
      </c>
      <c r="AA222" s="30">
        <v>0.0</v>
      </c>
      <c r="AB222" s="30">
        <v>0.0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79"/>
    </row>
    <row r="223">
      <c r="A223" s="30">
        <v>14579.1</v>
      </c>
      <c r="B223" s="31">
        <v>44509.0</v>
      </c>
      <c r="C223" s="31">
        <v>44540.0</v>
      </c>
      <c r="D223" s="32" t="s">
        <v>479</v>
      </c>
      <c r="E223" s="32" t="s">
        <v>36</v>
      </c>
      <c r="F223" s="32" t="s">
        <v>59</v>
      </c>
      <c r="G223" s="33" t="s">
        <v>38</v>
      </c>
      <c r="H223" s="34">
        <v>27610.0</v>
      </c>
      <c r="I223" s="35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12.0</v>
      </c>
      <c r="AA223" s="30">
        <v>6.0</v>
      </c>
      <c r="AB223" s="30">
        <v>10.0</v>
      </c>
      <c r="AC223" s="30">
        <v>2.0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79"/>
    </row>
    <row r="224">
      <c r="A224" s="30">
        <v>14579.2</v>
      </c>
      <c r="B224" s="31">
        <v>44509.0</v>
      </c>
      <c r="C224" s="31">
        <v>44540.0</v>
      </c>
      <c r="D224" s="32" t="s">
        <v>479</v>
      </c>
      <c r="E224" s="32" t="s">
        <v>36</v>
      </c>
      <c r="J224" s="30">
        <v>0.0</v>
      </c>
      <c r="K224" s="30">
        <v>0.0</v>
      </c>
      <c r="L224" s="30">
        <v>1.0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5.0</v>
      </c>
      <c r="W224" s="30">
        <v>10.0</v>
      </c>
      <c r="X224" s="30">
        <v>2.0</v>
      </c>
      <c r="Y224" s="30">
        <v>1.0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79"/>
    </row>
    <row r="225">
      <c r="A225" s="30">
        <v>14579.3</v>
      </c>
      <c r="B225" s="31">
        <v>44509.0</v>
      </c>
      <c r="C225" s="31">
        <v>44540.0</v>
      </c>
      <c r="D225" s="32" t="s">
        <v>479</v>
      </c>
      <c r="E225" s="32" t="s">
        <v>36</v>
      </c>
      <c r="J225" s="30">
        <v>0.0</v>
      </c>
      <c r="K225" s="30">
        <v>0.0</v>
      </c>
      <c r="L225" s="30">
        <v>1.0</v>
      </c>
      <c r="M225" s="32" t="s">
        <v>39</v>
      </c>
      <c r="N225" s="32" t="s">
        <v>39</v>
      </c>
      <c r="O225" s="30">
        <v>0.0</v>
      </c>
      <c r="P225" s="30">
        <v>12.0</v>
      </c>
      <c r="Q225" s="30">
        <v>6.0</v>
      </c>
      <c r="R225" s="30">
        <v>5.0</v>
      </c>
      <c r="S225" s="30">
        <v>1.0</v>
      </c>
      <c r="T225" s="30">
        <v>1.0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79"/>
    </row>
    <row r="226">
      <c r="A226" s="30">
        <v>14579.4</v>
      </c>
      <c r="B226" s="31">
        <v>44509.0</v>
      </c>
      <c r="C226" s="31">
        <v>44540.0</v>
      </c>
      <c r="D226" s="32" t="s">
        <v>479</v>
      </c>
      <c r="E226" s="32" t="s">
        <v>36</v>
      </c>
      <c r="J226" s="30">
        <v>0.0</v>
      </c>
      <c r="K226" s="30">
        <v>0.0</v>
      </c>
      <c r="L226" s="30">
        <v>1.0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11.0</v>
      </c>
      <c r="V226" s="30">
        <v>6.0</v>
      </c>
      <c r="W226" s="30">
        <v>5.0</v>
      </c>
      <c r="X226" s="30">
        <v>0.0</v>
      </c>
      <c r="Y226" s="30">
        <v>1.0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79"/>
    </row>
    <row r="227">
      <c r="A227" s="30">
        <v>14579.5</v>
      </c>
      <c r="B227" s="31">
        <v>44509.0</v>
      </c>
      <c r="C227" s="31">
        <v>44540.0</v>
      </c>
      <c r="D227" s="32" t="s">
        <v>479</v>
      </c>
      <c r="E227" s="32" t="s">
        <v>36</v>
      </c>
      <c r="J227" s="30">
        <v>1.0</v>
      </c>
      <c r="K227" s="30">
        <v>0.0</v>
      </c>
      <c r="L227" s="30">
        <v>0.0</v>
      </c>
      <c r="M227" s="32" t="s">
        <v>39</v>
      </c>
      <c r="N227" s="32" t="s">
        <v>39</v>
      </c>
      <c r="O227" s="30">
        <v>1.0</v>
      </c>
      <c r="P227" s="30">
        <v>0.0</v>
      </c>
      <c r="Q227" s="30">
        <v>0.0</v>
      </c>
      <c r="R227" s="30">
        <v>0.0</v>
      </c>
      <c r="S227" s="30">
        <v>2.0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7.0</v>
      </c>
      <c r="AA227" s="30">
        <v>5.0</v>
      </c>
      <c r="AB227" s="30">
        <v>10.0</v>
      </c>
      <c r="AC227" s="30">
        <v>0.0</v>
      </c>
      <c r="AD227" s="30">
        <v>1.0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79"/>
    </row>
    <row r="228">
      <c r="A228" s="30">
        <v>14580.1</v>
      </c>
      <c r="B228" s="31">
        <v>44509.0</v>
      </c>
      <c r="C228" s="67"/>
      <c r="D228" s="32" t="s">
        <v>80</v>
      </c>
      <c r="E228" s="32" t="s">
        <v>36</v>
      </c>
      <c r="F228" s="32" t="s">
        <v>436</v>
      </c>
      <c r="G228" s="32" t="s">
        <v>38</v>
      </c>
      <c r="H228" s="30">
        <v>27614.0</v>
      </c>
      <c r="I228" s="37"/>
      <c r="J228" s="30">
        <v>0.0</v>
      </c>
      <c r="K228" s="30">
        <v>1.0</v>
      </c>
      <c r="L228" s="30">
        <v>0.0</v>
      </c>
      <c r="M228" s="32" t="s">
        <v>39</v>
      </c>
      <c r="N228" s="32" t="s">
        <v>39</v>
      </c>
      <c r="O228" s="30">
        <v>0.0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79"/>
    </row>
    <row r="229">
      <c r="A229" s="30">
        <v>14580.2</v>
      </c>
      <c r="B229" s="31">
        <v>44509.0</v>
      </c>
      <c r="C229" s="67"/>
      <c r="D229" s="32" t="s">
        <v>80</v>
      </c>
      <c r="E229" s="32" t="s">
        <v>36</v>
      </c>
      <c r="F229" s="32" t="s">
        <v>81</v>
      </c>
      <c r="G229" s="33" t="s">
        <v>38</v>
      </c>
      <c r="H229" s="34">
        <v>27614.0</v>
      </c>
      <c r="I229" s="35"/>
      <c r="J229" s="30">
        <v>0.0</v>
      </c>
      <c r="K229" s="30">
        <v>1.0</v>
      </c>
      <c r="L229" s="30">
        <v>0.0</v>
      </c>
      <c r="M229" s="32" t="s">
        <v>39</v>
      </c>
      <c r="N229" s="32" t="s">
        <v>39</v>
      </c>
      <c r="O229" s="30">
        <v>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79"/>
    </row>
    <row r="230">
      <c r="A230" s="30">
        <v>14580.3</v>
      </c>
      <c r="B230" s="31">
        <v>44509.0</v>
      </c>
      <c r="C230" s="67"/>
      <c r="D230" s="32" t="s">
        <v>80</v>
      </c>
      <c r="E230" s="32" t="s">
        <v>36</v>
      </c>
      <c r="F230" s="32" t="s">
        <v>40</v>
      </c>
      <c r="G230" s="37"/>
      <c r="H230" s="37"/>
      <c r="I230" s="37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79"/>
    </row>
    <row r="231">
      <c r="A231" s="30">
        <v>14580.4</v>
      </c>
      <c r="B231" s="31">
        <v>44509.0</v>
      </c>
      <c r="C231" s="67"/>
      <c r="D231" s="32" t="s">
        <v>80</v>
      </c>
      <c r="E231" s="32" t="s">
        <v>36</v>
      </c>
      <c r="J231" s="30">
        <v>0.0</v>
      </c>
      <c r="K231" s="30">
        <v>0.0</v>
      </c>
      <c r="L231" s="30">
        <v>1.0</v>
      </c>
      <c r="M231" s="32" t="s">
        <v>39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79"/>
    </row>
    <row r="232">
      <c r="A232" s="30">
        <v>14581.1</v>
      </c>
      <c r="B232" s="31">
        <v>44509.0</v>
      </c>
      <c r="C232" s="67"/>
      <c r="D232" s="32" t="s">
        <v>455</v>
      </c>
      <c r="E232" s="32" t="s">
        <v>36</v>
      </c>
      <c r="F232" s="32" t="s">
        <v>233</v>
      </c>
      <c r="G232" s="32" t="s">
        <v>234</v>
      </c>
      <c r="H232" s="30">
        <v>27502.0</v>
      </c>
      <c r="I232" s="35"/>
      <c r="J232" s="30">
        <v>0.0</v>
      </c>
      <c r="K232" s="30">
        <v>1.0</v>
      </c>
      <c r="L232" s="30">
        <v>0.0</v>
      </c>
      <c r="M232" s="32" t="s">
        <v>39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79"/>
    </row>
    <row r="233">
      <c r="A233" s="30">
        <v>14582.1</v>
      </c>
      <c r="B233" s="31">
        <v>44509.0</v>
      </c>
      <c r="C233" s="67"/>
      <c r="D233" s="32" t="s">
        <v>285</v>
      </c>
      <c r="E233" s="32" t="s">
        <v>36</v>
      </c>
      <c r="F233" s="32" t="s">
        <v>380</v>
      </c>
      <c r="G233" s="33" t="s">
        <v>62</v>
      </c>
      <c r="H233" s="34">
        <v>27526.0</v>
      </c>
      <c r="I233" s="35"/>
      <c r="J233" s="30">
        <v>0.0</v>
      </c>
      <c r="K233" s="30">
        <v>1.0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79"/>
    </row>
    <row r="234">
      <c r="A234" s="30">
        <v>14583.1</v>
      </c>
      <c r="B234" s="31">
        <v>44509.0</v>
      </c>
      <c r="C234" s="31">
        <v>44575.0</v>
      </c>
      <c r="D234" s="32" t="s">
        <v>80</v>
      </c>
      <c r="E234" s="32" t="s">
        <v>36</v>
      </c>
      <c r="F234" s="32" t="s">
        <v>81</v>
      </c>
      <c r="G234" s="33" t="s">
        <v>38</v>
      </c>
      <c r="H234" s="34">
        <v>27614.0</v>
      </c>
      <c r="I234" s="35"/>
      <c r="J234" s="30">
        <v>0.0</v>
      </c>
      <c r="K234" s="30">
        <v>1.0</v>
      </c>
      <c r="L234" s="30">
        <v>0.0</v>
      </c>
      <c r="M234" s="32" t="s">
        <v>49</v>
      </c>
      <c r="N234" s="32" t="s">
        <v>39</v>
      </c>
      <c r="O234" s="30">
        <v>0.0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7.0</v>
      </c>
      <c r="V234" s="30">
        <v>5.0</v>
      </c>
      <c r="W234" s="30">
        <v>10.0</v>
      </c>
      <c r="X234" s="30">
        <v>1.0</v>
      </c>
      <c r="Y234" s="30">
        <v>1.0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79"/>
    </row>
    <row r="235">
      <c r="A235" s="30">
        <v>14583.2</v>
      </c>
      <c r="B235" s="31">
        <v>44509.0</v>
      </c>
      <c r="C235" s="31">
        <v>44575.0</v>
      </c>
      <c r="D235" s="32" t="s">
        <v>80</v>
      </c>
      <c r="E235" s="32" t="s">
        <v>36</v>
      </c>
      <c r="F235" s="32" t="s">
        <v>81</v>
      </c>
      <c r="G235" s="33" t="s">
        <v>38</v>
      </c>
      <c r="H235" s="34">
        <v>27614.0</v>
      </c>
      <c r="I235" s="35"/>
      <c r="J235" s="30">
        <v>0.0</v>
      </c>
      <c r="K235" s="30">
        <v>1.0</v>
      </c>
      <c r="L235" s="30">
        <v>0.0</v>
      </c>
      <c r="M235" s="32" t="s">
        <v>49</v>
      </c>
      <c r="N235" s="32" t="s">
        <v>39</v>
      </c>
      <c r="O235" s="30">
        <v>0.0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4.0</v>
      </c>
      <c r="V235" s="30">
        <v>2.0</v>
      </c>
      <c r="W235" s="30">
        <v>10.0</v>
      </c>
      <c r="X235" s="30">
        <v>1.0</v>
      </c>
      <c r="Y235" s="30">
        <v>1.0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79"/>
    </row>
    <row r="236">
      <c r="A236" s="30">
        <v>14583.3</v>
      </c>
      <c r="B236" s="31">
        <v>44509.0</v>
      </c>
      <c r="C236" s="31">
        <v>44575.0</v>
      </c>
      <c r="D236" s="32" t="s">
        <v>80</v>
      </c>
      <c r="E236" s="32" t="s">
        <v>36</v>
      </c>
      <c r="J236" s="30">
        <v>0.0</v>
      </c>
      <c r="K236" s="30">
        <v>0.0</v>
      </c>
      <c r="L236" s="30">
        <v>1.0</v>
      </c>
      <c r="M236" s="32" t="s">
        <v>39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13.0</v>
      </c>
      <c r="V236" s="30">
        <v>7.0</v>
      </c>
      <c r="W236" s="30">
        <v>5.0</v>
      </c>
      <c r="X236" s="30">
        <v>1.0</v>
      </c>
      <c r="Y236" s="30">
        <v>1.0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79"/>
    </row>
    <row r="237">
      <c r="A237" s="30">
        <v>14583.4</v>
      </c>
      <c r="B237" s="31">
        <v>44509.0</v>
      </c>
      <c r="C237" s="31">
        <v>44575.0</v>
      </c>
      <c r="D237" s="32" t="s">
        <v>80</v>
      </c>
      <c r="E237" s="32" t="s">
        <v>36</v>
      </c>
      <c r="J237" s="30">
        <v>1.0</v>
      </c>
      <c r="K237" s="30">
        <v>0.0</v>
      </c>
      <c r="L237" s="30">
        <v>0.0</v>
      </c>
      <c r="M237" s="32" t="s">
        <v>39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2.0</v>
      </c>
      <c r="AA237" s="30">
        <v>3.0</v>
      </c>
      <c r="AB237" s="30">
        <v>10.0</v>
      </c>
      <c r="AC237" s="30">
        <v>1.0</v>
      </c>
      <c r="AD237" s="30">
        <v>1.0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79"/>
    </row>
    <row r="238">
      <c r="A238" s="30">
        <v>14583.5</v>
      </c>
      <c r="B238" s="31">
        <v>44509.0</v>
      </c>
      <c r="C238" s="31">
        <v>44575.0</v>
      </c>
      <c r="D238" s="32" t="s">
        <v>80</v>
      </c>
      <c r="E238" s="32" t="s">
        <v>36</v>
      </c>
      <c r="J238" s="30">
        <v>1.0</v>
      </c>
      <c r="K238" s="30">
        <v>0.0</v>
      </c>
      <c r="L238" s="30">
        <v>0.0</v>
      </c>
      <c r="M238" s="32" t="s">
        <v>39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4.0</v>
      </c>
      <c r="AF238" s="30">
        <v>2.0</v>
      </c>
      <c r="AG238" s="30">
        <v>10.0</v>
      </c>
      <c r="AH238" s="30">
        <v>1.0</v>
      </c>
      <c r="AI238" s="30">
        <v>1.0</v>
      </c>
      <c r="AJ238" s="79"/>
    </row>
    <row r="239">
      <c r="A239" s="30">
        <v>14584.1</v>
      </c>
      <c r="B239" s="31">
        <v>44509.0</v>
      </c>
      <c r="C239" s="67"/>
      <c r="D239" s="32" t="s">
        <v>468</v>
      </c>
      <c r="E239" s="32" t="s">
        <v>469</v>
      </c>
      <c r="F239" s="32" t="s">
        <v>281</v>
      </c>
      <c r="G239" s="33" t="s">
        <v>38</v>
      </c>
      <c r="H239" s="34">
        <v>27610.0</v>
      </c>
      <c r="I239" s="35"/>
      <c r="J239" s="30">
        <v>0.0</v>
      </c>
      <c r="K239" s="30">
        <v>1.0</v>
      </c>
      <c r="L239" s="30">
        <v>0.0</v>
      </c>
      <c r="M239" s="32" t="s">
        <v>39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79"/>
    </row>
    <row r="240">
      <c r="A240" s="30">
        <v>14585.1</v>
      </c>
      <c r="B240" s="31">
        <v>44509.0</v>
      </c>
      <c r="C240" s="67"/>
      <c r="D240" s="32" t="s">
        <v>423</v>
      </c>
      <c r="E240" s="32" t="s">
        <v>36</v>
      </c>
      <c r="F240" s="32" t="s">
        <v>424</v>
      </c>
      <c r="G240" s="32" t="s">
        <v>38</v>
      </c>
      <c r="H240" s="30">
        <v>27610.0</v>
      </c>
      <c r="I240" s="35"/>
      <c r="J240" s="30">
        <v>0.0</v>
      </c>
      <c r="K240" s="30">
        <v>1.0</v>
      </c>
      <c r="L240" s="30">
        <v>0.0</v>
      </c>
      <c r="M240" s="32" t="s">
        <v>39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79"/>
    </row>
    <row r="241">
      <c r="A241" s="30">
        <v>14585.2</v>
      </c>
      <c r="B241" s="31">
        <v>44509.0</v>
      </c>
      <c r="C241" s="67"/>
      <c r="D241" s="32" t="s">
        <v>423</v>
      </c>
      <c r="E241" s="32" t="s">
        <v>36</v>
      </c>
      <c r="F241" s="32" t="s">
        <v>172</v>
      </c>
      <c r="G241" s="33" t="s">
        <v>43</v>
      </c>
      <c r="H241" s="34">
        <v>27545.0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79"/>
    </row>
    <row r="242">
      <c r="A242" s="30">
        <v>14585.3</v>
      </c>
      <c r="B242" s="31">
        <v>44509.0</v>
      </c>
      <c r="C242" s="67"/>
      <c r="D242" s="32" t="s">
        <v>423</v>
      </c>
      <c r="E242" s="32" t="s">
        <v>36</v>
      </c>
      <c r="F242" s="32" t="s">
        <v>172</v>
      </c>
      <c r="G242" s="33" t="s">
        <v>43</v>
      </c>
      <c r="H242" s="34">
        <v>27545.0</v>
      </c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0.0</v>
      </c>
      <c r="V242" s="30">
        <v>0.0</v>
      </c>
      <c r="W242" s="30">
        <v>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79"/>
    </row>
    <row r="243">
      <c r="A243" s="30">
        <v>14585.4</v>
      </c>
      <c r="B243" s="31">
        <v>44509.0</v>
      </c>
      <c r="C243" s="67"/>
      <c r="D243" s="32" t="s">
        <v>423</v>
      </c>
      <c r="E243" s="32" t="s">
        <v>36</v>
      </c>
      <c r="J243" s="30">
        <v>1.0</v>
      </c>
      <c r="K243" s="30">
        <v>0.0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0.0</v>
      </c>
      <c r="V243" s="30">
        <v>0.0</v>
      </c>
      <c r="W243" s="30">
        <v>0.0</v>
      </c>
      <c r="X243" s="30">
        <v>0.0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79"/>
    </row>
    <row r="244">
      <c r="A244" s="30">
        <v>14585.5</v>
      </c>
      <c r="B244" s="31">
        <v>44509.0</v>
      </c>
      <c r="C244" s="67"/>
      <c r="D244" s="32" t="s">
        <v>423</v>
      </c>
      <c r="E244" s="32" t="s">
        <v>36</v>
      </c>
      <c r="J244" s="30">
        <v>1.0</v>
      </c>
      <c r="K244" s="30">
        <v>0.0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0.0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79"/>
    </row>
    <row r="245">
      <c r="A245" s="30">
        <v>14586.1</v>
      </c>
      <c r="B245" s="31">
        <v>44510.0</v>
      </c>
      <c r="C245" s="31">
        <v>44572.0</v>
      </c>
      <c r="D245" s="32" t="s">
        <v>423</v>
      </c>
      <c r="E245" s="32" t="s">
        <v>36</v>
      </c>
      <c r="F245" s="32" t="s">
        <v>424</v>
      </c>
      <c r="G245" s="33" t="s">
        <v>38</v>
      </c>
      <c r="H245" s="34">
        <v>27610.0</v>
      </c>
      <c r="I245" s="35"/>
      <c r="J245" s="30">
        <v>0.0</v>
      </c>
      <c r="K245" s="30">
        <v>1.0</v>
      </c>
      <c r="L245" s="30">
        <v>0.0</v>
      </c>
      <c r="M245" s="32" t="s">
        <v>39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11.0</v>
      </c>
      <c r="AA245" s="30">
        <v>5.0</v>
      </c>
      <c r="AB245" s="30">
        <v>5.0</v>
      </c>
      <c r="AC245" s="30">
        <v>1.0</v>
      </c>
      <c r="AD245" s="30">
        <v>1.0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79"/>
    </row>
    <row r="246">
      <c r="A246" s="30">
        <v>14586.2</v>
      </c>
      <c r="B246" s="31">
        <v>44510.0</v>
      </c>
      <c r="C246" s="31">
        <v>44572.0</v>
      </c>
      <c r="D246" s="32" t="s">
        <v>423</v>
      </c>
      <c r="E246" s="32" t="s">
        <v>36</v>
      </c>
      <c r="F246" s="32" t="s">
        <v>172</v>
      </c>
      <c r="G246" s="32" t="s">
        <v>43</v>
      </c>
      <c r="H246" s="30">
        <v>27545.0</v>
      </c>
      <c r="I246" s="37"/>
      <c r="J246" s="30">
        <v>0.0</v>
      </c>
      <c r="K246" s="30">
        <v>1.0</v>
      </c>
      <c r="L246" s="30">
        <v>0.0</v>
      </c>
      <c r="M246" s="32" t="s">
        <v>39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10.0</v>
      </c>
      <c r="AF246" s="30">
        <v>0.0</v>
      </c>
      <c r="AG246" s="30">
        <v>5.0</v>
      </c>
      <c r="AH246" s="30">
        <v>1.0</v>
      </c>
      <c r="AI246" s="30">
        <v>1.0</v>
      </c>
      <c r="AJ246" s="79"/>
    </row>
    <row r="247">
      <c r="A247" s="30">
        <v>14586.3</v>
      </c>
      <c r="B247" s="31">
        <v>44510.0</v>
      </c>
      <c r="C247" s="31">
        <v>44572.0</v>
      </c>
      <c r="D247" s="32" t="s">
        <v>423</v>
      </c>
      <c r="E247" s="32" t="s">
        <v>36</v>
      </c>
      <c r="F247" s="32" t="s">
        <v>300</v>
      </c>
      <c r="G247" s="32" t="s">
        <v>43</v>
      </c>
      <c r="H247" s="30">
        <v>27545.0</v>
      </c>
      <c r="I247" s="37"/>
      <c r="J247" s="30">
        <v>0.0</v>
      </c>
      <c r="K247" s="30">
        <v>1.0</v>
      </c>
      <c r="L247" s="30">
        <v>0.0</v>
      </c>
      <c r="M247" s="32" t="s">
        <v>39</v>
      </c>
      <c r="N247" s="32" t="s">
        <v>39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11.0</v>
      </c>
      <c r="V247" s="30">
        <v>5.0</v>
      </c>
      <c r="W247" s="30">
        <v>5.0</v>
      </c>
      <c r="X247" s="30">
        <v>1.0</v>
      </c>
      <c r="Y247" s="30">
        <v>1.0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79"/>
    </row>
    <row r="248">
      <c r="A248" s="30">
        <v>14586.4</v>
      </c>
      <c r="B248" s="31">
        <v>44510.0</v>
      </c>
      <c r="C248" s="31">
        <v>44572.0</v>
      </c>
      <c r="D248" s="32" t="s">
        <v>423</v>
      </c>
      <c r="E248" s="32" t="s">
        <v>36</v>
      </c>
      <c r="F248" s="32" t="s">
        <v>300</v>
      </c>
      <c r="G248" s="33" t="s">
        <v>43</v>
      </c>
      <c r="H248" s="34">
        <v>27545.0</v>
      </c>
      <c r="I248" s="35"/>
      <c r="J248" s="30">
        <v>0.0</v>
      </c>
      <c r="K248" s="30">
        <v>1.0</v>
      </c>
      <c r="L248" s="30">
        <v>0.0</v>
      </c>
      <c r="M248" s="32" t="s">
        <v>39</v>
      </c>
      <c r="N248" s="32" t="s">
        <v>39</v>
      </c>
      <c r="O248" s="30">
        <v>0.0</v>
      </c>
      <c r="P248" s="30">
        <v>11.0</v>
      </c>
      <c r="Q248" s="30">
        <v>5.0</v>
      </c>
      <c r="R248" s="30">
        <v>5.0</v>
      </c>
      <c r="S248" s="30">
        <v>2.0</v>
      </c>
      <c r="T248" s="30">
        <v>1.0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79"/>
    </row>
    <row r="249">
      <c r="A249" s="30">
        <v>14586.5</v>
      </c>
      <c r="B249" s="31">
        <v>44510.0</v>
      </c>
      <c r="C249" s="31">
        <v>44572.0</v>
      </c>
      <c r="D249" s="32" t="s">
        <v>423</v>
      </c>
      <c r="E249" s="32" t="s">
        <v>36</v>
      </c>
      <c r="F249" s="32" t="s">
        <v>300</v>
      </c>
      <c r="G249" s="33" t="s">
        <v>43</v>
      </c>
      <c r="H249" s="34">
        <v>27545.0</v>
      </c>
      <c r="I249" s="35"/>
      <c r="J249" s="30">
        <v>0.0</v>
      </c>
      <c r="K249" s="30">
        <v>1.0</v>
      </c>
      <c r="L249" s="30">
        <v>0.0</v>
      </c>
      <c r="M249" s="32" t="s">
        <v>39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11.0</v>
      </c>
      <c r="V249" s="30">
        <v>5.0</v>
      </c>
      <c r="W249" s="30">
        <v>5.0</v>
      </c>
      <c r="X249" s="30">
        <v>2.0</v>
      </c>
      <c r="Y249" s="30">
        <v>1.0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79"/>
    </row>
    <row r="250">
      <c r="A250" s="30">
        <v>14586.6</v>
      </c>
      <c r="B250" s="31">
        <v>44510.0</v>
      </c>
      <c r="C250" s="31">
        <v>44572.0</v>
      </c>
      <c r="D250" s="32" t="s">
        <v>423</v>
      </c>
      <c r="E250" s="32" t="s">
        <v>36</v>
      </c>
      <c r="J250" s="30">
        <v>1.0</v>
      </c>
      <c r="K250" s="30">
        <v>0.0</v>
      </c>
      <c r="L250" s="30">
        <v>0.0</v>
      </c>
      <c r="M250" s="32" t="s">
        <v>39</v>
      </c>
      <c r="N250" s="32" t="s">
        <v>39</v>
      </c>
      <c r="O250" s="30">
        <v>0.0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1.0</v>
      </c>
      <c r="AA250" s="30">
        <v>2.0</v>
      </c>
      <c r="AB250" s="30">
        <v>5.0</v>
      </c>
      <c r="AC250" s="30">
        <v>2.0</v>
      </c>
      <c r="AD250" s="30">
        <v>1.0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79"/>
    </row>
    <row r="251">
      <c r="A251" s="30">
        <v>14587.1</v>
      </c>
      <c r="B251" s="31">
        <v>44510.0</v>
      </c>
      <c r="C251" s="67"/>
      <c r="D251" s="32" t="s">
        <v>430</v>
      </c>
      <c r="E251" s="32" t="s">
        <v>36</v>
      </c>
      <c r="F251" s="32" t="s">
        <v>209</v>
      </c>
      <c r="G251" s="33" t="s">
        <v>38</v>
      </c>
      <c r="H251" s="34">
        <v>27609.0</v>
      </c>
      <c r="I251" s="35"/>
      <c r="J251" s="30">
        <v>0.0</v>
      </c>
      <c r="K251" s="30">
        <v>1.0</v>
      </c>
      <c r="L251" s="30">
        <v>0.0</v>
      </c>
      <c r="M251" s="32" t="s">
        <v>49</v>
      </c>
      <c r="N251" s="32" t="s">
        <v>39</v>
      </c>
      <c r="O251" s="30">
        <v>0.0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79"/>
    </row>
    <row r="252">
      <c r="A252" s="30">
        <v>14588.1</v>
      </c>
      <c r="B252" s="31">
        <v>44510.0</v>
      </c>
      <c r="C252" s="67"/>
      <c r="D252" s="32" t="s">
        <v>282</v>
      </c>
      <c r="E252" s="32" t="s">
        <v>36</v>
      </c>
      <c r="F252" s="32" t="s">
        <v>338</v>
      </c>
      <c r="G252" s="33" t="s">
        <v>38</v>
      </c>
      <c r="H252" s="34">
        <v>27614.0</v>
      </c>
      <c r="I252" s="35"/>
      <c r="J252" s="30">
        <v>0.0</v>
      </c>
      <c r="K252" s="30">
        <v>1.0</v>
      </c>
      <c r="L252" s="30">
        <v>0.0</v>
      </c>
      <c r="M252" s="32" t="s">
        <v>49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0.0</v>
      </c>
      <c r="V252" s="30">
        <v>0.0</v>
      </c>
      <c r="W252" s="30">
        <v>0.0</v>
      </c>
      <c r="X252" s="30">
        <v>0.0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79"/>
    </row>
    <row r="253">
      <c r="A253" s="30">
        <v>14589.1</v>
      </c>
      <c r="B253" s="31">
        <v>44510.0</v>
      </c>
      <c r="C253" s="31">
        <v>44511.0</v>
      </c>
      <c r="D253" s="32" t="s">
        <v>99</v>
      </c>
      <c r="E253" s="32" t="s">
        <v>36</v>
      </c>
      <c r="F253" s="32" t="s">
        <v>115</v>
      </c>
      <c r="G253" s="32" t="s">
        <v>74</v>
      </c>
      <c r="H253" s="30">
        <v>27587.0</v>
      </c>
      <c r="I253" s="35"/>
      <c r="J253" s="30">
        <v>0.0</v>
      </c>
      <c r="K253" s="30">
        <v>1.0</v>
      </c>
      <c r="L253" s="30">
        <v>0.0</v>
      </c>
      <c r="M253" s="32" t="s">
        <v>39</v>
      </c>
      <c r="N253" s="32" t="s">
        <v>39</v>
      </c>
      <c r="O253" s="30">
        <v>0.0</v>
      </c>
      <c r="P253" s="30">
        <v>0.0</v>
      </c>
      <c r="Q253" s="30">
        <v>0.0</v>
      </c>
      <c r="R253" s="30">
        <v>0.0</v>
      </c>
      <c r="S253" s="30">
        <v>0.0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1.0</v>
      </c>
      <c r="AJ253" s="79"/>
    </row>
    <row r="254">
      <c r="A254" s="30">
        <v>14589.2</v>
      </c>
      <c r="B254" s="31">
        <v>44510.0</v>
      </c>
      <c r="C254" s="31">
        <v>44511.0</v>
      </c>
      <c r="D254" s="32" t="s">
        <v>99</v>
      </c>
      <c r="E254" s="32" t="s">
        <v>36</v>
      </c>
      <c r="F254" s="32" t="s">
        <v>115</v>
      </c>
      <c r="G254" s="32" t="s">
        <v>74</v>
      </c>
      <c r="H254" s="30">
        <v>27587.0</v>
      </c>
      <c r="I254" s="35"/>
      <c r="J254" s="30">
        <v>0.0</v>
      </c>
      <c r="K254" s="30">
        <v>1.0</v>
      </c>
      <c r="L254" s="30">
        <v>0.0</v>
      </c>
      <c r="M254" s="32" t="s">
        <v>49</v>
      </c>
      <c r="N254" s="32" t="s">
        <v>39</v>
      </c>
      <c r="O254" s="30">
        <v>0.0</v>
      </c>
      <c r="P254" s="30">
        <v>0.0</v>
      </c>
      <c r="Q254" s="30">
        <v>0.0</v>
      </c>
      <c r="R254" s="30">
        <v>0.0</v>
      </c>
      <c r="S254" s="30">
        <v>0.0</v>
      </c>
      <c r="T254" s="30">
        <v>0.0</v>
      </c>
      <c r="U254" s="30">
        <v>0.0</v>
      </c>
      <c r="V254" s="30">
        <v>0.0</v>
      </c>
      <c r="W254" s="30">
        <v>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1.0</v>
      </c>
      <c r="AJ254" s="79"/>
    </row>
    <row r="255">
      <c r="A255" s="30">
        <v>14590.1</v>
      </c>
      <c r="B255" s="31">
        <v>44510.0</v>
      </c>
      <c r="C255" s="31">
        <v>44511.0</v>
      </c>
      <c r="D255" s="32" t="s">
        <v>80</v>
      </c>
      <c r="E255" s="32" t="s">
        <v>36</v>
      </c>
      <c r="F255" s="32" t="s">
        <v>81</v>
      </c>
      <c r="G255" s="33" t="s">
        <v>38</v>
      </c>
      <c r="H255" s="34">
        <v>27614.0</v>
      </c>
      <c r="I255" s="35"/>
      <c r="J255" s="30">
        <v>0.0</v>
      </c>
      <c r="K255" s="30">
        <v>1.0</v>
      </c>
      <c r="L255" s="30">
        <v>0.0</v>
      </c>
      <c r="M255" s="32" t="s">
        <v>49</v>
      </c>
      <c r="N255" s="32" t="s">
        <v>39</v>
      </c>
      <c r="O255" s="30">
        <v>0.0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8.0</v>
      </c>
      <c r="V255" s="30">
        <v>4.0</v>
      </c>
      <c r="W255" s="30">
        <v>10.0</v>
      </c>
      <c r="X255" s="30">
        <v>1.0</v>
      </c>
      <c r="Y255" s="30">
        <v>1.0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79"/>
    </row>
    <row r="256">
      <c r="A256" s="30">
        <v>14590.2</v>
      </c>
      <c r="B256" s="31">
        <v>44510.0</v>
      </c>
      <c r="C256" s="31">
        <v>44511.0</v>
      </c>
      <c r="D256" s="32" t="s">
        <v>80</v>
      </c>
      <c r="E256" s="32" t="s">
        <v>36</v>
      </c>
      <c r="J256" s="30">
        <v>1.0</v>
      </c>
      <c r="K256" s="30">
        <v>0.0</v>
      </c>
      <c r="L256" s="30">
        <v>0.0</v>
      </c>
      <c r="M256" s="32" t="s">
        <v>39</v>
      </c>
      <c r="N256" s="32" t="s">
        <v>39</v>
      </c>
      <c r="O256" s="30">
        <v>0.0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5.0</v>
      </c>
      <c r="AF256" s="30">
        <v>3.0</v>
      </c>
      <c r="AG256" s="30">
        <v>10.0</v>
      </c>
      <c r="AH256" s="30">
        <v>1.0</v>
      </c>
      <c r="AI256" s="30">
        <v>1.0</v>
      </c>
      <c r="AJ256" s="79"/>
    </row>
    <row r="257">
      <c r="A257" s="30">
        <v>14591.1</v>
      </c>
      <c r="B257" s="31">
        <v>44510.0</v>
      </c>
      <c r="C257" s="31">
        <v>44531.0</v>
      </c>
      <c r="D257" s="32" t="s">
        <v>215</v>
      </c>
      <c r="E257" s="32" t="s">
        <v>36</v>
      </c>
      <c r="F257" s="32" t="s">
        <v>308</v>
      </c>
      <c r="G257" s="32" t="s">
        <v>43</v>
      </c>
      <c r="H257" s="30">
        <v>27545.0</v>
      </c>
      <c r="I257" s="35"/>
      <c r="J257" s="30">
        <v>0.0</v>
      </c>
      <c r="K257" s="30">
        <v>1.0</v>
      </c>
      <c r="L257" s="30">
        <v>0.0</v>
      </c>
      <c r="M257" s="32" t="s">
        <v>39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10.0</v>
      </c>
      <c r="AA257" s="30">
        <v>5.0</v>
      </c>
      <c r="AB257" s="30">
        <v>7.0</v>
      </c>
      <c r="AC257" s="30">
        <v>1.0</v>
      </c>
      <c r="AD257" s="30">
        <v>1.0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79"/>
    </row>
    <row r="258">
      <c r="A258" s="30">
        <v>14592.1</v>
      </c>
      <c r="B258" s="31">
        <v>44510.0</v>
      </c>
      <c r="C258" s="67"/>
      <c r="D258" s="32" t="s">
        <v>150</v>
      </c>
      <c r="E258" s="32" t="s">
        <v>36</v>
      </c>
      <c r="F258" s="32" t="s">
        <v>151</v>
      </c>
      <c r="G258" s="33" t="s">
        <v>38</v>
      </c>
      <c r="H258" s="34">
        <v>27606.0</v>
      </c>
      <c r="I258" s="35"/>
      <c r="J258" s="30">
        <v>0.0</v>
      </c>
      <c r="K258" s="30">
        <v>1.0</v>
      </c>
      <c r="L258" s="30">
        <v>0.0</v>
      </c>
      <c r="M258" s="32" t="s">
        <v>39</v>
      </c>
      <c r="N258" s="32" t="s">
        <v>39</v>
      </c>
      <c r="O258" s="30">
        <v>0.0</v>
      </c>
      <c r="P258" s="30">
        <v>0.0</v>
      </c>
      <c r="Q258" s="30">
        <v>0.0</v>
      </c>
      <c r="R258" s="30">
        <v>0.0</v>
      </c>
      <c r="S258" s="30">
        <v>0.0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79"/>
    </row>
    <row r="259">
      <c r="A259" s="30">
        <v>14592.2</v>
      </c>
      <c r="B259" s="31">
        <v>44510.0</v>
      </c>
      <c r="C259" s="67"/>
      <c r="D259" s="32" t="s">
        <v>150</v>
      </c>
      <c r="E259" s="32" t="s">
        <v>36</v>
      </c>
      <c r="F259" s="32" t="s">
        <v>59</v>
      </c>
      <c r="G259" s="32" t="s">
        <v>38</v>
      </c>
      <c r="H259" s="30">
        <v>27610.0</v>
      </c>
      <c r="I259" s="37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0.0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79"/>
    </row>
    <row r="260">
      <c r="A260" s="30">
        <v>14592.3</v>
      </c>
      <c r="B260" s="31">
        <v>44510.0</v>
      </c>
      <c r="C260" s="67"/>
      <c r="D260" s="32" t="s">
        <v>150</v>
      </c>
      <c r="E260" s="32" t="s">
        <v>36</v>
      </c>
      <c r="F260" s="32" t="s">
        <v>59</v>
      </c>
      <c r="G260" s="33" t="s">
        <v>38</v>
      </c>
      <c r="H260" s="34">
        <v>27610.0</v>
      </c>
      <c r="I260" s="35"/>
      <c r="J260" s="30">
        <v>0.0</v>
      </c>
      <c r="K260" s="30">
        <v>1.0</v>
      </c>
      <c r="L260" s="30">
        <v>0.0</v>
      </c>
      <c r="M260" s="32" t="s">
        <v>39</v>
      </c>
      <c r="N260" s="32" t="s">
        <v>39</v>
      </c>
      <c r="O260" s="30">
        <v>0.0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79"/>
    </row>
    <row r="261">
      <c r="A261" s="30">
        <v>14593.1</v>
      </c>
      <c r="B261" s="31">
        <v>44510.0</v>
      </c>
      <c r="C261" s="67"/>
      <c r="D261" s="32" t="s">
        <v>150</v>
      </c>
      <c r="E261" s="32" t="s">
        <v>36</v>
      </c>
      <c r="F261" s="32" t="s">
        <v>151</v>
      </c>
      <c r="G261" s="33" t="s">
        <v>38</v>
      </c>
      <c r="H261" s="34">
        <v>27606.0</v>
      </c>
      <c r="I261" s="35"/>
      <c r="J261" s="30">
        <v>0.0</v>
      </c>
      <c r="K261" s="30">
        <v>1.0</v>
      </c>
      <c r="L261" s="30">
        <v>0.0</v>
      </c>
      <c r="M261" s="32" t="s">
        <v>39</v>
      </c>
      <c r="N261" s="32" t="s">
        <v>39</v>
      </c>
      <c r="O261" s="30">
        <v>0.0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79"/>
    </row>
    <row r="262">
      <c r="A262" s="30">
        <v>14593.2</v>
      </c>
      <c r="B262" s="31">
        <v>44510.0</v>
      </c>
      <c r="C262" s="67"/>
      <c r="D262" s="32" t="s">
        <v>150</v>
      </c>
      <c r="E262" s="32" t="s">
        <v>36</v>
      </c>
      <c r="F262" s="32" t="s">
        <v>154</v>
      </c>
      <c r="G262" s="32" t="s">
        <v>38</v>
      </c>
      <c r="H262" s="30">
        <v>27606.0</v>
      </c>
      <c r="I262" s="35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79"/>
    </row>
    <row r="263">
      <c r="A263" s="30">
        <v>14593.3</v>
      </c>
      <c r="B263" s="31">
        <v>44510.0</v>
      </c>
      <c r="C263" s="67"/>
      <c r="D263" s="32" t="s">
        <v>150</v>
      </c>
      <c r="E263" s="32" t="s">
        <v>36</v>
      </c>
      <c r="F263" s="32" t="s">
        <v>154</v>
      </c>
      <c r="G263" s="32" t="s">
        <v>38</v>
      </c>
      <c r="H263" s="30">
        <v>27606.0</v>
      </c>
      <c r="I263" s="37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0.0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0.0</v>
      </c>
      <c r="X263" s="30">
        <v>0.0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79"/>
    </row>
    <row r="264">
      <c r="A264" s="30">
        <v>14594.1</v>
      </c>
      <c r="B264" s="31">
        <v>44510.0</v>
      </c>
      <c r="C264" s="31">
        <v>44516.0</v>
      </c>
      <c r="D264" s="32" t="s">
        <v>447</v>
      </c>
      <c r="E264" s="32" t="s">
        <v>36</v>
      </c>
      <c r="J264" s="30">
        <v>1.0</v>
      </c>
      <c r="K264" s="30">
        <v>0.0</v>
      </c>
      <c r="L264" s="30">
        <v>0.0</v>
      </c>
      <c r="M264" s="32" t="s">
        <v>49</v>
      </c>
      <c r="N264" s="32" t="s">
        <v>39</v>
      </c>
      <c r="O264" s="30">
        <v>2.0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6.0</v>
      </c>
      <c r="AA264" s="30">
        <v>3.0</v>
      </c>
      <c r="AB264" s="30">
        <v>11.0</v>
      </c>
      <c r="AC264" s="30">
        <v>1.0</v>
      </c>
      <c r="AD264" s="30">
        <v>1.0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79"/>
    </row>
    <row r="265">
      <c r="A265" s="30">
        <v>14594.2</v>
      </c>
      <c r="B265" s="31">
        <v>44510.0</v>
      </c>
      <c r="C265" s="31">
        <v>44516.0</v>
      </c>
      <c r="D265" s="32" t="s">
        <v>447</v>
      </c>
      <c r="E265" s="32" t="s">
        <v>36</v>
      </c>
      <c r="F265" s="32" t="s">
        <v>64</v>
      </c>
      <c r="G265" s="33" t="s">
        <v>51</v>
      </c>
      <c r="H265" s="34">
        <v>27539.0</v>
      </c>
      <c r="I265" s="35"/>
      <c r="J265" s="30">
        <v>0.0</v>
      </c>
      <c r="K265" s="30">
        <v>1.0</v>
      </c>
      <c r="L265" s="30">
        <v>0.0</v>
      </c>
      <c r="M265" s="32" t="s">
        <v>49</v>
      </c>
      <c r="N265" s="32" t="s">
        <v>39</v>
      </c>
      <c r="O265" s="30">
        <v>4.0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11.0</v>
      </c>
      <c r="AA265" s="30">
        <v>5.0</v>
      </c>
      <c r="AB265" s="30">
        <v>12.0</v>
      </c>
      <c r="AC265" s="30">
        <v>2.0</v>
      </c>
      <c r="AD265" s="30">
        <v>1.0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79"/>
    </row>
    <row r="266">
      <c r="A266" s="30">
        <v>14594.3</v>
      </c>
      <c r="B266" s="31">
        <v>44510.0</v>
      </c>
      <c r="C266" s="31">
        <v>44516.0</v>
      </c>
      <c r="D266" s="32" t="s">
        <v>447</v>
      </c>
      <c r="E266" s="32" t="s">
        <v>36</v>
      </c>
      <c r="F266" s="32" t="s">
        <v>128</v>
      </c>
      <c r="G266" s="32" t="s">
        <v>109</v>
      </c>
      <c r="H266" s="30">
        <v>27529.0</v>
      </c>
      <c r="I266" s="37"/>
      <c r="J266" s="30">
        <v>0.0</v>
      </c>
      <c r="K266" s="30">
        <v>1.0</v>
      </c>
      <c r="L266" s="30">
        <v>0.0</v>
      </c>
      <c r="M266" s="32" t="s">
        <v>49</v>
      </c>
      <c r="N266" s="32" t="s">
        <v>39</v>
      </c>
      <c r="O266" s="30">
        <v>8.0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8.0</v>
      </c>
      <c r="AF266" s="30">
        <v>6.0</v>
      </c>
      <c r="AG266" s="30">
        <v>10.0</v>
      </c>
      <c r="AH266" s="30">
        <v>1.0</v>
      </c>
      <c r="AI266" s="30">
        <v>1.0</v>
      </c>
      <c r="AJ266" s="79"/>
    </row>
    <row r="267">
      <c r="A267" s="30">
        <v>14594.4</v>
      </c>
      <c r="B267" s="31">
        <v>44510.0</v>
      </c>
      <c r="C267" s="31">
        <v>44517.0</v>
      </c>
      <c r="D267" s="32" t="s">
        <v>447</v>
      </c>
      <c r="E267" s="32" t="s">
        <v>36</v>
      </c>
      <c r="F267" s="32" t="s">
        <v>40</v>
      </c>
      <c r="G267" s="37"/>
      <c r="H267" s="37"/>
      <c r="I267" s="37"/>
      <c r="J267" s="30">
        <v>0.0</v>
      </c>
      <c r="K267" s="30">
        <v>1.0</v>
      </c>
      <c r="L267" s="30">
        <v>0.0</v>
      </c>
      <c r="M267" s="32" t="s">
        <v>49</v>
      </c>
      <c r="N267" s="32" t="s">
        <v>39</v>
      </c>
      <c r="O267" s="30">
        <v>1.0</v>
      </c>
      <c r="P267" s="30">
        <v>11.0</v>
      </c>
      <c r="Q267" s="30">
        <v>4.0</v>
      </c>
      <c r="R267" s="30">
        <v>5.0</v>
      </c>
      <c r="S267" s="30">
        <v>0.0</v>
      </c>
      <c r="T267" s="30">
        <v>1.0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5.0</v>
      </c>
      <c r="AC267" s="30">
        <v>1.0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79"/>
    </row>
    <row r="268">
      <c r="A268" s="30">
        <v>14594.5</v>
      </c>
      <c r="B268" s="31">
        <v>44510.0</v>
      </c>
      <c r="C268" s="31">
        <v>44517.0</v>
      </c>
      <c r="D268" s="32" t="s">
        <v>447</v>
      </c>
      <c r="E268" s="32" t="s">
        <v>36</v>
      </c>
      <c r="J268" s="30">
        <v>0.0</v>
      </c>
      <c r="K268" s="30">
        <v>0.0</v>
      </c>
      <c r="L268" s="30">
        <v>1.0</v>
      </c>
      <c r="M268" s="32" t="s">
        <v>39</v>
      </c>
      <c r="N268" s="32" t="s">
        <v>39</v>
      </c>
      <c r="O268" s="30">
        <v>2.0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8.0</v>
      </c>
      <c r="V268" s="30">
        <v>4.0</v>
      </c>
      <c r="W268" s="30">
        <v>5.0</v>
      </c>
      <c r="X268" s="30">
        <v>0.0</v>
      </c>
      <c r="Y268" s="30">
        <v>1.0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79"/>
    </row>
    <row r="269">
      <c r="A269" s="30">
        <v>14595.1</v>
      </c>
      <c r="B269" s="31">
        <v>44510.0</v>
      </c>
      <c r="C269" s="67"/>
      <c r="D269" s="32" t="s">
        <v>208</v>
      </c>
      <c r="E269" s="32" t="s">
        <v>36</v>
      </c>
      <c r="F269" s="32" t="s">
        <v>66</v>
      </c>
      <c r="G269" s="32" t="s">
        <v>51</v>
      </c>
      <c r="H269" s="30">
        <v>27539.0</v>
      </c>
      <c r="I269" s="37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79"/>
    </row>
    <row r="270">
      <c r="A270" s="30">
        <v>14595.2</v>
      </c>
      <c r="B270" s="31">
        <v>44510.0</v>
      </c>
      <c r="C270" s="67"/>
      <c r="D270" s="32" t="s">
        <v>208</v>
      </c>
      <c r="E270" s="32" t="s">
        <v>36</v>
      </c>
      <c r="J270" s="30">
        <v>0.0</v>
      </c>
      <c r="K270" s="30">
        <v>0.0</v>
      </c>
      <c r="L270" s="30">
        <v>1.0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79"/>
    </row>
    <row r="271">
      <c r="A271" s="30">
        <v>14596.1</v>
      </c>
      <c r="B271" s="31">
        <v>44510.0</v>
      </c>
      <c r="C271" s="67"/>
      <c r="D271" s="32" t="s">
        <v>428</v>
      </c>
      <c r="E271" s="32" t="s">
        <v>36</v>
      </c>
      <c r="F271" s="32" t="s">
        <v>331</v>
      </c>
      <c r="G271" s="32" t="s">
        <v>62</v>
      </c>
      <c r="H271" s="30">
        <v>27526.0</v>
      </c>
      <c r="I271" s="37"/>
      <c r="J271" s="30">
        <v>0.0</v>
      </c>
      <c r="K271" s="30">
        <v>1.0</v>
      </c>
      <c r="L271" s="30">
        <v>0.0</v>
      </c>
      <c r="M271" s="32" t="s">
        <v>49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79"/>
    </row>
    <row r="272">
      <c r="A272" s="30">
        <v>14597.1</v>
      </c>
      <c r="B272" s="31">
        <v>44510.0</v>
      </c>
      <c r="C272" s="67"/>
      <c r="D272" s="32" t="s">
        <v>350</v>
      </c>
      <c r="E272" s="32" t="s">
        <v>351</v>
      </c>
      <c r="H272" s="37"/>
      <c r="I272" s="37"/>
      <c r="J272" s="30">
        <v>0.0</v>
      </c>
      <c r="K272" s="30">
        <v>0.0</v>
      </c>
      <c r="L272" s="30">
        <v>1.0</v>
      </c>
      <c r="M272" s="32" t="s">
        <v>39</v>
      </c>
      <c r="N272" s="32" t="s">
        <v>39</v>
      </c>
      <c r="O272" s="30">
        <v>0.0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79"/>
    </row>
    <row r="273">
      <c r="A273" s="30">
        <v>14597.2</v>
      </c>
      <c r="B273" s="31">
        <v>44510.0</v>
      </c>
      <c r="C273" s="67"/>
      <c r="D273" s="32" t="s">
        <v>350</v>
      </c>
      <c r="E273" s="32" t="s">
        <v>351</v>
      </c>
      <c r="F273" s="32" t="s">
        <v>122</v>
      </c>
      <c r="G273" s="32" t="s">
        <v>38</v>
      </c>
      <c r="H273" s="30">
        <v>27610.0</v>
      </c>
      <c r="I273" s="37"/>
      <c r="J273" s="30">
        <v>0.0</v>
      </c>
      <c r="K273" s="30">
        <v>1.0</v>
      </c>
      <c r="L273" s="30">
        <v>0.0</v>
      </c>
      <c r="M273" s="32" t="s">
        <v>39</v>
      </c>
      <c r="N273" s="32" t="s">
        <v>39</v>
      </c>
      <c r="O273" s="30">
        <v>0.0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79"/>
    </row>
    <row r="274">
      <c r="A274" s="30">
        <v>14597.3</v>
      </c>
      <c r="B274" s="31">
        <v>44510.0</v>
      </c>
      <c r="C274" s="67"/>
      <c r="D274" s="32" t="s">
        <v>350</v>
      </c>
      <c r="E274" s="32" t="s">
        <v>351</v>
      </c>
      <c r="F274" s="32" t="s">
        <v>122</v>
      </c>
      <c r="G274" s="32" t="s">
        <v>38</v>
      </c>
      <c r="H274" s="30">
        <v>27610.0</v>
      </c>
      <c r="I274" s="37"/>
      <c r="J274" s="30">
        <v>0.0</v>
      </c>
      <c r="K274" s="30">
        <v>1.0</v>
      </c>
      <c r="L274" s="30">
        <v>0.0</v>
      </c>
      <c r="M274" s="32" t="s">
        <v>39</v>
      </c>
      <c r="N274" s="32" t="s">
        <v>39</v>
      </c>
      <c r="O274" s="30">
        <v>0.0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79"/>
    </row>
    <row r="275">
      <c r="A275" s="30">
        <v>14598.1</v>
      </c>
      <c r="B275" s="31">
        <v>44510.0</v>
      </c>
      <c r="C275" s="67"/>
      <c r="D275" s="32" t="s">
        <v>111</v>
      </c>
      <c r="E275" s="32" t="s">
        <v>36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79"/>
    </row>
    <row r="276">
      <c r="A276" s="30">
        <v>14598.2</v>
      </c>
      <c r="B276" s="31">
        <v>44510.0</v>
      </c>
      <c r="C276" s="67"/>
      <c r="D276" s="32" t="s">
        <v>111</v>
      </c>
      <c r="E276" s="32" t="s">
        <v>36</v>
      </c>
      <c r="J276" s="30">
        <v>1.0</v>
      </c>
      <c r="K276" s="30">
        <v>0.0</v>
      </c>
      <c r="L276" s="30">
        <v>0.0</v>
      </c>
      <c r="M276" s="32" t="s">
        <v>39</v>
      </c>
      <c r="N276" s="32" t="s">
        <v>49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79"/>
    </row>
    <row r="277">
      <c r="A277" s="30">
        <v>14598.3</v>
      </c>
      <c r="B277" s="31">
        <v>44510.0</v>
      </c>
      <c r="C277" s="67"/>
      <c r="D277" s="32" t="s">
        <v>111</v>
      </c>
      <c r="E277" s="32" t="s">
        <v>36</v>
      </c>
      <c r="F277" s="32" t="s">
        <v>98</v>
      </c>
      <c r="G277" s="32" t="s">
        <v>38</v>
      </c>
      <c r="H277" s="30">
        <v>27616.0</v>
      </c>
      <c r="I277" s="37"/>
      <c r="J277" s="30">
        <v>0.0</v>
      </c>
      <c r="K277" s="30">
        <v>1.0</v>
      </c>
      <c r="L277" s="30">
        <v>0.0</v>
      </c>
      <c r="M277" s="32" t="s">
        <v>39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79"/>
    </row>
    <row r="278">
      <c r="A278" s="30">
        <v>14598.4</v>
      </c>
      <c r="B278" s="31">
        <v>44510.0</v>
      </c>
      <c r="C278" s="67"/>
      <c r="D278" s="32" t="s">
        <v>111</v>
      </c>
      <c r="E278" s="32" t="s">
        <v>36</v>
      </c>
      <c r="F278" s="32" t="s">
        <v>112</v>
      </c>
      <c r="G278" s="32" t="s">
        <v>38</v>
      </c>
      <c r="H278" s="30">
        <v>27610.0</v>
      </c>
      <c r="I278" s="37"/>
      <c r="J278" s="30">
        <v>0.0</v>
      </c>
      <c r="K278" s="30">
        <v>1.0</v>
      </c>
      <c r="L278" s="30">
        <v>0.0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79"/>
    </row>
    <row r="279">
      <c r="A279" s="30">
        <v>14598.5</v>
      </c>
      <c r="B279" s="31">
        <v>44510.0</v>
      </c>
      <c r="C279" s="67"/>
      <c r="D279" s="32" t="s">
        <v>111</v>
      </c>
      <c r="E279" s="32" t="s">
        <v>36</v>
      </c>
      <c r="F279" s="32" t="s">
        <v>112</v>
      </c>
      <c r="G279" s="32" t="s">
        <v>38</v>
      </c>
      <c r="H279" s="30">
        <v>27610.0</v>
      </c>
      <c r="I279" s="37"/>
      <c r="J279" s="30">
        <v>0.0</v>
      </c>
      <c r="K279" s="30">
        <v>1.0</v>
      </c>
      <c r="L279" s="30">
        <v>0.0</v>
      </c>
      <c r="M279" s="32" t="s">
        <v>39</v>
      </c>
      <c r="N279" s="32" t="s">
        <v>39</v>
      </c>
      <c r="O279" s="30">
        <v>0.0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79"/>
    </row>
    <row r="280">
      <c r="A280" s="30">
        <v>14598.6</v>
      </c>
      <c r="B280" s="31">
        <v>44510.0</v>
      </c>
      <c r="C280" s="67"/>
      <c r="D280" s="32" t="s">
        <v>111</v>
      </c>
      <c r="E280" s="32" t="s">
        <v>36</v>
      </c>
      <c r="J280" s="30">
        <v>1.0</v>
      </c>
      <c r="K280" s="30">
        <v>0.0</v>
      </c>
      <c r="L280" s="30">
        <v>0.0</v>
      </c>
      <c r="M280" s="32" t="s">
        <v>39</v>
      </c>
      <c r="N280" s="32" t="s">
        <v>39</v>
      </c>
      <c r="O280" s="30">
        <v>0.0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0.0</v>
      </c>
      <c r="V280" s="30">
        <v>0.0</v>
      </c>
      <c r="W280" s="30">
        <v>0.0</v>
      </c>
      <c r="X280" s="30">
        <v>0.0</v>
      </c>
      <c r="Y280" s="30">
        <v>0.0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79"/>
    </row>
    <row r="281">
      <c r="A281" s="30">
        <v>14599.1</v>
      </c>
      <c r="B281" s="31">
        <v>44511.0</v>
      </c>
      <c r="C281" s="67"/>
      <c r="D281" s="32" t="s">
        <v>309</v>
      </c>
      <c r="E281" s="32" t="s">
        <v>160</v>
      </c>
      <c r="F281" s="32" t="s">
        <v>485</v>
      </c>
      <c r="G281" s="32" t="s">
        <v>62</v>
      </c>
      <c r="H281" s="30">
        <v>27526.0</v>
      </c>
      <c r="I281" s="37"/>
      <c r="J281" s="30">
        <v>0.0</v>
      </c>
      <c r="K281" s="30">
        <v>1.0</v>
      </c>
      <c r="L281" s="30">
        <v>0.0</v>
      </c>
      <c r="M281" s="32" t="s">
        <v>49</v>
      </c>
      <c r="N281" s="32" t="s">
        <v>39</v>
      </c>
      <c r="O281" s="30">
        <v>0.0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0.0</v>
      </c>
      <c r="V281" s="30">
        <v>0.0</v>
      </c>
      <c r="W281" s="30">
        <v>0.0</v>
      </c>
      <c r="X281" s="30">
        <v>0.0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79"/>
    </row>
    <row r="282">
      <c r="A282" s="30">
        <v>14599.2</v>
      </c>
      <c r="B282" s="31">
        <v>44511.0</v>
      </c>
      <c r="C282" s="67"/>
      <c r="D282" s="32" t="s">
        <v>309</v>
      </c>
      <c r="E282" s="32" t="s">
        <v>160</v>
      </c>
      <c r="F282" s="32" t="s">
        <v>310</v>
      </c>
      <c r="G282" s="32" t="s">
        <v>54</v>
      </c>
      <c r="H282" s="30">
        <v>27540.0</v>
      </c>
      <c r="I282" s="37"/>
      <c r="J282" s="30">
        <v>0.0</v>
      </c>
      <c r="K282" s="30">
        <v>1.0</v>
      </c>
      <c r="L282" s="30">
        <v>0.0</v>
      </c>
      <c r="M282" s="32" t="s">
        <v>39</v>
      </c>
      <c r="N282" s="32" t="s">
        <v>39</v>
      </c>
      <c r="O282" s="30">
        <v>0.0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79"/>
    </row>
    <row r="283">
      <c r="A283" s="30">
        <v>14599.3</v>
      </c>
      <c r="B283" s="31">
        <v>44511.0</v>
      </c>
      <c r="C283" s="67"/>
      <c r="D283" s="32" t="s">
        <v>309</v>
      </c>
      <c r="E283" s="32" t="s">
        <v>160</v>
      </c>
      <c r="F283" s="32" t="s">
        <v>214</v>
      </c>
      <c r="G283" s="32" t="s">
        <v>109</v>
      </c>
      <c r="H283" s="30">
        <v>27529.0</v>
      </c>
      <c r="I283" s="37"/>
      <c r="J283" s="30">
        <v>0.0</v>
      </c>
      <c r="K283" s="30">
        <v>1.0</v>
      </c>
      <c r="L283" s="30">
        <v>0.0</v>
      </c>
      <c r="M283" s="32" t="s">
        <v>39</v>
      </c>
      <c r="N283" s="32" t="s">
        <v>39</v>
      </c>
      <c r="O283" s="30">
        <v>0.0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79"/>
    </row>
    <row r="284">
      <c r="A284" s="30">
        <v>14599.4</v>
      </c>
      <c r="B284" s="31">
        <v>44511.0</v>
      </c>
      <c r="C284" s="67"/>
      <c r="D284" s="32" t="s">
        <v>309</v>
      </c>
      <c r="E284" s="32" t="s">
        <v>160</v>
      </c>
      <c r="F284" s="32" t="s">
        <v>214</v>
      </c>
      <c r="G284" s="32" t="s">
        <v>109</v>
      </c>
      <c r="H284" s="30">
        <v>27529.0</v>
      </c>
      <c r="I284" s="37"/>
      <c r="J284" s="30">
        <v>0.0</v>
      </c>
      <c r="K284" s="30">
        <v>1.0</v>
      </c>
      <c r="L284" s="30">
        <v>0.0</v>
      </c>
      <c r="M284" s="32" t="s">
        <v>39</v>
      </c>
      <c r="N284" s="32" t="s">
        <v>39</v>
      </c>
      <c r="O284" s="30">
        <v>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0.0</v>
      </c>
      <c r="V284" s="30">
        <v>0.0</v>
      </c>
      <c r="W284" s="30">
        <v>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79"/>
    </row>
    <row r="285">
      <c r="A285" s="30">
        <v>14599.5</v>
      </c>
      <c r="B285" s="31">
        <v>44511.0</v>
      </c>
      <c r="C285" s="67"/>
      <c r="D285" s="32" t="s">
        <v>309</v>
      </c>
      <c r="E285" s="32" t="s">
        <v>160</v>
      </c>
      <c r="F285" s="32" t="s">
        <v>214</v>
      </c>
      <c r="G285" s="32" t="s">
        <v>109</v>
      </c>
      <c r="H285" s="30">
        <v>27529.0</v>
      </c>
      <c r="I285" s="37"/>
      <c r="J285" s="30">
        <v>0.0</v>
      </c>
      <c r="K285" s="30">
        <v>1.0</v>
      </c>
      <c r="L285" s="30">
        <v>0.0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79"/>
    </row>
    <row r="286">
      <c r="A286" s="30">
        <v>14599.6</v>
      </c>
      <c r="B286" s="31">
        <v>44511.0</v>
      </c>
      <c r="C286" s="67"/>
      <c r="D286" s="32" t="s">
        <v>309</v>
      </c>
      <c r="E286" s="32" t="s">
        <v>160</v>
      </c>
      <c r="F286" s="37"/>
      <c r="G286" s="37"/>
      <c r="H286" s="37"/>
      <c r="I286" s="37"/>
      <c r="J286" s="30">
        <v>0.0</v>
      </c>
      <c r="K286" s="30">
        <v>0.0</v>
      </c>
      <c r="L286" s="30">
        <v>1.0</v>
      </c>
      <c r="M286" s="32" t="s">
        <v>39</v>
      </c>
      <c r="N286" s="32" t="s">
        <v>39</v>
      </c>
      <c r="O286" s="30">
        <v>0.0</v>
      </c>
      <c r="P286" s="30">
        <v>0.0</v>
      </c>
      <c r="Q286" s="30">
        <v>0.0</v>
      </c>
      <c r="R286" s="30">
        <v>0.0</v>
      </c>
      <c r="S286" s="30">
        <v>0.0</v>
      </c>
      <c r="T286" s="30">
        <v>0.0</v>
      </c>
      <c r="U286" s="30">
        <v>0.0</v>
      </c>
      <c r="V286" s="30">
        <v>0.0</v>
      </c>
      <c r="W286" s="30">
        <v>0.0</v>
      </c>
      <c r="X286" s="30">
        <v>0.0</v>
      </c>
      <c r="Y286" s="30">
        <v>0.0</v>
      </c>
      <c r="Z286" s="30">
        <v>0.0</v>
      </c>
      <c r="AA286" s="30">
        <v>0.0</v>
      </c>
      <c r="AB286" s="30">
        <v>0.0</v>
      </c>
      <c r="AC286" s="30">
        <v>0.0</v>
      </c>
      <c r="AD286" s="30">
        <v>0.0</v>
      </c>
      <c r="AE286" s="30">
        <v>0.0</v>
      </c>
      <c r="AF286" s="30">
        <v>0.0</v>
      </c>
      <c r="AG286" s="30">
        <v>0.0</v>
      </c>
      <c r="AH286" s="30">
        <v>0.0</v>
      </c>
      <c r="AI286" s="30">
        <v>0.0</v>
      </c>
      <c r="AJ286" s="79"/>
    </row>
    <row r="287">
      <c r="A287" s="30">
        <v>14600.1</v>
      </c>
      <c r="B287" s="31">
        <v>44511.0</v>
      </c>
      <c r="C287" s="67"/>
      <c r="D287" s="32" t="s">
        <v>309</v>
      </c>
      <c r="E287" s="32" t="s">
        <v>160</v>
      </c>
      <c r="F287" s="37"/>
      <c r="G287" s="37"/>
      <c r="H287" s="37"/>
      <c r="I287" s="37"/>
      <c r="J287" s="30">
        <v>0.0</v>
      </c>
      <c r="K287" s="30">
        <v>0.0</v>
      </c>
      <c r="L287" s="30">
        <v>1.0</v>
      </c>
      <c r="M287" s="32" t="s">
        <v>39</v>
      </c>
      <c r="N287" s="32" t="s">
        <v>39</v>
      </c>
      <c r="O287" s="30">
        <v>0.0</v>
      </c>
      <c r="P287" s="30">
        <v>0.0</v>
      </c>
      <c r="Q287" s="30">
        <v>0.0</v>
      </c>
      <c r="R287" s="30">
        <v>0.0</v>
      </c>
      <c r="S287" s="30">
        <v>0.0</v>
      </c>
      <c r="T287" s="30">
        <v>0.0</v>
      </c>
      <c r="U287" s="30">
        <v>0.0</v>
      </c>
      <c r="V287" s="30">
        <v>0.0</v>
      </c>
      <c r="W287" s="30">
        <v>0.0</v>
      </c>
      <c r="X287" s="30">
        <v>0.0</v>
      </c>
      <c r="Y287" s="30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79"/>
    </row>
    <row r="288">
      <c r="A288" s="30">
        <v>14600.2</v>
      </c>
      <c r="B288" s="31">
        <v>44511.0</v>
      </c>
      <c r="C288" s="67"/>
      <c r="D288" s="32" t="s">
        <v>309</v>
      </c>
      <c r="E288" s="32" t="s">
        <v>160</v>
      </c>
      <c r="F288" s="37"/>
      <c r="G288" s="37"/>
      <c r="H288" s="37"/>
      <c r="I288" s="37"/>
      <c r="J288" s="30">
        <v>1.0</v>
      </c>
      <c r="K288" s="30">
        <v>0.0</v>
      </c>
      <c r="L288" s="30">
        <v>0.0</v>
      </c>
      <c r="M288" s="32" t="s">
        <v>39</v>
      </c>
      <c r="N288" s="32" t="s">
        <v>39</v>
      </c>
      <c r="O288" s="30">
        <v>0.0</v>
      </c>
      <c r="P288" s="30">
        <v>0.0</v>
      </c>
      <c r="Q288" s="30">
        <v>0.0</v>
      </c>
      <c r="R288" s="30">
        <v>0.0</v>
      </c>
      <c r="S288" s="30">
        <v>0.0</v>
      </c>
      <c r="T288" s="30">
        <v>0.0</v>
      </c>
      <c r="U288" s="30">
        <v>0.0</v>
      </c>
      <c r="V288" s="30">
        <v>0.0</v>
      </c>
      <c r="W288" s="30">
        <v>0.0</v>
      </c>
      <c r="X288" s="30">
        <v>0.0</v>
      </c>
      <c r="Y288" s="30">
        <v>0.0</v>
      </c>
      <c r="Z288" s="30">
        <v>0.0</v>
      </c>
      <c r="AA288" s="30">
        <v>0.0</v>
      </c>
      <c r="AB288" s="30">
        <v>0.0</v>
      </c>
      <c r="AC288" s="30">
        <v>0.0</v>
      </c>
      <c r="AD288" s="30">
        <v>0.0</v>
      </c>
      <c r="AE288" s="30">
        <v>0.0</v>
      </c>
      <c r="AF288" s="30">
        <v>0.0</v>
      </c>
      <c r="AG288" s="30">
        <v>0.0</v>
      </c>
      <c r="AH288" s="30">
        <v>0.0</v>
      </c>
      <c r="AI288" s="30">
        <v>0.0</v>
      </c>
      <c r="AJ288" s="79"/>
    </row>
    <row r="289">
      <c r="A289" s="30">
        <v>14601.1</v>
      </c>
      <c r="B289" s="31">
        <v>44515.0</v>
      </c>
      <c r="C289" s="67"/>
      <c r="D289" s="32" t="s">
        <v>445</v>
      </c>
      <c r="E289" s="32" t="s">
        <v>36</v>
      </c>
      <c r="F289" s="32" t="s">
        <v>90</v>
      </c>
      <c r="G289" s="32" t="s">
        <v>91</v>
      </c>
      <c r="H289" s="30">
        <v>27597.0</v>
      </c>
      <c r="I289" s="37"/>
      <c r="J289" s="30">
        <v>0.0</v>
      </c>
      <c r="K289" s="30">
        <v>1.0</v>
      </c>
      <c r="L289" s="30">
        <v>0.0</v>
      </c>
      <c r="M289" s="32" t="s">
        <v>49</v>
      </c>
      <c r="N289" s="32" t="s">
        <v>39</v>
      </c>
      <c r="O289" s="30">
        <v>0.0</v>
      </c>
      <c r="P289" s="30">
        <v>0.0</v>
      </c>
      <c r="Q289" s="30">
        <v>0.0</v>
      </c>
      <c r="R289" s="30">
        <v>0.0</v>
      </c>
      <c r="S289" s="30">
        <v>0.0</v>
      </c>
      <c r="T289" s="30">
        <v>0.0</v>
      </c>
      <c r="U289" s="30">
        <v>0.0</v>
      </c>
      <c r="V289" s="30">
        <v>0.0</v>
      </c>
      <c r="W289" s="30">
        <v>0.0</v>
      </c>
      <c r="X289" s="30">
        <v>0.0</v>
      </c>
      <c r="Y289" s="30">
        <v>0.0</v>
      </c>
      <c r="Z289" s="30">
        <v>0.0</v>
      </c>
      <c r="AA289" s="30">
        <v>0.0</v>
      </c>
      <c r="AB289" s="30">
        <v>0.0</v>
      </c>
      <c r="AC289" s="30">
        <v>0.0</v>
      </c>
      <c r="AD289" s="30">
        <v>0.0</v>
      </c>
      <c r="AE289" s="30">
        <v>0.0</v>
      </c>
      <c r="AF289" s="30">
        <v>0.0</v>
      </c>
      <c r="AG289" s="30">
        <v>0.0</v>
      </c>
      <c r="AH289" s="30">
        <v>0.0</v>
      </c>
      <c r="AI289" s="30">
        <v>0.0</v>
      </c>
      <c r="AJ289" s="79"/>
    </row>
    <row r="290">
      <c r="A290" s="30">
        <v>14602.1</v>
      </c>
      <c r="B290" s="31">
        <v>44515.0</v>
      </c>
      <c r="C290" s="67"/>
      <c r="D290" s="32" t="s">
        <v>146</v>
      </c>
      <c r="E290" s="32" t="s">
        <v>36</v>
      </c>
      <c r="F290" s="32" t="s">
        <v>404</v>
      </c>
      <c r="G290" s="32" t="s">
        <v>38</v>
      </c>
      <c r="H290" s="30">
        <v>27615.0</v>
      </c>
      <c r="I290" s="37"/>
      <c r="J290" s="30">
        <v>0.0</v>
      </c>
      <c r="K290" s="30">
        <v>1.0</v>
      </c>
      <c r="L290" s="30">
        <v>0.0</v>
      </c>
      <c r="M290" s="32" t="s">
        <v>39</v>
      </c>
      <c r="N290" s="32" t="s">
        <v>39</v>
      </c>
      <c r="O290" s="30">
        <v>0.0</v>
      </c>
      <c r="P290" s="30">
        <v>0.0</v>
      </c>
      <c r="Q290" s="30">
        <v>0.0</v>
      </c>
      <c r="R290" s="30">
        <v>0.0</v>
      </c>
      <c r="S290" s="30">
        <v>0.0</v>
      </c>
      <c r="T290" s="30">
        <v>0.0</v>
      </c>
      <c r="U290" s="30">
        <v>0.0</v>
      </c>
      <c r="V290" s="30">
        <v>0.0</v>
      </c>
      <c r="W290" s="30">
        <v>0.0</v>
      </c>
      <c r="X290" s="30">
        <v>0.0</v>
      </c>
      <c r="Y290" s="30">
        <v>0.0</v>
      </c>
      <c r="Z290" s="30">
        <v>0.0</v>
      </c>
      <c r="AA290" s="30">
        <v>0.0</v>
      </c>
      <c r="AB290" s="30">
        <v>0.0</v>
      </c>
      <c r="AC290" s="30">
        <v>0.0</v>
      </c>
      <c r="AD290" s="30">
        <v>0.0</v>
      </c>
      <c r="AE290" s="30">
        <v>0.0</v>
      </c>
      <c r="AF290" s="30">
        <v>0.0</v>
      </c>
      <c r="AG290" s="30">
        <v>0.0</v>
      </c>
      <c r="AH290" s="30">
        <v>0.0</v>
      </c>
      <c r="AI290" s="30">
        <v>0.0</v>
      </c>
      <c r="AJ290" s="79"/>
    </row>
    <row r="291">
      <c r="A291" s="30">
        <v>14602.2</v>
      </c>
      <c r="B291" s="31">
        <v>44515.0</v>
      </c>
      <c r="C291" s="67"/>
      <c r="D291" s="32" t="s">
        <v>146</v>
      </c>
      <c r="E291" s="32" t="s">
        <v>36</v>
      </c>
      <c r="F291" s="32" t="s">
        <v>404</v>
      </c>
      <c r="G291" s="32" t="s">
        <v>38</v>
      </c>
      <c r="H291" s="30">
        <v>27615.0</v>
      </c>
      <c r="I291" s="37"/>
      <c r="J291" s="30">
        <v>0.0</v>
      </c>
      <c r="K291" s="30">
        <v>1.0</v>
      </c>
      <c r="L291" s="30">
        <v>0.0</v>
      </c>
      <c r="M291" s="32" t="s">
        <v>39</v>
      </c>
      <c r="N291" s="32" t="s">
        <v>39</v>
      </c>
      <c r="O291" s="30">
        <v>0.0</v>
      </c>
      <c r="P291" s="30">
        <v>0.0</v>
      </c>
      <c r="Q291" s="30">
        <v>0.0</v>
      </c>
      <c r="R291" s="30">
        <v>0.0</v>
      </c>
      <c r="S291" s="30">
        <v>0.0</v>
      </c>
      <c r="T291" s="30">
        <v>0.0</v>
      </c>
      <c r="U291" s="30">
        <v>0.0</v>
      </c>
      <c r="V291" s="30">
        <v>0.0</v>
      </c>
      <c r="W291" s="30">
        <v>0.0</v>
      </c>
      <c r="X291" s="30">
        <v>0.0</v>
      </c>
      <c r="Y291" s="30">
        <v>0.0</v>
      </c>
      <c r="Z291" s="30">
        <v>0.0</v>
      </c>
      <c r="AA291" s="30">
        <v>0.0</v>
      </c>
      <c r="AB291" s="30">
        <v>0.0</v>
      </c>
      <c r="AC291" s="30">
        <v>0.0</v>
      </c>
      <c r="AD291" s="30">
        <v>0.0</v>
      </c>
      <c r="AE291" s="30">
        <v>0.0</v>
      </c>
      <c r="AF291" s="30">
        <v>0.0</v>
      </c>
      <c r="AG291" s="30">
        <v>0.0</v>
      </c>
      <c r="AH291" s="30">
        <v>0.0</v>
      </c>
      <c r="AI291" s="30">
        <v>0.0</v>
      </c>
      <c r="AJ291" s="79"/>
    </row>
    <row r="292">
      <c r="A292" s="30">
        <v>14602.3</v>
      </c>
      <c r="B292" s="31">
        <v>44515.0</v>
      </c>
      <c r="C292" s="67"/>
      <c r="D292" s="32" t="s">
        <v>146</v>
      </c>
      <c r="E292" s="32" t="s">
        <v>36</v>
      </c>
      <c r="J292" s="30">
        <v>0.0</v>
      </c>
      <c r="K292" s="30">
        <v>0.0</v>
      </c>
      <c r="L292" s="30">
        <v>1.0</v>
      </c>
      <c r="M292" s="32" t="s">
        <v>39</v>
      </c>
      <c r="N292" s="32" t="s">
        <v>39</v>
      </c>
      <c r="O292" s="30">
        <v>0.0</v>
      </c>
      <c r="P292" s="30">
        <v>0.0</v>
      </c>
      <c r="Q292" s="30">
        <v>0.0</v>
      </c>
      <c r="R292" s="30">
        <v>0.0</v>
      </c>
      <c r="S292" s="30">
        <v>0.0</v>
      </c>
      <c r="T292" s="30">
        <v>0.0</v>
      </c>
      <c r="U292" s="30">
        <v>0.0</v>
      </c>
      <c r="V292" s="30">
        <v>0.0</v>
      </c>
      <c r="W292" s="30">
        <v>0.0</v>
      </c>
      <c r="X292" s="30">
        <v>0.0</v>
      </c>
      <c r="Y292" s="30">
        <v>0.0</v>
      </c>
      <c r="Z292" s="30">
        <v>0.0</v>
      </c>
      <c r="AA292" s="30">
        <v>0.0</v>
      </c>
      <c r="AB292" s="30">
        <v>0.0</v>
      </c>
      <c r="AC292" s="30">
        <v>0.0</v>
      </c>
      <c r="AD292" s="30">
        <v>0.0</v>
      </c>
      <c r="AE292" s="30">
        <v>0.0</v>
      </c>
      <c r="AF292" s="30">
        <v>0.0</v>
      </c>
      <c r="AG292" s="30">
        <v>0.0</v>
      </c>
      <c r="AH292" s="30">
        <v>0.0</v>
      </c>
      <c r="AI292" s="30">
        <v>0.0</v>
      </c>
      <c r="AJ292" s="79"/>
    </row>
    <row r="293">
      <c r="A293" s="30">
        <v>14602.4</v>
      </c>
      <c r="B293" s="31">
        <v>44515.0</v>
      </c>
      <c r="C293" s="67"/>
      <c r="D293" s="32" t="s">
        <v>146</v>
      </c>
      <c r="E293" s="32" t="s">
        <v>36</v>
      </c>
      <c r="J293" s="30">
        <v>0.0</v>
      </c>
      <c r="K293" s="30">
        <v>0.0</v>
      </c>
      <c r="L293" s="30">
        <v>1.0</v>
      </c>
      <c r="M293" s="32" t="s">
        <v>39</v>
      </c>
      <c r="N293" s="32" t="s">
        <v>39</v>
      </c>
      <c r="O293" s="30">
        <v>0.0</v>
      </c>
      <c r="P293" s="30">
        <v>0.0</v>
      </c>
      <c r="Q293" s="30">
        <v>0.0</v>
      </c>
      <c r="R293" s="30">
        <v>0.0</v>
      </c>
      <c r="S293" s="30">
        <v>0.0</v>
      </c>
      <c r="T293" s="30">
        <v>0.0</v>
      </c>
      <c r="U293" s="30">
        <v>0.0</v>
      </c>
      <c r="V293" s="30">
        <v>0.0</v>
      </c>
      <c r="W293" s="30">
        <v>0.0</v>
      </c>
      <c r="X293" s="30">
        <v>0.0</v>
      </c>
      <c r="Y293" s="30">
        <v>0.0</v>
      </c>
      <c r="Z293" s="30">
        <v>0.0</v>
      </c>
      <c r="AA293" s="30">
        <v>0.0</v>
      </c>
      <c r="AB293" s="30">
        <v>0.0</v>
      </c>
      <c r="AC293" s="30">
        <v>0.0</v>
      </c>
      <c r="AD293" s="30">
        <v>0.0</v>
      </c>
      <c r="AE293" s="30">
        <v>0.0</v>
      </c>
      <c r="AF293" s="30">
        <v>0.0</v>
      </c>
      <c r="AG293" s="30">
        <v>0.0</v>
      </c>
      <c r="AH293" s="30">
        <v>0.0</v>
      </c>
      <c r="AI293" s="30">
        <v>0.0</v>
      </c>
      <c r="AJ293" s="79"/>
    </row>
    <row r="294">
      <c r="A294" s="30">
        <v>14603.1</v>
      </c>
      <c r="B294" s="31">
        <v>44515.0</v>
      </c>
      <c r="C294" s="67"/>
      <c r="D294" s="32" t="s">
        <v>309</v>
      </c>
      <c r="E294" s="32" t="s">
        <v>160</v>
      </c>
      <c r="F294" s="32" t="s">
        <v>42</v>
      </c>
      <c r="G294" s="32" t="s">
        <v>43</v>
      </c>
      <c r="H294" s="30">
        <v>27545.0</v>
      </c>
      <c r="I294" s="37"/>
      <c r="J294" s="30">
        <v>0.0</v>
      </c>
      <c r="K294" s="30">
        <v>1.0</v>
      </c>
      <c r="L294" s="30">
        <v>0.0</v>
      </c>
      <c r="M294" s="32" t="s">
        <v>39</v>
      </c>
      <c r="N294" s="32" t="s">
        <v>39</v>
      </c>
      <c r="O294" s="30">
        <v>0.0</v>
      </c>
      <c r="P294" s="30">
        <v>0.0</v>
      </c>
      <c r="Q294" s="30">
        <v>0.0</v>
      </c>
      <c r="R294" s="30">
        <v>0.0</v>
      </c>
      <c r="S294" s="30">
        <v>0.0</v>
      </c>
      <c r="T294" s="30">
        <v>0.0</v>
      </c>
      <c r="U294" s="30">
        <v>0.0</v>
      </c>
      <c r="V294" s="30">
        <v>0.0</v>
      </c>
      <c r="W294" s="30">
        <v>0.0</v>
      </c>
      <c r="X294" s="30">
        <v>0.0</v>
      </c>
      <c r="Y294" s="30">
        <v>0.0</v>
      </c>
      <c r="Z294" s="30">
        <v>0.0</v>
      </c>
      <c r="AA294" s="30">
        <v>0.0</v>
      </c>
      <c r="AB294" s="30">
        <v>0.0</v>
      </c>
      <c r="AC294" s="30">
        <v>0.0</v>
      </c>
      <c r="AD294" s="30">
        <v>0.0</v>
      </c>
      <c r="AE294" s="30">
        <v>0.0</v>
      </c>
      <c r="AF294" s="30">
        <v>0.0</v>
      </c>
      <c r="AG294" s="30">
        <v>0.0</v>
      </c>
      <c r="AH294" s="30">
        <v>0.0</v>
      </c>
      <c r="AI294" s="30">
        <v>0.0</v>
      </c>
      <c r="AJ294" s="79"/>
    </row>
    <row r="295">
      <c r="A295" s="30">
        <v>14603.2</v>
      </c>
      <c r="B295" s="31">
        <v>44515.0</v>
      </c>
      <c r="C295" s="67"/>
      <c r="D295" s="32" t="s">
        <v>309</v>
      </c>
      <c r="E295" s="32" t="s">
        <v>160</v>
      </c>
      <c r="F295" s="32" t="s">
        <v>42</v>
      </c>
      <c r="G295" s="32" t="s">
        <v>43</v>
      </c>
      <c r="H295" s="30">
        <v>27545.0</v>
      </c>
      <c r="I295" s="37"/>
      <c r="J295" s="30">
        <v>0.0</v>
      </c>
      <c r="K295" s="30">
        <v>1.0</v>
      </c>
      <c r="L295" s="30">
        <v>0.0</v>
      </c>
      <c r="M295" s="32" t="s">
        <v>39</v>
      </c>
      <c r="N295" s="32" t="s">
        <v>39</v>
      </c>
      <c r="O295" s="30">
        <v>0.0</v>
      </c>
      <c r="P295" s="30">
        <v>0.0</v>
      </c>
      <c r="Q295" s="30">
        <v>0.0</v>
      </c>
      <c r="R295" s="30">
        <v>0.0</v>
      </c>
      <c r="S295" s="30">
        <v>0.0</v>
      </c>
      <c r="T295" s="30">
        <v>0.0</v>
      </c>
      <c r="U295" s="30">
        <v>0.0</v>
      </c>
      <c r="V295" s="30">
        <v>0.0</v>
      </c>
      <c r="W295" s="30">
        <v>0.0</v>
      </c>
      <c r="X295" s="30">
        <v>0.0</v>
      </c>
      <c r="Y295" s="30">
        <v>0.0</v>
      </c>
      <c r="Z295" s="30">
        <v>0.0</v>
      </c>
      <c r="AA295" s="30">
        <v>0.0</v>
      </c>
      <c r="AB295" s="30">
        <v>0.0</v>
      </c>
      <c r="AC295" s="30">
        <v>0.0</v>
      </c>
      <c r="AD295" s="30">
        <v>0.0</v>
      </c>
      <c r="AE295" s="30">
        <v>0.0</v>
      </c>
      <c r="AF295" s="30">
        <v>0.0</v>
      </c>
      <c r="AG295" s="30">
        <v>0.0</v>
      </c>
      <c r="AH295" s="30">
        <v>0.0</v>
      </c>
      <c r="AI295" s="30">
        <v>0.0</v>
      </c>
      <c r="AJ295" s="79"/>
    </row>
    <row r="296">
      <c r="A296" s="30">
        <v>14603.3</v>
      </c>
      <c r="B296" s="31">
        <v>44515.0</v>
      </c>
      <c r="C296" s="67"/>
      <c r="D296" s="32" t="s">
        <v>309</v>
      </c>
      <c r="E296" s="32" t="s">
        <v>160</v>
      </c>
      <c r="F296" s="37"/>
      <c r="G296" s="37"/>
      <c r="H296" s="37"/>
      <c r="I296" s="37"/>
      <c r="J296" s="30">
        <v>0.0</v>
      </c>
      <c r="K296" s="30">
        <v>0.0</v>
      </c>
      <c r="L296" s="30">
        <v>1.0</v>
      </c>
      <c r="M296" s="32" t="s">
        <v>39</v>
      </c>
      <c r="N296" s="32" t="s">
        <v>39</v>
      </c>
      <c r="O296" s="30">
        <v>0.0</v>
      </c>
      <c r="P296" s="30">
        <v>0.0</v>
      </c>
      <c r="Q296" s="30">
        <v>0.0</v>
      </c>
      <c r="R296" s="30">
        <v>0.0</v>
      </c>
      <c r="S296" s="30">
        <v>0.0</v>
      </c>
      <c r="T296" s="30">
        <v>0.0</v>
      </c>
      <c r="U296" s="30">
        <v>0.0</v>
      </c>
      <c r="V296" s="30">
        <v>0.0</v>
      </c>
      <c r="W296" s="30">
        <v>0.0</v>
      </c>
      <c r="X296" s="30">
        <v>0.0</v>
      </c>
      <c r="Y296" s="30">
        <v>0.0</v>
      </c>
      <c r="Z296" s="30">
        <v>0.0</v>
      </c>
      <c r="AA296" s="30">
        <v>0.0</v>
      </c>
      <c r="AB296" s="30">
        <v>0.0</v>
      </c>
      <c r="AC296" s="30">
        <v>0.0</v>
      </c>
      <c r="AD296" s="30">
        <v>0.0</v>
      </c>
      <c r="AE296" s="30">
        <v>0.0</v>
      </c>
      <c r="AF296" s="30">
        <v>0.0</v>
      </c>
      <c r="AG296" s="30">
        <v>0.0</v>
      </c>
      <c r="AH296" s="30">
        <v>0.0</v>
      </c>
      <c r="AI296" s="30">
        <v>0.0</v>
      </c>
      <c r="AJ296" s="79"/>
    </row>
    <row r="297">
      <c r="A297" s="30">
        <v>14604.1</v>
      </c>
      <c r="B297" s="31">
        <v>44515.0</v>
      </c>
      <c r="C297" s="67"/>
      <c r="D297" s="32" t="s">
        <v>35</v>
      </c>
      <c r="E297" s="32" t="s">
        <v>36</v>
      </c>
      <c r="F297" s="32" t="s">
        <v>236</v>
      </c>
      <c r="G297" s="32" t="s">
        <v>38</v>
      </c>
      <c r="H297" s="30">
        <v>27601.0</v>
      </c>
      <c r="I297" s="37"/>
      <c r="J297" s="30">
        <v>0.0</v>
      </c>
      <c r="K297" s="30">
        <v>1.0</v>
      </c>
      <c r="L297" s="30">
        <v>0.0</v>
      </c>
      <c r="M297" s="32" t="s">
        <v>39</v>
      </c>
      <c r="N297" s="32" t="s">
        <v>39</v>
      </c>
      <c r="O297" s="30">
        <v>0.0</v>
      </c>
      <c r="P297" s="30">
        <v>0.0</v>
      </c>
      <c r="Q297" s="30">
        <v>0.0</v>
      </c>
      <c r="R297" s="30">
        <v>0.0</v>
      </c>
      <c r="S297" s="30">
        <v>0.0</v>
      </c>
      <c r="T297" s="30">
        <v>0.0</v>
      </c>
      <c r="U297" s="30">
        <v>0.0</v>
      </c>
      <c r="V297" s="30">
        <v>0.0</v>
      </c>
      <c r="W297" s="30">
        <v>0.0</v>
      </c>
      <c r="X297" s="30">
        <v>0.0</v>
      </c>
      <c r="Y297" s="30">
        <v>0.0</v>
      </c>
      <c r="Z297" s="30">
        <v>0.0</v>
      </c>
      <c r="AA297" s="30">
        <v>0.0</v>
      </c>
      <c r="AB297" s="30">
        <v>0.0</v>
      </c>
      <c r="AC297" s="30">
        <v>0.0</v>
      </c>
      <c r="AD297" s="30">
        <v>0.0</v>
      </c>
      <c r="AE297" s="30">
        <v>0.0</v>
      </c>
      <c r="AF297" s="30">
        <v>0.0</v>
      </c>
      <c r="AG297" s="30">
        <v>0.0</v>
      </c>
      <c r="AH297" s="30">
        <v>0.0</v>
      </c>
      <c r="AI297" s="30">
        <v>0.0</v>
      </c>
      <c r="AJ297" s="79"/>
    </row>
    <row r="298">
      <c r="A298" s="30">
        <v>14604.2</v>
      </c>
      <c r="B298" s="31">
        <v>44515.0</v>
      </c>
      <c r="C298" s="81"/>
      <c r="D298" s="32" t="s">
        <v>35</v>
      </c>
      <c r="E298" s="32" t="s">
        <v>36</v>
      </c>
      <c r="F298" s="32" t="s">
        <v>236</v>
      </c>
      <c r="G298" s="32" t="s">
        <v>38</v>
      </c>
      <c r="H298" s="30">
        <v>27601.0</v>
      </c>
      <c r="I298" s="37"/>
      <c r="J298" s="30">
        <v>0.0</v>
      </c>
      <c r="K298" s="30">
        <v>1.0</v>
      </c>
      <c r="L298" s="30">
        <v>0.0</v>
      </c>
      <c r="M298" s="32" t="s">
        <v>39</v>
      </c>
      <c r="N298" s="32" t="s">
        <v>39</v>
      </c>
      <c r="O298" s="30">
        <v>0.0</v>
      </c>
      <c r="P298" s="30">
        <v>0.0</v>
      </c>
      <c r="Q298" s="30">
        <v>0.0</v>
      </c>
      <c r="R298" s="30">
        <v>0.0</v>
      </c>
      <c r="S298" s="30">
        <v>0.0</v>
      </c>
      <c r="T298" s="30">
        <v>0.0</v>
      </c>
      <c r="U298" s="30">
        <v>0.0</v>
      </c>
      <c r="V298" s="30">
        <v>0.0</v>
      </c>
      <c r="W298" s="30">
        <v>0.0</v>
      </c>
      <c r="X298" s="30">
        <v>0.0</v>
      </c>
      <c r="Y298" s="30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79"/>
    </row>
    <row r="299">
      <c r="A299" s="30">
        <v>14605.1</v>
      </c>
      <c r="B299" s="31">
        <v>44515.0</v>
      </c>
      <c r="C299" s="80">
        <v>44515.0</v>
      </c>
      <c r="D299" s="32" t="s">
        <v>35</v>
      </c>
      <c r="E299" s="32" t="s">
        <v>36</v>
      </c>
      <c r="F299" s="32" t="s">
        <v>236</v>
      </c>
      <c r="G299" s="32" t="s">
        <v>38</v>
      </c>
      <c r="H299" s="30">
        <v>27601.0</v>
      </c>
      <c r="I299" s="37"/>
      <c r="J299" s="30">
        <v>0.0</v>
      </c>
      <c r="K299" s="30">
        <v>1.0</v>
      </c>
      <c r="L299" s="30">
        <v>0.0</v>
      </c>
      <c r="M299" s="32" t="s">
        <v>49</v>
      </c>
      <c r="N299" s="32" t="s">
        <v>39</v>
      </c>
      <c r="O299" s="30">
        <v>0.0</v>
      </c>
      <c r="P299" s="30">
        <v>0.0</v>
      </c>
      <c r="Q299" s="30">
        <v>0.0</v>
      </c>
      <c r="R299" s="30">
        <v>0.0</v>
      </c>
      <c r="S299" s="30">
        <v>0.0</v>
      </c>
      <c r="T299" s="30">
        <v>0.0</v>
      </c>
      <c r="U299" s="30">
        <v>0.0</v>
      </c>
      <c r="V299" s="30">
        <v>0.0</v>
      </c>
      <c r="W299" s="30">
        <v>5.0</v>
      </c>
      <c r="X299" s="30">
        <v>1.0</v>
      </c>
      <c r="Y299" s="30">
        <v>0.0</v>
      </c>
      <c r="Z299" s="30">
        <v>0.0</v>
      </c>
      <c r="AA299" s="30">
        <v>0.0</v>
      </c>
      <c r="AB299" s="30">
        <v>0.0</v>
      </c>
      <c r="AC299" s="30">
        <v>0.0</v>
      </c>
      <c r="AD299" s="30">
        <v>0.0</v>
      </c>
      <c r="AE299" s="30">
        <v>0.0</v>
      </c>
      <c r="AF299" s="30">
        <v>0.0</v>
      </c>
      <c r="AG299" s="30">
        <v>0.0</v>
      </c>
      <c r="AH299" s="30">
        <v>0.0</v>
      </c>
      <c r="AI299" s="30">
        <v>0.0</v>
      </c>
      <c r="AJ299" s="79"/>
    </row>
    <row r="300">
      <c r="A300" s="30">
        <v>14606.1</v>
      </c>
      <c r="B300" s="31">
        <v>44515.0</v>
      </c>
      <c r="C300" s="80">
        <v>44516.0</v>
      </c>
      <c r="D300" s="32" t="s">
        <v>463</v>
      </c>
      <c r="E300" s="32" t="s">
        <v>36</v>
      </c>
      <c r="F300" s="32" t="s">
        <v>228</v>
      </c>
      <c r="G300" s="32" t="s">
        <v>38</v>
      </c>
      <c r="H300" s="30">
        <v>27616.0</v>
      </c>
      <c r="I300" s="37"/>
      <c r="J300" s="30">
        <v>0.0</v>
      </c>
      <c r="K300" s="30">
        <v>1.0</v>
      </c>
      <c r="L300" s="30">
        <v>0.0</v>
      </c>
      <c r="M300" s="32" t="s">
        <v>49</v>
      </c>
      <c r="N300" s="32" t="s">
        <v>39</v>
      </c>
      <c r="O300" s="30">
        <v>4.0</v>
      </c>
      <c r="P300" s="30">
        <v>0.0</v>
      </c>
      <c r="Q300" s="30">
        <v>0.0</v>
      </c>
      <c r="R300" s="30">
        <v>0.0</v>
      </c>
      <c r="S300" s="30">
        <v>0.0</v>
      </c>
      <c r="T300" s="30">
        <v>0.0</v>
      </c>
      <c r="U300" s="30">
        <v>11.0</v>
      </c>
      <c r="V300" s="30">
        <v>6.0</v>
      </c>
      <c r="W300" s="30">
        <v>10.0</v>
      </c>
      <c r="X300" s="30">
        <v>2.0</v>
      </c>
      <c r="Y300" s="30">
        <v>1.0</v>
      </c>
      <c r="Z300" s="30">
        <v>0.0</v>
      </c>
      <c r="AA300" s="30">
        <v>0.0</v>
      </c>
      <c r="AB300" s="30">
        <v>0.0</v>
      </c>
      <c r="AC300" s="30">
        <v>0.0</v>
      </c>
      <c r="AD300" s="30">
        <v>0.0</v>
      </c>
      <c r="AE300" s="30">
        <v>0.0</v>
      </c>
      <c r="AF300" s="30">
        <v>0.0</v>
      </c>
      <c r="AG300" s="30">
        <v>0.0</v>
      </c>
      <c r="AH300" s="30">
        <v>0.0</v>
      </c>
      <c r="AI300" s="30">
        <v>0.0</v>
      </c>
      <c r="AJ300" s="79"/>
    </row>
    <row r="301">
      <c r="A301" s="30">
        <v>14607.1</v>
      </c>
      <c r="B301" s="31">
        <v>44515.0</v>
      </c>
      <c r="C301" s="80">
        <v>44544.0</v>
      </c>
      <c r="D301" s="32" t="s">
        <v>215</v>
      </c>
      <c r="E301" s="32" t="s">
        <v>36</v>
      </c>
      <c r="J301" s="30">
        <v>1.0</v>
      </c>
      <c r="K301" s="30">
        <v>0.0</v>
      </c>
      <c r="L301" s="30">
        <v>0.0</v>
      </c>
      <c r="M301" s="32" t="s">
        <v>39</v>
      </c>
      <c r="N301" s="32" t="s">
        <v>39</v>
      </c>
      <c r="O301" s="30">
        <v>0.0</v>
      </c>
      <c r="P301" s="30">
        <v>0.0</v>
      </c>
      <c r="Q301" s="30">
        <v>0.0</v>
      </c>
      <c r="R301" s="30">
        <v>0.0</v>
      </c>
      <c r="S301" s="30">
        <v>0.0</v>
      </c>
      <c r="T301" s="30">
        <v>0.0</v>
      </c>
      <c r="U301" s="30">
        <v>0.0</v>
      </c>
      <c r="V301" s="30">
        <v>0.0</v>
      </c>
      <c r="W301" s="30">
        <v>0.0</v>
      </c>
      <c r="X301" s="30">
        <v>0.0</v>
      </c>
      <c r="Y301" s="30">
        <v>0.0</v>
      </c>
      <c r="Z301" s="30">
        <v>10.0</v>
      </c>
      <c r="AA301" s="30">
        <v>5.0</v>
      </c>
      <c r="AB301" s="30">
        <v>12.0</v>
      </c>
      <c r="AC301" s="30">
        <v>1.0</v>
      </c>
      <c r="AD301" s="30">
        <v>1.0</v>
      </c>
      <c r="AE301" s="30">
        <v>0.0</v>
      </c>
      <c r="AF301" s="30">
        <v>0.0</v>
      </c>
      <c r="AG301" s="30">
        <v>0.0</v>
      </c>
      <c r="AH301" s="30">
        <v>0.0</v>
      </c>
      <c r="AI301" s="30">
        <v>0.0</v>
      </c>
      <c r="AJ301" s="79"/>
    </row>
    <row r="302">
      <c r="A302" s="30">
        <v>14608.1</v>
      </c>
      <c r="B302" s="31">
        <v>44515.0</v>
      </c>
      <c r="C302" s="127"/>
      <c r="D302" s="32" t="s">
        <v>482</v>
      </c>
      <c r="E302" s="32" t="s">
        <v>36</v>
      </c>
      <c r="F302" s="32" t="s">
        <v>191</v>
      </c>
      <c r="G302" s="32" t="s">
        <v>107</v>
      </c>
      <c r="H302" s="30">
        <v>27511.0</v>
      </c>
      <c r="I302" s="37"/>
      <c r="J302" s="30">
        <v>0.0</v>
      </c>
      <c r="K302" s="30">
        <v>1.0</v>
      </c>
      <c r="L302" s="30">
        <v>0.0</v>
      </c>
      <c r="M302" s="32" t="s">
        <v>39</v>
      </c>
      <c r="N302" s="32" t="s">
        <v>39</v>
      </c>
      <c r="O302" s="30">
        <v>0.0</v>
      </c>
      <c r="P302" s="30">
        <v>0.0</v>
      </c>
      <c r="Q302" s="30">
        <v>0.0</v>
      </c>
      <c r="R302" s="30">
        <v>0.0</v>
      </c>
      <c r="S302" s="30">
        <v>0.0</v>
      </c>
      <c r="T302" s="30">
        <v>0.0</v>
      </c>
      <c r="U302" s="30">
        <v>0.0</v>
      </c>
      <c r="V302" s="30">
        <v>0.0</v>
      </c>
      <c r="W302" s="30">
        <v>0.0</v>
      </c>
      <c r="X302" s="30">
        <v>0.0</v>
      </c>
      <c r="Y302" s="30">
        <v>0.0</v>
      </c>
      <c r="Z302" s="30">
        <v>0.0</v>
      </c>
      <c r="AA302" s="30">
        <v>0.0</v>
      </c>
      <c r="AB302" s="30">
        <v>0.0</v>
      </c>
      <c r="AC302" s="30">
        <v>0.0</v>
      </c>
      <c r="AD302" s="30">
        <v>0.0</v>
      </c>
      <c r="AE302" s="30">
        <v>0.0</v>
      </c>
      <c r="AF302" s="30">
        <v>0.0</v>
      </c>
      <c r="AG302" s="30">
        <v>0.0</v>
      </c>
      <c r="AH302" s="30">
        <v>0.0</v>
      </c>
      <c r="AI302" s="30">
        <v>0.0</v>
      </c>
      <c r="AJ302" s="79"/>
    </row>
    <row r="303">
      <c r="A303" s="30">
        <v>14608.2</v>
      </c>
      <c r="B303" s="31">
        <v>44515.0</v>
      </c>
      <c r="C303" s="127"/>
      <c r="D303" s="32" t="s">
        <v>482</v>
      </c>
      <c r="E303" s="32" t="s">
        <v>36</v>
      </c>
      <c r="F303" s="32" t="s">
        <v>280</v>
      </c>
      <c r="G303" s="32" t="s">
        <v>107</v>
      </c>
      <c r="H303" s="30">
        <v>27511.0</v>
      </c>
      <c r="I303" s="37"/>
      <c r="J303" s="30">
        <v>0.0</v>
      </c>
      <c r="K303" s="30">
        <v>1.0</v>
      </c>
      <c r="L303" s="30">
        <v>0.0</v>
      </c>
      <c r="M303" s="32" t="s">
        <v>39</v>
      </c>
      <c r="N303" s="32" t="s">
        <v>39</v>
      </c>
      <c r="O303" s="30">
        <v>0.0</v>
      </c>
      <c r="P303" s="30">
        <v>0.0</v>
      </c>
      <c r="Q303" s="30">
        <v>0.0</v>
      </c>
      <c r="R303" s="30">
        <v>0.0</v>
      </c>
      <c r="S303" s="30">
        <v>0.0</v>
      </c>
      <c r="T303" s="30">
        <v>0.0</v>
      </c>
      <c r="U303" s="30">
        <v>0.0</v>
      </c>
      <c r="V303" s="30">
        <v>0.0</v>
      </c>
      <c r="W303" s="30">
        <v>0.0</v>
      </c>
      <c r="X303" s="30">
        <v>0.0</v>
      </c>
      <c r="Y303" s="30">
        <v>0.0</v>
      </c>
      <c r="Z303" s="30">
        <v>0.0</v>
      </c>
      <c r="AA303" s="30">
        <v>0.0</v>
      </c>
      <c r="AB303" s="30">
        <v>0.0</v>
      </c>
      <c r="AC303" s="30">
        <v>0.0</v>
      </c>
      <c r="AD303" s="30">
        <v>0.0</v>
      </c>
      <c r="AE303" s="30">
        <v>0.0</v>
      </c>
      <c r="AF303" s="30">
        <v>0.0</v>
      </c>
      <c r="AG303" s="30">
        <v>0.0</v>
      </c>
      <c r="AH303" s="30">
        <v>0.0</v>
      </c>
      <c r="AI303" s="30">
        <v>0.0</v>
      </c>
      <c r="AJ303" s="79"/>
    </row>
    <row r="304">
      <c r="A304" s="30">
        <v>14608.3</v>
      </c>
      <c r="B304" s="31">
        <v>44515.0</v>
      </c>
      <c r="C304" s="126"/>
      <c r="D304" s="32" t="s">
        <v>482</v>
      </c>
      <c r="E304" s="32" t="s">
        <v>36</v>
      </c>
      <c r="J304" s="30">
        <v>1.0</v>
      </c>
      <c r="K304" s="30">
        <v>0.0</v>
      </c>
      <c r="L304" s="30">
        <v>0.0</v>
      </c>
      <c r="M304" s="32" t="s">
        <v>39</v>
      </c>
      <c r="N304" s="32" t="s">
        <v>39</v>
      </c>
      <c r="O304" s="30">
        <v>0.0</v>
      </c>
      <c r="P304" s="30">
        <v>0.0</v>
      </c>
      <c r="Q304" s="30">
        <v>0.0</v>
      </c>
      <c r="R304" s="30">
        <v>0.0</v>
      </c>
      <c r="S304" s="30">
        <v>0.0</v>
      </c>
      <c r="T304" s="30">
        <v>0.0</v>
      </c>
      <c r="U304" s="30">
        <v>0.0</v>
      </c>
      <c r="V304" s="30">
        <v>0.0</v>
      </c>
      <c r="W304" s="30">
        <v>0.0</v>
      </c>
      <c r="X304" s="30">
        <v>0.0</v>
      </c>
      <c r="Y304" s="30">
        <v>0.0</v>
      </c>
      <c r="Z304" s="30">
        <v>0.0</v>
      </c>
      <c r="AA304" s="30">
        <v>0.0</v>
      </c>
      <c r="AB304" s="30">
        <v>0.0</v>
      </c>
      <c r="AC304" s="30">
        <v>0.0</v>
      </c>
      <c r="AD304" s="30">
        <v>0.0</v>
      </c>
      <c r="AE304" s="30">
        <v>0.0</v>
      </c>
      <c r="AF304" s="30">
        <v>0.0</v>
      </c>
      <c r="AG304" s="30">
        <v>0.0</v>
      </c>
      <c r="AH304" s="30">
        <v>0.0</v>
      </c>
      <c r="AI304" s="30">
        <v>0.0</v>
      </c>
      <c r="AJ304" s="79"/>
    </row>
    <row r="305">
      <c r="A305" s="30">
        <v>14608.4</v>
      </c>
      <c r="B305" s="31">
        <v>44515.0</v>
      </c>
      <c r="C305" s="35"/>
      <c r="D305" s="32" t="s">
        <v>482</v>
      </c>
      <c r="E305" s="32" t="s">
        <v>36</v>
      </c>
      <c r="J305" s="30">
        <v>1.0</v>
      </c>
      <c r="K305" s="30">
        <v>0.0</v>
      </c>
      <c r="L305" s="30">
        <v>0.0</v>
      </c>
      <c r="M305" s="32" t="s">
        <v>39</v>
      </c>
      <c r="N305" s="32" t="s">
        <v>39</v>
      </c>
      <c r="O305" s="30">
        <v>0.0</v>
      </c>
      <c r="P305" s="30">
        <v>0.0</v>
      </c>
      <c r="Q305" s="30">
        <v>0.0</v>
      </c>
      <c r="R305" s="30">
        <v>0.0</v>
      </c>
      <c r="S305" s="30">
        <v>0.0</v>
      </c>
      <c r="T305" s="30">
        <v>0.0</v>
      </c>
      <c r="U305" s="30">
        <v>0.0</v>
      </c>
      <c r="V305" s="30">
        <v>0.0</v>
      </c>
      <c r="W305" s="30">
        <v>0.0</v>
      </c>
      <c r="X305" s="30">
        <v>0.0</v>
      </c>
      <c r="Y305" s="30">
        <v>0.0</v>
      </c>
      <c r="Z305" s="30">
        <v>0.0</v>
      </c>
      <c r="AA305" s="30">
        <v>0.0</v>
      </c>
      <c r="AB305" s="30">
        <v>0.0</v>
      </c>
      <c r="AC305" s="30">
        <v>0.0</v>
      </c>
      <c r="AD305" s="30">
        <v>0.0</v>
      </c>
      <c r="AE305" s="30">
        <v>0.0</v>
      </c>
      <c r="AF305" s="30">
        <v>0.0</v>
      </c>
      <c r="AG305" s="30">
        <v>0.0</v>
      </c>
      <c r="AH305" s="30">
        <v>0.0</v>
      </c>
      <c r="AI305" s="30">
        <v>0.0</v>
      </c>
      <c r="AJ305" s="79"/>
    </row>
    <row r="306">
      <c r="A306" s="30">
        <v>14609.1</v>
      </c>
      <c r="B306" s="31">
        <v>44515.0</v>
      </c>
      <c r="C306" s="127"/>
      <c r="D306" s="32" t="s">
        <v>184</v>
      </c>
      <c r="E306" s="32" t="s">
        <v>36</v>
      </c>
      <c r="F306" s="32" t="s">
        <v>254</v>
      </c>
      <c r="G306" s="32" t="s">
        <v>38</v>
      </c>
      <c r="H306" s="30">
        <v>27615.0</v>
      </c>
      <c r="I306" s="37"/>
      <c r="J306" s="30">
        <v>0.0</v>
      </c>
      <c r="K306" s="30">
        <v>1.0</v>
      </c>
      <c r="L306" s="30">
        <v>0.0</v>
      </c>
      <c r="M306" s="32" t="s">
        <v>49</v>
      </c>
      <c r="N306" s="32" t="s">
        <v>39</v>
      </c>
      <c r="O306" s="30">
        <v>0.0</v>
      </c>
      <c r="P306" s="30">
        <v>0.0</v>
      </c>
      <c r="Q306" s="30">
        <v>0.0</v>
      </c>
      <c r="R306" s="30">
        <v>0.0</v>
      </c>
      <c r="S306" s="30">
        <v>0.0</v>
      </c>
      <c r="T306" s="30">
        <v>0.0</v>
      </c>
      <c r="U306" s="30">
        <v>0.0</v>
      </c>
      <c r="V306" s="30">
        <v>0.0</v>
      </c>
      <c r="W306" s="30">
        <v>0.0</v>
      </c>
      <c r="X306" s="30">
        <v>0.0</v>
      </c>
      <c r="Y306" s="30">
        <v>0.0</v>
      </c>
      <c r="Z306" s="30">
        <v>0.0</v>
      </c>
      <c r="AA306" s="30">
        <v>0.0</v>
      </c>
      <c r="AB306" s="30">
        <v>0.0</v>
      </c>
      <c r="AC306" s="30">
        <v>0.0</v>
      </c>
      <c r="AD306" s="30">
        <v>0.0</v>
      </c>
      <c r="AE306" s="30">
        <v>0.0</v>
      </c>
      <c r="AF306" s="30">
        <v>0.0</v>
      </c>
      <c r="AG306" s="30">
        <v>0.0</v>
      </c>
      <c r="AH306" s="30">
        <v>0.0</v>
      </c>
      <c r="AI306" s="30">
        <v>0.0</v>
      </c>
      <c r="AJ306" s="79"/>
    </row>
    <row r="307">
      <c r="A307" s="30">
        <v>14610.1</v>
      </c>
      <c r="B307" s="31">
        <v>44515.0</v>
      </c>
      <c r="C307" s="124">
        <v>44516.0</v>
      </c>
      <c r="D307" s="32" t="s">
        <v>455</v>
      </c>
      <c r="E307" s="32" t="s">
        <v>36</v>
      </c>
      <c r="F307" s="32" t="s">
        <v>233</v>
      </c>
      <c r="G307" s="32" t="s">
        <v>234</v>
      </c>
      <c r="H307" s="30">
        <v>27502.0</v>
      </c>
      <c r="I307" s="35"/>
      <c r="J307" s="30">
        <v>0.0</v>
      </c>
      <c r="K307" s="30">
        <v>1.0</v>
      </c>
      <c r="L307" s="30">
        <v>0.0</v>
      </c>
      <c r="M307" s="32" t="s">
        <v>49</v>
      </c>
      <c r="N307" s="32" t="s">
        <v>39</v>
      </c>
      <c r="O307" s="30">
        <v>1.0</v>
      </c>
      <c r="P307" s="30">
        <v>7.0</v>
      </c>
      <c r="Q307" s="30">
        <v>5.0</v>
      </c>
      <c r="R307" s="30">
        <v>5.0</v>
      </c>
      <c r="S307" s="30">
        <v>0.0</v>
      </c>
      <c r="T307" s="30">
        <v>1.0</v>
      </c>
      <c r="U307" s="30">
        <v>0.0</v>
      </c>
      <c r="V307" s="30">
        <v>0.0</v>
      </c>
      <c r="W307" s="30">
        <v>0.0</v>
      </c>
      <c r="X307" s="30">
        <v>0.0</v>
      </c>
      <c r="Y307" s="30">
        <v>0.0</v>
      </c>
      <c r="Z307" s="30">
        <v>0.0</v>
      </c>
      <c r="AA307" s="30">
        <v>0.0</v>
      </c>
      <c r="AB307" s="30">
        <v>5.0</v>
      </c>
      <c r="AC307" s="30">
        <v>1.0</v>
      </c>
      <c r="AD307" s="30">
        <v>0.0</v>
      </c>
      <c r="AE307" s="30">
        <v>0.0</v>
      </c>
      <c r="AF307" s="30">
        <v>0.0</v>
      </c>
      <c r="AG307" s="30">
        <v>0.0</v>
      </c>
      <c r="AH307" s="30">
        <v>0.0</v>
      </c>
      <c r="AI307" s="30">
        <v>0.0</v>
      </c>
      <c r="AJ307" s="79"/>
    </row>
    <row r="308">
      <c r="A308" s="30">
        <v>14610.2</v>
      </c>
      <c r="B308" s="31">
        <v>44515.0</v>
      </c>
      <c r="C308" s="124">
        <v>44516.0</v>
      </c>
      <c r="D308" s="32" t="s">
        <v>455</v>
      </c>
      <c r="E308" s="32" t="s">
        <v>36</v>
      </c>
      <c r="F308" s="32" t="s">
        <v>346</v>
      </c>
      <c r="G308" s="33" t="s">
        <v>51</v>
      </c>
      <c r="H308" s="34">
        <v>27502.0</v>
      </c>
      <c r="I308" s="35"/>
      <c r="J308" s="30">
        <v>0.0</v>
      </c>
      <c r="K308" s="30">
        <v>1.0</v>
      </c>
      <c r="L308" s="30">
        <v>0.0</v>
      </c>
      <c r="M308" s="32" t="s">
        <v>49</v>
      </c>
      <c r="N308" s="32" t="s">
        <v>39</v>
      </c>
      <c r="O308" s="30">
        <v>2.0</v>
      </c>
      <c r="P308" s="30">
        <v>0.0</v>
      </c>
      <c r="Q308" s="30">
        <v>0.0</v>
      </c>
      <c r="R308" s="30">
        <v>0.0</v>
      </c>
      <c r="S308" s="30">
        <v>0.0</v>
      </c>
      <c r="T308" s="30">
        <v>0.0</v>
      </c>
      <c r="U308" s="30">
        <v>0.0</v>
      </c>
      <c r="V308" s="30">
        <v>0.0</v>
      </c>
      <c r="W308" s="30">
        <v>0.0</v>
      </c>
      <c r="X308" s="30">
        <v>0.0</v>
      </c>
      <c r="Y308" s="30">
        <v>0.0</v>
      </c>
      <c r="Z308" s="30">
        <v>9.0</v>
      </c>
      <c r="AA308" s="30">
        <v>5.0</v>
      </c>
      <c r="AB308" s="30">
        <v>5.0</v>
      </c>
      <c r="AC308" s="30">
        <v>1.0</v>
      </c>
      <c r="AD308" s="30">
        <v>1.0</v>
      </c>
      <c r="AE308" s="30">
        <v>0.0</v>
      </c>
      <c r="AF308" s="30">
        <v>0.0</v>
      </c>
      <c r="AG308" s="30">
        <v>0.0</v>
      </c>
      <c r="AH308" s="30">
        <v>0.0</v>
      </c>
      <c r="AI308" s="30">
        <v>0.0</v>
      </c>
      <c r="AJ308" s="79"/>
    </row>
    <row r="309">
      <c r="A309" s="30">
        <v>14610.3</v>
      </c>
      <c r="B309" s="31">
        <v>44515.0</v>
      </c>
      <c r="C309" s="124">
        <v>44516.0</v>
      </c>
      <c r="D309" s="32" t="s">
        <v>455</v>
      </c>
      <c r="E309" s="32" t="s">
        <v>36</v>
      </c>
      <c r="F309" s="32" t="s">
        <v>105</v>
      </c>
      <c r="G309" s="32" t="s">
        <v>51</v>
      </c>
      <c r="H309" s="30">
        <v>27502.0</v>
      </c>
      <c r="I309" s="37"/>
      <c r="J309" s="30">
        <v>0.0</v>
      </c>
      <c r="K309" s="30">
        <v>1.0</v>
      </c>
      <c r="L309" s="30">
        <v>0.0</v>
      </c>
      <c r="M309" s="32" t="s">
        <v>49</v>
      </c>
      <c r="N309" s="32" t="s">
        <v>39</v>
      </c>
      <c r="O309" s="30">
        <v>3.0</v>
      </c>
      <c r="P309" s="30">
        <v>0.0</v>
      </c>
      <c r="Q309" s="30">
        <v>0.0</v>
      </c>
      <c r="R309" s="30">
        <v>0.0</v>
      </c>
      <c r="S309" s="30">
        <v>0.0</v>
      </c>
      <c r="T309" s="30">
        <v>0.0</v>
      </c>
      <c r="U309" s="30">
        <v>0.0</v>
      </c>
      <c r="V309" s="30">
        <v>0.0</v>
      </c>
      <c r="W309" s="30">
        <v>0.0</v>
      </c>
      <c r="X309" s="30">
        <v>0.0</v>
      </c>
      <c r="Y309" s="30">
        <v>0.0</v>
      </c>
      <c r="Z309" s="30">
        <v>8.0</v>
      </c>
      <c r="AA309" s="30">
        <v>4.0</v>
      </c>
      <c r="AB309" s="30">
        <v>5.0</v>
      </c>
      <c r="AC309" s="30">
        <v>1.0</v>
      </c>
      <c r="AD309" s="30">
        <v>1.0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79"/>
    </row>
    <row r="310">
      <c r="A310" s="30">
        <v>14611.1</v>
      </c>
      <c r="B310" s="31">
        <v>44515.0</v>
      </c>
      <c r="C310" s="81"/>
      <c r="D310" s="32" t="s">
        <v>463</v>
      </c>
      <c r="E310" s="32" t="s">
        <v>36</v>
      </c>
      <c r="F310" s="32" t="s">
        <v>228</v>
      </c>
      <c r="G310" s="32" t="s">
        <v>38</v>
      </c>
      <c r="H310" s="30">
        <v>27616.0</v>
      </c>
      <c r="I310" s="37"/>
      <c r="J310" s="30">
        <v>0.0</v>
      </c>
      <c r="K310" s="30">
        <v>1.0</v>
      </c>
      <c r="L310" s="30">
        <v>0.0</v>
      </c>
      <c r="M310" s="32" t="s">
        <v>39</v>
      </c>
      <c r="N310" s="32" t="s">
        <v>39</v>
      </c>
      <c r="O310" s="30">
        <v>0.0</v>
      </c>
      <c r="P310" s="30">
        <v>0.0</v>
      </c>
      <c r="Q310" s="30">
        <v>0.0</v>
      </c>
      <c r="R310" s="30">
        <v>0.0</v>
      </c>
      <c r="S310" s="30">
        <v>0.0</v>
      </c>
      <c r="T310" s="30">
        <v>0.0</v>
      </c>
      <c r="U310" s="30">
        <v>0.0</v>
      </c>
      <c r="V310" s="30">
        <v>0.0</v>
      </c>
      <c r="W310" s="30">
        <v>0.0</v>
      </c>
      <c r="X310" s="30">
        <v>0.0</v>
      </c>
      <c r="Y310" s="30">
        <v>0.0</v>
      </c>
      <c r="Z310" s="30">
        <v>0.0</v>
      </c>
      <c r="AA310" s="30">
        <v>0.0</v>
      </c>
      <c r="AB310" s="30">
        <v>0.0</v>
      </c>
      <c r="AC310" s="30">
        <v>0.0</v>
      </c>
      <c r="AD310" s="30">
        <v>0.0</v>
      </c>
      <c r="AE310" s="30">
        <v>0.0</v>
      </c>
      <c r="AF310" s="30">
        <v>0.0</v>
      </c>
      <c r="AG310" s="30">
        <v>0.0</v>
      </c>
      <c r="AH310" s="30">
        <v>0.0</v>
      </c>
      <c r="AI310" s="30">
        <v>0.0</v>
      </c>
      <c r="AJ310" s="79"/>
    </row>
    <row r="311">
      <c r="A311" s="30">
        <v>14611.2</v>
      </c>
      <c r="B311" s="31">
        <v>44515.0</v>
      </c>
      <c r="C311" s="81"/>
      <c r="D311" s="32" t="s">
        <v>463</v>
      </c>
      <c r="E311" s="32" t="s">
        <v>36</v>
      </c>
      <c r="F311" s="32" t="s">
        <v>228</v>
      </c>
      <c r="G311" s="32" t="s">
        <v>38</v>
      </c>
      <c r="H311" s="30">
        <v>27616.0</v>
      </c>
      <c r="I311" s="35"/>
      <c r="J311" s="30">
        <v>0.0</v>
      </c>
      <c r="K311" s="30">
        <v>1.0</v>
      </c>
      <c r="L311" s="30">
        <v>0.0</v>
      </c>
      <c r="M311" s="32" t="s">
        <v>39</v>
      </c>
      <c r="N311" s="32" t="s">
        <v>39</v>
      </c>
      <c r="O311" s="30">
        <v>0.0</v>
      </c>
      <c r="P311" s="30">
        <v>0.0</v>
      </c>
      <c r="Q311" s="30">
        <v>0.0</v>
      </c>
      <c r="R311" s="30">
        <v>0.0</v>
      </c>
      <c r="S311" s="30">
        <v>0.0</v>
      </c>
      <c r="T311" s="30">
        <v>0.0</v>
      </c>
      <c r="U311" s="30">
        <v>0.0</v>
      </c>
      <c r="V311" s="30">
        <v>0.0</v>
      </c>
      <c r="W311" s="30">
        <v>0.0</v>
      </c>
      <c r="X311" s="30">
        <v>0.0</v>
      </c>
      <c r="Y311" s="30">
        <v>0.0</v>
      </c>
      <c r="Z311" s="30">
        <v>0.0</v>
      </c>
      <c r="AA311" s="30">
        <v>0.0</v>
      </c>
      <c r="AB311" s="30">
        <v>0.0</v>
      </c>
      <c r="AC311" s="30">
        <v>0.0</v>
      </c>
      <c r="AD311" s="30">
        <v>0.0</v>
      </c>
      <c r="AE311" s="30">
        <v>0.0</v>
      </c>
      <c r="AF311" s="30">
        <v>0.0</v>
      </c>
      <c r="AG311" s="30">
        <v>0.0</v>
      </c>
      <c r="AH311" s="30">
        <v>0.0</v>
      </c>
      <c r="AI311" s="30">
        <v>0.0</v>
      </c>
      <c r="AJ311" s="79"/>
    </row>
    <row r="312">
      <c r="A312" s="30">
        <v>14612.1</v>
      </c>
      <c r="B312" s="31">
        <v>44515.0</v>
      </c>
      <c r="C312" s="81"/>
      <c r="D312" s="32" t="s">
        <v>480</v>
      </c>
      <c r="E312" s="32" t="s">
        <v>36</v>
      </c>
      <c r="F312" s="32" t="s">
        <v>73</v>
      </c>
      <c r="G312" s="32" t="s">
        <v>74</v>
      </c>
      <c r="H312" s="30">
        <v>27587.0</v>
      </c>
      <c r="I312" s="37"/>
      <c r="J312" s="30">
        <v>0.0</v>
      </c>
      <c r="K312" s="30">
        <v>1.0</v>
      </c>
      <c r="L312" s="30">
        <v>0.0</v>
      </c>
      <c r="M312" s="32" t="s">
        <v>39</v>
      </c>
      <c r="N312" s="32" t="s">
        <v>39</v>
      </c>
      <c r="O312" s="30">
        <v>0.0</v>
      </c>
      <c r="P312" s="30">
        <v>0.0</v>
      </c>
      <c r="Q312" s="30">
        <v>0.0</v>
      </c>
      <c r="R312" s="30">
        <v>0.0</v>
      </c>
      <c r="S312" s="30">
        <v>0.0</v>
      </c>
      <c r="T312" s="30">
        <v>0.0</v>
      </c>
      <c r="U312" s="30">
        <v>0.0</v>
      </c>
      <c r="V312" s="30">
        <v>0.0</v>
      </c>
      <c r="W312" s="30">
        <v>0.0</v>
      </c>
      <c r="X312" s="30">
        <v>0.0</v>
      </c>
      <c r="Y312" s="30">
        <v>0.0</v>
      </c>
      <c r="Z312" s="30">
        <v>0.0</v>
      </c>
      <c r="AA312" s="30">
        <v>0.0</v>
      </c>
      <c r="AB312" s="30">
        <v>0.0</v>
      </c>
      <c r="AC312" s="30">
        <v>0.0</v>
      </c>
      <c r="AD312" s="30">
        <v>0.0</v>
      </c>
      <c r="AE312" s="30">
        <v>0.0</v>
      </c>
      <c r="AF312" s="30">
        <v>0.0</v>
      </c>
      <c r="AG312" s="30">
        <v>0.0</v>
      </c>
      <c r="AH312" s="30">
        <v>0.0</v>
      </c>
      <c r="AI312" s="30">
        <v>0.0</v>
      </c>
      <c r="AJ312" s="79"/>
    </row>
    <row r="313">
      <c r="A313" s="30">
        <v>14613.1</v>
      </c>
      <c r="B313" s="31">
        <v>44516.0</v>
      </c>
      <c r="C313" s="81"/>
      <c r="D313" s="32" t="s">
        <v>321</v>
      </c>
      <c r="E313" s="32" t="s">
        <v>46</v>
      </c>
      <c r="F313" s="32" t="s">
        <v>198</v>
      </c>
      <c r="G313" s="32" t="s">
        <v>38</v>
      </c>
      <c r="H313" s="30">
        <v>27605.0</v>
      </c>
      <c r="I313" s="37"/>
      <c r="J313" s="30">
        <v>0.0</v>
      </c>
      <c r="K313" s="30">
        <v>1.0</v>
      </c>
      <c r="L313" s="30">
        <v>0.0</v>
      </c>
      <c r="M313" s="32" t="s">
        <v>49</v>
      </c>
      <c r="N313" s="32" t="s">
        <v>39</v>
      </c>
      <c r="O313" s="30">
        <v>0.0</v>
      </c>
      <c r="P313" s="30">
        <v>0.0</v>
      </c>
      <c r="Q313" s="30">
        <v>0.0</v>
      </c>
      <c r="R313" s="30">
        <v>0.0</v>
      </c>
      <c r="S313" s="30">
        <v>0.0</v>
      </c>
      <c r="T313" s="30">
        <v>0.0</v>
      </c>
      <c r="U313" s="30">
        <v>0.0</v>
      </c>
      <c r="V313" s="30">
        <v>0.0</v>
      </c>
      <c r="W313" s="30">
        <v>0.0</v>
      </c>
      <c r="X313" s="30">
        <v>0.0</v>
      </c>
      <c r="Y313" s="30">
        <v>0.0</v>
      </c>
      <c r="Z313" s="30">
        <v>0.0</v>
      </c>
      <c r="AA313" s="30">
        <v>0.0</v>
      </c>
      <c r="AB313" s="30">
        <v>0.0</v>
      </c>
      <c r="AC313" s="30">
        <v>0.0</v>
      </c>
      <c r="AD313" s="30">
        <v>0.0</v>
      </c>
      <c r="AE313" s="30">
        <v>0.0</v>
      </c>
      <c r="AF313" s="30">
        <v>0.0</v>
      </c>
      <c r="AG313" s="30">
        <v>0.0</v>
      </c>
      <c r="AH313" s="30">
        <v>0.0</v>
      </c>
      <c r="AI313" s="30">
        <v>0.0</v>
      </c>
      <c r="AJ313" s="79"/>
    </row>
    <row r="314">
      <c r="A314" s="30">
        <v>14613.2</v>
      </c>
      <c r="B314" s="31">
        <v>44516.0</v>
      </c>
      <c r="C314" s="81"/>
      <c r="D314" s="32" t="s">
        <v>321</v>
      </c>
      <c r="E314" s="32" t="s">
        <v>46</v>
      </c>
      <c r="F314" s="32" t="s">
        <v>158</v>
      </c>
      <c r="G314" s="32" t="s">
        <v>38</v>
      </c>
      <c r="H314" s="30">
        <v>27613.0</v>
      </c>
      <c r="I314" s="37"/>
      <c r="J314" s="30">
        <v>0.0</v>
      </c>
      <c r="K314" s="30">
        <v>1.0</v>
      </c>
      <c r="L314" s="30">
        <v>0.0</v>
      </c>
      <c r="M314" s="32" t="s">
        <v>49</v>
      </c>
      <c r="N314" s="32" t="s">
        <v>39</v>
      </c>
      <c r="O314" s="30">
        <v>0.0</v>
      </c>
      <c r="P314" s="30">
        <v>0.0</v>
      </c>
      <c r="Q314" s="30">
        <v>0.0</v>
      </c>
      <c r="R314" s="30">
        <v>0.0</v>
      </c>
      <c r="S314" s="30">
        <v>0.0</v>
      </c>
      <c r="T314" s="30">
        <v>0.0</v>
      </c>
      <c r="U314" s="30">
        <v>0.0</v>
      </c>
      <c r="V314" s="30">
        <v>0.0</v>
      </c>
      <c r="W314" s="30">
        <v>0.0</v>
      </c>
      <c r="X314" s="30">
        <v>0.0</v>
      </c>
      <c r="Y314" s="30">
        <v>0.0</v>
      </c>
      <c r="Z314" s="30">
        <v>0.0</v>
      </c>
      <c r="AA314" s="30">
        <v>0.0</v>
      </c>
      <c r="AB314" s="30">
        <v>0.0</v>
      </c>
      <c r="AC314" s="30">
        <v>0.0</v>
      </c>
      <c r="AD314" s="30">
        <v>0.0</v>
      </c>
      <c r="AE314" s="30">
        <v>0.0</v>
      </c>
      <c r="AF314" s="30">
        <v>0.0</v>
      </c>
      <c r="AG314" s="30">
        <v>0.0</v>
      </c>
      <c r="AH314" s="30">
        <v>0.0</v>
      </c>
      <c r="AI314" s="30">
        <v>0.0</v>
      </c>
      <c r="AJ314" s="79"/>
    </row>
    <row r="315">
      <c r="A315" s="30">
        <v>14613.3</v>
      </c>
      <c r="B315" s="31">
        <v>44516.0</v>
      </c>
      <c r="C315" s="81"/>
      <c r="D315" s="32" t="s">
        <v>321</v>
      </c>
      <c r="E315" s="32" t="s">
        <v>46</v>
      </c>
      <c r="I315" s="37"/>
      <c r="J315" s="30">
        <v>0.0</v>
      </c>
      <c r="K315" s="30">
        <v>0.0</v>
      </c>
      <c r="L315" s="30">
        <v>1.0</v>
      </c>
      <c r="M315" s="32" t="s">
        <v>49</v>
      </c>
      <c r="N315" s="32" t="s">
        <v>39</v>
      </c>
      <c r="O315" s="30">
        <v>0.0</v>
      </c>
      <c r="P315" s="30">
        <v>0.0</v>
      </c>
      <c r="Q315" s="30">
        <v>0.0</v>
      </c>
      <c r="R315" s="30">
        <v>0.0</v>
      </c>
      <c r="S315" s="30">
        <v>0.0</v>
      </c>
      <c r="T315" s="30">
        <v>0.0</v>
      </c>
      <c r="U315" s="30">
        <v>0.0</v>
      </c>
      <c r="V315" s="30">
        <v>0.0</v>
      </c>
      <c r="W315" s="30">
        <v>0.0</v>
      </c>
      <c r="X315" s="30">
        <v>0.0</v>
      </c>
      <c r="Y315" s="30">
        <v>0.0</v>
      </c>
      <c r="Z315" s="30">
        <v>0.0</v>
      </c>
      <c r="AA315" s="30">
        <v>0.0</v>
      </c>
      <c r="AB315" s="30">
        <v>0.0</v>
      </c>
      <c r="AC315" s="30">
        <v>0.0</v>
      </c>
      <c r="AD315" s="30">
        <v>0.0</v>
      </c>
      <c r="AE315" s="30">
        <v>0.0</v>
      </c>
      <c r="AF315" s="30">
        <v>0.0</v>
      </c>
      <c r="AG315" s="30">
        <v>0.0</v>
      </c>
      <c r="AH315" s="30">
        <v>0.0</v>
      </c>
      <c r="AI315" s="30">
        <v>0.0</v>
      </c>
      <c r="AJ315" s="79"/>
    </row>
    <row r="316">
      <c r="A316" s="30">
        <v>14613.4</v>
      </c>
      <c r="B316" s="31">
        <v>44516.0</v>
      </c>
      <c r="C316" s="81"/>
      <c r="D316" s="32" t="s">
        <v>321</v>
      </c>
      <c r="E316" s="32" t="s">
        <v>46</v>
      </c>
      <c r="I316" s="35"/>
      <c r="J316" s="30">
        <v>1.0</v>
      </c>
      <c r="K316" s="30">
        <v>0.0</v>
      </c>
      <c r="L316" s="30">
        <v>0.0</v>
      </c>
      <c r="M316" s="32" t="s">
        <v>49</v>
      </c>
      <c r="N316" s="32" t="s">
        <v>39</v>
      </c>
      <c r="O316" s="30">
        <v>0.0</v>
      </c>
      <c r="P316" s="30">
        <v>0.0</v>
      </c>
      <c r="Q316" s="30">
        <v>0.0</v>
      </c>
      <c r="R316" s="30">
        <v>0.0</v>
      </c>
      <c r="S316" s="30">
        <v>0.0</v>
      </c>
      <c r="T316" s="30">
        <v>0.0</v>
      </c>
      <c r="U316" s="30">
        <v>0.0</v>
      </c>
      <c r="V316" s="30">
        <v>0.0</v>
      </c>
      <c r="W316" s="30">
        <v>0.0</v>
      </c>
      <c r="X316" s="30">
        <v>0.0</v>
      </c>
      <c r="Y316" s="30">
        <v>0.0</v>
      </c>
      <c r="Z316" s="30">
        <v>0.0</v>
      </c>
      <c r="AA316" s="30">
        <v>0.0</v>
      </c>
      <c r="AB316" s="30">
        <v>0.0</v>
      </c>
      <c r="AC316" s="30">
        <v>0.0</v>
      </c>
      <c r="AD316" s="30">
        <v>0.0</v>
      </c>
      <c r="AE316" s="30">
        <v>0.0</v>
      </c>
      <c r="AF316" s="30">
        <v>0.0</v>
      </c>
      <c r="AG316" s="30">
        <v>0.0</v>
      </c>
      <c r="AH316" s="30">
        <v>0.0</v>
      </c>
      <c r="AI316" s="30">
        <v>0.0</v>
      </c>
      <c r="AJ316" s="79"/>
    </row>
    <row r="317">
      <c r="A317" s="30">
        <v>14614.1</v>
      </c>
      <c r="B317" s="31">
        <v>44516.0</v>
      </c>
      <c r="C317" s="80">
        <v>44516.0</v>
      </c>
      <c r="D317" s="32" t="s">
        <v>420</v>
      </c>
      <c r="E317" s="32" t="s">
        <v>421</v>
      </c>
      <c r="F317" s="32" t="s">
        <v>187</v>
      </c>
      <c r="G317" s="32" t="s">
        <v>38</v>
      </c>
      <c r="H317" s="30">
        <v>27616.0</v>
      </c>
      <c r="I317" s="37"/>
      <c r="J317" s="30">
        <v>0.0</v>
      </c>
      <c r="K317" s="30">
        <v>1.0</v>
      </c>
      <c r="L317" s="30">
        <v>0.0</v>
      </c>
      <c r="M317" s="32" t="s">
        <v>49</v>
      </c>
      <c r="N317" s="32" t="s">
        <v>39</v>
      </c>
      <c r="O317" s="30">
        <v>6.0</v>
      </c>
      <c r="P317" s="30">
        <v>0.0</v>
      </c>
      <c r="Q317" s="30">
        <v>0.0</v>
      </c>
      <c r="R317" s="30">
        <v>0.0</v>
      </c>
      <c r="S317" s="30">
        <v>0.0</v>
      </c>
      <c r="T317" s="30">
        <v>0.0</v>
      </c>
      <c r="U317" s="30">
        <v>0.0</v>
      </c>
      <c r="V317" s="30">
        <v>0.0</v>
      </c>
      <c r="W317" s="30">
        <v>0.0</v>
      </c>
      <c r="X317" s="30">
        <v>0.0</v>
      </c>
      <c r="Y317" s="30">
        <v>0.0</v>
      </c>
      <c r="Z317" s="30">
        <v>12.0</v>
      </c>
      <c r="AA317" s="30">
        <v>6.0</v>
      </c>
      <c r="AB317" s="30">
        <v>10.0</v>
      </c>
      <c r="AC317" s="30">
        <v>2.0</v>
      </c>
      <c r="AD317" s="30">
        <v>1.0</v>
      </c>
      <c r="AE317" s="30">
        <v>0.0</v>
      </c>
      <c r="AF317" s="30">
        <v>0.0</v>
      </c>
      <c r="AG317" s="30">
        <v>0.0</v>
      </c>
      <c r="AH317" s="30">
        <v>0.0</v>
      </c>
      <c r="AI317" s="30">
        <v>0.0</v>
      </c>
      <c r="AJ317" s="79"/>
    </row>
    <row r="318">
      <c r="A318" s="30">
        <v>14615.1</v>
      </c>
      <c r="B318" s="31">
        <v>44516.0</v>
      </c>
      <c r="C318" s="81"/>
      <c r="D318" s="32" t="s">
        <v>420</v>
      </c>
      <c r="E318" s="32" t="s">
        <v>421</v>
      </c>
      <c r="F318" s="32" t="s">
        <v>187</v>
      </c>
      <c r="G318" s="32" t="s">
        <v>38</v>
      </c>
      <c r="H318" s="30">
        <v>27616.0</v>
      </c>
      <c r="I318" s="37"/>
      <c r="J318" s="30">
        <v>0.0</v>
      </c>
      <c r="K318" s="30">
        <v>1.0</v>
      </c>
      <c r="L318" s="30">
        <v>0.0</v>
      </c>
      <c r="M318" s="32" t="s">
        <v>39</v>
      </c>
      <c r="N318" s="32" t="s">
        <v>39</v>
      </c>
      <c r="O318" s="30">
        <v>0.0</v>
      </c>
      <c r="P318" s="30">
        <v>0.0</v>
      </c>
      <c r="Q318" s="30">
        <v>0.0</v>
      </c>
      <c r="R318" s="30">
        <v>0.0</v>
      </c>
      <c r="S318" s="30">
        <v>0.0</v>
      </c>
      <c r="T318" s="30">
        <v>0.0</v>
      </c>
      <c r="U318" s="30">
        <v>0.0</v>
      </c>
      <c r="V318" s="30">
        <v>0.0</v>
      </c>
      <c r="W318" s="30">
        <v>0.0</v>
      </c>
      <c r="X318" s="30">
        <v>0.0</v>
      </c>
      <c r="Y318" s="30">
        <v>0.0</v>
      </c>
      <c r="Z318" s="30">
        <v>0.0</v>
      </c>
      <c r="AA318" s="30">
        <v>0.0</v>
      </c>
      <c r="AB318" s="30">
        <v>0.0</v>
      </c>
      <c r="AC318" s="30">
        <v>0.0</v>
      </c>
      <c r="AD318" s="30">
        <v>0.0</v>
      </c>
      <c r="AE318" s="30">
        <v>0.0</v>
      </c>
      <c r="AF318" s="30">
        <v>0.0</v>
      </c>
      <c r="AG318" s="30">
        <v>0.0</v>
      </c>
      <c r="AH318" s="30">
        <v>0.0</v>
      </c>
      <c r="AI318" s="30">
        <v>0.0</v>
      </c>
      <c r="AJ318" s="79"/>
    </row>
    <row r="319">
      <c r="A319" s="30">
        <v>14616.1</v>
      </c>
      <c r="B319" s="80">
        <v>44516.0</v>
      </c>
      <c r="C319" s="81"/>
      <c r="D319" s="32" t="s">
        <v>420</v>
      </c>
      <c r="E319" s="32" t="s">
        <v>421</v>
      </c>
      <c r="H319" s="37"/>
      <c r="I319" s="37"/>
      <c r="J319" s="30">
        <v>1.0</v>
      </c>
      <c r="K319" s="30">
        <v>0.0</v>
      </c>
      <c r="L319" s="30">
        <v>0.0</v>
      </c>
      <c r="M319" s="32" t="s">
        <v>39</v>
      </c>
      <c r="N319" s="32" t="s">
        <v>39</v>
      </c>
      <c r="O319" s="30">
        <v>0.0</v>
      </c>
      <c r="P319" s="30">
        <v>0.0</v>
      </c>
      <c r="Q319" s="30">
        <v>0.0</v>
      </c>
      <c r="R319" s="30">
        <v>0.0</v>
      </c>
      <c r="S319" s="30">
        <v>0.0</v>
      </c>
      <c r="T319" s="30">
        <v>0.0</v>
      </c>
      <c r="U319" s="30">
        <v>0.0</v>
      </c>
      <c r="V319" s="30">
        <v>0.0</v>
      </c>
      <c r="W319" s="30">
        <v>0.0</v>
      </c>
      <c r="X319" s="30">
        <v>0.0</v>
      </c>
      <c r="Y319" s="30">
        <v>0.0</v>
      </c>
      <c r="Z319" s="30">
        <v>0.0</v>
      </c>
      <c r="AA319" s="30">
        <v>0.0</v>
      </c>
      <c r="AB319" s="30">
        <v>0.0</v>
      </c>
      <c r="AC319" s="30">
        <v>0.0</v>
      </c>
      <c r="AD319" s="30">
        <v>0.0</v>
      </c>
      <c r="AE319" s="30">
        <v>0.0</v>
      </c>
      <c r="AF319" s="30">
        <v>0.0</v>
      </c>
      <c r="AG319" s="30">
        <v>0.0</v>
      </c>
      <c r="AH319" s="30">
        <v>0.0</v>
      </c>
      <c r="AI319" s="30">
        <v>0.0</v>
      </c>
      <c r="AJ319" s="79"/>
    </row>
    <row r="320">
      <c r="A320" s="30">
        <v>14617.1</v>
      </c>
      <c r="B320" s="80">
        <v>44516.0</v>
      </c>
      <c r="C320" s="81"/>
      <c r="D320" s="32" t="s">
        <v>459</v>
      </c>
      <c r="E320" s="32" t="s">
        <v>36</v>
      </c>
      <c r="F320" s="32" t="s">
        <v>101</v>
      </c>
      <c r="G320" s="32" t="s">
        <v>74</v>
      </c>
      <c r="H320" s="30">
        <v>27587.0</v>
      </c>
      <c r="I320" s="37"/>
      <c r="J320" s="30">
        <v>0.0</v>
      </c>
      <c r="K320" s="30">
        <v>1.0</v>
      </c>
      <c r="L320" s="30">
        <v>0.0</v>
      </c>
      <c r="M320" s="32" t="s">
        <v>39</v>
      </c>
      <c r="N320" s="32" t="s">
        <v>39</v>
      </c>
      <c r="O320" s="30">
        <v>0.0</v>
      </c>
      <c r="P320" s="30">
        <v>0.0</v>
      </c>
      <c r="Q320" s="30">
        <v>0.0</v>
      </c>
      <c r="R320" s="30">
        <v>0.0</v>
      </c>
      <c r="S320" s="30">
        <v>0.0</v>
      </c>
      <c r="T320" s="30">
        <v>0.0</v>
      </c>
      <c r="U320" s="30">
        <v>0.0</v>
      </c>
      <c r="V320" s="30">
        <v>0.0</v>
      </c>
      <c r="W320" s="30">
        <v>0.0</v>
      </c>
      <c r="X320" s="30">
        <v>0.0</v>
      </c>
      <c r="Y320" s="30">
        <v>0.0</v>
      </c>
      <c r="Z320" s="30">
        <v>0.0</v>
      </c>
      <c r="AA320" s="30">
        <v>0.0</v>
      </c>
      <c r="AB320" s="30">
        <v>0.0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79"/>
    </row>
    <row r="321">
      <c r="A321" s="30">
        <v>14617.2</v>
      </c>
      <c r="B321" s="80">
        <v>44516.0</v>
      </c>
      <c r="C321" s="81"/>
      <c r="D321" s="32" t="s">
        <v>459</v>
      </c>
      <c r="E321" s="32" t="s">
        <v>36</v>
      </c>
      <c r="F321" s="32" t="s">
        <v>101</v>
      </c>
      <c r="G321" s="32" t="s">
        <v>74</v>
      </c>
      <c r="H321" s="30">
        <v>27587.0</v>
      </c>
      <c r="I321" s="37"/>
      <c r="J321" s="30">
        <v>0.0</v>
      </c>
      <c r="K321" s="30">
        <v>1.0</v>
      </c>
      <c r="L321" s="30">
        <v>0.0</v>
      </c>
      <c r="M321" s="32" t="s">
        <v>39</v>
      </c>
      <c r="N321" s="32" t="s">
        <v>39</v>
      </c>
      <c r="O321" s="30">
        <v>0.0</v>
      </c>
      <c r="P321" s="30">
        <v>0.0</v>
      </c>
      <c r="Q321" s="30">
        <v>0.0</v>
      </c>
      <c r="R321" s="30">
        <v>0.0</v>
      </c>
      <c r="S321" s="30">
        <v>0.0</v>
      </c>
      <c r="T321" s="30">
        <v>0.0</v>
      </c>
      <c r="U321" s="30">
        <v>0.0</v>
      </c>
      <c r="V321" s="30">
        <v>0.0</v>
      </c>
      <c r="W321" s="30">
        <v>0.0</v>
      </c>
      <c r="X321" s="30">
        <v>0.0</v>
      </c>
      <c r="Y321" s="30">
        <v>0.0</v>
      </c>
      <c r="Z321" s="30">
        <v>0.0</v>
      </c>
      <c r="AA321" s="30">
        <v>0.0</v>
      </c>
      <c r="AB321" s="30">
        <v>0.0</v>
      </c>
      <c r="AC321" s="30">
        <v>0.0</v>
      </c>
      <c r="AD321" s="30">
        <v>0.0</v>
      </c>
      <c r="AE321" s="30">
        <v>0.0</v>
      </c>
      <c r="AF321" s="30">
        <v>0.0</v>
      </c>
      <c r="AG321" s="30">
        <v>0.0</v>
      </c>
      <c r="AH321" s="30">
        <v>0.0</v>
      </c>
      <c r="AI321" s="30">
        <v>0.0</v>
      </c>
      <c r="AJ321" s="79"/>
    </row>
    <row r="322">
      <c r="A322" s="30">
        <v>14617.3</v>
      </c>
      <c r="B322" s="80">
        <v>44516.0</v>
      </c>
      <c r="C322" s="81"/>
      <c r="D322" s="32" t="s">
        <v>459</v>
      </c>
      <c r="E322" s="32" t="s">
        <v>36</v>
      </c>
      <c r="J322" s="30">
        <v>0.0</v>
      </c>
      <c r="K322" s="30">
        <v>0.0</v>
      </c>
      <c r="L322" s="30">
        <v>1.0</v>
      </c>
      <c r="M322" s="32" t="s">
        <v>39</v>
      </c>
      <c r="N322" s="32" t="s">
        <v>39</v>
      </c>
      <c r="O322" s="30">
        <v>0.0</v>
      </c>
      <c r="P322" s="30">
        <v>0.0</v>
      </c>
      <c r="Q322" s="30">
        <v>0.0</v>
      </c>
      <c r="R322" s="30">
        <v>0.0</v>
      </c>
      <c r="S322" s="30">
        <v>0.0</v>
      </c>
      <c r="T322" s="30">
        <v>0.0</v>
      </c>
      <c r="U322" s="30">
        <v>0.0</v>
      </c>
      <c r="V322" s="30">
        <v>0.0</v>
      </c>
      <c r="W322" s="30">
        <v>0.0</v>
      </c>
      <c r="X322" s="30">
        <v>0.0</v>
      </c>
      <c r="Y322" s="30">
        <v>0.0</v>
      </c>
      <c r="Z322" s="30">
        <v>0.0</v>
      </c>
      <c r="AA322" s="30">
        <v>0.0</v>
      </c>
      <c r="AB322" s="30">
        <v>0.0</v>
      </c>
      <c r="AC322" s="30">
        <v>0.0</v>
      </c>
      <c r="AD322" s="30">
        <v>0.0</v>
      </c>
      <c r="AE322" s="30">
        <v>0.0</v>
      </c>
      <c r="AF322" s="30">
        <v>0.0</v>
      </c>
      <c r="AG322" s="30">
        <v>0.0</v>
      </c>
      <c r="AH322" s="30">
        <v>0.0</v>
      </c>
      <c r="AI322" s="30">
        <v>0.0</v>
      </c>
      <c r="AJ322" s="79"/>
    </row>
    <row r="323">
      <c r="A323" s="30">
        <v>14618.1</v>
      </c>
      <c r="B323" s="80">
        <v>44516.0</v>
      </c>
      <c r="C323" s="81"/>
      <c r="D323" s="32" t="s">
        <v>35</v>
      </c>
      <c r="E323" s="32" t="s">
        <v>36</v>
      </c>
      <c r="F323" s="32" t="s">
        <v>108</v>
      </c>
      <c r="G323" s="32" t="s">
        <v>109</v>
      </c>
      <c r="H323" s="30">
        <v>27529.0</v>
      </c>
      <c r="I323" s="37"/>
      <c r="J323" s="30">
        <v>0.0</v>
      </c>
      <c r="K323" s="30">
        <v>1.0</v>
      </c>
      <c r="L323" s="30">
        <v>0.0</v>
      </c>
      <c r="M323" s="32" t="s">
        <v>39</v>
      </c>
      <c r="N323" s="32" t="s">
        <v>39</v>
      </c>
      <c r="O323" s="30">
        <v>0.0</v>
      </c>
      <c r="P323" s="30">
        <v>0.0</v>
      </c>
      <c r="Q323" s="30">
        <v>0.0</v>
      </c>
      <c r="R323" s="30">
        <v>0.0</v>
      </c>
      <c r="S323" s="30">
        <v>0.0</v>
      </c>
      <c r="T323" s="30">
        <v>0.0</v>
      </c>
      <c r="U323" s="30">
        <v>0.0</v>
      </c>
      <c r="V323" s="30">
        <v>0.0</v>
      </c>
      <c r="W323" s="30">
        <v>0.0</v>
      </c>
      <c r="X323" s="30">
        <v>0.0</v>
      </c>
      <c r="Y323" s="30">
        <v>0.0</v>
      </c>
      <c r="Z323" s="30">
        <v>0.0</v>
      </c>
      <c r="AA323" s="30">
        <v>0.0</v>
      </c>
      <c r="AB323" s="30">
        <v>0.0</v>
      </c>
      <c r="AC323" s="30">
        <v>0.0</v>
      </c>
      <c r="AD323" s="30">
        <v>0.0</v>
      </c>
      <c r="AE323" s="30">
        <v>0.0</v>
      </c>
      <c r="AF323" s="30">
        <v>0.0</v>
      </c>
      <c r="AG323" s="30">
        <v>0.0</v>
      </c>
      <c r="AH323" s="30">
        <v>0.0</v>
      </c>
      <c r="AI323" s="30">
        <v>0.0</v>
      </c>
      <c r="AJ323" s="79"/>
    </row>
    <row r="324">
      <c r="A324" s="30">
        <v>14618.2</v>
      </c>
      <c r="B324" s="80">
        <v>44516.0</v>
      </c>
      <c r="C324" s="81"/>
      <c r="D324" s="32" t="s">
        <v>35</v>
      </c>
      <c r="E324" s="32" t="s">
        <v>36</v>
      </c>
      <c r="F324" s="32" t="s">
        <v>108</v>
      </c>
      <c r="G324" s="32" t="s">
        <v>109</v>
      </c>
      <c r="H324" s="30">
        <v>27529.0</v>
      </c>
      <c r="I324" s="37"/>
      <c r="J324" s="30">
        <v>0.0</v>
      </c>
      <c r="K324" s="30">
        <v>1.0</v>
      </c>
      <c r="L324" s="30">
        <v>0.0</v>
      </c>
      <c r="M324" s="32" t="s">
        <v>39</v>
      </c>
      <c r="N324" s="32" t="s">
        <v>39</v>
      </c>
      <c r="O324" s="30">
        <v>0.0</v>
      </c>
      <c r="P324" s="30">
        <v>0.0</v>
      </c>
      <c r="Q324" s="30">
        <v>0.0</v>
      </c>
      <c r="R324" s="30">
        <v>0.0</v>
      </c>
      <c r="S324" s="30">
        <v>0.0</v>
      </c>
      <c r="T324" s="30">
        <v>0.0</v>
      </c>
      <c r="U324" s="30">
        <v>0.0</v>
      </c>
      <c r="V324" s="30">
        <v>0.0</v>
      </c>
      <c r="W324" s="30">
        <v>0.0</v>
      </c>
      <c r="X324" s="30">
        <v>0.0</v>
      </c>
      <c r="Y324" s="30">
        <v>0.0</v>
      </c>
      <c r="Z324" s="30">
        <v>0.0</v>
      </c>
      <c r="AA324" s="30">
        <v>0.0</v>
      </c>
      <c r="AB324" s="30">
        <v>0.0</v>
      </c>
      <c r="AC324" s="30">
        <v>0.0</v>
      </c>
      <c r="AD324" s="30">
        <v>0.0</v>
      </c>
      <c r="AE324" s="30">
        <v>0.0</v>
      </c>
      <c r="AF324" s="30">
        <v>0.0</v>
      </c>
      <c r="AG324" s="30">
        <v>0.0</v>
      </c>
      <c r="AH324" s="30">
        <v>0.0</v>
      </c>
      <c r="AI324" s="30">
        <v>0.0</v>
      </c>
      <c r="AJ324" s="79"/>
    </row>
    <row r="325">
      <c r="A325" s="30">
        <v>14618.3</v>
      </c>
      <c r="B325" s="80">
        <v>44516.0</v>
      </c>
      <c r="C325" s="81"/>
      <c r="D325" s="32" t="s">
        <v>35</v>
      </c>
      <c r="E325" s="32" t="s">
        <v>36</v>
      </c>
      <c r="F325" s="32" t="s">
        <v>108</v>
      </c>
      <c r="G325" s="32" t="s">
        <v>109</v>
      </c>
      <c r="H325" s="30">
        <v>27529.0</v>
      </c>
      <c r="I325" s="37"/>
      <c r="J325" s="30">
        <v>0.0</v>
      </c>
      <c r="K325" s="30">
        <v>1.0</v>
      </c>
      <c r="L325" s="30">
        <v>0.0</v>
      </c>
      <c r="M325" s="32" t="s">
        <v>39</v>
      </c>
      <c r="N325" s="32" t="s">
        <v>39</v>
      </c>
      <c r="O325" s="30">
        <v>0.0</v>
      </c>
      <c r="P325" s="30">
        <v>0.0</v>
      </c>
      <c r="Q325" s="30">
        <v>0.0</v>
      </c>
      <c r="R325" s="30">
        <v>0.0</v>
      </c>
      <c r="S325" s="30">
        <v>0.0</v>
      </c>
      <c r="T325" s="30">
        <v>0.0</v>
      </c>
      <c r="U325" s="30">
        <v>0.0</v>
      </c>
      <c r="V325" s="30">
        <v>0.0</v>
      </c>
      <c r="W325" s="30">
        <v>0.0</v>
      </c>
      <c r="X325" s="30">
        <v>0.0</v>
      </c>
      <c r="Y325" s="30">
        <v>0.0</v>
      </c>
      <c r="Z325" s="30">
        <v>0.0</v>
      </c>
      <c r="AA325" s="30">
        <v>0.0</v>
      </c>
      <c r="AB325" s="30">
        <v>0.0</v>
      </c>
      <c r="AC325" s="30">
        <v>0.0</v>
      </c>
      <c r="AD325" s="30">
        <v>0.0</v>
      </c>
      <c r="AE325" s="30">
        <v>0.0</v>
      </c>
      <c r="AF325" s="30">
        <v>0.0</v>
      </c>
      <c r="AG325" s="30">
        <v>0.0</v>
      </c>
      <c r="AH325" s="30">
        <v>0.0</v>
      </c>
      <c r="AI325" s="30">
        <v>0.0</v>
      </c>
      <c r="AJ325" s="79"/>
    </row>
    <row r="326">
      <c r="A326" s="30">
        <v>14618.4</v>
      </c>
      <c r="B326" s="80">
        <v>44516.0</v>
      </c>
      <c r="C326" s="81"/>
      <c r="D326" s="32" t="s">
        <v>35</v>
      </c>
      <c r="E326" s="32" t="s">
        <v>36</v>
      </c>
      <c r="F326" s="32" t="s">
        <v>108</v>
      </c>
      <c r="G326" s="32" t="s">
        <v>109</v>
      </c>
      <c r="H326" s="30">
        <v>27529.0</v>
      </c>
      <c r="I326" s="37"/>
      <c r="J326" s="30">
        <v>0.0</v>
      </c>
      <c r="K326" s="30">
        <v>1.0</v>
      </c>
      <c r="L326" s="30">
        <v>0.0</v>
      </c>
      <c r="M326" s="32" t="s">
        <v>39</v>
      </c>
      <c r="N326" s="32" t="s">
        <v>39</v>
      </c>
      <c r="O326" s="30">
        <v>0.0</v>
      </c>
      <c r="P326" s="30">
        <v>0.0</v>
      </c>
      <c r="Q326" s="30">
        <v>0.0</v>
      </c>
      <c r="R326" s="30">
        <v>0.0</v>
      </c>
      <c r="S326" s="30">
        <v>0.0</v>
      </c>
      <c r="T326" s="30">
        <v>0.0</v>
      </c>
      <c r="U326" s="30">
        <v>0.0</v>
      </c>
      <c r="V326" s="30">
        <v>0.0</v>
      </c>
      <c r="W326" s="30">
        <v>0.0</v>
      </c>
      <c r="X326" s="30">
        <v>0.0</v>
      </c>
      <c r="Y326" s="30">
        <v>0.0</v>
      </c>
      <c r="Z326" s="30">
        <v>0.0</v>
      </c>
      <c r="AA326" s="30">
        <v>0.0</v>
      </c>
      <c r="AB326" s="30">
        <v>0.0</v>
      </c>
      <c r="AC326" s="30">
        <v>0.0</v>
      </c>
      <c r="AD326" s="30">
        <v>0.0</v>
      </c>
      <c r="AE326" s="30">
        <v>0.0</v>
      </c>
      <c r="AF326" s="30">
        <v>0.0</v>
      </c>
      <c r="AG326" s="30">
        <v>0.0</v>
      </c>
      <c r="AH326" s="30">
        <v>0.0</v>
      </c>
      <c r="AI326" s="30">
        <v>0.0</v>
      </c>
      <c r="AJ326" s="79"/>
    </row>
    <row r="327">
      <c r="A327" s="30">
        <v>14619.1</v>
      </c>
      <c r="B327" s="80">
        <v>44516.0</v>
      </c>
      <c r="C327" s="81"/>
      <c r="D327" s="32" t="s">
        <v>242</v>
      </c>
      <c r="E327" s="32" t="s">
        <v>36</v>
      </c>
      <c r="F327" s="32" t="s">
        <v>95</v>
      </c>
      <c r="G327" s="32" t="s">
        <v>38</v>
      </c>
      <c r="H327" s="30">
        <v>27610.0</v>
      </c>
      <c r="I327" s="37"/>
      <c r="J327" s="30">
        <v>0.0</v>
      </c>
      <c r="K327" s="30">
        <v>1.0</v>
      </c>
      <c r="L327" s="30">
        <v>0.0</v>
      </c>
      <c r="M327" s="32" t="s">
        <v>39</v>
      </c>
      <c r="N327" s="32" t="s">
        <v>39</v>
      </c>
      <c r="O327" s="30">
        <v>0.0</v>
      </c>
      <c r="P327" s="30">
        <v>0.0</v>
      </c>
      <c r="Q327" s="30">
        <v>0.0</v>
      </c>
      <c r="R327" s="30">
        <v>0.0</v>
      </c>
      <c r="S327" s="30">
        <v>0.0</v>
      </c>
      <c r="T327" s="30">
        <v>0.0</v>
      </c>
      <c r="U327" s="30">
        <v>0.0</v>
      </c>
      <c r="V327" s="30">
        <v>0.0</v>
      </c>
      <c r="W327" s="30">
        <v>0.0</v>
      </c>
      <c r="X327" s="30">
        <v>0.0</v>
      </c>
      <c r="Y327" s="30">
        <v>0.0</v>
      </c>
      <c r="Z327" s="30">
        <v>0.0</v>
      </c>
      <c r="AA327" s="30">
        <v>0.0</v>
      </c>
      <c r="AB327" s="30">
        <v>0.0</v>
      </c>
      <c r="AC327" s="30">
        <v>0.0</v>
      </c>
      <c r="AD327" s="30">
        <v>0.0</v>
      </c>
      <c r="AE327" s="30">
        <v>0.0</v>
      </c>
      <c r="AF327" s="30">
        <v>0.0</v>
      </c>
      <c r="AG327" s="30">
        <v>0.0</v>
      </c>
      <c r="AH327" s="30">
        <v>0.0</v>
      </c>
      <c r="AI327" s="30">
        <v>0.0</v>
      </c>
      <c r="AJ327" s="79"/>
    </row>
    <row r="328">
      <c r="A328" s="30">
        <v>14619.2</v>
      </c>
      <c r="B328" s="80">
        <v>44516.0</v>
      </c>
      <c r="C328" s="81"/>
      <c r="D328" s="32" t="s">
        <v>242</v>
      </c>
      <c r="E328" s="32" t="s">
        <v>36</v>
      </c>
      <c r="F328" s="32" t="s">
        <v>95</v>
      </c>
      <c r="G328" s="32" t="s">
        <v>38</v>
      </c>
      <c r="H328" s="30">
        <v>27610.0</v>
      </c>
      <c r="I328" s="37"/>
      <c r="J328" s="30">
        <v>0.0</v>
      </c>
      <c r="K328" s="30">
        <v>1.0</v>
      </c>
      <c r="L328" s="30">
        <v>0.0</v>
      </c>
      <c r="M328" s="32" t="s">
        <v>39</v>
      </c>
      <c r="N328" s="32" t="s">
        <v>39</v>
      </c>
      <c r="O328" s="30">
        <v>0.0</v>
      </c>
      <c r="P328" s="30">
        <v>0.0</v>
      </c>
      <c r="Q328" s="30">
        <v>0.0</v>
      </c>
      <c r="R328" s="30">
        <v>0.0</v>
      </c>
      <c r="S328" s="30">
        <v>0.0</v>
      </c>
      <c r="T328" s="30">
        <v>0.0</v>
      </c>
      <c r="U328" s="30">
        <v>0.0</v>
      </c>
      <c r="V328" s="30">
        <v>0.0</v>
      </c>
      <c r="W328" s="30">
        <v>0.0</v>
      </c>
      <c r="X328" s="30">
        <v>0.0</v>
      </c>
      <c r="Y328" s="30">
        <v>0.0</v>
      </c>
      <c r="Z328" s="30">
        <v>0.0</v>
      </c>
      <c r="AA328" s="30">
        <v>0.0</v>
      </c>
      <c r="AB328" s="30">
        <v>0.0</v>
      </c>
      <c r="AC328" s="30">
        <v>0.0</v>
      </c>
      <c r="AD328" s="30">
        <v>0.0</v>
      </c>
      <c r="AE328" s="30">
        <v>0.0</v>
      </c>
      <c r="AF328" s="30">
        <v>0.0</v>
      </c>
      <c r="AG328" s="30">
        <v>0.0</v>
      </c>
      <c r="AH328" s="30">
        <v>0.0</v>
      </c>
      <c r="AI328" s="30">
        <v>0.0</v>
      </c>
      <c r="AJ328" s="79"/>
    </row>
    <row r="329">
      <c r="A329" s="30">
        <v>14619.3</v>
      </c>
      <c r="B329" s="80">
        <v>44516.0</v>
      </c>
      <c r="C329" s="81"/>
      <c r="D329" s="32" t="s">
        <v>242</v>
      </c>
      <c r="E329" s="32" t="s">
        <v>36</v>
      </c>
      <c r="F329" s="32" t="s">
        <v>95</v>
      </c>
      <c r="G329" s="32" t="s">
        <v>38</v>
      </c>
      <c r="H329" s="30">
        <v>27610.0</v>
      </c>
      <c r="I329" s="37"/>
      <c r="J329" s="30">
        <v>0.0</v>
      </c>
      <c r="K329" s="30">
        <v>1.0</v>
      </c>
      <c r="L329" s="30">
        <v>0.0</v>
      </c>
      <c r="M329" s="32" t="s">
        <v>39</v>
      </c>
      <c r="N329" s="32" t="s">
        <v>39</v>
      </c>
      <c r="O329" s="30">
        <v>0.0</v>
      </c>
      <c r="P329" s="30">
        <v>0.0</v>
      </c>
      <c r="Q329" s="30">
        <v>0.0</v>
      </c>
      <c r="R329" s="30">
        <v>0.0</v>
      </c>
      <c r="S329" s="30">
        <v>0.0</v>
      </c>
      <c r="T329" s="30">
        <v>0.0</v>
      </c>
      <c r="U329" s="30">
        <v>0.0</v>
      </c>
      <c r="V329" s="30">
        <v>0.0</v>
      </c>
      <c r="W329" s="30">
        <v>0.0</v>
      </c>
      <c r="X329" s="30">
        <v>0.0</v>
      </c>
      <c r="Y329" s="30">
        <v>0.0</v>
      </c>
      <c r="Z329" s="30">
        <v>0.0</v>
      </c>
      <c r="AA329" s="30">
        <v>0.0</v>
      </c>
      <c r="AB329" s="30">
        <v>0.0</v>
      </c>
      <c r="AC329" s="30">
        <v>0.0</v>
      </c>
      <c r="AD329" s="30">
        <v>0.0</v>
      </c>
      <c r="AE329" s="30">
        <v>0.0</v>
      </c>
      <c r="AF329" s="30">
        <v>0.0</v>
      </c>
      <c r="AG329" s="30">
        <v>0.0</v>
      </c>
      <c r="AH329" s="30">
        <v>0.0</v>
      </c>
      <c r="AI329" s="30">
        <v>0.0</v>
      </c>
      <c r="AJ329" s="79"/>
    </row>
    <row r="330">
      <c r="A330" s="30">
        <v>14619.4</v>
      </c>
      <c r="B330" s="80">
        <v>44516.0</v>
      </c>
      <c r="C330" s="81"/>
      <c r="D330" s="32" t="s">
        <v>242</v>
      </c>
      <c r="E330" s="32" t="s">
        <v>36</v>
      </c>
      <c r="F330" s="32" t="s">
        <v>95</v>
      </c>
      <c r="G330" s="32" t="s">
        <v>38</v>
      </c>
      <c r="H330" s="30">
        <v>27610.0</v>
      </c>
      <c r="I330" s="37"/>
      <c r="J330" s="30">
        <v>0.0</v>
      </c>
      <c r="K330" s="30">
        <v>1.0</v>
      </c>
      <c r="L330" s="30">
        <v>0.0</v>
      </c>
      <c r="M330" s="32" t="s">
        <v>39</v>
      </c>
      <c r="N330" s="32" t="s">
        <v>39</v>
      </c>
      <c r="O330" s="30">
        <v>0.0</v>
      </c>
      <c r="P330" s="30">
        <v>0.0</v>
      </c>
      <c r="Q330" s="30">
        <v>0.0</v>
      </c>
      <c r="R330" s="30">
        <v>0.0</v>
      </c>
      <c r="S330" s="30">
        <v>0.0</v>
      </c>
      <c r="T330" s="30">
        <v>0.0</v>
      </c>
      <c r="U330" s="30">
        <v>0.0</v>
      </c>
      <c r="V330" s="30">
        <v>0.0</v>
      </c>
      <c r="W330" s="30">
        <v>0.0</v>
      </c>
      <c r="X330" s="30">
        <v>0.0</v>
      </c>
      <c r="Y330" s="30">
        <v>0.0</v>
      </c>
      <c r="Z330" s="30">
        <v>0.0</v>
      </c>
      <c r="AA330" s="30">
        <v>0.0</v>
      </c>
      <c r="AB330" s="30">
        <v>0.0</v>
      </c>
      <c r="AC330" s="30">
        <v>0.0</v>
      </c>
      <c r="AD330" s="30">
        <v>0.0</v>
      </c>
      <c r="AE330" s="30">
        <v>0.0</v>
      </c>
      <c r="AF330" s="30">
        <v>0.0</v>
      </c>
      <c r="AG330" s="30">
        <v>0.0</v>
      </c>
      <c r="AH330" s="30">
        <v>0.0</v>
      </c>
      <c r="AI330" s="30">
        <v>0.0</v>
      </c>
      <c r="AJ330" s="79"/>
    </row>
    <row r="331">
      <c r="A331" s="30">
        <v>14620.1</v>
      </c>
      <c r="B331" s="80">
        <v>44516.0</v>
      </c>
      <c r="C331" s="81"/>
      <c r="D331" s="32" t="s">
        <v>41</v>
      </c>
      <c r="E331" s="32" t="s">
        <v>36</v>
      </c>
      <c r="F331" s="32" t="s">
        <v>42</v>
      </c>
      <c r="G331" s="32" t="s">
        <v>43</v>
      </c>
      <c r="H331" s="30">
        <v>27545.0</v>
      </c>
      <c r="I331" s="37"/>
      <c r="J331" s="30">
        <v>0.0</v>
      </c>
      <c r="K331" s="30">
        <v>1.0</v>
      </c>
      <c r="L331" s="30">
        <v>0.0</v>
      </c>
      <c r="M331" s="32" t="s">
        <v>39</v>
      </c>
      <c r="N331" s="32" t="s">
        <v>39</v>
      </c>
      <c r="O331" s="30">
        <v>0.0</v>
      </c>
      <c r="P331" s="30">
        <v>0.0</v>
      </c>
      <c r="Q331" s="30">
        <v>0.0</v>
      </c>
      <c r="R331" s="30">
        <v>0.0</v>
      </c>
      <c r="S331" s="30">
        <v>0.0</v>
      </c>
      <c r="T331" s="30">
        <v>0.0</v>
      </c>
      <c r="U331" s="30">
        <v>0.0</v>
      </c>
      <c r="V331" s="30">
        <v>0.0</v>
      </c>
      <c r="W331" s="30">
        <v>0.0</v>
      </c>
      <c r="X331" s="30">
        <v>0.0</v>
      </c>
      <c r="Y331" s="30">
        <v>0.0</v>
      </c>
      <c r="Z331" s="30">
        <v>0.0</v>
      </c>
      <c r="AA331" s="30">
        <v>0.0</v>
      </c>
      <c r="AB331" s="30">
        <v>0.0</v>
      </c>
      <c r="AC331" s="30">
        <v>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79"/>
    </row>
    <row r="332">
      <c r="A332" s="30">
        <v>14621.1</v>
      </c>
      <c r="B332" s="80">
        <v>44516.0</v>
      </c>
      <c r="C332" s="81"/>
      <c r="D332" s="32" t="s">
        <v>175</v>
      </c>
      <c r="E332" s="32" t="s">
        <v>36</v>
      </c>
      <c r="F332" s="32" t="s">
        <v>174</v>
      </c>
      <c r="G332" s="32" t="s">
        <v>38</v>
      </c>
      <c r="H332" s="30">
        <v>27606.0</v>
      </c>
      <c r="I332" s="35"/>
      <c r="J332" s="30">
        <v>0.0</v>
      </c>
      <c r="K332" s="30">
        <v>1.0</v>
      </c>
      <c r="L332" s="30">
        <v>0.0</v>
      </c>
      <c r="M332" s="32" t="s">
        <v>49</v>
      </c>
      <c r="N332" s="32" t="s">
        <v>39</v>
      </c>
      <c r="O332" s="30">
        <v>0.0</v>
      </c>
      <c r="P332" s="30">
        <v>0.0</v>
      </c>
      <c r="Q332" s="30">
        <v>0.0</v>
      </c>
      <c r="R332" s="30">
        <v>0.0</v>
      </c>
      <c r="S332" s="30">
        <v>0.0</v>
      </c>
      <c r="T332" s="30">
        <v>0.0</v>
      </c>
      <c r="U332" s="30">
        <v>0.0</v>
      </c>
      <c r="V332" s="30">
        <v>0.0</v>
      </c>
      <c r="W332" s="30">
        <v>0.0</v>
      </c>
      <c r="X332" s="30">
        <v>0.0</v>
      </c>
      <c r="Y332" s="30">
        <v>0.0</v>
      </c>
      <c r="Z332" s="30">
        <v>0.0</v>
      </c>
      <c r="AA332" s="30">
        <v>0.0</v>
      </c>
      <c r="AB332" s="30">
        <v>0.0</v>
      </c>
      <c r="AC332" s="30">
        <v>0.0</v>
      </c>
      <c r="AD332" s="30">
        <v>0.0</v>
      </c>
      <c r="AE332" s="30">
        <v>0.0</v>
      </c>
      <c r="AF332" s="30">
        <v>0.0</v>
      </c>
      <c r="AG332" s="30">
        <v>0.0</v>
      </c>
      <c r="AH332" s="30">
        <v>0.0</v>
      </c>
      <c r="AI332" s="30">
        <v>0.0</v>
      </c>
      <c r="AJ332" s="79"/>
    </row>
    <row r="333">
      <c r="A333" s="30">
        <v>14621.2</v>
      </c>
      <c r="B333" s="80">
        <v>44516.0</v>
      </c>
      <c r="C333" s="81"/>
      <c r="D333" s="32" t="s">
        <v>175</v>
      </c>
      <c r="E333" s="32" t="s">
        <v>36</v>
      </c>
      <c r="F333" s="32" t="s">
        <v>212</v>
      </c>
      <c r="G333" s="32" t="s">
        <v>38</v>
      </c>
      <c r="H333" s="30">
        <v>27606.0</v>
      </c>
      <c r="I333" s="37"/>
      <c r="J333" s="30">
        <v>0.0</v>
      </c>
      <c r="K333" s="30">
        <v>1.0</v>
      </c>
      <c r="L333" s="30">
        <v>0.0</v>
      </c>
      <c r="M333" s="32" t="s">
        <v>49</v>
      </c>
      <c r="N333" s="32" t="s">
        <v>39</v>
      </c>
      <c r="O333" s="30">
        <v>0.0</v>
      </c>
      <c r="P333" s="30">
        <v>0.0</v>
      </c>
      <c r="Q333" s="30">
        <v>0.0</v>
      </c>
      <c r="R333" s="30">
        <v>0.0</v>
      </c>
      <c r="S333" s="30">
        <v>0.0</v>
      </c>
      <c r="T333" s="30">
        <v>0.0</v>
      </c>
      <c r="U333" s="30">
        <v>0.0</v>
      </c>
      <c r="V333" s="30">
        <v>0.0</v>
      </c>
      <c r="W333" s="30">
        <v>0.0</v>
      </c>
      <c r="X333" s="30">
        <v>0.0</v>
      </c>
      <c r="Y333" s="30">
        <v>0.0</v>
      </c>
      <c r="Z333" s="30">
        <v>0.0</v>
      </c>
      <c r="AA333" s="30">
        <v>0.0</v>
      </c>
      <c r="AB333" s="30">
        <v>0.0</v>
      </c>
      <c r="AC333" s="30">
        <v>0.0</v>
      </c>
      <c r="AD333" s="30">
        <v>0.0</v>
      </c>
      <c r="AE333" s="30">
        <v>0.0</v>
      </c>
      <c r="AF333" s="30">
        <v>0.0</v>
      </c>
      <c r="AG333" s="30">
        <v>0.0</v>
      </c>
      <c r="AH333" s="30">
        <v>0.0</v>
      </c>
      <c r="AI333" s="30">
        <v>0.0</v>
      </c>
      <c r="AJ333" s="79"/>
    </row>
    <row r="334">
      <c r="A334" s="30">
        <v>14621.3</v>
      </c>
      <c r="B334" s="80">
        <v>44516.0</v>
      </c>
      <c r="C334" s="81"/>
      <c r="D334" s="32" t="s">
        <v>175</v>
      </c>
      <c r="E334" s="32" t="s">
        <v>36</v>
      </c>
      <c r="J334" s="30">
        <v>1.0</v>
      </c>
      <c r="K334" s="30">
        <v>0.0</v>
      </c>
      <c r="L334" s="30">
        <v>0.0</v>
      </c>
      <c r="M334" s="32" t="s">
        <v>39</v>
      </c>
      <c r="N334" s="32" t="s">
        <v>39</v>
      </c>
      <c r="O334" s="30">
        <v>0.0</v>
      </c>
      <c r="P334" s="30">
        <v>0.0</v>
      </c>
      <c r="Q334" s="30">
        <v>0.0</v>
      </c>
      <c r="R334" s="30">
        <v>0.0</v>
      </c>
      <c r="S334" s="30">
        <v>0.0</v>
      </c>
      <c r="T334" s="30">
        <v>0.0</v>
      </c>
      <c r="U334" s="30">
        <v>0.0</v>
      </c>
      <c r="V334" s="30">
        <v>0.0</v>
      </c>
      <c r="W334" s="30">
        <v>0.0</v>
      </c>
      <c r="X334" s="30">
        <v>0.0</v>
      </c>
      <c r="Y334" s="30">
        <v>0.0</v>
      </c>
      <c r="Z334" s="30">
        <v>0.0</v>
      </c>
      <c r="AA334" s="30">
        <v>0.0</v>
      </c>
      <c r="AB334" s="30">
        <v>0.0</v>
      </c>
      <c r="AC334" s="30">
        <v>0.0</v>
      </c>
      <c r="AD334" s="30">
        <v>0.0</v>
      </c>
      <c r="AE334" s="30">
        <v>0.0</v>
      </c>
      <c r="AF334" s="30">
        <v>0.0</v>
      </c>
      <c r="AG334" s="30">
        <v>0.0</v>
      </c>
      <c r="AH334" s="30">
        <v>0.0</v>
      </c>
      <c r="AI334" s="30">
        <v>0.0</v>
      </c>
      <c r="AJ334" s="79"/>
    </row>
    <row r="335">
      <c r="A335" s="30">
        <v>14621.4</v>
      </c>
      <c r="B335" s="80">
        <v>44516.0</v>
      </c>
      <c r="C335" s="81"/>
      <c r="D335" s="32" t="s">
        <v>175</v>
      </c>
      <c r="E335" s="32" t="s">
        <v>36</v>
      </c>
      <c r="J335" s="30">
        <v>1.0</v>
      </c>
      <c r="K335" s="30">
        <v>0.0</v>
      </c>
      <c r="L335" s="30">
        <v>0.0</v>
      </c>
      <c r="M335" s="32" t="s">
        <v>39</v>
      </c>
      <c r="N335" s="32" t="s">
        <v>39</v>
      </c>
      <c r="O335" s="30">
        <v>0.0</v>
      </c>
      <c r="P335" s="30">
        <v>0.0</v>
      </c>
      <c r="Q335" s="30">
        <v>0.0</v>
      </c>
      <c r="R335" s="30">
        <v>0.0</v>
      </c>
      <c r="S335" s="30">
        <v>0.0</v>
      </c>
      <c r="T335" s="30">
        <v>0.0</v>
      </c>
      <c r="U335" s="30">
        <v>0.0</v>
      </c>
      <c r="V335" s="30">
        <v>0.0</v>
      </c>
      <c r="W335" s="30">
        <v>0.0</v>
      </c>
      <c r="X335" s="30">
        <v>0.0</v>
      </c>
      <c r="Y335" s="30">
        <v>0.0</v>
      </c>
      <c r="Z335" s="30">
        <v>0.0</v>
      </c>
      <c r="AA335" s="30">
        <v>0.0</v>
      </c>
      <c r="AB335" s="30">
        <v>0.0</v>
      </c>
      <c r="AC335" s="30">
        <v>0.0</v>
      </c>
      <c r="AD335" s="30">
        <v>0.0</v>
      </c>
      <c r="AE335" s="30">
        <v>0.0</v>
      </c>
      <c r="AF335" s="30">
        <v>0.0</v>
      </c>
      <c r="AG335" s="30">
        <v>0.0</v>
      </c>
      <c r="AH335" s="30">
        <v>0.0</v>
      </c>
      <c r="AI335" s="30">
        <v>0.0</v>
      </c>
      <c r="AJ335" s="79"/>
    </row>
    <row r="336">
      <c r="A336" s="30">
        <v>14622.1</v>
      </c>
      <c r="B336" s="80">
        <v>44516.0</v>
      </c>
      <c r="C336" s="81"/>
      <c r="D336" s="32" t="s">
        <v>482</v>
      </c>
      <c r="E336" s="32" t="s">
        <v>36</v>
      </c>
      <c r="F336" s="32" t="s">
        <v>145</v>
      </c>
      <c r="G336" s="32" t="s">
        <v>107</v>
      </c>
      <c r="H336" s="30">
        <v>27511.0</v>
      </c>
      <c r="I336" s="37"/>
      <c r="J336" s="30">
        <v>0.0</v>
      </c>
      <c r="K336" s="30">
        <v>1.0</v>
      </c>
      <c r="L336" s="30">
        <v>0.0</v>
      </c>
      <c r="M336" s="32" t="s">
        <v>49</v>
      </c>
      <c r="N336" s="32" t="s">
        <v>39</v>
      </c>
      <c r="O336" s="30">
        <v>0.0</v>
      </c>
      <c r="P336" s="30">
        <v>0.0</v>
      </c>
      <c r="Q336" s="30">
        <v>0.0</v>
      </c>
      <c r="R336" s="30">
        <v>0.0</v>
      </c>
      <c r="S336" s="30">
        <v>0.0</v>
      </c>
      <c r="T336" s="30">
        <v>0.0</v>
      </c>
      <c r="U336" s="30">
        <v>0.0</v>
      </c>
      <c r="V336" s="30">
        <v>0.0</v>
      </c>
      <c r="W336" s="30">
        <v>0.0</v>
      </c>
      <c r="X336" s="30">
        <v>0.0</v>
      </c>
      <c r="Y336" s="30">
        <v>0.0</v>
      </c>
      <c r="Z336" s="30">
        <v>0.0</v>
      </c>
      <c r="AA336" s="30">
        <v>0.0</v>
      </c>
      <c r="AB336" s="30">
        <v>0.0</v>
      </c>
      <c r="AC336" s="30">
        <v>0.0</v>
      </c>
      <c r="AD336" s="30">
        <v>0.0</v>
      </c>
      <c r="AE336" s="30">
        <v>0.0</v>
      </c>
      <c r="AF336" s="30">
        <v>0.0</v>
      </c>
      <c r="AG336" s="30">
        <v>0.0</v>
      </c>
      <c r="AH336" s="30">
        <v>0.0</v>
      </c>
      <c r="AI336" s="30">
        <v>0.0</v>
      </c>
      <c r="AJ336" s="79"/>
    </row>
    <row r="337">
      <c r="A337" s="30">
        <v>14623.1</v>
      </c>
      <c r="B337" s="80">
        <v>44516.0</v>
      </c>
      <c r="C337" s="80">
        <v>44519.0</v>
      </c>
      <c r="D337" s="32" t="s">
        <v>111</v>
      </c>
      <c r="E337" s="32" t="s">
        <v>36</v>
      </c>
      <c r="F337" s="32" t="s">
        <v>424</v>
      </c>
      <c r="G337" s="32" t="s">
        <v>38</v>
      </c>
      <c r="H337" s="30">
        <v>27610.0</v>
      </c>
      <c r="I337" s="37"/>
      <c r="J337" s="30">
        <v>0.0</v>
      </c>
      <c r="K337" s="30">
        <v>1.0</v>
      </c>
      <c r="L337" s="30">
        <v>0.0</v>
      </c>
      <c r="M337" s="32" t="s">
        <v>39</v>
      </c>
      <c r="N337" s="32" t="s">
        <v>39</v>
      </c>
      <c r="O337" s="30">
        <v>0.0</v>
      </c>
      <c r="P337" s="30">
        <v>0.0</v>
      </c>
      <c r="Q337" s="30">
        <v>0.0</v>
      </c>
      <c r="R337" s="30">
        <v>0.0</v>
      </c>
      <c r="S337" s="30">
        <v>0.0</v>
      </c>
      <c r="T337" s="30">
        <v>0.0</v>
      </c>
      <c r="U337" s="30">
        <v>0.0</v>
      </c>
      <c r="V337" s="30">
        <v>0.0</v>
      </c>
      <c r="W337" s="30">
        <v>0.0</v>
      </c>
      <c r="X337" s="30">
        <v>0.0</v>
      </c>
      <c r="Y337" s="30">
        <v>0.0</v>
      </c>
      <c r="Z337" s="30">
        <v>0.0</v>
      </c>
      <c r="AA337" s="30">
        <v>0.0</v>
      </c>
      <c r="AB337" s="30">
        <v>0.0</v>
      </c>
      <c r="AC337" s="30">
        <v>0.0</v>
      </c>
      <c r="AD337" s="30">
        <v>0.0</v>
      </c>
      <c r="AE337" s="30">
        <v>0.0</v>
      </c>
      <c r="AF337" s="30">
        <v>0.0</v>
      </c>
      <c r="AG337" s="30">
        <v>0.0</v>
      </c>
      <c r="AH337" s="30">
        <v>0.0</v>
      </c>
      <c r="AI337" s="30">
        <v>1.0</v>
      </c>
      <c r="AJ337" s="79"/>
    </row>
    <row r="338">
      <c r="A338" s="30">
        <v>14623.2</v>
      </c>
      <c r="B338" s="80">
        <v>44516.0</v>
      </c>
      <c r="C338" s="80">
        <v>44519.0</v>
      </c>
      <c r="D338" s="32" t="s">
        <v>111</v>
      </c>
      <c r="E338" s="32" t="s">
        <v>36</v>
      </c>
      <c r="F338" s="32" t="s">
        <v>172</v>
      </c>
      <c r="G338" s="32" t="s">
        <v>43</v>
      </c>
      <c r="H338" s="30">
        <v>27545.0</v>
      </c>
      <c r="I338" s="37"/>
      <c r="J338" s="30">
        <v>0.0</v>
      </c>
      <c r="K338" s="30">
        <v>1.0</v>
      </c>
      <c r="L338" s="30">
        <v>0.0</v>
      </c>
      <c r="M338" s="32" t="s">
        <v>39</v>
      </c>
      <c r="N338" s="32" t="s">
        <v>39</v>
      </c>
      <c r="O338" s="30">
        <v>0.0</v>
      </c>
      <c r="P338" s="30">
        <v>0.0</v>
      </c>
      <c r="Q338" s="30">
        <v>0.0</v>
      </c>
      <c r="R338" s="30">
        <v>0.0</v>
      </c>
      <c r="S338" s="30">
        <v>0.0</v>
      </c>
      <c r="T338" s="30">
        <v>0.0</v>
      </c>
      <c r="U338" s="30">
        <v>0.0</v>
      </c>
      <c r="V338" s="30">
        <v>0.0</v>
      </c>
      <c r="W338" s="30">
        <v>0.0</v>
      </c>
      <c r="X338" s="30">
        <v>0.0</v>
      </c>
      <c r="Y338" s="30">
        <v>0.0</v>
      </c>
      <c r="Z338" s="30">
        <v>0.0</v>
      </c>
      <c r="AA338" s="30">
        <v>0.0</v>
      </c>
      <c r="AB338" s="30">
        <v>0.0</v>
      </c>
      <c r="AC338" s="30">
        <v>0.0</v>
      </c>
      <c r="AD338" s="30">
        <v>1.0</v>
      </c>
      <c r="AE338" s="30">
        <v>0.0</v>
      </c>
      <c r="AF338" s="30">
        <v>0.0</v>
      </c>
      <c r="AG338" s="30">
        <v>0.0</v>
      </c>
      <c r="AH338" s="30">
        <v>0.0</v>
      </c>
      <c r="AI338" s="30">
        <v>0.0</v>
      </c>
      <c r="AJ338" s="79"/>
    </row>
    <row r="339">
      <c r="A339" s="30">
        <v>14623.3</v>
      </c>
      <c r="B339" s="80">
        <v>44516.0</v>
      </c>
      <c r="C339" s="80">
        <v>44519.0</v>
      </c>
      <c r="D339" s="32" t="s">
        <v>111</v>
      </c>
      <c r="E339" s="32" t="s">
        <v>36</v>
      </c>
      <c r="F339" s="32" t="s">
        <v>44</v>
      </c>
      <c r="G339" s="32" t="s">
        <v>38</v>
      </c>
      <c r="H339" s="30">
        <v>27604.0</v>
      </c>
      <c r="I339" s="37"/>
      <c r="J339" s="30">
        <v>0.0</v>
      </c>
      <c r="K339" s="30">
        <v>1.0</v>
      </c>
      <c r="L339" s="30">
        <v>0.0</v>
      </c>
      <c r="M339" s="32" t="s">
        <v>39</v>
      </c>
      <c r="N339" s="32" t="s">
        <v>39</v>
      </c>
      <c r="O339" s="30">
        <v>0.0</v>
      </c>
      <c r="P339" s="30">
        <v>0.0</v>
      </c>
      <c r="Q339" s="30">
        <v>0.0</v>
      </c>
      <c r="R339" s="30">
        <v>0.0</v>
      </c>
      <c r="S339" s="30">
        <v>0.0</v>
      </c>
      <c r="T339" s="30">
        <v>0.0</v>
      </c>
      <c r="U339" s="30">
        <v>0.0</v>
      </c>
      <c r="V339" s="30">
        <v>0.0</v>
      </c>
      <c r="W339" s="30">
        <v>0.0</v>
      </c>
      <c r="X339" s="30">
        <v>0.0</v>
      </c>
      <c r="Y339" s="30">
        <v>0.0</v>
      </c>
      <c r="Z339" s="30">
        <v>0.0</v>
      </c>
      <c r="AA339" s="30">
        <v>0.0</v>
      </c>
      <c r="AB339" s="30">
        <v>0.0</v>
      </c>
      <c r="AC339" s="30">
        <v>0.0</v>
      </c>
      <c r="AD339" s="30">
        <v>0.0</v>
      </c>
      <c r="AE339" s="30">
        <v>0.0</v>
      </c>
      <c r="AF339" s="30">
        <v>0.0</v>
      </c>
      <c r="AG339" s="30">
        <v>0.0</v>
      </c>
      <c r="AH339" s="30">
        <v>0.0</v>
      </c>
      <c r="AI339" s="30">
        <v>1.0</v>
      </c>
      <c r="AJ339" s="79"/>
    </row>
    <row r="340">
      <c r="A340" s="30">
        <v>14623.4</v>
      </c>
      <c r="B340" s="80">
        <v>44516.0</v>
      </c>
      <c r="C340" s="80">
        <v>44519.0</v>
      </c>
      <c r="D340" s="32" t="s">
        <v>111</v>
      </c>
      <c r="E340" s="32" t="s">
        <v>36</v>
      </c>
      <c r="F340" s="32" t="s">
        <v>44</v>
      </c>
      <c r="G340" s="32" t="s">
        <v>38</v>
      </c>
      <c r="H340" s="30">
        <v>27604.0</v>
      </c>
      <c r="I340" s="37"/>
      <c r="J340" s="30">
        <v>0.0</v>
      </c>
      <c r="K340" s="30">
        <v>1.0</v>
      </c>
      <c r="L340" s="30">
        <v>0.0</v>
      </c>
      <c r="M340" s="32" t="s">
        <v>39</v>
      </c>
      <c r="N340" s="32" t="s">
        <v>39</v>
      </c>
      <c r="O340" s="30">
        <v>0.0</v>
      </c>
      <c r="P340" s="30">
        <v>0.0</v>
      </c>
      <c r="Q340" s="30">
        <v>0.0</v>
      </c>
      <c r="R340" s="30">
        <v>0.0</v>
      </c>
      <c r="S340" s="30">
        <v>0.0</v>
      </c>
      <c r="T340" s="30">
        <v>0.0</v>
      </c>
      <c r="U340" s="30">
        <v>0.0</v>
      </c>
      <c r="V340" s="30">
        <v>0.0</v>
      </c>
      <c r="W340" s="30">
        <v>0.0</v>
      </c>
      <c r="X340" s="30">
        <v>0.0</v>
      </c>
      <c r="Y340" s="30">
        <v>0.0</v>
      </c>
      <c r="Z340" s="30">
        <v>0.0</v>
      </c>
      <c r="AA340" s="30">
        <v>0.0</v>
      </c>
      <c r="AB340" s="30">
        <v>0.0</v>
      </c>
      <c r="AC340" s="30">
        <v>0.0</v>
      </c>
      <c r="AD340" s="30">
        <v>1.0</v>
      </c>
      <c r="AE340" s="30">
        <v>0.0</v>
      </c>
      <c r="AF340" s="30">
        <v>0.0</v>
      </c>
      <c r="AG340" s="30">
        <v>0.0</v>
      </c>
      <c r="AH340" s="30">
        <v>0.0</v>
      </c>
      <c r="AI340" s="30">
        <v>0.0</v>
      </c>
      <c r="AJ340" s="79"/>
    </row>
    <row r="341">
      <c r="A341" s="30">
        <v>14623.5</v>
      </c>
      <c r="B341" s="80">
        <v>44516.0</v>
      </c>
      <c r="C341" s="80">
        <v>44519.0</v>
      </c>
      <c r="D341" s="32" t="s">
        <v>111</v>
      </c>
      <c r="E341" s="32" t="s">
        <v>36</v>
      </c>
      <c r="F341" s="32" t="s">
        <v>42</v>
      </c>
      <c r="G341" s="32" t="s">
        <v>43</v>
      </c>
      <c r="H341" s="30">
        <v>27545.0</v>
      </c>
      <c r="I341" s="37"/>
      <c r="J341" s="30">
        <v>0.0</v>
      </c>
      <c r="K341" s="30">
        <v>1.0</v>
      </c>
      <c r="L341" s="30">
        <v>0.0</v>
      </c>
      <c r="M341" s="32" t="s">
        <v>39</v>
      </c>
      <c r="N341" s="32" t="s">
        <v>39</v>
      </c>
      <c r="O341" s="30">
        <v>0.0</v>
      </c>
      <c r="P341" s="30">
        <v>0.0</v>
      </c>
      <c r="Q341" s="30">
        <v>0.0</v>
      </c>
      <c r="R341" s="30">
        <v>0.0</v>
      </c>
      <c r="S341" s="30">
        <v>0.0</v>
      </c>
      <c r="T341" s="30">
        <v>0.0</v>
      </c>
      <c r="U341" s="30">
        <v>0.0</v>
      </c>
      <c r="V341" s="30">
        <v>0.0</v>
      </c>
      <c r="W341" s="30">
        <v>0.0</v>
      </c>
      <c r="X341" s="30">
        <v>0.0</v>
      </c>
      <c r="Y341" s="30">
        <v>1.0</v>
      </c>
      <c r="Z341" s="30">
        <v>0.0</v>
      </c>
      <c r="AA341" s="30">
        <v>0.0</v>
      </c>
      <c r="AB341" s="30">
        <v>0.0</v>
      </c>
      <c r="AC341" s="30">
        <v>0.0</v>
      </c>
      <c r="AD341" s="30">
        <v>0.0</v>
      </c>
      <c r="AE341" s="30">
        <v>0.0</v>
      </c>
      <c r="AF341" s="30">
        <v>0.0</v>
      </c>
      <c r="AG341" s="30">
        <v>0.0</v>
      </c>
      <c r="AH341" s="30">
        <v>0.0</v>
      </c>
      <c r="AI341" s="30">
        <v>0.0</v>
      </c>
      <c r="AJ341" s="79"/>
    </row>
    <row r="342">
      <c r="A342" s="30">
        <v>14623.6</v>
      </c>
      <c r="B342" s="80">
        <v>44516.0</v>
      </c>
      <c r="C342" s="80">
        <v>44519.0</v>
      </c>
      <c r="D342" s="32" t="s">
        <v>111</v>
      </c>
      <c r="E342" s="32" t="s">
        <v>36</v>
      </c>
      <c r="J342" s="30">
        <v>1.0</v>
      </c>
      <c r="K342" s="30">
        <v>0.0</v>
      </c>
      <c r="L342" s="30">
        <v>0.0</v>
      </c>
      <c r="M342" s="32" t="s">
        <v>39</v>
      </c>
      <c r="N342" s="32" t="s">
        <v>39</v>
      </c>
      <c r="O342" s="30">
        <v>0.0</v>
      </c>
      <c r="P342" s="30">
        <v>0.0</v>
      </c>
      <c r="Q342" s="30">
        <v>0.0</v>
      </c>
      <c r="R342" s="30">
        <v>0.0</v>
      </c>
      <c r="S342" s="30">
        <v>0.0</v>
      </c>
      <c r="T342" s="30">
        <v>0.0</v>
      </c>
      <c r="U342" s="30">
        <v>0.0</v>
      </c>
      <c r="V342" s="30">
        <v>0.0</v>
      </c>
      <c r="W342" s="30">
        <v>0.0</v>
      </c>
      <c r="X342" s="30">
        <v>0.0</v>
      </c>
      <c r="Y342" s="30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1.0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79"/>
    </row>
    <row r="343">
      <c r="A343" s="30">
        <v>14624.1</v>
      </c>
      <c r="B343" s="80">
        <v>44516.0</v>
      </c>
      <c r="C343" s="81"/>
      <c r="D343" s="32" t="s">
        <v>482</v>
      </c>
      <c r="E343" s="32" t="s">
        <v>36</v>
      </c>
      <c r="F343" s="32" t="s">
        <v>145</v>
      </c>
      <c r="G343" s="32" t="s">
        <v>107</v>
      </c>
      <c r="H343" s="30">
        <v>27511.0</v>
      </c>
      <c r="I343" s="37"/>
      <c r="J343" s="30">
        <v>0.0</v>
      </c>
      <c r="K343" s="30">
        <v>1.0</v>
      </c>
      <c r="L343" s="30">
        <v>0.0</v>
      </c>
      <c r="M343" s="32" t="s">
        <v>39</v>
      </c>
      <c r="N343" s="32" t="s">
        <v>39</v>
      </c>
      <c r="O343" s="30">
        <v>0.0</v>
      </c>
      <c r="P343" s="30">
        <v>0.0</v>
      </c>
      <c r="Q343" s="30">
        <v>0.0</v>
      </c>
      <c r="R343" s="30">
        <v>0.0</v>
      </c>
      <c r="S343" s="30">
        <v>0.0</v>
      </c>
      <c r="T343" s="30">
        <v>0.0</v>
      </c>
      <c r="U343" s="30">
        <v>0.0</v>
      </c>
      <c r="V343" s="30">
        <v>0.0</v>
      </c>
      <c r="W343" s="30">
        <v>0.0</v>
      </c>
      <c r="X343" s="30">
        <v>0.0</v>
      </c>
      <c r="Y343" s="30">
        <v>0.0</v>
      </c>
      <c r="Z343" s="30">
        <v>0.0</v>
      </c>
      <c r="AA343" s="30">
        <v>0.0</v>
      </c>
      <c r="AB343" s="30">
        <v>0.0</v>
      </c>
      <c r="AC343" s="30">
        <v>0.0</v>
      </c>
      <c r="AD343" s="30">
        <v>0.0</v>
      </c>
      <c r="AE343" s="30">
        <v>0.0</v>
      </c>
      <c r="AF343" s="30">
        <v>0.0</v>
      </c>
      <c r="AG343" s="30">
        <v>0.0</v>
      </c>
      <c r="AH343" s="30">
        <v>0.0</v>
      </c>
      <c r="AI343" s="30">
        <v>0.0</v>
      </c>
      <c r="AJ343" s="79"/>
    </row>
    <row r="344">
      <c r="A344" s="30">
        <v>14624.2</v>
      </c>
      <c r="B344" s="80">
        <v>44516.0</v>
      </c>
      <c r="C344" s="81"/>
      <c r="D344" s="32" t="s">
        <v>482</v>
      </c>
      <c r="E344" s="32" t="s">
        <v>36</v>
      </c>
      <c r="F344" s="32" t="s">
        <v>145</v>
      </c>
      <c r="G344" s="32" t="s">
        <v>107</v>
      </c>
      <c r="H344" s="30">
        <v>27511.0</v>
      </c>
      <c r="I344" s="37"/>
      <c r="J344" s="30">
        <v>0.0</v>
      </c>
      <c r="K344" s="30">
        <v>1.0</v>
      </c>
      <c r="L344" s="30">
        <v>0.0</v>
      </c>
      <c r="M344" s="32" t="s">
        <v>39</v>
      </c>
      <c r="N344" s="32" t="s">
        <v>39</v>
      </c>
      <c r="O344" s="30">
        <v>0.0</v>
      </c>
      <c r="P344" s="30">
        <v>0.0</v>
      </c>
      <c r="Q344" s="30">
        <v>0.0</v>
      </c>
      <c r="R344" s="30">
        <v>0.0</v>
      </c>
      <c r="S344" s="30">
        <v>0.0</v>
      </c>
      <c r="T344" s="30">
        <v>0.0</v>
      </c>
      <c r="U344" s="30">
        <v>0.0</v>
      </c>
      <c r="V344" s="30">
        <v>0.0</v>
      </c>
      <c r="W344" s="30">
        <v>0.0</v>
      </c>
      <c r="X344" s="30">
        <v>0.0</v>
      </c>
      <c r="Y344" s="30">
        <v>0.0</v>
      </c>
      <c r="Z344" s="30">
        <v>0.0</v>
      </c>
      <c r="AA344" s="30">
        <v>0.0</v>
      </c>
      <c r="AB344" s="30">
        <v>0.0</v>
      </c>
      <c r="AC344" s="30">
        <v>0.0</v>
      </c>
      <c r="AD344" s="30">
        <v>0.0</v>
      </c>
      <c r="AE344" s="30">
        <v>0.0</v>
      </c>
      <c r="AF344" s="30">
        <v>0.0</v>
      </c>
      <c r="AG344" s="30">
        <v>0.0</v>
      </c>
      <c r="AH344" s="30">
        <v>0.0</v>
      </c>
      <c r="AI344" s="30">
        <v>0.0</v>
      </c>
      <c r="AJ344" s="79"/>
    </row>
    <row r="345">
      <c r="A345" s="30">
        <v>14624.3</v>
      </c>
      <c r="B345" s="80">
        <v>44516.0</v>
      </c>
      <c r="C345" s="81"/>
      <c r="D345" s="32" t="s">
        <v>482</v>
      </c>
      <c r="E345" s="32" t="s">
        <v>36</v>
      </c>
      <c r="J345" s="30">
        <v>0.0</v>
      </c>
      <c r="K345" s="30">
        <v>0.0</v>
      </c>
      <c r="L345" s="30">
        <v>1.0</v>
      </c>
      <c r="M345" s="32" t="s">
        <v>39</v>
      </c>
      <c r="N345" s="32" t="s">
        <v>39</v>
      </c>
      <c r="O345" s="30">
        <v>0.0</v>
      </c>
      <c r="P345" s="30">
        <v>0.0</v>
      </c>
      <c r="Q345" s="30">
        <v>0.0</v>
      </c>
      <c r="R345" s="30">
        <v>0.0</v>
      </c>
      <c r="S345" s="30">
        <v>0.0</v>
      </c>
      <c r="T345" s="30">
        <v>0.0</v>
      </c>
      <c r="U345" s="30">
        <v>0.0</v>
      </c>
      <c r="V345" s="30">
        <v>0.0</v>
      </c>
      <c r="W345" s="30">
        <v>0.0</v>
      </c>
      <c r="X345" s="30">
        <v>0.0</v>
      </c>
      <c r="Y345" s="30">
        <v>0.0</v>
      </c>
      <c r="Z345" s="30">
        <v>0.0</v>
      </c>
      <c r="AA345" s="30">
        <v>0.0</v>
      </c>
      <c r="AB345" s="30">
        <v>0.0</v>
      </c>
      <c r="AC345" s="30">
        <v>0.0</v>
      </c>
      <c r="AD345" s="30">
        <v>0.0</v>
      </c>
      <c r="AE345" s="30">
        <v>0.0</v>
      </c>
      <c r="AF345" s="30">
        <v>0.0</v>
      </c>
      <c r="AG345" s="30">
        <v>0.0</v>
      </c>
      <c r="AH345" s="30">
        <v>0.0</v>
      </c>
      <c r="AI345" s="30">
        <v>0.0</v>
      </c>
      <c r="AJ345" s="79"/>
    </row>
    <row r="346">
      <c r="A346" s="30">
        <v>14625.1</v>
      </c>
      <c r="B346" s="80">
        <v>44516.0</v>
      </c>
      <c r="C346" s="81"/>
      <c r="D346" s="32" t="s">
        <v>41</v>
      </c>
      <c r="E346" s="32" t="s">
        <v>36</v>
      </c>
      <c r="F346" s="32" t="s">
        <v>42</v>
      </c>
      <c r="G346" s="32" t="s">
        <v>43</v>
      </c>
      <c r="H346" s="30">
        <v>27545.0</v>
      </c>
      <c r="I346" s="37"/>
      <c r="J346" s="30">
        <v>0.0</v>
      </c>
      <c r="K346" s="30">
        <v>1.0</v>
      </c>
      <c r="L346" s="30">
        <v>0.0</v>
      </c>
      <c r="M346" s="32" t="s">
        <v>49</v>
      </c>
      <c r="N346" s="32" t="s">
        <v>39</v>
      </c>
      <c r="O346" s="30">
        <v>0.0</v>
      </c>
      <c r="P346" s="30">
        <v>0.0</v>
      </c>
      <c r="Q346" s="30">
        <v>0.0</v>
      </c>
      <c r="R346" s="30">
        <v>0.0</v>
      </c>
      <c r="S346" s="30">
        <v>0.0</v>
      </c>
      <c r="T346" s="30">
        <v>0.0</v>
      </c>
      <c r="U346" s="30">
        <v>0.0</v>
      </c>
      <c r="V346" s="30">
        <v>0.0</v>
      </c>
      <c r="W346" s="30">
        <v>0.0</v>
      </c>
      <c r="X346" s="30">
        <v>0.0</v>
      </c>
      <c r="Y346" s="30">
        <v>0.0</v>
      </c>
      <c r="Z346" s="30">
        <v>0.0</v>
      </c>
      <c r="AA346" s="30">
        <v>0.0</v>
      </c>
      <c r="AB346" s="30">
        <v>0.0</v>
      </c>
      <c r="AC346" s="30">
        <v>0.0</v>
      </c>
      <c r="AD346" s="30">
        <v>0.0</v>
      </c>
      <c r="AE346" s="30">
        <v>0.0</v>
      </c>
      <c r="AF346" s="30">
        <v>0.0</v>
      </c>
      <c r="AG346" s="30">
        <v>0.0</v>
      </c>
      <c r="AH346" s="30">
        <v>0.0</v>
      </c>
      <c r="AI346" s="30">
        <v>0.0</v>
      </c>
      <c r="AJ346" s="79"/>
    </row>
    <row r="347">
      <c r="A347" s="30">
        <v>14625.2</v>
      </c>
      <c r="B347" s="80">
        <v>44516.0</v>
      </c>
      <c r="C347" s="81"/>
      <c r="D347" s="32" t="s">
        <v>41</v>
      </c>
      <c r="E347" s="32" t="s">
        <v>36</v>
      </c>
      <c r="F347" s="32" t="s">
        <v>42</v>
      </c>
      <c r="G347" s="32" t="s">
        <v>43</v>
      </c>
      <c r="H347" s="30">
        <v>27545.0</v>
      </c>
      <c r="I347" s="37"/>
      <c r="J347" s="30">
        <v>0.0</v>
      </c>
      <c r="K347" s="30">
        <v>1.0</v>
      </c>
      <c r="L347" s="30">
        <v>0.0</v>
      </c>
      <c r="M347" s="32" t="s">
        <v>49</v>
      </c>
      <c r="N347" s="32" t="s">
        <v>39</v>
      </c>
      <c r="O347" s="30">
        <v>0.0</v>
      </c>
      <c r="P347" s="30">
        <v>0.0</v>
      </c>
      <c r="Q347" s="30">
        <v>0.0</v>
      </c>
      <c r="R347" s="30">
        <v>0.0</v>
      </c>
      <c r="S347" s="30">
        <v>0.0</v>
      </c>
      <c r="T347" s="30">
        <v>0.0</v>
      </c>
      <c r="U347" s="30">
        <v>0.0</v>
      </c>
      <c r="V347" s="30">
        <v>0.0</v>
      </c>
      <c r="W347" s="30">
        <v>0.0</v>
      </c>
      <c r="X347" s="30">
        <v>0.0</v>
      </c>
      <c r="Y347" s="30">
        <v>0.0</v>
      </c>
      <c r="Z347" s="30">
        <v>0.0</v>
      </c>
      <c r="AA347" s="30">
        <v>0.0</v>
      </c>
      <c r="AB347" s="30">
        <v>0.0</v>
      </c>
      <c r="AC347" s="30">
        <v>0.0</v>
      </c>
      <c r="AD347" s="30">
        <v>0.0</v>
      </c>
      <c r="AE347" s="30">
        <v>0.0</v>
      </c>
      <c r="AF347" s="30">
        <v>0.0</v>
      </c>
      <c r="AG347" s="30">
        <v>0.0</v>
      </c>
      <c r="AH347" s="30">
        <v>0.0</v>
      </c>
      <c r="AI347" s="30">
        <v>0.0</v>
      </c>
      <c r="AJ347" s="79"/>
    </row>
    <row r="348">
      <c r="A348" s="30">
        <v>14625.3</v>
      </c>
      <c r="B348" s="80">
        <v>44516.0</v>
      </c>
      <c r="C348" s="81"/>
      <c r="D348" s="32" t="s">
        <v>41</v>
      </c>
      <c r="E348" s="32" t="s">
        <v>36</v>
      </c>
      <c r="J348" s="30">
        <v>0.0</v>
      </c>
      <c r="K348" s="30">
        <v>0.0</v>
      </c>
      <c r="L348" s="30">
        <v>1.0</v>
      </c>
      <c r="M348" s="32" t="s">
        <v>49</v>
      </c>
      <c r="N348" s="32" t="s">
        <v>39</v>
      </c>
      <c r="O348" s="30">
        <v>0.0</v>
      </c>
      <c r="P348" s="30">
        <v>0.0</v>
      </c>
      <c r="Q348" s="30">
        <v>0.0</v>
      </c>
      <c r="R348" s="30">
        <v>0.0</v>
      </c>
      <c r="S348" s="30">
        <v>0.0</v>
      </c>
      <c r="T348" s="30">
        <v>0.0</v>
      </c>
      <c r="U348" s="30">
        <v>0.0</v>
      </c>
      <c r="V348" s="30">
        <v>0.0</v>
      </c>
      <c r="W348" s="30">
        <v>0.0</v>
      </c>
      <c r="X348" s="30">
        <v>0.0</v>
      </c>
      <c r="Y348" s="30">
        <v>0.0</v>
      </c>
      <c r="Z348" s="30">
        <v>0.0</v>
      </c>
      <c r="AA348" s="30">
        <v>0.0</v>
      </c>
      <c r="AB348" s="30">
        <v>0.0</v>
      </c>
      <c r="AC348" s="30">
        <v>0.0</v>
      </c>
      <c r="AD348" s="30">
        <v>0.0</v>
      </c>
      <c r="AE348" s="30">
        <v>0.0</v>
      </c>
      <c r="AF348" s="30">
        <v>0.0</v>
      </c>
      <c r="AG348" s="30">
        <v>0.0</v>
      </c>
      <c r="AH348" s="30">
        <v>0.0</v>
      </c>
      <c r="AI348" s="30">
        <v>0.0</v>
      </c>
      <c r="AJ348" s="79"/>
    </row>
    <row r="349">
      <c r="A349" s="30">
        <v>14626.1</v>
      </c>
      <c r="B349" s="80">
        <v>44516.0</v>
      </c>
      <c r="C349" s="81"/>
      <c r="D349" s="32" t="s">
        <v>482</v>
      </c>
      <c r="E349" s="32" t="s">
        <v>36</v>
      </c>
      <c r="F349" s="32" t="s">
        <v>145</v>
      </c>
      <c r="G349" s="32" t="s">
        <v>107</v>
      </c>
      <c r="H349" s="30">
        <v>27511.0</v>
      </c>
      <c r="I349" s="37"/>
      <c r="J349" s="30">
        <v>0.0</v>
      </c>
      <c r="K349" s="30">
        <v>1.0</v>
      </c>
      <c r="L349" s="30">
        <v>0.0</v>
      </c>
      <c r="M349" s="32" t="s">
        <v>39</v>
      </c>
      <c r="N349" s="32" t="s">
        <v>39</v>
      </c>
      <c r="O349" s="30">
        <v>0.0</v>
      </c>
      <c r="P349" s="30">
        <v>0.0</v>
      </c>
      <c r="Q349" s="30">
        <v>0.0</v>
      </c>
      <c r="R349" s="30">
        <v>0.0</v>
      </c>
      <c r="S349" s="30">
        <v>0.0</v>
      </c>
      <c r="T349" s="30">
        <v>0.0</v>
      </c>
      <c r="U349" s="30">
        <v>0.0</v>
      </c>
      <c r="V349" s="30">
        <v>0.0</v>
      </c>
      <c r="W349" s="30">
        <v>0.0</v>
      </c>
      <c r="X349" s="30">
        <v>0.0</v>
      </c>
      <c r="Y349" s="30">
        <v>0.0</v>
      </c>
      <c r="Z349" s="30">
        <v>0.0</v>
      </c>
      <c r="AA349" s="30">
        <v>0.0</v>
      </c>
      <c r="AB349" s="30">
        <v>0.0</v>
      </c>
      <c r="AC349" s="30">
        <v>0.0</v>
      </c>
      <c r="AD349" s="30">
        <v>0.0</v>
      </c>
      <c r="AE349" s="30">
        <v>0.0</v>
      </c>
      <c r="AF349" s="30">
        <v>0.0</v>
      </c>
      <c r="AG349" s="30">
        <v>0.0</v>
      </c>
      <c r="AH349" s="30">
        <v>0.0</v>
      </c>
      <c r="AI349" s="30">
        <v>0.0</v>
      </c>
      <c r="AJ349" s="79"/>
    </row>
    <row r="350">
      <c r="A350" s="30">
        <v>14626.2</v>
      </c>
      <c r="B350" s="80">
        <v>44516.0</v>
      </c>
      <c r="C350" s="81"/>
      <c r="D350" s="32" t="s">
        <v>482</v>
      </c>
      <c r="E350" s="32" t="s">
        <v>36</v>
      </c>
      <c r="F350" s="32" t="s">
        <v>145</v>
      </c>
      <c r="G350" s="32" t="s">
        <v>107</v>
      </c>
      <c r="H350" s="30">
        <v>27511.0</v>
      </c>
      <c r="I350" s="37"/>
      <c r="J350" s="30">
        <v>0.0</v>
      </c>
      <c r="K350" s="30">
        <v>1.0</v>
      </c>
      <c r="L350" s="30">
        <v>0.0</v>
      </c>
      <c r="M350" s="32" t="s">
        <v>39</v>
      </c>
      <c r="N350" s="32" t="s">
        <v>39</v>
      </c>
      <c r="O350" s="30">
        <v>0.0</v>
      </c>
      <c r="P350" s="30">
        <v>0.0</v>
      </c>
      <c r="Q350" s="30">
        <v>0.0</v>
      </c>
      <c r="R350" s="30">
        <v>0.0</v>
      </c>
      <c r="S350" s="30">
        <v>0.0</v>
      </c>
      <c r="T350" s="30">
        <v>0.0</v>
      </c>
      <c r="U350" s="30">
        <v>0.0</v>
      </c>
      <c r="V350" s="30">
        <v>0.0</v>
      </c>
      <c r="W350" s="30">
        <v>0.0</v>
      </c>
      <c r="X350" s="30">
        <v>0.0</v>
      </c>
      <c r="Y350" s="30">
        <v>0.0</v>
      </c>
      <c r="Z350" s="30">
        <v>0.0</v>
      </c>
      <c r="AA350" s="30">
        <v>0.0</v>
      </c>
      <c r="AB350" s="30">
        <v>0.0</v>
      </c>
      <c r="AC350" s="30">
        <v>0.0</v>
      </c>
      <c r="AD350" s="30">
        <v>0.0</v>
      </c>
      <c r="AE350" s="30">
        <v>0.0</v>
      </c>
      <c r="AF350" s="30">
        <v>0.0</v>
      </c>
      <c r="AG350" s="30">
        <v>0.0</v>
      </c>
      <c r="AH350" s="30">
        <v>0.0</v>
      </c>
      <c r="AI350" s="30">
        <v>0.0</v>
      </c>
      <c r="AJ350" s="79"/>
    </row>
    <row r="351">
      <c r="A351" s="30">
        <v>14626.3</v>
      </c>
      <c r="B351" s="80">
        <v>44516.0</v>
      </c>
      <c r="C351" s="81"/>
      <c r="D351" s="32" t="s">
        <v>482</v>
      </c>
      <c r="E351" s="32" t="s">
        <v>36</v>
      </c>
      <c r="J351" s="30">
        <v>0.0</v>
      </c>
      <c r="K351" s="30">
        <v>0.0</v>
      </c>
      <c r="L351" s="30">
        <v>1.0</v>
      </c>
      <c r="M351" s="32" t="s">
        <v>39</v>
      </c>
      <c r="N351" s="32" t="s">
        <v>39</v>
      </c>
      <c r="O351" s="30">
        <v>0.0</v>
      </c>
      <c r="P351" s="30">
        <v>0.0</v>
      </c>
      <c r="Q351" s="30">
        <v>0.0</v>
      </c>
      <c r="R351" s="30">
        <v>0.0</v>
      </c>
      <c r="S351" s="30">
        <v>0.0</v>
      </c>
      <c r="T351" s="30">
        <v>0.0</v>
      </c>
      <c r="U351" s="30">
        <v>0.0</v>
      </c>
      <c r="V351" s="30">
        <v>0.0</v>
      </c>
      <c r="W351" s="30">
        <v>0.0</v>
      </c>
      <c r="X351" s="30">
        <v>0.0</v>
      </c>
      <c r="Y351" s="30">
        <v>0.0</v>
      </c>
      <c r="Z351" s="30">
        <v>0.0</v>
      </c>
      <c r="AA351" s="30">
        <v>0.0</v>
      </c>
      <c r="AB351" s="30">
        <v>0.0</v>
      </c>
      <c r="AC351" s="30">
        <v>0.0</v>
      </c>
      <c r="AD351" s="30">
        <v>0.0</v>
      </c>
      <c r="AE351" s="30">
        <v>0.0</v>
      </c>
      <c r="AF351" s="30">
        <v>0.0</v>
      </c>
      <c r="AG351" s="30">
        <v>0.0</v>
      </c>
      <c r="AH351" s="30">
        <v>0.0</v>
      </c>
      <c r="AI351" s="30">
        <v>0.0</v>
      </c>
      <c r="AJ351" s="69"/>
    </row>
    <row r="352">
      <c r="A352" s="30">
        <v>14627.1</v>
      </c>
      <c r="B352" s="80">
        <v>44516.0</v>
      </c>
      <c r="C352" s="80">
        <v>44522.0</v>
      </c>
      <c r="D352" s="32" t="s">
        <v>80</v>
      </c>
      <c r="E352" s="32" t="s">
        <v>36</v>
      </c>
      <c r="F352" s="32" t="s">
        <v>81</v>
      </c>
      <c r="G352" s="32" t="s">
        <v>38</v>
      </c>
      <c r="H352" s="30">
        <v>27614.0</v>
      </c>
      <c r="I352" s="37"/>
      <c r="J352" s="30">
        <v>0.0</v>
      </c>
      <c r="K352" s="30">
        <v>1.0</v>
      </c>
      <c r="L352" s="30">
        <v>0.0</v>
      </c>
      <c r="M352" s="32" t="s">
        <v>49</v>
      </c>
      <c r="N352" s="32" t="s">
        <v>39</v>
      </c>
      <c r="O352" s="30">
        <v>1.0</v>
      </c>
      <c r="P352" s="30">
        <v>0.0</v>
      </c>
      <c r="Q352" s="30">
        <v>0.0</v>
      </c>
      <c r="R352" s="30">
        <v>0.0</v>
      </c>
      <c r="S352" s="30">
        <v>0.0</v>
      </c>
      <c r="T352" s="30">
        <v>0.0</v>
      </c>
      <c r="U352" s="30">
        <v>0.0</v>
      </c>
      <c r="V352" s="30">
        <v>0.0</v>
      </c>
      <c r="W352" s="30">
        <v>5.0</v>
      </c>
      <c r="X352" s="30">
        <v>1.0</v>
      </c>
      <c r="Y352" s="30">
        <v>0.0</v>
      </c>
      <c r="Z352" s="30">
        <v>0.0</v>
      </c>
      <c r="AA352" s="30">
        <v>0.0</v>
      </c>
      <c r="AB352" s="30">
        <v>0.0</v>
      </c>
      <c r="AC352" s="30">
        <v>0.0</v>
      </c>
      <c r="AD352" s="30">
        <v>0.0</v>
      </c>
      <c r="AE352" s="30">
        <v>0.0</v>
      </c>
      <c r="AF352" s="30">
        <v>0.0</v>
      </c>
      <c r="AG352" s="30">
        <v>0.0</v>
      </c>
      <c r="AH352" s="30">
        <v>0.0</v>
      </c>
      <c r="AI352" s="30">
        <v>0.0</v>
      </c>
      <c r="AJ352" s="69"/>
    </row>
    <row r="353">
      <c r="A353" s="30">
        <v>14628.1</v>
      </c>
      <c r="B353" s="80">
        <v>44517.0</v>
      </c>
      <c r="C353" s="81"/>
      <c r="D353" s="32" t="s">
        <v>482</v>
      </c>
      <c r="E353" s="32" t="s">
        <v>36</v>
      </c>
      <c r="J353" s="30">
        <v>1.0</v>
      </c>
      <c r="K353" s="30">
        <v>0.0</v>
      </c>
      <c r="L353" s="30">
        <v>0.0</v>
      </c>
      <c r="M353" s="32" t="s">
        <v>39</v>
      </c>
      <c r="N353" s="32" t="s">
        <v>39</v>
      </c>
      <c r="O353" s="30">
        <v>0.0</v>
      </c>
      <c r="P353" s="30">
        <v>0.0</v>
      </c>
      <c r="Q353" s="30">
        <v>0.0</v>
      </c>
      <c r="R353" s="30">
        <v>0.0</v>
      </c>
      <c r="S353" s="30">
        <v>0.0</v>
      </c>
      <c r="T353" s="30">
        <v>0.0</v>
      </c>
      <c r="U353" s="30">
        <v>0.0</v>
      </c>
      <c r="V353" s="30">
        <v>0.0</v>
      </c>
      <c r="W353" s="30">
        <v>0.0</v>
      </c>
      <c r="X353" s="30">
        <v>0.0</v>
      </c>
      <c r="Y353" s="30">
        <v>0.0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69"/>
    </row>
    <row r="354">
      <c r="A354" s="30">
        <v>14628.2</v>
      </c>
      <c r="B354" s="80">
        <v>44517.0</v>
      </c>
      <c r="C354" s="81"/>
      <c r="D354" s="32" t="s">
        <v>482</v>
      </c>
      <c r="E354" s="32" t="s">
        <v>36</v>
      </c>
      <c r="F354" s="32" t="s">
        <v>280</v>
      </c>
      <c r="G354" s="32" t="s">
        <v>107</v>
      </c>
      <c r="H354" s="30">
        <v>27511.0</v>
      </c>
      <c r="I354" s="37"/>
      <c r="J354" s="30">
        <v>0.0</v>
      </c>
      <c r="K354" s="30">
        <v>1.0</v>
      </c>
      <c r="L354" s="30">
        <v>0.0</v>
      </c>
      <c r="M354" s="32" t="s">
        <v>39</v>
      </c>
      <c r="N354" s="32" t="s">
        <v>39</v>
      </c>
      <c r="O354" s="30">
        <v>0.0</v>
      </c>
      <c r="P354" s="30">
        <v>0.0</v>
      </c>
      <c r="Q354" s="30">
        <v>0.0</v>
      </c>
      <c r="R354" s="30">
        <v>0.0</v>
      </c>
      <c r="S354" s="30">
        <v>0.0</v>
      </c>
      <c r="T354" s="30">
        <v>0.0</v>
      </c>
      <c r="U354" s="30">
        <v>0.0</v>
      </c>
      <c r="V354" s="30">
        <v>0.0</v>
      </c>
      <c r="W354" s="30">
        <v>0.0</v>
      </c>
      <c r="X354" s="30">
        <v>0.0</v>
      </c>
      <c r="Y354" s="30">
        <v>0.0</v>
      </c>
      <c r="Z354" s="30">
        <v>0.0</v>
      </c>
      <c r="AA354" s="30">
        <v>0.0</v>
      </c>
      <c r="AB354" s="30">
        <v>0.0</v>
      </c>
      <c r="AC354" s="30">
        <v>0.0</v>
      </c>
      <c r="AD354" s="30">
        <v>0.0</v>
      </c>
      <c r="AE354" s="30">
        <v>0.0</v>
      </c>
      <c r="AF354" s="30">
        <v>0.0</v>
      </c>
      <c r="AG354" s="30">
        <v>0.0</v>
      </c>
      <c r="AH354" s="30">
        <v>0.0</v>
      </c>
      <c r="AI354" s="30">
        <v>0.0</v>
      </c>
      <c r="AJ354" s="69"/>
    </row>
    <row r="355">
      <c r="A355" s="30">
        <v>14628.3</v>
      </c>
      <c r="B355" s="80">
        <v>44517.0</v>
      </c>
      <c r="C355" s="81"/>
      <c r="D355" s="32" t="s">
        <v>482</v>
      </c>
      <c r="E355" s="32" t="s">
        <v>36</v>
      </c>
      <c r="F355" s="32" t="s">
        <v>253</v>
      </c>
      <c r="G355" s="32" t="s">
        <v>107</v>
      </c>
      <c r="H355" s="30">
        <v>27511.0</v>
      </c>
      <c r="I355" s="37"/>
      <c r="J355" s="30">
        <v>0.0</v>
      </c>
      <c r="K355" s="30">
        <v>1.0</v>
      </c>
      <c r="L355" s="30">
        <v>0.0</v>
      </c>
      <c r="M355" s="32" t="s">
        <v>39</v>
      </c>
      <c r="N355" s="32" t="s">
        <v>39</v>
      </c>
      <c r="O355" s="30">
        <v>0.0</v>
      </c>
      <c r="P355" s="30">
        <v>0.0</v>
      </c>
      <c r="Q355" s="30">
        <v>0.0</v>
      </c>
      <c r="R355" s="30">
        <v>0.0</v>
      </c>
      <c r="S355" s="30">
        <v>0.0</v>
      </c>
      <c r="T355" s="30">
        <v>0.0</v>
      </c>
      <c r="U355" s="30">
        <v>0.0</v>
      </c>
      <c r="V355" s="30">
        <v>0.0</v>
      </c>
      <c r="W355" s="30">
        <v>0.0</v>
      </c>
      <c r="X355" s="30">
        <v>0.0</v>
      </c>
      <c r="Y355" s="30">
        <v>0.0</v>
      </c>
      <c r="Z355" s="30">
        <v>0.0</v>
      </c>
      <c r="AA355" s="30">
        <v>0.0</v>
      </c>
      <c r="AB355" s="30">
        <v>0.0</v>
      </c>
      <c r="AC355" s="30">
        <v>0.0</v>
      </c>
      <c r="AD355" s="30">
        <v>0.0</v>
      </c>
      <c r="AE355" s="30">
        <v>0.0</v>
      </c>
      <c r="AF355" s="30">
        <v>0.0</v>
      </c>
      <c r="AG355" s="30">
        <v>0.0</v>
      </c>
      <c r="AH355" s="30">
        <v>0.0</v>
      </c>
      <c r="AI355" s="30">
        <v>0.0</v>
      </c>
      <c r="AJ355" s="69"/>
    </row>
    <row r="356">
      <c r="A356" s="30">
        <v>14628.4</v>
      </c>
      <c r="B356" s="80">
        <v>44517.0</v>
      </c>
      <c r="C356" s="81"/>
      <c r="D356" s="32" t="s">
        <v>482</v>
      </c>
      <c r="E356" s="32" t="s">
        <v>36</v>
      </c>
      <c r="F356" s="32" t="s">
        <v>145</v>
      </c>
      <c r="G356" s="32" t="s">
        <v>107</v>
      </c>
      <c r="H356" s="30">
        <v>27511.0</v>
      </c>
      <c r="I356" s="37"/>
      <c r="J356" s="30">
        <v>0.0</v>
      </c>
      <c r="K356" s="30">
        <v>1.0</v>
      </c>
      <c r="L356" s="30">
        <v>0.0</v>
      </c>
      <c r="M356" s="32" t="s">
        <v>39</v>
      </c>
      <c r="N356" s="32" t="s">
        <v>39</v>
      </c>
      <c r="O356" s="30">
        <v>0.0</v>
      </c>
      <c r="P356" s="30">
        <v>0.0</v>
      </c>
      <c r="Q356" s="30">
        <v>0.0</v>
      </c>
      <c r="R356" s="30">
        <v>0.0</v>
      </c>
      <c r="S356" s="30">
        <v>0.0</v>
      </c>
      <c r="T356" s="30">
        <v>0.0</v>
      </c>
      <c r="U356" s="30">
        <v>0.0</v>
      </c>
      <c r="V356" s="30">
        <v>0.0</v>
      </c>
      <c r="W356" s="30">
        <v>0.0</v>
      </c>
      <c r="X356" s="30">
        <v>0.0</v>
      </c>
      <c r="Y356" s="30">
        <v>0.0</v>
      </c>
      <c r="Z356" s="30">
        <v>0.0</v>
      </c>
      <c r="AA356" s="30">
        <v>0.0</v>
      </c>
      <c r="AB356" s="30">
        <v>0.0</v>
      </c>
      <c r="AC356" s="30">
        <v>0.0</v>
      </c>
      <c r="AD356" s="30">
        <v>0.0</v>
      </c>
      <c r="AE356" s="30">
        <v>0.0</v>
      </c>
      <c r="AF356" s="30">
        <v>0.0</v>
      </c>
      <c r="AG356" s="30">
        <v>0.0</v>
      </c>
      <c r="AH356" s="30">
        <v>0.0</v>
      </c>
      <c r="AI356" s="30">
        <v>0.0</v>
      </c>
      <c r="AJ356" s="69"/>
    </row>
    <row r="357">
      <c r="A357" s="30">
        <v>14628.5</v>
      </c>
      <c r="B357" s="80">
        <v>44517.0</v>
      </c>
      <c r="C357" s="81"/>
      <c r="D357" s="32" t="s">
        <v>482</v>
      </c>
      <c r="E357" s="32" t="s">
        <v>36</v>
      </c>
      <c r="F357" s="32" t="s">
        <v>145</v>
      </c>
      <c r="G357" s="32" t="s">
        <v>107</v>
      </c>
      <c r="H357" s="30">
        <v>27511.0</v>
      </c>
      <c r="I357" s="37"/>
      <c r="J357" s="30">
        <v>0.0</v>
      </c>
      <c r="K357" s="30">
        <v>1.0</v>
      </c>
      <c r="L357" s="30">
        <v>0.0</v>
      </c>
      <c r="M357" s="32" t="s">
        <v>39</v>
      </c>
      <c r="N357" s="32" t="s">
        <v>39</v>
      </c>
      <c r="O357" s="30">
        <v>0.0</v>
      </c>
      <c r="P357" s="30">
        <v>0.0</v>
      </c>
      <c r="Q357" s="30">
        <v>0.0</v>
      </c>
      <c r="R357" s="30">
        <v>0.0</v>
      </c>
      <c r="S357" s="30">
        <v>0.0</v>
      </c>
      <c r="T357" s="30">
        <v>0.0</v>
      </c>
      <c r="U357" s="30">
        <v>0.0</v>
      </c>
      <c r="V357" s="30">
        <v>0.0</v>
      </c>
      <c r="W357" s="30">
        <v>0.0</v>
      </c>
      <c r="X357" s="30">
        <v>0.0</v>
      </c>
      <c r="Y357" s="30">
        <v>0.0</v>
      </c>
      <c r="Z357" s="30">
        <v>0.0</v>
      </c>
      <c r="AA357" s="30">
        <v>0.0</v>
      </c>
      <c r="AB357" s="30">
        <v>0.0</v>
      </c>
      <c r="AC357" s="30">
        <v>0.0</v>
      </c>
      <c r="AD357" s="30">
        <v>0.0</v>
      </c>
      <c r="AE357" s="30">
        <v>0.0</v>
      </c>
      <c r="AF357" s="30">
        <v>0.0</v>
      </c>
      <c r="AG357" s="30">
        <v>0.0</v>
      </c>
      <c r="AH357" s="30">
        <v>0.0</v>
      </c>
      <c r="AI357" s="30">
        <v>0.0</v>
      </c>
      <c r="AJ357" s="69"/>
    </row>
    <row r="358">
      <c r="A358" s="30">
        <v>14629.1</v>
      </c>
      <c r="B358" s="80">
        <v>44517.0</v>
      </c>
      <c r="C358" s="81"/>
      <c r="D358" s="32" t="s">
        <v>482</v>
      </c>
      <c r="E358" s="32" t="s">
        <v>36</v>
      </c>
      <c r="F358" s="32" t="s">
        <v>145</v>
      </c>
      <c r="G358" s="32" t="s">
        <v>107</v>
      </c>
      <c r="H358" s="30">
        <v>27511.0</v>
      </c>
      <c r="I358" s="37"/>
      <c r="J358" s="30">
        <v>0.0</v>
      </c>
      <c r="K358" s="30">
        <v>1.0</v>
      </c>
      <c r="L358" s="30">
        <v>0.0</v>
      </c>
      <c r="M358" s="32" t="s">
        <v>39</v>
      </c>
      <c r="N358" s="32" t="s">
        <v>39</v>
      </c>
      <c r="O358" s="30">
        <v>0.0</v>
      </c>
      <c r="P358" s="30">
        <v>0.0</v>
      </c>
      <c r="Q358" s="30">
        <v>0.0</v>
      </c>
      <c r="R358" s="30">
        <v>0.0</v>
      </c>
      <c r="S358" s="30">
        <v>0.0</v>
      </c>
      <c r="T358" s="30">
        <v>0.0</v>
      </c>
      <c r="U358" s="30">
        <v>0.0</v>
      </c>
      <c r="V358" s="30">
        <v>0.0</v>
      </c>
      <c r="W358" s="30">
        <v>0.0</v>
      </c>
      <c r="X358" s="30">
        <v>0.0</v>
      </c>
      <c r="Y358" s="30">
        <v>0.0</v>
      </c>
      <c r="Z358" s="30">
        <v>0.0</v>
      </c>
      <c r="AA358" s="30">
        <v>0.0</v>
      </c>
      <c r="AB358" s="30">
        <v>0.0</v>
      </c>
      <c r="AC358" s="30">
        <v>0.0</v>
      </c>
      <c r="AD358" s="30">
        <v>0.0</v>
      </c>
      <c r="AE358" s="30">
        <v>0.0</v>
      </c>
      <c r="AF358" s="30">
        <v>0.0</v>
      </c>
      <c r="AG358" s="30">
        <v>0.0</v>
      </c>
      <c r="AH358" s="30">
        <v>0.0</v>
      </c>
      <c r="AI358" s="30">
        <v>0.0</v>
      </c>
      <c r="AJ358" s="69"/>
    </row>
    <row r="359">
      <c r="A359" s="30">
        <v>14629.2</v>
      </c>
      <c r="B359" s="80">
        <v>44517.0</v>
      </c>
      <c r="C359" s="81"/>
      <c r="D359" s="32" t="s">
        <v>482</v>
      </c>
      <c r="E359" s="32" t="s">
        <v>36</v>
      </c>
      <c r="J359" s="30">
        <v>1.0</v>
      </c>
      <c r="K359" s="30">
        <v>0.0</v>
      </c>
      <c r="L359" s="30">
        <v>0.0</v>
      </c>
      <c r="M359" s="32" t="s">
        <v>39</v>
      </c>
      <c r="N359" s="32" t="s">
        <v>39</v>
      </c>
      <c r="O359" s="30">
        <v>0.0</v>
      </c>
      <c r="P359" s="30">
        <v>0.0</v>
      </c>
      <c r="Q359" s="30">
        <v>0.0</v>
      </c>
      <c r="R359" s="30">
        <v>0.0</v>
      </c>
      <c r="S359" s="30">
        <v>0.0</v>
      </c>
      <c r="T359" s="30">
        <v>0.0</v>
      </c>
      <c r="U359" s="30">
        <v>0.0</v>
      </c>
      <c r="V359" s="30">
        <v>0.0</v>
      </c>
      <c r="W359" s="30">
        <v>0.0</v>
      </c>
      <c r="X359" s="30">
        <v>0.0</v>
      </c>
      <c r="Y359" s="30">
        <v>0.0</v>
      </c>
      <c r="Z359" s="30">
        <v>0.0</v>
      </c>
      <c r="AA359" s="30">
        <v>0.0</v>
      </c>
      <c r="AB359" s="30">
        <v>0.0</v>
      </c>
      <c r="AC359" s="30">
        <v>0.0</v>
      </c>
      <c r="AD359" s="30">
        <v>0.0</v>
      </c>
      <c r="AE359" s="30">
        <v>0.0</v>
      </c>
      <c r="AF359" s="30">
        <v>0.0</v>
      </c>
      <c r="AG359" s="30">
        <v>0.0</v>
      </c>
      <c r="AH359" s="30">
        <v>0.0</v>
      </c>
      <c r="AI359" s="30">
        <v>0.0</v>
      </c>
      <c r="AJ359" s="69"/>
    </row>
    <row r="360">
      <c r="A360" s="30">
        <v>14630.1</v>
      </c>
      <c r="B360" s="80">
        <v>44517.0</v>
      </c>
      <c r="C360" s="81"/>
      <c r="D360" s="32" t="s">
        <v>427</v>
      </c>
      <c r="E360" s="32" t="s">
        <v>36</v>
      </c>
      <c r="F360" s="32" t="s">
        <v>291</v>
      </c>
      <c r="G360" s="32" t="s">
        <v>109</v>
      </c>
      <c r="H360" s="30">
        <v>27529.0</v>
      </c>
      <c r="I360" s="37"/>
      <c r="J360" s="30">
        <v>0.0</v>
      </c>
      <c r="K360" s="30">
        <v>1.0</v>
      </c>
      <c r="L360" s="30">
        <v>0.0</v>
      </c>
      <c r="M360" s="32" t="s">
        <v>49</v>
      </c>
      <c r="N360" s="32" t="s">
        <v>39</v>
      </c>
      <c r="O360" s="30">
        <v>0.0</v>
      </c>
      <c r="P360" s="30">
        <v>0.0</v>
      </c>
      <c r="Q360" s="30">
        <v>0.0</v>
      </c>
      <c r="R360" s="30">
        <v>0.0</v>
      </c>
      <c r="S360" s="30">
        <v>0.0</v>
      </c>
      <c r="T360" s="30">
        <v>0.0</v>
      </c>
      <c r="U360" s="30">
        <v>0.0</v>
      </c>
      <c r="V360" s="30">
        <v>0.0</v>
      </c>
      <c r="W360" s="30">
        <v>0.0</v>
      </c>
      <c r="X360" s="30">
        <v>0.0</v>
      </c>
      <c r="Y360" s="30">
        <v>0.0</v>
      </c>
      <c r="Z360" s="30">
        <v>0.0</v>
      </c>
      <c r="AA360" s="30">
        <v>0.0</v>
      </c>
      <c r="AB360" s="30">
        <v>0.0</v>
      </c>
      <c r="AC360" s="30">
        <v>0.0</v>
      </c>
      <c r="AD360" s="30">
        <v>0.0</v>
      </c>
      <c r="AE360" s="30">
        <v>0.0</v>
      </c>
      <c r="AF360" s="30">
        <v>0.0</v>
      </c>
      <c r="AG360" s="30">
        <v>0.0</v>
      </c>
      <c r="AH360" s="30">
        <v>0.0</v>
      </c>
      <c r="AI360" s="30">
        <v>0.0</v>
      </c>
      <c r="AJ360" s="69"/>
    </row>
    <row r="361">
      <c r="A361" s="30">
        <v>14631.1</v>
      </c>
      <c r="B361" s="80">
        <v>44517.0</v>
      </c>
      <c r="C361" s="81"/>
      <c r="D361" s="32" t="s">
        <v>125</v>
      </c>
      <c r="E361" s="32" t="s">
        <v>36</v>
      </c>
      <c r="F361" s="32" t="s">
        <v>263</v>
      </c>
      <c r="G361" s="32" t="s">
        <v>91</v>
      </c>
      <c r="H361" s="30">
        <v>27597.0</v>
      </c>
      <c r="I361" s="37"/>
      <c r="J361" s="30">
        <v>0.0</v>
      </c>
      <c r="K361" s="30">
        <v>1.0</v>
      </c>
      <c r="L361" s="30">
        <v>0.0</v>
      </c>
      <c r="M361" s="32" t="s">
        <v>39</v>
      </c>
      <c r="N361" s="32" t="s">
        <v>39</v>
      </c>
      <c r="O361" s="30">
        <v>0.0</v>
      </c>
      <c r="P361" s="30">
        <v>0.0</v>
      </c>
      <c r="Q361" s="30">
        <v>0.0</v>
      </c>
      <c r="R361" s="30">
        <v>0.0</v>
      </c>
      <c r="S361" s="30">
        <v>0.0</v>
      </c>
      <c r="T361" s="30">
        <v>0.0</v>
      </c>
      <c r="U361" s="30">
        <v>0.0</v>
      </c>
      <c r="V361" s="30">
        <v>0.0</v>
      </c>
      <c r="W361" s="30">
        <v>0.0</v>
      </c>
      <c r="X361" s="30">
        <v>0.0</v>
      </c>
      <c r="Y361" s="30">
        <v>0.0</v>
      </c>
      <c r="Z361" s="30">
        <v>0.0</v>
      </c>
      <c r="AA361" s="30">
        <v>0.0</v>
      </c>
      <c r="AB361" s="30">
        <v>0.0</v>
      </c>
      <c r="AC361" s="30">
        <v>0.0</v>
      </c>
      <c r="AD361" s="30">
        <v>0.0</v>
      </c>
      <c r="AE361" s="30">
        <v>0.0</v>
      </c>
      <c r="AF361" s="30">
        <v>0.0</v>
      </c>
      <c r="AG361" s="30">
        <v>0.0</v>
      </c>
      <c r="AH361" s="30">
        <v>0.0</v>
      </c>
      <c r="AI361" s="30">
        <v>0.0</v>
      </c>
      <c r="AJ361" s="69"/>
    </row>
    <row r="362">
      <c r="A362" s="30">
        <v>14631.2</v>
      </c>
      <c r="B362" s="80">
        <v>44517.0</v>
      </c>
      <c r="C362" s="81"/>
      <c r="D362" s="32" t="s">
        <v>125</v>
      </c>
      <c r="E362" s="32" t="s">
        <v>36</v>
      </c>
      <c r="F362" s="32" t="s">
        <v>92</v>
      </c>
      <c r="G362" s="32" t="s">
        <v>91</v>
      </c>
      <c r="H362" s="30">
        <v>27597.0</v>
      </c>
      <c r="I362" s="37"/>
      <c r="J362" s="30">
        <v>0.0</v>
      </c>
      <c r="K362" s="30">
        <v>1.0</v>
      </c>
      <c r="L362" s="30">
        <v>0.0</v>
      </c>
      <c r="M362" s="32" t="s">
        <v>39</v>
      </c>
      <c r="N362" s="32" t="s">
        <v>39</v>
      </c>
      <c r="O362" s="30">
        <v>0.0</v>
      </c>
      <c r="P362" s="30">
        <v>0.0</v>
      </c>
      <c r="Q362" s="30">
        <v>0.0</v>
      </c>
      <c r="R362" s="30">
        <v>0.0</v>
      </c>
      <c r="S362" s="30">
        <v>0.0</v>
      </c>
      <c r="T362" s="30">
        <v>0.0</v>
      </c>
      <c r="U362" s="30">
        <v>0.0</v>
      </c>
      <c r="V362" s="30">
        <v>0.0</v>
      </c>
      <c r="W362" s="30">
        <v>0.0</v>
      </c>
      <c r="X362" s="30">
        <v>0.0</v>
      </c>
      <c r="Y362" s="30">
        <v>0.0</v>
      </c>
      <c r="Z362" s="30">
        <v>0.0</v>
      </c>
      <c r="AA362" s="30">
        <v>0.0</v>
      </c>
      <c r="AB362" s="30">
        <v>0.0</v>
      </c>
      <c r="AC362" s="30">
        <v>0.0</v>
      </c>
      <c r="AD362" s="30">
        <v>0.0</v>
      </c>
      <c r="AE362" s="30">
        <v>0.0</v>
      </c>
      <c r="AF362" s="30">
        <v>0.0</v>
      </c>
      <c r="AG362" s="30">
        <v>0.0</v>
      </c>
      <c r="AH362" s="30">
        <v>0.0</v>
      </c>
      <c r="AI362" s="30">
        <v>0.0</v>
      </c>
      <c r="AJ362" s="69"/>
    </row>
    <row r="363">
      <c r="A363" s="30">
        <v>14631.3</v>
      </c>
      <c r="B363" s="80">
        <v>44517.0</v>
      </c>
      <c r="C363" s="81"/>
      <c r="D363" s="32" t="s">
        <v>125</v>
      </c>
      <c r="E363" s="32" t="s">
        <v>36</v>
      </c>
      <c r="F363" s="32" t="s">
        <v>90</v>
      </c>
      <c r="G363" s="32" t="s">
        <v>91</v>
      </c>
      <c r="H363" s="30">
        <v>27597.0</v>
      </c>
      <c r="I363" s="37"/>
      <c r="J363" s="30">
        <v>0.0</v>
      </c>
      <c r="K363" s="30">
        <v>1.0</v>
      </c>
      <c r="L363" s="30">
        <v>0.0</v>
      </c>
      <c r="M363" s="32" t="s">
        <v>39</v>
      </c>
      <c r="N363" s="32" t="s">
        <v>39</v>
      </c>
      <c r="O363" s="30">
        <v>0.0</v>
      </c>
      <c r="P363" s="30">
        <v>0.0</v>
      </c>
      <c r="Q363" s="30">
        <v>0.0</v>
      </c>
      <c r="R363" s="30">
        <v>0.0</v>
      </c>
      <c r="S363" s="30">
        <v>0.0</v>
      </c>
      <c r="T363" s="30">
        <v>0.0</v>
      </c>
      <c r="U363" s="30">
        <v>0.0</v>
      </c>
      <c r="V363" s="30">
        <v>0.0</v>
      </c>
      <c r="W363" s="30">
        <v>0.0</v>
      </c>
      <c r="X363" s="30">
        <v>0.0</v>
      </c>
      <c r="Y363" s="30">
        <v>0.0</v>
      </c>
      <c r="Z363" s="30">
        <v>0.0</v>
      </c>
      <c r="AA363" s="30">
        <v>0.0</v>
      </c>
      <c r="AB363" s="30">
        <v>0.0</v>
      </c>
      <c r="AC363" s="30">
        <v>0.0</v>
      </c>
      <c r="AD363" s="30">
        <v>0.0</v>
      </c>
      <c r="AE363" s="30">
        <v>0.0</v>
      </c>
      <c r="AF363" s="30">
        <v>0.0</v>
      </c>
      <c r="AG363" s="30">
        <v>0.0</v>
      </c>
      <c r="AH363" s="30">
        <v>0.0</v>
      </c>
      <c r="AI363" s="30">
        <v>0.0</v>
      </c>
      <c r="AJ363" s="69"/>
    </row>
    <row r="364">
      <c r="A364" s="30">
        <v>14631.4</v>
      </c>
      <c r="B364" s="80">
        <v>44517.0</v>
      </c>
      <c r="C364" s="81"/>
      <c r="D364" s="32" t="s">
        <v>125</v>
      </c>
      <c r="E364" s="32" t="s">
        <v>36</v>
      </c>
      <c r="F364" s="32" t="s">
        <v>179</v>
      </c>
      <c r="G364" s="32" t="s">
        <v>38</v>
      </c>
      <c r="H364" s="30">
        <v>27616.0</v>
      </c>
      <c r="I364" s="37"/>
      <c r="J364" s="30">
        <v>0.0</v>
      </c>
      <c r="K364" s="30">
        <v>1.0</v>
      </c>
      <c r="L364" s="30">
        <v>0.0</v>
      </c>
      <c r="M364" s="32" t="s">
        <v>39</v>
      </c>
      <c r="N364" s="32" t="s">
        <v>39</v>
      </c>
      <c r="O364" s="30">
        <v>0.0</v>
      </c>
      <c r="P364" s="30">
        <v>0.0</v>
      </c>
      <c r="Q364" s="30">
        <v>0.0</v>
      </c>
      <c r="R364" s="30">
        <v>0.0</v>
      </c>
      <c r="S364" s="30">
        <v>0.0</v>
      </c>
      <c r="T364" s="30">
        <v>0.0</v>
      </c>
      <c r="U364" s="30">
        <v>0.0</v>
      </c>
      <c r="V364" s="30">
        <v>0.0</v>
      </c>
      <c r="W364" s="30">
        <v>0.0</v>
      </c>
      <c r="X364" s="30">
        <v>0.0</v>
      </c>
      <c r="Y364" s="30">
        <v>0.0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69"/>
    </row>
    <row r="365">
      <c r="A365" s="30">
        <v>14631.5</v>
      </c>
      <c r="B365" s="80">
        <v>44517.0</v>
      </c>
      <c r="C365" s="81"/>
      <c r="D365" s="32" t="s">
        <v>125</v>
      </c>
      <c r="E365" s="32" t="s">
        <v>36</v>
      </c>
      <c r="J365" s="30">
        <v>0.0</v>
      </c>
      <c r="K365" s="30">
        <v>0.0</v>
      </c>
      <c r="L365" s="30">
        <v>1.0</v>
      </c>
      <c r="M365" s="32" t="s">
        <v>39</v>
      </c>
      <c r="N365" s="32" t="s">
        <v>39</v>
      </c>
      <c r="O365" s="30">
        <v>0.0</v>
      </c>
      <c r="P365" s="30">
        <v>0.0</v>
      </c>
      <c r="Q365" s="30">
        <v>0.0</v>
      </c>
      <c r="R365" s="30">
        <v>0.0</v>
      </c>
      <c r="S365" s="30">
        <v>0.0</v>
      </c>
      <c r="T365" s="30">
        <v>0.0</v>
      </c>
      <c r="U365" s="30">
        <v>0.0</v>
      </c>
      <c r="V365" s="30">
        <v>0.0</v>
      </c>
      <c r="W365" s="30">
        <v>0.0</v>
      </c>
      <c r="X365" s="30">
        <v>0.0</v>
      </c>
      <c r="Y365" s="30">
        <v>0.0</v>
      </c>
      <c r="Z365" s="30">
        <v>0.0</v>
      </c>
      <c r="AA365" s="30">
        <v>0.0</v>
      </c>
      <c r="AB365" s="30">
        <v>0.0</v>
      </c>
      <c r="AC365" s="30">
        <v>0.0</v>
      </c>
      <c r="AD365" s="30">
        <v>0.0</v>
      </c>
      <c r="AE365" s="30">
        <v>0.0</v>
      </c>
      <c r="AF365" s="30">
        <v>0.0</v>
      </c>
      <c r="AG365" s="30">
        <v>0.0</v>
      </c>
      <c r="AH365" s="30">
        <v>0.0</v>
      </c>
      <c r="AI365" s="30">
        <v>0.0</v>
      </c>
      <c r="AJ365" s="69"/>
    </row>
    <row r="366">
      <c r="A366" s="30">
        <v>14631.6</v>
      </c>
      <c r="B366" s="80">
        <v>44517.0</v>
      </c>
      <c r="C366" s="81"/>
      <c r="D366" s="32" t="s">
        <v>125</v>
      </c>
      <c r="E366" s="32" t="s">
        <v>36</v>
      </c>
      <c r="J366" s="30">
        <v>1.0</v>
      </c>
      <c r="K366" s="30">
        <v>0.0</v>
      </c>
      <c r="L366" s="30">
        <v>0.0</v>
      </c>
      <c r="M366" s="32" t="s">
        <v>39</v>
      </c>
      <c r="N366" s="32" t="s">
        <v>39</v>
      </c>
      <c r="O366" s="30">
        <v>0.0</v>
      </c>
      <c r="P366" s="30">
        <v>0.0</v>
      </c>
      <c r="Q366" s="30">
        <v>0.0</v>
      </c>
      <c r="R366" s="30">
        <v>0.0</v>
      </c>
      <c r="S366" s="30">
        <v>0.0</v>
      </c>
      <c r="T366" s="30">
        <v>0.0</v>
      </c>
      <c r="U366" s="30">
        <v>0.0</v>
      </c>
      <c r="V366" s="30">
        <v>0.0</v>
      </c>
      <c r="W366" s="30">
        <v>0.0</v>
      </c>
      <c r="X366" s="30">
        <v>0.0</v>
      </c>
      <c r="Y366" s="30">
        <v>0.0</v>
      </c>
      <c r="Z366" s="30">
        <v>0.0</v>
      </c>
      <c r="AA366" s="30">
        <v>0.0</v>
      </c>
      <c r="AB366" s="30">
        <v>0.0</v>
      </c>
      <c r="AC366" s="30">
        <v>0.0</v>
      </c>
      <c r="AD366" s="30">
        <v>0.0</v>
      </c>
      <c r="AE366" s="30">
        <v>0.0</v>
      </c>
      <c r="AF366" s="30">
        <v>0.0</v>
      </c>
      <c r="AG366" s="30">
        <v>0.0</v>
      </c>
      <c r="AH366" s="30">
        <v>0.0</v>
      </c>
      <c r="AI366" s="30">
        <v>0.0</v>
      </c>
      <c r="AJ366" s="69"/>
    </row>
    <row r="367">
      <c r="A367" s="30">
        <v>14632.1</v>
      </c>
      <c r="B367" s="80">
        <v>44517.0</v>
      </c>
      <c r="C367" s="81"/>
      <c r="D367" s="32" t="s">
        <v>111</v>
      </c>
      <c r="E367" s="32" t="s">
        <v>36</v>
      </c>
      <c r="F367" s="32" t="s">
        <v>172</v>
      </c>
      <c r="G367" s="32" t="s">
        <v>43</v>
      </c>
      <c r="H367" s="30">
        <v>27545.0</v>
      </c>
      <c r="I367" s="37"/>
      <c r="J367" s="30">
        <v>0.0</v>
      </c>
      <c r="K367" s="30">
        <v>1.0</v>
      </c>
      <c r="L367" s="30">
        <v>0.0</v>
      </c>
      <c r="M367" s="32" t="s">
        <v>39</v>
      </c>
      <c r="N367" s="32" t="s">
        <v>39</v>
      </c>
      <c r="O367" s="30">
        <v>0.0</v>
      </c>
      <c r="P367" s="30">
        <v>0.0</v>
      </c>
      <c r="Q367" s="30">
        <v>0.0</v>
      </c>
      <c r="R367" s="30">
        <v>0.0</v>
      </c>
      <c r="S367" s="30">
        <v>0.0</v>
      </c>
      <c r="T367" s="30">
        <v>0.0</v>
      </c>
      <c r="U367" s="30">
        <v>0.0</v>
      </c>
      <c r="V367" s="30">
        <v>0.0</v>
      </c>
      <c r="W367" s="30">
        <v>0.0</v>
      </c>
      <c r="X367" s="30">
        <v>0.0</v>
      </c>
      <c r="Y367" s="30">
        <v>0.0</v>
      </c>
      <c r="Z367" s="30">
        <v>0.0</v>
      </c>
      <c r="AA367" s="30">
        <v>0.0</v>
      </c>
      <c r="AB367" s="30">
        <v>0.0</v>
      </c>
      <c r="AC367" s="30">
        <v>0.0</v>
      </c>
      <c r="AD367" s="30">
        <v>0.0</v>
      </c>
      <c r="AE367" s="30">
        <v>0.0</v>
      </c>
      <c r="AF367" s="30">
        <v>0.0</v>
      </c>
      <c r="AG367" s="30">
        <v>0.0</v>
      </c>
      <c r="AH367" s="30">
        <v>0.0</v>
      </c>
      <c r="AI367" s="30">
        <v>0.0</v>
      </c>
      <c r="AJ367" s="69"/>
    </row>
    <row r="368">
      <c r="A368" s="30">
        <v>14632.2</v>
      </c>
      <c r="B368" s="80">
        <v>44517.0</v>
      </c>
      <c r="C368" s="81"/>
      <c r="D368" s="32" t="s">
        <v>111</v>
      </c>
      <c r="E368" s="32" t="s">
        <v>36</v>
      </c>
      <c r="F368" s="32" t="s">
        <v>172</v>
      </c>
      <c r="G368" s="32" t="s">
        <v>43</v>
      </c>
      <c r="H368" s="30">
        <v>27545.0</v>
      </c>
      <c r="I368" s="37"/>
      <c r="J368" s="30">
        <v>0.0</v>
      </c>
      <c r="K368" s="30">
        <v>1.0</v>
      </c>
      <c r="L368" s="30">
        <v>0.0</v>
      </c>
      <c r="M368" s="32" t="s">
        <v>39</v>
      </c>
      <c r="N368" s="32" t="s">
        <v>39</v>
      </c>
      <c r="O368" s="30">
        <v>0.0</v>
      </c>
      <c r="P368" s="30">
        <v>0.0</v>
      </c>
      <c r="Q368" s="30">
        <v>0.0</v>
      </c>
      <c r="R368" s="30">
        <v>0.0</v>
      </c>
      <c r="S368" s="30">
        <v>0.0</v>
      </c>
      <c r="T368" s="30">
        <v>0.0</v>
      </c>
      <c r="U368" s="30">
        <v>0.0</v>
      </c>
      <c r="V368" s="30">
        <v>0.0</v>
      </c>
      <c r="W368" s="30">
        <v>0.0</v>
      </c>
      <c r="X368" s="30">
        <v>0.0</v>
      </c>
      <c r="Y368" s="30">
        <v>0.0</v>
      </c>
      <c r="Z368" s="30">
        <v>0.0</v>
      </c>
      <c r="AA368" s="30">
        <v>0.0</v>
      </c>
      <c r="AB368" s="30">
        <v>0.0</v>
      </c>
      <c r="AC368" s="30">
        <v>0.0</v>
      </c>
      <c r="AD368" s="30">
        <v>0.0</v>
      </c>
      <c r="AE368" s="30">
        <v>0.0</v>
      </c>
      <c r="AF368" s="30">
        <v>0.0</v>
      </c>
      <c r="AG368" s="30">
        <v>0.0</v>
      </c>
      <c r="AH368" s="30">
        <v>0.0</v>
      </c>
      <c r="AI368" s="30">
        <v>0.0</v>
      </c>
      <c r="AJ368" s="69"/>
    </row>
    <row r="369">
      <c r="A369" s="30">
        <v>14632.3</v>
      </c>
      <c r="B369" s="80">
        <v>44517.0</v>
      </c>
      <c r="C369" s="81"/>
      <c r="D369" s="32" t="s">
        <v>111</v>
      </c>
      <c r="E369" s="32" t="s">
        <v>36</v>
      </c>
      <c r="F369" s="32" t="s">
        <v>44</v>
      </c>
      <c r="G369" s="32" t="s">
        <v>38</v>
      </c>
      <c r="H369" s="30">
        <v>27604.0</v>
      </c>
      <c r="I369" s="37"/>
      <c r="J369" s="30">
        <v>0.0</v>
      </c>
      <c r="K369" s="30">
        <v>1.0</v>
      </c>
      <c r="L369" s="30">
        <v>0.0</v>
      </c>
      <c r="M369" s="32" t="s">
        <v>39</v>
      </c>
      <c r="N369" s="32" t="s">
        <v>39</v>
      </c>
      <c r="O369" s="30">
        <v>0.0</v>
      </c>
      <c r="P369" s="30">
        <v>0.0</v>
      </c>
      <c r="Q369" s="30">
        <v>0.0</v>
      </c>
      <c r="R369" s="30">
        <v>0.0</v>
      </c>
      <c r="S369" s="30">
        <v>0.0</v>
      </c>
      <c r="T369" s="30">
        <v>0.0</v>
      </c>
      <c r="U369" s="30">
        <v>0.0</v>
      </c>
      <c r="V369" s="30">
        <v>0.0</v>
      </c>
      <c r="W369" s="30">
        <v>0.0</v>
      </c>
      <c r="X369" s="30">
        <v>0.0</v>
      </c>
      <c r="Y369" s="30">
        <v>0.0</v>
      </c>
      <c r="Z369" s="30">
        <v>0.0</v>
      </c>
      <c r="AA369" s="30">
        <v>0.0</v>
      </c>
      <c r="AB369" s="30">
        <v>0.0</v>
      </c>
      <c r="AC369" s="30">
        <v>0.0</v>
      </c>
      <c r="AD369" s="30">
        <v>0.0</v>
      </c>
      <c r="AE369" s="30">
        <v>0.0</v>
      </c>
      <c r="AF369" s="30">
        <v>0.0</v>
      </c>
      <c r="AG369" s="30">
        <v>0.0</v>
      </c>
      <c r="AH369" s="30">
        <v>0.0</v>
      </c>
      <c r="AI369" s="30">
        <v>0.0</v>
      </c>
      <c r="AJ369" s="69"/>
    </row>
    <row r="370">
      <c r="A370" s="30">
        <v>14632.4</v>
      </c>
      <c r="B370" s="80">
        <v>44517.0</v>
      </c>
      <c r="C370" s="81"/>
      <c r="D370" s="32" t="s">
        <v>111</v>
      </c>
      <c r="E370" s="32" t="s">
        <v>36</v>
      </c>
      <c r="F370" s="32" t="s">
        <v>44</v>
      </c>
      <c r="G370" s="32" t="s">
        <v>38</v>
      </c>
      <c r="H370" s="30">
        <v>27604.0</v>
      </c>
      <c r="I370" s="37"/>
      <c r="J370" s="30">
        <v>0.0</v>
      </c>
      <c r="K370" s="30">
        <v>1.0</v>
      </c>
      <c r="L370" s="30">
        <v>0.0</v>
      </c>
      <c r="M370" s="32" t="s">
        <v>39</v>
      </c>
      <c r="N370" s="32" t="s">
        <v>39</v>
      </c>
      <c r="O370" s="30">
        <v>0.0</v>
      </c>
      <c r="P370" s="30">
        <v>0.0</v>
      </c>
      <c r="Q370" s="30">
        <v>0.0</v>
      </c>
      <c r="R370" s="30">
        <v>0.0</v>
      </c>
      <c r="S370" s="30">
        <v>0.0</v>
      </c>
      <c r="T370" s="30">
        <v>0.0</v>
      </c>
      <c r="U370" s="30">
        <v>0.0</v>
      </c>
      <c r="V370" s="30">
        <v>0.0</v>
      </c>
      <c r="W370" s="30">
        <v>0.0</v>
      </c>
      <c r="X370" s="30">
        <v>0.0</v>
      </c>
      <c r="Y370" s="30">
        <v>0.0</v>
      </c>
      <c r="Z370" s="30">
        <v>0.0</v>
      </c>
      <c r="AA370" s="30">
        <v>0.0</v>
      </c>
      <c r="AB370" s="30">
        <v>0.0</v>
      </c>
      <c r="AC370" s="30">
        <v>0.0</v>
      </c>
      <c r="AD370" s="30">
        <v>0.0</v>
      </c>
      <c r="AE370" s="30">
        <v>0.0</v>
      </c>
      <c r="AF370" s="30">
        <v>0.0</v>
      </c>
      <c r="AG370" s="30">
        <v>0.0</v>
      </c>
      <c r="AH370" s="30">
        <v>0.0</v>
      </c>
      <c r="AI370" s="30">
        <v>0.0</v>
      </c>
      <c r="AJ370" s="69"/>
    </row>
    <row r="371">
      <c r="A371" s="30">
        <v>14632.5</v>
      </c>
      <c r="B371" s="80">
        <v>44517.0</v>
      </c>
      <c r="C371" s="81"/>
      <c r="D371" s="32" t="s">
        <v>111</v>
      </c>
      <c r="E371" s="32" t="s">
        <v>36</v>
      </c>
      <c r="F371" s="32" t="s">
        <v>42</v>
      </c>
      <c r="G371" s="32" t="s">
        <v>43</v>
      </c>
      <c r="H371" s="30">
        <v>27545.0</v>
      </c>
      <c r="I371" s="37"/>
      <c r="J371" s="30">
        <v>0.0</v>
      </c>
      <c r="K371" s="30">
        <v>1.0</v>
      </c>
      <c r="L371" s="30">
        <v>0.0</v>
      </c>
      <c r="M371" s="32" t="s">
        <v>39</v>
      </c>
      <c r="N371" s="32" t="s">
        <v>39</v>
      </c>
      <c r="O371" s="30">
        <v>0.0</v>
      </c>
      <c r="P371" s="30">
        <v>0.0</v>
      </c>
      <c r="Q371" s="30">
        <v>0.0</v>
      </c>
      <c r="R371" s="30">
        <v>0.0</v>
      </c>
      <c r="S371" s="30">
        <v>0.0</v>
      </c>
      <c r="T371" s="30">
        <v>0.0</v>
      </c>
      <c r="U371" s="30">
        <v>0.0</v>
      </c>
      <c r="V371" s="30">
        <v>0.0</v>
      </c>
      <c r="W371" s="30">
        <v>0.0</v>
      </c>
      <c r="X371" s="30">
        <v>0.0</v>
      </c>
      <c r="Y371" s="30">
        <v>0.0</v>
      </c>
      <c r="Z371" s="30">
        <v>0.0</v>
      </c>
      <c r="AA371" s="30">
        <v>0.0</v>
      </c>
      <c r="AB371" s="30">
        <v>0.0</v>
      </c>
      <c r="AC371" s="30">
        <v>0.0</v>
      </c>
      <c r="AD371" s="30">
        <v>0.0</v>
      </c>
      <c r="AE371" s="30">
        <v>0.0</v>
      </c>
      <c r="AF371" s="30">
        <v>0.0</v>
      </c>
      <c r="AG371" s="30">
        <v>0.0</v>
      </c>
      <c r="AH371" s="30">
        <v>0.0</v>
      </c>
      <c r="AI371" s="30">
        <v>0.0</v>
      </c>
      <c r="AJ371" s="69"/>
    </row>
    <row r="372">
      <c r="A372" s="30">
        <v>14632.6</v>
      </c>
      <c r="B372" s="80">
        <v>44517.0</v>
      </c>
      <c r="C372" s="81"/>
      <c r="D372" s="32" t="s">
        <v>111</v>
      </c>
      <c r="E372" s="32" t="s">
        <v>36</v>
      </c>
      <c r="J372" s="30">
        <v>1.0</v>
      </c>
      <c r="K372" s="30">
        <v>0.0</v>
      </c>
      <c r="L372" s="30">
        <v>0.0</v>
      </c>
      <c r="M372" s="32" t="s">
        <v>39</v>
      </c>
      <c r="N372" s="32" t="s">
        <v>39</v>
      </c>
      <c r="O372" s="30">
        <v>0.0</v>
      </c>
      <c r="P372" s="30">
        <v>0.0</v>
      </c>
      <c r="Q372" s="30">
        <v>0.0</v>
      </c>
      <c r="R372" s="30">
        <v>0.0</v>
      </c>
      <c r="S372" s="30">
        <v>0.0</v>
      </c>
      <c r="T372" s="30">
        <v>0.0</v>
      </c>
      <c r="U372" s="30">
        <v>0.0</v>
      </c>
      <c r="V372" s="30">
        <v>0.0</v>
      </c>
      <c r="W372" s="30">
        <v>0.0</v>
      </c>
      <c r="X372" s="30">
        <v>0.0</v>
      </c>
      <c r="Y372" s="30">
        <v>0.0</v>
      </c>
      <c r="Z372" s="30">
        <v>0.0</v>
      </c>
      <c r="AA372" s="30">
        <v>0.0</v>
      </c>
      <c r="AB372" s="30">
        <v>0.0</v>
      </c>
      <c r="AC372" s="30">
        <v>0.0</v>
      </c>
      <c r="AD372" s="30">
        <v>0.0</v>
      </c>
      <c r="AE372" s="30">
        <v>0.0</v>
      </c>
      <c r="AF372" s="30">
        <v>0.0</v>
      </c>
      <c r="AG372" s="30">
        <v>0.0</v>
      </c>
      <c r="AH372" s="30">
        <v>0.0</v>
      </c>
      <c r="AI372" s="30">
        <v>0.0</v>
      </c>
      <c r="AJ372" s="69"/>
    </row>
    <row r="373">
      <c r="A373" s="30">
        <v>14633.1</v>
      </c>
      <c r="B373" s="80">
        <v>44517.0</v>
      </c>
      <c r="C373" s="80">
        <v>44571.0</v>
      </c>
      <c r="D373" s="32" t="s">
        <v>353</v>
      </c>
      <c r="E373" s="32" t="s">
        <v>36</v>
      </c>
      <c r="F373" s="32" t="s">
        <v>92</v>
      </c>
      <c r="G373" s="32" t="s">
        <v>91</v>
      </c>
      <c r="H373" s="30">
        <v>27597.0</v>
      </c>
      <c r="I373" s="37"/>
      <c r="J373" s="30">
        <v>0.0</v>
      </c>
      <c r="K373" s="30">
        <v>1.0</v>
      </c>
      <c r="L373" s="30">
        <v>0.0</v>
      </c>
      <c r="M373" s="32" t="s">
        <v>39</v>
      </c>
      <c r="N373" s="32" t="s">
        <v>39</v>
      </c>
      <c r="O373" s="30">
        <v>0.0</v>
      </c>
      <c r="P373" s="30">
        <v>11.0</v>
      </c>
      <c r="Q373" s="30">
        <v>5.0</v>
      </c>
      <c r="R373" s="30">
        <v>10.0</v>
      </c>
      <c r="S373" s="30">
        <v>2.0</v>
      </c>
      <c r="T373" s="30">
        <v>1.0</v>
      </c>
      <c r="U373" s="30">
        <v>0.0</v>
      </c>
      <c r="V373" s="30">
        <v>0.0</v>
      </c>
      <c r="W373" s="30">
        <v>0.0</v>
      </c>
      <c r="X373" s="30">
        <v>0.0</v>
      </c>
      <c r="Y373" s="30">
        <v>0.0</v>
      </c>
      <c r="Z373" s="30">
        <v>0.0</v>
      </c>
      <c r="AA373" s="30">
        <v>0.0</v>
      </c>
      <c r="AB373" s="30">
        <v>0.0</v>
      </c>
      <c r="AC373" s="30">
        <v>0.0</v>
      </c>
      <c r="AD373" s="30">
        <v>0.0</v>
      </c>
      <c r="AE373" s="30">
        <v>0.0</v>
      </c>
      <c r="AF373" s="30">
        <v>0.0</v>
      </c>
      <c r="AG373" s="30">
        <v>0.0</v>
      </c>
      <c r="AH373" s="30">
        <v>0.0</v>
      </c>
      <c r="AI373" s="30">
        <v>0.0</v>
      </c>
      <c r="AJ373" s="69"/>
    </row>
    <row r="374">
      <c r="A374" s="30">
        <v>14633.2</v>
      </c>
      <c r="B374" s="80">
        <v>44517.0</v>
      </c>
      <c r="C374" s="40">
        <v>44571.0</v>
      </c>
      <c r="D374" s="32" t="s">
        <v>353</v>
      </c>
      <c r="E374" s="32" t="s">
        <v>36</v>
      </c>
      <c r="F374" s="32" t="s">
        <v>90</v>
      </c>
      <c r="G374" s="32" t="s">
        <v>91</v>
      </c>
      <c r="H374" s="30">
        <v>27597.0</v>
      </c>
      <c r="I374" s="37"/>
      <c r="J374" s="30">
        <v>0.0</v>
      </c>
      <c r="K374" s="30">
        <v>1.0</v>
      </c>
      <c r="L374" s="30">
        <v>0.0</v>
      </c>
      <c r="M374" s="32" t="s">
        <v>39</v>
      </c>
      <c r="N374" s="32" t="s">
        <v>39</v>
      </c>
      <c r="O374" s="30">
        <v>0.0</v>
      </c>
      <c r="P374" s="30">
        <v>0.0</v>
      </c>
      <c r="Q374" s="30">
        <v>0.0</v>
      </c>
      <c r="R374" s="30">
        <v>0.0</v>
      </c>
      <c r="S374" s="30">
        <v>0.0</v>
      </c>
      <c r="T374" s="30">
        <v>0.0</v>
      </c>
      <c r="U374" s="30">
        <v>2.0</v>
      </c>
      <c r="V374" s="30">
        <v>1.0</v>
      </c>
      <c r="W374" s="30">
        <v>10.0</v>
      </c>
      <c r="X374" s="30">
        <v>1.0</v>
      </c>
      <c r="Y374" s="30">
        <v>1.0</v>
      </c>
      <c r="Z374" s="30">
        <v>0.0</v>
      </c>
      <c r="AA374" s="30">
        <v>0.0</v>
      </c>
      <c r="AB374" s="30">
        <v>0.0</v>
      </c>
      <c r="AC374" s="30">
        <v>0.0</v>
      </c>
      <c r="AD374" s="30">
        <v>0.0</v>
      </c>
      <c r="AE374" s="30">
        <v>0.0</v>
      </c>
      <c r="AF374" s="30">
        <v>0.0</v>
      </c>
      <c r="AG374" s="30">
        <v>0.0</v>
      </c>
      <c r="AH374" s="30">
        <v>0.0</v>
      </c>
      <c r="AI374" s="30">
        <v>0.0</v>
      </c>
      <c r="AJ374" s="69"/>
    </row>
    <row r="375">
      <c r="A375" s="30">
        <v>14633.3</v>
      </c>
      <c r="B375" s="80">
        <v>44517.0</v>
      </c>
      <c r="C375" s="40">
        <v>44571.0</v>
      </c>
      <c r="D375" s="32" t="s">
        <v>353</v>
      </c>
      <c r="E375" s="32" t="s">
        <v>36</v>
      </c>
      <c r="F375" s="32" t="s">
        <v>90</v>
      </c>
      <c r="G375" s="32" t="s">
        <v>91</v>
      </c>
      <c r="H375" s="30">
        <v>27597.0</v>
      </c>
      <c r="I375" s="37"/>
      <c r="J375" s="30">
        <v>0.0</v>
      </c>
      <c r="K375" s="30">
        <v>1.0</v>
      </c>
      <c r="L375" s="30">
        <v>0.0</v>
      </c>
      <c r="M375" s="32" t="s">
        <v>39</v>
      </c>
      <c r="N375" s="32" t="s">
        <v>39</v>
      </c>
      <c r="O375" s="30">
        <v>0.0</v>
      </c>
      <c r="P375" s="30">
        <v>0.0</v>
      </c>
      <c r="Q375" s="30">
        <v>0.0</v>
      </c>
      <c r="R375" s="30">
        <v>0.0</v>
      </c>
      <c r="S375" s="30">
        <v>0.0</v>
      </c>
      <c r="T375" s="30">
        <v>0.0</v>
      </c>
      <c r="U375" s="30">
        <v>0.0</v>
      </c>
      <c r="V375" s="30">
        <v>0.0</v>
      </c>
      <c r="W375" s="30">
        <v>0.0</v>
      </c>
      <c r="X375" s="30">
        <v>0.0</v>
      </c>
      <c r="Y375" s="30">
        <v>0.0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8.0</v>
      </c>
      <c r="AF375" s="30">
        <v>5.0</v>
      </c>
      <c r="AG375" s="30">
        <v>10.0</v>
      </c>
      <c r="AH375" s="30">
        <v>1.0</v>
      </c>
      <c r="AI375" s="30">
        <v>1.0</v>
      </c>
      <c r="AJ375" s="69"/>
    </row>
    <row r="376">
      <c r="A376" s="30">
        <v>14633.4</v>
      </c>
      <c r="B376" s="80">
        <v>44517.0</v>
      </c>
      <c r="C376" s="80">
        <v>44571.0</v>
      </c>
      <c r="D376" s="32" t="s">
        <v>353</v>
      </c>
      <c r="E376" s="32" t="s">
        <v>36</v>
      </c>
      <c r="F376" s="32" t="s">
        <v>179</v>
      </c>
      <c r="G376" s="32" t="s">
        <v>38</v>
      </c>
      <c r="H376" s="30">
        <v>27616.0</v>
      </c>
      <c r="I376" s="37"/>
      <c r="J376" s="30">
        <v>0.0</v>
      </c>
      <c r="K376" s="30">
        <v>1.0</v>
      </c>
      <c r="L376" s="30">
        <v>0.0</v>
      </c>
      <c r="M376" s="32" t="s">
        <v>39</v>
      </c>
      <c r="N376" s="32" t="s">
        <v>39</v>
      </c>
      <c r="O376" s="30">
        <v>0.0</v>
      </c>
      <c r="P376" s="30">
        <v>0.0</v>
      </c>
      <c r="Q376" s="30">
        <v>0.0</v>
      </c>
      <c r="R376" s="30">
        <v>0.0</v>
      </c>
      <c r="S376" s="30">
        <v>0.0</v>
      </c>
      <c r="T376" s="30">
        <v>0.0</v>
      </c>
      <c r="U376" s="30">
        <v>0.0</v>
      </c>
      <c r="V376" s="30">
        <v>0.0</v>
      </c>
      <c r="W376" s="30">
        <v>0.0</v>
      </c>
      <c r="X376" s="30">
        <v>0.0</v>
      </c>
      <c r="Y376" s="30">
        <v>0.0</v>
      </c>
      <c r="Z376" s="30">
        <v>11.0</v>
      </c>
      <c r="AA376" s="30">
        <v>3.0</v>
      </c>
      <c r="AB376" s="30">
        <v>10.0</v>
      </c>
      <c r="AC376" s="30">
        <v>1.0</v>
      </c>
      <c r="AD376" s="30">
        <v>1.0</v>
      </c>
      <c r="AE376" s="30">
        <v>0.0</v>
      </c>
      <c r="AF376" s="30">
        <v>0.0</v>
      </c>
      <c r="AG376" s="30">
        <v>0.0</v>
      </c>
      <c r="AH376" s="30">
        <v>0.0</v>
      </c>
      <c r="AI376" s="30">
        <v>0.0</v>
      </c>
      <c r="AJ376" s="69"/>
    </row>
    <row r="377">
      <c r="A377" s="30">
        <v>14633.5</v>
      </c>
      <c r="B377" s="80">
        <v>44517.0</v>
      </c>
      <c r="C377" s="80">
        <v>44571.0</v>
      </c>
      <c r="D377" s="32" t="s">
        <v>353</v>
      </c>
      <c r="E377" s="32" t="s">
        <v>36</v>
      </c>
      <c r="F377" s="32" t="s">
        <v>92</v>
      </c>
      <c r="G377" s="32" t="s">
        <v>91</v>
      </c>
      <c r="H377" s="30">
        <v>27597.0</v>
      </c>
      <c r="I377" s="37"/>
      <c r="J377" s="30">
        <v>0.0</v>
      </c>
      <c r="K377" s="30">
        <v>1.0</v>
      </c>
      <c r="L377" s="30">
        <v>0.0</v>
      </c>
      <c r="M377" s="32" t="s">
        <v>39</v>
      </c>
      <c r="N377" s="32" t="s">
        <v>39</v>
      </c>
      <c r="O377" s="30">
        <v>0.0</v>
      </c>
      <c r="P377" s="30">
        <v>0.0</v>
      </c>
      <c r="Q377" s="30">
        <v>0.0</v>
      </c>
      <c r="R377" s="30">
        <v>0.0</v>
      </c>
      <c r="S377" s="30">
        <v>0.0</v>
      </c>
      <c r="T377" s="30">
        <v>0.0</v>
      </c>
      <c r="U377" s="30">
        <v>11.0</v>
      </c>
      <c r="V377" s="30">
        <v>5.0</v>
      </c>
      <c r="W377" s="30">
        <v>10.0</v>
      </c>
      <c r="X377" s="30">
        <v>1.0</v>
      </c>
      <c r="Y377" s="30">
        <v>1.0</v>
      </c>
      <c r="Z377" s="30">
        <v>0.0</v>
      </c>
      <c r="AA377" s="30">
        <v>0.0</v>
      </c>
      <c r="AB377" s="30">
        <v>0.0</v>
      </c>
      <c r="AC377" s="30">
        <v>0.0</v>
      </c>
      <c r="AD377" s="30">
        <v>0.0</v>
      </c>
      <c r="AE377" s="30">
        <v>0.0</v>
      </c>
      <c r="AF377" s="30">
        <v>0.0</v>
      </c>
      <c r="AG377" s="30">
        <v>0.0</v>
      </c>
      <c r="AH377" s="30">
        <v>0.0</v>
      </c>
      <c r="AI377" s="30">
        <v>0.0</v>
      </c>
      <c r="AJ377" s="69"/>
    </row>
    <row r="378">
      <c r="A378" s="30">
        <v>14634.1</v>
      </c>
      <c r="B378" s="80">
        <v>44517.0</v>
      </c>
      <c r="C378" s="81"/>
      <c r="D378" s="32" t="s">
        <v>146</v>
      </c>
      <c r="E378" s="32" t="s">
        <v>36</v>
      </c>
      <c r="F378" s="32" t="s">
        <v>404</v>
      </c>
      <c r="G378" s="32" t="s">
        <v>38</v>
      </c>
      <c r="H378" s="30">
        <v>27615.0</v>
      </c>
      <c r="I378" s="37"/>
      <c r="J378" s="30">
        <v>0.0</v>
      </c>
      <c r="K378" s="30">
        <v>1.0</v>
      </c>
      <c r="L378" s="30">
        <v>0.0</v>
      </c>
      <c r="M378" s="32" t="s">
        <v>39</v>
      </c>
      <c r="N378" s="32" t="s">
        <v>39</v>
      </c>
      <c r="O378" s="30">
        <v>0.0</v>
      </c>
      <c r="P378" s="30">
        <v>0.0</v>
      </c>
      <c r="Q378" s="30">
        <v>0.0</v>
      </c>
      <c r="R378" s="30">
        <v>0.0</v>
      </c>
      <c r="S378" s="30">
        <v>0.0</v>
      </c>
      <c r="T378" s="30">
        <v>0.0</v>
      </c>
      <c r="U378" s="30">
        <v>0.0</v>
      </c>
      <c r="V378" s="30">
        <v>0.0</v>
      </c>
      <c r="W378" s="30">
        <v>0.0</v>
      </c>
      <c r="X378" s="30">
        <v>0.0</v>
      </c>
      <c r="Y378" s="30">
        <v>0.0</v>
      </c>
      <c r="Z378" s="30">
        <v>0.0</v>
      </c>
      <c r="AA378" s="30">
        <v>0.0</v>
      </c>
      <c r="AB378" s="30">
        <v>0.0</v>
      </c>
      <c r="AC378" s="30">
        <v>0.0</v>
      </c>
      <c r="AD378" s="30">
        <v>0.0</v>
      </c>
      <c r="AE378" s="30">
        <v>0.0</v>
      </c>
      <c r="AF378" s="30">
        <v>0.0</v>
      </c>
      <c r="AG378" s="30">
        <v>0.0</v>
      </c>
      <c r="AH378" s="30">
        <v>0.0</v>
      </c>
      <c r="AI378" s="30">
        <v>0.0</v>
      </c>
      <c r="AJ378" s="69"/>
    </row>
    <row r="379">
      <c r="A379" s="30">
        <v>14634.2</v>
      </c>
      <c r="B379" s="80">
        <v>44517.0</v>
      </c>
      <c r="C379" s="81"/>
      <c r="D379" s="32" t="s">
        <v>146</v>
      </c>
      <c r="E379" s="32" t="s">
        <v>36</v>
      </c>
      <c r="F379" s="32" t="s">
        <v>182</v>
      </c>
      <c r="G379" s="32" t="s">
        <v>38</v>
      </c>
      <c r="H379" s="30">
        <v>27609.0</v>
      </c>
      <c r="I379" s="37"/>
      <c r="J379" s="30">
        <v>0.0</v>
      </c>
      <c r="K379" s="30">
        <v>1.0</v>
      </c>
      <c r="L379" s="30">
        <v>0.0</v>
      </c>
      <c r="M379" s="32" t="s">
        <v>39</v>
      </c>
      <c r="N379" s="32" t="s">
        <v>39</v>
      </c>
      <c r="O379" s="30">
        <v>0.0</v>
      </c>
      <c r="P379" s="30">
        <v>0.0</v>
      </c>
      <c r="Q379" s="30">
        <v>0.0</v>
      </c>
      <c r="R379" s="30">
        <v>0.0</v>
      </c>
      <c r="S379" s="30">
        <v>0.0</v>
      </c>
      <c r="T379" s="30">
        <v>0.0</v>
      </c>
      <c r="U379" s="30">
        <v>0.0</v>
      </c>
      <c r="V379" s="30">
        <v>0.0</v>
      </c>
      <c r="W379" s="30">
        <v>0.0</v>
      </c>
      <c r="X379" s="30">
        <v>0.0</v>
      </c>
      <c r="Y379" s="30">
        <v>0.0</v>
      </c>
      <c r="Z379" s="30">
        <v>0.0</v>
      </c>
      <c r="AA379" s="30">
        <v>0.0</v>
      </c>
      <c r="AB379" s="30">
        <v>0.0</v>
      </c>
      <c r="AC379" s="30">
        <v>0.0</v>
      </c>
      <c r="AD379" s="30">
        <v>0.0</v>
      </c>
      <c r="AE379" s="30">
        <v>0.0</v>
      </c>
      <c r="AF379" s="30">
        <v>0.0</v>
      </c>
      <c r="AG379" s="30">
        <v>0.0</v>
      </c>
      <c r="AH379" s="30">
        <v>0.0</v>
      </c>
      <c r="AI379" s="30">
        <v>0.0</v>
      </c>
      <c r="AJ379" s="69"/>
    </row>
    <row r="380">
      <c r="A380" s="30">
        <v>14634.3</v>
      </c>
      <c r="B380" s="80">
        <v>44517.0</v>
      </c>
      <c r="C380" s="81"/>
      <c r="D380" s="32" t="s">
        <v>146</v>
      </c>
      <c r="E380" s="32" t="s">
        <v>36</v>
      </c>
      <c r="J380" s="30">
        <v>0.0</v>
      </c>
      <c r="K380" s="30">
        <v>0.0</v>
      </c>
      <c r="L380" s="30">
        <v>1.0</v>
      </c>
      <c r="M380" s="32" t="s">
        <v>39</v>
      </c>
      <c r="N380" s="32" t="s">
        <v>39</v>
      </c>
      <c r="O380" s="30">
        <v>0.0</v>
      </c>
      <c r="P380" s="30">
        <v>0.0</v>
      </c>
      <c r="Q380" s="30">
        <v>0.0</v>
      </c>
      <c r="R380" s="30">
        <v>0.0</v>
      </c>
      <c r="S380" s="30">
        <v>0.0</v>
      </c>
      <c r="T380" s="30">
        <v>0.0</v>
      </c>
      <c r="U380" s="30">
        <v>0.0</v>
      </c>
      <c r="V380" s="30">
        <v>0.0</v>
      </c>
      <c r="W380" s="30">
        <v>0.0</v>
      </c>
      <c r="X380" s="30">
        <v>0.0</v>
      </c>
      <c r="Y380" s="30">
        <v>0.0</v>
      </c>
      <c r="Z380" s="30">
        <v>0.0</v>
      </c>
      <c r="AA380" s="30">
        <v>0.0</v>
      </c>
      <c r="AB380" s="30">
        <v>0.0</v>
      </c>
      <c r="AC380" s="30">
        <v>0.0</v>
      </c>
      <c r="AD380" s="30">
        <v>0.0</v>
      </c>
      <c r="AE380" s="30">
        <v>0.0</v>
      </c>
      <c r="AF380" s="30">
        <v>0.0</v>
      </c>
      <c r="AG380" s="30">
        <v>0.0</v>
      </c>
      <c r="AH380" s="30">
        <v>0.0</v>
      </c>
      <c r="AI380" s="30">
        <v>0.0</v>
      </c>
      <c r="AJ380" s="69"/>
    </row>
    <row r="381">
      <c r="A381" s="30">
        <v>14634.4</v>
      </c>
      <c r="B381" s="80">
        <v>44517.0</v>
      </c>
      <c r="C381" s="81"/>
      <c r="D381" s="32" t="s">
        <v>146</v>
      </c>
      <c r="E381" s="32" t="s">
        <v>36</v>
      </c>
      <c r="J381" s="30">
        <v>1.0</v>
      </c>
      <c r="K381" s="30">
        <v>0.0</v>
      </c>
      <c r="L381" s="30">
        <v>0.0</v>
      </c>
      <c r="M381" s="32" t="s">
        <v>39</v>
      </c>
      <c r="N381" s="32" t="s">
        <v>39</v>
      </c>
      <c r="O381" s="30">
        <v>0.0</v>
      </c>
      <c r="P381" s="30">
        <v>0.0</v>
      </c>
      <c r="Q381" s="30">
        <v>0.0</v>
      </c>
      <c r="R381" s="30">
        <v>0.0</v>
      </c>
      <c r="S381" s="30">
        <v>0.0</v>
      </c>
      <c r="T381" s="30">
        <v>0.0</v>
      </c>
      <c r="U381" s="30">
        <v>0.0</v>
      </c>
      <c r="V381" s="30">
        <v>0.0</v>
      </c>
      <c r="W381" s="30">
        <v>0.0</v>
      </c>
      <c r="X381" s="30">
        <v>0.0</v>
      </c>
      <c r="Y381" s="30">
        <v>0.0</v>
      </c>
      <c r="Z381" s="30">
        <v>0.0</v>
      </c>
      <c r="AA381" s="30">
        <v>0.0</v>
      </c>
      <c r="AB381" s="30">
        <v>0.0</v>
      </c>
      <c r="AC381" s="30">
        <v>0.0</v>
      </c>
      <c r="AD381" s="30">
        <v>0.0</v>
      </c>
      <c r="AE381" s="30">
        <v>0.0</v>
      </c>
      <c r="AF381" s="30">
        <v>0.0</v>
      </c>
      <c r="AG381" s="30">
        <v>0.0</v>
      </c>
      <c r="AH381" s="30">
        <v>0.0</v>
      </c>
      <c r="AI381" s="30">
        <v>0.0</v>
      </c>
      <c r="AJ381" s="69"/>
    </row>
    <row r="382">
      <c r="A382" s="30">
        <v>14635.1</v>
      </c>
      <c r="B382" s="80">
        <v>44517.0</v>
      </c>
      <c r="C382" s="80">
        <v>44519.0</v>
      </c>
      <c r="D382" s="32" t="s">
        <v>282</v>
      </c>
      <c r="E382" s="33" t="s">
        <v>36</v>
      </c>
      <c r="F382" s="32" t="s">
        <v>319</v>
      </c>
      <c r="G382" s="32" t="s">
        <v>38</v>
      </c>
      <c r="H382" s="30">
        <v>27614.0</v>
      </c>
      <c r="I382" s="35"/>
      <c r="J382" s="30">
        <v>0.0</v>
      </c>
      <c r="K382" s="30">
        <v>1.0</v>
      </c>
      <c r="L382" s="30">
        <v>0.0</v>
      </c>
      <c r="M382" s="32" t="s">
        <v>49</v>
      </c>
      <c r="N382" s="32" t="s">
        <v>49</v>
      </c>
      <c r="O382" s="30">
        <v>5.0</v>
      </c>
      <c r="P382" s="30">
        <v>9.0</v>
      </c>
      <c r="Q382" s="30">
        <v>6.0</v>
      </c>
      <c r="R382" s="30">
        <v>10.0</v>
      </c>
      <c r="S382" s="30">
        <v>1.0</v>
      </c>
      <c r="T382" s="30">
        <v>1.0</v>
      </c>
      <c r="U382" s="30">
        <v>0.0</v>
      </c>
      <c r="V382" s="30">
        <v>0.0</v>
      </c>
      <c r="W382" s="30">
        <v>0.0</v>
      </c>
      <c r="X382" s="30">
        <v>0.0</v>
      </c>
      <c r="Y382" s="30">
        <v>0.0</v>
      </c>
      <c r="Z382" s="30">
        <v>0.0</v>
      </c>
      <c r="AA382" s="30">
        <v>0.0</v>
      </c>
      <c r="AB382" s="30">
        <v>0.0</v>
      </c>
      <c r="AC382" s="30">
        <v>0.0</v>
      </c>
      <c r="AD382" s="30">
        <v>0.0</v>
      </c>
      <c r="AE382" s="30">
        <v>0.0</v>
      </c>
      <c r="AF382" s="30">
        <v>0.0</v>
      </c>
      <c r="AG382" s="30">
        <v>0.0</v>
      </c>
      <c r="AH382" s="30">
        <v>0.0</v>
      </c>
      <c r="AI382" s="30">
        <v>0.0</v>
      </c>
      <c r="AJ382" s="69"/>
    </row>
    <row r="383">
      <c r="A383" s="30">
        <v>14635.2</v>
      </c>
      <c r="B383" s="80">
        <v>44517.0</v>
      </c>
      <c r="C383" s="80">
        <v>44519.0</v>
      </c>
      <c r="D383" s="32" t="s">
        <v>282</v>
      </c>
      <c r="E383" s="33" t="s">
        <v>36</v>
      </c>
      <c r="F383" s="32" t="s">
        <v>319</v>
      </c>
      <c r="G383" s="32" t="s">
        <v>38</v>
      </c>
      <c r="H383" s="30">
        <v>27614.0</v>
      </c>
      <c r="I383" s="35"/>
      <c r="J383" s="30">
        <v>0.0</v>
      </c>
      <c r="K383" s="30">
        <v>1.0</v>
      </c>
      <c r="L383" s="30">
        <v>0.0</v>
      </c>
      <c r="M383" s="32" t="s">
        <v>49</v>
      </c>
      <c r="N383" s="32" t="s">
        <v>49</v>
      </c>
      <c r="O383" s="30">
        <v>6.0</v>
      </c>
      <c r="P383" s="30">
        <v>9.0</v>
      </c>
      <c r="Q383" s="30">
        <v>6.0</v>
      </c>
      <c r="R383" s="30">
        <v>5.0</v>
      </c>
      <c r="S383" s="30">
        <v>0.0</v>
      </c>
      <c r="T383" s="30">
        <v>1.0</v>
      </c>
      <c r="U383" s="30">
        <v>0.0</v>
      </c>
      <c r="V383" s="30">
        <v>0.0</v>
      </c>
      <c r="W383" s="30">
        <v>0.0</v>
      </c>
      <c r="X383" s="30">
        <v>0.0</v>
      </c>
      <c r="Y383" s="30">
        <v>0.0</v>
      </c>
      <c r="Z383" s="30">
        <v>0.0</v>
      </c>
      <c r="AA383" s="30">
        <v>0.0</v>
      </c>
      <c r="AB383" s="30">
        <v>5.0</v>
      </c>
      <c r="AC383" s="30">
        <v>1.0</v>
      </c>
      <c r="AD383" s="30">
        <v>0.0</v>
      </c>
      <c r="AE383" s="30">
        <v>0.0</v>
      </c>
      <c r="AF383" s="30">
        <v>0.0</v>
      </c>
      <c r="AG383" s="30">
        <v>0.0</v>
      </c>
      <c r="AH383" s="30">
        <v>0.0</v>
      </c>
      <c r="AI383" s="30">
        <v>0.0</v>
      </c>
      <c r="AJ383" s="69"/>
    </row>
    <row r="384">
      <c r="A384" s="30">
        <v>14635.3</v>
      </c>
      <c r="B384" s="80">
        <v>44517.0</v>
      </c>
      <c r="C384" s="80">
        <v>44519.0</v>
      </c>
      <c r="D384" s="32" t="s">
        <v>282</v>
      </c>
      <c r="E384" s="32" t="s">
        <v>36</v>
      </c>
      <c r="J384" s="30">
        <v>1.0</v>
      </c>
      <c r="K384" s="30">
        <v>0.0</v>
      </c>
      <c r="L384" s="30">
        <v>0.0</v>
      </c>
      <c r="M384" s="32" t="s">
        <v>49</v>
      </c>
      <c r="N384" s="32" t="s">
        <v>49</v>
      </c>
      <c r="O384" s="30">
        <v>4.0</v>
      </c>
      <c r="P384" s="30">
        <v>0.0</v>
      </c>
      <c r="Q384" s="30">
        <v>0.0</v>
      </c>
      <c r="R384" s="30">
        <v>0.0</v>
      </c>
      <c r="S384" s="30">
        <v>0.0</v>
      </c>
      <c r="T384" s="30">
        <v>0.0</v>
      </c>
      <c r="U384" s="30">
        <v>0.0</v>
      </c>
      <c r="V384" s="30">
        <v>0.0</v>
      </c>
      <c r="W384" s="30">
        <v>0.0</v>
      </c>
      <c r="X384" s="30">
        <v>0.0</v>
      </c>
      <c r="Y384" s="30">
        <v>0.0</v>
      </c>
      <c r="Z384" s="30">
        <v>5.0</v>
      </c>
      <c r="AA384" s="30">
        <v>5.0</v>
      </c>
      <c r="AB384" s="30">
        <v>10.0</v>
      </c>
      <c r="AC384" s="30">
        <v>1.0</v>
      </c>
      <c r="AD384" s="30">
        <v>1.0</v>
      </c>
      <c r="AE384" s="30">
        <v>0.0</v>
      </c>
      <c r="AF384" s="30">
        <v>0.0</v>
      </c>
      <c r="AG384" s="30">
        <v>0.0</v>
      </c>
      <c r="AH384" s="30">
        <v>0.0</v>
      </c>
      <c r="AI384" s="30">
        <v>0.0</v>
      </c>
      <c r="AJ384" s="69"/>
    </row>
    <row r="385">
      <c r="A385" s="30">
        <v>14636.1</v>
      </c>
      <c r="B385" s="80">
        <v>44517.0</v>
      </c>
      <c r="C385" s="81"/>
      <c r="D385" s="32" t="s">
        <v>482</v>
      </c>
      <c r="E385" s="32" t="s">
        <v>36</v>
      </c>
      <c r="F385" s="32" t="s">
        <v>145</v>
      </c>
      <c r="G385" s="33" t="s">
        <v>107</v>
      </c>
      <c r="H385" s="34">
        <v>27511.0</v>
      </c>
      <c r="I385" s="35"/>
      <c r="J385" s="30">
        <v>0.0</v>
      </c>
      <c r="K385" s="30">
        <v>1.0</v>
      </c>
      <c r="L385" s="30">
        <v>0.0</v>
      </c>
      <c r="M385" s="32" t="s">
        <v>39</v>
      </c>
      <c r="N385" s="32" t="s">
        <v>39</v>
      </c>
      <c r="O385" s="30">
        <v>0.0</v>
      </c>
      <c r="P385" s="30">
        <v>0.0</v>
      </c>
      <c r="Q385" s="30">
        <v>0.0</v>
      </c>
      <c r="R385" s="30">
        <v>0.0</v>
      </c>
      <c r="S385" s="30">
        <v>0.0</v>
      </c>
      <c r="T385" s="30">
        <v>0.0</v>
      </c>
      <c r="U385" s="30">
        <v>0.0</v>
      </c>
      <c r="V385" s="30">
        <v>0.0</v>
      </c>
      <c r="W385" s="30">
        <v>0.0</v>
      </c>
      <c r="X385" s="30">
        <v>0.0</v>
      </c>
      <c r="Y385" s="30">
        <v>0.0</v>
      </c>
      <c r="Z385" s="30">
        <v>0.0</v>
      </c>
      <c r="AA385" s="30">
        <v>0.0</v>
      </c>
      <c r="AB385" s="30">
        <v>0.0</v>
      </c>
      <c r="AC385" s="30">
        <v>0.0</v>
      </c>
      <c r="AD385" s="30">
        <v>0.0</v>
      </c>
      <c r="AE385" s="30">
        <v>0.0</v>
      </c>
      <c r="AF385" s="30">
        <v>0.0</v>
      </c>
      <c r="AG385" s="30">
        <v>0.0</v>
      </c>
      <c r="AH385" s="30">
        <v>0.0</v>
      </c>
      <c r="AI385" s="30">
        <v>0.0</v>
      </c>
      <c r="AJ385" s="69"/>
    </row>
    <row r="386">
      <c r="A386" s="30">
        <v>14636.2</v>
      </c>
      <c r="B386" s="80">
        <v>44517.0</v>
      </c>
      <c r="C386" s="35"/>
      <c r="D386" s="32" t="s">
        <v>482</v>
      </c>
      <c r="E386" s="32" t="s">
        <v>36</v>
      </c>
      <c r="F386" s="32" t="s">
        <v>145</v>
      </c>
      <c r="G386" s="33" t="s">
        <v>107</v>
      </c>
      <c r="H386" s="34">
        <v>27511.0</v>
      </c>
      <c r="I386" s="35"/>
      <c r="J386" s="30">
        <v>0.0</v>
      </c>
      <c r="K386" s="30">
        <v>1.0</v>
      </c>
      <c r="L386" s="30">
        <v>0.0</v>
      </c>
      <c r="M386" s="32" t="s">
        <v>39</v>
      </c>
      <c r="N386" s="32" t="s">
        <v>39</v>
      </c>
      <c r="O386" s="30">
        <v>0.0</v>
      </c>
      <c r="P386" s="30">
        <v>0.0</v>
      </c>
      <c r="Q386" s="30">
        <v>0.0</v>
      </c>
      <c r="R386" s="30">
        <v>0.0</v>
      </c>
      <c r="S386" s="30">
        <v>0.0</v>
      </c>
      <c r="T386" s="30">
        <v>0.0</v>
      </c>
      <c r="U386" s="30">
        <v>0.0</v>
      </c>
      <c r="V386" s="30">
        <v>0.0</v>
      </c>
      <c r="W386" s="30">
        <v>0.0</v>
      </c>
      <c r="X386" s="30">
        <v>0.0</v>
      </c>
      <c r="Y386" s="30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69"/>
    </row>
    <row r="387">
      <c r="A387" s="30">
        <v>14636.3</v>
      </c>
      <c r="B387" s="80">
        <v>44517.0</v>
      </c>
      <c r="C387" s="35"/>
      <c r="D387" s="32" t="s">
        <v>482</v>
      </c>
      <c r="E387" s="32" t="s">
        <v>36</v>
      </c>
      <c r="J387" s="30">
        <v>1.0</v>
      </c>
      <c r="K387" s="30">
        <v>0.0</v>
      </c>
      <c r="L387" s="30">
        <v>0.0</v>
      </c>
      <c r="M387" s="32" t="s">
        <v>39</v>
      </c>
      <c r="N387" s="32" t="s">
        <v>39</v>
      </c>
      <c r="O387" s="30">
        <v>0.0</v>
      </c>
      <c r="P387" s="30">
        <v>0.0</v>
      </c>
      <c r="Q387" s="30">
        <v>0.0</v>
      </c>
      <c r="R387" s="30">
        <v>0.0</v>
      </c>
      <c r="S387" s="30">
        <v>0.0</v>
      </c>
      <c r="T387" s="30">
        <v>0.0</v>
      </c>
      <c r="U387" s="30">
        <v>0.0</v>
      </c>
      <c r="V387" s="30">
        <v>0.0</v>
      </c>
      <c r="W387" s="30">
        <v>0.0</v>
      </c>
      <c r="X387" s="30">
        <v>0.0</v>
      </c>
      <c r="Y387" s="30">
        <v>0.0</v>
      </c>
      <c r="Z387" s="30">
        <v>0.0</v>
      </c>
      <c r="AA387" s="30">
        <v>0.0</v>
      </c>
      <c r="AB387" s="30">
        <v>0.0</v>
      </c>
      <c r="AC387" s="30">
        <v>0.0</v>
      </c>
      <c r="AD387" s="30">
        <v>0.0</v>
      </c>
      <c r="AE387" s="30">
        <v>0.0</v>
      </c>
      <c r="AF387" s="30">
        <v>0.0</v>
      </c>
      <c r="AG387" s="30">
        <v>0.0</v>
      </c>
      <c r="AH387" s="30">
        <v>0.0</v>
      </c>
      <c r="AI387" s="30">
        <v>0.0</v>
      </c>
      <c r="AJ387" s="69"/>
    </row>
    <row r="388">
      <c r="A388" s="30">
        <v>14636.4</v>
      </c>
      <c r="B388" s="80">
        <v>44517.0</v>
      </c>
      <c r="C388" s="81"/>
      <c r="D388" s="32" t="s">
        <v>482</v>
      </c>
      <c r="E388" s="32" t="s">
        <v>36</v>
      </c>
      <c r="J388" s="30">
        <v>1.0</v>
      </c>
      <c r="K388" s="30">
        <v>0.0</v>
      </c>
      <c r="L388" s="30">
        <v>0.0</v>
      </c>
      <c r="M388" s="32" t="s">
        <v>39</v>
      </c>
      <c r="N388" s="32" t="s">
        <v>39</v>
      </c>
      <c r="O388" s="30">
        <v>0.0</v>
      </c>
      <c r="P388" s="30">
        <v>0.0</v>
      </c>
      <c r="Q388" s="30">
        <v>0.0</v>
      </c>
      <c r="R388" s="30">
        <v>0.0</v>
      </c>
      <c r="S388" s="30">
        <v>0.0</v>
      </c>
      <c r="T388" s="30">
        <v>0.0</v>
      </c>
      <c r="U388" s="30">
        <v>0.0</v>
      </c>
      <c r="V388" s="30">
        <v>0.0</v>
      </c>
      <c r="W388" s="30">
        <v>0.0</v>
      </c>
      <c r="X388" s="30">
        <v>0.0</v>
      </c>
      <c r="Y388" s="30">
        <v>0.0</v>
      </c>
      <c r="Z388" s="30">
        <v>0.0</v>
      </c>
      <c r="AA388" s="30">
        <v>0.0</v>
      </c>
      <c r="AB388" s="30">
        <v>0.0</v>
      </c>
      <c r="AC388" s="30">
        <v>0.0</v>
      </c>
      <c r="AD388" s="30">
        <v>0.0</v>
      </c>
      <c r="AE388" s="30">
        <v>0.0</v>
      </c>
      <c r="AF388" s="30">
        <v>0.0</v>
      </c>
      <c r="AG388" s="30">
        <v>0.0</v>
      </c>
      <c r="AH388" s="30">
        <v>0.0</v>
      </c>
      <c r="AI388" s="30">
        <v>0.0</v>
      </c>
      <c r="AJ388" s="69"/>
    </row>
    <row r="389">
      <c r="A389" s="30">
        <v>14636.5</v>
      </c>
      <c r="B389" s="80">
        <v>44517.0</v>
      </c>
      <c r="C389" s="81"/>
      <c r="D389" s="32" t="s">
        <v>482</v>
      </c>
      <c r="E389" s="32" t="s">
        <v>36</v>
      </c>
      <c r="J389" s="30">
        <v>1.0</v>
      </c>
      <c r="K389" s="30">
        <v>0.0</v>
      </c>
      <c r="L389" s="30">
        <v>0.0</v>
      </c>
      <c r="M389" s="32" t="s">
        <v>39</v>
      </c>
      <c r="N389" s="32" t="s">
        <v>39</v>
      </c>
      <c r="O389" s="30">
        <v>0.0</v>
      </c>
      <c r="P389" s="30">
        <v>0.0</v>
      </c>
      <c r="Q389" s="30">
        <v>0.0</v>
      </c>
      <c r="R389" s="30">
        <v>0.0</v>
      </c>
      <c r="S389" s="30">
        <v>0.0</v>
      </c>
      <c r="T389" s="30">
        <v>0.0</v>
      </c>
      <c r="U389" s="30">
        <v>0.0</v>
      </c>
      <c r="V389" s="30">
        <v>0.0</v>
      </c>
      <c r="W389" s="30">
        <v>0.0</v>
      </c>
      <c r="X389" s="30">
        <v>0.0</v>
      </c>
      <c r="Y389" s="30">
        <v>0.0</v>
      </c>
      <c r="Z389" s="30">
        <v>0.0</v>
      </c>
      <c r="AA389" s="30">
        <v>0.0</v>
      </c>
      <c r="AB389" s="30">
        <v>0.0</v>
      </c>
      <c r="AC389" s="30">
        <v>0.0</v>
      </c>
      <c r="AD389" s="30">
        <v>0.0</v>
      </c>
      <c r="AE389" s="30">
        <v>0.0</v>
      </c>
      <c r="AF389" s="30">
        <v>0.0</v>
      </c>
      <c r="AG389" s="30">
        <v>0.0</v>
      </c>
      <c r="AH389" s="30">
        <v>0.0</v>
      </c>
      <c r="AI389" s="30">
        <v>0.0</v>
      </c>
      <c r="AJ389" s="69"/>
    </row>
    <row r="390">
      <c r="A390" s="30">
        <v>14637.1</v>
      </c>
      <c r="B390" s="80">
        <v>44517.0</v>
      </c>
      <c r="C390" s="81"/>
      <c r="D390" s="32" t="s">
        <v>344</v>
      </c>
      <c r="E390" s="32" t="s">
        <v>160</v>
      </c>
      <c r="F390" s="32" t="s">
        <v>187</v>
      </c>
      <c r="G390" s="33" t="s">
        <v>38</v>
      </c>
      <c r="H390" s="34">
        <v>27616.0</v>
      </c>
      <c r="I390" s="35"/>
      <c r="J390" s="30">
        <v>0.0</v>
      </c>
      <c r="K390" s="30">
        <v>1.0</v>
      </c>
      <c r="L390" s="30">
        <v>0.0</v>
      </c>
      <c r="M390" s="32" t="s">
        <v>39</v>
      </c>
      <c r="N390" s="32" t="s">
        <v>39</v>
      </c>
      <c r="O390" s="30">
        <v>0.0</v>
      </c>
      <c r="P390" s="30">
        <v>0.0</v>
      </c>
      <c r="Q390" s="30">
        <v>0.0</v>
      </c>
      <c r="R390" s="30">
        <v>0.0</v>
      </c>
      <c r="S390" s="30">
        <v>0.0</v>
      </c>
      <c r="T390" s="30">
        <v>0.0</v>
      </c>
      <c r="U390" s="30">
        <v>0.0</v>
      </c>
      <c r="V390" s="30">
        <v>0.0</v>
      </c>
      <c r="W390" s="30">
        <v>0.0</v>
      </c>
      <c r="X390" s="30">
        <v>0.0</v>
      </c>
      <c r="Y390" s="30">
        <v>0.0</v>
      </c>
      <c r="Z390" s="30">
        <v>0.0</v>
      </c>
      <c r="AA390" s="30">
        <v>0.0</v>
      </c>
      <c r="AB390" s="30">
        <v>0.0</v>
      </c>
      <c r="AC390" s="30">
        <v>0.0</v>
      </c>
      <c r="AD390" s="30">
        <v>0.0</v>
      </c>
      <c r="AE390" s="30">
        <v>0.0</v>
      </c>
      <c r="AF390" s="30">
        <v>0.0</v>
      </c>
      <c r="AG390" s="30">
        <v>0.0</v>
      </c>
      <c r="AH390" s="30">
        <v>0.0</v>
      </c>
      <c r="AI390" s="30">
        <v>0.0</v>
      </c>
      <c r="AJ390" s="69"/>
    </row>
    <row r="391">
      <c r="A391" s="30">
        <v>14637.2</v>
      </c>
      <c r="B391" s="80">
        <v>44517.0</v>
      </c>
      <c r="C391" s="81"/>
      <c r="D391" s="32" t="s">
        <v>344</v>
      </c>
      <c r="E391" s="32" t="s">
        <v>160</v>
      </c>
      <c r="F391" s="37"/>
      <c r="G391" s="37"/>
      <c r="H391" s="37"/>
      <c r="I391" s="37"/>
      <c r="J391" s="30">
        <v>1.0</v>
      </c>
      <c r="K391" s="30">
        <v>0.0</v>
      </c>
      <c r="L391" s="30">
        <v>0.0</v>
      </c>
      <c r="M391" s="32" t="s">
        <v>39</v>
      </c>
      <c r="N391" s="32" t="s">
        <v>39</v>
      </c>
      <c r="O391" s="30">
        <v>0.0</v>
      </c>
      <c r="P391" s="30">
        <v>0.0</v>
      </c>
      <c r="Q391" s="30">
        <v>0.0</v>
      </c>
      <c r="R391" s="30">
        <v>0.0</v>
      </c>
      <c r="S391" s="30">
        <v>0.0</v>
      </c>
      <c r="T391" s="30">
        <v>0.0</v>
      </c>
      <c r="U391" s="30">
        <v>0.0</v>
      </c>
      <c r="V391" s="30">
        <v>0.0</v>
      </c>
      <c r="W391" s="30">
        <v>0.0</v>
      </c>
      <c r="X391" s="30">
        <v>0.0</v>
      </c>
      <c r="Y391" s="30">
        <v>0.0</v>
      </c>
      <c r="Z391" s="30">
        <v>0.0</v>
      </c>
      <c r="AA391" s="30">
        <v>0.0</v>
      </c>
      <c r="AB391" s="30">
        <v>0.0</v>
      </c>
      <c r="AC391" s="30">
        <v>0.0</v>
      </c>
      <c r="AD391" s="30">
        <v>0.0</v>
      </c>
      <c r="AE391" s="30">
        <v>0.0</v>
      </c>
      <c r="AF391" s="30">
        <v>0.0</v>
      </c>
      <c r="AG391" s="30">
        <v>0.0</v>
      </c>
      <c r="AH391" s="30">
        <v>0.0</v>
      </c>
      <c r="AI391" s="30">
        <v>0.0</v>
      </c>
      <c r="AJ391" s="69"/>
    </row>
    <row r="392">
      <c r="A392" s="30">
        <v>14637.3</v>
      </c>
      <c r="B392" s="80">
        <v>44517.0</v>
      </c>
      <c r="C392" s="81"/>
      <c r="D392" s="32" t="s">
        <v>344</v>
      </c>
      <c r="E392" s="32" t="s">
        <v>160</v>
      </c>
      <c r="F392" s="37"/>
      <c r="G392" s="38"/>
      <c r="H392" s="38"/>
      <c r="I392" s="35"/>
      <c r="J392" s="30">
        <v>1.0</v>
      </c>
      <c r="K392" s="30">
        <v>0.0</v>
      </c>
      <c r="L392" s="30">
        <v>0.0</v>
      </c>
      <c r="M392" s="32" t="s">
        <v>39</v>
      </c>
      <c r="N392" s="32" t="s">
        <v>39</v>
      </c>
      <c r="O392" s="30">
        <v>0.0</v>
      </c>
      <c r="P392" s="30">
        <v>0.0</v>
      </c>
      <c r="Q392" s="30">
        <v>0.0</v>
      </c>
      <c r="R392" s="30">
        <v>0.0</v>
      </c>
      <c r="S392" s="30">
        <v>0.0</v>
      </c>
      <c r="T392" s="30">
        <v>0.0</v>
      </c>
      <c r="U392" s="30">
        <v>0.0</v>
      </c>
      <c r="V392" s="30">
        <v>0.0</v>
      </c>
      <c r="W392" s="30">
        <v>0.0</v>
      </c>
      <c r="X392" s="30">
        <v>0.0</v>
      </c>
      <c r="Y392" s="30">
        <v>0.0</v>
      </c>
      <c r="Z392" s="30">
        <v>0.0</v>
      </c>
      <c r="AA392" s="30">
        <v>0.0</v>
      </c>
      <c r="AB392" s="30">
        <v>0.0</v>
      </c>
      <c r="AC392" s="30">
        <v>0.0</v>
      </c>
      <c r="AD392" s="30">
        <v>0.0</v>
      </c>
      <c r="AE392" s="30">
        <v>0.0</v>
      </c>
      <c r="AF392" s="30">
        <v>0.0</v>
      </c>
      <c r="AG392" s="30">
        <v>0.0</v>
      </c>
      <c r="AH392" s="30">
        <v>0.0</v>
      </c>
      <c r="AI392" s="30">
        <v>0.0</v>
      </c>
      <c r="AJ392" s="69"/>
    </row>
    <row r="393">
      <c r="A393" s="30">
        <v>14638.1</v>
      </c>
      <c r="B393" s="80">
        <v>44517.0</v>
      </c>
      <c r="C393" s="81"/>
      <c r="D393" s="32" t="s">
        <v>184</v>
      </c>
      <c r="E393" s="32" t="s">
        <v>36</v>
      </c>
      <c r="F393" s="32" t="s">
        <v>254</v>
      </c>
      <c r="G393" s="32" t="s">
        <v>38</v>
      </c>
      <c r="H393" s="30">
        <v>27615.0</v>
      </c>
      <c r="I393" s="35"/>
      <c r="J393" s="30">
        <v>0.0</v>
      </c>
      <c r="K393" s="30">
        <v>1.0</v>
      </c>
      <c r="L393" s="30">
        <v>0.0</v>
      </c>
      <c r="M393" s="32" t="s">
        <v>39</v>
      </c>
      <c r="N393" s="32" t="s">
        <v>39</v>
      </c>
      <c r="O393" s="30">
        <v>0.0</v>
      </c>
      <c r="P393" s="30">
        <v>0.0</v>
      </c>
      <c r="Q393" s="30">
        <v>0.0</v>
      </c>
      <c r="R393" s="30">
        <v>0.0</v>
      </c>
      <c r="S393" s="30">
        <v>0.0</v>
      </c>
      <c r="T393" s="30">
        <v>0.0</v>
      </c>
      <c r="U393" s="30">
        <v>0.0</v>
      </c>
      <c r="V393" s="30">
        <v>0.0</v>
      </c>
      <c r="W393" s="30">
        <v>0.0</v>
      </c>
      <c r="X393" s="30">
        <v>0.0</v>
      </c>
      <c r="Y393" s="30">
        <v>0.0</v>
      </c>
      <c r="Z393" s="30">
        <v>0.0</v>
      </c>
      <c r="AA393" s="30">
        <v>0.0</v>
      </c>
      <c r="AB393" s="30">
        <v>0.0</v>
      </c>
      <c r="AC393" s="30">
        <v>0.0</v>
      </c>
      <c r="AD393" s="30">
        <v>0.0</v>
      </c>
      <c r="AE393" s="30">
        <v>0.0</v>
      </c>
      <c r="AF393" s="30">
        <v>0.0</v>
      </c>
      <c r="AG393" s="30">
        <v>0.0</v>
      </c>
      <c r="AH393" s="30">
        <v>0.0</v>
      </c>
      <c r="AI393" s="30">
        <v>0.0</v>
      </c>
      <c r="AJ393" s="69"/>
    </row>
    <row r="394">
      <c r="A394" s="30">
        <v>14638.2</v>
      </c>
      <c r="B394" s="80">
        <v>44517.0</v>
      </c>
      <c r="C394" s="81"/>
      <c r="D394" s="32" t="s">
        <v>184</v>
      </c>
      <c r="E394" s="32" t="s">
        <v>36</v>
      </c>
      <c r="F394" s="32" t="s">
        <v>102</v>
      </c>
      <c r="G394" s="32" t="s">
        <v>38</v>
      </c>
      <c r="H394" s="30">
        <v>27615.0</v>
      </c>
      <c r="I394" s="37"/>
      <c r="J394" s="30">
        <v>0.0</v>
      </c>
      <c r="K394" s="30">
        <v>1.0</v>
      </c>
      <c r="L394" s="30">
        <v>0.0</v>
      </c>
      <c r="M394" s="32" t="s">
        <v>39</v>
      </c>
      <c r="N394" s="32" t="s">
        <v>39</v>
      </c>
      <c r="O394" s="30">
        <v>0.0</v>
      </c>
      <c r="P394" s="30">
        <v>0.0</v>
      </c>
      <c r="Q394" s="30">
        <v>0.0</v>
      </c>
      <c r="R394" s="30">
        <v>0.0</v>
      </c>
      <c r="S394" s="30">
        <v>0.0</v>
      </c>
      <c r="T394" s="30">
        <v>0.0</v>
      </c>
      <c r="U394" s="30">
        <v>0.0</v>
      </c>
      <c r="V394" s="30">
        <v>0.0</v>
      </c>
      <c r="W394" s="30">
        <v>0.0</v>
      </c>
      <c r="X394" s="30">
        <v>0.0</v>
      </c>
      <c r="Y394" s="30">
        <v>0.0</v>
      </c>
      <c r="Z394" s="30">
        <v>0.0</v>
      </c>
      <c r="AA394" s="30">
        <v>0.0</v>
      </c>
      <c r="AB394" s="30">
        <v>0.0</v>
      </c>
      <c r="AC394" s="30">
        <v>0.0</v>
      </c>
      <c r="AD394" s="30">
        <v>0.0</v>
      </c>
      <c r="AE394" s="30">
        <v>0.0</v>
      </c>
      <c r="AF394" s="30">
        <v>0.0</v>
      </c>
      <c r="AG394" s="30">
        <v>0.0</v>
      </c>
      <c r="AH394" s="30">
        <v>0.0</v>
      </c>
      <c r="AI394" s="30">
        <v>0.0</v>
      </c>
      <c r="AJ394" s="69"/>
    </row>
    <row r="395">
      <c r="A395" s="30">
        <v>14638.3</v>
      </c>
      <c r="B395" s="80">
        <v>44517.0</v>
      </c>
      <c r="C395" s="81"/>
      <c r="D395" s="32" t="s">
        <v>184</v>
      </c>
      <c r="E395" s="32" t="s">
        <v>36</v>
      </c>
      <c r="F395" s="32" t="s">
        <v>102</v>
      </c>
      <c r="G395" s="32" t="s">
        <v>38</v>
      </c>
      <c r="H395" s="30">
        <v>27615.0</v>
      </c>
      <c r="I395" s="35"/>
      <c r="J395" s="30">
        <v>0.0</v>
      </c>
      <c r="K395" s="30">
        <v>1.0</v>
      </c>
      <c r="L395" s="30">
        <v>0.0</v>
      </c>
      <c r="M395" s="32" t="s">
        <v>39</v>
      </c>
      <c r="N395" s="32" t="s">
        <v>39</v>
      </c>
      <c r="O395" s="30">
        <v>0.0</v>
      </c>
      <c r="P395" s="30">
        <v>0.0</v>
      </c>
      <c r="Q395" s="30">
        <v>0.0</v>
      </c>
      <c r="R395" s="30">
        <v>0.0</v>
      </c>
      <c r="S395" s="30">
        <v>0.0</v>
      </c>
      <c r="T395" s="30">
        <v>0.0</v>
      </c>
      <c r="U395" s="30">
        <v>0.0</v>
      </c>
      <c r="V395" s="30">
        <v>0.0</v>
      </c>
      <c r="W395" s="30">
        <v>0.0</v>
      </c>
      <c r="X395" s="30">
        <v>0.0</v>
      </c>
      <c r="Y395" s="30">
        <v>0.0</v>
      </c>
      <c r="Z395" s="30">
        <v>0.0</v>
      </c>
      <c r="AA395" s="30">
        <v>0.0</v>
      </c>
      <c r="AB395" s="30">
        <v>0.0</v>
      </c>
      <c r="AC395" s="30">
        <v>0.0</v>
      </c>
      <c r="AD395" s="30">
        <v>0.0</v>
      </c>
      <c r="AE395" s="30">
        <v>0.0</v>
      </c>
      <c r="AF395" s="30">
        <v>0.0</v>
      </c>
      <c r="AG395" s="30">
        <v>0.0</v>
      </c>
      <c r="AH395" s="30">
        <v>0.0</v>
      </c>
      <c r="AI395" s="30">
        <v>0.0</v>
      </c>
      <c r="AJ395" s="69"/>
    </row>
    <row r="396">
      <c r="A396" s="30">
        <v>14639.1</v>
      </c>
      <c r="B396" s="80">
        <v>44517.0</v>
      </c>
      <c r="C396" s="81"/>
      <c r="D396" s="32" t="s">
        <v>372</v>
      </c>
      <c r="E396" s="32" t="s">
        <v>36</v>
      </c>
      <c r="F396" s="32" t="s">
        <v>289</v>
      </c>
      <c r="G396" s="32" t="s">
        <v>38</v>
      </c>
      <c r="H396" s="30">
        <v>27614.0</v>
      </c>
      <c r="I396" s="35"/>
      <c r="J396" s="30">
        <v>0.0</v>
      </c>
      <c r="K396" s="30">
        <v>1.0</v>
      </c>
      <c r="L396" s="30">
        <v>0.0</v>
      </c>
      <c r="M396" s="32" t="s">
        <v>49</v>
      </c>
      <c r="N396" s="32" t="s">
        <v>39</v>
      </c>
      <c r="O396" s="30">
        <v>0.0</v>
      </c>
      <c r="P396" s="30">
        <v>0.0</v>
      </c>
      <c r="Q396" s="30">
        <v>0.0</v>
      </c>
      <c r="R396" s="30">
        <v>0.0</v>
      </c>
      <c r="S396" s="30">
        <v>0.0</v>
      </c>
      <c r="T396" s="30">
        <v>0.0</v>
      </c>
      <c r="U396" s="30">
        <v>0.0</v>
      </c>
      <c r="V396" s="30">
        <v>0.0</v>
      </c>
      <c r="W396" s="30">
        <v>0.0</v>
      </c>
      <c r="X396" s="30">
        <v>0.0</v>
      </c>
      <c r="Y396" s="30">
        <v>0.0</v>
      </c>
      <c r="Z396" s="30">
        <v>0.0</v>
      </c>
      <c r="AA396" s="30">
        <v>0.0</v>
      </c>
      <c r="AB396" s="30">
        <v>0.0</v>
      </c>
      <c r="AC396" s="30">
        <v>0.0</v>
      </c>
      <c r="AD396" s="30">
        <v>0.0</v>
      </c>
      <c r="AE396" s="30">
        <v>0.0</v>
      </c>
      <c r="AF396" s="30">
        <v>0.0</v>
      </c>
      <c r="AG396" s="30">
        <v>0.0</v>
      </c>
      <c r="AH396" s="30">
        <v>0.0</v>
      </c>
      <c r="AI396" s="30">
        <v>0.0</v>
      </c>
      <c r="AJ396" s="69"/>
    </row>
    <row r="397">
      <c r="A397" s="30">
        <v>14640.1</v>
      </c>
      <c r="B397" s="80">
        <v>44517.0</v>
      </c>
      <c r="C397" s="81"/>
      <c r="D397" s="32" t="s">
        <v>132</v>
      </c>
      <c r="E397" s="32" t="s">
        <v>36</v>
      </c>
      <c r="F397" s="32" t="s">
        <v>131</v>
      </c>
      <c r="G397" s="32" t="s">
        <v>38</v>
      </c>
      <c r="H397" s="30">
        <v>27604.0</v>
      </c>
      <c r="I397" s="35"/>
      <c r="J397" s="30">
        <v>0.0</v>
      </c>
      <c r="K397" s="30">
        <v>1.0</v>
      </c>
      <c r="L397" s="30">
        <v>0.0</v>
      </c>
      <c r="M397" s="32" t="s">
        <v>39</v>
      </c>
      <c r="N397" s="32" t="s">
        <v>39</v>
      </c>
      <c r="O397" s="30">
        <v>0.0</v>
      </c>
      <c r="P397" s="30">
        <v>0.0</v>
      </c>
      <c r="Q397" s="30">
        <v>0.0</v>
      </c>
      <c r="R397" s="30">
        <v>0.0</v>
      </c>
      <c r="S397" s="30">
        <v>0.0</v>
      </c>
      <c r="T397" s="30">
        <v>0.0</v>
      </c>
      <c r="U397" s="30">
        <v>0.0</v>
      </c>
      <c r="V397" s="30">
        <v>0.0</v>
      </c>
      <c r="W397" s="30">
        <v>0.0</v>
      </c>
      <c r="X397" s="30">
        <v>0.0</v>
      </c>
      <c r="Y397" s="30">
        <v>0.0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69"/>
    </row>
    <row r="398">
      <c r="A398" s="30">
        <v>14640.2</v>
      </c>
      <c r="B398" s="80">
        <v>44517.0</v>
      </c>
      <c r="C398" s="35"/>
      <c r="D398" s="32" t="s">
        <v>132</v>
      </c>
      <c r="E398" s="33" t="s">
        <v>36</v>
      </c>
      <c r="F398" s="32" t="s">
        <v>98</v>
      </c>
      <c r="G398" s="32" t="s">
        <v>38</v>
      </c>
      <c r="H398" s="30">
        <v>27616.0</v>
      </c>
      <c r="I398" s="35"/>
      <c r="J398" s="30">
        <v>0.0</v>
      </c>
      <c r="K398" s="30">
        <v>1.0</v>
      </c>
      <c r="L398" s="30">
        <v>0.0</v>
      </c>
      <c r="M398" s="32" t="s">
        <v>39</v>
      </c>
      <c r="N398" s="32" t="s">
        <v>39</v>
      </c>
      <c r="O398" s="30">
        <v>0.0</v>
      </c>
      <c r="P398" s="30">
        <v>0.0</v>
      </c>
      <c r="Q398" s="30">
        <v>0.0</v>
      </c>
      <c r="R398" s="30">
        <v>0.0</v>
      </c>
      <c r="S398" s="30">
        <v>0.0</v>
      </c>
      <c r="T398" s="30">
        <v>0.0</v>
      </c>
      <c r="U398" s="30">
        <v>0.0</v>
      </c>
      <c r="V398" s="30">
        <v>0.0</v>
      </c>
      <c r="W398" s="30">
        <v>0.0</v>
      </c>
      <c r="X398" s="30">
        <v>0.0</v>
      </c>
      <c r="Y398" s="30">
        <v>0.0</v>
      </c>
      <c r="Z398" s="30">
        <v>0.0</v>
      </c>
      <c r="AA398" s="30">
        <v>0.0</v>
      </c>
      <c r="AB398" s="30">
        <v>0.0</v>
      </c>
      <c r="AC398" s="30">
        <v>0.0</v>
      </c>
      <c r="AD398" s="30">
        <v>0.0</v>
      </c>
      <c r="AE398" s="30">
        <v>0.0</v>
      </c>
      <c r="AF398" s="30">
        <v>0.0</v>
      </c>
      <c r="AG398" s="30">
        <v>0.0</v>
      </c>
      <c r="AH398" s="30">
        <v>0.0</v>
      </c>
      <c r="AI398" s="30">
        <v>0.0</v>
      </c>
      <c r="AJ398" s="69"/>
    </row>
    <row r="399">
      <c r="A399" s="30">
        <v>14640.3</v>
      </c>
      <c r="B399" s="80">
        <v>44517.0</v>
      </c>
      <c r="C399" s="35"/>
      <c r="D399" s="32" t="s">
        <v>132</v>
      </c>
      <c r="E399" s="32" t="s">
        <v>36</v>
      </c>
      <c r="F399" s="32" t="s">
        <v>98</v>
      </c>
      <c r="G399" s="32" t="s">
        <v>38</v>
      </c>
      <c r="H399" s="30">
        <v>27616.0</v>
      </c>
      <c r="I399" s="37"/>
      <c r="J399" s="30">
        <v>0.0</v>
      </c>
      <c r="K399" s="30">
        <v>1.0</v>
      </c>
      <c r="L399" s="30">
        <v>0.0</v>
      </c>
      <c r="M399" s="32" t="s">
        <v>39</v>
      </c>
      <c r="N399" s="32" t="s">
        <v>39</v>
      </c>
      <c r="O399" s="30">
        <v>0.0</v>
      </c>
      <c r="P399" s="30">
        <v>0.0</v>
      </c>
      <c r="Q399" s="30">
        <v>0.0</v>
      </c>
      <c r="R399" s="30">
        <v>0.0</v>
      </c>
      <c r="S399" s="30">
        <v>0.0</v>
      </c>
      <c r="T399" s="30">
        <v>0.0</v>
      </c>
      <c r="U399" s="30">
        <v>0.0</v>
      </c>
      <c r="V399" s="30">
        <v>0.0</v>
      </c>
      <c r="W399" s="30">
        <v>0.0</v>
      </c>
      <c r="X399" s="30">
        <v>0.0</v>
      </c>
      <c r="Y399" s="30">
        <v>0.0</v>
      </c>
      <c r="Z399" s="30">
        <v>0.0</v>
      </c>
      <c r="AA399" s="30">
        <v>0.0</v>
      </c>
      <c r="AB399" s="30">
        <v>0.0</v>
      </c>
      <c r="AC399" s="30">
        <v>0.0</v>
      </c>
      <c r="AD399" s="30">
        <v>0.0</v>
      </c>
      <c r="AE399" s="30">
        <v>0.0</v>
      </c>
      <c r="AF399" s="30">
        <v>0.0</v>
      </c>
      <c r="AG399" s="30">
        <v>0.0</v>
      </c>
      <c r="AH399" s="30">
        <v>0.0</v>
      </c>
      <c r="AI399" s="30">
        <v>0.0</v>
      </c>
      <c r="AJ399" s="69"/>
    </row>
    <row r="400">
      <c r="A400" s="30">
        <v>14640.4</v>
      </c>
      <c r="B400" s="80">
        <v>44517.0</v>
      </c>
      <c r="C400" s="81"/>
      <c r="D400" s="32" t="s">
        <v>132</v>
      </c>
      <c r="E400" s="32" t="s">
        <v>36</v>
      </c>
      <c r="J400" s="30">
        <v>1.0</v>
      </c>
      <c r="K400" s="30">
        <v>0.0</v>
      </c>
      <c r="L400" s="30">
        <v>0.0</v>
      </c>
      <c r="M400" s="32" t="s">
        <v>39</v>
      </c>
      <c r="N400" s="32" t="s">
        <v>39</v>
      </c>
      <c r="O400" s="30">
        <v>0.0</v>
      </c>
      <c r="P400" s="30">
        <v>0.0</v>
      </c>
      <c r="Q400" s="30">
        <v>0.0</v>
      </c>
      <c r="R400" s="30">
        <v>0.0</v>
      </c>
      <c r="S400" s="30">
        <v>0.0</v>
      </c>
      <c r="T400" s="30">
        <v>0.0</v>
      </c>
      <c r="U400" s="30">
        <v>0.0</v>
      </c>
      <c r="V400" s="30">
        <v>0.0</v>
      </c>
      <c r="W400" s="30">
        <v>0.0</v>
      </c>
      <c r="X400" s="30">
        <v>0.0</v>
      </c>
      <c r="Y400" s="30">
        <v>0.0</v>
      </c>
      <c r="Z400" s="30">
        <v>0.0</v>
      </c>
      <c r="AA400" s="30">
        <v>0.0</v>
      </c>
      <c r="AB400" s="30">
        <v>0.0</v>
      </c>
      <c r="AC400" s="30">
        <v>0.0</v>
      </c>
      <c r="AD400" s="30">
        <v>0.0</v>
      </c>
      <c r="AE400" s="30">
        <v>0.0</v>
      </c>
      <c r="AF400" s="30">
        <v>0.0</v>
      </c>
      <c r="AG400" s="30">
        <v>0.0</v>
      </c>
      <c r="AH400" s="30">
        <v>0.0</v>
      </c>
      <c r="AI400" s="30">
        <v>0.0</v>
      </c>
      <c r="AJ400" s="69"/>
    </row>
    <row r="401">
      <c r="A401" s="30">
        <v>14641.1</v>
      </c>
      <c r="B401" s="80">
        <v>44517.0</v>
      </c>
      <c r="C401" s="81"/>
      <c r="D401" s="32" t="s">
        <v>372</v>
      </c>
      <c r="E401" s="32" t="s">
        <v>36</v>
      </c>
      <c r="F401" s="32" t="s">
        <v>289</v>
      </c>
      <c r="G401" s="33" t="s">
        <v>38</v>
      </c>
      <c r="H401" s="34">
        <v>27614.0</v>
      </c>
      <c r="I401" s="35"/>
      <c r="J401" s="30">
        <v>0.0</v>
      </c>
      <c r="K401" s="30">
        <v>1.0</v>
      </c>
      <c r="L401" s="30">
        <v>0.0</v>
      </c>
      <c r="M401" s="32" t="s">
        <v>49</v>
      </c>
      <c r="N401" s="32" t="s">
        <v>39</v>
      </c>
      <c r="O401" s="30">
        <v>0.0</v>
      </c>
      <c r="P401" s="30">
        <v>0.0</v>
      </c>
      <c r="Q401" s="30">
        <v>0.0</v>
      </c>
      <c r="R401" s="30">
        <v>0.0</v>
      </c>
      <c r="S401" s="30">
        <v>0.0</v>
      </c>
      <c r="T401" s="30">
        <v>0.0</v>
      </c>
      <c r="U401" s="30">
        <v>0.0</v>
      </c>
      <c r="V401" s="30">
        <v>0.0</v>
      </c>
      <c r="W401" s="30">
        <v>0.0</v>
      </c>
      <c r="X401" s="30">
        <v>0.0</v>
      </c>
      <c r="Y401" s="30">
        <v>0.0</v>
      </c>
      <c r="Z401" s="30">
        <v>0.0</v>
      </c>
      <c r="AA401" s="30">
        <v>0.0</v>
      </c>
      <c r="AB401" s="30">
        <v>0.0</v>
      </c>
      <c r="AC401" s="30">
        <v>0.0</v>
      </c>
      <c r="AD401" s="30">
        <v>0.0</v>
      </c>
      <c r="AE401" s="30">
        <v>0.0</v>
      </c>
      <c r="AF401" s="30">
        <v>0.0</v>
      </c>
      <c r="AG401" s="30">
        <v>0.0</v>
      </c>
      <c r="AH401" s="30">
        <v>0.0</v>
      </c>
      <c r="AI401" s="30">
        <v>0.0</v>
      </c>
      <c r="AJ401" s="69"/>
    </row>
    <row r="402">
      <c r="A402" s="30">
        <v>14641.2</v>
      </c>
      <c r="B402" s="80">
        <v>44517.0</v>
      </c>
      <c r="C402" s="81"/>
      <c r="D402" s="32" t="s">
        <v>372</v>
      </c>
      <c r="E402" s="32" t="s">
        <v>36</v>
      </c>
      <c r="F402" s="32" t="s">
        <v>289</v>
      </c>
      <c r="G402" s="32" t="s">
        <v>38</v>
      </c>
      <c r="H402" s="30">
        <v>27614.0</v>
      </c>
      <c r="I402" s="37"/>
      <c r="J402" s="30">
        <v>0.0</v>
      </c>
      <c r="K402" s="30">
        <v>1.0</v>
      </c>
      <c r="L402" s="30">
        <v>0.0</v>
      </c>
      <c r="M402" s="32" t="s">
        <v>49</v>
      </c>
      <c r="N402" s="32" t="s">
        <v>39</v>
      </c>
      <c r="O402" s="30">
        <v>0.0</v>
      </c>
      <c r="P402" s="30">
        <v>0.0</v>
      </c>
      <c r="Q402" s="30">
        <v>0.0</v>
      </c>
      <c r="R402" s="30">
        <v>0.0</v>
      </c>
      <c r="S402" s="30">
        <v>0.0</v>
      </c>
      <c r="T402" s="30">
        <v>0.0</v>
      </c>
      <c r="U402" s="30">
        <v>0.0</v>
      </c>
      <c r="V402" s="30">
        <v>0.0</v>
      </c>
      <c r="W402" s="30">
        <v>0.0</v>
      </c>
      <c r="X402" s="30">
        <v>0.0</v>
      </c>
      <c r="Y402" s="30">
        <v>0.0</v>
      </c>
      <c r="Z402" s="30">
        <v>0.0</v>
      </c>
      <c r="AA402" s="30">
        <v>0.0</v>
      </c>
      <c r="AB402" s="30">
        <v>0.0</v>
      </c>
      <c r="AC402" s="30">
        <v>0.0</v>
      </c>
      <c r="AD402" s="30">
        <v>0.0</v>
      </c>
      <c r="AE402" s="30">
        <v>0.0</v>
      </c>
      <c r="AF402" s="30">
        <v>0.0</v>
      </c>
      <c r="AG402" s="30">
        <v>0.0</v>
      </c>
      <c r="AH402" s="30">
        <v>0.0</v>
      </c>
      <c r="AI402" s="30">
        <v>0.0</v>
      </c>
      <c r="AJ402" s="69"/>
    </row>
    <row r="403">
      <c r="A403" s="30">
        <v>14641.3</v>
      </c>
      <c r="B403" s="80">
        <v>44517.0</v>
      </c>
      <c r="C403" s="81"/>
      <c r="D403" s="32" t="s">
        <v>372</v>
      </c>
      <c r="E403" s="32" t="s">
        <v>36</v>
      </c>
      <c r="F403" s="32" t="s">
        <v>289</v>
      </c>
      <c r="G403" s="32" t="s">
        <v>38</v>
      </c>
      <c r="H403" s="30">
        <v>27614.0</v>
      </c>
      <c r="I403" s="37"/>
      <c r="J403" s="30">
        <v>0.0</v>
      </c>
      <c r="K403" s="30">
        <v>1.0</v>
      </c>
      <c r="L403" s="30">
        <v>0.0</v>
      </c>
      <c r="M403" s="32" t="s">
        <v>49</v>
      </c>
      <c r="N403" s="32" t="s">
        <v>39</v>
      </c>
      <c r="O403" s="30">
        <v>0.0</v>
      </c>
      <c r="P403" s="30">
        <v>0.0</v>
      </c>
      <c r="Q403" s="30">
        <v>0.0</v>
      </c>
      <c r="R403" s="30">
        <v>0.0</v>
      </c>
      <c r="S403" s="30">
        <v>0.0</v>
      </c>
      <c r="T403" s="30">
        <v>0.0</v>
      </c>
      <c r="U403" s="30">
        <v>0.0</v>
      </c>
      <c r="V403" s="30">
        <v>0.0</v>
      </c>
      <c r="W403" s="30">
        <v>0.0</v>
      </c>
      <c r="X403" s="30">
        <v>0.0</v>
      </c>
      <c r="Y403" s="30">
        <v>0.0</v>
      </c>
      <c r="Z403" s="30">
        <v>0.0</v>
      </c>
      <c r="AA403" s="30">
        <v>0.0</v>
      </c>
      <c r="AB403" s="30">
        <v>0.0</v>
      </c>
      <c r="AC403" s="30">
        <v>0.0</v>
      </c>
      <c r="AD403" s="30">
        <v>0.0</v>
      </c>
      <c r="AE403" s="30">
        <v>0.0</v>
      </c>
      <c r="AF403" s="30">
        <v>0.0</v>
      </c>
      <c r="AG403" s="30">
        <v>0.0</v>
      </c>
      <c r="AH403" s="30">
        <v>0.0</v>
      </c>
      <c r="AI403" s="30">
        <v>0.0</v>
      </c>
      <c r="AJ403" s="69"/>
    </row>
    <row r="404">
      <c r="A404" s="30">
        <v>14642.1</v>
      </c>
      <c r="B404" s="80">
        <v>44517.0</v>
      </c>
      <c r="C404" s="81"/>
      <c r="D404" s="32" t="s">
        <v>306</v>
      </c>
      <c r="E404" s="32" t="s">
        <v>36</v>
      </c>
      <c r="F404" s="32" t="s">
        <v>59</v>
      </c>
      <c r="G404" s="33" t="s">
        <v>38</v>
      </c>
      <c r="H404" s="34">
        <v>27610.0</v>
      </c>
      <c r="I404" s="35"/>
      <c r="J404" s="30">
        <v>0.0</v>
      </c>
      <c r="K404" s="30">
        <v>1.0</v>
      </c>
      <c r="L404" s="30">
        <v>0.0</v>
      </c>
      <c r="M404" s="32" t="s">
        <v>39</v>
      </c>
      <c r="N404" s="32" t="s">
        <v>39</v>
      </c>
      <c r="O404" s="30">
        <v>0.0</v>
      </c>
      <c r="P404" s="30">
        <v>0.0</v>
      </c>
      <c r="Q404" s="30">
        <v>0.0</v>
      </c>
      <c r="R404" s="30">
        <v>0.0</v>
      </c>
      <c r="S404" s="30">
        <v>0.0</v>
      </c>
      <c r="T404" s="30">
        <v>0.0</v>
      </c>
      <c r="U404" s="30">
        <v>0.0</v>
      </c>
      <c r="V404" s="30">
        <v>0.0</v>
      </c>
      <c r="W404" s="30">
        <v>0.0</v>
      </c>
      <c r="X404" s="30">
        <v>0.0</v>
      </c>
      <c r="Y404" s="30">
        <v>0.0</v>
      </c>
      <c r="Z404" s="30">
        <v>0.0</v>
      </c>
      <c r="AA404" s="30">
        <v>0.0</v>
      </c>
      <c r="AB404" s="30">
        <v>0.0</v>
      </c>
      <c r="AC404" s="30">
        <v>0.0</v>
      </c>
      <c r="AD404" s="30">
        <v>0.0</v>
      </c>
      <c r="AE404" s="30">
        <v>0.0</v>
      </c>
      <c r="AF404" s="30">
        <v>0.0</v>
      </c>
      <c r="AG404" s="30">
        <v>0.0</v>
      </c>
      <c r="AH404" s="30">
        <v>0.0</v>
      </c>
      <c r="AI404" s="30">
        <v>0.0</v>
      </c>
      <c r="AJ404" s="69"/>
    </row>
    <row r="405">
      <c r="A405" s="30">
        <v>14642.2</v>
      </c>
      <c r="B405" s="80">
        <v>44517.0</v>
      </c>
      <c r="C405" s="81"/>
      <c r="D405" s="32" t="s">
        <v>306</v>
      </c>
      <c r="E405" s="32" t="s">
        <v>36</v>
      </c>
      <c r="F405" s="32" t="s">
        <v>355</v>
      </c>
      <c r="G405" s="32" t="s">
        <v>51</v>
      </c>
      <c r="H405" s="30">
        <v>27539.0</v>
      </c>
      <c r="I405" s="37"/>
      <c r="J405" s="30">
        <v>0.0</v>
      </c>
      <c r="K405" s="30">
        <v>1.0</v>
      </c>
      <c r="L405" s="30">
        <v>0.0</v>
      </c>
      <c r="M405" s="32" t="s">
        <v>39</v>
      </c>
      <c r="N405" s="32" t="s">
        <v>39</v>
      </c>
      <c r="O405" s="30">
        <v>0.0</v>
      </c>
      <c r="P405" s="30">
        <v>0.0</v>
      </c>
      <c r="Q405" s="30">
        <v>0.0</v>
      </c>
      <c r="R405" s="30">
        <v>0.0</v>
      </c>
      <c r="S405" s="30">
        <v>0.0</v>
      </c>
      <c r="T405" s="30">
        <v>0.0</v>
      </c>
      <c r="U405" s="30">
        <v>0.0</v>
      </c>
      <c r="V405" s="30">
        <v>0.0</v>
      </c>
      <c r="W405" s="30">
        <v>0.0</v>
      </c>
      <c r="X405" s="30">
        <v>0.0</v>
      </c>
      <c r="Y405" s="30">
        <v>0.0</v>
      </c>
      <c r="Z405" s="30">
        <v>0.0</v>
      </c>
      <c r="AA405" s="30">
        <v>0.0</v>
      </c>
      <c r="AB405" s="30">
        <v>0.0</v>
      </c>
      <c r="AC405" s="30">
        <v>0.0</v>
      </c>
      <c r="AD405" s="30">
        <v>0.0</v>
      </c>
      <c r="AE405" s="30">
        <v>0.0</v>
      </c>
      <c r="AF405" s="30">
        <v>0.0</v>
      </c>
      <c r="AG405" s="30">
        <v>0.0</v>
      </c>
      <c r="AH405" s="30">
        <v>0.0</v>
      </c>
      <c r="AI405" s="30">
        <v>0.0</v>
      </c>
      <c r="AJ405" s="69"/>
    </row>
    <row r="406">
      <c r="A406" s="30">
        <v>14642.3</v>
      </c>
      <c r="B406" s="80">
        <v>44517.0</v>
      </c>
      <c r="C406" s="81"/>
      <c r="D406" s="32" t="s">
        <v>306</v>
      </c>
      <c r="E406" s="32" t="s">
        <v>36</v>
      </c>
      <c r="F406" s="32" t="s">
        <v>355</v>
      </c>
      <c r="G406" s="32" t="s">
        <v>51</v>
      </c>
      <c r="H406" s="30">
        <v>27539.0</v>
      </c>
      <c r="I406" s="37"/>
      <c r="J406" s="30">
        <v>0.0</v>
      </c>
      <c r="K406" s="30">
        <v>1.0</v>
      </c>
      <c r="L406" s="30">
        <v>0.0</v>
      </c>
      <c r="M406" s="32" t="s">
        <v>39</v>
      </c>
      <c r="N406" s="32" t="s">
        <v>39</v>
      </c>
      <c r="O406" s="30">
        <v>0.0</v>
      </c>
      <c r="P406" s="30">
        <v>0.0</v>
      </c>
      <c r="Q406" s="30">
        <v>0.0</v>
      </c>
      <c r="R406" s="30">
        <v>0.0</v>
      </c>
      <c r="S406" s="30">
        <v>0.0</v>
      </c>
      <c r="T406" s="30">
        <v>0.0</v>
      </c>
      <c r="U406" s="30">
        <v>0.0</v>
      </c>
      <c r="V406" s="30">
        <v>0.0</v>
      </c>
      <c r="W406" s="30">
        <v>0.0</v>
      </c>
      <c r="X406" s="30">
        <v>0.0</v>
      </c>
      <c r="Y406" s="30">
        <v>0.0</v>
      </c>
      <c r="Z406" s="30">
        <v>0.0</v>
      </c>
      <c r="AA406" s="30">
        <v>0.0</v>
      </c>
      <c r="AB406" s="30">
        <v>0.0</v>
      </c>
      <c r="AC406" s="30">
        <v>0.0</v>
      </c>
      <c r="AD406" s="30">
        <v>0.0</v>
      </c>
      <c r="AE406" s="30">
        <v>0.0</v>
      </c>
      <c r="AF406" s="30">
        <v>0.0</v>
      </c>
      <c r="AG406" s="30">
        <v>0.0</v>
      </c>
      <c r="AH406" s="30">
        <v>0.0</v>
      </c>
      <c r="AI406" s="30">
        <v>0.0</v>
      </c>
      <c r="AJ406" s="69"/>
    </row>
    <row r="407">
      <c r="A407" s="30">
        <v>14642.4</v>
      </c>
      <c r="B407" s="80">
        <v>44517.0</v>
      </c>
      <c r="C407" s="81"/>
      <c r="D407" s="32" t="s">
        <v>306</v>
      </c>
      <c r="E407" s="32" t="s">
        <v>36</v>
      </c>
      <c r="F407" s="32" t="s">
        <v>307</v>
      </c>
      <c r="G407" s="33" t="s">
        <v>109</v>
      </c>
      <c r="H407" s="34">
        <v>27529.0</v>
      </c>
      <c r="I407" s="35"/>
      <c r="J407" s="30">
        <v>0.0</v>
      </c>
      <c r="K407" s="30">
        <v>1.0</v>
      </c>
      <c r="L407" s="30">
        <v>0.0</v>
      </c>
      <c r="M407" s="32" t="s">
        <v>39</v>
      </c>
      <c r="N407" s="32" t="s">
        <v>39</v>
      </c>
      <c r="O407" s="30">
        <v>0.0</v>
      </c>
      <c r="P407" s="30">
        <v>0.0</v>
      </c>
      <c r="Q407" s="30">
        <v>0.0</v>
      </c>
      <c r="R407" s="30">
        <v>0.0</v>
      </c>
      <c r="S407" s="30">
        <v>0.0</v>
      </c>
      <c r="T407" s="30">
        <v>0.0</v>
      </c>
      <c r="U407" s="30">
        <v>0.0</v>
      </c>
      <c r="V407" s="30">
        <v>0.0</v>
      </c>
      <c r="W407" s="30">
        <v>0.0</v>
      </c>
      <c r="X407" s="30">
        <v>0.0</v>
      </c>
      <c r="Y407" s="30">
        <v>0.0</v>
      </c>
      <c r="Z407" s="30">
        <v>0.0</v>
      </c>
      <c r="AA407" s="30">
        <v>0.0</v>
      </c>
      <c r="AB407" s="30">
        <v>0.0</v>
      </c>
      <c r="AC407" s="30">
        <v>0.0</v>
      </c>
      <c r="AD407" s="30">
        <v>0.0</v>
      </c>
      <c r="AE407" s="30">
        <v>0.0</v>
      </c>
      <c r="AF407" s="30">
        <v>0.0</v>
      </c>
      <c r="AG407" s="30">
        <v>0.0</v>
      </c>
      <c r="AH407" s="30">
        <v>0.0</v>
      </c>
      <c r="AI407" s="30">
        <v>0.0</v>
      </c>
      <c r="AJ407" s="69"/>
    </row>
    <row r="408">
      <c r="A408" s="30">
        <v>14642.5</v>
      </c>
      <c r="B408" s="80">
        <v>44517.0</v>
      </c>
      <c r="C408" s="81"/>
      <c r="D408" s="32" t="s">
        <v>306</v>
      </c>
      <c r="E408" s="32" t="s">
        <v>36</v>
      </c>
      <c r="J408" s="30">
        <v>0.0</v>
      </c>
      <c r="K408" s="30">
        <v>0.0</v>
      </c>
      <c r="L408" s="30">
        <v>1.0</v>
      </c>
      <c r="M408" s="32" t="s">
        <v>39</v>
      </c>
      <c r="N408" s="32" t="s">
        <v>39</v>
      </c>
      <c r="O408" s="30">
        <v>0.0</v>
      </c>
      <c r="P408" s="30">
        <v>0.0</v>
      </c>
      <c r="Q408" s="30">
        <v>0.0</v>
      </c>
      <c r="R408" s="30">
        <v>0.0</v>
      </c>
      <c r="S408" s="30">
        <v>0.0</v>
      </c>
      <c r="T408" s="30">
        <v>0.0</v>
      </c>
      <c r="U408" s="30">
        <v>0.0</v>
      </c>
      <c r="V408" s="30">
        <v>0.0</v>
      </c>
      <c r="W408" s="30">
        <v>0.0</v>
      </c>
      <c r="X408" s="30">
        <v>0.0</v>
      </c>
      <c r="Y408" s="30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69"/>
    </row>
    <row r="409">
      <c r="A409" s="30">
        <v>14642.6</v>
      </c>
      <c r="B409" s="80">
        <v>44517.0</v>
      </c>
      <c r="C409" s="81"/>
      <c r="D409" s="32" t="s">
        <v>306</v>
      </c>
      <c r="E409" s="32" t="s">
        <v>36</v>
      </c>
      <c r="J409" s="30">
        <v>0.0</v>
      </c>
      <c r="K409" s="30">
        <v>0.0</v>
      </c>
      <c r="L409" s="30">
        <v>1.0</v>
      </c>
      <c r="M409" s="32" t="s">
        <v>39</v>
      </c>
      <c r="N409" s="32" t="s">
        <v>39</v>
      </c>
      <c r="O409" s="30">
        <v>0.0</v>
      </c>
      <c r="P409" s="30">
        <v>0.0</v>
      </c>
      <c r="Q409" s="30">
        <v>0.0</v>
      </c>
      <c r="R409" s="30">
        <v>0.0</v>
      </c>
      <c r="S409" s="30">
        <v>0.0</v>
      </c>
      <c r="T409" s="30">
        <v>0.0</v>
      </c>
      <c r="U409" s="30">
        <v>0.0</v>
      </c>
      <c r="V409" s="30">
        <v>0.0</v>
      </c>
      <c r="W409" s="30">
        <v>0.0</v>
      </c>
      <c r="X409" s="30">
        <v>0.0</v>
      </c>
      <c r="Y409" s="30">
        <v>0.0</v>
      </c>
      <c r="Z409" s="30">
        <v>0.0</v>
      </c>
      <c r="AA409" s="30">
        <v>0.0</v>
      </c>
      <c r="AB409" s="30">
        <v>0.0</v>
      </c>
      <c r="AC409" s="30">
        <v>0.0</v>
      </c>
      <c r="AD409" s="30">
        <v>0.0</v>
      </c>
      <c r="AE409" s="30">
        <v>0.0</v>
      </c>
      <c r="AF409" s="30">
        <v>0.0</v>
      </c>
      <c r="AG409" s="30">
        <v>0.0</v>
      </c>
      <c r="AH409" s="30">
        <v>0.0</v>
      </c>
      <c r="AI409" s="30">
        <v>0.0</v>
      </c>
      <c r="AJ409" s="69"/>
    </row>
    <row r="410">
      <c r="A410" s="30">
        <v>14643.1</v>
      </c>
      <c r="B410" s="80">
        <v>44517.0</v>
      </c>
      <c r="C410" s="126"/>
      <c r="D410" s="32" t="s">
        <v>306</v>
      </c>
      <c r="E410" s="32" t="s">
        <v>36</v>
      </c>
      <c r="J410" s="30">
        <v>1.0</v>
      </c>
      <c r="K410" s="30">
        <v>0.0</v>
      </c>
      <c r="L410" s="30">
        <v>0.0</v>
      </c>
      <c r="M410" s="32" t="s">
        <v>39</v>
      </c>
      <c r="N410" s="32" t="s">
        <v>39</v>
      </c>
      <c r="O410" s="30">
        <v>0.0</v>
      </c>
      <c r="P410" s="30">
        <v>0.0</v>
      </c>
      <c r="Q410" s="30">
        <v>0.0</v>
      </c>
      <c r="R410" s="30">
        <v>0.0</v>
      </c>
      <c r="S410" s="30">
        <v>0.0</v>
      </c>
      <c r="T410" s="30">
        <v>0.0</v>
      </c>
      <c r="U410" s="30">
        <v>0.0</v>
      </c>
      <c r="V410" s="30">
        <v>0.0</v>
      </c>
      <c r="W410" s="30">
        <v>0.0</v>
      </c>
      <c r="X410" s="30">
        <v>0.0</v>
      </c>
      <c r="Y410" s="30">
        <v>0.0</v>
      </c>
      <c r="Z410" s="30">
        <v>0.0</v>
      </c>
      <c r="AA410" s="30">
        <v>0.0</v>
      </c>
      <c r="AB410" s="30">
        <v>0.0</v>
      </c>
      <c r="AC410" s="30">
        <v>0.0</v>
      </c>
      <c r="AD410" s="30">
        <v>0.0</v>
      </c>
      <c r="AE410" s="30">
        <v>0.0</v>
      </c>
      <c r="AF410" s="30">
        <v>0.0</v>
      </c>
      <c r="AG410" s="30">
        <v>0.0</v>
      </c>
      <c r="AH410" s="30">
        <v>0.0</v>
      </c>
      <c r="AI410" s="30">
        <v>0.0</v>
      </c>
      <c r="AJ410" s="69"/>
    </row>
    <row r="411">
      <c r="A411" s="30">
        <v>14644.1</v>
      </c>
      <c r="B411" s="80">
        <v>44517.0</v>
      </c>
      <c r="C411" s="126"/>
      <c r="D411" s="32" t="s">
        <v>402</v>
      </c>
      <c r="E411" s="32" t="s">
        <v>36</v>
      </c>
      <c r="F411" s="32" t="s">
        <v>129</v>
      </c>
      <c r="G411" s="32" t="s">
        <v>109</v>
      </c>
      <c r="H411" s="30">
        <v>27529.0</v>
      </c>
      <c r="I411" s="37"/>
      <c r="J411" s="30">
        <v>0.0</v>
      </c>
      <c r="K411" s="30">
        <v>1.0</v>
      </c>
      <c r="L411" s="30">
        <v>0.0</v>
      </c>
      <c r="M411" s="32" t="s">
        <v>39</v>
      </c>
      <c r="N411" s="32" t="s">
        <v>39</v>
      </c>
      <c r="O411" s="30">
        <v>0.0</v>
      </c>
      <c r="P411" s="30">
        <v>0.0</v>
      </c>
      <c r="Q411" s="30">
        <v>0.0</v>
      </c>
      <c r="R411" s="30">
        <v>0.0</v>
      </c>
      <c r="S411" s="30">
        <v>0.0</v>
      </c>
      <c r="T411" s="30">
        <v>0.0</v>
      </c>
      <c r="U411" s="30">
        <v>0.0</v>
      </c>
      <c r="V411" s="30">
        <v>0.0</v>
      </c>
      <c r="W411" s="30">
        <v>0.0</v>
      </c>
      <c r="X411" s="30">
        <v>0.0</v>
      </c>
      <c r="Y411" s="30">
        <v>0.0</v>
      </c>
      <c r="Z411" s="30">
        <v>0.0</v>
      </c>
      <c r="AA411" s="30">
        <v>0.0</v>
      </c>
      <c r="AB411" s="30">
        <v>0.0</v>
      </c>
      <c r="AC411" s="30">
        <v>0.0</v>
      </c>
      <c r="AD411" s="30">
        <v>0.0</v>
      </c>
      <c r="AE411" s="30">
        <v>0.0</v>
      </c>
      <c r="AF411" s="30">
        <v>0.0</v>
      </c>
      <c r="AG411" s="30">
        <v>0.0</v>
      </c>
      <c r="AH411" s="30">
        <v>0.0</v>
      </c>
      <c r="AI411" s="30">
        <v>0.0</v>
      </c>
      <c r="AJ411" s="69"/>
    </row>
    <row r="412">
      <c r="A412" s="30">
        <v>14644.2</v>
      </c>
      <c r="B412" s="80">
        <v>44517.0</v>
      </c>
      <c r="C412" s="81"/>
      <c r="D412" s="32" t="s">
        <v>402</v>
      </c>
      <c r="E412" s="32" t="s">
        <v>36</v>
      </c>
      <c r="F412" s="32" t="s">
        <v>129</v>
      </c>
      <c r="G412" s="32" t="s">
        <v>109</v>
      </c>
      <c r="H412" s="30">
        <v>27529.0</v>
      </c>
      <c r="I412" s="37"/>
      <c r="J412" s="30">
        <v>0.0</v>
      </c>
      <c r="K412" s="30">
        <v>1.0</v>
      </c>
      <c r="L412" s="30">
        <v>0.0</v>
      </c>
      <c r="M412" s="32" t="s">
        <v>39</v>
      </c>
      <c r="N412" s="32" t="s">
        <v>39</v>
      </c>
      <c r="O412" s="30">
        <v>0.0</v>
      </c>
      <c r="P412" s="30">
        <v>0.0</v>
      </c>
      <c r="Q412" s="30">
        <v>0.0</v>
      </c>
      <c r="R412" s="30">
        <v>0.0</v>
      </c>
      <c r="S412" s="30">
        <v>0.0</v>
      </c>
      <c r="T412" s="30">
        <v>0.0</v>
      </c>
      <c r="U412" s="30">
        <v>0.0</v>
      </c>
      <c r="V412" s="30">
        <v>0.0</v>
      </c>
      <c r="W412" s="30">
        <v>0.0</v>
      </c>
      <c r="X412" s="30">
        <v>0.0</v>
      </c>
      <c r="Y412" s="30">
        <v>0.0</v>
      </c>
      <c r="Z412" s="30">
        <v>0.0</v>
      </c>
      <c r="AA412" s="30">
        <v>0.0</v>
      </c>
      <c r="AB412" s="30">
        <v>0.0</v>
      </c>
      <c r="AC412" s="30">
        <v>0.0</v>
      </c>
      <c r="AD412" s="30">
        <v>0.0</v>
      </c>
      <c r="AE412" s="30">
        <v>0.0</v>
      </c>
      <c r="AF412" s="30">
        <v>0.0</v>
      </c>
      <c r="AG412" s="30">
        <v>0.0</v>
      </c>
      <c r="AH412" s="30">
        <v>0.0</v>
      </c>
      <c r="AI412" s="30">
        <v>0.0</v>
      </c>
      <c r="AJ412" s="69"/>
    </row>
    <row r="413">
      <c r="A413" s="30">
        <v>14644.3</v>
      </c>
      <c r="B413" s="80">
        <v>44517.0</v>
      </c>
      <c r="C413" s="81"/>
      <c r="D413" s="32" t="s">
        <v>402</v>
      </c>
      <c r="E413" s="32" t="s">
        <v>36</v>
      </c>
      <c r="F413" s="32" t="s">
        <v>129</v>
      </c>
      <c r="G413" s="33" t="s">
        <v>109</v>
      </c>
      <c r="H413" s="34">
        <v>27529.0</v>
      </c>
      <c r="I413" s="35"/>
      <c r="J413" s="30">
        <v>0.0</v>
      </c>
      <c r="K413" s="30">
        <v>1.0</v>
      </c>
      <c r="L413" s="30">
        <v>0.0</v>
      </c>
      <c r="M413" s="32" t="s">
        <v>39</v>
      </c>
      <c r="N413" s="32" t="s">
        <v>39</v>
      </c>
      <c r="O413" s="30">
        <v>0.0</v>
      </c>
      <c r="P413" s="30">
        <v>0.0</v>
      </c>
      <c r="Q413" s="30">
        <v>0.0</v>
      </c>
      <c r="R413" s="30">
        <v>0.0</v>
      </c>
      <c r="S413" s="30">
        <v>0.0</v>
      </c>
      <c r="T413" s="30">
        <v>0.0</v>
      </c>
      <c r="U413" s="30">
        <v>0.0</v>
      </c>
      <c r="V413" s="30">
        <v>0.0</v>
      </c>
      <c r="W413" s="30">
        <v>0.0</v>
      </c>
      <c r="X413" s="30">
        <v>0.0</v>
      </c>
      <c r="Y413" s="30">
        <v>0.0</v>
      </c>
      <c r="Z413" s="30">
        <v>0.0</v>
      </c>
      <c r="AA413" s="30">
        <v>0.0</v>
      </c>
      <c r="AB413" s="30">
        <v>0.0</v>
      </c>
      <c r="AC413" s="30">
        <v>0.0</v>
      </c>
      <c r="AD413" s="30">
        <v>0.0</v>
      </c>
      <c r="AE413" s="30">
        <v>0.0</v>
      </c>
      <c r="AF413" s="30">
        <v>0.0</v>
      </c>
      <c r="AG413" s="30">
        <v>0.0</v>
      </c>
      <c r="AH413" s="30">
        <v>0.0</v>
      </c>
      <c r="AI413" s="30">
        <v>0.0</v>
      </c>
      <c r="AJ413" s="69"/>
    </row>
    <row r="414">
      <c r="A414" s="30">
        <v>14644.4</v>
      </c>
      <c r="B414" s="80">
        <v>44517.0</v>
      </c>
      <c r="C414" s="81"/>
      <c r="D414" s="32" t="s">
        <v>402</v>
      </c>
      <c r="E414" s="32" t="s">
        <v>36</v>
      </c>
      <c r="J414" s="30">
        <v>0.0</v>
      </c>
      <c r="K414" s="30">
        <v>0.0</v>
      </c>
      <c r="L414" s="30">
        <v>1.0</v>
      </c>
      <c r="M414" s="32" t="s">
        <v>39</v>
      </c>
      <c r="N414" s="32" t="s">
        <v>39</v>
      </c>
      <c r="O414" s="30">
        <v>0.0</v>
      </c>
      <c r="P414" s="30">
        <v>0.0</v>
      </c>
      <c r="Q414" s="30">
        <v>0.0</v>
      </c>
      <c r="R414" s="30">
        <v>0.0</v>
      </c>
      <c r="S414" s="30">
        <v>0.0</v>
      </c>
      <c r="T414" s="30">
        <v>0.0</v>
      </c>
      <c r="U414" s="30">
        <v>0.0</v>
      </c>
      <c r="V414" s="30">
        <v>0.0</v>
      </c>
      <c r="W414" s="30">
        <v>0.0</v>
      </c>
      <c r="X414" s="30">
        <v>0.0</v>
      </c>
      <c r="Y414" s="30">
        <v>0.0</v>
      </c>
      <c r="Z414" s="30">
        <v>0.0</v>
      </c>
      <c r="AA414" s="30">
        <v>0.0</v>
      </c>
      <c r="AB414" s="30">
        <v>0.0</v>
      </c>
      <c r="AC414" s="30">
        <v>0.0</v>
      </c>
      <c r="AD414" s="30">
        <v>0.0</v>
      </c>
      <c r="AE414" s="30">
        <v>0.0</v>
      </c>
      <c r="AF414" s="30">
        <v>0.0</v>
      </c>
      <c r="AG414" s="30">
        <v>0.0</v>
      </c>
      <c r="AH414" s="30">
        <v>0.0</v>
      </c>
      <c r="AI414" s="30">
        <v>0.0</v>
      </c>
      <c r="AJ414" s="69"/>
    </row>
    <row r="415">
      <c r="A415" s="30">
        <v>14644.5</v>
      </c>
      <c r="B415" s="80">
        <v>44517.0</v>
      </c>
      <c r="C415" s="81"/>
      <c r="D415" s="32" t="s">
        <v>402</v>
      </c>
      <c r="E415" s="32" t="s">
        <v>36</v>
      </c>
      <c r="J415" s="30">
        <v>0.0</v>
      </c>
      <c r="K415" s="30">
        <v>0.0</v>
      </c>
      <c r="L415" s="30">
        <v>1.0</v>
      </c>
      <c r="M415" s="32" t="s">
        <v>39</v>
      </c>
      <c r="N415" s="32" t="s">
        <v>39</v>
      </c>
      <c r="O415" s="30">
        <v>0.0</v>
      </c>
      <c r="P415" s="30">
        <v>0.0</v>
      </c>
      <c r="Q415" s="30">
        <v>0.0</v>
      </c>
      <c r="R415" s="30">
        <v>0.0</v>
      </c>
      <c r="S415" s="30">
        <v>0.0</v>
      </c>
      <c r="T415" s="30">
        <v>0.0</v>
      </c>
      <c r="U415" s="30">
        <v>0.0</v>
      </c>
      <c r="V415" s="30">
        <v>0.0</v>
      </c>
      <c r="W415" s="30">
        <v>0.0</v>
      </c>
      <c r="X415" s="30">
        <v>0.0</v>
      </c>
      <c r="Y415" s="30">
        <v>0.0</v>
      </c>
      <c r="Z415" s="30">
        <v>0.0</v>
      </c>
      <c r="AA415" s="30">
        <v>0.0</v>
      </c>
      <c r="AB415" s="30">
        <v>0.0</v>
      </c>
      <c r="AC415" s="30">
        <v>0.0</v>
      </c>
      <c r="AD415" s="30">
        <v>0.0</v>
      </c>
      <c r="AE415" s="30">
        <v>0.0</v>
      </c>
      <c r="AF415" s="30">
        <v>0.0</v>
      </c>
      <c r="AG415" s="30">
        <v>0.0</v>
      </c>
      <c r="AH415" s="30">
        <v>0.0</v>
      </c>
      <c r="AI415" s="30">
        <v>0.0</v>
      </c>
      <c r="AJ415" s="69"/>
    </row>
    <row r="416">
      <c r="A416" s="30">
        <v>14645.1</v>
      </c>
      <c r="B416" s="80">
        <v>44517.0</v>
      </c>
      <c r="C416" s="126"/>
      <c r="D416" s="32" t="s">
        <v>57</v>
      </c>
      <c r="E416" s="33" t="s">
        <v>58</v>
      </c>
      <c r="F416" s="32" t="s">
        <v>90</v>
      </c>
      <c r="G416" s="32" t="s">
        <v>91</v>
      </c>
      <c r="H416" s="30">
        <v>27597.0</v>
      </c>
      <c r="I416" s="35"/>
      <c r="J416" s="30">
        <v>0.0</v>
      </c>
      <c r="K416" s="30">
        <v>1.0</v>
      </c>
      <c r="L416" s="30">
        <v>0.0</v>
      </c>
      <c r="M416" s="32" t="s">
        <v>39</v>
      </c>
      <c r="N416" s="32" t="s">
        <v>49</v>
      </c>
      <c r="O416" s="30">
        <v>0.0</v>
      </c>
      <c r="P416" s="30">
        <v>0.0</v>
      </c>
      <c r="Q416" s="30">
        <v>0.0</v>
      </c>
      <c r="R416" s="30">
        <v>0.0</v>
      </c>
      <c r="S416" s="30">
        <v>0.0</v>
      </c>
      <c r="T416" s="30">
        <v>0.0</v>
      </c>
      <c r="U416" s="30">
        <v>0.0</v>
      </c>
      <c r="V416" s="30">
        <v>0.0</v>
      </c>
      <c r="W416" s="30">
        <v>0.0</v>
      </c>
      <c r="X416" s="30">
        <v>0.0</v>
      </c>
      <c r="Y416" s="30">
        <v>0.0</v>
      </c>
      <c r="Z416" s="30">
        <v>0.0</v>
      </c>
      <c r="AA416" s="30">
        <v>0.0</v>
      </c>
      <c r="AB416" s="30">
        <v>0.0</v>
      </c>
      <c r="AC416" s="30">
        <v>0.0</v>
      </c>
      <c r="AD416" s="30">
        <v>0.0</v>
      </c>
      <c r="AE416" s="30">
        <v>0.0</v>
      </c>
      <c r="AF416" s="30">
        <v>0.0</v>
      </c>
      <c r="AG416" s="30">
        <v>0.0</v>
      </c>
      <c r="AH416" s="30">
        <v>0.0</v>
      </c>
      <c r="AI416" s="30">
        <v>0.0</v>
      </c>
      <c r="AJ416" s="69"/>
    </row>
    <row r="417">
      <c r="A417" s="30">
        <v>14645.2</v>
      </c>
      <c r="B417" s="80">
        <v>44517.0</v>
      </c>
      <c r="C417" s="126"/>
      <c r="D417" s="32" t="s">
        <v>57</v>
      </c>
      <c r="E417" s="32" t="s">
        <v>58</v>
      </c>
      <c r="F417" s="32" t="s">
        <v>288</v>
      </c>
      <c r="G417" s="33" t="s">
        <v>38</v>
      </c>
      <c r="H417" s="34">
        <v>27610.0</v>
      </c>
      <c r="I417" s="35"/>
      <c r="J417" s="30">
        <v>0.0</v>
      </c>
      <c r="K417" s="30">
        <v>1.0</v>
      </c>
      <c r="L417" s="30">
        <v>0.0</v>
      </c>
      <c r="M417" s="32" t="s">
        <v>39</v>
      </c>
      <c r="N417" s="32" t="s">
        <v>49</v>
      </c>
      <c r="O417" s="30">
        <v>0.0</v>
      </c>
      <c r="P417" s="30">
        <v>0.0</v>
      </c>
      <c r="Q417" s="30">
        <v>0.0</v>
      </c>
      <c r="R417" s="30">
        <v>0.0</v>
      </c>
      <c r="S417" s="30">
        <v>0.0</v>
      </c>
      <c r="T417" s="30">
        <v>0.0</v>
      </c>
      <c r="U417" s="30">
        <v>0.0</v>
      </c>
      <c r="V417" s="30">
        <v>0.0</v>
      </c>
      <c r="W417" s="30">
        <v>0.0</v>
      </c>
      <c r="X417" s="30">
        <v>0.0</v>
      </c>
      <c r="Y417" s="30">
        <v>0.0</v>
      </c>
      <c r="Z417" s="30">
        <v>0.0</v>
      </c>
      <c r="AA417" s="30">
        <v>0.0</v>
      </c>
      <c r="AB417" s="30">
        <v>0.0</v>
      </c>
      <c r="AC417" s="30">
        <v>0.0</v>
      </c>
      <c r="AD417" s="30">
        <v>0.0</v>
      </c>
      <c r="AE417" s="30">
        <v>0.0</v>
      </c>
      <c r="AF417" s="30">
        <v>0.0</v>
      </c>
      <c r="AG417" s="30">
        <v>0.0</v>
      </c>
      <c r="AH417" s="30">
        <v>0.0</v>
      </c>
      <c r="AI417" s="30">
        <v>0.0</v>
      </c>
      <c r="AJ417" s="69"/>
    </row>
    <row r="418">
      <c r="A418" s="30">
        <v>14646.1</v>
      </c>
      <c r="B418" s="80">
        <v>44518.0</v>
      </c>
      <c r="C418" s="126"/>
      <c r="D418" s="32" t="s">
        <v>184</v>
      </c>
      <c r="E418" s="32" t="s">
        <v>36</v>
      </c>
      <c r="F418" s="32" t="s">
        <v>254</v>
      </c>
      <c r="G418" s="33" t="s">
        <v>38</v>
      </c>
      <c r="H418" s="34">
        <v>27615.0</v>
      </c>
      <c r="I418" s="35"/>
      <c r="J418" s="30">
        <v>0.0</v>
      </c>
      <c r="K418" s="30">
        <v>1.0</v>
      </c>
      <c r="L418" s="30">
        <v>0.0</v>
      </c>
      <c r="M418" s="32" t="s">
        <v>49</v>
      </c>
      <c r="N418" s="32" t="s">
        <v>39</v>
      </c>
      <c r="O418" s="30">
        <v>0.0</v>
      </c>
      <c r="P418" s="30">
        <v>0.0</v>
      </c>
      <c r="Q418" s="30">
        <v>0.0</v>
      </c>
      <c r="R418" s="30">
        <v>0.0</v>
      </c>
      <c r="S418" s="30">
        <v>0.0</v>
      </c>
      <c r="T418" s="30">
        <v>0.0</v>
      </c>
      <c r="U418" s="30">
        <v>0.0</v>
      </c>
      <c r="V418" s="30">
        <v>0.0</v>
      </c>
      <c r="W418" s="30">
        <v>0.0</v>
      </c>
      <c r="X418" s="30">
        <v>0.0</v>
      </c>
      <c r="Y418" s="30">
        <v>0.0</v>
      </c>
      <c r="Z418" s="30">
        <v>0.0</v>
      </c>
      <c r="AA418" s="30">
        <v>0.0</v>
      </c>
      <c r="AB418" s="30">
        <v>0.0</v>
      </c>
      <c r="AC418" s="30">
        <v>0.0</v>
      </c>
      <c r="AD418" s="30">
        <v>0.0</v>
      </c>
      <c r="AE418" s="30">
        <v>0.0</v>
      </c>
      <c r="AF418" s="30">
        <v>0.0</v>
      </c>
      <c r="AG418" s="30">
        <v>0.0</v>
      </c>
      <c r="AH418" s="30">
        <v>0.0</v>
      </c>
      <c r="AI418" s="30">
        <v>0.0</v>
      </c>
      <c r="AJ418" s="69"/>
    </row>
    <row r="419">
      <c r="A419" s="30">
        <v>14647.1</v>
      </c>
      <c r="B419" s="80">
        <v>44518.0</v>
      </c>
      <c r="C419" s="126"/>
      <c r="D419" s="32" t="s">
        <v>185</v>
      </c>
      <c r="E419" s="32" t="s">
        <v>36</v>
      </c>
      <c r="F419" s="32" t="s">
        <v>186</v>
      </c>
      <c r="G419" s="33" t="s">
        <v>38</v>
      </c>
      <c r="H419" s="34">
        <v>27616.0</v>
      </c>
      <c r="I419" s="35"/>
      <c r="J419" s="30">
        <v>0.0</v>
      </c>
      <c r="K419" s="30">
        <v>1.0</v>
      </c>
      <c r="L419" s="30">
        <v>0.0</v>
      </c>
      <c r="M419" s="32" t="s">
        <v>39</v>
      </c>
      <c r="N419" s="32" t="s">
        <v>39</v>
      </c>
      <c r="O419" s="30">
        <v>0.0</v>
      </c>
      <c r="P419" s="30">
        <v>0.0</v>
      </c>
      <c r="Q419" s="30">
        <v>0.0</v>
      </c>
      <c r="R419" s="30">
        <v>0.0</v>
      </c>
      <c r="S419" s="30">
        <v>0.0</v>
      </c>
      <c r="T419" s="30">
        <v>0.0</v>
      </c>
      <c r="U419" s="30">
        <v>0.0</v>
      </c>
      <c r="V419" s="30">
        <v>0.0</v>
      </c>
      <c r="W419" s="30">
        <v>0.0</v>
      </c>
      <c r="X419" s="30">
        <v>0.0</v>
      </c>
      <c r="Y419" s="30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69"/>
    </row>
    <row r="420">
      <c r="A420" s="30">
        <v>14648.1</v>
      </c>
      <c r="B420" s="80">
        <v>44518.0</v>
      </c>
      <c r="C420" s="81"/>
      <c r="D420" s="32" t="s">
        <v>285</v>
      </c>
      <c r="E420" s="32" t="s">
        <v>36</v>
      </c>
      <c r="F420" s="32" t="s">
        <v>380</v>
      </c>
      <c r="G420" s="33" t="s">
        <v>62</v>
      </c>
      <c r="H420" s="34">
        <v>27526.0</v>
      </c>
      <c r="I420" s="35"/>
      <c r="J420" s="30">
        <v>0.0</v>
      </c>
      <c r="K420" s="30">
        <v>1.0</v>
      </c>
      <c r="L420" s="30">
        <v>0.0</v>
      </c>
      <c r="M420" s="32" t="s">
        <v>39</v>
      </c>
      <c r="N420" s="32" t="s">
        <v>39</v>
      </c>
      <c r="O420" s="30">
        <v>0.0</v>
      </c>
      <c r="P420" s="30">
        <v>0.0</v>
      </c>
      <c r="Q420" s="30">
        <v>0.0</v>
      </c>
      <c r="R420" s="30">
        <v>0.0</v>
      </c>
      <c r="S420" s="30">
        <v>0.0</v>
      </c>
      <c r="T420" s="30">
        <v>0.0</v>
      </c>
      <c r="U420" s="30">
        <v>0.0</v>
      </c>
      <c r="V420" s="30">
        <v>0.0</v>
      </c>
      <c r="W420" s="30">
        <v>0.0</v>
      </c>
      <c r="X420" s="30">
        <v>0.0</v>
      </c>
      <c r="Y420" s="30">
        <v>0.0</v>
      </c>
      <c r="Z420" s="30">
        <v>0.0</v>
      </c>
      <c r="AA420" s="30">
        <v>0.0</v>
      </c>
      <c r="AB420" s="30">
        <v>0.0</v>
      </c>
      <c r="AC420" s="30">
        <v>0.0</v>
      </c>
      <c r="AD420" s="30">
        <v>0.0</v>
      </c>
      <c r="AE420" s="30">
        <v>0.0</v>
      </c>
      <c r="AF420" s="30">
        <v>0.0</v>
      </c>
      <c r="AG420" s="30">
        <v>0.0</v>
      </c>
      <c r="AH420" s="30">
        <v>0.0</v>
      </c>
      <c r="AI420" s="30">
        <v>0.0</v>
      </c>
      <c r="AJ420" s="69"/>
    </row>
    <row r="421">
      <c r="A421" s="30">
        <v>14649.1</v>
      </c>
      <c r="B421" s="80">
        <v>44518.0</v>
      </c>
      <c r="C421" s="80">
        <v>44531.0</v>
      </c>
      <c r="D421" s="32" t="s">
        <v>82</v>
      </c>
      <c r="E421" s="32" t="s">
        <v>36</v>
      </c>
      <c r="F421" s="32" t="s">
        <v>265</v>
      </c>
      <c r="G421" s="33" t="s">
        <v>38</v>
      </c>
      <c r="H421" s="34">
        <v>27608.0</v>
      </c>
      <c r="I421" s="35"/>
      <c r="J421" s="30">
        <v>0.0</v>
      </c>
      <c r="K421" s="30">
        <v>1.0</v>
      </c>
      <c r="L421" s="30">
        <v>0.0</v>
      </c>
      <c r="M421" s="32" t="s">
        <v>49</v>
      </c>
      <c r="N421" s="32" t="s">
        <v>39</v>
      </c>
      <c r="O421" s="30">
        <v>1.0</v>
      </c>
      <c r="P421" s="30">
        <v>0.0</v>
      </c>
      <c r="Q421" s="30">
        <v>0.0</v>
      </c>
      <c r="R421" s="30">
        <v>0.0</v>
      </c>
      <c r="S421" s="30">
        <v>0.0</v>
      </c>
      <c r="T421" s="30">
        <v>0.0</v>
      </c>
      <c r="U421" s="30">
        <v>0.0</v>
      </c>
      <c r="V421" s="30">
        <v>6.0</v>
      </c>
      <c r="W421" s="30">
        <v>0.0</v>
      </c>
      <c r="X421" s="30">
        <v>0.0</v>
      </c>
      <c r="Y421" s="30">
        <v>0.0</v>
      </c>
      <c r="Z421" s="30">
        <v>0.0</v>
      </c>
      <c r="AA421" s="30">
        <v>0.0</v>
      </c>
      <c r="AB421" s="30">
        <v>0.0</v>
      </c>
      <c r="AC421" s="30">
        <v>0.0</v>
      </c>
      <c r="AD421" s="30">
        <v>0.0</v>
      </c>
      <c r="AE421" s="30">
        <v>0.0</v>
      </c>
      <c r="AF421" s="30">
        <v>0.0</v>
      </c>
      <c r="AG421" s="30">
        <v>0.0</v>
      </c>
      <c r="AH421" s="30">
        <v>0.0</v>
      </c>
      <c r="AI421" s="30">
        <v>0.0</v>
      </c>
      <c r="AJ421" s="69"/>
    </row>
    <row r="422">
      <c r="A422" s="30">
        <v>14649.2</v>
      </c>
      <c r="B422" s="80">
        <v>44518.0</v>
      </c>
      <c r="C422" s="124">
        <v>44531.0</v>
      </c>
      <c r="D422" s="32" t="s">
        <v>82</v>
      </c>
      <c r="E422" s="32" t="s">
        <v>36</v>
      </c>
      <c r="F422" s="32" t="s">
        <v>265</v>
      </c>
      <c r="G422" s="33" t="s">
        <v>38</v>
      </c>
      <c r="H422" s="34">
        <v>27608.0</v>
      </c>
      <c r="I422" s="35"/>
      <c r="J422" s="30">
        <v>0.0</v>
      </c>
      <c r="K422" s="30">
        <v>1.0</v>
      </c>
      <c r="L422" s="30">
        <v>0.0</v>
      </c>
      <c r="M422" s="32" t="s">
        <v>49</v>
      </c>
      <c r="N422" s="32" t="s">
        <v>39</v>
      </c>
      <c r="O422" s="30">
        <v>1.0</v>
      </c>
      <c r="P422" s="30">
        <v>11.0</v>
      </c>
      <c r="Q422" s="30">
        <v>6.0</v>
      </c>
      <c r="R422" s="30">
        <v>10.0</v>
      </c>
      <c r="S422" s="30">
        <v>1.0</v>
      </c>
      <c r="T422" s="30">
        <v>1.0</v>
      </c>
      <c r="U422" s="30">
        <v>0.0</v>
      </c>
      <c r="V422" s="30">
        <v>0.0</v>
      </c>
      <c r="W422" s="30">
        <v>0.0</v>
      </c>
      <c r="X422" s="30">
        <v>0.0</v>
      </c>
      <c r="Y422" s="30">
        <v>0.0</v>
      </c>
      <c r="Z422" s="30">
        <v>0.0</v>
      </c>
      <c r="AA422" s="30">
        <v>0.0</v>
      </c>
      <c r="AB422" s="30">
        <v>0.0</v>
      </c>
      <c r="AC422" s="30">
        <v>0.0</v>
      </c>
      <c r="AD422" s="30">
        <v>0.0</v>
      </c>
      <c r="AE422" s="30">
        <v>0.0</v>
      </c>
      <c r="AF422" s="30">
        <v>0.0</v>
      </c>
      <c r="AG422" s="30">
        <v>0.0</v>
      </c>
      <c r="AH422" s="30">
        <v>0.0</v>
      </c>
      <c r="AI422" s="30">
        <v>0.0</v>
      </c>
      <c r="AJ422" s="69"/>
    </row>
    <row r="423">
      <c r="A423" s="30">
        <v>14649.3</v>
      </c>
      <c r="B423" s="80">
        <v>44518.0</v>
      </c>
      <c r="C423" s="124">
        <v>44531.0</v>
      </c>
      <c r="D423" s="32" t="s">
        <v>82</v>
      </c>
      <c r="E423" s="32" t="s">
        <v>36</v>
      </c>
      <c r="F423" s="32" t="s">
        <v>265</v>
      </c>
      <c r="G423" s="33" t="s">
        <v>38</v>
      </c>
      <c r="H423" s="34">
        <v>27608.0</v>
      </c>
      <c r="I423" s="35"/>
      <c r="J423" s="30">
        <v>0.0</v>
      </c>
      <c r="K423" s="30">
        <v>1.0</v>
      </c>
      <c r="L423" s="30">
        <v>0.0</v>
      </c>
      <c r="M423" s="32" t="s">
        <v>49</v>
      </c>
      <c r="N423" s="32" t="s">
        <v>39</v>
      </c>
      <c r="O423" s="30">
        <v>0.0</v>
      </c>
      <c r="P423" s="30">
        <v>0.0</v>
      </c>
      <c r="Q423" s="30">
        <v>0.0</v>
      </c>
      <c r="R423" s="30">
        <v>0.0</v>
      </c>
      <c r="S423" s="30">
        <v>0.0</v>
      </c>
      <c r="T423" s="30">
        <v>0.0</v>
      </c>
      <c r="U423" s="30">
        <v>12.0</v>
      </c>
      <c r="V423" s="30">
        <v>7.0</v>
      </c>
      <c r="W423" s="30">
        <v>10.0</v>
      </c>
      <c r="X423" s="30">
        <v>1.0</v>
      </c>
      <c r="Y423" s="30">
        <v>1.0</v>
      </c>
      <c r="Z423" s="30">
        <v>0.0</v>
      </c>
      <c r="AA423" s="30">
        <v>0.0</v>
      </c>
      <c r="AB423" s="30">
        <v>0.0</v>
      </c>
      <c r="AC423" s="30">
        <v>0.0</v>
      </c>
      <c r="AD423" s="30">
        <v>0.0</v>
      </c>
      <c r="AE423" s="30">
        <v>0.0</v>
      </c>
      <c r="AF423" s="30">
        <v>0.0</v>
      </c>
      <c r="AG423" s="30">
        <v>0.0</v>
      </c>
      <c r="AH423" s="30">
        <v>0.0</v>
      </c>
      <c r="AI423" s="30">
        <v>0.0</v>
      </c>
      <c r="AJ423" s="69"/>
    </row>
    <row r="424">
      <c r="A424" s="30">
        <v>14649.4</v>
      </c>
      <c r="B424" s="80">
        <v>44518.0</v>
      </c>
      <c r="C424" s="80">
        <v>44531.0</v>
      </c>
      <c r="D424" s="32" t="s">
        <v>82</v>
      </c>
      <c r="E424" s="32" t="s">
        <v>36</v>
      </c>
      <c r="J424" s="30">
        <v>0.0</v>
      </c>
      <c r="K424" s="30">
        <v>0.0</v>
      </c>
      <c r="L424" s="30">
        <v>1.0</v>
      </c>
      <c r="M424" s="32" t="s">
        <v>49</v>
      </c>
      <c r="N424" s="32" t="s">
        <v>39</v>
      </c>
      <c r="O424" s="30">
        <v>0.0</v>
      </c>
      <c r="P424" s="30">
        <v>0.0</v>
      </c>
      <c r="Q424" s="30">
        <v>0.0</v>
      </c>
      <c r="R424" s="30">
        <v>0.0</v>
      </c>
      <c r="S424" s="30">
        <v>0.0</v>
      </c>
      <c r="T424" s="30">
        <v>0.0</v>
      </c>
      <c r="U424" s="30">
        <v>2.0</v>
      </c>
      <c r="V424" s="30">
        <v>7.0</v>
      </c>
      <c r="W424" s="30">
        <v>10.0</v>
      </c>
      <c r="X424" s="30">
        <v>1.0</v>
      </c>
      <c r="Y424" s="30">
        <v>1.0</v>
      </c>
      <c r="Z424" s="30">
        <v>0.0</v>
      </c>
      <c r="AA424" s="30">
        <v>0.0</v>
      </c>
      <c r="AB424" s="30">
        <v>0.0</v>
      </c>
      <c r="AC424" s="30">
        <v>0.0</v>
      </c>
      <c r="AD424" s="30">
        <v>0.0</v>
      </c>
      <c r="AE424" s="30">
        <v>0.0</v>
      </c>
      <c r="AF424" s="30">
        <v>0.0</v>
      </c>
      <c r="AG424" s="30">
        <v>0.0</v>
      </c>
      <c r="AH424" s="30">
        <v>0.0</v>
      </c>
      <c r="AI424" s="30">
        <v>0.0</v>
      </c>
      <c r="AJ424" s="69"/>
    </row>
    <row r="425">
      <c r="A425" s="30">
        <v>14650.1</v>
      </c>
      <c r="B425" s="80">
        <v>44518.0</v>
      </c>
      <c r="C425" s="81"/>
      <c r="D425" s="32" t="s">
        <v>325</v>
      </c>
      <c r="E425" s="32" t="s">
        <v>36</v>
      </c>
      <c r="F425" s="32" t="s">
        <v>326</v>
      </c>
      <c r="G425" s="33" t="s">
        <v>43</v>
      </c>
      <c r="H425" s="34">
        <v>27545.0</v>
      </c>
      <c r="I425" s="35"/>
      <c r="J425" s="30">
        <v>0.0</v>
      </c>
      <c r="K425" s="30">
        <v>1.0</v>
      </c>
      <c r="L425" s="30">
        <v>0.0</v>
      </c>
      <c r="M425" s="32" t="s">
        <v>39</v>
      </c>
      <c r="N425" s="32" t="s">
        <v>39</v>
      </c>
      <c r="O425" s="30">
        <v>0.0</v>
      </c>
      <c r="P425" s="30">
        <v>0.0</v>
      </c>
      <c r="Q425" s="30">
        <v>0.0</v>
      </c>
      <c r="R425" s="30">
        <v>0.0</v>
      </c>
      <c r="S425" s="30">
        <v>0.0</v>
      </c>
      <c r="T425" s="30">
        <v>0.0</v>
      </c>
      <c r="U425" s="30">
        <v>0.0</v>
      </c>
      <c r="V425" s="30">
        <v>0.0</v>
      </c>
      <c r="W425" s="30">
        <v>0.0</v>
      </c>
      <c r="X425" s="30">
        <v>0.0</v>
      </c>
      <c r="Y425" s="30">
        <v>0.0</v>
      </c>
      <c r="Z425" s="30">
        <v>0.0</v>
      </c>
      <c r="AA425" s="30">
        <v>0.0</v>
      </c>
      <c r="AB425" s="30">
        <v>0.0</v>
      </c>
      <c r="AC425" s="30">
        <v>0.0</v>
      </c>
      <c r="AD425" s="30">
        <v>0.0</v>
      </c>
      <c r="AE425" s="30">
        <v>0.0</v>
      </c>
      <c r="AF425" s="30">
        <v>0.0</v>
      </c>
      <c r="AG425" s="30">
        <v>0.0</v>
      </c>
      <c r="AH425" s="30">
        <v>0.0</v>
      </c>
      <c r="AI425" s="30">
        <v>0.0</v>
      </c>
      <c r="AJ425" s="69"/>
    </row>
    <row r="426">
      <c r="A426" s="30">
        <v>14650.2</v>
      </c>
      <c r="B426" s="80">
        <v>44518.0</v>
      </c>
      <c r="C426" s="81"/>
      <c r="D426" s="32" t="s">
        <v>325</v>
      </c>
      <c r="E426" s="32" t="s">
        <v>36</v>
      </c>
      <c r="F426" s="32" t="s">
        <v>326</v>
      </c>
      <c r="G426" s="32" t="s">
        <v>43</v>
      </c>
      <c r="H426" s="30">
        <v>27545.0</v>
      </c>
      <c r="I426" s="37"/>
      <c r="J426" s="30">
        <v>0.0</v>
      </c>
      <c r="K426" s="30">
        <v>1.0</v>
      </c>
      <c r="L426" s="30">
        <v>0.0</v>
      </c>
      <c r="M426" s="32" t="s">
        <v>39</v>
      </c>
      <c r="N426" s="32" t="s">
        <v>39</v>
      </c>
      <c r="O426" s="30">
        <v>0.0</v>
      </c>
      <c r="P426" s="30">
        <v>0.0</v>
      </c>
      <c r="Q426" s="30">
        <v>0.0</v>
      </c>
      <c r="R426" s="30">
        <v>0.0</v>
      </c>
      <c r="S426" s="30">
        <v>0.0</v>
      </c>
      <c r="T426" s="30">
        <v>0.0</v>
      </c>
      <c r="U426" s="30">
        <v>0.0</v>
      </c>
      <c r="V426" s="30">
        <v>0.0</v>
      </c>
      <c r="W426" s="30">
        <v>0.0</v>
      </c>
      <c r="X426" s="30">
        <v>0.0</v>
      </c>
      <c r="Y426" s="30">
        <v>0.0</v>
      </c>
      <c r="Z426" s="30">
        <v>0.0</v>
      </c>
      <c r="AA426" s="30">
        <v>0.0</v>
      </c>
      <c r="AB426" s="30">
        <v>0.0</v>
      </c>
      <c r="AC426" s="30">
        <v>0.0</v>
      </c>
      <c r="AD426" s="30">
        <v>0.0</v>
      </c>
      <c r="AE426" s="30">
        <v>0.0</v>
      </c>
      <c r="AF426" s="30">
        <v>0.0</v>
      </c>
      <c r="AG426" s="30">
        <v>0.0</v>
      </c>
      <c r="AH426" s="30">
        <v>0.0</v>
      </c>
      <c r="AI426" s="30">
        <v>0.0</v>
      </c>
      <c r="AJ426" s="69"/>
    </row>
    <row r="427">
      <c r="A427" s="30">
        <v>14650.3</v>
      </c>
      <c r="B427" s="80">
        <v>44518.0</v>
      </c>
      <c r="C427" s="81"/>
      <c r="D427" s="32" t="s">
        <v>325</v>
      </c>
      <c r="E427" s="32" t="s">
        <v>36</v>
      </c>
      <c r="F427" s="32" t="s">
        <v>326</v>
      </c>
      <c r="G427" s="32" t="s">
        <v>43</v>
      </c>
      <c r="H427" s="30">
        <v>27545.0</v>
      </c>
      <c r="I427" s="37"/>
      <c r="J427" s="30">
        <v>0.0</v>
      </c>
      <c r="K427" s="30">
        <v>1.0</v>
      </c>
      <c r="L427" s="30">
        <v>0.0</v>
      </c>
      <c r="M427" s="32" t="s">
        <v>39</v>
      </c>
      <c r="N427" s="32" t="s">
        <v>39</v>
      </c>
      <c r="O427" s="30">
        <v>0.0</v>
      </c>
      <c r="P427" s="30">
        <v>0.0</v>
      </c>
      <c r="Q427" s="30">
        <v>0.0</v>
      </c>
      <c r="R427" s="30">
        <v>0.0</v>
      </c>
      <c r="S427" s="30">
        <v>0.0</v>
      </c>
      <c r="T427" s="30">
        <v>0.0</v>
      </c>
      <c r="U427" s="30">
        <v>0.0</v>
      </c>
      <c r="V427" s="30">
        <v>0.0</v>
      </c>
      <c r="W427" s="30">
        <v>0.0</v>
      </c>
      <c r="X427" s="30">
        <v>0.0</v>
      </c>
      <c r="Y427" s="30">
        <v>0.0</v>
      </c>
      <c r="Z427" s="30">
        <v>0.0</v>
      </c>
      <c r="AA427" s="30">
        <v>0.0</v>
      </c>
      <c r="AB427" s="30">
        <v>0.0</v>
      </c>
      <c r="AC427" s="30">
        <v>0.0</v>
      </c>
      <c r="AD427" s="30">
        <v>0.0</v>
      </c>
      <c r="AE427" s="30">
        <v>0.0</v>
      </c>
      <c r="AF427" s="30">
        <v>0.0</v>
      </c>
      <c r="AG427" s="30">
        <v>0.0</v>
      </c>
      <c r="AH427" s="30">
        <v>0.0</v>
      </c>
      <c r="AI427" s="30">
        <v>0.0</v>
      </c>
      <c r="AJ427" s="69"/>
    </row>
    <row r="428">
      <c r="A428" s="30">
        <v>14650.4</v>
      </c>
      <c r="B428" s="80">
        <v>44518.0</v>
      </c>
      <c r="C428" s="81"/>
      <c r="D428" s="32" t="s">
        <v>325</v>
      </c>
      <c r="E428" s="32" t="s">
        <v>36</v>
      </c>
      <c r="J428" s="30">
        <v>0.0</v>
      </c>
      <c r="K428" s="30">
        <v>0.0</v>
      </c>
      <c r="L428" s="30">
        <v>1.0</v>
      </c>
      <c r="M428" s="32" t="s">
        <v>39</v>
      </c>
      <c r="N428" s="32" t="s">
        <v>39</v>
      </c>
      <c r="O428" s="30">
        <v>0.0</v>
      </c>
      <c r="P428" s="30">
        <v>0.0</v>
      </c>
      <c r="Q428" s="30">
        <v>0.0</v>
      </c>
      <c r="R428" s="30">
        <v>0.0</v>
      </c>
      <c r="S428" s="30">
        <v>0.0</v>
      </c>
      <c r="T428" s="30">
        <v>0.0</v>
      </c>
      <c r="U428" s="30">
        <v>0.0</v>
      </c>
      <c r="V428" s="30">
        <v>0.0</v>
      </c>
      <c r="W428" s="30">
        <v>0.0</v>
      </c>
      <c r="X428" s="30">
        <v>0.0</v>
      </c>
      <c r="Y428" s="30">
        <v>0.0</v>
      </c>
      <c r="Z428" s="30">
        <v>0.0</v>
      </c>
      <c r="AA428" s="30">
        <v>0.0</v>
      </c>
      <c r="AB428" s="30">
        <v>0.0</v>
      </c>
      <c r="AC428" s="30">
        <v>0.0</v>
      </c>
      <c r="AD428" s="30">
        <v>0.0</v>
      </c>
      <c r="AE428" s="30">
        <v>0.0</v>
      </c>
      <c r="AF428" s="30">
        <v>0.0</v>
      </c>
      <c r="AG428" s="30">
        <v>0.0</v>
      </c>
      <c r="AH428" s="30">
        <v>0.0</v>
      </c>
      <c r="AI428" s="30">
        <v>0.0</v>
      </c>
      <c r="AJ428" s="69"/>
    </row>
    <row r="429">
      <c r="A429" s="30">
        <v>14651.1</v>
      </c>
      <c r="B429" s="80">
        <v>44518.0</v>
      </c>
      <c r="C429" s="81"/>
      <c r="D429" s="32" t="s">
        <v>159</v>
      </c>
      <c r="E429" s="32" t="s">
        <v>160</v>
      </c>
      <c r="F429" s="32" t="s">
        <v>95</v>
      </c>
      <c r="G429" s="32" t="s">
        <v>38</v>
      </c>
      <c r="H429" s="30">
        <v>27610.0</v>
      </c>
      <c r="I429" s="35"/>
      <c r="J429" s="30">
        <v>0.0</v>
      </c>
      <c r="K429" s="30">
        <v>1.0</v>
      </c>
      <c r="L429" s="30">
        <v>0.0</v>
      </c>
      <c r="M429" s="32" t="s">
        <v>39</v>
      </c>
      <c r="N429" s="32" t="s">
        <v>39</v>
      </c>
      <c r="O429" s="30">
        <v>0.0</v>
      </c>
      <c r="P429" s="30">
        <v>0.0</v>
      </c>
      <c r="Q429" s="30">
        <v>0.0</v>
      </c>
      <c r="R429" s="30">
        <v>0.0</v>
      </c>
      <c r="S429" s="30">
        <v>0.0</v>
      </c>
      <c r="T429" s="30">
        <v>0.0</v>
      </c>
      <c r="U429" s="30">
        <v>0.0</v>
      </c>
      <c r="V429" s="30">
        <v>0.0</v>
      </c>
      <c r="W429" s="30">
        <v>0.0</v>
      </c>
      <c r="X429" s="30">
        <v>0.0</v>
      </c>
      <c r="Y429" s="30">
        <v>0.0</v>
      </c>
      <c r="Z429" s="30">
        <v>0.0</v>
      </c>
      <c r="AA429" s="30">
        <v>0.0</v>
      </c>
      <c r="AB429" s="30">
        <v>0.0</v>
      </c>
      <c r="AC429" s="30">
        <v>0.0</v>
      </c>
      <c r="AD429" s="30">
        <v>0.0</v>
      </c>
      <c r="AE429" s="30">
        <v>0.0</v>
      </c>
      <c r="AF429" s="30">
        <v>0.0</v>
      </c>
      <c r="AG429" s="30">
        <v>0.0</v>
      </c>
      <c r="AH429" s="30">
        <v>0.0</v>
      </c>
      <c r="AI429" s="30">
        <v>0.0</v>
      </c>
      <c r="AJ429" s="69"/>
    </row>
    <row r="430">
      <c r="A430" s="30">
        <v>14651.2</v>
      </c>
      <c r="B430" s="80">
        <v>44518.0</v>
      </c>
      <c r="C430" s="81"/>
      <c r="D430" s="32" t="s">
        <v>159</v>
      </c>
      <c r="E430" s="33" t="s">
        <v>160</v>
      </c>
      <c r="F430" s="37"/>
      <c r="G430" s="37"/>
      <c r="H430" s="38"/>
      <c r="I430" s="35"/>
      <c r="J430" s="30">
        <v>0.0</v>
      </c>
      <c r="K430" s="30">
        <v>0.0</v>
      </c>
      <c r="L430" s="30">
        <v>1.0</v>
      </c>
      <c r="M430" s="32" t="s">
        <v>39</v>
      </c>
      <c r="N430" s="32" t="s">
        <v>39</v>
      </c>
      <c r="O430" s="30">
        <v>0.0</v>
      </c>
      <c r="P430" s="30">
        <v>0.0</v>
      </c>
      <c r="Q430" s="30">
        <v>0.0</v>
      </c>
      <c r="R430" s="30">
        <v>0.0</v>
      </c>
      <c r="S430" s="30">
        <v>0.0</v>
      </c>
      <c r="T430" s="30">
        <v>0.0</v>
      </c>
      <c r="U430" s="30">
        <v>0.0</v>
      </c>
      <c r="V430" s="30">
        <v>0.0</v>
      </c>
      <c r="W430" s="30">
        <v>0.0</v>
      </c>
      <c r="X430" s="30">
        <v>0.0</v>
      </c>
      <c r="Y430" s="30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69"/>
    </row>
    <row r="431">
      <c r="A431" s="30">
        <v>14651.3</v>
      </c>
      <c r="B431" s="80">
        <v>44518.0</v>
      </c>
      <c r="C431" s="81"/>
      <c r="D431" s="32" t="s">
        <v>159</v>
      </c>
      <c r="E431" s="32" t="s">
        <v>160</v>
      </c>
      <c r="F431" s="37"/>
      <c r="G431" s="37"/>
      <c r="H431" s="37"/>
      <c r="I431" s="37"/>
      <c r="J431" s="30">
        <v>0.0</v>
      </c>
      <c r="K431" s="30">
        <v>0.0</v>
      </c>
      <c r="L431" s="30">
        <v>1.0</v>
      </c>
      <c r="M431" s="32" t="s">
        <v>39</v>
      </c>
      <c r="N431" s="32" t="s">
        <v>39</v>
      </c>
      <c r="O431" s="30">
        <v>0.0</v>
      </c>
      <c r="P431" s="30">
        <v>0.0</v>
      </c>
      <c r="Q431" s="30">
        <v>0.0</v>
      </c>
      <c r="R431" s="30">
        <v>0.0</v>
      </c>
      <c r="S431" s="30">
        <v>0.0</v>
      </c>
      <c r="T431" s="30">
        <v>0.0</v>
      </c>
      <c r="U431" s="30">
        <v>0.0</v>
      </c>
      <c r="V431" s="30">
        <v>0.0</v>
      </c>
      <c r="W431" s="30">
        <v>0.0</v>
      </c>
      <c r="X431" s="30">
        <v>0.0</v>
      </c>
      <c r="Y431" s="30">
        <v>0.0</v>
      </c>
      <c r="Z431" s="30">
        <v>0.0</v>
      </c>
      <c r="AA431" s="30">
        <v>0.0</v>
      </c>
      <c r="AB431" s="30">
        <v>0.0</v>
      </c>
      <c r="AC431" s="30">
        <v>0.0</v>
      </c>
      <c r="AD431" s="30">
        <v>0.0</v>
      </c>
      <c r="AE431" s="30">
        <v>0.0</v>
      </c>
      <c r="AF431" s="30">
        <v>0.0</v>
      </c>
      <c r="AG431" s="30">
        <v>0.0</v>
      </c>
      <c r="AH431" s="30">
        <v>0.0</v>
      </c>
      <c r="AI431" s="30">
        <v>0.0</v>
      </c>
      <c r="AJ431" s="69"/>
    </row>
    <row r="432">
      <c r="A432" s="30">
        <v>14651.4</v>
      </c>
      <c r="B432" s="80">
        <v>44518.0</v>
      </c>
      <c r="C432" s="81"/>
      <c r="D432" s="32" t="s">
        <v>159</v>
      </c>
      <c r="E432" s="32" t="s">
        <v>160</v>
      </c>
      <c r="F432" s="37"/>
      <c r="G432" s="38"/>
      <c r="H432" s="38"/>
      <c r="I432" s="35"/>
      <c r="J432" s="30">
        <v>1.0</v>
      </c>
      <c r="K432" s="30">
        <v>0.0</v>
      </c>
      <c r="L432" s="30">
        <v>0.0</v>
      </c>
      <c r="M432" s="32" t="s">
        <v>39</v>
      </c>
      <c r="N432" s="32" t="s">
        <v>39</v>
      </c>
      <c r="O432" s="30">
        <v>0.0</v>
      </c>
      <c r="P432" s="30">
        <v>0.0</v>
      </c>
      <c r="Q432" s="30">
        <v>0.0</v>
      </c>
      <c r="R432" s="30">
        <v>0.0</v>
      </c>
      <c r="S432" s="30">
        <v>0.0</v>
      </c>
      <c r="T432" s="30">
        <v>0.0</v>
      </c>
      <c r="U432" s="30">
        <v>0.0</v>
      </c>
      <c r="V432" s="30">
        <v>0.0</v>
      </c>
      <c r="W432" s="30">
        <v>0.0</v>
      </c>
      <c r="X432" s="30">
        <v>0.0</v>
      </c>
      <c r="Y432" s="30">
        <v>0.0</v>
      </c>
      <c r="Z432" s="30">
        <v>0.0</v>
      </c>
      <c r="AA432" s="30">
        <v>0.0</v>
      </c>
      <c r="AB432" s="30">
        <v>0.0</v>
      </c>
      <c r="AC432" s="30">
        <v>0.0</v>
      </c>
      <c r="AD432" s="30">
        <v>0.0</v>
      </c>
      <c r="AE432" s="30">
        <v>0.0</v>
      </c>
      <c r="AF432" s="30">
        <v>0.0</v>
      </c>
      <c r="AG432" s="30">
        <v>0.0</v>
      </c>
      <c r="AH432" s="30">
        <v>0.0</v>
      </c>
      <c r="AI432" s="30">
        <v>0.0</v>
      </c>
      <c r="AJ432" s="69"/>
    </row>
    <row r="433">
      <c r="A433" s="30">
        <v>14652.1</v>
      </c>
      <c r="B433" s="80">
        <v>44518.0</v>
      </c>
      <c r="C433" s="81"/>
      <c r="D433" s="32" t="s">
        <v>111</v>
      </c>
      <c r="E433" s="32" t="s">
        <v>36</v>
      </c>
      <c r="F433" s="32" t="s">
        <v>112</v>
      </c>
      <c r="G433" s="33" t="s">
        <v>38</v>
      </c>
      <c r="H433" s="34">
        <v>27610.0</v>
      </c>
      <c r="I433" s="35"/>
      <c r="J433" s="30">
        <v>0.0</v>
      </c>
      <c r="K433" s="30">
        <v>1.0</v>
      </c>
      <c r="L433" s="30">
        <v>0.0</v>
      </c>
      <c r="M433" s="32" t="s">
        <v>39</v>
      </c>
      <c r="N433" s="32" t="s">
        <v>39</v>
      </c>
      <c r="O433" s="30">
        <v>0.0</v>
      </c>
      <c r="P433" s="30">
        <v>0.0</v>
      </c>
      <c r="Q433" s="30">
        <v>0.0</v>
      </c>
      <c r="R433" s="30">
        <v>0.0</v>
      </c>
      <c r="S433" s="30">
        <v>0.0</v>
      </c>
      <c r="T433" s="30">
        <v>0.0</v>
      </c>
      <c r="U433" s="30">
        <v>0.0</v>
      </c>
      <c r="V433" s="30">
        <v>0.0</v>
      </c>
      <c r="W433" s="30">
        <v>0.0</v>
      </c>
      <c r="X433" s="30">
        <v>0.0</v>
      </c>
      <c r="Y433" s="30">
        <v>0.0</v>
      </c>
      <c r="Z433" s="30">
        <v>0.0</v>
      </c>
      <c r="AA433" s="30">
        <v>0.0</v>
      </c>
      <c r="AB433" s="30">
        <v>0.0</v>
      </c>
      <c r="AC433" s="30">
        <v>0.0</v>
      </c>
      <c r="AD433" s="30">
        <v>0.0</v>
      </c>
      <c r="AE433" s="30">
        <v>0.0</v>
      </c>
      <c r="AF433" s="30">
        <v>0.0</v>
      </c>
      <c r="AG433" s="30">
        <v>0.0</v>
      </c>
      <c r="AH433" s="30">
        <v>0.0</v>
      </c>
      <c r="AI433" s="30">
        <v>0.0</v>
      </c>
      <c r="AJ433" s="69"/>
    </row>
    <row r="434">
      <c r="A434" s="30">
        <v>14652.2</v>
      </c>
      <c r="B434" s="80">
        <v>44518.0</v>
      </c>
      <c r="C434" s="35"/>
      <c r="D434" s="32" t="s">
        <v>111</v>
      </c>
      <c r="E434" s="32" t="s">
        <v>36</v>
      </c>
      <c r="J434" s="30">
        <v>0.0</v>
      </c>
      <c r="K434" s="30">
        <v>0.0</v>
      </c>
      <c r="L434" s="30">
        <v>1.0</v>
      </c>
      <c r="M434" s="32" t="s">
        <v>39</v>
      </c>
      <c r="N434" s="32" t="s">
        <v>39</v>
      </c>
      <c r="O434" s="30">
        <v>0.0</v>
      </c>
      <c r="P434" s="30">
        <v>0.0</v>
      </c>
      <c r="Q434" s="30">
        <v>0.0</v>
      </c>
      <c r="R434" s="30">
        <v>0.0</v>
      </c>
      <c r="S434" s="30">
        <v>0.0</v>
      </c>
      <c r="T434" s="30">
        <v>0.0</v>
      </c>
      <c r="U434" s="30">
        <v>0.0</v>
      </c>
      <c r="V434" s="30">
        <v>0.0</v>
      </c>
      <c r="W434" s="30">
        <v>0.0</v>
      </c>
      <c r="X434" s="30">
        <v>0.0</v>
      </c>
      <c r="Y434" s="30">
        <v>0.0</v>
      </c>
      <c r="Z434" s="30">
        <v>0.0</v>
      </c>
      <c r="AA434" s="30">
        <v>0.0</v>
      </c>
      <c r="AB434" s="30">
        <v>0.0</v>
      </c>
      <c r="AC434" s="30">
        <v>0.0</v>
      </c>
      <c r="AD434" s="30">
        <v>0.0</v>
      </c>
      <c r="AE434" s="30">
        <v>0.0</v>
      </c>
      <c r="AF434" s="30">
        <v>0.0</v>
      </c>
      <c r="AG434" s="30">
        <v>0.0</v>
      </c>
      <c r="AH434" s="30">
        <v>0.0</v>
      </c>
      <c r="AI434" s="30">
        <v>0.0</v>
      </c>
      <c r="AJ434" s="69"/>
    </row>
    <row r="435">
      <c r="A435" s="30">
        <v>14652.3</v>
      </c>
      <c r="B435" s="80">
        <v>44518.0</v>
      </c>
      <c r="C435" s="35"/>
      <c r="D435" s="32" t="s">
        <v>111</v>
      </c>
      <c r="E435" s="32" t="s">
        <v>36</v>
      </c>
      <c r="J435" s="30">
        <v>1.0</v>
      </c>
      <c r="K435" s="30">
        <v>0.0</v>
      </c>
      <c r="L435" s="30">
        <v>0.0</v>
      </c>
      <c r="M435" s="32" t="s">
        <v>39</v>
      </c>
      <c r="N435" s="32" t="s">
        <v>39</v>
      </c>
      <c r="O435" s="30">
        <v>0.0</v>
      </c>
      <c r="P435" s="30">
        <v>0.0</v>
      </c>
      <c r="Q435" s="30">
        <v>0.0</v>
      </c>
      <c r="R435" s="30">
        <v>0.0</v>
      </c>
      <c r="S435" s="30">
        <v>0.0</v>
      </c>
      <c r="T435" s="30">
        <v>0.0</v>
      </c>
      <c r="U435" s="30">
        <v>0.0</v>
      </c>
      <c r="V435" s="30">
        <v>0.0</v>
      </c>
      <c r="W435" s="30">
        <v>0.0</v>
      </c>
      <c r="X435" s="30">
        <v>0.0</v>
      </c>
      <c r="Y435" s="30">
        <v>0.0</v>
      </c>
      <c r="Z435" s="30">
        <v>0.0</v>
      </c>
      <c r="AA435" s="30">
        <v>0.0</v>
      </c>
      <c r="AB435" s="30">
        <v>0.0</v>
      </c>
      <c r="AC435" s="30">
        <v>0.0</v>
      </c>
      <c r="AD435" s="30">
        <v>0.0</v>
      </c>
      <c r="AE435" s="30">
        <v>0.0</v>
      </c>
      <c r="AF435" s="30">
        <v>0.0</v>
      </c>
      <c r="AG435" s="30">
        <v>0.0</v>
      </c>
      <c r="AH435" s="30">
        <v>0.0</v>
      </c>
      <c r="AI435" s="30">
        <v>0.0</v>
      </c>
      <c r="AJ435" s="69"/>
    </row>
    <row r="436">
      <c r="A436" s="30">
        <v>14653.1</v>
      </c>
      <c r="B436" s="80">
        <v>44518.0</v>
      </c>
      <c r="C436" s="81"/>
      <c r="D436" s="32" t="s">
        <v>482</v>
      </c>
      <c r="E436" s="33" t="s">
        <v>36</v>
      </c>
      <c r="F436" s="33" t="s">
        <v>145</v>
      </c>
      <c r="G436" s="33" t="s">
        <v>107</v>
      </c>
      <c r="H436" s="34">
        <v>27511.0</v>
      </c>
      <c r="I436" s="35"/>
      <c r="J436" s="30">
        <v>0.0</v>
      </c>
      <c r="K436" s="30">
        <v>1.0</v>
      </c>
      <c r="L436" s="30">
        <v>0.0</v>
      </c>
      <c r="M436" s="32" t="s">
        <v>39</v>
      </c>
      <c r="N436" s="32" t="s">
        <v>39</v>
      </c>
      <c r="O436" s="30">
        <v>0.0</v>
      </c>
      <c r="P436" s="30">
        <v>0.0</v>
      </c>
      <c r="Q436" s="30">
        <v>0.0</v>
      </c>
      <c r="R436" s="30">
        <v>0.0</v>
      </c>
      <c r="S436" s="30">
        <v>0.0</v>
      </c>
      <c r="T436" s="30">
        <v>0.0</v>
      </c>
      <c r="U436" s="30">
        <v>0.0</v>
      </c>
      <c r="V436" s="30">
        <v>0.0</v>
      </c>
      <c r="W436" s="30">
        <v>0.0</v>
      </c>
      <c r="X436" s="30">
        <v>0.0</v>
      </c>
      <c r="Y436" s="30">
        <v>0.0</v>
      </c>
      <c r="Z436" s="30">
        <v>0.0</v>
      </c>
      <c r="AA436" s="30">
        <v>0.0</v>
      </c>
      <c r="AB436" s="30">
        <v>0.0</v>
      </c>
      <c r="AC436" s="30">
        <v>0.0</v>
      </c>
      <c r="AD436" s="30">
        <v>0.0</v>
      </c>
      <c r="AE436" s="30">
        <v>0.0</v>
      </c>
      <c r="AF436" s="30">
        <v>0.0</v>
      </c>
      <c r="AG436" s="30">
        <v>0.0</v>
      </c>
      <c r="AH436" s="30">
        <v>0.0</v>
      </c>
      <c r="AI436" s="30">
        <v>0.0</v>
      </c>
      <c r="AJ436" s="69"/>
    </row>
    <row r="437">
      <c r="A437" s="30">
        <v>14654.1</v>
      </c>
      <c r="B437" s="80">
        <v>44518.0</v>
      </c>
      <c r="C437" s="81"/>
      <c r="D437" s="32" t="s">
        <v>82</v>
      </c>
      <c r="E437" s="32" t="s">
        <v>36</v>
      </c>
      <c r="F437" s="32" t="s">
        <v>265</v>
      </c>
      <c r="G437" s="33" t="s">
        <v>38</v>
      </c>
      <c r="H437" s="34">
        <v>27608.0</v>
      </c>
      <c r="I437" s="35"/>
      <c r="J437" s="30">
        <v>0.0</v>
      </c>
      <c r="K437" s="30">
        <v>1.0</v>
      </c>
      <c r="L437" s="30">
        <v>0.0</v>
      </c>
      <c r="M437" s="32" t="s">
        <v>39</v>
      </c>
      <c r="N437" s="32" t="s">
        <v>39</v>
      </c>
      <c r="O437" s="30">
        <v>0.0</v>
      </c>
      <c r="P437" s="30">
        <v>0.0</v>
      </c>
      <c r="Q437" s="30">
        <v>0.0</v>
      </c>
      <c r="R437" s="30">
        <v>0.0</v>
      </c>
      <c r="S437" s="30">
        <v>0.0</v>
      </c>
      <c r="T437" s="30">
        <v>0.0</v>
      </c>
      <c r="U437" s="30">
        <v>0.0</v>
      </c>
      <c r="V437" s="30">
        <v>0.0</v>
      </c>
      <c r="W437" s="30">
        <v>0.0</v>
      </c>
      <c r="X437" s="30">
        <v>0.0</v>
      </c>
      <c r="Y437" s="30">
        <v>0.0</v>
      </c>
      <c r="Z437" s="30">
        <v>0.0</v>
      </c>
      <c r="AA437" s="30">
        <v>0.0</v>
      </c>
      <c r="AB437" s="30">
        <v>0.0</v>
      </c>
      <c r="AC437" s="30">
        <v>0.0</v>
      </c>
      <c r="AD437" s="30">
        <v>0.0</v>
      </c>
      <c r="AE437" s="30">
        <v>0.0</v>
      </c>
      <c r="AF437" s="30">
        <v>0.0</v>
      </c>
      <c r="AG437" s="30">
        <v>0.0</v>
      </c>
      <c r="AH437" s="30">
        <v>0.0</v>
      </c>
      <c r="AI437" s="30">
        <v>0.0</v>
      </c>
      <c r="AJ437" s="69"/>
    </row>
    <row r="438">
      <c r="A438" s="30">
        <v>14654.2</v>
      </c>
      <c r="B438" s="80">
        <v>44518.0</v>
      </c>
      <c r="C438" s="81"/>
      <c r="D438" s="32" t="s">
        <v>82</v>
      </c>
      <c r="E438" s="32" t="s">
        <v>36</v>
      </c>
      <c r="F438" s="32" t="s">
        <v>265</v>
      </c>
      <c r="G438" s="33" t="s">
        <v>38</v>
      </c>
      <c r="H438" s="34">
        <v>27608.0</v>
      </c>
      <c r="I438" s="35"/>
      <c r="J438" s="30">
        <v>0.0</v>
      </c>
      <c r="K438" s="30">
        <v>1.0</v>
      </c>
      <c r="L438" s="30">
        <v>0.0</v>
      </c>
      <c r="M438" s="32" t="s">
        <v>39</v>
      </c>
      <c r="N438" s="32" t="s">
        <v>39</v>
      </c>
      <c r="O438" s="30">
        <v>0.0</v>
      </c>
      <c r="P438" s="30">
        <v>0.0</v>
      </c>
      <c r="Q438" s="30">
        <v>0.0</v>
      </c>
      <c r="R438" s="30">
        <v>0.0</v>
      </c>
      <c r="S438" s="30">
        <v>0.0</v>
      </c>
      <c r="T438" s="30">
        <v>0.0</v>
      </c>
      <c r="U438" s="30">
        <v>0.0</v>
      </c>
      <c r="V438" s="30">
        <v>0.0</v>
      </c>
      <c r="W438" s="30">
        <v>0.0</v>
      </c>
      <c r="X438" s="30">
        <v>0.0</v>
      </c>
      <c r="Y438" s="30">
        <v>0.0</v>
      </c>
      <c r="Z438" s="30">
        <v>0.0</v>
      </c>
      <c r="AA438" s="30">
        <v>0.0</v>
      </c>
      <c r="AB438" s="30">
        <v>0.0</v>
      </c>
      <c r="AC438" s="30">
        <v>0.0</v>
      </c>
      <c r="AD438" s="30">
        <v>0.0</v>
      </c>
      <c r="AE438" s="30">
        <v>0.0</v>
      </c>
      <c r="AF438" s="30">
        <v>0.0</v>
      </c>
      <c r="AG438" s="30">
        <v>0.0</v>
      </c>
      <c r="AH438" s="30">
        <v>0.0</v>
      </c>
      <c r="AI438" s="30">
        <v>0.0</v>
      </c>
      <c r="AJ438" s="69"/>
    </row>
    <row r="439">
      <c r="A439" s="30">
        <v>14654.3</v>
      </c>
      <c r="B439" s="80">
        <v>44518.0</v>
      </c>
      <c r="C439" s="81"/>
      <c r="D439" s="32" t="s">
        <v>82</v>
      </c>
      <c r="E439" s="32" t="s">
        <v>36</v>
      </c>
      <c r="J439" s="30">
        <v>1.0</v>
      </c>
      <c r="K439" s="30">
        <v>0.0</v>
      </c>
      <c r="L439" s="30">
        <v>0.0</v>
      </c>
      <c r="M439" s="32" t="s">
        <v>39</v>
      </c>
      <c r="N439" s="32" t="s">
        <v>39</v>
      </c>
      <c r="O439" s="30">
        <v>0.0</v>
      </c>
      <c r="P439" s="30">
        <v>0.0</v>
      </c>
      <c r="Q439" s="30">
        <v>0.0</v>
      </c>
      <c r="R439" s="30">
        <v>0.0</v>
      </c>
      <c r="S439" s="30">
        <v>0.0</v>
      </c>
      <c r="T439" s="30">
        <v>0.0</v>
      </c>
      <c r="U439" s="30">
        <v>0.0</v>
      </c>
      <c r="V439" s="30">
        <v>0.0</v>
      </c>
      <c r="W439" s="30">
        <v>0.0</v>
      </c>
      <c r="X439" s="30">
        <v>0.0</v>
      </c>
      <c r="Y439" s="30">
        <v>0.0</v>
      </c>
      <c r="Z439" s="30">
        <v>0.0</v>
      </c>
      <c r="AA439" s="30">
        <v>0.0</v>
      </c>
      <c r="AB439" s="30">
        <v>0.0</v>
      </c>
      <c r="AC439" s="30">
        <v>0.0</v>
      </c>
      <c r="AD439" s="30">
        <v>0.0</v>
      </c>
      <c r="AE439" s="30">
        <v>0.0</v>
      </c>
      <c r="AF439" s="30">
        <v>0.0</v>
      </c>
      <c r="AG439" s="30">
        <v>0.0</v>
      </c>
      <c r="AH439" s="30">
        <v>0.0</v>
      </c>
      <c r="AI439" s="30">
        <v>0.0</v>
      </c>
      <c r="AJ439" s="69"/>
    </row>
    <row r="440">
      <c r="A440" s="30">
        <v>14655.1</v>
      </c>
      <c r="B440" s="80">
        <v>44518.0</v>
      </c>
      <c r="C440" s="81"/>
      <c r="D440" s="32" t="s">
        <v>312</v>
      </c>
      <c r="E440" s="32" t="s">
        <v>36</v>
      </c>
      <c r="F440" s="32" t="s">
        <v>83</v>
      </c>
      <c r="G440" s="32" t="s">
        <v>38</v>
      </c>
      <c r="H440" s="30">
        <v>27609.0</v>
      </c>
      <c r="I440" s="37"/>
      <c r="J440" s="30">
        <v>0.0</v>
      </c>
      <c r="K440" s="30">
        <v>1.0</v>
      </c>
      <c r="L440" s="30">
        <v>0.0</v>
      </c>
      <c r="M440" s="32" t="s">
        <v>39</v>
      </c>
      <c r="N440" s="32" t="s">
        <v>39</v>
      </c>
      <c r="O440" s="30">
        <v>0.0</v>
      </c>
      <c r="P440" s="30">
        <v>0.0</v>
      </c>
      <c r="Q440" s="30">
        <v>0.0</v>
      </c>
      <c r="R440" s="30">
        <v>0.0</v>
      </c>
      <c r="S440" s="30">
        <v>0.0</v>
      </c>
      <c r="T440" s="30">
        <v>0.0</v>
      </c>
      <c r="U440" s="30">
        <v>0.0</v>
      </c>
      <c r="V440" s="30">
        <v>0.0</v>
      </c>
      <c r="W440" s="30">
        <v>0.0</v>
      </c>
      <c r="X440" s="30">
        <v>0.0</v>
      </c>
      <c r="Y440" s="30">
        <v>0.0</v>
      </c>
      <c r="Z440" s="30">
        <v>0.0</v>
      </c>
      <c r="AA440" s="30">
        <v>0.0</v>
      </c>
      <c r="AB440" s="30">
        <v>0.0</v>
      </c>
      <c r="AC440" s="30">
        <v>0.0</v>
      </c>
      <c r="AD440" s="30">
        <v>0.0</v>
      </c>
      <c r="AE440" s="30">
        <v>0.0</v>
      </c>
      <c r="AF440" s="30">
        <v>0.0</v>
      </c>
      <c r="AG440" s="30">
        <v>0.0</v>
      </c>
      <c r="AH440" s="30">
        <v>0.0</v>
      </c>
      <c r="AI440" s="30">
        <v>0.0</v>
      </c>
      <c r="AJ440" s="69"/>
    </row>
    <row r="441">
      <c r="A441" s="30">
        <v>14656.1</v>
      </c>
      <c r="B441" s="80">
        <v>44519.0</v>
      </c>
      <c r="C441" s="81"/>
      <c r="D441" s="32" t="s">
        <v>416</v>
      </c>
      <c r="E441" s="32" t="s">
        <v>36</v>
      </c>
      <c r="F441" s="32" t="s">
        <v>147</v>
      </c>
      <c r="G441" s="32" t="s">
        <v>38</v>
      </c>
      <c r="H441" s="30">
        <v>27612.0</v>
      </c>
      <c r="I441" s="37"/>
      <c r="J441" s="30">
        <v>0.0</v>
      </c>
      <c r="K441" s="30">
        <v>1.0</v>
      </c>
      <c r="L441" s="30">
        <v>0.0</v>
      </c>
      <c r="M441" s="32" t="s">
        <v>39</v>
      </c>
      <c r="N441" s="32" t="s">
        <v>39</v>
      </c>
      <c r="O441" s="30">
        <v>0.0</v>
      </c>
      <c r="P441" s="30">
        <v>0.0</v>
      </c>
      <c r="Q441" s="30">
        <v>0.0</v>
      </c>
      <c r="R441" s="30">
        <v>0.0</v>
      </c>
      <c r="S441" s="30">
        <v>0.0</v>
      </c>
      <c r="T441" s="30">
        <v>0.0</v>
      </c>
      <c r="U441" s="30">
        <v>0.0</v>
      </c>
      <c r="V441" s="30">
        <v>0.0</v>
      </c>
      <c r="W441" s="30">
        <v>0.0</v>
      </c>
      <c r="X441" s="30">
        <v>0.0</v>
      </c>
      <c r="Y441" s="30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69"/>
    </row>
    <row r="442">
      <c r="A442" s="30">
        <v>14657.1</v>
      </c>
      <c r="B442" s="80">
        <v>44519.0</v>
      </c>
      <c r="C442" s="81"/>
      <c r="D442" s="32" t="s">
        <v>316</v>
      </c>
      <c r="E442" s="32" t="s">
        <v>46</v>
      </c>
      <c r="F442" s="32" t="s">
        <v>170</v>
      </c>
      <c r="G442" s="33" t="s">
        <v>109</v>
      </c>
      <c r="H442" s="34">
        <v>27529.0</v>
      </c>
      <c r="I442" s="35"/>
      <c r="J442" s="30">
        <v>0.0</v>
      </c>
      <c r="K442" s="30">
        <v>1.0</v>
      </c>
      <c r="L442" s="30">
        <v>0.0</v>
      </c>
      <c r="M442" s="32" t="s">
        <v>49</v>
      </c>
      <c r="N442" s="32" t="s">
        <v>39</v>
      </c>
      <c r="O442" s="30">
        <v>0.0</v>
      </c>
      <c r="P442" s="30">
        <v>0.0</v>
      </c>
      <c r="Q442" s="30">
        <v>0.0</v>
      </c>
      <c r="R442" s="30">
        <v>0.0</v>
      </c>
      <c r="S442" s="30">
        <v>0.0</v>
      </c>
      <c r="T442" s="30">
        <v>0.0</v>
      </c>
      <c r="U442" s="30">
        <v>0.0</v>
      </c>
      <c r="V442" s="30">
        <v>0.0</v>
      </c>
      <c r="W442" s="30">
        <v>0.0</v>
      </c>
      <c r="X442" s="30">
        <v>0.0</v>
      </c>
      <c r="Y442" s="30">
        <v>0.0</v>
      </c>
      <c r="Z442" s="30">
        <v>0.0</v>
      </c>
      <c r="AA442" s="30">
        <v>0.0</v>
      </c>
      <c r="AB442" s="30">
        <v>0.0</v>
      </c>
      <c r="AC442" s="30">
        <v>0.0</v>
      </c>
      <c r="AD442" s="30">
        <v>0.0</v>
      </c>
      <c r="AE442" s="30">
        <v>0.0</v>
      </c>
      <c r="AF442" s="30">
        <v>0.0</v>
      </c>
      <c r="AG442" s="30">
        <v>0.0</v>
      </c>
      <c r="AH442" s="30">
        <v>0.0</v>
      </c>
      <c r="AI442" s="30">
        <v>0.0</v>
      </c>
      <c r="AJ442" s="69"/>
    </row>
    <row r="443">
      <c r="A443" s="30">
        <v>14657.2</v>
      </c>
      <c r="B443" s="80">
        <v>44519.0</v>
      </c>
      <c r="C443" s="81"/>
      <c r="D443" s="32" t="s">
        <v>316</v>
      </c>
      <c r="E443" s="32" t="s">
        <v>46</v>
      </c>
      <c r="I443" s="37"/>
      <c r="J443" s="30">
        <v>1.0</v>
      </c>
      <c r="K443" s="30">
        <v>0.0</v>
      </c>
      <c r="L443" s="30">
        <v>0.0</v>
      </c>
      <c r="M443" s="32" t="s">
        <v>39</v>
      </c>
      <c r="N443" s="32" t="s">
        <v>39</v>
      </c>
      <c r="O443" s="30">
        <v>0.0</v>
      </c>
      <c r="P443" s="30">
        <v>0.0</v>
      </c>
      <c r="Q443" s="30">
        <v>0.0</v>
      </c>
      <c r="R443" s="30">
        <v>0.0</v>
      </c>
      <c r="S443" s="30">
        <v>0.0</v>
      </c>
      <c r="T443" s="30">
        <v>0.0</v>
      </c>
      <c r="U443" s="30">
        <v>0.0</v>
      </c>
      <c r="V443" s="30">
        <v>0.0</v>
      </c>
      <c r="W443" s="30">
        <v>0.0</v>
      </c>
      <c r="X443" s="30">
        <v>0.0</v>
      </c>
      <c r="Y443" s="30">
        <v>0.0</v>
      </c>
      <c r="Z443" s="30">
        <v>0.0</v>
      </c>
      <c r="AA443" s="30">
        <v>0.0</v>
      </c>
      <c r="AB443" s="30">
        <v>0.0</v>
      </c>
      <c r="AC443" s="30">
        <v>0.0</v>
      </c>
      <c r="AD443" s="30">
        <v>0.0</v>
      </c>
      <c r="AE443" s="30">
        <v>0.0</v>
      </c>
      <c r="AF443" s="30">
        <v>0.0</v>
      </c>
      <c r="AG443" s="30">
        <v>0.0</v>
      </c>
      <c r="AH443" s="30">
        <v>0.0</v>
      </c>
      <c r="AI443" s="30">
        <v>0.0</v>
      </c>
      <c r="AJ443" s="69"/>
    </row>
    <row r="444">
      <c r="A444" s="30">
        <v>14658.1</v>
      </c>
      <c r="B444" s="80">
        <v>44519.0</v>
      </c>
      <c r="C444" s="80">
        <v>44533.0</v>
      </c>
      <c r="D444" s="32" t="s">
        <v>416</v>
      </c>
      <c r="E444" s="32" t="s">
        <v>36</v>
      </c>
      <c r="F444" s="32" t="s">
        <v>147</v>
      </c>
      <c r="G444" s="33" t="s">
        <v>38</v>
      </c>
      <c r="H444" s="34">
        <v>27612.0</v>
      </c>
      <c r="I444" s="35"/>
      <c r="J444" s="30">
        <v>0.0</v>
      </c>
      <c r="K444" s="30">
        <v>1.0</v>
      </c>
      <c r="L444" s="30">
        <v>0.0</v>
      </c>
      <c r="M444" s="32" t="s">
        <v>39</v>
      </c>
      <c r="N444" s="32" t="s">
        <v>39</v>
      </c>
      <c r="O444" s="30">
        <v>5.0</v>
      </c>
      <c r="P444" s="30">
        <v>11.0</v>
      </c>
      <c r="Q444" s="30">
        <v>7.0</v>
      </c>
      <c r="R444" s="30">
        <v>10.0</v>
      </c>
      <c r="S444" s="30">
        <v>2.0</v>
      </c>
      <c r="T444" s="30">
        <v>1.0</v>
      </c>
      <c r="U444" s="30">
        <v>0.0</v>
      </c>
      <c r="V444" s="30">
        <v>0.0</v>
      </c>
      <c r="W444" s="30">
        <v>0.0</v>
      </c>
      <c r="X444" s="30">
        <v>0.0</v>
      </c>
      <c r="Y444" s="30">
        <v>0.0</v>
      </c>
      <c r="Z444" s="30">
        <v>0.0</v>
      </c>
      <c r="AA444" s="30">
        <v>0.0</v>
      </c>
      <c r="AB444" s="30">
        <v>0.0</v>
      </c>
      <c r="AC444" s="30">
        <v>0.0</v>
      </c>
      <c r="AD444" s="30">
        <v>0.0</v>
      </c>
      <c r="AE444" s="30">
        <v>0.0</v>
      </c>
      <c r="AF444" s="30">
        <v>0.0</v>
      </c>
      <c r="AG444" s="30">
        <v>0.0</v>
      </c>
      <c r="AH444" s="30">
        <v>0.0</v>
      </c>
      <c r="AI444" s="30">
        <v>0.0</v>
      </c>
      <c r="AJ444" s="69"/>
    </row>
    <row r="445">
      <c r="A445" s="30">
        <v>14659.1</v>
      </c>
      <c r="B445" s="80">
        <v>44519.0</v>
      </c>
      <c r="C445" s="81"/>
      <c r="D445" s="32" t="s">
        <v>297</v>
      </c>
      <c r="E445" s="33" t="s">
        <v>36</v>
      </c>
      <c r="F445" s="32" t="s">
        <v>300</v>
      </c>
      <c r="G445" s="32" t="s">
        <v>43</v>
      </c>
      <c r="H445" s="30">
        <v>27545.0</v>
      </c>
      <c r="I445" s="35"/>
      <c r="J445" s="30">
        <v>0.0</v>
      </c>
      <c r="K445" s="30">
        <v>1.0</v>
      </c>
      <c r="L445" s="30">
        <v>0.0</v>
      </c>
      <c r="M445" s="32" t="s">
        <v>39</v>
      </c>
      <c r="N445" s="32" t="s">
        <v>39</v>
      </c>
      <c r="O445" s="30">
        <v>0.0</v>
      </c>
      <c r="P445" s="30">
        <v>0.0</v>
      </c>
      <c r="Q445" s="30">
        <v>0.0</v>
      </c>
      <c r="R445" s="30">
        <v>0.0</v>
      </c>
      <c r="S445" s="30">
        <v>0.0</v>
      </c>
      <c r="T445" s="30">
        <v>0.0</v>
      </c>
      <c r="U445" s="30">
        <v>0.0</v>
      </c>
      <c r="V445" s="30">
        <v>0.0</v>
      </c>
      <c r="W445" s="30">
        <v>0.0</v>
      </c>
      <c r="X445" s="30">
        <v>0.0</v>
      </c>
      <c r="Y445" s="30">
        <v>0.0</v>
      </c>
      <c r="Z445" s="30">
        <v>0.0</v>
      </c>
      <c r="AA445" s="30">
        <v>0.0</v>
      </c>
      <c r="AB445" s="30">
        <v>0.0</v>
      </c>
      <c r="AC445" s="30">
        <v>0.0</v>
      </c>
      <c r="AD445" s="30">
        <v>0.0</v>
      </c>
      <c r="AE445" s="30">
        <v>0.0</v>
      </c>
      <c r="AF445" s="30">
        <v>0.0</v>
      </c>
      <c r="AG445" s="30">
        <v>0.0</v>
      </c>
      <c r="AH445" s="30">
        <v>0.0</v>
      </c>
      <c r="AI445" s="30">
        <v>0.0</v>
      </c>
      <c r="AJ445" s="69"/>
    </row>
    <row r="446">
      <c r="A446" s="30">
        <v>14660.1</v>
      </c>
      <c r="B446" s="80">
        <v>44519.0</v>
      </c>
      <c r="C446" s="35"/>
      <c r="D446" s="32" t="s">
        <v>297</v>
      </c>
      <c r="E446" s="33" t="s">
        <v>36</v>
      </c>
      <c r="F446" s="32" t="s">
        <v>300</v>
      </c>
      <c r="G446" s="32" t="s">
        <v>43</v>
      </c>
      <c r="H446" s="30">
        <v>27545.0</v>
      </c>
      <c r="I446" s="35"/>
      <c r="J446" s="30">
        <v>0.0</v>
      </c>
      <c r="K446" s="30">
        <v>1.0</v>
      </c>
      <c r="L446" s="30">
        <v>0.0</v>
      </c>
      <c r="M446" s="32" t="s">
        <v>39</v>
      </c>
      <c r="N446" s="32" t="s">
        <v>39</v>
      </c>
      <c r="O446" s="30">
        <v>0.0</v>
      </c>
      <c r="P446" s="30">
        <v>0.0</v>
      </c>
      <c r="Q446" s="30">
        <v>0.0</v>
      </c>
      <c r="R446" s="30">
        <v>0.0</v>
      </c>
      <c r="S446" s="30">
        <v>0.0</v>
      </c>
      <c r="T446" s="30">
        <v>0.0</v>
      </c>
      <c r="U446" s="30">
        <v>0.0</v>
      </c>
      <c r="V446" s="30">
        <v>0.0</v>
      </c>
      <c r="W446" s="30">
        <v>0.0</v>
      </c>
      <c r="X446" s="30">
        <v>0.0</v>
      </c>
      <c r="Y446" s="30">
        <v>0.0</v>
      </c>
      <c r="Z446" s="30">
        <v>0.0</v>
      </c>
      <c r="AA446" s="30">
        <v>0.0</v>
      </c>
      <c r="AB446" s="30">
        <v>0.0</v>
      </c>
      <c r="AC446" s="30">
        <v>0.0</v>
      </c>
      <c r="AD446" s="30">
        <v>0.0</v>
      </c>
      <c r="AE446" s="30">
        <v>0.0</v>
      </c>
      <c r="AF446" s="30">
        <v>0.0</v>
      </c>
      <c r="AG446" s="30">
        <v>0.0</v>
      </c>
      <c r="AH446" s="30">
        <v>0.0</v>
      </c>
      <c r="AI446" s="30">
        <v>0.0</v>
      </c>
      <c r="AJ446" s="69"/>
    </row>
    <row r="447">
      <c r="A447" s="30">
        <v>14660.2</v>
      </c>
      <c r="B447" s="80">
        <v>44519.0</v>
      </c>
      <c r="C447" s="35"/>
      <c r="D447" s="32" t="s">
        <v>297</v>
      </c>
      <c r="E447" s="32" t="s">
        <v>36</v>
      </c>
      <c r="F447" s="32" t="s">
        <v>345</v>
      </c>
      <c r="G447" s="32" t="s">
        <v>48</v>
      </c>
      <c r="H447" s="30">
        <v>27571.0</v>
      </c>
      <c r="I447" s="35"/>
      <c r="J447" s="30">
        <v>0.0</v>
      </c>
      <c r="K447" s="30">
        <v>1.0</v>
      </c>
      <c r="L447" s="30">
        <v>0.0</v>
      </c>
      <c r="M447" s="32" t="s">
        <v>39</v>
      </c>
      <c r="N447" s="32" t="s">
        <v>39</v>
      </c>
      <c r="O447" s="30">
        <v>0.0</v>
      </c>
      <c r="P447" s="30">
        <v>0.0</v>
      </c>
      <c r="Q447" s="30">
        <v>0.0</v>
      </c>
      <c r="R447" s="30">
        <v>0.0</v>
      </c>
      <c r="S447" s="30">
        <v>0.0</v>
      </c>
      <c r="T447" s="30">
        <v>0.0</v>
      </c>
      <c r="U447" s="30">
        <v>0.0</v>
      </c>
      <c r="V447" s="30">
        <v>0.0</v>
      </c>
      <c r="W447" s="30">
        <v>0.0</v>
      </c>
      <c r="X447" s="30">
        <v>0.0</v>
      </c>
      <c r="Y447" s="30">
        <v>0.0</v>
      </c>
      <c r="Z447" s="30">
        <v>0.0</v>
      </c>
      <c r="AA447" s="30">
        <v>0.0</v>
      </c>
      <c r="AB447" s="30">
        <v>0.0</v>
      </c>
      <c r="AC447" s="30">
        <v>0.0</v>
      </c>
      <c r="AD447" s="30">
        <v>0.0</v>
      </c>
      <c r="AE447" s="30">
        <v>0.0</v>
      </c>
      <c r="AF447" s="30">
        <v>0.0</v>
      </c>
      <c r="AG447" s="30">
        <v>0.0</v>
      </c>
      <c r="AH447" s="30">
        <v>0.0</v>
      </c>
      <c r="AI447" s="30">
        <v>0.0</v>
      </c>
      <c r="AJ447" s="69"/>
    </row>
    <row r="448">
      <c r="A448" s="30">
        <v>14661.1</v>
      </c>
      <c r="B448" s="80">
        <v>44519.0</v>
      </c>
      <c r="C448" s="81"/>
      <c r="D448" s="32" t="s">
        <v>297</v>
      </c>
      <c r="E448" s="32" t="s">
        <v>36</v>
      </c>
      <c r="F448" s="32" t="s">
        <v>300</v>
      </c>
      <c r="G448" s="33" t="s">
        <v>43</v>
      </c>
      <c r="H448" s="34">
        <v>27545.0</v>
      </c>
      <c r="I448" s="35"/>
      <c r="J448" s="30">
        <v>0.0</v>
      </c>
      <c r="K448" s="30">
        <v>1.0</v>
      </c>
      <c r="L448" s="30">
        <v>0.0</v>
      </c>
      <c r="M448" s="32" t="s">
        <v>39</v>
      </c>
      <c r="N448" s="32" t="s">
        <v>39</v>
      </c>
      <c r="O448" s="30">
        <v>0.0</v>
      </c>
      <c r="P448" s="30">
        <v>0.0</v>
      </c>
      <c r="Q448" s="30">
        <v>0.0</v>
      </c>
      <c r="R448" s="30">
        <v>0.0</v>
      </c>
      <c r="S448" s="30">
        <v>0.0</v>
      </c>
      <c r="T448" s="30">
        <v>0.0</v>
      </c>
      <c r="U448" s="30">
        <v>0.0</v>
      </c>
      <c r="V448" s="30">
        <v>0.0</v>
      </c>
      <c r="W448" s="30">
        <v>0.0</v>
      </c>
      <c r="X448" s="30">
        <v>0.0</v>
      </c>
      <c r="Y448" s="30">
        <v>0.0</v>
      </c>
      <c r="Z448" s="30">
        <v>0.0</v>
      </c>
      <c r="AA448" s="30">
        <v>0.0</v>
      </c>
      <c r="AB448" s="30">
        <v>0.0</v>
      </c>
      <c r="AC448" s="30">
        <v>0.0</v>
      </c>
      <c r="AD448" s="30">
        <v>0.0</v>
      </c>
      <c r="AE448" s="30">
        <v>0.0</v>
      </c>
      <c r="AF448" s="30">
        <v>0.0</v>
      </c>
      <c r="AG448" s="30">
        <v>0.0</v>
      </c>
      <c r="AH448" s="30">
        <v>0.0</v>
      </c>
      <c r="AI448" s="30">
        <v>0.0</v>
      </c>
      <c r="AJ448" s="69"/>
    </row>
    <row r="449">
      <c r="A449" s="30">
        <v>14662.1</v>
      </c>
      <c r="B449" s="80">
        <v>44519.0</v>
      </c>
      <c r="C449" s="81"/>
      <c r="D449" s="32" t="s">
        <v>282</v>
      </c>
      <c r="E449" s="32" t="s">
        <v>36</v>
      </c>
      <c r="F449" s="32" t="s">
        <v>338</v>
      </c>
      <c r="G449" s="33" t="s">
        <v>38</v>
      </c>
      <c r="H449" s="34">
        <v>27614.0</v>
      </c>
      <c r="I449" s="35"/>
      <c r="J449" s="30">
        <v>0.0</v>
      </c>
      <c r="K449" s="30">
        <v>1.0</v>
      </c>
      <c r="L449" s="30">
        <v>0.0</v>
      </c>
      <c r="M449" s="32" t="s">
        <v>49</v>
      </c>
      <c r="N449" s="32" t="s">
        <v>39</v>
      </c>
      <c r="O449" s="30">
        <v>0.0</v>
      </c>
      <c r="P449" s="30">
        <v>0.0</v>
      </c>
      <c r="Q449" s="30">
        <v>0.0</v>
      </c>
      <c r="R449" s="30">
        <v>0.0</v>
      </c>
      <c r="S449" s="30">
        <v>0.0</v>
      </c>
      <c r="T449" s="30">
        <v>0.0</v>
      </c>
      <c r="U449" s="30">
        <v>0.0</v>
      </c>
      <c r="V449" s="30">
        <v>0.0</v>
      </c>
      <c r="W449" s="30">
        <v>0.0</v>
      </c>
      <c r="X449" s="30">
        <v>0.0</v>
      </c>
      <c r="Y449" s="30">
        <v>0.0</v>
      </c>
      <c r="Z449" s="30">
        <v>0.0</v>
      </c>
      <c r="AA449" s="30">
        <v>0.0</v>
      </c>
      <c r="AB449" s="30">
        <v>0.0</v>
      </c>
      <c r="AC449" s="30">
        <v>0.0</v>
      </c>
      <c r="AD449" s="30">
        <v>0.0</v>
      </c>
      <c r="AE449" s="30">
        <v>0.0</v>
      </c>
      <c r="AF449" s="30">
        <v>0.0</v>
      </c>
      <c r="AG449" s="30">
        <v>0.0</v>
      </c>
      <c r="AH449" s="30">
        <v>0.0</v>
      </c>
      <c r="AI449" s="30">
        <v>0.0</v>
      </c>
      <c r="AJ449" s="69"/>
    </row>
    <row r="450">
      <c r="A450" s="30">
        <v>14663.1</v>
      </c>
      <c r="B450" s="80">
        <v>44519.0</v>
      </c>
      <c r="C450" s="81"/>
      <c r="D450" s="32" t="s">
        <v>470</v>
      </c>
      <c r="E450" s="32" t="s">
        <v>160</v>
      </c>
      <c r="F450" s="32" t="s">
        <v>189</v>
      </c>
      <c r="G450" s="32" t="s">
        <v>107</v>
      </c>
      <c r="H450" s="30">
        <v>27519.0</v>
      </c>
      <c r="I450" s="37"/>
      <c r="J450" s="30">
        <v>0.0</v>
      </c>
      <c r="K450" s="30">
        <v>1.0</v>
      </c>
      <c r="L450" s="30">
        <v>0.0</v>
      </c>
      <c r="M450" s="32" t="s">
        <v>39</v>
      </c>
      <c r="N450" s="32" t="s">
        <v>39</v>
      </c>
      <c r="O450" s="30">
        <v>0.0</v>
      </c>
      <c r="P450" s="30">
        <v>0.0</v>
      </c>
      <c r="Q450" s="30">
        <v>0.0</v>
      </c>
      <c r="R450" s="30">
        <v>0.0</v>
      </c>
      <c r="S450" s="30">
        <v>0.0</v>
      </c>
      <c r="T450" s="30">
        <v>0.0</v>
      </c>
      <c r="U450" s="30">
        <v>0.0</v>
      </c>
      <c r="V450" s="30">
        <v>0.0</v>
      </c>
      <c r="W450" s="30">
        <v>0.0</v>
      </c>
      <c r="X450" s="30">
        <v>0.0</v>
      </c>
      <c r="Y450" s="30">
        <v>0.0</v>
      </c>
      <c r="Z450" s="30">
        <v>0.0</v>
      </c>
      <c r="AA450" s="30">
        <v>0.0</v>
      </c>
      <c r="AB450" s="30">
        <v>0.0</v>
      </c>
      <c r="AC450" s="30">
        <v>0.0</v>
      </c>
      <c r="AD450" s="30">
        <v>0.0</v>
      </c>
      <c r="AE450" s="30">
        <v>0.0</v>
      </c>
      <c r="AF450" s="30">
        <v>0.0</v>
      </c>
      <c r="AG450" s="30">
        <v>0.0</v>
      </c>
      <c r="AH450" s="30">
        <v>0.0</v>
      </c>
      <c r="AI450" s="30">
        <v>0.0</v>
      </c>
      <c r="AJ450" s="69"/>
    </row>
    <row r="451">
      <c r="A451" s="30">
        <v>14663.2</v>
      </c>
      <c r="B451" s="80">
        <v>44519.0</v>
      </c>
      <c r="C451" s="81"/>
      <c r="D451" s="32" t="s">
        <v>470</v>
      </c>
      <c r="E451" s="32" t="s">
        <v>160</v>
      </c>
      <c r="F451" s="37"/>
      <c r="G451" s="37"/>
      <c r="H451" s="37"/>
      <c r="I451" s="37"/>
      <c r="J451" s="30">
        <v>0.0</v>
      </c>
      <c r="K451" s="30">
        <v>0.0</v>
      </c>
      <c r="L451" s="30">
        <v>1.0</v>
      </c>
      <c r="M451" s="32" t="s">
        <v>39</v>
      </c>
      <c r="N451" s="32" t="s">
        <v>39</v>
      </c>
      <c r="O451" s="30">
        <v>0.0</v>
      </c>
      <c r="P451" s="30">
        <v>0.0</v>
      </c>
      <c r="Q451" s="30">
        <v>0.0</v>
      </c>
      <c r="R451" s="30">
        <v>0.0</v>
      </c>
      <c r="S451" s="30">
        <v>0.0</v>
      </c>
      <c r="T451" s="30">
        <v>0.0</v>
      </c>
      <c r="U451" s="30">
        <v>0.0</v>
      </c>
      <c r="V451" s="30">
        <v>0.0</v>
      </c>
      <c r="W451" s="30">
        <v>0.0</v>
      </c>
      <c r="X451" s="30">
        <v>0.0</v>
      </c>
      <c r="Y451" s="30">
        <v>0.0</v>
      </c>
      <c r="Z451" s="30">
        <v>0.0</v>
      </c>
      <c r="AA451" s="30">
        <v>0.0</v>
      </c>
      <c r="AB451" s="30">
        <v>0.0</v>
      </c>
      <c r="AC451" s="30">
        <v>0.0</v>
      </c>
      <c r="AD451" s="30">
        <v>0.0</v>
      </c>
      <c r="AE451" s="30">
        <v>0.0</v>
      </c>
      <c r="AF451" s="30">
        <v>0.0</v>
      </c>
      <c r="AG451" s="30">
        <v>0.0</v>
      </c>
      <c r="AH451" s="30">
        <v>0.0</v>
      </c>
      <c r="AI451" s="30">
        <v>0.0</v>
      </c>
      <c r="AJ451" s="69"/>
    </row>
    <row r="452">
      <c r="A452" s="30">
        <v>14663.3</v>
      </c>
      <c r="B452" s="80">
        <v>44519.0</v>
      </c>
      <c r="C452" s="81"/>
      <c r="D452" s="32" t="s">
        <v>470</v>
      </c>
      <c r="E452" s="33" t="s">
        <v>160</v>
      </c>
      <c r="F452" s="37"/>
      <c r="G452" s="37"/>
      <c r="H452" s="37"/>
      <c r="I452" s="35"/>
      <c r="J452" s="30">
        <v>1.0</v>
      </c>
      <c r="K452" s="30">
        <v>0.0</v>
      </c>
      <c r="L452" s="30">
        <v>0.0</v>
      </c>
      <c r="M452" s="32" t="s">
        <v>39</v>
      </c>
      <c r="N452" s="32" t="s">
        <v>39</v>
      </c>
      <c r="O452" s="30">
        <v>0.0</v>
      </c>
      <c r="P452" s="30">
        <v>0.0</v>
      </c>
      <c r="Q452" s="30">
        <v>0.0</v>
      </c>
      <c r="R452" s="30">
        <v>0.0</v>
      </c>
      <c r="S452" s="30">
        <v>0.0</v>
      </c>
      <c r="T452" s="30">
        <v>0.0</v>
      </c>
      <c r="U452" s="30">
        <v>0.0</v>
      </c>
      <c r="V452" s="30">
        <v>0.0</v>
      </c>
      <c r="W452" s="30">
        <v>0.0</v>
      </c>
      <c r="X452" s="30">
        <v>0.0</v>
      </c>
      <c r="Y452" s="30">
        <v>0.0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69"/>
    </row>
    <row r="453">
      <c r="A453" s="30">
        <v>14664.1</v>
      </c>
      <c r="B453" s="80">
        <v>44519.0</v>
      </c>
      <c r="C453" s="81"/>
      <c r="D453" s="32" t="s">
        <v>306</v>
      </c>
      <c r="E453" s="32" t="s">
        <v>36</v>
      </c>
      <c r="F453" s="32" t="s">
        <v>59</v>
      </c>
      <c r="G453" s="33" t="s">
        <v>38</v>
      </c>
      <c r="H453" s="34">
        <v>27610.0</v>
      </c>
      <c r="I453" s="35"/>
      <c r="J453" s="30">
        <v>0.0</v>
      </c>
      <c r="K453" s="30">
        <v>1.0</v>
      </c>
      <c r="L453" s="30">
        <v>0.0</v>
      </c>
      <c r="M453" s="32" t="s">
        <v>49</v>
      </c>
      <c r="N453" s="32" t="s">
        <v>39</v>
      </c>
      <c r="O453" s="30">
        <v>0.0</v>
      </c>
      <c r="P453" s="30">
        <v>0.0</v>
      </c>
      <c r="Q453" s="30">
        <v>0.0</v>
      </c>
      <c r="R453" s="30">
        <v>0.0</v>
      </c>
      <c r="S453" s="30">
        <v>0.0</v>
      </c>
      <c r="T453" s="30">
        <v>0.0</v>
      </c>
      <c r="U453" s="30">
        <v>0.0</v>
      </c>
      <c r="V453" s="30">
        <v>0.0</v>
      </c>
      <c r="W453" s="30">
        <v>0.0</v>
      </c>
      <c r="X453" s="30">
        <v>0.0</v>
      </c>
      <c r="Y453" s="30">
        <v>0.0</v>
      </c>
      <c r="Z453" s="30">
        <v>0.0</v>
      </c>
      <c r="AA453" s="30">
        <v>0.0</v>
      </c>
      <c r="AB453" s="30">
        <v>0.0</v>
      </c>
      <c r="AC453" s="30">
        <v>0.0</v>
      </c>
      <c r="AD453" s="30">
        <v>0.0</v>
      </c>
      <c r="AE453" s="30">
        <v>0.0</v>
      </c>
      <c r="AF453" s="30">
        <v>0.0</v>
      </c>
      <c r="AG453" s="30">
        <v>0.0</v>
      </c>
      <c r="AH453" s="30">
        <v>0.0</v>
      </c>
      <c r="AI453" s="30">
        <v>0.0</v>
      </c>
      <c r="AJ453" s="69"/>
    </row>
    <row r="454">
      <c r="A454" s="30">
        <v>14664.2</v>
      </c>
      <c r="B454" s="80">
        <v>44519.0</v>
      </c>
      <c r="C454" s="81"/>
      <c r="D454" s="32" t="s">
        <v>306</v>
      </c>
      <c r="E454" s="32" t="s">
        <v>36</v>
      </c>
      <c r="F454" s="32" t="s">
        <v>59</v>
      </c>
      <c r="G454" s="32" t="s">
        <v>38</v>
      </c>
      <c r="H454" s="30">
        <v>27610.0</v>
      </c>
      <c r="I454" s="37"/>
      <c r="J454" s="30">
        <v>0.0</v>
      </c>
      <c r="K454" s="30">
        <v>1.0</v>
      </c>
      <c r="L454" s="30">
        <v>0.0</v>
      </c>
      <c r="M454" s="32" t="s">
        <v>49</v>
      </c>
      <c r="N454" s="32" t="s">
        <v>39</v>
      </c>
      <c r="O454" s="30">
        <v>0.0</v>
      </c>
      <c r="P454" s="30">
        <v>0.0</v>
      </c>
      <c r="Q454" s="30">
        <v>0.0</v>
      </c>
      <c r="R454" s="30">
        <v>0.0</v>
      </c>
      <c r="S454" s="30">
        <v>0.0</v>
      </c>
      <c r="T454" s="30">
        <v>0.0</v>
      </c>
      <c r="U454" s="30">
        <v>0.0</v>
      </c>
      <c r="V454" s="30">
        <v>0.0</v>
      </c>
      <c r="W454" s="30">
        <v>0.0</v>
      </c>
      <c r="X454" s="30">
        <v>0.0</v>
      </c>
      <c r="Y454" s="30">
        <v>0.0</v>
      </c>
      <c r="Z454" s="30">
        <v>0.0</v>
      </c>
      <c r="AA454" s="30">
        <v>0.0</v>
      </c>
      <c r="AB454" s="30">
        <v>0.0</v>
      </c>
      <c r="AC454" s="30">
        <v>0.0</v>
      </c>
      <c r="AD454" s="30">
        <v>0.0</v>
      </c>
      <c r="AE454" s="30">
        <v>0.0</v>
      </c>
      <c r="AF454" s="30">
        <v>0.0</v>
      </c>
      <c r="AG454" s="30">
        <v>0.0</v>
      </c>
      <c r="AH454" s="30">
        <v>0.0</v>
      </c>
      <c r="AI454" s="30">
        <v>0.0</v>
      </c>
      <c r="AJ454" s="69"/>
    </row>
    <row r="455">
      <c r="A455" s="30">
        <v>14664.3</v>
      </c>
      <c r="B455" s="80">
        <v>44519.0</v>
      </c>
      <c r="C455" s="81"/>
      <c r="D455" s="32" t="s">
        <v>306</v>
      </c>
      <c r="E455" s="32" t="s">
        <v>36</v>
      </c>
      <c r="F455" s="32" t="s">
        <v>355</v>
      </c>
      <c r="G455" s="33" t="s">
        <v>51</v>
      </c>
      <c r="H455" s="34">
        <v>27539.0</v>
      </c>
      <c r="I455" s="35"/>
      <c r="J455" s="30">
        <v>0.0</v>
      </c>
      <c r="K455" s="30">
        <v>1.0</v>
      </c>
      <c r="L455" s="30">
        <v>0.0</v>
      </c>
      <c r="M455" s="32" t="s">
        <v>49</v>
      </c>
      <c r="N455" s="32" t="s">
        <v>39</v>
      </c>
      <c r="O455" s="30">
        <v>0.0</v>
      </c>
      <c r="P455" s="30">
        <v>0.0</v>
      </c>
      <c r="Q455" s="30">
        <v>0.0</v>
      </c>
      <c r="R455" s="30">
        <v>0.0</v>
      </c>
      <c r="S455" s="30">
        <v>0.0</v>
      </c>
      <c r="T455" s="30">
        <v>0.0</v>
      </c>
      <c r="U455" s="30">
        <v>0.0</v>
      </c>
      <c r="V455" s="30">
        <v>0.0</v>
      </c>
      <c r="W455" s="30">
        <v>0.0</v>
      </c>
      <c r="X455" s="30">
        <v>0.0</v>
      </c>
      <c r="Y455" s="30">
        <v>0.0</v>
      </c>
      <c r="Z455" s="30">
        <v>0.0</v>
      </c>
      <c r="AA455" s="30">
        <v>0.0</v>
      </c>
      <c r="AB455" s="30">
        <v>0.0</v>
      </c>
      <c r="AC455" s="30">
        <v>0.0</v>
      </c>
      <c r="AD455" s="30">
        <v>0.0</v>
      </c>
      <c r="AE455" s="30">
        <v>0.0</v>
      </c>
      <c r="AF455" s="30">
        <v>0.0</v>
      </c>
      <c r="AG455" s="30">
        <v>0.0</v>
      </c>
      <c r="AH455" s="30">
        <v>0.0</v>
      </c>
      <c r="AI455" s="30">
        <v>0.0</v>
      </c>
      <c r="AJ455" s="69"/>
    </row>
    <row r="456">
      <c r="A456" s="30">
        <v>14664.4</v>
      </c>
      <c r="B456" s="80">
        <v>44519.0</v>
      </c>
      <c r="C456" s="81"/>
      <c r="D456" s="32" t="s">
        <v>306</v>
      </c>
      <c r="E456" s="33" t="s">
        <v>36</v>
      </c>
      <c r="F456" s="32" t="s">
        <v>307</v>
      </c>
      <c r="G456" s="32" t="s">
        <v>109</v>
      </c>
      <c r="H456" s="30">
        <v>27529.0</v>
      </c>
      <c r="I456" s="35"/>
      <c r="J456" s="30">
        <v>0.0</v>
      </c>
      <c r="K456" s="30">
        <v>1.0</v>
      </c>
      <c r="L456" s="30">
        <v>0.0</v>
      </c>
      <c r="M456" s="32" t="s">
        <v>49</v>
      </c>
      <c r="N456" s="32" t="s">
        <v>39</v>
      </c>
      <c r="O456" s="30">
        <v>0.0</v>
      </c>
      <c r="P456" s="30">
        <v>0.0</v>
      </c>
      <c r="Q456" s="30">
        <v>0.0</v>
      </c>
      <c r="R456" s="30">
        <v>0.0</v>
      </c>
      <c r="S456" s="30">
        <v>0.0</v>
      </c>
      <c r="T456" s="30">
        <v>0.0</v>
      </c>
      <c r="U456" s="30">
        <v>0.0</v>
      </c>
      <c r="V456" s="30">
        <v>0.0</v>
      </c>
      <c r="W456" s="30">
        <v>0.0</v>
      </c>
      <c r="X456" s="30">
        <v>0.0</v>
      </c>
      <c r="Y456" s="30">
        <v>0.0</v>
      </c>
      <c r="Z456" s="30">
        <v>0.0</v>
      </c>
      <c r="AA456" s="30">
        <v>0.0</v>
      </c>
      <c r="AB456" s="30">
        <v>0.0</v>
      </c>
      <c r="AC456" s="30">
        <v>0.0</v>
      </c>
      <c r="AD456" s="30">
        <v>0.0</v>
      </c>
      <c r="AE456" s="30">
        <v>0.0</v>
      </c>
      <c r="AF456" s="30">
        <v>0.0</v>
      </c>
      <c r="AG456" s="30">
        <v>0.0</v>
      </c>
      <c r="AH456" s="30">
        <v>0.0</v>
      </c>
      <c r="AI456" s="30">
        <v>0.0</v>
      </c>
      <c r="AJ456" s="69"/>
    </row>
    <row r="457">
      <c r="A457" s="30">
        <v>14664.5</v>
      </c>
      <c r="B457" s="80">
        <v>44519.0</v>
      </c>
      <c r="C457" s="81"/>
      <c r="D457" s="32" t="s">
        <v>306</v>
      </c>
      <c r="E457" s="32" t="s">
        <v>36</v>
      </c>
      <c r="F457" s="32" t="s">
        <v>307</v>
      </c>
      <c r="G457" s="33" t="s">
        <v>109</v>
      </c>
      <c r="H457" s="34">
        <v>27529.0</v>
      </c>
      <c r="I457" s="35"/>
      <c r="J457" s="30">
        <v>0.0</v>
      </c>
      <c r="K457" s="30">
        <v>1.0</v>
      </c>
      <c r="L457" s="30">
        <v>0.0</v>
      </c>
      <c r="M457" s="32" t="s">
        <v>49</v>
      </c>
      <c r="N457" s="32" t="s">
        <v>39</v>
      </c>
      <c r="O457" s="30">
        <v>0.0</v>
      </c>
      <c r="P457" s="30">
        <v>0.0</v>
      </c>
      <c r="Q457" s="30">
        <v>0.0</v>
      </c>
      <c r="R457" s="30">
        <v>0.0</v>
      </c>
      <c r="S457" s="30">
        <v>0.0</v>
      </c>
      <c r="T457" s="30">
        <v>0.0</v>
      </c>
      <c r="U457" s="30">
        <v>0.0</v>
      </c>
      <c r="V457" s="30">
        <v>0.0</v>
      </c>
      <c r="W457" s="30">
        <v>0.0</v>
      </c>
      <c r="X457" s="30">
        <v>0.0</v>
      </c>
      <c r="Y457" s="30">
        <v>0.0</v>
      </c>
      <c r="Z457" s="30">
        <v>0.0</v>
      </c>
      <c r="AA457" s="30">
        <v>0.0</v>
      </c>
      <c r="AB457" s="30">
        <v>0.0</v>
      </c>
      <c r="AC457" s="30">
        <v>0.0</v>
      </c>
      <c r="AD457" s="30">
        <v>0.0</v>
      </c>
      <c r="AE457" s="30">
        <v>0.0</v>
      </c>
      <c r="AF457" s="30">
        <v>0.0</v>
      </c>
      <c r="AG457" s="30">
        <v>0.0</v>
      </c>
      <c r="AH457" s="30">
        <v>0.0</v>
      </c>
      <c r="AI457" s="30">
        <v>0.0</v>
      </c>
      <c r="AJ457" s="69"/>
    </row>
    <row r="458">
      <c r="A458" s="30">
        <v>14664.6</v>
      </c>
      <c r="B458" s="80">
        <v>44519.0</v>
      </c>
      <c r="C458" s="126"/>
      <c r="D458" s="32" t="s">
        <v>306</v>
      </c>
      <c r="E458" s="32" t="s">
        <v>36</v>
      </c>
      <c r="J458" s="30">
        <v>0.0</v>
      </c>
      <c r="K458" s="30">
        <v>0.0</v>
      </c>
      <c r="L458" s="30">
        <v>1.0</v>
      </c>
      <c r="M458" s="32" t="s">
        <v>49</v>
      </c>
      <c r="N458" s="32" t="s">
        <v>39</v>
      </c>
      <c r="O458" s="30">
        <v>0.0</v>
      </c>
      <c r="P458" s="30">
        <v>0.0</v>
      </c>
      <c r="Q458" s="30">
        <v>0.0</v>
      </c>
      <c r="R458" s="30">
        <v>0.0</v>
      </c>
      <c r="S458" s="30">
        <v>0.0</v>
      </c>
      <c r="T458" s="30">
        <v>0.0</v>
      </c>
      <c r="U458" s="30">
        <v>0.0</v>
      </c>
      <c r="V458" s="30">
        <v>0.0</v>
      </c>
      <c r="W458" s="30">
        <v>0.0</v>
      </c>
      <c r="X458" s="30">
        <v>0.0</v>
      </c>
      <c r="Y458" s="30">
        <v>0.0</v>
      </c>
      <c r="Z458" s="30">
        <v>0.0</v>
      </c>
      <c r="AA458" s="30">
        <v>0.0</v>
      </c>
      <c r="AB458" s="30">
        <v>0.0</v>
      </c>
      <c r="AC458" s="30">
        <v>0.0</v>
      </c>
      <c r="AD458" s="30">
        <v>0.0</v>
      </c>
      <c r="AE458" s="30">
        <v>0.0</v>
      </c>
      <c r="AF458" s="30">
        <v>0.0</v>
      </c>
      <c r="AG458" s="30">
        <v>0.0</v>
      </c>
      <c r="AH458" s="30">
        <v>0.0</v>
      </c>
      <c r="AI458" s="30">
        <v>0.0</v>
      </c>
      <c r="AJ458" s="69"/>
    </row>
    <row r="459">
      <c r="A459" s="30">
        <v>14665.1</v>
      </c>
      <c r="B459" s="80">
        <v>44519.0</v>
      </c>
      <c r="C459" s="35"/>
      <c r="D459" s="32" t="s">
        <v>306</v>
      </c>
      <c r="E459" s="32" t="s">
        <v>36</v>
      </c>
      <c r="J459" s="30">
        <v>1.0</v>
      </c>
      <c r="K459" s="30">
        <v>0.0</v>
      </c>
      <c r="L459" s="30">
        <v>0.0</v>
      </c>
      <c r="M459" s="32" t="s">
        <v>49</v>
      </c>
      <c r="N459" s="32" t="s">
        <v>39</v>
      </c>
      <c r="O459" s="30">
        <v>0.0</v>
      </c>
      <c r="P459" s="30">
        <v>0.0</v>
      </c>
      <c r="Q459" s="30">
        <v>0.0</v>
      </c>
      <c r="R459" s="30">
        <v>0.0</v>
      </c>
      <c r="S459" s="30">
        <v>0.0</v>
      </c>
      <c r="T459" s="30">
        <v>0.0</v>
      </c>
      <c r="U459" s="30">
        <v>0.0</v>
      </c>
      <c r="V459" s="30">
        <v>0.0</v>
      </c>
      <c r="W459" s="30">
        <v>0.0</v>
      </c>
      <c r="X459" s="30">
        <v>0.0</v>
      </c>
      <c r="Y459" s="30">
        <v>0.0</v>
      </c>
      <c r="Z459" s="30">
        <v>0.0</v>
      </c>
      <c r="AA459" s="30">
        <v>0.0</v>
      </c>
      <c r="AB459" s="30">
        <v>0.0</v>
      </c>
      <c r="AC459" s="30">
        <v>0.0</v>
      </c>
      <c r="AD459" s="30">
        <v>0.0</v>
      </c>
      <c r="AE459" s="30">
        <v>0.0</v>
      </c>
      <c r="AF459" s="30">
        <v>0.0</v>
      </c>
      <c r="AG459" s="30">
        <v>0.0</v>
      </c>
      <c r="AH459" s="30">
        <v>0.0</v>
      </c>
      <c r="AI459" s="30">
        <v>0.0</v>
      </c>
      <c r="AJ459" s="69"/>
    </row>
    <row r="460">
      <c r="A460" s="30">
        <v>14665.2</v>
      </c>
      <c r="B460" s="80">
        <v>44519.0</v>
      </c>
      <c r="C460" s="81"/>
      <c r="D460" s="32" t="s">
        <v>306</v>
      </c>
      <c r="E460" s="32" t="s">
        <v>36</v>
      </c>
      <c r="J460" s="30">
        <v>1.0</v>
      </c>
      <c r="K460" s="30">
        <v>0.0</v>
      </c>
      <c r="L460" s="30">
        <v>0.0</v>
      </c>
      <c r="M460" s="32" t="s">
        <v>49</v>
      </c>
      <c r="N460" s="32" t="s">
        <v>39</v>
      </c>
      <c r="O460" s="30">
        <v>0.0</v>
      </c>
      <c r="P460" s="30">
        <v>0.0</v>
      </c>
      <c r="Q460" s="30">
        <v>0.0</v>
      </c>
      <c r="R460" s="30">
        <v>0.0</v>
      </c>
      <c r="S460" s="30">
        <v>0.0</v>
      </c>
      <c r="T460" s="30">
        <v>0.0</v>
      </c>
      <c r="U460" s="30">
        <v>0.0</v>
      </c>
      <c r="V460" s="30">
        <v>0.0</v>
      </c>
      <c r="W460" s="30">
        <v>0.0</v>
      </c>
      <c r="X460" s="30">
        <v>0.0</v>
      </c>
      <c r="Y460" s="30">
        <v>0.0</v>
      </c>
      <c r="Z460" s="30">
        <v>0.0</v>
      </c>
      <c r="AA460" s="30">
        <v>0.0</v>
      </c>
      <c r="AB460" s="30">
        <v>0.0</v>
      </c>
      <c r="AC460" s="30">
        <v>0.0</v>
      </c>
      <c r="AD460" s="30">
        <v>0.0</v>
      </c>
      <c r="AE460" s="30">
        <v>0.0</v>
      </c>
      <c r="AF460" s="30">
        <v>0.0</v>
      </c>
      <c r="AG460" s="30">
        <v>0.0</v>
      </c>
      <c r="AH460" s="30">
        <v>0.0</v>
      </c>
      <c r="AI460" s="30">
        <v>0.0</v>
      </c>
      <c r="AJ460" s="69"/>
    </row>
    <row r="461">
      <c r="A461" s="30">
        <v>14666.1</v>
      </c>
      <c r="B461" s="80">
        <v>44519.0</v>
      </c>
      <c r="C461" s="81"/>
      <c r="D461" s="32" t="s">
        <v>184</v>
      </c>
      <c r="E461" s="32" t="s">
        <v>36</v>
      </c>
      <c r="F461" s="32" t="s">
        <v>254</v>
      </c>
      <c r="G461" s="33" t="s">
        <v>38</v>
      </c>
      <c r="H461" s="34">
        <v>27615.0</v>
      </c>
      <c r="I461" s="35"/>
      <c r="J461" s="30">
        <v>0.0</v>
      </c>
      <c r="K461" s="30">
        <v>1.0</v>
      </c>
      <c r="L461" s="30">
        <v>0.0</v>
      </c>
      <c r="M461" s="32" t="s">
        <v>49</v>
      </c>
      <c r="N461" s="32" t="s">
        <v>39</v>
      </c>
      <c r="O461" s="30">
        <v>0.0</v>
      </c>
      <c r="P461" s="30">
        <v>0.0</v>
      </c>
      <c r="Q461" s="30">
        <v>0.0</v>
      </c>
      <c r="R461" s="30">
        <v>0.0</v>
      </c>
      <c r="S461" s="30">
        <v>0.0</v>
      </c>
      <c r="T461" s="30">
        <v>0.0</v>
      </c>
      <c r="U461" s="30">
        <v>0.0</v>
      </c>
      <c r="V461" s="30">
        <v>0.0</v>
      </c>
      <c r="W461" s="30">
        <v>0.0</v>
      </c>
      <c r="X461" s="30">
        <v>0.0</v>
      </c>
      <c r="Y461" s="30">
        <v>0.0</v>
      </c>
      <c r="Z461" s="30">
        <v>0.0</v>
      </c>
      <c r="AA461" s="30">
        <v>0.0</v>
      </c>
      <c r="AB461" s="30">
        <v>0.0</v>
      </c>
      <c r="AC461" s="30">
        <v>0.0</v>
      </c>
      <c r="AD461" s="30">
        <v>0.0</v>
      </c>
      <c r="AE461" s="30">
        <v>0.0</v>
      </c>
      <c r="AF461" s="30">
        <v>0.0</v>
      </c>
      <c r="AG461" s="30">
        <v>0.0</v>
      </c>
      <c r="AH461" s="30">
        <v>0.0</v>
      </c>
      <c r="AI461" s="30">
        <v>0.0</v>
      </c>
      <c r="AJ461" s="69"/>
    </row>
    <row r="462">
      <c r="A462" s="30">
        <v>14666.2</v>
      </c>
      <c r="B462" s="80">
        <v>44519.0</v>
      </c>
      <c r="C462" s="81"/>
      <c r="D462" s="32" t="s">
        <v>184</v>
      </c>
      <c r="E462" s="32" t="s">
        <v>36</v>
      </c>
      <c r="F462" s="32" t="s">
        <v>70</v>
      </c>
      <c r="G462" s="32" t="s">
        <v>38</v>
      </c>
      <c r="H462" s="30">
        <v>27615.0</v>
      </c>
      <c r="I462" s="37"/>
      <c r="J462" s="30">
        <v>0.0</v>
      </c>
      <c r="K462" s="30">
        <v>1.0</v>
      </c>
      <c r="L462" s="30">
        <v>0.0</v>
      </c>
      <c r="M462" s="32" t="s">
        <v>49</v>
      </c>
      <c r="N462" s="32" t="s">
        <v>39</v>
      </c>
      <c r="O462" s="30">
        <v>0.0</v>
      </c>
      <c r="P462" s="30">
        <v>0.0</v>
      </c>
      <c r="Q462" s="30">
        <v>0.0</v>
      </c>
      <c r="R462" s="30">
        <v>0.0</v>
      </c>
      <c r="S462" s="30">
        <v>0.0</v>
      </c>
      <c r="T462" s="30">
        <v>0.0</v>
      </c>
      <c r="U462" s="30">
        <v>0.0</v>
      </c>
      <c r="V462" s="30">
        <v>0.0</v>
      </c>
      <c r="W462" s="30">
        <v>0.0</v>
      </c>
      <c r="X462" s="30">
        <v>0.0</v>
      </c>
      <c r="Y462" s="30">
        <v>0.0</v>
      </c>
      <c r="Z462" s="30">
        <v>0.0</v>
      </c>
      <c r="AA462" s="30">
        <v>0.0</v>
      </c>
      <c r="AB462" s="30">
        <v>0.0</v>
      </c>
      <c r="AC462" s="30">
        <v>0.0</v>
      </c>
      <c r="AD462" s="30">
        <v>0.0</v>
      </c>
      <c r="AE462" s="30">
        <v>0.0</v>
      </c>
      <c r="AF462" s="30">
        <v>0.0</v>
      </c>
      <c r="AG462" s="30">
        <v>0.0</v>
      </c>
      <c r="AH462" s="30">
        <v>0.0</v>
      </c>
      <c r="AI462" s="30">
        <v>0.0</v>
      </c>
      <c r="AJ462" s="69"/>
    </row>
    <row r="463">
      <c r="A463" s="30">
        <v>14667.1</v>
      </c>
      <c r="B463" s="80">
        <v>44519.0</v>
      </c>
      <c r="C463" s="81"/>
      <c r="D463" s="32" t="s">
        <v>41</v>
      </c>
      <c r="E463" s="33" t="s">
        <v>36</v>
      </c>
      <c r="F463" s="32" t="s">
        <v>42</v>
      </c>
      <c r="G463" s="32" t="s">
        <v>43</v>
      </c>
      <c r="H463" s="30">
        <v>27545.0</v>
      </c>
      <c r="I463" s="35"/>
      <c r="J463" s="30">
        <v>0.0</v>
      </c>
      <c r="K463" s="30">
        <v>1.0</v>
      </c>
      <c r="L463" s="30">
        <v>0.0</v>
      </c>
      <c r="M463" s="32" t="s">
        <v>39</v>
      </c>
      <c r="N463" s="32" t="s">
        <v>39</v>
      </c>
      <c r="O463" s="30">
        <v>0.0</v>
      </c>
      <c r="P463" s="30">
        <v>0.0</v>
      </c>
      <c r="Q463" s="30">
        <v>0.0</v>
      </c>
      <c r="R463" s="30">
        <v>0.0</v>
      </c>
      <c r="S463" s="30">
        <v>0.0</v>
      </c>
      <c r="T463" s="30">
        <v>0.0</v>
      </c>
      <c r="U463" s="30">
        <v>0.0</v>
      </c>
      <c r="V463" s="30">
        <v>0.0</v>
      </c>
      <c r="W463" s="30">
        <v>0.0</v>
      </c>
      <c r="X463" s="30">
        <v>0.0</v>
      </c>
      <c r="Y463" s="30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69"/>
    </row>
    <row r="464">
      <c r="A464" s="30">
        <v>14667.2</v>
      </c>
      <c r="B464" s="80">
        <v>44519.0</v>
      </c>
      <c r="C464" s="81"/>
      <c r="D464" s="32" t="s">
        <v>41</v>
      </c>
      <c r="E464" s="33" t="s">
        <v>36</v>
      </c>
      <c r="F464" s="32" t="s">
        <v>42</v>
      </c>
      <c r="G464" s="32" t="s">
        <v>43</v>
      </c>
      <c r="H464" s="30">
        <v>27545.0</v>
      </c>
      <c r="I464" s="35"/>
      <c r="J464" s="30">
        <v>0.0</v>
      </c>
      <c r="K464" s="30">
        <v>1.0</v>
      </c>
      <c r="L464" s="30">
        <v>0.0</v>
      </c>
      <c r="M464" s="32" t="s">
        <v>39</v>
      </c>
      <c r="N464" s="32" t="s">
        <v>39</v>
      </c>
      <c r="O464" s="30">
        <v>0.0</v>
      </c>
      <c r="P464" s="30">
        <v>0.0</v>
      </c>
      <c r="Q464" s="30">
        <v>0.0</v>
      </c>
      <c r="R464" s="30">
        <v>0.0</v>
      </c>
      <c r="S464" s="30">
        <v>0.0</v>
      </c>
      <c r="T464" s="30">
        <v>0.0</v>
      </c>
      <c r="U464" s="30">
        <v>0.0</v>
      </c>
      <c r="V464" s="30">
        <v>0.0</v>
      </c>
      <c r="W464" s="30">
        <v>0.0</v>
      </c>
      <c r="X464" s="30">
        <v>0.0</v>
      </c>
      <c r="Y464" s="30">
        <v>0.0</v>
      </c>
      <c r="Z464" s="30">
        <v>0.0</v>
      </c>
      <c r="AA464" s="30">
        <v>0.0</v>
      </c>
      <c r="AB464" s="30">
        <v>0.0</v>
      </c>
      <c r="AC464" s="30">
        <v>0.0</v>
      </c>
      <c r="AD464" s="30">
        <v>0.0</v>
      </c>
      <c r="AE464" s="30">
        <v>0.0</v>
      </c>
      <c r="AF464" s="30">
        <v>0.0</v>
      </c>
      <c r="AG464" s="30">
        <v>0.0</v>
      </c>
      <c r="AH464" s="30">
        <v>0.0</v>
      </c>
      <c r="AI464" s="30">
        <v>0.0</v>
      </c>
      <c r="AJ464" s="69"/>
    </row>
    <row r="465">
      <c r="A465" s="30">
        <v>14668.1</v>
      </c>
      <c r="B465" s="80">
        <v>44519.0</v>
      </c>
      <c r="C465" s="80">
        <v>44587.0</v>
      </c>
      <c r="D465" s="32" t="s">
        <v>366</v>
      </c>
      <c r="E465" s="32" t="s">
        <v>36</v>
      </c>
      <c r="F465" s="32" t="s">
        <v>367</v>
      </c>
      <c r="G465" s="33" t="s">
        <v>38</v>
      </c>
      <c r="H465" s="34">
        <v>27610.0</v>
      </c>
      <c r="I465" s="35"/>
      <c r="J465" s="30">
        <v>0.0</v>
      </c>
      <c r="K465" s="30">
        <v>1.0</v>
      </c>
      <c r="L465" s="30">
        <v>0.0</v>
      </c>
      <c r="M465" s="32" t="s">
        <v>39</v>
      </c>
      <c r="N465" s="32" t="s">
        <v>39</v>
      </c>
      <c r="O465" s="30">
        <v>2.0</v>
      </c>
      <c r="P465" s="30">
        <v>0.0</v>
      </c>
      <c r="Q465" s="30">
        <v>0.0</v>
      </c>
      <c r="R465" s="30">
        <v>0.0</v>
      </c>
      <c r="S465" s="30">
        <v>0.0</v>
      </c>
      <c r="T465" s="30">
        <v>0.0</v>
      </c>
      <c r="U465" s="30">
        <v>8.0</v>
      </c>
      <c r="V465" s="30">
        <v>5.0</v>
      </c>
      <c r="W465" s="30">
        <v>5.0</v>
      </c>
      <c r="X465" s="30">
        <v>0.0</v>
      </c>
      <c r="Y465" s="30">
        <v>1.0</v>
      </c>
      <c r="Z465" s="30">
        <v>0.0</v>
      </c>
      <c r="AA465" s="30">
        <v>0.0</v>
      </c>
      <c r="AB465" s="30">
        <v>0.0</v>
      </c>
      <c r="AC465" s="30">
        <v>0.0</v>
      </c>
      <c r="AD465" s="30">
        <v>0.0</v>
      </c>
      <c r="AE465" s="30">
        <v>0.0</v>
      </c>
      <c r="AF465" s="30">
        <v>0.0</v>
      </c>
      <c r="AG465" s="30">
        <v>5.0</v>
      </c>
      <c r="AH465" s="30">
        <v>1.0</v>
      </c>
      <c r="AI465" s="30">
        <v>0.0</v>
      </c>
      <c r="AJ465" s="69"/>
    </row>
    <row r="466">
      <c r="A466" s="30">
        <v>14668.2</v>
      </c>
      <c r="B466" s="80">
        <v>44519.0</v>
      </c>
      <c r="C466" s="80">
        <v>44587.0</v>
      </c>
      <c r="D466" s="32" t="s">
        <v>366</v>
      </c>
      <c r="E466" s="33" t="s">
        <v>36</v>
      </c>
      <c r="F466" s="32" t="s">
        <v>367</v>
      </c>
      <c r="G466" s="33" t="s">
        <v>38</v>
      </c>
      <c r="H466" s="34">
        <v>27610.0</v>
      </c>
      <c r="I466" s="35"/>
      <c r="J466" s="30">
        <v>0.0</v>
      </c>
      <c r="K466" s="30">
        <v>1.0</v>
      </c>
      <c r="L466" s="30">
        <v>0.0</v>
      </c>
      <c r="M466" s="32" t="s">
        <v>39</v>
      </c>
      <c r="N466" s="32" t="s">
        <v>39</v>
      </c>
      <c r="O466" s="30">
        <v>3.0</v>
      </c>
      <c r="P466" s="30">
        <v>0.0</v>
      </c>
      <c r="Q466" s="30">
        <v>0.0</v>
      </c>
      <c r="R466" s="30">
        <v>0.0</v>
      </c>
      <c r="S466" s="30">
        <v>0.0</v>
      </c>
      <c r="T466" s="30">
        <v>0.0</v>
      </c>
      <c r="U466" s="30">
        <v>0.0</v>
      </c>
      <c r="V466" s="30">
        <v>0.0</v>
      </c>
      <c r="W466" s="30">
        <v>0.0</v>
      </c>
      <c r="X466" s="30">
        <v>0.0</v>
      </c>
      <c r="Y466" s="30">
        <v>0.0</v>
      </c>
      <c r="Z466" s="30">
        <v>0.0</v>
      </c>
      <c r="AA466" s="30">
        <v>0.0</v>
      </c>
      <c r="AB466" s="30">
        <v>0.0</v>
      </c>
      <c r="AC466" s="30">
        <v>0.0</v>
      </c>
      <c r="AD466" s="30">
        <v>0.0</v>
      </c>
      <c r="AE466" s="30">
        <v>8.0</v>
      </c>
      <c r="AF466" s="30">
        <v>3.0</v>
      </c>
      <c r="AG466" s="30">
        <v>10.0</v>
      </c>
      <c r="AH466" s="30">
        <v>1.0</v>
      </c>
      <c r="AI466" s="30">
        <v>1.0</v>
      </c>
      <c r="AJ466" s="69"/>
    </row>
    <row r="467">
      <c r="A467" s="30">
        <v>14669.1</v>
      </c>
      <c r="B467" s="80">
        <v>44521.0</v>
      </c>
      <c r="C467" s="81"/>
      <c r="D467" s="32" t="s">
        <v>455</v>
      </c>
      <c r="E467" s="33" t="s">
        <v>36</v>
      </c>
      <c r="F467" s="32" t="s">
        <v>233</v>
      </c>
      <c r="G467" s="32" t="s">
        <v>234</v>
      </c>
      <c r="H467" s="30">
        <v>27502.0</v>
      </c>
      <c r="I467" s="35"/>
      <c r="J467" s="30">
        <v>0.0</v>
      </c>
      <c r="K467" s="30">
        <v>1.0</v>
      </c>
      <c r="L467" s="30">
        <v>0.0</v>
      </c>
      <c r="M467" s="32" t="s">
        <v>39</v>
      </c>
      <c r="N467" s="32" t="s">
        <v>39</v>
      </c>
      <c r="O467" s="30">
        <v>0.0</v>
      </c>
      <c r="P467" s="30">
        <v>0.0</v>
      </c>
      <c r="Q467" s="30">
        <v>0.0</v>
      </c>
      <c r="R467" s="30">
        <v>0.0</v>
      </c>
      <c r="S467" s="30">
        <v>0.0</v>
      </c>
      <c r="T467" s="30">
        <v>0.0</v>
      </c>
      <c r="U467" s="30">
        <v>0.0</v>
      </c>
      <c r="V467" s="30">
        <v>0.0</v>
      </c>
      <c r="W467" s="30">
        <v>0.0</v>
      </c>
      <c r="X467" s="30">
        <v>0.0</v>
      </c>
      <c r="Y467" s="30">
        <v>0.0</v>
      </c>
      <c r="Z467" s="30">
        <v>0.0</v>
      </c>
      <c r="AA467" s="30">
        <v>0.0</v>
      </c>
      <c r="AB467" s="30">
        <v>0.0</v>
      </c>
      <c r="AC467" s="30">
        <v>0.0</v>
      </c>
      <c r="AD467" s="30">
        <v>0.0</v>
      </c>
      <c r="AE467" s="30">
        <v>0.0</v>
      </c>
      <c r="AF467" s="30">
        <v>0.0</v>
      </c>
      <c r="AG467" s="30">
        <v>0.0</v>
      </c>
      <c r="AH467" s="30">
        <v>0.0</v>
      </c>
      <c r="AI467" s="30">
        <v>0.0</v>
      </c>
      <c r="AJ467" s="69"/>
    </row>
    <row r="468">
      <c r="A468" s="30">
        <v>14669.2</v>
      </c>
      <c r="B468" s="80">
        <v>44521.0</v>
      </c>
      <c r="C468" s="81"/>
      <c r="D468" s="32" t="s">
        <v>455</v>
      </c>
      <c r="E468" s="32" t="s">
        <v>36</v>
      </c>
      <c r="F468" s="32" t="s">
        <v>233</v>
      </c>
      <c r="G468" s="33" t="s">
        <v>234</v>
      </c>
      <c r="H468" s="34">
        <v>27502.0</v>
      </c>
      <c r="I468" s="35"/>
      <c r="J468" s="30">
        <v>0.0</v>
      </c>
      <c r="K468" s="30">
        <v>1.0</v>
      </c>
      <c r="L468" s="30">
        <v>0.0</v>
      </c>
      <c r="M468" s="32" t="s">
        <v>39</v>
      </c>
      <c r="N468" s="32" t="s">
        <v>39</v>
      </c>
      <c r="O468" s="30">
        <v>0.0</v>
      </c>
      <c r="P468" s="30">
        <v>0.0</v>
      </c>
      <c r="Q468" s="30">
        <v>0.0</v>
      </c>
      <c r="R468" s="30">
        <v>0.0</v>
      </c>
      <c r="S468" s="30">
        <v>0.0</v>
      </c>
      <c r="T468" s="30">
        <v>0.0</v>
      </c>
      <c r="U468" s="30">
        <v>0.0</v>
      </c>
      <c r="V468" s="30">
        <v>0.0</v>
      </c>
      <c r="W468" s="30">
        <v>0.0</v>
      </c>
      <c r="X468" s="30">
        <v>0.0</v>
      </c>
      <c r="Y468" s="30">
        <v>0.0</v>
      </c>
      <c r="Z468" s="30">
        <v>0.0</v>
      </c>
      <c r="AA468" s="30">
        <v>0.0</v>
      </c>
      <c r="AB468" s="30">
        <v>0.0</v>
      </c>
      <c r="AC468" s="30">
        <v>0.0</v>
      </c>
      <c r="AD468" s="30">
        <v>0.0</v>
      </c>
      <c r="AE468" s="30">
        <v>0.0</v>
      </c>
      <c r="AF468" s="30">
        <v>0.0</v>
      </c>
      <c r="AG468" s="30">
        <v>0.0</v>
      </c>
      <c r="AH468" s="30">
        <v>0.0</v>
      </c>
      <c r="AI468" s="30">
        <v>0.0</v>
      </c>
      <c r="AJ468" s="69"/>
    </row>
    <row r="469">
      <c r="A469" s="30">
        <v>14669.3</v>
      </c>
      <c r="B469" s="80">
        <v>44521.0</v>
      </c>
      <c r="C469" s="81"/>
      <c r="D469" s="32" t="s">
        <v>455</v>
      </c>
      <c r="E469" s="32" t="s">
        <v>36</v>
      </c>
      <c r="F469" s="32" t="s">
        <v>40</v>
      </c>
      <c r="G469" s="37"/>
      <c r="H469" s="37"/>
      <c r="I469" s="37"/>
      <c r="J469" s="30">
        <v>0.0</v>
      </c>
      <c r="K469" s="30">
        <v>1.0</v>
      </c>
      <c r="L469" s="30">
        <v>0.0</v>
      </c>
      <c r="M469" s="32" t="s">
        <v>39</v>
      </c>
      <c r="N469" s="32" t="s">
        <v>39</v>
      </c>
      <c r="O469" s="30">
        <v>0.0</v>
      </c>
      <c r="P469" s="30">
        <v>0.0</v>
      </c>
      <c r="Q469" s="30">
        <v>0.0</v>
      </c>
      <c r="R469" s="30">
        <v>0.0</v>
      </c>
      <c r="S469" s="30">
        <v>0.0</v>
      </c>
      <c r="T469" s="30">
        <v>0.0</v>
      </c>
      <c r="U469" s="30">
        <v>0.0</v>
      </c>
      <c r="V469" s="30">
        <v>0.0</v>
      </c>
      <c r="W469" s="30">
        <v>0.0</v>
      </c>
      <c r="X469" s="30">
        <v>0.0</v>
      </c>
      <c r="Y469" s="30">
        <v>0.0</v>
      </c>
      <c r="Z469" s="30">
        <v>0.0</v>
      </c>
      <c r="AA469" s="30">
        <v>0.0</v>
      </c>
      <c r="AB469" s="30">
        <v>0.0</v>
      </c>
      <c r="AC469" s="30">
        <v>0.0</v>
      </c>
      <c r="AD469" s="30">
        <v>0.0</v>
      </c>
      <c r="AE469" s="30">
        <v>0.0</v>
      </c>
      <c r="AF469" s="30">
        <v>0.0</v>
      </c>
      <c r="AG469" s="30">
        <v>0.0</v>
      </c>
      <c r="AH469" s="30">
        <v>0.0</v>
      </c>
      <c r="AI469" s="30">
        <v>0.0</v>
      </c>
      <c r="AJ469" s="69"/>
    </row>
    <row r="470">
      <c r="A470" s="30">
        <v>14670.1</v>
      </c>
      <c r="B470" s="80">
        <v>44522.0</v>
      </c>
      <c r="C470" s="35"/>
      <c r="D470" s="32" t="s">
        <v>155</v>
      </c>
      <c r="E470" s="32" t="s">
        <v>36</v>
      </c>
      <c r="F470" s="32" t="s">
        <v>200</v>
      </c>
      <c r="G470" s="33" t="s">
        <v>38</v>
      </c>
      <c r="H470" s="34">
        <v>27608.0</v>
      </c>
      <c r="I470" s="35"/>
      <c r="J470" s="30">
        <v>0.0</v>
      </c>
      <c r="K470" s="30">
        <v>1.0</v>
      </c>
      <c r="L470" s="30">
        <v>0.0</v>
      </c>
      <c r="M470" s="32" t="s">
        <v>39</v>
      </c>
      <c r="N470" s="32" t="s">
        <v>39</v>
      </c>
      <c r="O470" s="30">
        <v>0.0</v>
      </c>
      <c r="P470" s="30">
        <v>0.0</v>
      </c>
      <c r="Q470" s="30">
        <v>0.0</v>
      </c>
      <c r="R470" s="30">
        <v>0.0</v>
      </c>
      <c r="S470" s="30">
        <v>0.0</v>
      </c>
      <c r="T470" s="30">
        <v>0.0</v>
      </c>
      <c r="U470" s="30">
        <v>0.0</v>
      </c>
      <c r="V470" s="30">
        <v>0.0</v>
      </c>
      <c r="W470" s="30">
        <v>0.0</v>
      </c>
      <c r="X470" s="30">
        <v>0.0</v>
      </c>
      <c r="Y470" s="30">
        <v>0.0</v>
      </c>
      <c r="Z470" s="30">
        <v>0.0</v>
      </c>
      <c r="AA470" s="30">
        <v>0.0</v>
      </c>
      <c r="AB470" s="30">
        <v>0.0</v>
      </c>
      <c r="AC470" s="30">
        <v>0.0</v>
      </c>
      <c r="AD470" s="30">
        <v>0.0</v>
      </c>
      <c r="AE470" s="30">
        <v>0.0</v>
      </c>
      <c r="AF470" s="30">
        <v>0.0</v>
      </c>
      <c r="AG470" s="30">
        <v>0.0</v>
      </c>
      <c r="AH470" s="30">
        <v>0.0</v>
      </c>
      <c r="AI470" s="30">
        <v>0.0</v>
      </c>
      <c r="AJ470" s="69"/>
    </row>
    <row r="471">
      <c r="A471" s="30">
        <v>14671.1</v>
      </c>
      <c r="B471" s="80">
        <v>44522.0</v>
      </c>
      <c r="C471" s="35"/>
      <c r="D471" s="32" t="s">
        <v>57</v>
      </c>
      <c r="E471" s="33" t="s">
        <v>58</v>
      </c>
      <c r="F471" s="32" t="s">
        <v>172</v>
      </c>
      <c r="G471" s="32" t="s">
        <v>43</v>
      </c>
      <c r="H471" s="30">
        <v>27545.0</v>
      </c>
      <c r="I471" s="35"/>
      <c r="J471" s="30">
        <v>0.0</v>
      </c>
      <c r="K471" s="30">
        <v>1.0</v>
      </c>
      <c r="L471" s="30">
        <v>0.0</v>
      </c>
      <c r="M471" s="32" t="s">
        <v>39</v>
      </c>
      <c r="N471" s="32" t="s">
        <v>49</v>
      </c>
      <c r="O471" s="30">
        <v>0.0</v>
      </c>
      <c r="P471" s="30">
        <v>0.0</v>
      </c>
      <c r="Q471" s="30">
        <v>0.0</v>
      </c>
      <c r="R471" s="30">
        <v>0.0</v>
      </c>
      <c r="S471" s="30">
        <v>0.0</v>
      </c>
      <c r="T471" s="30">
        <v>0.0</v>
      </c>
      <c r="U471" s="30">
        <v>0.0</v>
      </c>
      <c r="V471" s="30">
        <v>0.0</v>
      </c>
      <c r="W471" s="30">
        <v>0.0</v>
      </c>
      <c r="X471" s="30">
        <v>0.0</v>
      </c>
      <c r="Y471" s="30">
        <v>0.0</v>
      </c>
      <c r="Z471" s="30">
        <v>0.0</v>
      </c>
      <c r="AA471" s="30">
        <v>0.0</v>
      </c>
      <c r="AB471" s="30">
        <v>0.0</v>
      </c>
      <c r="AC471" s="30">
        <v>0.0</v>
      </c>
      <c r="AD471" s="30">
        <v>0.0</v>
      </c>
      <c r="AE471" s="30">
        <v>0.0</v>
      </c>
      <c r="AF471" s="30">
        <v>0.0</v>
      </c>
      <c r="AG471" s="30">
        <v>0.0</v>
      </c>
      <c r="AH471" s="30">
        <v>0.0</v>
      </c>
      <c r="AI471" s="30">
        <v>0.0</v>
      </c>
      <c r="AJ471" s="69"/>
    </row>
    <row r="472">
      <c r="A472" s="30">
        <v>14672.1</v>
      </c>
      <c r="B472" s="80">
        <v>44522.0</v>
      </c>
      <c r="C472" s="80">
        <v>44522.0</v>
      </c>
      <c r="D472" s="32" t="s">
        <v>87</v>
      </c>
      <c r="E472" s="32" t="s">
        <v>36</v>
      </c>
      <c r="F472" s="32" t="s">
        <v>284</v>
      </c>
      <c r="G472" s="33" t="s">
        <v>107</v>
      </c>
      <c r="H472" s="34">
        <v>27513.0</v>
      </c>
      <c r="I472" s="35"/>
      <c r="J472" s="30">
        <v>0.0</v>
      </c>
      <c r="K472" s="30">
        <v>1.0</v>
      </c>
      <c r="L472" s="30">
        <v>0.0</v>
      </c>
      <c r="M472" s="32" t="s">
        <v>49</v>
      </c>
      <c r="N472" s="32" t="s">
        <v>49</v>
      </c>
      <c r="O472" s="30">
        <v>1.0</v>
      </c>
      <c r="P472" s="30">
        <v>0.0</v>
      </c>
      <c r="Q472" s="30">
        <v>0.0</v>
      </c>
      <c r="R472" s="30">
        <v>0.0</v>
      </c>
      <c r="S472" s="30">
        <v>0.0</v>
      </c>
      <c r="T472" s="30">
        <v>0.0</v>
      </c>
      <c r="U472" s="30">
        <v>0.0</v>
      </c>
      <c r="V472" s="30">
        <v>0.0</v>
      </c>
      <c r="W472" s="30">
        <v>0.0</v>
      </c>
      <c r="X472" s="30">
        <v>0.0</v>
      </c>
      <c r="Y472" s="30">
        <v>1.0</v>
      </c>
      <c r="Z472" s="30">
        <v>0.0</v>
      </c>
      <c r="AA472" s="30">
        <v>0.0</v>
      </c>
      <c r="AB472" s="30">
        <v>0.0</v>
      </c>
      <c r="AC472" s="30">
        <v>0.0</v>
      </c>
      <c r="AD472" s="30">
        <v>0.0</v>
      </c>
      <c r="AE472" s="30">
        <v>0.0</v>
      </c>
      <c r="AF472" s="30">
        <v>0.0</v>
      </c>
      <c r="AG472" s="30">
        <v>0.0</v>
      </c>
      <c r="AH472" s="30">
        <v>0.0</v>
      </c>
      <c r="AI472" s="30">
        <v>0.0</v>
      </c>
      <c r="AJ472" s="69"/>
    </row>
    <row r="473">
      <c r="A473" s="30">
        <v>14672.2</v>
      </c>
      <c r="B473" s="80">
        <v>44522.0</v>
      </c>
      <c r="C473" s="80">
        <v>44522.0</v>
      </c>
      <c r="D473" s="32" t="s">
        <v>87</v>
      </c>
      <c r="E473" s="32" t="s">
        <v>36</v>
      </c>
      <c r="F473" s="32" t="s">
        <v>290</v>
      </c>
      <c r="G473" s="32" t="s">
        <v>107</v>
      </c>
      <c r="H473" s="30">
        <v>27513.0</v>
      </c>
      <c r="I473" s="37"/>
      <c r="J473" s="30">
        <v>0.0</v>
      </c>
      <c r="K473" s="30">
        <v>1.0</v>
      </c>
      <c r="L473" s="30">
        <v>0.0</v>
      </c>
      <c r="M473" s="32" t="s">
        <v>49</v>
      </c>
      <c r="N473" s="32" t="s">
        <v>49</v>
      </c>
      <c r="O473" s="30">
        <v>1.0</v>
      </c>
      <c r="P473" s="30">
        <v>0.0</v>
      </c>
      <c r="Q473" s="30">
        <v>0.0</v>
      </c>
      <c r="R473" s="30">
        <v>0.0</v>
      </c>
      <c r="S473" s="30">
        <v>0.0</v>
      </c>
      <c r="T473" s="30">
        <v>0.0</v>
      </c>
      <c r="U473" s="30">
        <v>0.0</v>
      </c>
      <c r="V473" s="30">
        <v>0.0</v>
      </c>
      <c r="W473" s="30">
        <v>0.0</v>
      </c>
      <c r="X473" s="30">
        <v>0.0</v>
      </c>
      <c r="Y473" s="30">
        <v>1.0</v>
      </c>
      <c r="Z473" s="30">
        <v>0.0</v>
      </c>
      <c r="AA473" s="30">
        <v>0.0</v>
      </c>
      <c r="AB473" s="30">
        <v>0.0</v>
      </c>
      <c r="AC473" s="30">
        <v>0.0</v>
      </c>
      <c r="AD473" s="30">
        <v>0.0</v>
      </c>
      <c r="AE473" s="30">
        <v>0.0</v>
      </c>
      <c r="AF473" s="30">
        <v>0.0</v>
      </c>
      <c r="AG473" s="30">
        <v>0.0</v>
      </c>
      <c r="AH473" s="30">
        <v>0.0</v>
      </c>
      <c r="AI473" s="30">
        <v>0.0</v>
      </c>
      <c r="AJ473" s="69"/>
    </row>
    <row r="474">
      <c r="A474" s="30">
        <v>14672.3</v>
      </c>
      <c r="B474" s="80">
        <v>44522.0</v>
      </c>
      <c r="C474" s="80">
        <v>44522.0</v>
      </c>
      <c r="D474" s="32" t="s">
        <v>87</v>
      </c>
      <c r="E474" s="32" t="s">
        <v>36</v>
      </c>
      <c r="F474" s="32" t="s">
        <v>290</v>
      </c>
      <c r="G474" s="33" t="s">
        <v>107</v>
      </c>
      <c r="H474" s="34">
        <v>27513.0</v>
      </c>
      <c r="I474" s="35"/>
      <c r="J474" s="30">
        <v>0.0</v>
      </c>
      <c r="K474" s="30">
        <v>1.0</v>
      </c>
      <c r="L474" s="30">
        <v>0.0</v>
      </c>
      <c r="M474" s="32" t="s">
        <v>49</v>
      </c>
      <c r="N474" s="32" t="s">
        <v>49</v>
      </c>
      <c r="O474" s="30">
        <v>1.0</v>
      </c>
      <c r="P474" s="30">
        <v>0.0</v>
      </c>
      <c r="Q474" s="30">
        <v>0.0</v>
      </c>
      <c r="R474" s="30">
        <v>0.0</v>
      </c>
      <c r="S474" s="30">
        <v>0.0</v>
      </c>
      <c r="T474" s="30">
        <v>1.0</v>
      </c>
      <c r="U474" s="30">
        <v>0.0</v>
      </c>
      <c r="V474" s="30">
        <v>0.0</v>
      </c>
      <c r="W474" s="30">
        <v>0.0</v>
      </c>
      <c r="X474" s="30">
        <v>0.0</v>
      </c>
      <c r="Y474" s="30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69"/>
    </row>
    <row r="475">
      <c r="A475" s="30">
        <v>14672.4</v>
      </c>
      <c r="B475" s="80">
        <v>44522.0</v>
      </c>
      <c r="C475" s="80">
        <v>44522.0</v>
      </c>
      <c r="D475" s="32" t="s">
        <v>87</v>
      </c>
      <c r="E475" s="32" t="s">
        <v>36</v>
      </c>
      <c r="F475" s="32" t="s">
        <v>88</v>
      </c>
      <c r="G475" s="33" t="s">
        <v>89</v>
      </c>
      <c r="H475" s="34">
        <v>27609.0</v>
      </c>
      <c r="I475" s="35"/>
      <c r="J475" s="30">
        <v>0.0</v>
      </c>
      <c r="K475" s="30">
        <v>1.0</v>
      </c>
      <c r="L475" s="30">
        <v>0.0</v>
      </c>
      <c r="M475" s="32" t="s">
        <v>49</v>
      </c>
      <c r="N475" s="32" t="s">
        <v>49</v>
      </c>
      <c r="O475" s="30">
        <v>1.0</v>
      </c>
      <c r="P475" s="30">
        <v>0.0</v>
      </c>
      <c r="Q475" s="30">
        <v>0.0</v>
      </c>
      <c r="R475" s="30">
        <v>0.0</v>
      </c>
      <c r="S475" s="30">
        <v>0.0</v>
      </c>
      <c r="T475" s="30">
        <v>0.0</v>
      </c>
      <c r="U475" s="30">
        <v>0.0</v>
      </c>
      <c r="V475" s="30">
        <v>0.0</v>
      </c>
      <c r="W475" s="30">
        <v>0.0</v>
      </c>
      <c r="X475" s="30">
        <v>0.0</v>
      </c>
      <c r="Y475" s="30">
        <v>1.0</v>
      </c>
      <c r="Z475" s="30">
        <v>0.0</v>
      </c>
      <c r="AA475" s="30">
        <v>0.0</v>
      </c>
      <c r="AB475" s="30">
        <v>0.0</v>
      </c>
      <c r="AC475" s="30">
        <v>0.0</v>
      </c>
      <c r="AD475" s="30">
        <v>0.0</v>
      </c>
      <c r="AE475" s="30">
        <v>0.0</v>
      </c>
      <c r="AF475" s="30">
        <v>0.0</v>
      </c>
      <c r="AG475" s="30">
        <v>0.0</v>
      </c>
      <c r="AH475" s="30">
        <v>0.0</v>
      </c>
      <c r="AI475" s="30">
        <v>0.0</v>
      </c>
      <c r="AJ475" s="69"/>
    </row>
    <row r="476">
      <c r="A476" s="30">
        <v>14672.5</v>
      </c>
      <c r="B476" s="80">
        <v>44522.0</v>
      </c>
      <c r="C476" s="80">
        <v>44522.0</v>
      </c>
      <c r="D476" s="32" t="s">
        <v>87</v>
      </c>
      <c r="E476" s="32" t="s">
        <v>36</v>
      </c>
      <c r="J476" s="30">
        <v>0.0</v>
      </c>
      <c r="K476" s="30">
        <v>0.0</v>
      </c>
      <c r="L476" s="30">
        <v>1.0</v>
      </c>
      <c r="M476" s="32" t="s">
        <v>49</v>
      </c>
      <c r="N476" s="32" t="s">
        <v>49</v>
      </c>
      <c r="O476" s="30">
        <v>1.0</v>
      </c>
      <c r="P476" s="30">
        <v>0.0</v>
      </c>
      <c r="Q476" s="30">
        <v>0.0</v>
      </c>
      <c r="R476" s="30">
        <v>0.0</v>
      </c>
      <c r="S476" s="30">
        <v>0.0</v>
      </c>
      <c r="T476" s="30">
        <v>0.0</v>
      </c>
      <c r="U476" s="30">
        <v>0.0</v>
      </c>
      <c r="V476" s="30">
        <v>0.0</v>
      </c>
      <c r="W476" s="30">
        <v>0.0</v>
      </c>
      <c r="X476" s="30">
        <v>0.0</v>
      </c>
      <c r="Y476" s="30">
        <v>1.0</v>
      </c>
      <c r="Z476" s="30">
        <v>0.0</v>
      </c>
      <c r="AA476" s="30">
        <v>0.0</v>
      </c>
      <c r="AB476" s="30">
        <v>0.0</v>
      </c>
      <c r="AC476" s="30">
        <v>0.0</v>
      </c>
      <c r="AD476" s="30">
        <v>0.0</v>
      </c>
      <c r="AE476" s="30">
        <v>0.0</v>
      </c>
      <c r="AF476" s="30">
        <v>0.0</v>
      </c>
      <c r="AG476" s="30">
        <v>0.0</v>
      </c>
      <c r="AH476" s="30">
        <v>0.0</v>
      </c>
      <c r="AI476" s="30">
        <v>0.0</v>
      </c>
      <c r="AJ476" s="69"/>
    </row>
    <row r="477">
      <c r="A477" s="30">
        <v>14673.1</v>
      </c>
      <c r="B477" s="80">
        <v>44522.0</v>
      </c>
      <c r="C477" s="81"/>
      <c r="D477" s="32" t="s">
        <v>492</v>
      </c>
      <c r="E477" s="33" t="s">
        <v>493</v>
      </c>
      <c r="F477" s="32" t="s">
        <v>424</v>
      </c>
      <c r="G477" s="32" t="s">
        <v>38</v>
      </c>
      <c r="H477" s="30">
        <v>27610.0</v>
      </c>
      <c r="I477" s="35"/>
      <c r="J477" s="30">
        <v>0.0</v>
      </c>
      <c r="K477" s="30">
        <v>1.0</v>
      </c>
      <c r="L477" s="30">
        <v>0.0</v>
      </c>
      <c r="M477" s="32" t="s">
        <v>39</v>
      </c>
      <c r="N477" s="32" t="s">
        <v>39</v>
      </c>
      <c r="O477" s="30">
        <v>0.0</v>
      </c>
      <c r="P477" s="30">
        <v>0.0</v>
      </c>
      <c r="Q477" s="30">
        <v>0.0</v>
      </c>
      <c r="R477" s="30">
        <v>0.0</v>
      </c>
      <c r="S477" s="30">
        <v>0.0</v>
      </c>
      <c r="T477" s="30">
        <v>0.0</v>
      </c>
      <c r="U477" s="30">
        <v>0.0</v>
      </c>
      <c r="V477" s="30">
        <v>0.0</v>
      </c>
      <c r="W477" s="30">
        <v>0.0</v>
      </c>
      <c r="X477" s="30">
        <v>0.0</v>
      </c>
      <c r="Y477" s="30">
        <v>0.0</v>
      </c>
      <c r="Z477" s="30">
        <v>0.0</v>
      </c>
      <c r="AA477" s="30">
        <v>0.0</v>
      </c>
      <c r="AB477" s="30">
        <v>0.0</v>
      </c>
      <c r="AC477" s="30">
        <v>0.0</v>
      </c>
      <c r="AD477" s="30">
        <v>0.0</v>
      </c>
      <c r="AE477" s="30">
        <v>0.0</v>
      </c>
      <c r="AF477" s="30">
        <v>0.0</v>
      </c>
      <c r="AG477" s="30">
        <v>0.0</v>
      </c>
      <c r="AH477" s="30">
        <v>0.0</v>
      </c>
      <c r="AI477" s="30">
        <v>0.0</v>
      </c>
      <c r="AJ477" s="69"/>
    </row>
    <row r="478">
      <c r="A478" s="30">
        <v>14673.2</v>
      </c>
      <c r="B478" s="80">
        <v>44522.0</v>
      </c>
      <c r="C478" s="81"/>
      <c r="D478" s="32" t="s">
        <v>492</v>
      </c>
      <c r="E478" s="32" t="s">
        <v>493</v>
      </c>
      <c r="J478" s="30">
        <v>0.0</v>
      </c>
      <c r="K478" s="30">
        <v>0.0</v>
      </c>
      <c r="L478" s="30">
        <v>1.0</v>
      </c>
      <c r="M478" s="32" t="s">
        <v>39</v>
      </c>
      <c r="N478" s="32" t="s">
        <v>39</v>
      </c>
      <c r="O478" s="30">
        <v>0.0</v>
      </c>
      <c r="P478" s="30">
        <v>0.0</v>
      </c>
      <c r="Q478" s="30">
        <v>0.0</v>
      </c>
      <c r="R478" s="30">
        <v>0.0</v>
      </c>
      <c r="S478" s="30">
        <v>0.0</v>
      </c>
      <c r="T478" s="30">
        <v>0.0</v>
      </c>
      <c r="U478" s="30">
        <v>0.0</v>
      </c>
      <c r="V478" s="30">
        <v>0.0</v>
      </c>
      <c r="W478" s="30">
        <v>0.0</v>
      </c>
      <c r="X478" s="30">
        <v>0.0</v>
      </c>
      <c r="Y478" s="30">
        <v>0.0</v>
      </c>
      <c r="Z478" s="30">
        <v>0.0</v>
      </c>
      <c r="AA478" s="30">
        <v>0.0</v>
      </c>
      <c r="AB478" s="30">
        <v>0.0</v>
      </c>
      <c r="AC478" s="30">
        <v>0.0</v>
      </c>
      <c r="AD478" s="30">
        <v>0.0</v>
      </c>
      <c r="AE478" s="30">
        <v>0.0</v>
      </c>
      <c r="AF478" s="30">
        <v>0.0</v>
      </c>
      <c r="AG478" s="30">
        <v>0.0</v>
      </c>
      <c r="AH478" s="30">
        <v>0.0</v>
      </c>
      <c r="AI478" s="30">
        <v>0.0</v>
      </c>
      <c r="AJ478" s="69"/>
    </row>
    <row r="479">
      <c r="A479" s="30">
        <v>14673.3</v>
      </c>
      <c r="B479" s="80">
        <v>44522.0</v>
      </c>
      <c r="C479" s="81"/>
      <c r="D479" s="32" t="s">
        <v>492</v>
      </c>
      <c r="E479" s="32" t="s">
        <v>493</v>
      </c>
      <c r="J479" s="30">
        <v>1.0</v>
      </c>
      <c r="K479" s="30">
        <v>0.0</v>
      </c>
      <c r="L479" s="30">
        <v>0.0</v>
      </c>
      <c r="M479" s="32" t="s">
        <v>39</v>
      </c>
      <c r="N479" s="32" t="s">
        <v>39</v>
      </c>
      <c r="O479" s="30">
        <v>0.0</v>
      </c>
      <c r="P479" s="30">
        <v>0.0</v>
      </c>
      <c r="Q479" s="30">
        <v>0.0</v>
      </c>
      <c r="R479" s="30">
        <v>0.0</v>
      </c>
      <c r="S479" s="30">
        <v>0.0</v>
      </c>
      <c r="T479" s="30">
        <v>0.0</v>
      </c>
      <c r="U479" s="30">
        <v>0.0</v>
      </c>
      <c r="V479" s="30">
        <v>0.0</v>
      </c>
      <c r="W479" s="30">
        <v>0.0</v>
      </c>
      <c r="X479" s="30">
        <v>0.0</v>
      </c>
      <c r="Y479" s="30">
        <v>0.0</v>
      </c>
      <c r="Z479" s="30">
        <v>0.0</v>
      </c>
      <c r="AA479" s="30">
        <v>0.0</v>
      </c>
      <c r="AB479" s="30">
        <v>0.0</v>
      </c>
      <c r="AC479" s="30">
        <v>0.0</v>
      </c>
      <c r="AD479" s="30">
        <v>0.0</v>
      </c>
      <c r="AE479" s="30">
        <v>0.0</v>
      </c>
      <c r="AF479" s="30">
        <v>0.0</v>
      </c>
      <c r="AG479" s="30">
        <v>0.0</v>
      </c>
      <c r="AH479" s="30">
        <v>0.0</v>
      </c>
      <c r="AI479" s="30">
        <v>0.0</v>
      </c>
      <c r="AJ479" s="69"/>
    </row>
    <row r="480">
      <c r="A480" s="30">
        <v>14673.4</v>
      </c>
      <c r="B480" s="80">
        <v>44522.0</v>
      </c>
      <c r="C480" s="81"/>
      <c r="D480" s="32" t="s">
        <v>492</v>
      </c>
      <c r="E480" s="32" t="s">
        <v>493</v>
      </c>
      <c r="F480" s="32" t="s">
        <v>98</v>
      </c>
      <c r="G480" s="32" t="s">
        <v>38</v>
      </c>
      <c r="H480" s="30">
        <v>27616.0</v>
      </c>
      <c r="I480" s="37"/>
      <c r="J480" s="30">
        <v>0.0</v>
      </c>
      <c r="K480" s="30">
        <v>1.0</v>
      </c>
      <c r="L480" s="30">
        <v>0.0</v>
      </c>
      <c r="M480" s="32" t="s">
        <v>39</v>
      </c>
      <c r="N480" s="32" t="s">
        <v>39</v>
      </c>
      <c r="O480" s="30">
        <v>0.0</v>
      </c>
      <c r="P480" s="30">
        <v>0.0</v>
      </c>
      <c r="Q480" s="30">
        <v>0.0</v>
      </c>
      <c r="R480" s="30">
        <v>0.0</v>
      </c>
      <c r="S480" s="30">
        <v>0.0</v>
      </c>
      <c r="T480" s="30">
        <v>0.0</v>
      </c>
      <c r="U480" s="30">
        <v>0.0</v>
      </c>
      <c r="V480" s="30">
        <v>0.0</v>
      </c>
      <c r="W480" s="30">
        <v>0.0</v>
      </c>
      <c r="X480" s="30">
        <v>0.0</v>
      </c>
      <c r="Y480" s="30">
        <v>0.0</v>
      </c>
      <c r="Z480" s="30">
        <v>0.0</v>
      </c>
      <c r="AA480" s="30">
        <v>0.0</v>
      </c>
      <c r="AB480" s="30">
        <v>0.0</v>
      </c>
      <c r="AC480" s="30">
        <v>0.0</v>
      </c>
      <c r="AD480" s="30">
        <v>0.0</v>
      </c>
      <c r="AE480" s="30">
        <v>0.0</v>
      </c>
      <c r="AF480" s="30">
        <v>0.0</v>
      </c>
      <c r="AG480" s="30">
        <v>0.0</v>
      </c>
      <c r="AH480" s="30">
        <v>0.0</v>
      </c>
      <c r="AI480" s="30">
        <v>0.0</v>
      </c>
      <c r="AJ480" s="69"/>
    </row>
    <row r="481">
      <c r="A481" s="30">
        <v>14673.5</v>
      </c>
      <c r="B481" s="80">
        <v>44522.0</v>
      </c>
      <c r="C481" s="81"/>
      <c r="D481" s="32" t="s">
        <v>492</v>
      </c>
      <c r="E481" s="32" t="s">
        <v>493</v>
      </c>
      <c r="F481" s="32" t="s">
        <v>345</v>
      </c>
      <c r="G481" s="33" t="s">
        <v>48</v>
      </c>
      <c r="H481" s="34">
        <v>27571.0</v>
      </c>
      <c r="I481" s="35"/>
      <c r="J481" s="30">
        <v>0.0</v>
      </c>
      <c r="K481" s="30">
        <v>1.0</v>
      </c>
      <c r="L481" s="30">
        <v>0.0</v>
      </c>
      <c r="M481" s="32" t="s">
        <v>39</v>
      </c>
      <c r="N481" s="32" t="s">
        <v>39</v>
      </c>
      <c r="O481" s="30">
        <v>0.0</v>
      </c>
      <c r="P481" s="30">
        <v>0.0</v>
      </c>
      <c r="Q481" s="30">
        <v>0.0</v>
      </c>
      <c r="R481" s="30">
        <v>0.0</v>
      </c>
      <c r="S481" s="30">
        <v>0.0</v>
      </c>
      <c r="T481" s="30">
        <v>0.0</v>
      </c>
      <c r="U481" s="30">
        <v>0.0</v>
      </c>
      <c r="V481" s="30">
        <v>0.0</v>
      </c>
      <c r="W481" s="30">
        <v>0.0</v>
      </c>
      <c r="X481" s="30">
        <v>0.0</v>
      </c>
      <c r="Y481" s="30">
        <v>0.0</v>
      </c>
      <c r="Z481" s="30">
        <v>0.0</v>
      </c>
      <c r="AA481" s="30">
        <v>0.0</v>
      </c>
      <c r="AB481" s="30">
        <v>0.0</v>
      </c>
      <c r="AC481" s="30">
        <v>0.0</v>
      </c>
      <c r="AD481" s="30">
        <v>0.0</v>
      </c>
      <c r="AE481" s="30">
        <v>0.0</v>
      </c>
      <c r="AF481" s="30">
        <v>0.0</v>
      </c>
      <c r="AG481" s="30">
        <v>0.0</v>
      </c>
      <c r="AH481" s="30">
        <v>0.0</v>
      </c>
      <c r="AI481" s="30">
        <v>0.0</v>
      </c>
      <c r="AJ481" s="69"/>
    </row>
    <row r="482">
      <c r="A482" s="30">
        <v>14674.1</v>
      </c>
      <c r="B482" s="80">
        <v>44522.0</v>
      </c>
      <c r="C482" s="126"/>
      <c r="D482" s="32" t="s">
        <v>146</v>
      </c>
      <c r="E482" s="32" t="s">
        <v>36</v>
      </c>
      <c r="F482" s="32" t="s">
        <v>404</v>
      </c>
      <c r="G482" s="33" t="s">
        <v>38</v>
      </c>
      <c r="H482" s="34">
        <v>27615.0</v>
      </c>
      <c r="I482" s="35"/>
      <c r="J482" s="30">
        <v>0.0</v>
      </c>
      <c r="K482" s="30">
        <v>1.0</v>
      </c>
      <c r="L482" s="30">
        <v>0.0</v>
      </c>
      <c r="M482" s="32" t="s">
        <v>49</v>
      </c>
      <c r="N482" s="32" t="s">
        <v>39</v>
      </c>
      <c r="O482" s="30">
        <v>0.0</v>
      </c>
      <c r="P482" s="30">
        <v>0.0</v>
      </c>
      <c r="Q482" s="30">
        <v>0.0</v>
      </c>
      <c r="R482" s="30">
        <v>0.0</v>
      </c>
      <c r="S482" s="30">
        <v>0.0</v>
      </c>
      <c r="T482" s="30">
        <v>0.0</v>
      </c>
      <c r="U482" s="30">
        <v>0.0</v>
      </c>
      <c r="V482" s="30">
        <v>0.0</v>
      </c>
      <c r="W482" s="30">
        <v>0.0</v>
      </c>
      <c r="X482" s="30">
        <v>0.0</v>
      </c>
      <c r="Y482" s="30">
        <v>0.0</v>
      </c>
      <c r="Z482" s="30">
        <v>0.0</v>
      </c>
      <c r="AA482" s="30">
        <v>0.0</v>
      </c>
      <c r="AB482" s="30">
        <v>0.0</v>
      </c>
      <c r="AC482" s="30">
        <v>0.0</v>
      </c>
      <c r="AD482" s="30">
        <v>0.0</v>
      </c>
      <c r="AE482" s="30">
        <v>0.0</v>
      </c>
      <c r="AF482" s="30">
        <v>0.0</v>
      </c>
      <c r="AG482" s="30">
        <v>0.0</v>
      </c>
      <c r="AH482" s="30">
        <v>0.0</v>
      </c>
      <c r="AI482" s="30">
        <v>0.0</v>
      </c>
      <c r="AJ482" s="69"/>
    </row>
    <row r="483">
      <c r="A483" s="30">
        <v>14674.2</v>
      </c>
      <c r="B483" s="80">
        <v>44522.0</v>
      </c>
      <c r="C483" s="126"/>
      <c r="D483" s="32" t="s">
        <v>146</v>
      </c>
      <c r="E483" s="32" t="s">
        <v>36</v>
      </c>
      <c r="J483" s="30">
        <v>0.0</v>
      </c>
      <c r="K483" s="30">
        <v>0.0</v>
      </c>
      <c r="L483" s="30">
        <v>1.0</v>
      </c>
      <c r="M483" s="32" t="s">
        <v>49</v>
      </c>
      <c r="N483" s="32" t="s">
        <v>39</v>
      </c>
      <c r="O483" s="30">
        <v>0.0</v>
      </c>
      <c r="P483" s="30">
        <v>0.0</v>
      </c>
      <c r="Q483" s="30">
        <v>0.0</v>
      </c>
      <c r="R483" s="30">
        <v>0.0</v>
      </c>
      <c r="S483" s="30">
        <v>0.0</v>
      </c>
      <c r="T483" s="30">
        <v>0.0</v>
      </c>
      <c r="U483" s="30">
        <v>0.0</v>
      </c>
      <c r="V483" s="30">
        <v>0.0</v>
      </c>
      <c r="W483" s="30">
        <v>0.0</v>
      </c>
      <c r="X483" s="30">
        <v>0.0</v>
      </c>
      <c r="Y483" s="30">
        <v>0.0</v>
      </c>
      <c r="Z483" s="30">
        <v>0.0</v>
      </c>
      <c r="AA483" s="30">
        <v>0.0</v>
      </c>
      <c r="AB483" s="30">
        <v>0.0</v>
      </c>
      <c r="AC483" s="30">
        <v>0.0</v>
      </c>
      <c r="AD483" s="30">
        <v>0.0</v>
      </c>
      <c r="AE483" s="30">
        <v>0.0</v>
      </c>
      <c r="AF483" s="30">
        <v>0.0</v>
      </c>
      <c r="AG483" s="30">
        <v>0.0</v>
      </c>
      <c r="AH483" s="30">
        <v>0.0</v>
      </c>
      <c r="AI483" s="30">
        <v>0.0</v>
      </c>
      <c r="AJ483" s="69"/>
    </row>
    <row r="484">
      <c r="A484" s="30">
        <v>14674.3</v>
      </c>
      <c r="B484" s="80">
        <v>44522.0</v>
      </c>
      <c r="C484" s="81"/>
      <c r="D484" s="32" t="s">
        <v>146</v>
      </c>
      <c r="E484" s="32" t="s">
        <v>36</v>
      </c>
      <c r="J484" s="30">
        <v>0.0</v>
      </c>
      <c r="K484" s="30">
        <v>0.0</v>
      </c>
      <c r="L484" s="30">
        <v>1.0</v>
      </c>
      <c r="M484" s="32" t="s">
        <v>49</v>
      </c>
      <c r="N484" s="32" t="s">
        <v>39</v>
      </c>
      <c r="O484" s="30">
        <v>0.0</v>
      </c>
      <c r="P484" s="30">
        <v>0.0</v>
      </c>
      <c r="Q484" s="30">
        <v>0.0</v>
      </c>
      <c r="R484" s="30">
        <v>0.0</v>
      </c>
      <c r="S484" s="30">
        <v>0.0</v>
      </c>
      <c r="T484" s="30">
        <v>0.0</v>
      </c>
      <c r="U484" s="30">
        <v>0.0</v>
      </c>
      <c r="V484" s="30">
        <v>0.0</v>
      </c>
      <c r="W484" s="30">
        <v>0.0</v>
      </c>
      <c r="X484" s="30">
        <v>0.0</v>
      </c>
      <c r="Y484" s="30">
        <v>0.0</v>
      </c>
      <c r="Z484" s="30">
        <v>0.0</v>
      </c>
      <c r="AA484" s="30">
        <v>0.0</v>
      </c>
      <c r="AB484" s="30">
        <v>0.0</v>
      </c>
      <c r="AC484" s="30">
        <v>0.0</v>
      </c>
      <c r="AD484" s="30">
        <v>0.0</v>
      </c>
      <c r="AE484" s="30">
        <v>0.0</v>
      </c>
      <c r="AF484" s="30">
        <v>0.0</v>
      </c>
      <c r="AG484" s="30">
        <v>0.0</v>
      </c>
      <c r="AH484" s="30">
        <v>0.0</v>
      </c>
      <c r="AI484" s="30">
        <v>0.0</v>
      </c>
      <c r="AJ484" s="69"/>
    </row>
    <row r="485">
      <c r="A485" s="30">
        <v>14674.4</v>
      </c>
      <c r="B485" s="80">
        <v>44522.0</v>
      </c>
      <c r="C485" s="81"/>
      <c r="D485" s="32" t="s">
        <v>146</v>
      </c>
      <c r="E485" s="32" t="s">
        <v>36</v>
      </c>
      <c r="J485" s="30">
        <v>1.0</v>
      </c>
      <c r="K485" s="30">
        <v>0.0</v>
      </c>
      <c r="L485" s="30">
        <v>0.0</v>
      </c>
      <c r="M485" s="32" t="s">
        <v>49</v>
      </c>
      <c r="N485" s="32" t="s">
        <v>39</v>
      </c>
      <c r="O485" s="30">
        <v>0.0</v>
      </c>
      <c r="P485" s="30">
        <v>0.0</v>
      </c>
      <c r="Q485" s="30">
        <v>0.0</v>
      </c>
      <c r="R485" s="30">
        <v>0.0</v>
      </c>
      <c r="S485" s="30">
        <v>0.0</v>
      </c>
      <c r="T485" s="30">
        <v>0.0</v>
      </c>
      <c r="U485" s="30">
        <v>0.0</v>
      </c>
      <c r="V485" s="30">
        <v>0.0</v>
      </c>
      <c r="W485" s="30">
        <v>0.0</v>
      </c>
      <c r="X485" s="30">
        <v>0.0</v>
      </c>
      <c r="Y485" s="30">
        <v>0.0</v>
      </c>
      <c r="Z485" s="30">
        <v>0.0</v>
      </c>
      <c r="AA485" s="30">
        <v>0.0</v>
      </c>
      <c r="AB485" s="30">
        <v>0.0</v>
      </c>
      <c r="AC485" s="30">
        <v>0.0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  <c r="AJ485" s="69"/>
    </row>
    <row r="486">
      <c r="A486" s="30">
        <v>14674.5</v>
      </c>
      <c r="B486" s="80">
        <v>44522.0</v>
      </c>
      <c r="C486" s="81"/>
      <c r="D486" s="32" t="s">
        <v>146</v>
      </c>
      <c r="E486" s="32" t="s">
        <v>36</v>
      </c>
      <c r="J486" s="30">
        <v>1.0</v>
      </c>
      <c r="K486" s="30">
        <v>0.0</v>
      </c>
      <c r="L486" s="30">
        <v>0.0</v>
      </c>
      <c r="M486" s="32" t="s">
        <v>49</v>
      </c>
      <c r="N486" s="32" t="s">
        <v>39</v>
      </c>
      <c r="O486" s="30">
        <v>0.0</v>
      </c>
      <c r="P486" s="30">
        <v>0.0</v>
      </c>
      <c r="Q486" s="30">
        <v>0.0</v>
      </c>
      <c r="R486" s="30">
        <v>0.0</v>
      </c>
      <c r="S486" s="30">
        <v>0.0</v>
      </c>
      <c r="T486" s="30">
        <v>0.0</v>
      </c>
      <c r="U486" s="30">
        <v>0.0</v>
      </c>
      <c r="V486" s="30">
        <v>0.0</v>
      </c>
      <c r="W486" s="30">
        <v>0.0</v>
      </c>
      <c r="X486" s="30">
        <v>0.0</v>
      </c>
      <c r="Y486" s="30">
        <v>0.0</v>
      </c>
      <c r="Z486" s="30">
        <v>0.0</v>
      </c>
      <c r="AA486" s="30">
        <v>0.0</v>
      </c>
      <c r="AB486" s="30">
        <v>0.0</v>
      </c>
      <c r="AC486" s="30">
        <v>0.0</v>
      </c>
      <c r="AD486" s="30">
        <v>0.0</v>
      </c>
      <c r="AE486" s="30">
        <v>0.0</v>
      </c>
      <c r="AF486" s="30">
        <v>0.0</v>
      </c>
      <c r="AG486" s="30">
        <v>0.0</v>
      </c>
      <c r="AH486" s="30">
        <v>0.0</v>
      </c>
      <c r="AI486" s="30">
        <v>0.0</v>
      </c>
      <c r="AJ486" s="69"/>
    </row>
    <row r="487">
      <c r="A487" s="30">
        <v>14675.1</v>
      </c>
      <c r="B487" s="80">
        <v>44522.0</v>
      </c>
      <c r="C487" s="81"/>
      <c r="D487" s="32" t="s">
        <v>231</v>
      </c>
      <c r="E487" s="32" t="s">
        <v>36</v>
      </c>
      <c r="F487" s="32" t="s">
        <v>158</v>
      </c>
      <c r="G487" s="32" t="s">
        <v>38</v>
      </c>
      <c r="H487" s="30">
        <v>27613.0</v>
      </c>
      <c r="I487" s="37"/>
      <c r="J487" s="30">
        <v>0.0</v>
      </c>
      <c r="K487" s="30">
        <v>1.0</v>
      </c>
      <c r="L487" s="30">
        <v>0.0</v>
      </c>
      <c r="M487" s="32" t="s">
        <v>39</v>
      </c>
      <c r="N487" s="32" t="s">
        <v>39</v>
      </c>
      <c r="O487" s="30">
        <v>0.0</v>
      </c>
      <c r="P487" s="30">
        <v>0.0</v>
      </c>
      <c r="Q487" s="30">
        <v>0.0</v>
      </c>
      <c r="R487" s="30">
        <v>0.0</v>
      </c>
      <c r="S487" s="30">
        <v>0.0</v>
      </c>
      <c r="T487" s="30">
        <v>0.0</v>
      </c>
      <c r="U487" s="30">
        <v>0.0</v>
      </c>
      <c r="V487" s="30">
        <v>0.0</v>
      </c>
      <c r="W487" s="30">
        <v>0.0</v>
      </c>
      <c r="X487" s="30">
        <v>0.0</v>
      </c>
      <c r="Y487" s="30">
        <v>0.0</v>
      </c>
      <c r="Z487" s="30">
        <v>0.0</v>
      </c>
      <c r="AA487" s="30">
        <v>0.0</v>
      </c>
      <c r="AB487" s="30">
        <v>0.0</v>
      </c>
      <c r="AC487" s="30">
        <v>0.0</v>
      </c>
      <c r="AD487" s="30">
        <v>0.0</v>
      </c>
      <c r="AE487" s="30">
        <v>0.0</v>
      </c>
      <c r="AF487" s="30">
        <v>0.0</v>
      </c>
      <c r="AG487" s="30">
        <v>0.0</v>
      </c>
      <c r="AH487" s="30">
        <v>0.0</v>
      </c>
      <c r="AI487" s="30">
        <v>0.0</v>
      </c>
      <c r="AJ487" s="69"/>
    </row>
    <row r="488">
      <c r="A488" s="30">
        <v>14676.1</v>
      </c>
      <c r="B488" s="80">
        <v>44522.0</v>
      </c>
      <c r="C488" s="81"/>
      <c r="D488" s="32" t="s">
        <v>448</v>
      </c>
      <c r="E488" s="33" t="s">
        <v>36</v>
      </c>
      <c r="F488" s="32" t="s">
        <v>192</v>
      </c>
      <c r="G488" s="32" t="s">
        <v>38</v>
      </c>
      <c r="H488" s="30">
        <v>27606.0</v>
      </c>
      <c r="I488" s="35"/>
      <c r="J488" s="30">
        <v>0.0</v>
      </c>
      <c r="K488" s="30">
        <v>1.0</v>
      </c>
      <c r="L488" s="30">
        <v>0.0</v>
      </c>
      <c r="M488" s="32" t="s">
        <v>49</v>
      </c>
      <c r="N488" s="32" t="s">
        <v>39</v>
      </c>
      <c r="O488" s="30">
        <v>0.0</v>
      </c>
      <c r="P488" s="30">
        <v>0.0</v>
      </c>
      <c r="Q488" s="30">
        <v>0.0</v>
      </c>
      <c r="R488" s="30">
        <v>0.0</v>
      </c>
      <c r="S488" s="30">
        <v>0.0</v>
      </c>
      <c r="T488" s="30">
        <v>0.0</v>
      </c>
      <c r="U488" s="30">
        <v>0.0</v>
      </c>
      <c r="V488" s="30">
        <v>0.0</v>
      </c>
      <c r="W488" s="30">
        <v>0.0</v>
      </c>
      <c r="X488" s="30">
        <v>0.0</v>
      </c>
      <c r="Y488" s="30">
        <v>0.0</v>
      </c>
      <c r="Z488" s="30">
        <v>0.0</v>
      </c>
      <c r="AA488" s="30">
        <v>0.0</v>
      </c>
      <c r="AB488" s="30">
        <v>0.0</v>
      </c>
      <c r="AC488" s="30">
        <v>0.0</v>
      </c>
      <c r="AD488" s="30">
        <v>0.0</v>
      </c>
      <c r="AE488" s="30">
        <v>0.0</v>
      </c>
      <c r="AF488" s="30">
        <v>0.0</v>
      </c>
      <c r="AG488" s="30">
        <v>0.0</v>
      </c>
      <c r="AH488" s="30">
        <v>0.0</v>
      </c>
      <c r="AI488" s="30">
        <v>0.0</v>
      </c>
      <c r="AJ488" s="69"/>
    </row>
    <row r="489">
      <c r="A489" s="30">
        <v>14677.1</v>
      </c>
      <c r="B489" s="80">
        <v>44522.0</v>
      </c>
      <c r="C489" s="80">
        <v>44531.0</v>
      </c>
      <c r="D489" s="32" t="s">
        <v>306</v>
      </c>
      <c r="E489" s="32" t="s">
        <v>36</v>
      </c>
      <c r="F489" s="32" t="s">
        <v>59</v>
      </c>
      <c r="G489" s="33" t="s">
        <v>38</v>
      </c>
      <c r="H489" s="34">
        <v>27610.0</v>
      </c>
      <c r="I489" s="35"/>
      <c r="J489" s="30">
        <v>0.0</v>
      </c>
      <c r="K489" s="30">
        <v>1.0</v>
      </c>
      <c r="L489" s="30">
        <v>0.0</v>
      </c>
      <c r="M489" s="32" t="s">
        <v>49</v>
      </c>
      <c r="N489" s="32" t="s">
        <v>39</v>
      </c>
      <c r="O489" s="30">
        <v>2.0</v>
      </c>
      <c r="P489" s="30">
        <v>0.0</v>
      </c>
      <c r="Q489" s="30">
        <v>0.0</v>
      </c>
      <c r="R489" s="30">
        <v>0.0</v>
      </c>
      <c r="S489" s="30">
        <v>0.0</v>
      </c>
      <c r="T489" s="30">
        <v>0.0</v>
      </c>
      <c r="U489" s="30">
        <v>0.0</v>
      </c>
      <c r="V489" s="30">
        <v>0.0</v>
      </c>
      <c r="W489" s="30">
        <v>0.0</v>
      </c>
      <c r="X489" s="30">
        <v>0.0</v>
      </c>
      <c r="Y489" s="30">
        <v>0.0</v>
      </c>
      <c r="Z489" s="30">
        <v>0.0</v>
      </c>
      <c r="AA489" s="30">
        <v>0.0</v>
      </c>
      <c r="AB489" s="30">
        <v>0.0</v>
      </c>
      <c r="AC489" s="30">
        <v>0.0</v>
      </c>
      <c r="AD489" s="30">
        <v>0.0</v>
      </c>
      <c r="AE489" s="30">
        <v>7.0</v>
      </c>
      <c r="AF489" s="30">
        <v>4.0</v>
      </c>
      <c r="AG489" s="30">
        <v>10.0</v>
      </c>
      <c r="AH489" s="30">
        <v>1.0</v>
      </c>
      <c r="AI489" s="30">
        <v>1.0</v>
      </c>
      <c r="AJ489" s="69"/>
    </row>
    <row r="490">
      <c r="A490" s="30">
        <v>14677.2</v>
      </c>
      <c r="B490" s="80">
        <v>44522.0</v>
      </c>
      <c r="C490" s="80">
        <v>44531.0</v>
      </c>
      <c r="D490" s="32" t="s">
        <v>306</v>
      </c>
      <c r="E490" s="32" t="s">
        <v>36</v>
      </c>
      <c r="F490" s="32" t="s">
        <v>307</v>
      </c>
      <c r="G490" s="33" t="s">
        <v>109</v>
      </c>
      <c r="H490" s="34">
        <v>27529.0</v>
      </c>
      <c r="I490" s="35"/>
      <c r="J490" s="30">
        <v>0.0</v>
      </c>
      <c r="K490" s="30">
        <v>1.0</v>
      </c>
      <c r="L490" s="30">
        <v>0.0</v>
      </c>
      <c r="M490" s="32" t="s">
        <v>49</v>
      </c>
      <c r="N490" s="32" t="s">
        <v>39</v>
      </c>
      <c r="O490" s="30">
        <v>2.0</v>
      </c>
      <c r="P490" s="30">
        <v>0.0</v>
      </c>
      <c r="Q490" s="30">
        <v>0.0</v>
      </c>
      <c r="R490" s="30">
        <v>0.0</v>
      </c>
      <c r="S490" s="30">
        <v>0.0</v>
      </c>
      <c r="T490" s="30">
        <v>0.0</v>
      </c>
      <c r="U490" s="30">
        <v>8.0</v>
      </c>
      <c r="V490" s="30">
        <v>4.0</v>
      </c>
      <c r="W490" s="30">
        <v>10.0</v>
      </c>
      <c r="X490" s="30">
        <v>1.0</v>
      </c>
      <c r="Y490" s="30">
        <v>1.0</v>
      </c>
      <c r="Z490" s="30">
        <v>0.0</v>
      </c>
      <c r="AA490" s="30">
        <v>0.0</v>
      </c>
      <c r="AB490" s="30">
        <v>0.0</v>
      </c>
      <c r="AC490" s="30">
        <v>0.0</v>
      </c>
      <c r="AD490" s="30">
        <v>0.0</v>
      </c>
      <c r="AE490" s="30">
        <v>0.0</v>
      </c>
      <c r="AF490" s="30">
        <v>0.0</v>
      </c>
      <c r="AG490" s="30">
        <v>0.0</v>
      </c>
      <c r="AH490" s="30">
        <v>0.0</v>
      </c>
      <c r="AI490" s="30">
        <v>0.0</v>
      </c>
      <c r="AJ490" s="69"/>
    </row>
    <row r="491">
      <c r="A491" s="30">
        <v>14677.3</v>
      </c>
      <c r="B491" s="80">
        <v>44522.0</v>
      </c>
      <c r="C491" s="80">
        <v>44531.0</v>
      </c>
      <c r="D491" s="32" t="s">
        <v>306</v>
      </c>
      <c r="E491" s="32" t="s">
        <v>36</v>
      </c>
      <c r="J491" s="30">
        <v>0.0</v>
      </c>
      <c r="K491" s="30">
        <v>0.0</v>
      </c>
      <c r="L491" s="30">
        <v>1.0</v>
      </c>
      <c r="M491" s="32" t="s">
        <v>49</v>
      </c>
      <c r="N491" s="32" t="s">
        <v>39</v>
      </c>
      <c r="O491" s="30">
        <v>0.0</v>
      </c>
      <c r="P491" s="30">
        <v>10.0</v>
      </c>
      <c r="Q491" s="30">
        <v>5.0</v>
      </c>
      <c r="R491" s="30">
        <v>10.0</v>
      </c>
      <c r="S491" s="30">
        <v>1.0</v>
      </c>
      <c r="T491" s="30">
        <v>1.0</v>
      </c>
      <c r="U491" s="30">
        <v>0.0</v>
      </c>
      <c r="V491" s="30">
        <v>0.0</v>
      </c>
      <c r="W491" s="30">
        <v>0.0</v>
      </c>
      <c r="X491" s="30">
        <v>0.0</v>
      </c>
      <c r="Y491" s="30">
        <v>0.0</v>
      </c>
      <c r="Z491" s="30">
        <v>0.0</v>
      </c>
      <c r="AA491" s="30">
        <v>0.0</v>
      </c>
      <c r="AB491" s="30">
        <v>0.0</v>
      </c>
      <c r="AC491" s="30">
        <v>0.0</v>
      </c>
      <c r="AD491" s="30">
        <v>0.0</v>
      </c>
      <c r="AE491" s="30">
        <v>0.0</v>
      </c>
      <c r="AF491" s="30">
        <v>0.0</v>
      </c>
      <c r="AG491" s="30">
        <v>0.0</v>
      </c>
      <c r="AH491" s="30">
        <v>0.0</v>
      </c>
      <c r="AI491" s="30">
        <v>0.0</v>
      </c>
      <c r="AJ491" s="69"/>
    </row>
    <row r="492">
      <c r="A492" s="30">
        <v>14677.4</v>
      </c>
      <c r="B492" s="80">
        <v>44522.0</v>
      </c>
      <c r="C492" s="80">
        <v>44531.0</v>
      </c>
      <c r="D492" s="32" t="s">
        <v>306</v>
      </c>
      <c r="E492" s="32" t="s">
        <v>36</v>
      </c>
      <c r="J492" s="30">
        <v>0.0</v>
      </c>
      <c r="K492" s="30">
        <v>0.0</v>
      </c>
      <c r="L492" s="30">
        <v>1.0</v>
      </c>
      <c r="M492" s="32" t="s">
        <v>49</v>
      </c>
      <c r="N492" s="32" t="s">
        <v>39</v>
      </c>
      <c r="O492" s="30">
        <v>0.0</v>
      </c>
      <c r="P492" s="30">
        <v>9.0</v>
      </c>
      <c r="Q492" s="30">
        <v>6.0</v>
      </c>
      <c r="R492" s="30">
        <v>10.0</v>
      </c>
      <c r="S492" s="30">
        <v>1.0</v>
      </c>
      <c r="T492" s="30">
        <v>1.0</v>
      </c>
      <c r="U492" s="30">
        <v>0.0</v>
      </c>
      <c r="V492" s="30">
        <v>0.0</v>
      </c>
      <c r="W492" s="30">
        <v>0.0</v>
      </c>
      <c r="X492" s="30">
        <v>0.0</v>
      </c>
      <c r="Y492" s="30">
        <v>0.0</v>
      </c>
      <c r="Z492" s="30">
        <v>0.0</v>
      </c>
      <c r="AA492" s="30">
        <v>0.0</v>
      </c>
      <c r="AB492" s="30">
        <v>0.0</v>
      </c>
      <c r="AC492" s="30">
        <v>0.0</v>
      </c>
      <c r="AD492" s="30">
        <v>0.0</v>
      </c>
      <c r="AE492" s="30">
        <v>0.0</v>
      </c>
      <c r="AF492" s="30">
        <v>0.0</v>
      </c>
      <c r="AG492" s="30">
        <v>0.0</v>
      </c>
      <c r="AH492" s="30">
        <v>0.0</v>
      </c>
      <c r="AI492" s="30">
        <v>0.0</v>
      </c>
      <c r="AJ492" s="69"/>
    </row>
    <row r="493">
      <c r="A493" s="30">
        <v>14677.5</v>
      </c>
      <c r="B493" s="80">
        <v>44522.0</v>
      </c>
      <c r="C493" s="80">
        <v>44531.0</v>
      </c>
      <c r="D493" s="32" t="s">
        <v>306</v>
      </c>
      <c r="E493" s="32" t="s">
        <v>36</v>
      </c>
      <c r="J493" s="30">
        <v>0.0</v>
      </c>
      <c r="K493" s="30">
        <v>0.0</v>
      </c>
      <c r="L493" s="30">
        <v>1.0</v>
      </c>
      <c r="M493" s="32" t="s">
        <v>49</v>
      </c>
      <c r="N493" s="32" t="s">
        <v>39</v>
      </c>
      <c r="O493" s="30">
        <v>0.0</v>
      </c>
      <c r="P493" s="30">
        <v>10.0</v>
      </c>
      <c r="Q493" s="30">
        <v>5.0</v>
      </c>
      <c r="R493" s="30">
        <v>0.0</v>
      </c>
      <c r="S493" s="30">
        <v>0.0</v>
      </c>
      <c r="T493" s="30">
        <v>1.0</v>
      </c>
      <c r="U493" s="30">
        <v>0.0</v>
      </c>
      <c r="V493" s="30">
        <v>0.0</v>
      </c>
      <c r="W493" s="30">
        <v>0.0</v>
      </c>
      <c r="X493" s="30">
        <v>0.0</v>
      </c>
      <c r="Y493" s="30">
        <v>0.0</v>
      </c>
      <c r="Z493" s="30">
        <v>0.0</v>
      </c>
      <c r="AA493" s="30">
        <v>0.0</v>
      </c>
      <c r="AB493" s="30">
        <v>0.0</v>
      </c>
      <c r="AC493" s="30">
        <v>0.0</v>
      </c>
      <c r="AD493" s="30">
        <v>0.0</v>
      </c>
      <c r="AE493" s="30">
        <v>0.0</v>
      </c>
      <c r="AF493" s="30">
        <v>0.0</v>
      </c>
      <c r="AG493" s="30">
        <v>0.0</v>
      </c>
      <c r="AH493" s="30">
        <v>0.0</v>
      </c>
      <c r="AI493" s="30">
        <v>0.0</v>
      </c>
      <c r="AJ493" s="69"/>
    </row>
    <row r="494">
      <c r="A494" s="30">
        <v>14677.6</v>
      </c>
      <c r="B494" s="40">
        <v>44522.0</v>
      </c>
      <c r="C494" s="124">
        <v>44531.0</v>
      </c>
      <c r="D494" s="32" t="s">
        <v>306</v>
      </c>
      <c r="E494" s="32" t="s">
        <v>36</v>
      </c>
      <c r="J494" s="30">
        <v>1.0</v>
      </c>
      <c r="K494" s="30">
        <v>0.0</v>
      </c>
      <c r="L494" s="30">
        <v>0.0</v>
      </c>
      <c r="M494" s="32" t="s">
        <v>49</v>
      </c>
      <c r="N494" s="32" t="s">
        <v>39</v>
      </c>
      <c r="O494" s="30">
        <v>0.0</v>
      </c>
      <c r="P494" s="30">
        <v>0.0</v>
      </c>
      <c r="Q494" s="30">
        <v>0.0</v>
      </c>
      <c r="R494" s="30">
        <v>0.0</v>
      </c>
      <c r="S494" s="30">
        <v>0.0</v>
      </c>
      <c r="T494" s="30">
        <v>0.0</v>
      </c>
      <c r="U494" s="30">
        <v>0.0</v>
      </c>
      <c r="V494" s="30">
        <v>0.0</v>
      </c>
      <c r="W494" s="30">
        <v>0.0</v>
      </c>
      <c r="X494" s="30">
        <v>0.0</v>
      </c>
      <c r="Y494" s="30">
        <v>0.0</v>
      </c>
      <c r="Z494" s="30">
        <v>4.0</v>
      </c>
      <c r="AA494" s="30">
        <v>3.0</v>
      </c>
      <c r="AB494" s="30">
        <v>10.0</v>
      </c>
      <c r="AC494" s="30">
        <v>1.0</v>
      </c>
      <c r="AD494" s="30">
        <v>1.0</v>
      </c>
      <c r="AE494" s="30">
        <v>0.0</v>
      </c>
      <c r="AF494" s="30">
        <v>0.0</v>
      </c>
      <c r="AG494" s="30">
        <v>0.0</v>
      </c>
      <c r="AH494" s="30">
        <v>0.0</v>
      </c>
      <c r="AI494" s="30">
        <v>0.0</v>
      </c>
      <c r="AJ494" s="69"/>
    </row>
    <row r="495">
      <c r="A495" s="30">
        <v>14678.1</v>
      </c>
      <c r="B495" s="40">
        <v>44522.0</v>
      </c>
      <c r="C495" s="35"/>
      <c r="D495" s="32" t="s">
        <v>255</v>
      </c>
      <c r="E495" s="33" t="s">
        <v>36</v>
      </c>
      <c r="F495" s="32" t="s">
        <v>314</v>
      </c>
      <c r="G495" s="32" t="s">
        <v>38</v>
      </c>
      <c r="H495" s="30">
        <v>27606.0</v>
      </c>
      <c r="I495" s="35"/>
      <c r="J495" s="30">
        <v>0.0</v>
      </c>
      <c r="K495" s="30">
        <v>1.0</v>
      </c>
      <c r="L495" s="30">
        <v>0.0</v>
      </c>
      <c r="M495" s="32" t="s">
        <v>39</v>
      </c>
      <c r="N495" s="32" t="s">
        <v>39</v>
      </c>
      <c r="O495" s="30">
        <v>0.0</v>
      </c>
      <c r="P495" s="30">
        <v>0.0</v>
      </c>
      <c r="Q495" s="30">
        <v>0.0</v>
      </c>
      <c r="R495" s="30">
        <v>0.0</v>
      </c>
      <c r="S495" s="30">
        <v>0.0</v>
      </c>
      <c r="T495" s="30">
        <v>0.0</v>
      </c>
      <c r="U495" s="30">
        <v>0.0</v>
      </c>
      <c r="V495" s="30">
        <v>0.0</v>
      </c>
      <c r="W495" s="30">
        <v>0.0</v>
      </c>
      <c r="X495" s="30">
        <v>0.0</v>
      </c>
      <c r="Y495" s="30">
        <v>0.0</v>
      </c>
      <c r="Z495" s="30">
        <v>0.0</v>
      </c>
      <c r="AA495" s="30">
        <v>0.0</v>
      </c>
      <c r="AB495" s="30">
        <v>0.0</v>
      </c>
      <c r="AC495" s="30">
        <v>0.0</v>
      </c>
      <c r="AD495" s="30">
        <v>0.0</v>
      </c>
      <c r="AE495" s="30">
        <v>0.0</v>
      </c>
      <c r="AF495" s="30">
        <v>0.0</v>
      </c>
      <c r="AG495" s="30">
        <v>0.0</v>
      </c>
      <c r="AH495" s="30">
        <v>0.0</v>
      </c>
      <c r="AI495" s="30">
        <v>0.0</v>
      </c>
      <c r="AJ495" s="69"/>
    </row>
    <row r="496">
      <c r="A496" s="30">
        <v>14678.2</v>
      </c>
      <c r="B496" s="80">
        <v>44522.0</v>
      </c>
      <c r="C496" s="81"/>
      <c r="D496" s="32" t="s">
        <v>255</v>
      </c>
      <c r="E496" s="32" t="s">
        <v>36</v>
      </c>
      <c r="F496" s="32" t="s">
        <v>279</v>
      </c>
      <c r="G496" s="33" t="s">
        <v>107</v>
      </c>
      <c r="H496" s="34">
        <v>27519.0</v>
      </c>
      <c r="I496" s="35"/>
      <c r="J496" s="30">
        <v>0.0</v>
      </c>
      <c r="K496" s="30">
        <v>1.0</v>
      </c>
      <c r="L496" s="30">
        <v>0.0</v>
      </c>
      <c r="M496" s="32" t="s">
        <v>39</v>
      </c>
      <c r="N496" s="32" t="s">
        <v>39</v>
      </c>
      <c r="O496" s="30">
        <v>0.0</v>
      </c>
      <c r="P496" s="30">
        <v>0.0</v>
      </c>
      <c r="Q496" s="30">
        <v>0.0</v>
      </c>
      <c r="R496" s="30">
        <v>0.0</v>
      </c>
      <c r="S496" s="30">
        <v>0.0</v>
      </c>
      <c r="T496" s="30">
        <v>0.0</v>
      </c>
      <c r="U496" s="30">
        <v>0.0</v>
      </c>
      <c r="V496" s="30">
        <v>0.0</v>
      </c>
      <c r="W496" s="30">
        <v>0.0</v>
      </c>
      <c r="X496" s="30">
        <v>0.0</v>
      </c>
      <c r="Y496" s="30">
        <v>0.0</v>
      </c>
      <c r="Z496" s="30">
        <v>0.0</v>
      </c>
      <c r="AA496" s="30">
        <v>0.0</v>
      </c>
      <c r="AB496" s="30">
        <v>0.0</v>
      </c>
      <c r="AC496" s="30">
        <v>0.0</v>
      </c>
      <c r="AD496" s="30">
        <v>0.0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69"/>
    </row>
    <row r="497">
      <c r="A497" s="30">
        <v>14678.3</v>
      </c>
      <c r="B497" s="80">
        <v>44522.0</v>
      </c>
      <c r="C497" s="81"/>
      <c r="D497" s="32" t="s">
        <v>255</v>
      </c>
      <c r="E497" s="32" t="s">
        <v>36</v>
      </c>
      <c r="J497" s="30">
        <v>0.0</v>
      </c>
      <c r="K497" s="30">
        <v>0.0</v>
      </c>
      <c r="L497" s="30">
        <v>1.0</v>
      </c>
      <c r="M497" s="32" t="s">
        <v>39</v>
      </c>
      <c r="N497" s="32" t="s">
        <v>39</v>
      </c>
      <c r="O497" s="30">
        <v>0.0</v>
      </c>
      <c r="P497" s="30">
        <v>0.0</v>
      </c>
      <c r="Q497" s="30">
        <v>0.0</v>
      </c>
      <c r="R497" s="30">
        <v>0.0</v>
      </c>
      <c r="S497" s="30">
        <v>0.0</v>
      </c>
      <c r="T497" s="30">
        <v>0.0</v>
      </c>
      <c r="U497" s="30">
        <v>0.0</v>
      </c>
      <c r="V497" s="30">
        <v>0.0</v>
      </c>
      <c r="W497" s="30">
        <v>0.0</v>
      </c>
      <c r="X497" s="30">
        <v>0.0</v>
      </c>
      <c r="Y497" s="30">
        <v>0.0</v>
      </c>
      <c r="Z497" s="30">
        <v>0.0</v>
      </c>
      <c r="AA497" s="30">
        <v>0.0</v>
      </c>
      <c r="AB497" s="30">
        <v>0.0</v>
      </c>
      <c r="AC497" s="30">
        <v>0.0</v>
      </c>
      <c r="AD497" s="30">
        <v>0.0</v>
      </c>
      <c r="AE497" s="30">
        <v>0.0</v>
      </c>
      <c r="AF497" s="30">
        <v>0.0</v>
      </c>
      <c r="AG497" s="30">
        <v>0.0</v>
      </c>
      <c r="AH497" s="30">
        <v>0.0</v>
      </c>
      <c r="AI497" s="30">
        <v>0.0</v>
      </c>
      <c r="AJ497" s="69"/>
    </row>
    <row r="498">
      <c r="A498" s="30">
        <v>14679.1</v>
      </c>
      <c r="B498" s="80">
        <v>44522.0</v>
      </c>
      <c r="C498" s="81"/>
      <c r="D498" s="32" t="s">
        <v>68</v>
      </c>
      <c r="E498" s="32" t="s">
        <v>36</v>
      </c>
      <c r="F498" s="32" t="s">
        <v>76</v>
      </c>
      <c r="G498" s="32" t="s">
        <v>38</v>
      </c>
      <c r="H498" s="30">
        <v>27614.0</v>
      </c>
      <c r="I498" s="37"/>
      <c r="J498" s="30">
        <v>0.0</v>
      </c>
      <c r="K498" s="30">
        <v>1.0</v>
      </c>
      <c r="L498" s="30">
        <v>0.0</v>
      </c>
      <c r="M498" s="32" t="s">
        <v>39</v>
      </c>
      <c r="N498" s="32" t="s">
        <v>39</v>
      </c>
      <c r="O498" s="30">
        <v>0.0</v>
      </c>
      <c r="P498" s="30">
        <v>0.0</v>
      </c>
      <c r="Q498" s="30">
        <v>0.0</v>
      </c>
      <c r="R498" s="30">
        <v>0.0</v>
      </c>
      <c r="S498" s="30">
        <v>0.0</v>
      </c>
      <c r="T498" s="30">
        <v>0.0</v>
      </c>
      <c r="U498" s="30">
        <v>0.0</v>
      </c>
      <c r="V498" s="30">
        <v>0.0</v>
      </c>
      <c r="W498" s="30">
        <v>0.0</v>
      </c>
      <c r="X498" s="30">
        <v>0.0</v>
      </c>
      <c r="Y498" s="30">
        <v>0.0</v>
      </c>
      <c r="Z498" s="30">
        <v>0.0</v>
      </c>
      <c r="AA498" s="30">
        <v>0.0</v>
      </c>
      <c r="AB498" s="30">
        <v>0.0</v>
      </c>
      <c r="AC498" s="30">
        <v>0.0</v>
      </c>
      <c r="AD498" s="30">
        <v>0.0</v>
      </c>
      <c r="AE498" s="30">
        <v>0.0</v>
      </c>
      <c r="AF498" s="30">
        <v>0.0</v>
      </c>
      <c r="AG498" s="30">
        <v>0.0</v>
      </c>
      <c r="AH498" s="30">
        <v>0.0</v>
      </c>
      <c r="AI498" s="30">
        <v>0.0</v>
      </c>
      <c r="AJ498" s="69"/>
    </row>
    <row r="499">
      <c r="A499" s="30">
        <v>14679.2</v>
      </c>
      <c r="B499" s="80">
        <v>44522.0</v>
      </c>
      <c r="C499" s="81"/>
      <c r="D499" s="32" t="s">
        <v>68</v>
      </c>
      <c r="E499" s="32" t="s">
        <v>36</v>
      </c>
      <c r="F499" s="32" t="s">
        <v>311</v>
      </c>
      <c r="G499" s="32" t="s">
        <v>38</v>
      </c>
      <c r="H499" s="30">
        <v>27616.0</v>
      </c>
      <c r="I499" s="37"/>
      <c r="J499" s="30">
        <v>0.0</v>
      </c>
      <c r="K499" s="30">
        <v>1.0</v>
      </c>
      <c r="L499" s="30">
        <v>0.0</v>
      </c>
      <c r="M499" s="32" t="s">
        <v>39</v>
      </c>
      <c r="N499" s="32" t="s">
        <v>39</v>
      </c>
      <c r="O499" s="30">
        <v>0.0</v>
      </c>
      <c r="P499" s="30">
        <v>0.0</v>
      </c>
      <c r="Q499" s="30">
        <v>0.0</v>
      </c>
      <c r="R499" s="30">
        <v>0.0</v>
      </c>
      <c r="S499" s="30">
        <v>0.0</v>
      </c>
      <c r="T499" s="30">
        <v>0.0</v>
      </c>
      <c r="U499" s="30">
        <v>0.0</v>
      </c>
      <c r="V499" s="30">
        <v>0.0</v>
      </c>
      <c r="W499" s="30">
        <v>0.0</v>
      </c>
      <c r="X499" s="30">
        <v>0.0</v>
      </c>
      <c r="Y499" s="30">
        <v>0.0</v>
      </c>
      <c r="Z499" s="30">
        <v>0.0</v>
      </c>
      <c r="AA499" s="30">
        <v>0.0</v>
      </c>
      <c r="AB499" s="30">
        <v>0.0</v>
      </c>
      <c r="AC499" s="30">
        <v>0.0</v>
      </c>
      <c r="AD499" s="30">
        <v>0.0</v>
      </c>
      <c r="AE499" s="30">
        <v>0.0</v>
      </c>
      <c r="AF499" s="30">
        <v>0.0</v>
      </c>
      <c r="AG499" s="30">
        <v>0.0</v>
      </c>
      <c r="AH499" s="30">
        <v>0.0</v>
      </c>
      <c r="AI499" s="30">
        <v>0.0</v>
      </c>
      <c r="AJ499" s="69"/>
    </row>
    <row r="500">
      <c r="A500" s="30">
        <v>14679.3</v>
      </c>
      <c r="B500" s="80">
        <v>44522.0</v>
      </c>
      <c r="C500" s="81"/>
      <c r="D500" s="32" t="s">
        <v>68</v>
      </c>
      <c r="E500" s="32" t="s">
        <v>36</v>
      </c>
      <c r="F500" s="32" t="s">
        <v>92</v>
      </c>
      <c r="G500" s="32" t="s">
        <v>91</v>
      </c>
      <c r="H500" s="30">
        <v>27597.0</v>
      </c>
      <c r="I500" s="37"/>
      <c r="J500" s="30">
        <v>0.0</v>
      </c>
      <c r="K500" s="30">
        <v>1.0</v>
      </c>
      <c r="L500" s="30">
        <v>0.0</v>
      </c>
      <c r="M500" s="32" t="s">
        <v>39</v>
      </c>
      <c r="N500" s="32" t="s">
        <v>39</v>
      </c>
      <c r="O500" s="30">
        <v>0.0</v>
      </c>
      <c r="P500" s="30">
        <v>0.0</v>
      </c>
      <c r="Q500" s="30">
        <v>0.0</v>
      </c>
      <c r="R500" s="30">
        <v>0.0</v>
      </c>
      <c r="S500" s="30">
        <v>0.0</v>
      </c>
      <c r="T500" s="30">
        <v>0.0</v>
      </c>
      <c r="U500" s="30">
        <v>0.0</v>
      </c>
      <c r="V500" s="30">
        <v>0.0</v>
      </c>
      <c r="W500" s="30">
        <v>0.0</v>
      </c>
      <c r="X500" s="30">
        <v>0.0</v>
      </c>
      <c r="Y500" s="30">
        <v>0.0</v>
      </c>
      <c r="Z500" s="30">
        <v>0.0</v>
      </c>
      <c r="AA500" s="30">
        <v>0.0</v>
      </c>
      <c r="AB500" s="30">
        <v>0.0</v>
      </c>
      <c r="AC500" s="30">
        <v>0.0</v>
      </c>
      <c r="AD500" s="30">
        <v>0.0</v>
      </c>
      <c r="AE500" s="30">
        <v>0.0</v>
      </c>
      <c r="AF500" s="30">
        <v>0.0</v>
      </c>
      <c r="AG500" s="30">
        <v>0.0</v>
      </c>
      <c r="AH500" s="30">
        <v>0.0</v>
      </c>
      <c r="AI500" s="30">
        <v>0.0</v>
      </c>
      <c r="AJ500" s="69"/>
    </row>
    <row r="501">
      <c r="A501" s="30">
        <v>14680.1</v>
      </c>
      <c r="B501" s="80">
        <v>44522.0</v>
      </c>
      <c r="C501" s="81"/>
      <c r="D501" s="32" t="s">
        <v>387</v>
      </c>
      <c r="E501" s="32" t="s">
        <v>160</v>
      </c>
      <c r="F501" s="32" t="s">
        <v>270</v>
      </c>
      <c r="G501" s="32" t="s">
        <v>48</v>
      </c>
      <c r="H501" s="30">
        <v>27571.0</v>
      </c>
      <c r="I501" s="37"/>
      <c r="J501" s="30">
        <v>0.0</v>
      </c>
      <c r="K501" s="30">
        <v>1.0</v>
      </c>
      <c r="L501" s="30">
        <v>0.0</v>
      </c>
      <c r="M501" s="32" t="s">
        <v>49</v>
      </c>
      <c r="N501" s="32" t="s">
        <v>39</v>
      </c>
      <c r="O501" s="30">
        <v>0.0</v>
      </c>
      <c r="P501" s="30">
        <v>0.0</v>
      </c>
      <c r="Q501" s="30">
        <v>0.0</v>
      </c>
      <c r="R501" s="30">
        <v>0.0</v>
      </c>
      <c r="S501" s="30">
        <v>0.0</v>
      </c>
      <c r="T501" s="30">
        <v>0.0</v>
      </c>
      <c r="U501" s="30">
        <v>0.0</v>
      </c>
      <c r="V501" s="30">
        <v>0.0</v>
      </c>
      <c r="W501" s="30">
        <v>0.0</v>
      </c>
      <c r="X501" s="30">
        <v>0.0</v>
      </c>
      <c r="Y501" s="30">
        <v>0.0</v>
      </c>
      <c r="Z501" s="30">
        <v>0.0</v>
      </c>
      <c r="AA501" s="30">
        <v>0.0</v>
      </c>
      <c r="AB501" s="30">
        <v>0.0</v>
      </c>
      <c r="AC501" s="30">
        <v>0.0</v>
      </c>
      <c r="AD501" s="30">
        <v>0.0</v>
      </c>
      <c r="AE501" s="30">
        <v>0.0</v>
      </c>
      <c r="AF501" s="30">
        <v>0.0</v>
      </c>
      <c r="AG501" s="30">
        <v>0.0</v>
      </c>
      <c r="AH501" s="30">
        <v>0.0</v>
      </c>
      <c r="AI501" s="30">
        <v>0.0</v>
      </c>
      <c r="AJ501" s="69"/>
    </row>
    <row r="502">
      <c r="A502" s="30">
        <v>14680.2</v>
      </c>
      <c r="B502" s="80">
        <v>44522.0</v>
      </c>
      <c r="C502" s="81"/>
      <c r="D502" s="32" t="s">
        <v>387</v>
      </c>
      <c r="E502" s="32" t="s">
        <v>160</v>
      </c>
      <c r="F502" s="37"/>
      <c r="G502" s="37"/>
      <c r="H502" s="37"/>
      <c r="I502" s="37"/>
      <c r="J502" s="30">
        <v>0.0</v>
      </c>
      <c r="K502" s="30">
        <v>0.0</v>
      </c>
      <c r="L502" s="30">
        <v>1.0</v>
      </c>
      <c r="M502" s="32" t="s">
        <v>39</v>
      </c>
      <c r="N502" s="32" t="s">
        <v>39</v>
      </c>
      <c r="O502" s="30">
        <v>0.0</v>
      </c>
      <c r="P502" s="30">
        <v>0.0</v>
      </c>
      <c r="Q502" s="30">
        <v>0.0</v>
      </c>
      <c r="R502" s="30">
        <v>0.0</v>
      </c>
      <c r="S502" s="30">
        <v>0.0</v>
      </c>
      <c r="T502" s="30">
        <v>0.0</v>
      </c>
      <c r="U502" s="30">
        <v>0.0</v>
      </c>
      <c r="V502" s="30">
        <v>0.0</v>
      </c>
      <c r="W502" s="30">
        <v>0.0</v>
      </c>
      <c r="X502" s="30">
        <v>0.0</v>
      </c>
      <c r="Y502" s="30">
        <v>0.0</v>
      </c>
      <c r="Z502" s="30">
        <v>0.0</v>
      </c>
      <c r="AA502" s="30">
        <v>0.0</v>
      </c>
      <c r="AB502" s="30">
        <v>0.0</v>
      </c>
      <c r="AC502" s="30">
        <v>0.0</v>
      </c>
      <c r="AD502" s="30">
        <v>0.0</v>
      </c>
      <c r="AE502" s="30">
        <v>0.0</v>
      </c>
      <c r="AF502" s="30">
        <v>0.0</v>
      </c>
      <c r="AG502" s="30">
        <v>0.0</v>
      </c>
      <c r="AH502" s="30">
        <v>0.0</v>
      </c>
      <c r="AI502" s="30">
        <v>0.0</v>
      </c>
      <c r="AJ502" s="69"/>
    </row>
    <row r="503">
      <c r="A503" s="30">
        <v>14680.3</v>
      </c>
      <c r="B503" s="80">
        <v>44522.0</v>
      </c>
      <c r="C503" s="81"/>
      <c r="D503" s="32" t="s">
        <v>387</v>
      </c>
      <c r="E503" s="32" t="s">
        <v>160</v>
      </c>
      <c r="F503" s="37"/>
      <c r="G503" s="38"/>
      <c r="H503" s="38"/>
      <c r="I503" s="35"/>
      <c r="J503" s="30">
        <v>1.0</v>
      </c>
      <c r="K503" s="30">
        <v>0.0</v>
      </c>
      <c r="L503" s="30">
        <v>0.0</v>
      </c>
      <c r="M503" s="32" t="s">
        <v>39</v>
      </c>
      <c r="N503" s="32" t="s">
        <v>39</v>
      </c>
      <c r="O503" s="30">
        <v>0.0</v>
      </c>
      <c r="P503" s="30">
        <v>0.0</v>
      </c>
      <c r="Q503" s="30">
        <v>0.0</v>
      </c>
      <c r="R503" s="30">
        <v>0.0</v>
      </c>
      <c r="S503" s="30">
        <v>0.0</v>
      </c>
      <c r="T503" s="30">
        <v>0.0</v>
      </c>
      <c r="U503" s="30">
        <v>0.0</v>
      </c>
      <c r="V503" s="30">
        <v>0.0</v>
      </c>
      <c r="W503" s="30">
        <v>0.0</v>
      </c>
      <c r="X503" s="30">
        <v>0.0</v>
      </c>
      <c r="Y503" s="30">
        <v>0.0</v>
      </c>
      <c r="Z503" s="30">
        <v>0.0</v>
      </c>
      <c r="AA503" s="30">
        <v>0.0</v>
      </c>
      <c r="AB503" s="30">
        <v>0.0</v>
      </c>
      <c r="AC503" s="30">
        <v>0.0</v>
      </c>
      <c r="AD503" s="30">
        <v>0.0</v>
      </c>
      <c r="AE503" s="30">
        <v>0.0</v>
      </c>
      <c r="AF503" s="30">
        <v>0.0</v>
      </c>
      <c r="AG503" s="30">
        <v>0.0</v>
      </c>
      <c r="AH503" s="30">
        <v>0.0</v>
      </c>
      <c r="AI503" s="30">
        <v>0.0</v>
      </c>
      <c r="AJ503" s="69"/>
    </row>
    <row r="504">
      <c r="A504" s="30">
        <v>14681.1</v>
      </c>
      <c r="B504" s="80">
        <v>44522.0</v>
      </c>
      <c r="C504" s="32" t="s">
        <v>171</v>
      </c>
      <c r="D504" s="32" t="s">
        <v>321</v>
      </c>
      <c r="E504" s="32" t="s">
        <v>46</v>
      </c>
      <c r="I504" s="37"/>
      <c r="J504" s="30">
        <v>1.0</v>
      </c>
      <c r="K504" s="30">
        <v>0.0</v>
      </c>
      <c r="L504" s="30">
        <v>0.0</v>
      </c>
      <c r="M504" s="32" t="s">
        <v>39</v>
      </c>
      <c r="N504" s="32" t="s">
        <v>39</v>
      </c>
      <c r="O504" s="30">
        <v>0.0</v>
      </c>
      <c r="P504" s="30">
        <v>0.0</v>
      </c>
      <c r="Q504" s="30">
        <v>0.0</v>
      </c>
      <c r="R504" s="30">
        <v>0.0</v>
      </c>
      <c r="S504" s="30">
        <v>0.0</v>
      </c>
      <c r="T504" s="30">
        <v>0.0</v>
      </c>
      <c r="U504" s="30">
        <v>0.0</v>
      </c>
      <c r="V504" s="30">
        <v>0.0</v>
      </c>
      <c r="W504" s="30">
        <v>0.0</v>
      </c>
      <c r="X504" s="30">
        <v>0.0</v>
      </c>
      <c r="Y504" s="30">
        <v>0.0</v>
      </c>
      <c r="Z504" s="30">
        <v>0.0</v>
      </c>
      <c r="AA504" s="30">
        <v>0.0</v>
      </c>
      <c r="AB504" s="30">
        <v>0.0</v>
      </c>
      <c r="AC504" s="30">
        <v>0.0</v>
      </c>
      <c r="AD504" s="30">
        <v>0.0</v>
      </c>
      <c r="AE504" s="30">
        <v>0.0</v>
      </c>
      <c r="AF504" s="30">
        <v>0.0</v>
      </c>
      <c r="AG504" s="30">
        <v>0.0</v>
      </c>
      <c r="AH504" s="30">
        <v>0.0</v>
      </c>
      <c r="AI504" s="30">
        <v>0.0</v>
      </c>
      <c r="AJ504" s="69"/>
    </row>
    <row r="505">
      <c r="A505" s="30">
        <v>14681.2</v>
      </c>
      <c r="B505" s="80">
        <v>44522.0</v>
      </c>
      <c r="C505" s="32" t="s">
        <v>171</v>
      </c>
      <c r="D505" s="32" t="s">
        <v>321</v>
      </c>
      <c r="E505" s="32" t="s">
        <v>46</v>
      </c>
      <c r="I505" s="37"/>
      <c r="J505" s="30">
        <v>1.0</v>
      </c>
      <c r="K505" s="30">
        <v>0.0</v>
      </c>
      <c r="L505" s="30">
        <v>0.0</v>
      </c>
      <c r="M505" s="32" t="s">
        <v>39</v>
      </c>
      <c r="N505" s="32" t="s">
        <v>39</v>
      </c>
      <c r="O505" s="30">
        <v>0.0</v>
      </c>
      <c r="P505" s="30">
        <v>0.0</v>
      </c>
      <c r="Q505" s="30">
        <v>0.0</v>
      </c>
      <c r="R505" s="30">
        <v>0.0</v>
      </c>
      <c r="S505" s="30">
        <v>0.0</v>
      </c>
      <c r="T505" s="30">
        <v>0.0</v>
      </c>
      <c r="U505" s="30">
        <v>0.0</v>
      </c>
      <c r="V505" s="30">
        <v>0.0</v>
      </c>
      <c r="W505" s="30">
        <v>0.0</v>
      </c>
      <c r="X505" s="30">
        <v>0.0</v>
      </c>
      <c r="Y505" s="30">
        <v>0.0</v>
      </c>
      <c r="Z505" s="30">
        <v>0.0</v>
      </c>
      <c r="AA505" s="30">
        <v>0.0</v>
      </c>
      <c r="AB505" s="30">
        <v>0.0</v>
      </c>
      <c r="AC505" s="30">
        <v>0.0</v>
      </c>
      <c r="AD505" s="30">
        <v>0.0</v>
      </c>
      <c r="AE505" s="30">
        <v>0.0</v>
      </c>
      <c r="AF505" s="30">
        <v>0.0</v>
      </c>
      <c r="AG505" s="30">
        <v>0.0</v>
      </c>
      <c r="AH505" s="30">
        <v>0.0</v>
      </c>
      <c r="AI505" s="30">
        <v>0.0</v>
      </c>
      <c r="AJ505" s="69"/>
    </row>
    <row r="506">
      <c r="A506" s="30">
        <v>14681.3</v>
      </c>
      <c r="B506" s="40">
        <v>44522.0</v>
      </c>
      <c r="C506" s="32" t="s">
        <v>171</v>
      </c>
      <c r="D506" s="32" t="s">
        <v>321</v>
      </c>
      <c r="E506" s="32" t="s">
        <v>46</v>
      </c>
      <c r="F506" s="32" t="s">
        <v>59</v>
      </c>
      <c r="G506" s="32" t="s">
        <v>38</v>
      </c>
      <c r="H506" s="30">
        <v>27610.0</v>
      </c>
      <c r="I506" s="37"/>
      <c r="J506" s="30">
        <v>0.0</v>
      </c>
      <c r="K506" s="30">
        <v>1.0</v>
      </c>
      <c r="L506" s="30">
        <v>0.0</v>
      </c>
      <c r="M506" s="32" t="s">
        <v>49</v>
      </c>
      <c r="N506" s="32" t="s">
        <v>39</v>
      </c>
      <c r="O506" s="30">
        <v>0.0</v>
      </c>
      <c r="P506" s="30">
        <v>0.0</v>
      </c>
      <c r="Q506" s="30">
        <v>0.0</v>
      </c>
      <c r="R506" s="30">
        <v>0.0</v>
      </c>
      <c r="S506" s="30">
        <v>0.0</v>
      </c>
      <c r="T506" s="30">
        <v>0.0</v>
      </c>
      <c r="U506" s="30">
        <v>0.0</v>
      </c>
      <c r="V506" s="30">
        <v>0.0</v>
      </c>
      <c r="W506" s="30">
        <v>0.0</v>
      </c>
      <c r="X506" s="30">
        <v>0.0</v>
      </c>
      <c r="Y506" s="30">
        <v>0.0</v>
      </c>
      <c r="Z506" s="30">
        <v>0.0</v>
      </c>
      <c r="AA506" s="30">
        <v>0.0</v>
      </c>
      <c r="AB506" s="30">
        <v>0.0</v>
      </c>
      <c r="AC506" s="30">
        <v>0.0</v>
      </c>
      <c r="AD506" s="30">
        <v>0.0</v>
      </c>
      <c r="AE506" s="30">
        <v>0.0</v>
      </c>
      <c r="AF506" s="30">
        <v>0.0</v>
      </c>
      <c r="AG506" s="30">
        <v>0.0</v>
      </c>
      <c r="AH506" s="30">
        <v>0.0</v>
      </c>
      <c r="AI506" s="30">
        <v>0.0</v>
      </c>
      <c r="AJ506" s="69"/>
    </row>
    <row r="507">
      <c r="A507" s="30">
        <v>14681.4</v>
      </c>
      <c r="B507" s="40">
        <v>44522.0</v>
      </c>
      <c r="C507" s="32" t="s">
        <v>171</v>
      </c>
      <c r="D507" s="32" t="s">
        <v>321</v>
      </c>
      <c r="E507" s="32" t="s">
        <v>46</v>
      </c>
      <c r="F507" s="32" t="s">
        <v>151</v>
      </c>
      <c r="G507" s="33" t="s">
        <v>38</v>
      </c>
      <c r="H507" s="34">
        <v>27606.0</v>
      </c>
      <c r="I507" s="35"/>
      <c r="J507" s="30">
        <v>0.0</v>
      </c>
      <c r="K507" s="30">
        <v>1.0</v>
      </c>
      <c r="L507" s="30">
        <v>0.0</v>
      </c>
      <c r="M507" s="32" t="s">
        <v>49</v>
      </c>
      <c r="N507" s="32" t="s">
        <v>39</v>
      </c>
      <c r="O507" s="30">
        <v>0.0</v>
      </c>
      <c r="P507" s="30">
        <v>0.0</v>
      </c>
      <c r="Q507" s="30">
        <v>0.0</v>
      </c>
      <c r="R507" s="30">
        <v>0.0</v>
      </c>
      <c r="S507" s="30">
        <v>0.0</v>
      </c>
      <c r="T507" s="30">
        <v>0.0</v>
      </c>
      <c r="U507" s="30">
        <v>0.0</v>
      </c>
      <c r="V507" s="30">
        <v>0.0</v>
      </c>
      <c r="W507" s="30">
        <v>0.0</v>
      </c>
      <c r="X507" s="30">
        <v>0.0</v>
      </c>
      <c r="Y507" s="30">
        <v>0.0</v>
      </c>
      <c r="Z507" s="30">
        <v>0.0</v>
      </c>
      <c r="AA507" s="30">
        <v>0.0</v>
      </c>
      <c r="AB507" s="30">
        <v>0.0</v>
      </c>
      <c r="AC507" s="30">
        <v>0.0</v>
      </c>
      <c r="AD507" s="30">
        <v>0.0</v>
      </c>
      <c r="AE507" s="30">
        <v>0.0</v>
      </c>
      <c r="AF507" s="30">
        <v>0.0</v>
      </c>
      <c r="AG507" s="30">
        <v>0.0</v>
      </c>
      <c r="AH507" s="30">
        <v>0.0</v>
      </c>
      <c r="AI507" s="30">
        <v>0.0</v>
      </c>
      <c r="AJ507" s="69"/>
    </row>
    <row r="508">
      <c r="A508" s="30">
        <v>14681.5</v>
      </c>
      <c r="B508" s="80">
        <v>44522.0</v>
      </c>
      <c r="C508" s="32" t="s">
        <v>171</v>
      </c>
      <c r="D508" s="32" t="s">
        <v>321</v>
      </c>
      <c r="E508" s="32" t="s">
        <v>46</v>
      </c>
      <c r="F508" s="32" t="s">
        <v>248</v>
      </c>
      <c r="G508" s="32" t="s">
        <v>38</v>
      </c>
      <c r="H508" s="30">
        <v>27604.0</v>
      </c>
      <c r="I508" s="37"/>
      <c r="J508" s="30">
        <v>0.0</v>
      </c>
      <c r="K508" s="30">
        <v>1.0</v>
      </c>
      <c r="L508" s="30">
        <v>0.0</v>
      </c>
      <c r="M508" s="32" t="s">
        <v>49</v>
      </c>
      <c r="N508" s="32" t="s">
        <v>39</v>
      </c>
      <c r="O508" s="30">
        <v>0.0</v>
      </c>
      <c r="P508" s="30">
        <v>0.0</v>
      </c>
      <c r="Q508" s="30">
        <v>0.0</v>
      </c>
      <c r="R508" s="30">
        <v>0.0</v>
      </c>
      <c r="S508" s="30">
        <v>0.0</v>
      </c>
      <c r="T508" s="30">
        <v>0.0</v>
      </c>
      <c r="U508" s="30">
        <v>0.0</v>
      </c>
      <c r="V508" s="30">
        <v>0.0</v>
      </c>
      <c r="W508" s="30">
        <v>0.0</v>
      </c>
      <c r="X508" s="30">
        <v>0.0</v>
      </c>
      <c r="Y508" s="30">
        <v>0.0</v>
      </c>
      <c r="Z508" s="30">
        <v>0.0</v>
      </c>
      <c r="AA508" s="30">
        <v>0.0</v>
      </c>
      <c r="AB508" s="30">
        <v>0.0</v>
      </c>
      <c r="AC508" s="30">
        <v>0.0</v>
      </c>
      <c r="AD508" s="30">
        <v>0.0</v>
      </c>
      <c r="AE508" s="30">
        <v>0.0</v>
      </c>
      <c r="AF508" s="30">
        <v>0.0</v>
      </c>
      <c r="AG508" s="30">
        <v>0.0</v>
      </c>
      <c r="AH508" s="30">
        <v>0.0</v>
      </c>
      <c r="AI508" s="30">
        <v>0.0</v>
      </c>
      <c r="AJ508" s="69"/>
    </row>
    <row r="509">
      <c r="A509" s="30">
        <v>14681.6</v>
      </c>
      <c r="B509" s="80">
        <v>44522.0</v>
      </c>
      <c r="C509" s="32" t="s">
        <v>171</v>
      </c>
      <c r="D509" s="32" t="s">
        <v>321</v>
      </c>
      <c r="E509" s="32" t="s">
        <v>46</v>
      </c>
      <c r="F509" s="32" t="s">
        <v>151</v>
      </c>
      <c r="G509" s="32" t="s">
        <v>38</v>
      </c>
      <c r="H509" s="30">
        <v>27606.0</v>
      </c>
      <c r="I509" s="37"/>
      <c r="J509" s="30">
        <v>0.0</v>
      </c>
      <c r="K509" s="30">
        <v>1.0</v>
      </c>
      <c r="L509" s="30">
        <v>0.0</v>
      </c>
      <c r="M509" s="32" t="s">
        <v>49</v>
      </c>
      <c r="N509" s="32" t="s">
        <v>39</v>
      </c>
      <c r="O509" s="30">
        <v>0.0</v>
      </c>
      <c r="P509" s="30">
        <v>0.0</v>
      </c>
      <c r="Q509" s="30">
        <v>0.0</v>
      </c>
      <c r="R509" s="30">
        <v>0.0</v>
      </c>
      <c r="S509" s="30">
        <v>0.0</v>
      </c>
      <c r="T509" s="30">
        <v>0.0</v>
      </c>
      <c r="U509" s="30">
        <v>0.0</v>
      </c>
      <c r="V509" s="30">
        <v>0.0</v>
      </c>
      <c r="W509" s="30">
        <v>0.0</v>
      </c>
      <c r="X509" s="30">
        <v>0.0</v>
      </c>
      <c r="Y509" s="30">
        <v>0.0</v>
      </c>
      <c r="Z509" s="30">
        <v>0.0</v>
      </c>
      <c r="AA509" s="30">
        <v>0.0</v>
      </c>
      <c r="AB509" s="30">
        <v>0.0</v>
      </c>
      <c r="AC509" s="30">
        <v>0.0</v>
      </c>
      <c r="AD509" s="30">
        <v>0.0</v>
      </c>
      <c r="AE509" s="30">
        <v>0.0</v>
      </c>
      <c r="AF509" s="30">
        <v>0.0</v>
      </c>
      <c r="AG509" s="30">
        <v>0.0</v>
      </c>
      <c r="AH509" s="30">
        <v>0.0</v>
      </c>
      <c r="AI509" s="30">
        <v>0.0</v>
      </c>
      <c r="AJ509" s="69"/>
    </row>
    <row r="510">
      <c r="A510" s="30">
        <v>14682.1</v>
      </c>
      <c r="B510" s="80">
        <v>44522.0</v>
      </c>
      <c r="C510" s="32" t="s">
        <v>171</v>
      </c>
      <c r="D510" s="32" t="s">
        <v>321</v>
      </c>
      <c r="E510" s="32" t="s">
        <v>46</v>
      </c>
      <c r="I510" s="35"/>
      <c r="J510" s="30">
        <v>0.0</v>
      </c>
      <c r="K510" s="30">
        <v>0.0</v>
      </c>
      <c r="L510" s="30">
        <v>1.0</v>
      </c>
      <c r="M510" s="32" t="s">
        <v>39</v>
      </c>
      <c r="N510" s="32" t="s">
        <v>39</v>
      </c>
      <c r="O510" s="30">
        <v>0.0</v>
      </c>
      <c r="P510" s="30">
        <v>0.0</v>
      </c>
      <c r="Q510" s="30">
        <v>0.0</v>
      </c>
      <c r="R510" s="30">
        <v>0.0</v>
      </c>
      <c r="S510" s="30">
        <v>0.0</v>
      </c>
      <c r="T510" s="30">
        <v>0.0</v>
      </c>
      <c r="U510" s="30">
        <v>0.0</v>
      </c>
      <c r="V510" s="30">
        <v>0.0</v>
      </c>
      <c r="W510" s="30">
        <v>0.0</v>
      </c>
      <c r="X510" s="30">
        <v>0.0</v>
      </c>
      <c r="Y510" s="30">
        <v>0.0</v>
      </c>
      <c r="Z510" s="30">
        <v>0.0</v>
      </c>
      <c r="AA510" s="30">
        <v>0.0</v>
      </c>
      <c r="AB510" s="30">
        <v>0.0</v>
      </c>
      <c r="AC510" s="30">
        <v>0.0</v>
      </c>
      <c r="AD510" s="30">
        <v>0.0</v>
      </c>
      <c r="AE510" s="30">
        <v>0.0</v>
      </c>
      <c r="AF510" s="30">
        <v>0.0</v>
      </c>
      <c r="AG510" s="30">
        <v>0.0</v>
      </c>
      <c r="AH510" s="30">
        <v>0.0</v>
      </c>
      <c r="AI510" s="30">
        <v>0.0</v>
      </c>
      <c r="AJ510" s="69"/>
    </row>
    <row r="511">
      <c r="A511" s="30">
        <v>14682.2</v>
      </c>
      <c r="B511" s="80">
        <v>44522.0</v>
      </c>
      <c r="C511" s="32" t="s">
        <v>171</v>
      </c>
      <c r="D511" s="32" t="s">
        <v>321</v>
      </c>
      <c r="E511" s="32" t="s">
        <v>46</v>
      </c>
      <c r="I511" s="37"/>
      <c r="J511" s="30">
        <v>0.0</v>
      </c>
      <c r="K511" s="30">
        <v>0.0</v>
      </c>
      <c r="L511" s="30">
        <v>1.0</v>
      </c>
      <c r="M511" s="32" t="s">
        <v>39</v>
      </c>
      <c r="N511" s="32" t="s">
        <v>39</v>
      </c>
      <c r="O511" s="30">
        <v>0.0</v>
      </c>
      <c r="P511" s="30">
        <v>0.0</v>
      </c>
      <c r="Q511" s="30">
        <v>0.0</v>
      </c>
      <c r="R511" s="30">
        <v>0.0</v>
      </c>
      <c r="S511" s="30">
        <v>0.0</v>
      </c>
      <c r="T511" s="30">
        <v>0.0</v>
      </c>
      <c r="U511" s="30">
        <v>0.0</v>
      </c>
      <c r="V511" s="30">
        <v>0.0</v>
      </c>
      <c r="W511" s="30">
        <v>0.0</v>
      </c>
      <c r="X511" s="30">
        <v>0.0</v>
      </c>
      <c r="Y511" s="30">
        <v>0.0</v>
      </c>
      <c r="Z511" s="30">
        <v>0.0</v>
      </c>
      <c r="AA511" s="30">
        <v>0.0</v>
      </c>
      <c r="AB511" s="30">
        <v>0.0</v>
      </c>
      <c r="AC511" s="30">
        <v>0.0</v>
      </c>
      <c r="AD511" s="30">
        <v>0.0</v>
      </c>
      <c r="AE511" s="30">
        <v>0.0</v>
      </c>
      <c r="AF511" s="30">
        <v>0.0</v>
      </c>
      <c r="AG511" s="30">
        <v>0.0</v>
      </c>
      <c r="AH511" s="30">
        <v>0.0</v>
      </c>
      <c r="AI511" s="30">
        <v>0.0</v>
      </c>
      <c r="AJ511" s="69"/>
    </row>
    <row r="512">
      <c r="A512" s="30">
        <v>14682.3</v>
      </c>
      <c r="B512" s="80">
        <v>44522.0</v>
      </c>
      <c r="C512" s="32" t="s">
        <v>171</v>
      </c>
      <c r="D512" s="32" t="s">
        <v>321</v>
      </c>
      <c r="E512" s="32" t="s">
        <v>46</v>
      </c>
      <c r="I512" s="37"/>
      <c r="J512" s="30">
        <v>0.0</v>
      </c>
      <c r="K512" s="30">
        <v>0.0</v>
      </c>
      <c r="L512" s="30">
        <v>1.0</v>
      </c>
      <c r="M512" s="32" t="s">
        <v>39</v>
      </c>
      <c r="N512" s="32" t="s">
        <v>39</v>
      </c>
      <c r="O512" s="30">
        <v>0.0</v>
      </c>
      <c r="P512" s="30">
        <v>0.0</v>
      </c>
      <c r="Q512" s="30">
        <v>0.0</v>
      </c>
      <c r="R512" s="30">
        <v>0.0</v>
      </c>
      <c r="S512" s="30">
        <v>0.0</v>
      </c>
      <c r="T512" s="30">
        <v>0.0</v>
      </c>
      <c r="U512" s="30">
        <v>0.0</v>
      </c>
      <c r="V512" s="30">
        <v>0.0</v>
      </c>
      <c r="W512" s="30">
        <v>0.0</v>
      </c>
      <c r="X512" s="30">
        <v>0.0</v>
      </c>
      <c r="Y512" s="30">
        <v>0.0</v>
      </c>
      <c r="Z512" s="30">
        <v>0.0</v>
      </c>
      <c r="AA512" s="30">
        <v>0.0</v>
      </c>
      <c r="AB512" s="30">
        <v>0.0</v>
      </c>
      <c r="AC512" s="30">
        <v>0.0</v>
      </c>
      <c r="AD512" s="30">
        <v>0.0</v>
      </c>
      <c r="AE512" s="30">
        <v>0.0</v>
      </c>
      <c r="AF512" s="30">
        <v>0.0</v>
      </c>
      <c r="AG512" s="30">
        <v>0.0</v>
      </c>
      <c r="AH512" s="30">
        <v>0.0</v>
      </c>
      <c r="AI512" s="30">
        <v>0.0</v>
      </c>
      <c r="AJ512" s="69"/>
    </row>
    <row r="513">
      <c r="A513" s="30">
        <v>14682.4</v>
      </c>
      <c r="B513" s="80">
        <v>44522.0</v>
      </c>
      <c r="C513" s="32" t="s">
        <v>171</v>
      </c>
      <c r="D513" s="32" t="s">
        <v>321</v>
      </c>
      <c r="E513" s="32" t="s">
        <v>46</v>
      </c>
      <c r="I513" s="37"/>
      <c r="J513" s="30">
        <v>1.0</v>
      </c>
      <c r="K513" s="30">
        <v>0.0</v>
      </c>
      <c r="L513" s="30">
        <v>0.0</v>
      </c>
      <c r="M513" s="32" t="s">
        <v>39</v>
      </c>
      <c r="N513" s="32" t="s">
        <v>39</v>
      </c>
      <c r="O513" s="30">
        <v>0.0</v>
      </c>
      <c r="P513" s="30">
        <v>0.0</v>
      </c>
      <c r="Q513" s="30">
        <v>0.0</v>
      </c>
      <c r="R513" s="30">
        <v>0.0</v>
      </c>
      <c r="S513" s="30">
        <v>0.0</v>
      </c>
      <c r="T513" s="30">
        <v>0.0</v>
      </c>
      <c r="U513" s="30">
        <v>0.0</v>
      </c>
      <c r="V513" s="30">
        <v>0.0</v>
      </c>
      <c r="W513" s="30">
        <v>0.0</v>
      </c>
      <c r="X513" s="30">
        <v>0.0</v>
      </c>
      <c r="Y513" s="30">
        <v>0.0</v>
      </c>
      <c r="Z513" s="30">
        <v>0.0</v>
      </c>
      <c r="AA513" s="30">
        <v>0.0</v>
      </c>
      <c r="AB513" s="30">
        <v>0.0</v>
      </c>
      <c r="AC513" s="30">
        <v>0.0</v>
      </c>
      <c r="AD513" s="30">
        <v>0.0</v>
      </c>
      <c r="AE513" s="30">
        <v>0.0</v>
      </c>
      <c r="AF513" s="30">
        <v>0.0</v>
      </c>
      <c r="AG513" s="30">
        <v>0.0</v>
      </c>
      <c r="AH513" s="30">
        <v>0.0</v>
      </c>
      <c r="AI513" s="30">
        <v>0.0</v>
      </c>
      <c r="AJ513" s="69"/>
    </row>
    <row r="514">
      <c r="A514" s="30">
        <v>14683.1</v>
      </c>
      <c r="B514" s="80">
        <v>44523.0</v>
      </c>
      <c r="C514" s="80">
        <v>44523.0</v>
      </c>
      <c r="D514" s="32" t="s">
        <v>93</v>
      </c>
      <c r="E514" s="32" t="s">
        <v>94</v>
      </c>
      <c r="F514" s="32" t="s">
        <v>118</v>
      </c>
      <c r="G514" s="32" t="s">
        <v>38</v>
      </c>
      <c r="H514" s="30">
        <v>27601.0</v>
      </c>
      <c r="I514" s="37"/>
      <c r="J514" s="30">
        <v>0.0</v>
      </c>
      <c r="K514" s="30">
        <v>1.0</v>
      </c>
      <c r="L514" s="30">
        <v>0.0</v>
      </c>
      <c r="M514" s="32" t="s">
        <v>39</v>
      </c>
      <c r="N514" s="32" t="s">
        <v>39</v>
      </c>
      <c r="O514" s="30">
        <v>0.0</v>
      </c>
      <c r="P514" s="30">
        <v>0.0</v>
      </c>
      <c r="Q514" s="30">
        <v>0.0</v>
      </c>
      <c r="R514" s="30">
        <v>0.0</v>
      </c>
      <c r="S514" s="30">
        <v>0.0</v>
      </c>
      <c r="T514" s="30">
        <v>0.0</v>
      </c>
      <c r="U514" s="30">
        <v>1.0</v>
      </c>
      <c r="V514" s="30">
        <v>0.0</v>
      </c>
      <c r="W514" s="30">
        <v>5.0</v>
      </c>
      <c r="X514" s="30">
        <v>0.0</v>
      </c>
      <c r="Y514" s="30">
        <v>0.0</v>
      </c>
      <c r="Z514" s="30">
        <v>0.0</v>
      </c>
      <c r="AA514" s="30">
        <v>0.0</v>
      </c>
      <c r="AB514" s="30">
        <v>0.0</v>
      </c>
      <c r="AC514" s="30">
        <v>0.0</v>
      </c>
      <c r="AD514" s="30">
        <v>0.0</v>
      </c>
      <c r="AE514" s="30">
        <v>0.0</v>
      </c>
      <c r="AF514" s="30">
        <v>0.0</v>
      </c>
      <c r="AG514" s="30">
        <v>0.0</v>
      </c>
      <c r="AH514" s="30">
        <v>0.0</v>
      </c>
      <c r="AI514" s="30">
        <v>0.0</v>
      </c>
      <c r="AJ514" s="69"/>
    </row>
    <row r="515">
      <c r="A515" s="30">
        <v>14683.2</v>
      </c>
      <c r="B515" s="80">
        <v>44523.0</v>
      </c>
      <c r="C515" s="80">
        <v>44523.0</v>
      </c>
      <c r="D515" s="32" t="s">
        <v>93</v>
      </c>
      <c r="E515" s="32" t="s">
        <v>94</v>
      </c>
      <c r="J515" s="30">
        <v>1.0</v>
      </c>
      <c r="K515" s="30">
        <v>0.0</v>
      </c>
      <c r="L515" s="30">
        <v>0.0</v>
      </c>
      <c r="M515" s="32" t="s">
        <v>39</v>
      </c>
      <c r="N515" s="32" t="s">
        <v>39</v>
      </c>
      <c r="O515" s="30">
        <v>0.0</v>
      </c>
      <c r="P515" s="30">
        <v>0.0</v>
      </c>
      <c r="Q515" s="30">
        <v>0.0</v>
      </c>
      <c r="R515" s="30">
        <v>0.0</v>
      </c>
      <c r="S515" s="30">
        <v>0.0</v>
      </c>
      <c r="T515" s="30">
        <v>0.0</v>
      </c>
      <c r="U515" s="30">
        <v>0.0</v>
      </c>
      <c r="V515" s="30">
        <v>0.0</v>
      </c>
      <c r="W515" s="30">
        <v>0.0</v>
      </c>
      <c r="X515" s="30">
        <v>0.0</v>
      </c>
      <c r="Y515" s="30">
        <v>0.0</v>
      </c>
      <c r="Z515" s="30">
        <v>0.0</v>
      </c>
      <c r="AA515" s="30">
        <v>0.0</v>
      </c>
      <c r="AB515" s="30">
        <v>0.0</v>
      </c>
      <c r="AC515" s="30">
        <v>0.0</v>
      </c>
      <c r="AD515" s="30">
        <v>0.0</v>
      </c>
      <c r="AE515" s="30">
        <v>1.0</v>
      </c>
      <c r="AF515" s="30">
        <v>0.0</v>
      </c>
      <c r="AG515" s="30">
        <v>0.0</v>
      </c>
      <c r="AH515" s="30">
        <v>0.0</v>
      </c>
      <c r="AI515" s="30">
        <v>0.0</v>
      </c>
      <c r="AJ515" s="69"/>
    </row>
    <row r="516">
      <c r="A516" s="30">
        <v>14683.3</v>
      </c>
      <c r="B516" s="80">
        <v>44523.0</v>
      </c>
      <c r="C516" s="80">
        <v>44523.0</v>
      </c>
      <c r="D516" s="32" t="s">
        <v>93</v>
      </c>
      <c r="E516" s="32" t="s">
        <v>94</v>
      </c>
      <c r="F516" s="32" t="s">
        <v>236</v>
      </c>
      <c r="G516" s="32" t="s">
        <v>38</v>
      </c>
      <c r="H516" s="30">
        <v>27601.0</v>
      </c>
      <c r="I516" s="37"/>
      <c r="J516" s="30">
        <v>0.0</v>
      </c>
      <c r="K516" s="30">
        <v>1.0</v>
      </c>
      <c r="L516" s="30">
        <v>0.0</v>
      </c>
      <c r="M516" s="32" t="s">
        <v>39</v>
      </c>
      <c r="N516" s="32" t="s">
        <v>39</v>
      </c>
      <c r="O516" s="30">
        <v>0.0</v>
      </c>
      <c r="P516" s="30">
        <v>0.0</v>
      </c>
      <c r="Q516" s="30">
        <v>0.0</v>
      </c>
      <c r="R516" s="30">
        <v>0.0</v>
      </c>
      <c r="S516" s="30">
        <v>0.0</v>
      </c>
      <c r="T516" s="30">
        <v>0.0</v>
      </c>
      <c r="U516" s="30">
        <v>0.0</v>
      </c>
      <c r="V516" s="30">
        <v>0.0</v>
      </c>
      <c r="W516" s="30">
        <v>0.0</v>
      </c>
      <c r="X516" s="30">
        <v>0.0</v>
      </c>
      <c r="Y516" s="30">
        <v>0.0</v>
      </c>
      <c r="Z516" s="30">
        <v>0.0</v>
      </c>
      <c r="AA516" s="30">
        <v>0.0</v>
      </c>
      <c r="AB516" s="30">
        <v>0.0</v>
      </c>
      <c r="AC516" s="30">
        <v>0.0</v>
      </c>
      <c r="AD516" s="30">
        <v>0.0</v>
      </c>
      <c r="AE516" s="30">
        <v>2.0</v>
      </c>
      <c r="AF516" s="30">
        <v>1.0</v>
      </c>
      <c r="AG516" s="30">
        <v>10.0</v>
      </c>
      <c r="AH516" s="30">
        <v>0.0</v>
      </c>
      <c r="AI516" s="30">
        <v>0.0</v>
      </c>
      <c r="AJ516" s="69"/>
    </row>
    <row r="517">
      <c r="A517" s="30">
        <v>14683.4</v>
      </c>
      <c r="B517" s="80">
        <v>44523.0</v>
      </c>
      <c r="C517" s="80">
        <v>44523.0</v>
      </c>
      <c r="D517" s="32" t="s">
        <v>93</v>
      </c>
      <c r="E517" s="32" t="s">
        <v>94</v>
      </c>
      <c r="F517" s="32" t="s">
        <v>118</v>
      </c>
      <c r="G517" s="32" t="s">
        <v>38</v>
      </c>
      <c r="H517" s="30">
        <v>27601.0</v>
      </c>
      <c r="I517" s="37"/>
      <c r="J517" s="30">
        <v>0.0</v>
      </c>
      <c r="K517" s="30">
        <v>1.0</v>
      </c>
      <c r="L517" s="30">
        <v>0.0</v>
      </c>
      <c r="M517" s="32" t="s">
        <v>39</v>
      </c>
      <c r="N517" s="32" t="s">
        <v>39</v>
      </c>
      <c r="O517" s="30">
        <v>0.0</v>
      </c>
      <c r="P517" s="30">
        <v>0.0</v>
      </c>
      <c r="Q517" s="30">
        <v>0.0</v>
      </c>
      <c r="R517" s="30">
        <v>0.0</v>
      </c>
      <c r="S517" s="30">
        <v>0.0</v>
      </c>
      <c r="T517" s="30">
        <v>0.0</v>
      </c>
      <c r="U517" s="30">
        <v>4.0</v>
      </c>
      <c r="V517" s="30">
        <v>1.0</v>
      </c>
      <c r="W517" s="30">
        <v>5.0</v>
      </c>
      <c r="X517" s="30">
        <v>0.0</v>
      </c>
      <c r="Y517" s="30">
        <v>0.0</v>
      </c>
      <c r="Z517" s="30">
        <v>0.0</v>
      </c>
      <c r="AA517" s="30">
        <v>0.0</v>
      </c>
      <c r="AB517" s="30">
        <v>0.0</v>
      </c>
      <c r="AC517" s="30">
        <v>0.0</v>
      </c>
      <c r="AD517" s="30">
        <v>0.0</v>
      </c>
      <c r="AE517" s="30">
        <v>0.0</v>
      </c>
      <c r="AF517" s="30">
        <v>0.0</v>
      </c>
      <c r="AG517" s="30">
        <v>0.0</v>
      </c>
      <c r="AH517" s="30">
        <v>0.0</v>
      </c>
      <c r="AI517" s="30">
        <v>0.0</v>
      </c>
      <c r="AJ517" s="69"/>
    </row>
    <row r="518">
      <c r="A518" s="30">
        <v>14683.5</v>
      </c>
      <c r="B518" s="80">
        <v>44523.0</v>
      </c>
      <c r="C518" s="80">
        <v>44523.0</v>
      </c>
      <c r="D518" s="32" t="s">
        <v>93</v>
      </c>
      <c r="E518" s="32" t="s">
        <v>94</v>
      </c>
      <c r="F518" s="32" t="s">
        <v>118</v>
      </c>
      <c r="G518" s="32" t="s">
        <v>38</v>
      </c>
      <c r="H518" s="30">
        <v>27601.0</v>
      </c>
      <c r="I518" s="37"/>
      <c r="J518" s="30">
        <v>0.0</v>
      </c>
      <c r="K518" s="30">
        <v>1.0</v>
      </c>
      <c r="L518" s="30">
        <v>0.0</v>
      </c>
      <c r="M518" s="32" t="s">
        <v>39</v>
      </c>
      <c r="N518" s="32" t="s">
        <v>39</v>
      </c>
      <c r="O518" s="30">
        <v>0.0</v>
      </c>
      <c r="P518" s="30">
        <v>0.0</v>
      </c>
      <c r="Q518" s="30">
        <v>0.0</v>
      </c>
      <c r="R518" s="30">
        <v>0.0</v>
      </c>
      <c r="S518" s="30">
        <v>0.0</v>
      </c>
      <c r="T518" s="30">
        <v>0.0</v>
      </c>
      <c r="U518" s="30">
        <v>0.0</v>
      </c>
      <c r="V518" s="30">
        <v>0.0</v>
      </c>
      <c r="W518" s="30">
        <v>0.0</v>
      </c>
      <c r="X518" s="30">
        <v>0.0</v>
      </c>
      <c r="Y518" s="30">
        <v>0.0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4.0</v>
      </c>
      <c r="AF518" s="30">
        <v>0.0</v>
      </c>
      <c r="AG518" s="30">
        <v>5.0</v>
      </c>
      <c r="AH518" s="30">
        <v>0.0</v>
      </c>
      <c r="AI518" s="30">
        <v>0.0</v>
      </c>
      <c r="AJ518" s="69"/>
    </row>
    <row r="519">
      <c r="A519" s="30">
        <v>14683.6</v>
      </c>
      <c r="B519" s="80">
        <v>44523.0</v>
      </c>
      <c r="C519" s="80">
        <v>44523.0</v>
      </c>
      <c r="D519" s="32" t="s">
        <v>93</v>
      </c>
      <c r="E519" s="32" t="s">
        <v>94</v>
      </c>
      <c r="F519" s="32" t="s">
        <v>118</v>
      </c>
      <c r="G519" s="32" t="s">
        <v>38</v>
      </c>
      <c r="H519" s="30">
        <v>27601.0</v>
      </c>
      <c r="I519" s="37"/>
      <c r="J519" s="30">
        <v>0.0</v>
      </c>
      <c r="K519" s="30">
        <v>1.0</v>
      </c>
      <c r="L519" s="30">
        <v>0.0</v>
      </c>
      <c r="M519" s="32" t="s">
        <v>39</v>
      </c>
      <c r="N519" s="32" t="s">
        <v>39</v>
      </c>
      <c r="O519" s="30">
        <v>0.0</v>
      </c>
      <c r="P519" s="30">
        <v>0.0</v>
      </c>
      <c r="Q519" s="30">
        <v>0.0</v>
      </c>
      <c r="R519" s="30">
        <v>0.0</v>
      </c>
      <c r="S519" s="30">
        <v>0.0</v>
      </c>
      <c r="T519" s="30">
        <v>0.0</v>
      </c>
      <c r="U519" s="30">
        <v>0.0</v>
      </c>
      <c r="V519" s="30">
        <v>0.0</v>
      </c>
      <c r="W519" s="30">
        <v>0.0</v>
      </c>
      <c r="X519" s="30">
        <v>0.0</v>
      </c>
      <c r="Y519" s="30">
        <v>0.0</v>
      </c>
      <c r="Z519" s="30">
        <v>0.0</v>
      </c>
      <c r="AA519" s="30">
        <v>0.0</v>
      </c>
      <c r="AB519" s="30">
        <v>0.0</v>
      </c>
      <c r="AC519" s="30">
        <v>0.0</v>
      </c>
      <c r="AD519" s="30">
        <v>0.0</v>
      </c>
      <c r="AE519" s="30">
        <v>3.0</v>
      </c>
      <c r="AF519" s="30">
        <v>1.0</v>
      </c>
      <c r="AG519" s="30">
        <v>5.0</v>
      </c>
      <c r="AH519" s="30">
        <v>0.0</v>
      </c>
      <c r="AI519" s="30">
        <v>0.0</v>
      </c>
      <c r="AJ519" s="69"/>
    </row>
    <row r="520">
      <c r="A520" s="30">
        <v>14684.1</v>
      </c>
      <c r="B520" s="80">
        <v>44523.0</v>
      </c>
      <c r="C520" s="80">
        <v>44523.0</v>
      </c>
      <c r="D520" s="32" t="s">
        <v>93</v>
      </c>
      <c r="E520" s="32" t="s">
        <v>94</v>
      </c>
      <c r="F520" s="32" t="s">
        <v>118</v>
      </c>
      <c r="G520" s="32" t="s">
        <v>38</v>
      </c>
      <c r="H520" s="30">
        <v>27601.0</v>
      </c>
      <c r="I520" s="37"/>
      <c r="J520" s="30">
        <v>0.0</v>
      </c>
      <c r="K520" s="30">
        <v>1.0</v>
      </c>
      <c r="L520" s="30">
        <v>0.0</v>
      </c>
      <c r="M520" s="32" t="s">
        <v>39</v>
      </c>
      <c r="N520" s="32" t="s">
        <v>39</v>
      </c>
      <c r="O520" s="30">
        <v>0.0</v>
      </c>
      <c r="P520" s="30">
        <v>0.0</v>
      </c>
      <c r="Q520" s="30">
        <v>0.0</v>
      </c>
      <c r="R520" s="30">
        <v>0.0</v>
      </c>
      <c r="S520" s="30">
        <v>0.0</v>
      </c>
      <c r="T520" s="30">
        <v>0.0</v>
      </c>
      <c r="U520" s="30">
        <v>0.0</v>
      </c>
      <c r="V520" s="30">
        <v>2.0</v>
      </c>
      <c r="W520" s="30">
        <v>10.0</v>
      </c>
      <c r="X520" s="30">
        <v>0.0</v>
      </c>
      <c r="Y520" s="30">
        <v>0.0</v>
      </c>
      <c r="Z520" s="30">
        <v>0.0</v>
      </c>
      <c r="AA520" s="30">
        <v>0.0</v>
      </c>
      <c r="AB520" s="30">
        <v>0.0</v>
      </c>
      <c r="AC520" s="30">
        <v>0.0</v>
      </c>
      <c r="AD520" s="30">
        <v>0.0</v>
      </c>
      <c r="AE520" s="30">
        <v>0.0</v>
      </c>
      <c r="AF520" s="30">
        <v>0.0</v>
      </c>
      <c r="AG520" s="30">
        <v>0.0</v>
      </c>
      <c r="AH520" s="30">
        <v>0.0</v>
      </c>
      <c r="AI520" s="30">
        <v>0.0</v>
      </c>
      <c r="AJ520" s="69"/>
    </row>
    <row r="521">
      <c r="A521" s="30">
        <v>14684.2</v>
      </c>
      <c r="B521" s="80">
        <v>44523.0</v>
      </c>
      <c r="C521" s="80">
        <v>44523.0</v>
      </c>
      <c r="D521" s="32" t="s">
        <v>93</v>
      </c>
      <c r="E521" s="32" t="s">
        <v>94</v>
      </c>
      <c r="F521" s="32" t="s">
        <v>118</v>
      </c>
      <c r="G521" s="32" t="s">
        <v>38</v>
      </c>
      <c r="H521" s="30">
        <v>27601.0</v>
      </c>
      <c r="I521" s="37"/>
      <c r="J521" s="30">
        <v>0.0</v>
      </c>
      <c r="K521" s="30">
        <v>1.0</v>
      </c>
      <c r="L521" s="30">
        <v>0.0</v>
      </c>
      <c r="M521" s="32" t="s">
        <v>39</v>
      </c>
      <c r="N521" s="32" t="s">
        <v>39</v>
      </c>
      <c r="O521" s="30">
        <v>0.0</v>
      </c>
      <c r="P521" s="30">
        <v>0.0</v>
      </c>
      <c r="Q521" s="30">
        <v>0.0</v>
      </c>
      <c r="R521" s="30">
        <v>0.0</v>
      </c>
      <c r="S521" s="30">
        <v>0.0</v>
      </c>
      <c r="T521" s="30">
        <v>0.0</v>
      </c>
      <c r="U521" s="30">
        <v>2.0</v>
      </c>
      <c r="V521" s="30">
        <v>0.0</v>
      </c>
      <c r="W521" s="30">
        <v>10.0</v>
      </c>
      <c r="X521" s="30">
        <v>0.0</v>
      </c>
      <c r="Y521" s="30">
        <v>0.0</v>
      </c>
      <c r="Z521" s="30">
        <v>0.0</v>
      </c>
      <c r="AA521" s="30">
        <v>0.0</v>
      </c>
      <c r="AB521" s="30">
        <v>0.0</v>
      </c>
      <c r="AC521" s="30">
        <v>0.0</v>
      </c>
      <c r="AD521" s="30">
        <v>0.0</v>
      </c>
      <c r="AE521" s="30">
        <v>0.0</v>
      </c>
      <c r="AF521" s="30">
        <v>0.0</v>
      </c>
      <c r="AG521" s="30">
        <v>0.0</v>
      </c>
      <c r="AH521" s="30">
        <v>0.0</v>
      </c>
      <c r="AI521" s="30">
        <v>0.0</v>
      </c>
      <c r="AJ521" s="69"/>
    </row>
    <row r="522">
      <c r="A522" s="30">
        <v>14684.3</v>
      </c>
      <c r="B522" s="80">
        <v>44523.0</v>
      </c>
      <c r="C522" s="80">
        <v>44523.0</v>
      </c>
      <c r="D522" s="32" t="s">
        <v>93</v>
      </c>
      <c r="E522" s="32" t="s">
        <v>94</v>
      </c>
      <c r="F522" s="32" t="s">
        <v>118</v>
      </c>
      <c r="G522" s="33" t="s">
        <v>38</v>
      </c>
      <c r="H522" s="34">
        <v>27601.0</v>
      </c>
      <c r="I522" s="35"/>
      <c r="J522" s="30">
        <v>0.0</v>
      </c>
      <c r="K522" s="30">
        <v>1.0</v>
      </c>
      <c r="L522" s="30">
        <v>0.0</v>
      </c>
      <c r="M522" s="32" t="s">
        <v>39</v>
      </c>
      <c r="N522" s="32" t="s">
        <v>39</v>
      </c>
      <c r="O522" s="30">
        <v>0.0</v>
      </c>
      <c r="P522" s="30">
        <v>0.0</v>
      </c>
      <c r="Q522" s="30">
        <v>0.0</v>
      </c>
      <c r="R522" s="30">
        <v>0.0</v>
      </c>
      <c r="S522" s="30">
        <v>0.0</v>
      </c>
      <c r="T522" s="30">
        <v>0.0</v>
      </c>
      <c r="U522" s="30">
        <v>3.0</v>
      </c>
      <c r="V522" s="30">
        <v>3.0</v>
      </c>
      <c r="W522" s="30">
        <v>5.0</v>
      </c>
      <c r="X522" s="30">
        <v>0.0</v>
      </c>
      <c r="Y522" s="30">
        <v>0.0</v>
      </c>
      <c r="Z522" s="30">
        <v>0.0</v>
      </c>
      <c r="AA522" s="30">
        <v>0.0</v>
      </c>
      <c r="AB522" s="30">
        <v>0.0</v>
      </c>
      <c r="AC522" s="30">
        <v>0.0</v>
      </c>
      <c r="AD522" s="30">
        <v>0.0</v>
      </c>
      <c r="AE522" s="30">
        <v>0.0</v>
      </c>
      <c r="AF522" s="30">
        <v>0.0</v>
      </c>
      <c r="AG522" s="30">
        <v>0.0</v>
      </c>
      <c r="AH522" s="30">
        <v>0.0</v>
      </c>
      <c r="AI522" s="30">
        <v>0.0</v>
      </c>
      <c r="AJ522" s="69"/>
    </row>
    <row r="523">
      <c r="A523" s="30">
        <v>14684.4</v>
      </c>
      <c r="B523" s="80">
        <v>44523.0</v>
      </c>
      <c r="C523" s="80">
        <v>44523.0</v>
      </c>
      <c r="D523" s="32" t="s">
        <v>93</v>
      </c>
      <c r="E523" s="32" t="s">
        <v>94</v>
      </c>
      <c r="F523" s="32" t="s">
        <v>236</v>
      </c>
      <c r="G523" s="32" t="s">
        <v>38</v>
      </c>
      <c r="H523" s="30">
        <v>27601.0</v>
      </c>
      <c r="I523" s="37"/>
      <c r="J523" s="30">
        <v>0.0</v>
      </c>
      <c r="K523" s="30">
        <v>1.0</v>
      </c>
      <c r="L523" s="30">
        <v>0.0</v>
      </c>
      <c r="M523" s="32" t="s">
        <v>39</v>
      </c>
      <c r="N523" s="32" t="s">
        <v>39</v>
      </c>
      <c r="O523" s="30">
        <v>0.0</v>
      </c>
      <c r="P523" s="30">
        <v>0.0</v>
      </c>
      <c r="Q523" s="30">
        <v>0.0</v>
      </c>
      <c r="R523" s="30">
        <v>0.0</v>
      </c>
      <c r="S523" s="30">
        <v>0.0</v>
      </c>
      <c r="T523" s="30">
        <v>0.0</v>
      </c>
      <c r="U523" s="30">
        <v>2.0</v>
      </c>
      <c r="V523" s="30">
        <v>0.0</v>
      </c>
      <c r="W523" s="30">
        <v>10.0</v>
      </c>
      <c r="X523" s="30">
        <v>0.0</v>
      </c>
      <c r="Y523" s="30">
        <v>0.0</v>
      </c>
      <c r="Z523" s="30">
        <v>0.0</v>
      </c>
      <c r="AA523" s="30">
        <v>0.0</v>
      </c>
      <c r="AB523" s="30">
        <v>0.0</v>
      </c>
      <c r="AC523" s="30">
        <v>0.0</v>
      </c>
      <c r="AD523" s="30">
        <v>0.0</v>
      </c>
      <c r="AE523" s="30">
        <v>0.0</v>
      </c>
      <c r="AF523" s="30">
        <v>0.0</v>
      </c>
      <c r="AG523" s="30">
        <v>0.0</v>
      </c>
      <c r="AH523" s="30">
        <v>0.0</v>
      </c>
      <c r="AI523" s="30">
        <v>0.0</v>
      </c>
      <c r="AJ523" s="69"/>
    </row>
    <row r="524">
      <c r="A524" s="30">
        <v>14685.1</v>
      </c>
      <c r="B524" s="80">
        <v>44523.0</v>
      </c>
      <c r="C524" s="80">
        <v>44523.0</v>
      </c>
      <c r="D524" s="32" t="s">
        <v>93</v>
      </c>
      <c r="E524" s="32" t="s">
        <v>94</v>
      </c>
      <c r="F524" s="32" t="s">
        <v>236</v>
      </c>
      <c r="G524" s="32" t="s">
        <v>38</v>
      </c>
      <c r="H524" s="30">
        <v>27601.0</v>
      </c>
      <c r="I524" s="37"/>
      <c r="J524" s="30">
        <v>0.0</v>
      </c>
      <c r="K524" s="30">
        <v>1.0</v>
      </c>
      <c r="L524" s="30">
        <v>0.0</v>
      </c>
      <c r="M524" s="32" t="s">
        <v>39</v>
      </c>
      <c r="N524" s="32" t="s">
        <v>39</v>
      </c>
      <c r="O524" s="30">
        <v>0.0</v>
      </c>
      <c r="P524" s="30">
        <v>0.0</v>
      </c>
      <c r="Q524" s="30">
        <v>0.0</v>
      </c>
      <c r="R524" s="30">
        <v>0.0</v>
      </c>
      <c r="S524" s="30">
        <v>0.0</v>
      </c>
      <c r="T524" s="30">
        <v>0.0</v>
      </c>
      <c r="U524" s="30">
        <v>0.0</v>
      </c>
      <c r="V524" s="30">
        <v>0.0</v>
      </c>
      <c r="W524" s="30">
        <v>5.0</v>
      </c>
      <c r="X524" s="30">
        <v>0.0</v>
      </c>
      <c r="Y524" s="30">
        <v>0.0</v>
      </c>
      <c r="Z524" s="30">
        <v>0.0</v>
      </c>
      <c r="AA524" s="30">
        <v>0.0</v>
      </c>
      <c r="AB524" s="30">
        <v>0.0</v>
      </c>
      <c r="AC524" s="30">
        <v>0.0</v>
      </c>
      <c r="AD524" s="30">
        <v>0.0</v>
      </c>
      <c r="AE524" s="30">
        <v>0.0</v>
      </c>
      <c r="AF524" s="30">
        <v>0.0</v>
      </c>
      <c r="AG524" s="30">
        <v>0.0</v>
      </c>
      <c r="AH524" s="30">
        <v>0.0</v>
      </c>
      <c r="AI524" s="30">
        <v>0.0</v>
      </c>
      <c r="AJ524" s="69"/>
    </row>
    <row r="525">
      <c r="A525" s="30">
        <v>14685.2</v>
      </c>
      <c r="B525" s="80">
        <v>44523.0</v>
      </c>
      <c r="C525" s="80">
        <v>44523.0</v>
      </c>
      <c r="D525" s="32" t="s">
        <v>93</v>
      </c>
      <c r="E525" s="32" t="s">
        <v>94</v>
      </c>
      <c r="F525" s="32" t="s">
        <v>118</v>
      </c>
      <c r="G525" s="32" t="s">
        <v>38</v>
      </c>
      <c r="H525" s="30">
        <v>27601.0</v>
      </c>
      <c r="I525" s="37"/>
      <c r="J525" s="30">
        <v>0.0</v>
      </c>
      <c r="K525" s="30">
        <v>1.0</v>
      </c>
      <c r="L525" s="30">
        <v>0.0</v>
      </c>
      <c r="M525" s="32" t="s">
        <v>39</v>
      </c>
      <c r="N525" s="32" t="s">
        <v>39</v>
      </c>
      <c r="O525" s="30">
        <v>0.0</v>
      </c>
      <c r="P525" s="30">
        <v>0.0</v>
      </c>
      <c r="Q525" s="30">
        <v>0.0</v>
      </c>
      <c r="R525" s="30">
        <v>0.0</v>
      </c>
      <c r="S525" s="30">
        <v>0.0</v>
      </c>
      <c r="T525" s="30">
        <v>0.0</v>
      </c>
      <c r="U525" s="30">
        <v>2.0</v>
      </c>
      <c r="V525" s="30">
        <v>2.0</v>
      </c>
      <c r="W525" s="30">
        <v>10.0</v>
      </c>
      <c r="X525" s="30">
        <v>0.0</v>
      </c>
      <c r="Y525" s="30">
        <v>0.0</v>
      </c>
      <c r="Z525" s="30">
        <v>0.0</v>
      </c>
      <c r="AA525" s="30">
        <v>0.0</v>
      </c>
      <c r="AB525" s="30">
        <v>0.0</v>
      </c>
      <c r="AC525" s="30">
        <v>0.0</v>
      </c>
      <c r="AD525" s="30">
        <v>0.0</v>
      </c>
      <c r="AE525" s="30">
        <v>0.0</v>
      </c>
      <c r="AF525" s="30">
        <v>0.0</v>
      </c>
      <c r="AG525" s="30">
        <v>0.0</v>
      </c>
      <c r="AH525" s="30">
        <v>0.0</v>
      </c>
      <c r="AI525" s="30">
        <v>0.0</v>
      </c>
      <c r="AJ525" s="69"/>
    </row>
    <row r="526">
      <c r="A526" s="30">
        <v>14685.3</v>
      </c>
      <c r="B526" s="80">
        <v>44523.0</v>
      </c>
      <c r="C526" s="80">
        <v>44523.0</v>
      </c>
      <c r="D526" s="32" t="s">
        <v>93</v>
      </c>
      <c r="E526" s="32" t="s">
        <v>94</v>
      </c>
      <c r="F526" s="32" t="s">
        <v>118</v>
      </c>
      <c r="G526" s="33" t="s">
        <v>38</v>
      </c>
      <c r="H526" s="34">
        <v>27601.0</v>
      </c>
      <c r="I526" s="35"/>
      <c r="J526" s="30">
        <v>0.0</v>
      </c>
      <c r="K526" s="30">
        <v>1.0</v>
      </c>
      <c r="L526" s="30">
        <v>0.0</v>
      </c>
      <c r="M526" s="32" t="s">
        <v>39</v>
      </c>
      <c r="N526" s="32" t="s">
        <v>39</v>
      </c>
      <c r="O526" s="30">
        <v>0.0</v>
      </c>
      <c r="P526" s="30">
        <v>0.0</v>
      </c>
      <c r="Q526" s="30">
        <v>0.0</v>
      </c>
      <c r="R526" s="30">
        <v>0.0</v>
      </c>
      <c r="S526" s="30">
        <v>0.0</v>
      </c>
      <c r="T526" s="30">
        <v>0.0</v>
      </c>
      <c r="U526" s="30">
        <v>5.0</v>
      </c>
      <c r="V526" s="30">
        <v>5.0</v>
      </c>
      <c r="W526" s="30">
        <v>10.0</v>
      </c>
      <c r="X526" s="30">
        <v>0.0</v>
      </c>
      <c r="Y526" s="30">
        <v>0.0</v>
      </c>
      <c r="Z526" s="30">
        <v>0.0</v>
      </c>
      <c r="AA526" s="30">
        <v>0.0</v>
      </c>
      <c r="AB526" s="30">
        <v>0.0</v>
      </c>
      <c r="AC526" s="30">
        <v>0.0</v>
      </c>
      <c r="AD526" s="30">
        <v>0.0</v>
      </c>
      <c r="AE526" s="30">
        <v>0.0</v>
      </c>
      <c r="AF526" s="30">
        <v>0.0</v>
      </c>
      <c r="AG526" s="30">
        <v>0.0</v>
      </c>
      <c r="AH526" s="30">
        <v>0.0</v>
      </c>
      <c r="AI526" s="30">
        <v>0.0</v>
      </c>
      <c r="AJ526" s="69"/>
    </row>
    <row r="527">
      <c r="A527" s="30">
        <v>14685.4</v>
      </c>
      <c r="B527" s="80">
        <v>44523.0</v>
      </c>
      <c r="C527" s="80">
        <v>44523.0</v>
      </c>
      <c r="D527" s="32" t="s">
        <v>93</v>
      </c>
      <c r="E527" s="32" t="s">
        <v>94</v>
      </c>
      <c r="J527" s="30">
        <v>0.0</v>
      </c>
      <c r="K527" s="30">
        <v>0.0</v>
      </c>
      <c r="L527" s="30">
        <v>1.0</v>
      </c>
      <c r="M527" s="32" t="s">
        <v>39</v>
      </c>
      <c r="N527" s="32" t="s">
        <v>39</v>
      </c>
      <c r="O527" s="30">
        <v>0.0</v>
      </c>
      <c r="P527" s="30">
        <v>5.0</v>
      </c>
      <c r="Q527" s="30">
        <v>4.0</v>
      </c>
      <c r="R527" s="30">
        <v>0.0</v>
      </c>
      <c r="S527" s="30">
        <v>0.0</v>
      </c>
      <c r="T527" s="30">
        <v>0.0</v>
      </c>
      <c r="U527" s="30">
        <v>0.0</v>
      </c>
      <c r="V527" s="30">
        <v>0.0</v>
      </c>
      <c r="W527" s="30">
        <v>0.0</v>
      </c>
      <c r="X527" s="30">
        <v>0.0</v>
      </c>
      <c r="Y527" s="30">
        <v>0.0</v>
      </c>
      <c r="Z527" s="30">
        <v>0.0</v>
      </c>
      <c r="AA527" s="30">
        <v>0.0</v>
      </c>
      <c r="AB527" s="30">
        <v>0.0</v>
      </c>
      <c r="AC527" s="30">
        <v>0.0</v>
      </c>
      <c r="AD527" s="30">
        <v>0.0</v>
      </c>
      <c r="AE527" s="30">
        <v>0.0</v>
      </c>
      <c r="AF527" s="30">
        <v>0.0</v>
      </c>
      <c r="AG527" s="30">
        <v>0.0</v>
      </c>
      <c r="AH527" s="30">
        <v>0.0</v>
      </c>
      <c r="AI527" s="30">
        <v>0.0</v>
      </c>
      <c r="AJ527" s="69"/>
    </row>
    <row r="528">
      <c r="A528" s="30">
        <v>14685.5</v>
      </c>
      <c r="B528" s="80">
        <v>44523.0</v>
      </c>
      <c r="C528" s="80">
        <v>44523.0</v>
      </c>
      <c r="D528" s="32" t="s">
        <v>93</v>
      </c>
      <c r="E528" s="32" t="s">
        <v>94</v>
      </c>
      <c r="F528" s="32" t="s">
        <v>118</v>
      </c>
      <c r="G528" s="32" t="s">
        <v>38</v>
      </c>
      <c r="H528" s="30">
        <v>27601.0</v>
      </c>
      <c r="I528" s="37"/>
      <c r="J528" s="30">
        <v>0.0</v>
      </c>
      <c r="K528" s="30">
        <v>1.0</v>
      </c>
      <c r="L528" s="30">
        <v>0.0</v>
      </c>
      <c r="M528" s="32" t="s">
        <v>39</v>
      </c>
      <c r="N528" s="32" t="s">
        <v>39</v>
      </c>
      <c r="O528" s="30">
        <v>0.0</v>
      </c>
      <c r="P528" s="30">
        <v>6.0</v>
      </c>
      <c r="Q528" s="30">
        <v>6.0</v>
      </c>
      <c r="R528" s="30">
        <v>0.0</v>
      </c>
      <c r="S528" s="30">
        <v>0.0</v>
      </c>
      <c r="T528" s="30">
        <v>0.0</v>
      </c>
      <c r="U528" s="30">
        <v>0.0</v>
      </c>
      <c r="V528" s="30">
        <v>0.0</v>
      </c>
      <c r="W528" s="30">
        <v>0.0</v>
      </c>
      <c r="X528" s="30">
        <v>0.0</v>
      </c>
      <c r="Y528" s="30">
        <v>0.0</v>
      </c>
      <c r="Z528" s="30">
        <v>0.0</v>
      </c>
      <c r="AA528" s="30">
        <v>0.0</v>
      </c>
      <c r="AB528" s="30">
        <v>0.0</v>
      </c>
      <c r="AC528" s="30">
        <v>0.0</v>
      </c>
      <c r="AD528" s="30">
        <v>0.0</v>
      </c>
      <c r="AE528" s="30">
        <v>0.0</v>
      </c>
      <c r="AF528" s="30">
        <v>0.0</v>
      </c>
      <c r="AG528" s="30">
        <v>0.0</v>
      </c>
      <c r="AH528" s="30">
        <v>0.0</v>
      </c>
      <c r="AI528" s="30">
        <v>0.0</v>
      </c>
      <c r="AJ528" s="69"/>
    </row>
    <row r="529">
      <c r="A529" s="30">
        <v>14685.6</v>
      </c>
      <c r="B529" s="80">
        <v>44523.0</v>
      </c>
      <c r="C529" s="80">
        <v>44523.0</v>
      </c>
      <c r="D529" s="32" t="s">
        <v>93</v>
      </c>
      <c r="E529" s="32" t="s">
        <v>94</v>
      </c>
      <c r="J529" s="30">
        <v>0.0</v>
      </c>
      <c r="K529" s="30">
        <v>0.0</v>
      </c>
      <c r="L529" s="30">
        <v>1.0</v>
      </c>
      <c r="M529" s="32" t="s">
        <v>39</v>
      </c>
      <c r="N529" s="32" t="s">
        <v>39</v>
      </c>
      <c r="O529" s="30">
        <v>1.0</v>
      </c>
      <c r="P529" s="30">
        <v>0.0</v>
      </c>
      <c r="Q529" s="30">
        <v>0.0</v>
      </c>
      <c r="R529" s="30">
        <v>0.0</v>
      </c>
      <c r="S529" s="30">
        <v>0.0</v>
      </c>
      <c r="T529" s="30">
        <v>0.0</v>
      </c>
      <c r="U529" s="30">
        <v>3.0</v>
      </c>
      <c r="V529" s="30">
        <v>0.0</v>
      </c>
      <c r="W529" s="30">
        <v>0.0</v>
      </c>
      <c r="X529" s="30">
        <v>0.0</v>
      </c>
      <c r="Y529" s="30">
        <v>0.0</v>
      </c>
      <c r="Z529" s="30">
        <v>0.0</v>
      </c>
      <c r="AA529" s="30">
        <v>0.0</v>
      </c>
      <c r="AB529" s="30">
        <v>0.0</v>
      </c>
      <c r="AC529" s="30">
        <v>0.0</v>
      </c>
      <c r="AD529" s="30">
        <v>0.0</v>
      </c>
      <c r="AE529" s="30">
        <v>0.0</v>
      </c>
      <c r="AF529" s="30">
        <v>0.0</v>
      </c>
      <c r="AG529" s="30">
        <v>0.0</v>
      </c>
      <c r="AH529" s="30">
        <v>0.0</v>
      </c>
      <c r="AI529" s="30">
        <v>0.0</v>
      </c>
      <c r="AJ529" s="69"/>
    </row>
    <row r="530">
      <c r="A530" s="30">
        <v>14685.7</v>
      </c>
      <c r="B530" s="80">
        <v>44523.0</v>
      </c>
      <c r="C530" s="80">
        <v>44523.0</v>
      </c>
      <c r="D530" s="32" t="s">
        <v>93</v>
      </c>
      <c r="E530" s="32" t="s">
        <v>94</v>
      </c>
      <c r="F530" s="32" t="s">
        <v>118</v>
      </c>
      <c r="G530" s="33" t="s">
        <v>38</v>
      </c>
      <c r="H530" s="34">
        <v>27601.0</v>
      </c>
      <c r="I530" s="35"/>
      <c r="J530" s="30">
        <v>0.0</v>
      </c>
      <c r="K530" s="30">
        <v>1.0</v>
      </c>
      <c r="L530" s="30">
        <v>0.0</v>
      </c>
      <c r="M530" s="32" t="s">
        <v>39</v>
      </c>
      <c r="N530" s="32" t="s">
        <v>39</v>
      </c>
      <c r="O530" s="30">
        <v>0.0</v>
      </c>
      <c r="P530" s="30">
        <v>0.0</v>
      </c>
      <c r="Q530" s="30">
        <v>0.0</v>
      </c>
      <c r="R530" s="30">
        <v>0.0</v>
      </c>
      <c r="S530" s="30">
        <v>0.0</v>
      </c>
      <c r="T530" s="30">
        <v>0.0</v>
      </c>
      <c r="U530" s="30">
        <v>1.0</v>
      </c>
      <c r="V530" s="30">
        <v>0.0</v>
      </c>
      <c r="W530" s="30">
        <v>0.0</v>
      </c>
      <c r="X530" s="30">
        <v>0.0</v>
      </c>
      <c r="Y530" s="30">
        <v>0.0</v>
      </c>
      <c r="Z530" s="30">
        <v>0.0</v>
      </c>
      <c r="AA530" s="30">
        <v>0.0</v>
      </c>
      <c r="AB530" s="30">
        <v>0.0</v>
      </c>
      <c r="AC530" s="30">
        <v>0.0</v>
      </c>
      <c r="AD530" s="30">
        <v>0.0</v>
      </c>
      <c r="AE530" s="30">
        <v>0.0</v>
      </c>
      <c r="AF530" s="30">
        <v>0.0</v>
      </c>
      <c r="AG530" s="30">
        <v>0.0</v>
      </c>
      <c r="AH530" s="30">
        <v>0.0</v>
      </c>
      <c r="AI530" s="30">
        <v>0.0</v>
      </c>
      <c r="AJ530" s="69"/>
    </row>
    <row r="531">
      <c r="A531" s="30">
        <v>14686.1</v>
      </c>
      <c r="B531" s="80">
        <v>44523.0</v>
      </c>
      <c r="C531" s="80">
        <v>44523.0</v>
      </c>
      <c r="D531" s="32" t="s">
        <v>93</v>
      </c>
      <c r="E531" s="32" t="s">
        <v>94</v>
      </c>
      <c r="J531" s="30">
        <v>0.0</v>
      </c>
      <c r="K531" s="30">
        <v>0.0</v>
      </c>
      <c r="L531" s="30">
        <v>1.0</v>
      </c>
      <c r="M531" s="32" t="s">
        <v>39</v>
      </c>
      <c r="N531" s="32" t="s">
        <v>39</v>
      </c>
      <c r="O531" s="30">
        <v>0.0</v>
      </c>
      <c r="P531" s="30">
        <v>8.0</v>
      </c>
      <c r="Q531" s="30">
        <v>6.0</v>
      </c>
      <c r="R531" s="30">
        <v>0.0</v>
      </c>
      <c r="S531" s="30">
        <v>0.0</v>
      </c>
      <c r="T531" s="30">
        <v>0.0</v>
      </c>
      <c r="U531" s="30">
        <v>0.0</v>
      </c>
      <c r="V531" s="30">
        <v>0.0</v>
      </c>
      <c r="W531" s="30">
        <v>0.0</v>
      </c>
      <c r="X531" s="30">
        <v>0.0</v>
      </c>
      <c r="Y531" s="30">
        <v>0.0</v>
      </c>
      <c r="Z531" s="30">
        <v>0.0</v>
      </c>
      <c r="AA531" s="30">
        <v>0.0</v>
      </c>
      <c r="AB531" s="30">
        <v>0.0</v>
      </c>
      <c r="AC531" s="30">
        <v>0.0</v>
      </c>
      <c r="AD531" s="30">
        <v>0.0</v>
      </c>
      <c r="AE531" s="30">
        <v>0.0</v>
      </c>
      <c r="AF531" s="30">
        <v>0.0</v>
      </c>
      <c r="AG531" s="30">
        <v>0.0</v>
      </c>
      <c r="AH531" s="30">
        <v>0.0</v>
      </c>
      <c r="AI531" s="30">
        <v>0.0</v>
      </c>
      <c r="AJ531" s="69"/>
    </row>
    <row r="532">
      <c r="A532" s="30">
        <v>14686.2</v>
      </c>
      <c r="B532" s="80">
        <v>44523.0</v>
      </c>
      <c r="C532" s="80">
        <v>44523.0</v>
      </c>
      <c r="D532" s="32" t="s">
        <v>93</v>
      </c>
      <c r="E532" s="32" t="s">
        <v>94</v>
      </c>
      <c r="J532" s="30">
        <v>0.0</v>
      </c>
      <c r="K532" s="30">
        <v>0.0</v>
      </c>
      <c r="L532" s="30">
        <v>1.0</v>
      </c>
      <c r="M532" s="32" t="s">
        <v>39</v>
      </c>
      <c r="N532" s="32" t="s">
        <v>39</v>
      </c>
      <c r="O532" s="30">
        <v>0.0</v>
      </c>
      <c r="P532" s="30">
        <v>7.0</v>
      </c>
      <c r="Q532" s="30">
        <v>5.0</v>
      </c>
      <c r="R532" s="30">
        <v>0.0</v>
      </c>
      <c r="S532" s="30">
        <v>0.0</v>
      </c>
      <c r="T532" s="30">
        <v>0.0</v>
      </c>
      <c r="U532" s="30">
        <v>0.0</v>
      </c>
      <c r="V532" s="30">
        <v>0.0</v>
      </c>
      <c r="W532" s="30">
        <v>0.0</v>
      </c>
      <c r="X532" s="30">
        <v>0.0</v>
      </c>
      <c r="Y532" s="30">
        <v>0.0</v>
      </c>
      <c r="Z532" s="30">
        <v>0.0</v>
      </c>
      <c r="AA532" s="30">
        <v>0.0</v>
      </c>
      <c r="AB532" s="30">
        <v>0.0</v>
      </c>
      <c r="AC532" s="30">
        <v>0.0</v>
      </c>
      <c r="AD532" s="30">
        <v>0.0</v>
      </c>
      <c r="AE532" s="30">
        <v>0.0</v>
      </c>
      <c r="AF532" s="30">
        <v>0.0</v>
      </c>
      <c r="AG532" s="30">
        <v>0.0</v>
      </c>
      <c r="AH532" s="30">
        <v>0.0</v>
      </c>
      <c r="AI532" s="30">
        <v>0.0</v>
      </c>
      <c r="AJ532" s="69"/>
    </row>
    <row r="533">
      <c r="A533" s="30">
        <v>14686.3</v>
      </c>
      <c r="B533" s="80">
        <v>44523.0</v>
      </c>
      <c r="C533" s="80">
        <v>44523.0</v>
      </c>
      <c r="D533" s="32" t="s">
        <v>93</v>
      </c>
      <c r="E533" s="32" t="s">
        <v>94</v>
      </c>
      <c r="J533" s="30">
        <v>0.0</v>
      </c>
      <c r="K533" s="30">
        <v>0.0</v>
      </c>
      <c r="L533" s="30">
        <v>1.0</v>
      </c>
      <c r="M533" s="32" t="s">
        <v>39</v>
      </c>
      <c r="N533" s="32" t="s">
        <v>39</v>
      </c>
      <c r="O533" s="30">
        <v>0.0</v>
      </c>
      <c r="P533" s="30">
        <v>8.0</v>
      </c>
      <c r="Q533" s="30">
        <v>3.0</v>
      </c>
      <c r="R533" s="30">
        <v>0.0</v>
      </c>
      <c r="S533" s="30">
        <v>0.0</v>
      </c>
      <c r="T533" s="30">
        <v>0.0</v>
      </c>
      <c r="U533" s="30">
        <v>0.0</v>
      </c>
      <c r="V533" s="30">
        <v>0.0</v>
      </c>
      <c r="W533" s="30">
        <v>0.0</v>
      </c>
      <c r="X533" s="30">
        <v>0.0</v>
      </c>
      <c r="Y533" s="30">
        <v>0.0</v>
      </c>
      <c r="Z533" s="30">
        <v>0.0</v>
      </c>
      <c r="AA533" s="30">
        <v>0.0</v>
      </c>
      <c r="AB533" s="30">
        <v>0.0</v>
      </c>
      <c r="AC533" s="30">
        <v>0.0</v>
      </c>
      <c r="AD533" s="30">
        <v>0.0</v>
      </c>
      <c r="AE533" s="30">
        <v>0.0</v>
      </c>
      <c r="AF533" s="30">
        <v>0.0</v>
      </c>
      <c r="AG533" s="30">
        <v>0.0</v>
      </c>
      <c r="AH533" s="30">
        <v>0.0</v>
      </c>
      <c r="AI533" s="30">
        <v>0.0</v>
      </c>
      <c r="AJ533" s="69"/>
    </row>
    <row r="534">
      <c r="A534" s="30">
        <v>14686.4</v>
      </c>
      <c r="B534" s="80">
        <v>44523.0</v>
      </c>
      <c r="C534" s="80">
        <v>44523.0</v>
      </c>
      <c r="D534" s="32" t="s">
        <v>93</v>
      </c>
      <c r="E534" s="32" t="s">
        <v>94</v>
      </c>
      <c r="J534" s="30">
        <v>0.0</v>
      </c>
      <c r="K534" s="30">
        <v>0.0</v>
      </c>
      <c r="L534" s="30">
        <v>1.0</v>
      </c>
      <c r="M534" s="32" t="s">
        <v>39</v>
      </c>
      <c r="N534" s="32" t="s">
        <v>39</v>
      </c>
      <c r="O534" s="30">
        <v>0.0</v>
      </c>
      <c r="P534" s="30">
        <v>0.0</v>
      </c>
      <c r="Q534" s="30">
        <v>0.0</v>
      </c>
      <c r="R534" s="30">
        <v>0.0</v>
      </c>
      <c r="S534" s="30">
        <v>0.0</v>
      </c>
      <c r="T534" s="30">
        <v>0.0</v>
      </c>
      <c r="U534" s="30">
        <v>21.0</v>
      </c>
      <c r="V534" s="30">
        <v>13.0</v>
      </c>
      <c r="W534" s="30">
        <v>0.0</v>
      </c>
      <c r="X534" s="30">
        <v>0.0</v>
      </c>
      <c r="Y534" s="30">
        <v>0.0</v>
      </c>
      <c r="Z534" s="30">
        <v>0.0</v>
      </c>
      <c r="AA534" s="30">
        <v>0.0</v>
      </c>
      <c r="AB534" s="30">
        <v>0.0</v>
      </c>
      <c r="AC534" s="30">
        <v>0.0</v>
      </c>
      <c r="AD534" s="30">
        <v>0.0</v>
      </c>
      <c r="AE534" s="30">
        <v>0.0</v>
      </c>
      <c r="AF534" s="30">
        <v>0.0</v>
      </c>
      <c r="AG534" s="30">
        <v>0.0</v>
      </c>
      <c r="AH534" s="30">
        <v>0.0</v>
      </c>
      <c r="AI534" s="30">
        <v>0.0</v>
      </c>
      <c r="AJ534" s="69"/>
    </row>
    <row r="535">
      <c r="A535" s="30">
        <v>14686.5</v>
      </c>
      <c r="B535" s="80">
        <v>44523.0</v>
      </c>
      <c r="C535" s="80">
        <v>44523.0</v>
      </c>
      <c r="D535" s="32" t="s">
        <v>93</v>
      </c>
      <c r="E535" s="32" t="s">
        <v>94</v>
      </c>
      <c r="J535" s="30">
        <v>1.0</v>
      </c>
      <c r="K535" s="30">
        <v>0.0</v>
      </c>
      <c r="L535" s="30">
        <v>0.0</v>
      </c>
      <c r="M535" s="32" t="s">
        <v>39</v>
      </c>
      <c r="N535" s="32" t="s">
        <v>39</v>
      </c>
      <c r="O535" s="30">
        <v>0.0</v>
      </c>
      <c r="P535" s="30">
        <v>0.0</v>
      </c>
      <c r="Q535" s="30">
        <v>0.0</v>
      </c>
      <c r="R535" s="30">
        <v>0.0</v>
      </c>
      <c r="S535" s="30">
        <v>0.0</v>
      </c>
      <c r="T535" s="30">
        <v>0.0</v>
      </c>
      <c r="U535" s="30">
        <v>0.0</v>
      </c>
      <c r="V535" s="30">
        <v>0.0</v>
      </c>
      <c r="W535" s="30">
        <v>0.0</v>
      </c>
      <c r="X535" s="30">
        <v>0.0</v>
      </c>
      <c r="Y535" s="30">
        <v>0.0</v>
      </c>
      <c r="Z535" s="30">
        <v>0.0</v>
      </c>
      <c r="AA535" s="30">
        <v>0.0</v>
      </c>
      <c r="AB535" s="30">
        <v>0.0</v>
      </c>
      <c r="AC535" s="30">
        <v>0.0</v>
      </c>
      <c r="AD535" s="30">
        <v>0.0</v>
      </c>
      <c r="AE535" s="30">
        <v>5.0</v>
      </c>
      <c r="AF535" s="30">
        <v>3.0</v>
      </c>
      <c r="AG535" s="30">
        <v>5.0</v>
      </c>
      <c r="AH535" s="30">
        <v>0.0</v>
      </c>
      <c r="AI535" s="30">
        <v>0.0</v>
      </c>
      <c r="AJ535" s="69"/>
    </row>
    <row r="536">
      <c r="A536" s="30">
        <v>14686.6</v>
      </c>
      <c r="B536" s="80">
        <v>44523.0</v>
      </c>
      <c r="C536" s="80">
        <v>44523.0</v>
      </c>
      <c r="D536" s="32" t="s">
        <v>93</v>
      </c>
      <c r="E536" s="32" t="s">
        <v>94</v>
      </c>
      <c r="J536" s="30">
        <v>1.0</v>
      </c>
      <c r="K536" s="30">
        <v>0.0</v>
      </c>
      <c r="L536" s="30">
        <v>0.0</v>
      </c>
      <c r="M536" s="32" t="s">
        <v>39</v>
      </c>
      <c r="N536" s="32" t="s">
        <v>39</v>
      </c>
      <c r="O536" s="30">
        <v>0.0</v>
      </c>
      <c r="P536" s="30">
        <v>0.0</v>
      </c>
      <c r="Q536" s="30">
        <v>0.0</v>
      </c>
      <c r="R536" s="30">
        <v>0.0</v>
      </c>
      <c r="S536" s="30">
        <v>0.0</v>
      </c>
      <c r="T536" s="30">
        <v>0.0</v>
      </c>
      <c r="U536" s="30">
        <v>0.0</v>
      </c>
      <c r="V536" s="30">
        <v>0.0</v>
      </c>
      <c r="W536" s="30">
        <v>0.0</v>
      </c>
      <c r="X536" s="30">
        <v>0.0</v>
      </c>
      <c r="Y536" s="30">
        <v>0.0</v>
      </c>
      <c r="Z536" s="30">
        <v>0.0</v>
      </c>
      <c r="AA536" s="30">
        <v>0.0</v>
      </c>
      <c r="AB536" s="30">
        <v>0.0</v>
      </c>
      <c r="AC536" s="30">
        <v>0.0</v>
      </c>
      <c r="AD536" s="30">
        <v>0.0</v>
      </c>
      <c r="AE536" s="30">
        <v>0.0</v>
      </c>
      <c r="AF536" s="30">
        <v>1.0</v>
      </c>
      <c r="AG536" s="30">
        <v>0.0</v>
      </c>
      <c r="AH536" s="30">
        <v>0.0</v>
      </c>
      <c r="AI536" s="30">
        <v>0.0</v>
      </c>
      <c r="AJ536" s="69"/>
    </row>
    <row r="537">
      <c r="A537" s="30">
        <v>14687.1</v>
      </c>
      <c r="B537" s="80">
        <v>44523.0</v>
      </c>
      <c r="C537" s="80">
        <v>44523.0</v>
      </c>
      <c r="D537" s="32" t="s">
        <v>93</v>
      </c>
      <c r="E537" s="32" t="s">
        <v>94</v>
      </c>
      <c r="J537" s="30">
        <v>1.0</v>
      </c>
      <c r="K537" s="30">
        <v>0.0</v>
      </c>
      <c r="L537" s="30">
        <v>0.0</v>
      </c>
      <c r="M537" s="32" t="s">
        <v>39</v>
      </c>
      <c r="N537" s="32" t="s">
        <v>39</v>
      </c>
      <c r="O537" s="30">
        <v>0.0</v>
      </c>
      <c r="P537" s="30">
        <v>0.0</v>
      </c>
      <c r="Q537" s="30">
        <v>0.0</v>
      </c>
      <c r="R537" s="30">
        <v>0.0</v>
      </c>
      <c r="S537" s="30">
        <v>0.0</v>
      </c>
      <c r="T537" s="30">
        <v>0.0</v>
      </c>
      <c r="U537" s="30">
        <v>0.0</v>
      </c>
      <c r="V537" s="30">
        <v>0.0</v>
      </c>
      <c r="W537" s="30">
        <v>0.0</v>
      </c>
      <c r="X537" s="30">
        <v>0.0</v>
      </c>
      <c r="Y537" s="30">
        <v>0.0</v>
      </c>
      <c r="Z537" s="30">
        <v>0.0</v>
      </c>
      <c r="AA537" s="30">
        <v>0.0</v>
      </c>
      <c r="AB537" s="30">
        <v>0.0</v>
      </c>
      <c r="AC537" s="30">
        <v>0.0</v>
      </c>
      <c r="AD537" s="30">
        <v>0.0</v>
      </c>
      <c r="AE537" s="30">
        <v>3.0</v>
      </c>
      <c r="AF537" s="30">
        <v>2.0</v>
      </c>
      <c r="AG537" s="30">
        <v>0.0</v>
      </c>
      <c r="AH537" s="30">
        <v>0.0</v>
      </c>
      <c r="AI537" s="30">
        <v>0.0</v>
      </c>
      <c r="AJ537" s="69"/>
    </row>
    <row r="538">
      <c r="A538" s="30">
        <v>14687.2</v>
      </c>
      <c r="B538" s="80">
        <v>44523.0</v>
      </c>
      <c r="C538" s="80">
        <v>44523.0</v>
      </c>
      <c r="D538" s="32" t="s">
        <v>93</v>
      </c>
      <c r="E538" s="32" t="s">
        <v>94</v>
      </c>
      <c r="J538" s="30">
        <v>1.0</v>
      </c>
      <c r="K538" s="30">
        <v>0.0</v>
      </c>
      <c r="L538" s="30">
        <v>0.0</v>
      </c>
      <c r="M538" s="32" t="s">
        <v>39</v>
      </c>
      <c r="N538" s="32" t="s">
        <v>39</v>
      </c>
      <c r="O538" s="30">
        <v>0.0</v>
      </c>
      <c r="P538" s="30">
        <v>0.0</v>
      </c>
      <c r="Q538" s="30">
        <v>0.0</v>
      </c>
      <c r="R538" s="30">
        <v>0.0</v>
      </c>
      <c r="S538" s="30">
        <v>0.0</v>
      </c>
      <c r="T538" s="30">
        <v>0.0</v>
      </c>
      <c r="U538" s="30">
        <v>0.0</v>
      </c>
      <c r="V538" s="30">
        <v>0.0</v>
      </c>
      <c r="W538" s="30">
        <v>0.0</v>
      </c>
      <c r="X538" s="30">
        <v>0.0</v>
      </c>
      <c r="Y538" s="30">
        <v>0.0</v>
      </c>
      <c r="Z538" s="30">
        <v>0.0</v>
      </c>
      <c r="AA538" s="30">
        <v>0.0</v>
      </c>
      <c r="AB538" s="30">
        <v>0.0</v>
      </c>
      <c r="AC538" s="30">
        <v>0.0</v>
      </c>
      <c r="AD538" s="30">
        <v>0.0</v>
      </c>
      <c r="AE538" s="30">
        <v>8.0</v>
      </c>
      <c r="AF538" s="30">
        <v>2.0</v>
      </c>
      <c r="AG538" s="30">
        <v>5.0</v>
      </c>
      <c r="AH538" s="30">
        <v>0.0</v>
      </c>
      <c r="AI538" s="30">
        <v>0.0</v>
      </c>
      <c r="AJ538" s="69"/>
    </row>
    <row r="539">
      <c r="A539" s="30">
        <v>14687.3</v>
      </c>
      <c r="B539" s="80">
        <v>44523.0</v>
      </c>
      <c r="C539" s="80">
        <v>44523.0</v>
      </c>
      <c r="D539" s="32" t="s">
        <v>93</v>
      </c>
      <c r="E539" s="32" t="s">
        <v>94</v>
      </c>
      <c r="F539" s="32" t="s">
        <v>118</v>
      </c>
      <c r="G539" s="33" t="s">
        <v>38</v>
      </c>
      <c r="H539" s="34">
        <v>27601.0</v>
      </c>
      <c r="I539" s="35"/>
      <c r="J539" s="30">
        <v>0.0</v>
      </c>
      <c r="K539" s="30">
        <v>1.0</v>
      </c>
      <c r="L539" s="30">
        <v>0.0</v>
      </c>
      <c r="M539" s="32" t="s">
        <v>39</v>
      </c>
      <c r="N539" s="32" t="s">
        <v>39</v>
      </c>
      <c r="O539" s="30">
        <v>0.0</v>
      </c>
      <c r="P539" s="30">
        <v>10.0</v>
      </c>
      <c r="Q539" s="30">
        <v>9.0</v>
      </c>
      <c r="R539" s="30">
        <v>10.0</v>
      </c>
      <c r="S539" s="30">
        <v>0.0</v>
      </c>
      <c r="T539" s="30">
        <v>0.0</v>
      </c>
      <c r="U539" s="30">
        <v>0.0</v>
      </c>
      <c r="V539" s="30">
        <v>0.0</v>
      </c>
      <c r="W539" s="30">
        <v>0.0</v>
      </c>
      <c r="X539" s="30">
        <v>0.0</v>
      </c>
      <c r="Y539" s="30">
        <v>0.0</v>
      </c>
      <c r="Z539" s="30">
        <v>0.0</v>
      </c>
      <c r="AA539" s="30">
        <v>0.0</v>
      </c>
      <c r="AB539" s="30">
        <v>0.0</v>
      </c>
      <c r="AC539" s="30">
        <v>0.0</v>
      </c>
      <c r="AD539" s="30">
        <v>0.0</v>
      </c>
      <c r="AE539" s="30">
        <v>0.0</v>
      </c>
      <c r="AF539" s="30">
        <v>0.0</v>
      </c>
      <c r="AG539" s="30">
        <v>0.0</v>
      </c>
      <c r="AH539" s="30">
        <v>0.0</v>
      </c>
      <c r="AI539" s="30">
        <v>0.0</v>
      </c>
      <c r="AJ539" s="69"/>
    </row>
    <row r="540">
      <c r="A540" s="30">
        <v>14687.4</v>
      </c>
      <c r="B540" s="80">
        <v>44523.0</v>
      </c>
      <c r="C540" s="80">
        <v>44523.0</v>
      </c>
      <c r="D540" s="32" t="s">
        <v>93</v>
      </c>
      <c r="E540" s="32" t="s">
        <v>94</v>
      </c>
      <c r="J540" s="30">
        <v>1.0</v>
      </c>
      <c r="K540" s="30">
        <v>0.0</v>
      </c>
      <c r="L540" s="30">
        <v>0.0</v>
      </c>
      <c r="M540" s="32" t="s">
        <v>39</v>
      </c>
      <c r="N540" s="32" t="s">
        <v>39</v>
      </c>
      <c r="O540" s="30">
        <v>0.0</v>
      </c>
      <c r="P540" s="30">
        <v>0.0</v>
      </c>
      <c r="Q540" s="30">
        <v>0.0</v>
      </c>
      <c r="R540" s="30">
        <v>0.0</v>
      </c>
      <c r="S540" s="30">
        <v>0.0</v>
      </c>
      <c r="T540" s="30">
        <v>0.0</v>
      </c>
      <c r="U540" s="30">
        <v>0.0</v>
      </c>
      <c r="V540" s="30">
        <v>0.0</v>
      </c>
      <c r="W540" s="30">
        <v>0.0</v>
      </c>
      <c r="X540" s="30">
        <v>0.0</v>
      </c>
      <c r="Y540" s="30">
        <v>0.0</v>
      </c>
      <c r="Z540" s="30">
        <v>1.0</v>
      </c>
      <c r="AA540" s="30">
        <v>0.0</v>
      </c>
      <c r="AB540" s="30">
        <v>0.0</v>
      </c>
      <c r="AC540" s="30">
        <v>0.0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69"/>
    </row>
    <row r="541">
      <c r="A541" s="30">
        <v>14687.5</v>
      </c>
      <c r="B541" s="80">
        <v>44523.0</v>
      </c>
      <c r="C541" s="80">
        <v>44523.0</v>
      </c>
      <c r="D541" s="32" t="s">
        <v>93</v>
      </c>
      <c r="E541" s="32" t="s">
        <v>94</v>
      </c>
      <c r="J541" s="30">
        <v>1.0</v>
      </c>
      <c r="K541" s="30">
        <v>0.0</v>
      </c>
      <c r="L541" s="30">
        <v>0.0</v>
      </c>
      <c r="M541" s="32" t="s">
        <v>39</v>
      </c>
      <c r="N541" s="32" t="s">
        <v>39</v>
      </c>
      <c r="O541" s="30">
        <v>0.0</v>
      </c>
      <c r="P541" s="30">
        <v>0.0</v>
      </c>
      <c r="Q541" s="30">
        <v>0.0</v>
      </c>
      <c r="R541" s="30">
        <v>0.0</v>
      </c>
      <c r="S541" s="30">
        <v>0.0</v>
      </c>
      <c r="T541" s="30">
        <v>0.0</v>
      </c>
      <c r="U541" s="30">
        <v>0.0</v>
      </c>
      <c r="V541" s="30">
        <v>0.0</v>
      </c>
      <c r="W541" s="30">
        <v>0.0</v>
      </c>
      <c r="X541" s="30">
        <v>0.0</v>
      </c>
      <c r="Y541" s="30">
        <v>0.0</v>
      </c>
      <c r="Z541" s="30">
        <v>0.0</v>
      </c>
      <c r="AA541" s="30">
        <v>0.0</v>
      </c>
      <c r="AB541" s="30">
        <v>0.0</v>
      </c>
      <c r="AC541" s="30">
        <v>0.0</v>
      </c>
      <c r="AD541" s="30">
        <v>0.0</v>
      </c>
      <c r="AE541" s="30">
        <v>5.0</v>
      </c>
      <c r="AF541" s="30">
        <v>2.0</v>
      </c>
      <c r="AG541" s="30">
        <v>5.0</v>
      </c>
      <c r="AH541" s="30">
        <v>0.0</v>
      </c>
      <c r="AI541" s="30">
        <v>0.0</v>
      </c>
      <c r="AJ541" s="69"/>
    </row>
    <row r="542">
      <c r="A542" s="30">
        <v>14687.6</v>
      </c>
      <c r="B542" s="80">
        <v>44523.0</v>
      </c>
      <c r="C542" s="80">
        <v>44523.0</v>
      </c>
      <c r="D542" s="32" t="s">
        <v>93</v>
      </c>
      <c r="E542" s="32" t="s">
        <v>94</v>
      </c>
      <c r="J542" s="30">
        <v>1.0</v>
      </c>
      <c r="K542" s="30">
        <v>0.0</v>
      </c>
      <c r="L542" s="30">
        <v>0.0</v>
      </c>
      <c r="M542" s="32" t="s">
        <v>39</v>
      </c>
      <c r="N542" s="32" t="s">
        <v>39</v>
      </c>
      <c r="O542" s="30">
        <v>0.0</v>
      </c>
      <c r="P542" s="30">
        <v>0.0</v>
      </c>
      <c r="Q542" s="30">
        <v>0.0</v>
      </c>
      <c r="R542" s="30">
        <v>0.0</v>
      </c>
      <c r="S542" s="30">
        <v>0.0</v>
      </c>
      <c r="T542" s="30">
        <v>0.0</v>
      </c>
      <c r="U542" s="30">
        <v>0.0</v>
      </c>
      <c r="V542" s="30">
        <v>0.0</v>
      </c>
      <c r="W542" s="30">
        <v>0.0</v>
      </c>
      <c r="X542" s="30">
        <v>0.0</v>
      </c>
      <c r="Y542" s="30">
        <v>0.0</v>
      </c>
      <c r="Z542" s="30">
        <v>0.0</v>
      </c>
      <c r="AA542" s="30">
        <v>0.0</v>
      </c>
      <c r="AB542" s="30">
        <v>0.0</v>
      </c>
      <c r="AC542" s="30">
        <v>0.0</v>
      </c>
      <c r="AD542" s="30">
        <v>0.0</v>
      </c>
      <c r="AE542" s="30">
        <v>12.0</v>
      </c>
      <c r="AF542" s="30">
        <v>3.0</v>
      </c>
      <c r="AG542" s="30">
        <v>5.0</v>
      </c>
      <c r="AH542" s="30">
        <v>0.0</v>
      </c>
      <c r="AI542" s="30">
        <v>0.0</v>
      </c>
      <c r="AJ542" s="69"/>
    </row>
    <row r="543">
      <c r="A543" s="30">
        <v>14688.1</v>
      </c>
      <c r="B543" s="80">
        <v>44523.0</v>
      </c>
      <c r="C543" s="80">
        <v>44523.0</v>
      </c>
      <c r="D543" s="32" t="s">
        <v>93</v>
      </c>
      <c r="E543" s="32" t="s">
        <v>94</v>
      </c>
      <c r="J543" s="30">
        <v>1.0</v>
      </c>
      <c r="K543" s="30">
        <v>0.0</v>
      </c>
      <c r="L543" s="30">
        <v>0.0</v>
      </c>
      <c r="M543" s="32" t="s">
        <v>39</v>
      </c>
      <c r="N543" s="32" t="s">
        <v>39</v>
      </c>
      <c r="O543" s="30">
        <v>0.0</v>
      </c>
      <c r="P543" s="30">
        <v>0.0</v>
      </c>
      <c r="Q543" s="30">
        <v>0.0</v>
      </c>
      <c r="R543" s="30">
        <v>0.0</v>
      </c>
      <c r="S543" s="30">
        <v>0.0</v>
      </c>
      <c r="T543" s="30">
        <v>0.0</v>
      </c>
      <c r="U543" s="30">
        <v>0.0</v>
      </c>
      <c r="V543" s="30">
        <v>0.0</v>
      </c>
      <c r="W543" s="30">
        <v>0.0</v>
      </c>
      <c r="X543" s="30">
        <v>0.0</v>
      </c>
      <c r="Y543" s="30">
        <v>0.0</v>
      </c>
      <c r="Z543" s="30">
        <v>0.0</v>
      </c>
      <c r="AA543" s="30">
        <v>0.0</v>
      </c>
      <c r="AB543" s="30">
        <v>0.0</v>
      </c>
      <c r="AC543" s="30">
        <v>0.0</v>
      </c>
      <c r="AD543" s="30">
        <v>0.0</v>
      </c>
      <c r="AE543" s="30">
        <v>8.0</v>
      </c>
      <c r="AF543" s="30">
        <v>2.0</v>
      </c>
      <c r="AG543" s="30">
        <v>5.0</v>
      </c>
      <c r="AH543" s="30">
        <v>0.0</v>
      </c>
      <c r="AI543" s="30">
        <v>0.0</v>
      </c>
      <c r="AJ543" s="69"/>
    </row>
    <row r="544">
      <c r="A544" s="30">
        <v>14688.2</v>
      </c>
      <c r="B544" s="80">
        <v>44523.0</v>
      </c>
      <c r="C544" s="80">
        <v>44523.0</v>
      </c>
      <c r="D544" s="32" t="s">
        <v>93</v>
      </c>
      <c r="E544" s="32" t="s">
        <v>94</v>
      </c>
      <c r="J544" s="30">
        <v>1.0</v>
      </c>
      <c r="K544" s="30">
        <v>0.0</v>
      </c>
      <c r="L544" s="30">
        <v>0.0</v>
      </c>
      <c r="M544" s="32" t="s">
        <v>39</v>
      </c>
      <c r="N544" s="32" t="s">
        <v>39</v>
      </c>
      <c r="O544" s="30">
        <v>0.0</v>
      </c>
      <c r="P544" s="30">
        <v>0.0</v>
      </c>
      <c r="Q544" s="30">
        <v>0.0</v>
      </c>
      <c r="R544" s="30">
        <v>0.0</v>
      </c>
      <c r="S544" s="30">
        <v>0.0</v>
      </c>
      <c r="T544" s="30">
        <v>0.0</v>
      </c>
      <c r="U544" s="30">
        <v>0.0</v>
      </c>
      <c r="V544" s="30">
        <v>0.0</v>
      </c>
      <c r="W544" s="30">
        <v>0.0</v>
      </c>
      <c r="X544" s="30">
        <v>0.0</v>
      </c>
      <c r="Y544" s="30">
        <v>0.0</v>
      </c>
      <c r="Z544" s="30">
        <v>0.0</v>
      </c>
      <c r="AA544" s="30">
        <v>0.0</v>
      </c>
      <c r="AB544" s="30">
        <v>0.0</v>
      </c>
      <c r="AC544" s="30">
        <v>0.0</v>
      </c>
      <c r="AD544" s="30">
        <v>0.0</v>
      </c>
      <c r="AE544" s="30">
        <v>6.0</v>
      </c>
      <c r="AF544" s="30">
        <v>4.0</v>
      </c>
      <c r="AG544" s="30">
        <v>0.0</v>
      </c>
      <c r="AH544" s="30">
        <v>0.0</v>
      </c>
      <c r="AI544" s="30">
        <v>0.0</v>
      </c>
      <c r="AJ544" s="69"/>
    </row>
    <row r="545">
      <c r="A545" s="30">
        <v>14688.3</v>
      </c>
      <c r="B545" s="80">
        <v>44523.0</v>
      </c>
      <c r="C545" s="80">
        <v>44523.0</v>
      </c>
      <c r="D545" s="32" t="s">
        <v>93</v>
      </c>
      <c r="E545" s="32" t="s">
        <v>94</v>
      </c>
      <c r="F545" s="32" t="s">
        <v>118</v>
      </c>
      <c r="G545" s="33" t="s">
        <v>38</v>
      </c>
      <c r="H545" s="34">
        <v>27601.0</v>
      </c>
      <c r="I545" s="35"/>
      <c r="J545" s="30">
        <v>0.0</v>
      </c>
      <c r="K545" s="30">
        <v>1.0</v>
      </c>
      <c r="L545" s="30">
        <v>0.0</v>
      </c>
      <c r="M545" s="32" t="s">
        <v>39</v>
      </c>
      <c r="N545" s="32" t="s">
        <v>39</v>
      </c>
      <c r="O545" s="30">
        <v>0.0</v>
      </c>
      <c r="P545" s="30">
        <v>1.0</v>
      </c>
      <c r="Q545" s="30">
        <v>0.0</v>
      </c>
      <c r="R545" s="30">
        <v>10.0</v>
      </c>
      <c r="S545" s="30">
        <v>0.0</v>
      </c>
      <c r="T545" s="30">
        <v>0.0</v>
      </c>
      <c r="U545" s="30">
        <v>0.0</v>
      </c>
      <c r="V545" s="30">
        <v>0.0</v>
      </c>
      <c r="W545" s="30">
        <v>0.0</v>
      </c>
      <c r="X545" s="30">
        <v>0.0</v>
      </c>
      <c r="Y545" s="30">
        <v>0.0</v>
      </c>
      <c r="Z545" s="30">
        <v>0.0</v>
      </c>
      <c r="AA545" s="30">
        <v>0.0</v>
      </c>
      <c r="AB545" s="30">
        <v>0.0</v>
      </c>
      <c r="AC545" s="30">
        <v>0.0</v>
      </c>
      <c r="AD545" s="30">
        <v>0.0</v>
      </c>
      <c r="AE545" s="30">
        <v>0.0</v>
      </c>
      <c r="AF545" s="30">
        <v>0.0</v>
      </c>
      <c r="AG545" s="30">
        <v>0.0</v>
      </c>
      <c r="AH545" s="30">
        <v>0.0</v>
      </c>
      <c r="AI545" s="30">
        <v>0.0</v>
      </c>
      <c r="AJ545" s="69"/>
    </row>
    <row r="546">
      <c r="A546" s="30">
        <v>14688.4</v>
      </c>
      <c r="B546" s="80">
        <v>44523.0</v>
      </c>
      <c r="C546" s="80">
        <v>44523.0</v>
      </c>
      <c r="D546" s="32" t="s">
        <v>93</v>
      </c>
      <c r="E546" s="32" t="s">
        <v>94</v>
      </c>
      <c r="F546" s="32" t="s">
        <v>118</v>
      </c>
      <c r="G546" s="33" t="s">
        <v>38</v>
      </c>
      <c r="H546" s="34">
        <v>27601.0</v>
      </c>
      <c r="I546" s="35"/>
      <c r="J546" s="30">
        <v>0.0</v>
      </c>
      <c r="K546" s="30">
        <v>1.0</v>
      </c>
      <c r="L546" s="30">
        <v>0.0</v>
      </c>
      <c r="M546" s="32" t="s">
        <v>39</v>
      </c>
      <c r="N546" s="32" t="s">
        <v>39</v>
      </c>
      <c r="O546" s="30">
        <v>0.0</v>
      </c>
      <c r="P546" s="30">
        <v>9.0</v>
      </c>
      <c r="Q546" s="30">
        <v>8.0</v>
      </c>
      <c r="R546" s="30">
        <v>10.0</v>
      </c>
      <c r="S546" s="30">
        <v>0.0</v>
      </c>
      <c r="T546" s="30">
        <v>0.0</v>
      </c>
      <c r="U546" s="30">
        <v>0.0</v>
      </c>
      <c r="V546" s="30">
        <v>0.0</v>
      </c>
      <c r="W546" s="30">
        <v>0.0</v>
      </c>
      <c r="X546" s="30">
        <v>0.0</v>
      </c>
      <c r="Y546" s="30">
        <v>0.0</v>
      </c>
      <c r="Z546" s="30">
        <v>0.0</v>
      </c>
      <c r="AA546" s="30">
        <v>0.0</v>
      </c>
      <c r="AB546" s="30">
        <v>0.0</v>
      </c>
      <c r="AC546" s="30">
        <v>0.0</v>
      </c>
      <c r="AD546" s="30">
        <v>0.0</v>
      </c>
      <c r="AE546" s="30">
        <v>0.0</v>
      </c>
      <c r="AF546" s="30">
        <v>0.0</v>
      </c>
      <c r="AG546" s="30">
        <v>0.0</v>
      </c>
      <c r="AH546" s="30">
        <v>0.0</v>
      </c>
      <c r="AI546" s="30">
        <v>0.0</v>
      </c>
      <c r="AJ546" s="69"/>
    </row>
    <row r="547">
      <c r="A547" s="30">
        <v>14688.5</v>
      </c>
      <c r="B547" s="80">
        <v>44523.0</v>
      </c>
      <c r="C547" s="80">
        <v>44523.0</v>
      </c>
      <c r="D547" s="32" t="s">
        <v>93</v>
      </c>
      <c r="E547" s="32" t="s">
        <v>94</v>
      </c>
      <c r="J547" s="30">
        <v>1.0</v>
      </c>
      <c r="K547" s="30">
        <v>0.0</v>
      </c>
      <c r="L547" s="30">
        <v>0.0</v>
      </c>
      <c r="M547" s="32" t="s">
        <v>39</v>
      </c>
      <c r="N547" s="32" t="s">
        <v>39</v>
      </c>
      <c r="O547" s="30">
        <v>0.0</v>
      </c>
      <c r="P547" s="30">
        <v>0.0</v>
      </c>
      <c r="Q547" s="30">
        <v>0.0</v>
      </c>
      <c r="R547" s="30">
        <v>0.0</v>
      </c>
      <c r="S547" s="30">
        <v>0.0</v>
      </c>
      <c r="T547" s="30">
        <v>0.0</v>
      </c>
      <c r="U547" s="30">
        <v>0.0</v>
      </c>
      <c r="V547" s="30">
        <v>0.0</v>
      </c>
      <c r="W547" s="30">
        <v>0.0</v>
      </c>
      <c r="X547" s="30">
        <v>0.0</v>
      </c>
      <c r="Y547" s="30">
        <v>0.0</v>
      </c>
      <c r="Z547" s="30">
        <v>0.0</v>
      </c>
      <c r="AA547" s="30">
        <v>0.0</v>
      </c>
      <c r="AB547" s="30">
        <v>0.0</v>
      </c>
      <c r="AC547" s="30">
        <v>0.0</v>
      </c>
      <c r="AD547" s="30">
        <v>0.0</v>
      </c>
      <c r="AE547" s="30">
        <v>4.0</v>
      </c>
      <c r="AF547" s="30">
        <v>2.0</v>
      </c>
      <c r="AG547" s="30">
        <v>10.0</v>
      </c>
      <c r="AH547" s="30">
        <v>0.0</v>
      </c>
      <c r="AI547" s="30">
        <v>0.0</v>
      </c>
      <c r="AJ547" s="69"/>
    </row>
    <row r="548">
      <c r="A548" s="30">
        <v>14689.1</v>
      </c>
      <c r="B548" s="80">
        <v>44523.0</v>
      </c>
      <c r="C548" s="81"/>
      <c r="D548" s="32" t="s">
        <v>141</v>
      </c>
      <c r="E548" s="32" t="s">
        <v>36</v>
      </c>
      <c r="J548" s="30">
        <v>1.0</v>
      </c>
      <c r="K548" s="30">
        <v>0.0</v>
      </c>
      <c r="L548" s="30">
        <v>0.0</v>
      </c>
      <c r="M548" s="32" t="s">
        <v>39</v>
      </c>
      <c r="N548" s="32" t="s">
        <v>39</v>
      </c>
      <c r="O548" s="30">
        <v>0.0</v>
      </c>
      <c r="P548" s="30">
        <v>0.0</v>
      </c>
      <c r="Q548" s="30">
        <v>0.0</v>
      </c>
      <c r="R548" s="30">
        <v>0.0</v>
      </c>
      <c r="S548" s="30">
        <v>0.0</v>
      </c>
      <c r="T548" s="30">
        <v>0.0</v>
      </c>
      <c r="U548" s="30">
        <v>0.0</v>
      </c>
      <c r="V548" s="30">
        <v>0.0</v>
      </c>
      <c r="W548" s="30">
        <v>0.0</v>
      </c>
      <c r="X548" s="30">
        <v>0.0</v>
      </c>
      <c r="Y548" s="30">
        <v>0.0</v>
      </c>
      <c r="Z548" s="30">
        <v>0.0</v>
      </c>
      <c r="AA548" s="30">
        <v>0.0</v>
      </c>
      <c r="AB548" s="30">
        <v>0.0</v>
      </c>
      <c r="AC548" s="30">
        <v>0.0</v>
      </c>
      <c r="AD548" s="30">
        <v>0.0</v>
      </c>
      <c r="AE548" s="30">
        <v>0.0</v>
      </c>
      <c r="AF548" s="30">
        <v>0.0</v>
      </c>
      <c r="AG548" s="30">
        <v>0.0</v>
      </c>
      <c r="AH548" s="30">
        <v>0.0</v>
      </c>
      <c r="AI548" s="30">
        <v>0.0</v>
      </c>
      <c r="AJ548" s="69"/>
    </row>
    <row r="549">
      <c r="A549" s="30">
        <v>14689.2</v>
      </c>
      <c r="B549" s="80">
        <v>44523.0</v>
      </c>
      <c r="C549" s="81"/>
      <c r="D549" s="32" t="s">
        <v>141</v>
      </c>
      <c r="E549" s="32" t="s">
        <v>36</v>
      </c>
      <c r="F549" s="32" t="s">
        <v>70</v>
      </c>
      <c r="G549" s="33" t="s">
        <v>38</v>
      </c>
      <c r="H549" s="34">
        <v>27615.0</v>
      </c>
      <c r="I549" s="35"/>
      <c r="J549" s="30">
        <v>0.0</v>
      </c>
      <c r="K549" s="30">
        <v>1.0</v>
      </c>
      <c r="L549" s="30">
        <v>0.0</v>
      </c>
      <c r="M549" s="32" t="s">
        <v>39</v>
      </c>
      <c r="N549" s="32" t="s">
        <v>39</v>
      </c>
      <c r="O549" s="30">
        <v>0.0</v>
      </c>
      <c r="P549" s="30">
        <v>0.0</v>
      </c>
      <c r="Q549" s="30">
        <v>0.0</v>
      </c>
      <c r="R549" s="30">
        <v>0.0</v>
      </c>
      <c r="S549" s="30">
        <v>0.0</v>
      </c>
      <c r="T549" s="30">
        <v>0.0</v>
      </c>
      <c r="U549" s="30">
        <v>0.0</v>
      </c>
      <c r="V549" s="30">
        <v>0.0</v>
      </c>
      <c r="W549" s="30">
        <v>0.0</v>
      </c>
      <c r="X549" s="30">
        <v>0.0</v>
      </c>
      <c r="Y549" s="30">
        <v>0.0</v>
      </c>
      <c r="Z549" s="30">
        <v>0.0</v>
      </c>
      <c r="AA549" s="30">
        <v>0.0</v>
      </c>
      <c r="AB549" s="30">
        <v>0.0</v>
      </c>
      <c r="AC549" s="30">
        <v>0.0</v>
      </c>
      <c r="AD549" s="30">
        <v>0.0</v>
      </c>
      <c r="AE549" s="30">
        <v>0.0</v>
      </c>
      <c r="AF549" s="30">
        <v>0.0</v>
      </c>
      <c r="AG549" s="30">
        <v>0.0</v>
      </c>
      <c r="AH549" s="30">
        <v>0.0</v>
      </c>
      <c r="AI549" s="30">
        <v>0.0</v>
      </c>
      <c r="AJ549" s="69"/>
    </row>
    <row r="550">
      <c r="A550" s="30">
        <v>14689.3</v>
      </c>
      <c r="B550" s="80">
        <v>44523.0</v>
      </c>
      <c r="C550" s="81"/>
      <c r="D550" s="32" t="s">
        <v>141</v>
      </c>
      <c r="E550" s="32" t="s">
        <v>36</v>
      </c>
      <c r="J550" s="30">
        <v>0.0</v>
      </c>
      <c r="K550" s="30">
        <v>0.0</v>
      </c>
      <c r="L550" s="30">
        <v>1.0</v>
      </c>
      <c r="M550" s="32" t="s">
        <v>39</v>
      </c>
      <c r="N550" s="32" t="s">
        <v>39</v>
      </c>
      <c r="O550" s="30">
        <v>0.0</v>
      </c>
      <c r="P550" s="30">
        <v>0.0</v>
      </c>
      <c r="Q550" s="30">
        <v>0.0</v>
      </c>
      <c r="R550" s="30">
        <v>0.0</v>
      </c>
      <c r="S550" s="30">
        <v>0.0</v>
      </c>
      <c r="T550" s="30">
        <v>0.0</v>
      </c>
      <c r="U550" s="30">
        <v>0.0</v>
      </c>
      <c r="V550" s="30">
        <v>0.0</v>
      </c>
      <c r="W550" s="30">
        <v>0.0</v>
      </c>
      <c r="X550" s="30">
        <v>0.0</v>
      </c>
      <c r="Y550" s="30">
        <v>0.0</v>
      </c>
      <c r="Z550" s="30">
        <v>0.0</v>
      </c>
      <c r="AA550" s="30">
        <v>0.0</v>
      </c>
      <c r="AB550" s="30">
        <v>0.0</v>
      </c>
      <c r="AC550" s="30">
        <v>0.0</v>
      </c>
      <c r="AD550" s="30">
        <v>0.0</v>
      </c>
      <c r="AE550" s="30">
        <v>0.0</v>
      </c>
      <c r="AF550" s="30">
        <v>0.0</v>
      </c>
      <c r="AG550" s="30">
        <v>0.0</v>
      </c>
      <c r="AH550" s="30">
        <v>0.0</v>
      </c>
      <c r="AI550" s="30">
        <v>0.0</v>
      </c>
      <c r="AJ550" s="69"/>
    </row>
    <row r="551">
      <c r="A551" s="30">
        <v>14689.4</v>
      </c>
      <c r="B551" s="80">
        <v>44523.0</v>
      </c>
      <c r="C551" s="81"/>
      <c r="D551" s="32" t="s">
        <v>141</v>
      </c>
      <c r="E551" s="32" t="s">
        <v>36</v>
      </c>
      <c r="J551" s="30">
        <v>0.0</v>
      </c>
      <c r="K551" s="30">
        <v>0.0</v>
      </c>
      <c r="L551" s="30">
        <v>1.0</v>
      </c>
      <c r="M551" s="32" t="s">
        <v>39</v>
      </c>
      <c r="N551" s="32" t="s">
        <v>39</v>
      </c>
      <c r="O551" s="30">
        <v>0.0</v>
      </c>
      <c r="P551" s="30">
        <v>0.0</v>
      </c>
      <c r="Q551" s="30">
        <v>0.0</v>
      </c>
      <c r="R551" s="30">
        <v>0.0</v>
      </c>
      <c r="S551" s="30">
        <v>0.0</v>
      </c>
      <c r="T551" s="30">
        <v>0.0</v>
      </c>
      <c r="U551" s="30">
        <v>0.0</v>
      </c>
      <c r="V551" s="30">
        <v>0.0</v>
      </c>
      <c r="W551" s="30">
        <v>0.0</v>
      </c>
      <c r="X551" s="30">
        <v>0.0</v>
      </c>
      <c r="Y551" s="30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0.0</v>
      </c>
      <c r="AF551" s="30">
        <v>0.0</v>
      </c>
      <c r="AG551" s="30">
        <v>0.0</v>
      </c>
      <c r="AH551" s="30">
        <v>0.0</v>
      </c>
      <c r="AI551" s="30">
        <v>0.0</v>
      </c>
      <c r="AJ551" s="69"/>
    </row>
    <row r="552">
      <c r="A552" s="30">
        <v>14690.1</v>
      </c>
      <c r="B552" s="80">
        <v>44523.0</v>
      </c>
      <c r="C552" s="81"/>
      <c r="D552" s="32" t="s">
        <v>490</v>
      </c>
      <c r="E552" s="32" t="s">
        <v>36</v>
      </c>
      <c r="F552" s="32" t="s">
        <v>295</v>
      </c>
      <c r="G552" s="33" t="s">
        <v>38</v>
      </c>
      <c r="H552" s="34">
        <v>27606.0</v>
      </c>
      <c r="I552" s="35"/>
      <c r="J552" s="30">
        <v>0.0</v>
      </c>
      <c r="K552" s="30">
        <v>1.0</v>
      </c>
      <c r="L552" s="30">
        <v>0.0</v>
      </c>
      <c r="M552" s="32" t="s">
        <v>39</v>
      </c>
      <c r="N552" s="32" t="s">
        <v>39</v>
      </c>
      <c r="O552" s="30">
        <v>0.0</v>
      </c>
      <c r="P552" s="30">
        <v>0.0</v>
      </c>
      <c r="Q552" s="30">
        <v>0.0</v>
      </c>
      <c r="R552" s="30">
        <v>0.0</v>
      </c>
      <c r="S552" s="30">
        <v>0.0</v>
      </c>
      <c r="T552" s="30">
        <v>0.0</v>
      </c>
      <c r="U552" s="30">
        <v>0.0</v>
      </c>
      <c r="V552" s="30">
        <v>0.0</v>
      </c>
      <c r="W552" s="30">
        <v>0.0</v>
      </c>
      <c r="X552" s="30">
        <v>0.0</v>
      </c>
      <c r="Y552" s="30">
        <v>0.0</v>
      </c>
      <c r="Z552" s="30">
        <v>0.0</v>
      </c>
      <c r="AA552" s="30">
        <v>0.0</v>
      </c>
      <c r="AB552" s="30">
        <v>0.0</v>
      </c>
      <c r="AC552" s="30">
        <v>0.0</v>
      </c>
      <c r="AD552" s="30">
        <v>0.0</v>
      </c>
      <c r="AE552" s="30">
        <v>0.0</v>
      </c>
      <c r="AF552" s="30">
        <v>0.0</v>
      </c>
      <c r="AG552" s="30">
        <v>0.0</v>
      </c>
      <c r="AH552" s="30">
        <v>0.0</v>
      </c>
      <c r="AI552" s="30">
        <v>0.0</v>
      </c>
      <c r="AJ552" s="69"/>
    </row>
    <row r="553">
      <c r="A553" s="30">
        <v>14691.1</v>
      </c>
      <c r="B553" s="80">
        <v>44523.0</v>
      </c>
      <c r="C553" s="81"/>
      <c r="D553" s="32" t="s">
        <v>490</v>
      </c>
      <c r="E553" s="33" t="s">
        <v>36</v>
      </c>
      <c r="F553" s="32" t="s">
        <v>295</v>
      </c>
      <c r="G553" s="32" t="s">
        <v>38</v>
      </c>
      <c r="H553" s="30">
        <v>27606.0</v>
      </c>
      <c r="I553" s="35"/>
      <c r="J553" s="30">
        <v>0.0</v>
      </c>
      <c r="K553" s="30">
        <v>1.0</v>
      </c>
      <c r="L553" s="30">
        <v>0.0</v>
      </c>
      <c r="M553" s="32" t="s">
        <v>39</v>
      </c>
      <c r="N553" s="32" t="s">
        <v>39</v>
      </c>
      <c r="O553" s="30">
        <v>0.0</v>
      </c>
      <c r="P553" s="30">
        <v>0.0</v>
      </c>
      <c r="Q553" s="30">
        <v>0.0</v>
      </c>
      <c r="R553" s="30">
        <v>0.0</v>
      </c>
      <c r="S553" s="30">
        <v>0.0</v>
      </c>
      <c r="T553" s="30">
        <v>0.0</v>
      </c>
      <c r="U553" s="30">
        <v>0.0</v>
      </c>
      <c r="V553" s="30">
        <v>0.0</v>
      </c>
      <c r="W553" s="30">
        <v>0.0</v>
      </c>
      <c r="X553" s="30">
        <v>0.0</v>
      </c>
      <c r="Y553" s="30">
        <v>0.0</v>
      </c>
      <c r="Z553" s="30">
        <v>0.0</v>
      </c>
      <c r="AA553" s="30">
        <v>0.0</v>
      </c>
      <c r="AB553" s="30">
        <v>0.0</v>
      </c>
      <c r="AC553" s="30">
        <v>0.0</v>
      </c>
      <c r="AD553" s="30">
        <v>0.0</v>
      </c>
      <c r="AE553" s="30">
        <v>0.0</v>
      </c>
      <c r="AF553" s="30">
        <v>0.0</v>
      </c>
      <c r="AG553" s="30">
        <v>0.0</v>
      </c>
      <c r="AH553" s="30">
        <v>0.0</v>
      </c>
      <c r="AI553" s="30">
        <v>0.0</v>
      </c>
      <c r="AJ553" s="69"/>
    </row>
    <row r="554">
      <c r="A554" s="30">
        <v>14692.1</v>
      </c>
      <c r="B554" s="80">
        <v>44523.0</v>
      </c>
      <c r="C554" s="81"/>
      <c r="D554" s="32" t="s">
        <v>229</v>
      </c>
      <c r="E554" s="32" t="s">
        <v>36</v>
      </c>
      <c r="F554" s="32" t="s">
        <v>230</v>
      </c>
      <c r="G554" s="33" t="s">
        <v>38</v>
      </c>
      <c r="H554" s="34">
        <v>27604.0</v>
      </c>
      <c r="I554" s="35"/>
      <c r="J554" s="30">
        <v>0.0</v>
      </c>
      <c r="K554" s="30">
        <v>1.0</v>
      </c>
      <c r="L554" s="30">
        <v>0.0</v>
      </c>
      <c r="M554" s="32" t="s">
        <v>39</v>
      </c>
      <c r="N554" s="32" t="s">
        <v>39</v>
      </c>
      <c r="O554" s="30">
        <v>0.0</v>
      </c>
      <c r="P554" s="30">
        <v>0.0</v>
      </c>
      <c r="Q554" s="30">
        <v>0.0</v>
      </c>
      <c r="R554" s="30">
        <v>0.0</v>
      </c>
      <c r="S554" s="30">
        <v>0.0</v>
      </c>
      <c r="T554" s="30">
        <v>0.0</v>
      </c>
      <c r="U554" s="30">
        <v>0.0</v>
      </c>
      <c r="V554" s="30">
        <v>0.0</v>
      </c>
      <c r="W554" s="30">
        <v>0.0</v>
      </c>
      <c r="X554" s="30">
        <v>0.0</v>
      </c>
      <c r="Y554" s="30">
        <v>0.0</v>
      </c>
      <c r="Z554" s="30">
        <v>0.0</v>
      </c>
      <c r="AA554" s="30">
        <v>0.0</v>
      </c>
      <c r="AB554" s="30">
        <v>0.0</v>
      </c>
      <c r="AC554" s="30">
        <v>0.0</v>
      </c>
      <c r="AD554" s="30">
        <v>0.0</v>
      </c>
      <c r="AE554" s="30">
        <v>0.0</v>
      </c>
      <c r="AF554" s="30">
        <v>0.0</v>
      </c>
      <c r="AG554" s="30">
        <v>0.0</v>
      </c>
      <c r="AH554" s="30">
        <v>0.0</v>
      </c>
      <c r="AI554" s="30">
        <v>0.0</v>
      </c>
      <c r="AJ554" s="69"/>
    </row>
    <row r="555">
      <c r="A555" s="30">
        <v>14693.1</v>
      </c>
      <c r="B555" s="80">
        <v>44523.0</v>
      </c>
      <c r="C555" s="80">
        <v>44523.0</v>
      </c>
      <c r="D555" s="32" t="s">
        <v>448</v>
      </c>
      <c r="E555" s="32" t="s">
        <v>36</v>
      </c>
      <c r="F555" s="32" t="s">
        <v>192</v>
      </c>
      <c r="G555" s="33" t="s">
        <v>38</v>
      </c>
      <c r="H555" s="34">
        <v>27606.0</v>
      </c>
      <c r="I555" s="35"/>
      <c r="J555" s="30">
        <v>0.0</v>
      </c>
      <c r="K555" s="30">
        <v>1.0</v>
      </c>
      <c r="L555" s="30">
        <v>0.0</v>
      </c>
      <c r="M555" s="32" t="s">
        <v>39</v>
      </c>
      <c r="N555" s="32" t="s">
        <v>39</v>
      </c>
      <c r="O555" s="30">
        <v>2.0</v>
      </c>
      <c r="P555" s="30">
        <v>0.0</v>
      </c>
      <c r="Q555" s="30">
        <v>0.0</v>
      </c>
      <c r="R555" s="30">
        <v>0.0</v>
      </c>
      <c r="S555" s="30">
        <v>0.0</v>
      </c>
      <c r="T555" s="30">
        <v>1.0</v>
      </c>
      <c r="U555" s="30">
        <v>0.0</v>
      </c>
      <c r="V555" s="30">
        <v>0.0</v>
      </c>
      <c r="W555" s="30">
        <v>0.0</v>
      </c>
      <c r="X555" s="30">
        <v>0.0</v>
      </c>
      <c r="Y555" s="30">
        <v>0.0</v>
      </c>
      <c r="Z555" s="30">
        <v>0.0</v>
      </c>
      <c r="AA555" s="30">
        <v>0.0</v>
      </c>
      <c r="AB555" s="30">
        <v>0.0</v>
      </c>
      <c r="AC555" s="30">
        <v>0.0</v>
      </c>
      <c r="AD555" s="30">
        <v>0.0</v>
      </c>
      <c r="AE555" s="30">
        <v>0.0</v>
      </c>
      <c r="AF555" s="30">
        <v>0.0</v>
      </c>
      <c r="AG555" s="30">
        <v>0.0</v>
      </c>
      <c r="AH555" s="30">
        <v>0.0</v>
      </c>
      <c r="AI555" s="30">
        <v>0.0</v>
      </c>
      <c r="AJ555" s="69"/>
    </row>
    <row r="556">
      <c r="A556" s="30">
        <v>14693.2</v>
      </c>
      <c r="B556" s="80">
        <v>44523.0</v>
      </c>
      <c r="C556" s="80">
        <v>44523.0</v>
      </c>
      <c r="D556" s="32" t="s">
        <v>448</v>
      </c>
      <c r="E556" s="32" t="s">
        <v>36</v>
      </c>
      <c r="F556" s="32" t="s">
        <v>192</v>
      </c>
      <c r="G556" s="32" t="s">
        <v>38</v>
      </c>
      <c r="H556" s="30">
        <v>27606.0</v>
      </c>
      <c r="I556" s="37"/>
      <c r="J556" s="30">
        <v>0.0</v>
      </c>
      <c r="K556" s="30">
        <v>1.0</v>
      </c>
      <c r="L556" s="30">
        <v>0.0</v>
      </c>
      <c r="M556" s="32" t="s">
        <v>39</v>
      </c>
      <c r="N556" s="32" t="s">
        <v>39</v>
      </c>
      <c r="O556" s="30">
        <v>2.0</v>
      </c>
      <c r="P556" s="30">
        <v>0.0</v>
      </c>
      <c r="Q556" s="30">
        <v>0.0</v>
      </c>
      <c r="R556" s="30">
        <v>0.0</v>
      </c>
      <c r="S556" s="30">
        <v>0.0</v>
      </c>
      <c r="T556" s="30">
        <v>0.0</v>
      </c>
      <c r="U556" s="30">
        <v>0.0</v>
      </c>
      <c r="V556" s="30">
        <v>0.0</v>
      </c>
      <c r="W556" s="30">
        <v>0.0</v>
      </c>
      <c r="X556" s="30">
        <v>0.0</v>
      </c>
      <c r="Y556" s="30">
        <v>1.0</v>
      </c>
      <c r="Z556" s="30">
        <v>0.0</v>
      </c>
      <c r="AA556" s="30">
        <v>0.0</v>
      </c>
      <c r="AB556" s="30">
        <v>0.0</v>
      </c>
      <c r="AC556" s="30">
        <v>0.0</v>
      </c>
      <c r="AD556" s="30">
        <v>0.0</v>
      </c>
      <c r="AE556" s="30">
        <v>0.0</v>
      </c>
      <c r="AF556" s="30">
        <v>0.0</v>
      </c>
      <c r="AG556" s="30">
        <v>0.0</v>
      </c>
      <c r="AH556" s="30">
        <v>0.0</v>
      </c>
      <c r="AI556" s="30">
        <v>0.0</v>
      </c>
      <c r="AJ556" s="69"/>
    </row>
    <row r="557">
      <c r="A557" s="30">
        <v>14694.1</v>
      </c>
      <c r="B557" s="80">
        <v>44523.0</v>
      </c>
      <c r="C557" s="81"/>
      <c r="D557" s="32" t="s">
        <v>57</v>
      </c>
      <c r="E557" s="32" t="s">
        <v>58</v>
      </c>
      <c r="F557" s="32" t="s">
        <v>70</v>
      </c>
      <c r="G557" s="32" t="s">
        <v>38</v>
      </c>
      <c r="H557" s="30">
        <v>27615.0</v>
      </c>
      <c r="I557" s="37"/>
      <c r="J557" s="30">
        <v>0.0</v>
      </c>
      <c r="K557" s="30">
        <v>1.0</v>
      </c>
      <c r="L557" s="30">
        <v>0.0</v>
      </c>
      <c r="M557" s="32" t="s">
        <v>39</v>
      </c>
      <c r="N557" s="32" t="s">
        <v>39</v>
      </c>
      <c r="O557" s="30">
        <v>0.0</v>
      </c>
      <c r="P557" s="30">
        <v>0.0</v>
      </c>
      <c r="Q557" s="30">
        <v>0.0</v>
      </c>
      <c r="R557" s="30">
        <v>0.0</v>
      </c>
      <c r="S557" s="30">
        <v>0.0</v>
      </c>
      <c r="T557" s="30">
        <v>0.0</v>
      </c>
      <c r="U557" s="30">
        <v>0.0</v>
      </c>
      <c r="V557" s="30">
        <v>0.0</v>
      </c>
      <c r="W557" s="30">
        <v>0.0</v>
      </c>
      <c r="X557" s="30">
        <v>0.0</v>
      </c>
      <c r="Y557" s="30">
        <v>0.0</v>
      </c>
      <c r="Z557" s="30">
        <v>0.0</v>
      </c>
      <c r="AA557" s="30">
        <v>0.0</v>
      </c>
      <c r="AB557" s="30">
        <v>0.0</v>
      </c>
      <c r="AC557" s="30">
        <v>0.0</v>
      </c>
      <c r="AD557" s="30">
        <v>0.0</v>
      </c>
      <c r="AE557" s="30">
        <v>0.0</v>
      </c>
      <c r="AF557" s="30">
        <v>0.0</v>
      </c>
      <c r="AG557" s="30">
        <v>0.0</v>
      </c>
      <c r="AH557" s="30">
        <v>0.0</v>
      </c>
      <c r="AI557" s="30">
        <v>0.0</v>
      </c>
      <c r="AJ557" s="69"/>
    </row>
    <row r="558">
      <c r="A558" s="30">
        <v>14695.1</v>
      </c>
      <c r="B558" s="80">
        <v>44523.0</v>
      </c>
      <c r="C558" s="81"/>
      <c r="D558" s="32" t="s">
        <v>316</v>
      </c>
      <c r="E558" s="32" t="s">
        <v>46</v>
      </c>
      <c r="F558" s="32" t="s">
        <v>40</v>
      </c>
      <c r="G558" s="37"/>
      <c r="H558" s="37"/>
      <c r="I558" s="37"/>
      <c r="J558" s="30">
        <v>0.0</v>
      </c>
      <c r="K558" s="30">
        <v>1.0</v>
      </c>
      <c r="L558" s="30">
        <v>0.0</v>
      </c>
      <c r="M558" s="32" t="s">
        <v>49</v>
      </c>
      <c r="N558" s="32" t="s">
        <v>39</v>
      </c>
      <c r="O558" s="30">
        <v>0.0</v>
      </c>
      <c r="P558" s="30">
        <v>0.0</v>
      </c>
      <c r="Q558" s="30">
        <v>0.0</v>
      </c>
      <c r="R558" s="30">
        <v>0.0</v>
      </c>
      <c r="S558" s="30">
        <v>0.0</v>
      </c>
      <c r="T558" s="30">
        <v>0.0</v>
      </c>
      <c r="U558" s="30">
        <v>0.0</v>
      </c>
      <c r="V558" s="30">
        <v>0.0</v>
      </c>
      <c r="W558" s="30">
        <v>0.0</v>
      </c>
      <c r="X558" s="30">
        <v>0.0</v>
      </c>
      <c r="Y558" s="30">
        <v>0.0</v>
      </c>
      <c r="Z558" s="30">
        <v>0.0</v>
      </c>
      <c r="AA558" s="30">
        <v>0.0</v>
      </c>
      <c r="AB558" s="30">
        <v>0.0</v>
      </c>
      <c r="AC558" s="30">
        <v>0.0</v>
      </c>
      <c r="AD558" s="30">
        <v>0.0</v>
      </c>
      <c r="AE558" s="30">
        <v>0.0</v>
      </c>
      <c r="AF558" s="30">
        <v>0.0</v>
      </c>
      <c r="AG558" s="30">
        <v>0.0</v>
      </c>
      <c r="AH558" s="30">
        <v>0.0</v>
      </c>
      <c r="AI558" s="30">
        <v>0.0</v>
      </c>
      <c r="AJ558" s="69"/>
    </row>
    <row r="559">
      <c r="A559" s="30">
        <v>14695.2</v>
      </c>
      <c r="B559" s="80">
        <v>44523.0</v>
      </c>
      <c r="C559" s="81"/>
      <c r="D559" s="32" t="s">
        <v>316</v>
      </c>
      <c r="E559" s="32" t="s">
        <v>46</v>
      </c>
      <c r="F559" s="32" t="s">
        <v>40</v>
      </c>
      <c r="G559" s="37"/>
      <c r="H559" s="37"/>
      <c r="I559" s="37"/>
      <c r="J559" s="30">
        <v>0.0</v>
      </c>
      <c r="K559" s="30">
        <v>1.0</v>
      </c>
      <c r="L559" s="30">
        <v>0.0</v>
      </c>
      <c r="M559" s="32" t="s">
        <v>49</v>
      </c>
      <c r="N559" s="32" t="s">
        <v>39</v>
      </c>
      <c r="O559" s="30">
        <v>0.0</v>
      </c>
      <c r="P559" s="30">
        <v>0.0</v>
      </c>
      <c r="Q559" s="30">
        <v>0.0</v>
      </c>
      <c r="R559" s="30">
        <v>0.0</v>
      </c>
      <c r="S559" s="30">
        <v>0.0</v>
      </c>
      <c r="T559" s="30">
        <v>0.0</v>
      </c>
      <c r="U559" s="30">
        <v>0.0</v>
      </c>
      <c r="V559" s="30">
        <v>0.0</v>
      </c>
      <c r="W559" s="30">
        <v>0.0</v>
      </c>
      <c r="X559" s="30">
        <v>0.0</v>
      </c>
      <c r="Y559" s="30">
        <v>0.0</v>
      </c>
      <c r="Z559" s="30">
        <v>0.0</v>
      </c>
      <c r="AA559" s="30">
        <v>0.0</v>
      </c>
      <c r="AB559" s="30">
        <v>0.0</v>
      </c>
      <c r="AC559" s="30">
        <v>0.0</v>
      </c>
      <c r="AD559" s="30">
        <v>0.0</v>
      </c>
      <c r="AE559" s="30">
        <v>0.0</v>
      </c>
      <c r="AF559" s="30">
        <v>0.0</v>
      </c>
      <c r="AG559" s="30">
        <v>0.0</v>
      </c>
      <c r="AH559" s="30">
        <v>0.0</v>
      </c>
      <c r="AI559" s="30">
        <v>0.0</v>
      </c>
      <c r="AJ559" s="69"/>
    </row>
    <row r="560">
      <c r="A560" s="30">
        <v>14695.3</v>
      </c>
      <c r="B560" s="80">
        <v>44523.0</v>
      </c>
      <c r="C560" s="81"/>
      <c r="D560" s="32" t="s">
        <v>316</v>
      </c>
      <c r="E560" s="32" t="s">
        <v>46</v>
      </c>
      <c r="F560" s="32" t="s">
        <v>40</v>
      </c>
      <c r="G560" s="37"/>
      <c r="H560" s="37"/>
      <c r="I560" s="37"/>
      <c r="J560" s="30">
        <v>0.0</v>
      </c>
      <c r="K560" s="30">
        <v>1.0</v>
      </c>
      <c r="L560" s="30">
        <v>0.0</v>
      </c>
      <c r="M560" s="32" t="s">
        <v>49</v>
      </c>
      <c r="N560" s="32" t="s">
        <v>39</v>
      </c>
      <c r="O560" s="30">
        <v>0.0</v>
      </c>
      <c r="P560" s="30">
        <v>0.0</v>
      </c>
      <c r="Q560" s="30">
        <v>0.0</v>
      </c>
      <c r="R560" s="30">
        <v>0.0</v>
      </c>
      <c r="S560" s="30">
        <v>0.0</v>
      </c>
      <c r="T560" s="30">
        <v>0.0</v>
      </c>
      <c r="U560" s="30">
        <v>0.0</v>
      </c>
      <c r="V560" s="30">
        <v>0.0</v>
      </c>
      <c r="W560" s="30">
        <v>0.0</v>
      </c>
      <c r="X560" s="30">
        <v>0.0</v>
      </c>
      <c r="Y560" s="30">
        <v>0.0</v>
      </c>
      <c r="Z560" s="30">
        <v>0.0</v>
      </c>
      <c r="AA560" s="30">
        <v>0.0</v>
      </c>
      <c r="AB560" s="30">
        <v>0.0</v>
      </c>
      <c r="AC560" s="30">
        <v>0.0</v>
      </c>
      <c r="AD560" s="30">
        <v>0.0</v>
      </c>
      <c r="AE560" s="30">
        <v>0.0</v>
      </c>
      <c r="AF560" s="30">
        <v>0.0</v>
      </c>
      <c r="AG560" s="30">
        <v>0.0</v>
      </c>
      <c r="AH560" s="30">
        <v>0.0</v>
      </c>
      <c r="AI560" s="30">
        <v>0.0</v>
      </c>
      <c r="AJ560" s="69"/>
    </row>
    <row r="561">
      <c r="A561" s="30">
        <v>14695.4</v>
      </c>
      <c r="B561" s="80">
        <v>44523.0</v>
      </c>
      <c r="C561" s="81"/>
      <c r="D561" s="32" t="s">
        <v>316</v>
      </c>
      <c r="E561" s="32" t="s">
        <v>46</v>
      </c>
      <c r="I561" s="37"/>
      <c r="J561" s="30">
        <v>0.0</v>
      </c>
      <c r="K561" s="30">
        <v>0.0</v>
      </c>
      <c r="L561" s="30">
        <v>1.0</v>
      </c>
      <c r="M561" s="32" t="s">
        <v>49</v>
      </c>
      <c r="N561" s="32" t="s">
        <v>39</v>
      </c>
      <c r="O561" s="30">
        <v>0.0</v>
      </c>
      <c r="P561" s="30">
        <v>0.0</v>
      </c>
      <c r="Q561" s="30">
        <v>0.0</v>
      </c>
      <c r="R561" s="30">
        <v>0.0</v>
      </c>
      <c r="S561" s="30">
        <v>0.0</v>
      </c>
      <c r="T561" s="30">
        <v>0.0</v>
      </c>
      <c r="U561" s="30">
        <v>0.0</v>
      </c>
      <c r="V561" s="30">
        <v>0.0</v>
      </c>
      <c r="W561" s="30">
        <v>0.0</v>
      </c>
      <c r="X561" s="30">
        <v>0.0</v>
      </c>
      <c r="Y561" s="30">
        <v>0.0</v>
      </c>
      <c r="Z561" s="30">
        <v>0.0</v>
      </c>
      <c r="AA561" s="30">
        <v>0.0</v>
      </c>
      <c r="AB561" s="30">
        <v>0.0</v>
      </c>
      <c r="AC561" s="30">
        <v>0.0</v>
      </c>
      <c r="AD561" s="30">
        <v>0.0</v>
      </c>
      <c r="AE561" s="30">
        <v>0.0</v>
      </c>
      <c r="AF561" s="30">
        <v>0.0</v>
      </c>
      <c r="AG561" s="30">
        <v>0.0</v>
      </c>
      <c r="AH561" s="30">
        <v>0.0</v>
      </c>
      <c r="AI561" s="30">
        <v>0.0</v>
      </c>
      <c r="AJ561" s="69"/>
    </row>
    <row r="562">
      <c r="A562" s="30">
        <v>14695.5</v>
      </c>
      <c r="B562" s="80">
        <v>44523.0</v>
      </c>
      <c r="C562" s="81"/>
      <c r="D562" s="32" t="s">
        <v>316</v>
      </c>
      <c r="E562" s="32" t="s">
        <v>46</v>
      </c>
      <c r="I562" s="37"/>
      <c r="J562" s="30">
        <v>1.0</v>
      </c>
      <c r="K562" s="30">
        <v>0.0</v>
      </c>
      <c r="L562" s="30">
        <v>0.0</v>
      </c>
      <c r="M562" s="32" t="s">
        <v>39</v>
      </c>
      <c r="N562" s="32" t="s">
        <v>39</v>
      </c>
      <c r="O562" s="30">
        <v>0.0</v>
      </c>
      <c r="P562" s="30">
        <v>0.0</v>
      </c>
      <c r="Q562" s="30">
        <v>0.0</v>
      </c>
      <c r="R562" s="30">
        <v>0.0</v>
      </c>
      <c r="S562" s="30">
        <v>0.0</v>
      </c>
      <c r="T562" s="30">
        <v>0.0</v>
      </c>
      <c r="U562" s="30">
        <v>0.0</v>
      </c>
      <c r="V562" s="30">
        <v>0.0</v>
      </c>
      <c r="W562" s="30">
        <v>0.0</v>
      </c>
      <c r="X562" s="30">
        <v>0.0</v>
      </c>
      <c r="Y562" s="30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69"/>
    </row>
    <row r="563">
      <c r="A563" s="30">
        <v>14695.6</v>
      </c>
      <c r="B563" s="80">
        <v>44523.0</v>
      </c>
      <c r="C563" s="81"/>
      <c r="D563" s="32" t="s">
        <v>316</v>
      </c>
      <c r="E563" s="32" t="s">
        <v>46</v>
      </c>
      <c r="I563" s="37"/>
      <c r="J563" s="30">
        <v>1.0</v>
      </c>
      <c r="K563" s="30">
        <v>0.0</v>
      </c>
      <c r="L563" s="30">
        <v>0.0</v>
      </c>
      <c r="M563" s="32" t="s">
        <v>39</v>
      </c>
      <c r="N563" s="32" t="s">
        <v>39</v>
      </c>
      <c r="O563" s="30">
        <v>0.0</v>
      </c>
      <c r="P563" s="30">
        <v>0.0</v>
      </c>
      <c r="Q563" s="30">
        <v>0.0</v>
      </c>
      <c r="R563" s="30">
        <v>0.0</v>
      </c>
      <c r="S563" s="30">
        <v>0.0</v>
      </c>
      <c r="T563" s="30">
        <v>0.0</v>
      </c>
      <c r="U563" s="30">
        <v>0.0</v>
      </c>
      <c r="V563" s="30">
        <v>0.0</v>
      </c>
      <c r="W563" s="30">
        <v>0.0</v>
      </c>
      <c r="X563" s="30">
        <v>0.0</v>
      </c>
      <c r="Y563" s="30">
        <v>0.0</v>
      </c>
      <c r="Z563" s="30">
        <v>0.0</v>
      </c>
      <c r="AA563" s="30">
        <v>0.0</v>
      </c>
      <c r="AB563" s="30">
        <v>0.0</v>
      </c>
      <c r="AC563" s="30">
        <v>0.0</v>
      </c>
      <c r="AD563" s="30">
        <v>0.0</v>
      </c>
      <c r="AE563" s="30">
        <v>0.0</v>
      </c>
      <c r="AF563" s="30">
        <v>0.0</v>
      </c>
      <c r="AG563" s="30">
        <v>0.0</v>
      </c>
      <c r="AH563" s="30">
        <v>0.0</v>
      </c>
      <c r="AI563" s="30">
        <v>0.0</v>
      </c>
      <c r="AJ563" s="69"/>
    </row>
    <row r="564">
      <c r="A564" s="30">
        <v>14696.1</v>
      </c>
      <c r="B564" s="80">
        <v>44523.0</v>
      </c>
      <c r="C564" s="81"/>
      <c r="D564" s="32" t="s">
        <v>132</v>
      </c>
      <c r="E564" s="32" t="s">
        <v>36</v>
      </c>
      <c r="F564" s="32" t="s">
        <v>131</v>
      </c>
      <c r="G564" s="32" t="s">
        <v>38</v>
      </c>
      <c r="H564" s="30">
        <v>27604.0</v>
      </c>
      <c r="I564" s="37"/>
      <c r="J564" s="30">
        <v>0.0</v>
      </c>
      <c r="K564" s="30">
        <v>1.0</v>
      </c>
      <c r="L564" s="30">
        <v>0.0</v>
      </c>
      <c r="M564" s="32" t="s">
        <v>39</v>
      </c>
      <c r="N564" s="32" t="s">
        <v>39</v>
      </c>
      <c r="O564" s="30">
        <v>0.0</v>
      </c>
      <c r="P564" s="30">
        <v>0.0</v>
      </c>
      <c r="Q564" s="30">
        <v>0.0</v>
      </c>
      <c r="R564" s="30">
        <v>0.0</v>
      </c>
      <c r="S564" s="30">
        <v>0.0</v>
      </c>
      <c r="T564" s="30">
        <v>0.0</v>
      </c>
      <c r="U564" s="30">
        <v>0.0</v>
      </c>
      <c r="V564" s="30">
        <v>0.0</v>
      </c>
      <c r="W564" s="30">
        <v>0.0</v>
      </c>
      <c r="X564" s="30">
        <v>0.0</v>
      </c>
      <c r="Y564" s="30">
        <v>0.0</v>
      </c>
      <c r="Z564" s="30">
        <v>0.0</v>
      </c>
      <c r="AA564" s="30">
        <v>0.0</v>
      </c>
      <c r="AB564" s="30">
        <v>0.0</v>
      </c>
      <c r="AC564" s="30">
        <v>0.0</v>
      </c>
      <c r="AD564" s="30">
        <v>0.0</v>
      </c>
      <c r="AE564" s="30">
        <v>0.0</v>
      </c>
      <c r="AF564" s="30">
        <v>0.0</v>
      </c>
      <c r="AG564" s="30">
        <v>0.0</v>
      </c>
      <c r="AH564" s="30">
        <v>0.0</v>
      </c>
      <c r="AI564" s="30">
        <v>0.0</v>
      </c>
      <c r="AJ564" s="69"/>
    </row>
    <row r="565">
      <c r="A565" s="30">
        <v>14696.2</v>
      </c>
      <c r="B565" s="80">
        <v>44523.0</v>
      </c>
      <c r="C565" s="81"/>
      <c r="D565" s="32" t="s">
        <v>132</v>
      </c>
      <c r="E565" s="32" t="s">
        <v>36</v>
      </c>
      <c r="F565" s="32" t="s">
        <v>131</v>
      </c>
      <c r="G565" s="32" t="s">
        <v>38</v>
      </c>
      <c r="H565" s="30">
        <v>27604.0</v>
      </c>
      <c r="I565" s="37"/>
      <c r="J565" s="30">
        <v>0.0</v>
      </c>
      <c r="K565" s="30">
        <v>1.0</v>
      </c>
      <c r="L565" s="30">
        <v>0.0</v>
      </c>
      <c r="M565" s="32" t="s">
        <v>39</v>
      </c>
      <c r="N565" s="32" t="s">
        <v>39</v>
      </c>
      <c r="O565" s="30">
        <v>0.0</v>
      </c>
      <c r="P565" s="30">
        <v>0.0</v>
      </c>
      <c r="Q565" s="30">
        <v>0.0</v>
      </c>
      <c r="R565" s="30">
        <v>0.0</v>
      </c>
      <c r="S565" s="30">
        <v>0.0</v>
      </c>
      <c r="T565" s="30">
        <v>0.0</v>
      </c>
      <c r="U565" s="30">
        <v>0.0</v>
      </c>
      <c r="V565" s="30">
        <v>0.0</v>
      </c>
      <c r="W565" s="30">
        <v>0.0</v>
      </c>
      <c r="X565" s="30">
        <v>0.0</v>
      </c>
      <c r="Y565" s="30">
        <v>0.0</v>
      </c>
      <c r="Z565" s="30">
        <v>0.0</v>
      </c>
      <c r="AA565" s="30">
        <v>0.0</v>
      </c>
      <c r="AB565" s="30">
        <v>0.0</v>
      </c>
      <c r="AC565" s="30">
        <v>0.0</v>
      </c>
      <c r="AD565" s="30">
        <v>0.0</v>
      </c>
      <c r="AE565" s="30">
        <v>0.0</v>
      </c>
      <c r="AF565" s="30">
        <v>0.0</v>
      </c>
      <c r="AG565" s="30">
        <v>0.0</v>
      </c>
      <c r="AH565" s="30">
        <v>0.0</v>
      </c>
      <c r="AI565" s="30">
        <v>0.0</v>
      </c>
      <c r="AJ565" s="69"/>
    </row>
    <row r="566">
      <c r="A566" s="30">
        <v>14696.3</v>
      </c>
      <c r="B566" s="80">
        <v>44523.0</v>
      </c>
      <c r="C566" s="81"/>
      <c r="D566" s="32" t="s">
        <v>132</v>
      </c>
      <c r="E566" s="32" t="s">
        <v>36</v>
      </c>
      <c r="J566" s="30">
        <v>0.0</v>
      </c>
      <c r="K566" s="30">
        <v>0.0</v>
      </c>
      <c r="L566" s="30">
        <v>1.0</v>
      </c>
      <c r="M566" s="32" t="s">
        <v>39</v>
      </c>
      <c r="N566" s="32" t="s">
        <v>39</v>
      </c>
      <c r="O566" s="30">
        <v>0.0</v>
      </c>
      <c r="P566" s="30">
        <v>0.0</v>
      </c>
      <c r="Q566" s="30">
        <v>0.0</v>
      </c>
      <c r="R566" s="30">
        <v>0.0</v>
      </c>
      <c r="S566" s="30">
        <v>0.0</v>
      </c>
      <c r="T566" s="30">
        <v>0.0</v>
      </c>
      <c r="U566" s="30">
        <v>0.0</v>
      </c>
      <c r="V566" s="30">
        <v>0.0</v>
      </c>
      <c r="W566" s="30">
        <v>0.0</v>
      </c>
      <c r="X566" s="30">
        <v>0.0</v>
      </c>
      <c r="Y566" s="30">
        <v>0.0</v>
      </c>
      <c r="Z566" s="30">
        <v>0.0</v>
      </c>
      <c r="AA566" s="30">
        <v>0.0</v>
      </c>
      <c r="AB566" s="30">
        <v>0.0</v>
      </c>
      <c r="AC566" s="30">
        <v>0.0</v>
      </c>
      <c r="AD566" s="30">
        <v>0.0</v>
      </c>
      <c r="AE566" s="30">
        <v>0.0</v>
      </c>
      <c r="AF566" s="30">
        <v>0.0</v>
      </c>
      <c r="AG566" s="30">
        <v>0.0</v>
      </c>
      <c r="AH566" s="30">
        <v>0.0</v>
      </c>
      <c r="AI566" s="30">
        <v>0.0</v>
      </c>
      <c r="AJ566" s="69"/>
    </row>
    <row r="567">
      <c r="A567" s="30">
        <v>14697.1</v>
      </c>
      <c r="B567" s="80">
        <v>44523.0</v>
      </c>
      <c r="C567" s="81"/>
      <c r="D567" s="32" t="s">
        <v>482</v>
      </c>
      <c r="E567" s="32" t="s">
        <v>36</v>
      </c>
      <c r="F567" s="32" t="s">
        <v>145</v>
      </c>
      <c r="G567" s="32" t="s">
        <v>107</v>
      </c>
      <c r="H567" s="30">
        <v>27511.0</v>
      </c>
      <c r="I567" s="37"/>
      <c r="J567" s="30">
        <v>0.0</v>
      </c>
      <c r="K567" s="30">
        <v>1.0</v>
      </c>
      <c r="L567" s="30">
        <v>0.0</v>
      </c>
      <c r="M567" s="32" t="s">
        <v>49</v>
      </c>
      <c r="N567" s="32" t="s">
        <v>39</v>
      </c>
      <c r="O567" s="30">
        <v>0.0</v>
      </c>
      <c r="P567" s="30">
        <v>0.0</v>
      </c>
      <c r="Q567" s="30">
        <v>0.0</v>
      </c>
      <c r="R567" s="30">
        <v>0.0</v>
      </c>
      <c r="S567" s="30">
        <v>0.0</v>
      </c>
      <c r="T567" s="30">
        <v>0.0</v>
      </c>
      <c r="U567" s="30">
        <v>0.0</v>
      </c>
      <c r="V567" s="30">
        <v>0.0</v>
      </c>
      <c r="W567" s="30">
        <v>0.0</v>
      </c>
      <c r="X567" s="30">
        <v>0.0</v>
      </c>
      <c r="Y567" s="30">
        <v>0.0</v>
      </c>
      <c r="Z567" s="30">
        <v>0.0</v>
      </c>
      <c r="AA567" s="30">
        <v>0.0</v>
      </c>
      <c r="AB567" s="30">
        <v>0.0</v>
      </c>
      <c r="AC567" s="30">
        <v>0.0</v>
      </c>
      <c r="AD567" s="30">
        <v>0.0</v>
      </c>
      <c r="AE567" s="30">
        <v>0.0</v>
      </c>
      <c r="AF567" s="30">
        <v>0.0</v>
      </c>
      <c r="AG567" s="30">
        <v>0.0</v>
      </c>
      <c r="AH567" s="30">
        <v>0.0</v>
      </c>
      <c r="AI567" s="30">
        <v>0.0</v>
      </c>
      <c r="AJ567" s="69"/>
    </row>
    <row r="568">
      <c r="A568" s="30">
        <v>14698.1</v>
      </c>
      <c r="B568" s="80">
        <v>44523.0</v>
      </c>
      <c r="C568" s="81"/>
      <c r="D568" s="32" t="s">
        <v>297</v>
      </c>
      <c r="E568" s="32" t="s">
        <v>36</v>
      </c>
      <c r="J568" s="30">
        <v>0.0</v>
      </c>
      <c r="K568" s="30">
        <v>0.0</v>
      </c>
      <c r="L568" s="30">
        <v>1.0</v>
      </c>
      <c r="M568" s="32" t="s">
        <v>39</v>
      </c>
      <c r="N568" s="32" t="s">
        <v>39</v>
      </c>
      <c r="O568" s="30">
        <v>0.0</v>
      </c>
      <c r="P568" s="30">
        <v>0.0</v>
      </c>
      <c r="Q568" s="30">
        <v>0.0</v>
      </c>
      <c r="R568" s="30">
        <v>0.0</v>
      </c>
      <c r="S568" s="30">
        <v>0.0</v>
      </c>
      <c r="T568" s="30">
        <v>0.0</v>
      </c>
      <c r="U568" s="30">
        <v>0.0</v>
      </c>
      <c r="V568" s="30">
        <v>0.0</v>
      </c>
      <c r="W568" s="30">
        <v>0.0</v>
      </c>
      <c r="X568" s="30">
        <v>0.0</v>
      </c>
      <c r="Y568" s="30">
        <v>0.0</v>
      </c>
      <c r="Z568" s="30">
        <v>0.0</v>
      </c>
      <c r="AA568" s="30">
        <v>0.0</v>
      </c>
      <c r="AB568" s="30">
        <v>0.0</v>
      </c>
      <c r="AC568" s="30">
        <v>0.0</v>
      </c>
      <c r="AD568" s="30">
        <v>0.0</v>
      </c>
      <c r="AE568" s="30">
        <v>0.0</v>
      </c>
      <c r="AF568" s="30">
        <v>0.0</v>
      </c>
      <c r="AG568" s="30">
        <v>0.0</v>
      </c>
      <c r="AH568" s="30">
        <v>0.0</v>
      </c>
      <c r="AI568" s="30">
        <v>0.0</v>
      </c>
      <c r="AJ568" s="69"/>
    </row>
    <row r="569">
      <c r="A569" s="30">
        <v>14699.1</v>
      </c>
      <c r="B569" s="80">
        <v>44523.0</v>
      </c>
      <c r="C569" s="81"/>
      <c r="D569" s="32" t="s">
        <v>297</v>
      </c>
      <c r="E569" s="32" t="s">
        <v>36</v>
      </c>
      <c r="F569" s="32" t="s">
        <v>300</v>
      </c>
      <c r="G569" s="32" t="s">
        <v>43</v>
      </c>
      <c r="H569" s="30">
        <v>27545.0</v>
      </c>
      <c r="I569" s="37"/>
      <c r="J569" s="30">
        <v>0.0</v>
      </c>
      <c r="K569" s="30">
        <v>1.0</v>
      </c>
      <c r="L569" s="30">
        <v>0.0</v>
      </c>
      <c r="M569" s="32" t="s">
        <v>39</v>
      </c>
      <c r="N569" s="32" t="s">
        <v>39</v>
      </c>
      <c r="O569" s="30">
        <v>0.0</v>
      </c>
      <c r="P569" s="30">
        <v>0.0</v>
      </c>
      <c r="Q569" s="30">
        <v>0.0</v>
      </c>
      <c r="R569" s="30">
        <v>0.0</v>
      </c>
      <c r="S569" s="30">
        <v>0.0</v>
      </c>
      <c r="T569" s="30">
        <v>0.0</v>
      </c>
      <c r="U569" s="30">
        <v>0.0</v>
      </c>
      <c r="V569" s="30">
        <v>0.0</v>
      </c>
      <c r="W569" s="30">
        <v>0.0</v>
      </c>
      <c r="X569" s="30">
        <v>0.0</v>
      </c>
      <c r="Y569" s="30">
        <v>0.0</v>
      </c>
      <c r="Z569" s="30">
        <v>0.0</v>
      </c>
      <c r="AA569" s="30">
        <v>0.0</v>
      </c>
      <c r="AB569" s="30">
        <v>0.0</v>
      </c>
      <c r="AC569" s="30">
        <v>0.0</v>
      </c>
      <c r="AD569" s="30">
        <v>0.0</v>
      </c>
      <c r="AE569" s="30">
        <v>0.0</v>
      </c>
      <c r="AF569" s="30">
        <v>0.0</v>
      </c>
      <c r="AG569" s="30">
        <v>0.0</v>
      </c>
      <c r="AH569" s="30">
        <v>0.0</v>
      </c>
      <c r="AI569" s="30">
        <v>0.0</v>
      </c>
      <c r="AJ569" s="69"/>
    </row>
    <row r="570">
      <c r="A570" s="30">
        <v>14699.2</v>
      </c>
      <c r="B570" s="80">
        <v>44523.0</v>
      </c>
      <c r="C570" s="81"/>
      <c r="D570" s="32" t="s">
        <v>297</v>
      </c>
      <c r="E570" s="32" t="s">
        <v>36</v>
      </c>
      <c r="J570" s="30">
        <v>0.0</v>
      </c>
      <c r="K570" s="30">
        <v>0.0</v>
      </c>
      <c r="L570" s="30">
        <v>1.0</v>
      </c>
      <c r="M570" s="32" t="s">
        <v>39</v>
      </c>
      <c r="N570" s="32" t="s">
        <v>39</v>
      </c>
      <c r="O570" s="30">
        <v>0.0</v>
      </c>
      <c r="P570" s="30">
        <v>0.0</v>
      </c>
      <c r="Q570" s="30">
        <v>0.0</v>
      </c>
      <c r="R570" s="30">
        <v>0.0</v>
      </c>
      <c r="S570" s="30">
        <v>0.0</v>
      </c>
      <c r="T570" s="30">
        <v>0.0</v>
      </c>
      <c r="U570" s="30">
        <v>0.0</v>
      </c>
      <c r="V570" s="30">
        <v>0.0</v>
      </c>
      <c r="W570" s="30">
        <v>0.0</v>
      </c>
      <c r="X570" s="30">
        <v>0.0</v>
      </c>
      <c r="Y570" s="30">
        <v>0.0</v>
      </c>
      <c r="Z570" s="30">
        <v>0.0</v>
      </c>
      <c r="AA570" s="30">
        <v>0.0</v>
      </c>
      <c r="AB570" s="30">
        <v>0.0</v>
      </c>
      <c r="AC570" s="30">
        <v>0.0</v>
      </c>
      <c r="AD570" s="30">
        <v>0.0</v>
      </c>
      <c r="AE570" s="30">
        <v>0.0</v>
      </c>
      <c r="AF570" s="30">
        <v>0.0</v>
      </c>
      <c r="AG570" s="30">
        <v>0.0</v>
      </c>
      <c r="AH570" s="30">
        <v>0.0</v>
      </c>
      <c r="AI570" s="30">
        <v>0.0</v>
      </c>
      <c r="AJ570" s="69"/>
    </row>
    <row r="571">
      <c r="A571" s="30">
        <v>14699.3</v>
      </c>
      <c r="B571" s="80">
        <v>44523.0</v>
      </c>
      <c r="C571" s="81"/>
      <c r="D571" s="32" t="s">
        <v>297</v>
      </c>
      <c r="E571" s="32" t="s">
        <v>36</v>
      </c>
      <c r="F571" s="32" t="s">
        <v>300</v>
      </c>
      <c r="G571" s="32" t="s">
        <v>43</v>
      </c>
      <c r="H571" s="30">
        <v>27545.0</v>
      </c>
      <c r="I571" s="37"/>
      <c r="J571" s="30">
        <v>0.0</v>
      </c>
      <c r="K571" s="30">
        <v>0.0</v>
      </c>
      <c r="L571" s="30">
        <v>1.0</v>
      </c>
      <c r="M571" s="32" t="s">
        <v>39</v>
      </c>
      <c r="N571" s="32" t="s">
        <v>39</v>
      </c>
      <c r="O571" s="30">
        <v>0.0</v>
      </c>
      <c r="P571" s="30">
        <v>0.0</v>
      </c>
      <c r="Q571" s="30">
        <v>0.0</v>
      </c>
      <c r="R571" s="30">
        <v>0.0</v>
      </c>
      <c r="S571" s="30">
        <v>0.0</v>
      </c>
      <c r="T571" s="30">
        <v>0.0</v>
      </c>
      <c r="U571" s="30">
        <v>0.0</v>
      </c>
      <c r="V571" s="30">
        <v>0.0</v>
      </c>
      <c r="W571" s="30">
        <v>0.0</v>
      </c>
      <c r="X571" s="30">
        <v>0.0</v>
      </c>
      <c r="Y571" s="30">
        <v>0.0</v>
      </c>
      <c r="Z571" s="30">
        <v>0.0</v>
      </c>
      <c r="AA571" s="30">
        <v>0.0</v>
      </c>
      <c r="AB571" s="30">
        <v>0.0</v>
      </c>
      <c r="AC571" s="30">
        <v>0.0</v>
      </c>
      <c r="AD571" s="30">
        <v>0.0</v>
      </c>
      <c r="AE571" s="30">
        <v>0.0</v>
      </c>
      <c r="AF571" s="30">
        <v>0.0</v>
      </c>
      <c r="AG571" s="30">
        <v>0.0</v>
      </c>
      <c r="AH571" s="30">
        <v>0.0</v>
      </c>
      <c r="AI571" s="30">
        <v>0.0</v>
      </c>
      <c r="AJ571" s="69"/>
    </row>
    <row r="572">
      <c r="A572" s="30">
        <v>14700.1</v>
      </c>
      <c r="B572" s="80">
        <v>44523.0</v>
      </c>
      <c r="C572" s="81"/>
      <c r="D572" s="32" t="s">
        <v>306</v>
      </c>
      <c r="E572" s="32" t="s">
        <v>36</v>
      </c>
      <c r="F572" s="32" t="s">
        <v>307</v>
      </c>
      <c r="G572" s="32" t="s">
        <v>109</v>
      </c>
      <c r="H572" s="30">
        <v>27529.0</v>
      </c>
      <c r="I572" s="37"/>
      <c r="J572" s="30">
        <v>0.0</v>
      </c>
      <c r="K572" s="30">
        <v>1.0</v>
      </c>
      <c r="L572" s="30">
        <v>0.0</v>
      </c>
      <c r="M572" s="32" t="s">
        <v>39</v>
      </c>
      <c r="N572" s="32" t="s">
        <v>39</v>
      </c>
      <c r="O572" s="30">
        <v>0.0</v>
      </c>
      <c r="P572" s="30">
        <v>0.0</v>
      </c>
      <c r="Q572" s="30">
        <v>0.0</v>
      </c>
      <c r="R572" s="30">
        <v>0.0</v>
      </c>
      <c r="S572" s="30">
        <v>0.0</v>
      </c>
      <c r="T572" s="30">
        <v>0.0</v>
      </c>
      <c r="U572" s="30">
        <v>0.0</v>
      </c>
      <c r="V572" s="30">
        <v>0.0</v>
      </c>
      <c r="W572" s="30">
        <v>0.0</v>
      </c>
      <c r="X572" s="30">
        <v>0.0</v>
      </c>
      <c r="Y572" s="30">
        <v>0.0</v>
      </c>
      <c r="Z572" s="30">
        <v>0.0</v>
      </c>
      <c r="AA572" s="30">
        <v>0.0</v>
      </c>
      <c r="AB572" s="30">
        <v>0.0</v>
      </c>
      <c r="AC572" s="30">
        <v>0.0</v>
      </c>
      <c r="AD572" s="30">
        <v>0.0</v>
      </c>
      <c r="AE572" s="30">
        <v>0.0</v>
      </c>
      <c r="AF572" s="30">
        <v>0.0</v>
      </c>
      <c r="AG572" s="30">
        <v>0.0</v>
      </c>
      <c r="AH572" s="30">
        <v>0.0</v>
      </c>
      <c r="AI572" s="30">
        <v>0.0</v>
      </c>
      <c r="AJ572" s="69"/>
    </row>
    <row r="573">
      <c r="A573" s="30">
        <v>14700.2</v>
      </c>
      <c r="B573" s="80">
        <v>44523.0</v>
      </c>
      <c r="C573" s="81"/>
      <c r="D573" s="32" t="s">
        <v>306</v>
      </c>
      <c r="E573" s="32" t="s">
        <v>36</v>
      </c>
      <c r="F573" s="32" t="s">
        <v>307</v>
      </c>
      <c r="G573" s="32" t="s">
        <v>109</v>
      </c>
      <c r="H573" s="30">
        <v>27529.0</v>
      </c>
      <c r="I573" s="37"/>
      <c r="J573" s="30">
        <v>0.0</v>
      </c>
      <c r="K573" s="30">
        <v>1.0</v>
      </c>
      <c r="L573" s="30">
        <v>0.0</v>
      </c>
      <c r="M573" s="32" t="s">
        <v>39</v>
      </c>
      <c r="N573" s="32" t="s">
        <v>39</v>
      </c>
      <c r="O573" s="30">
        <v>0.0</v>
      </c>
      <c r="P573" s="30">
        <v>0.0</v>
      </c>
      <c r="Q573" s="30">
        <v>0.0</v>
      </c>
      <c r="R573" s="30">
        <v>0.0</v>
      </c>
      <c r="S573" s="30">
        <v>0.0</v>
      </c>
      <c r="T573" s="30">
        <v>0.0</v>
      </c>
      <c r="U573" s="30">
        <v>0.0</v>
      </c>
      <c r="V573" s="30">
        <v>0.0</v>
      </c>
      <c r="W573" s="30">
        <v>0.0</v>
      </c>
      <c r="X573" s="30">
        <v>0.0</v>
      </c>
      <c r="Y573" s="30">
        <v>0.0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69"/>
    </row>
    <row r="574">
      <c r="A574" s="30">
        <v>14700.3</v>
      </c>
      <c r="B574" s="80">
        <v>44523.0</v>
      </c>
      <c r="C574" s="81"/>
      <c r="D574" s="32" t="s">
        <v>306</v>
      </c>
      <c r="E574" s="32" t="s">
        <v>36</v>
      </c>
      <c r="F574" s="32" t="s">
        <v>307</v>
      </c>
      <c r="G574" s="32" t="s">
        <v>109</v>
      </c>
      <c r="H574" s="30">
        <v>27529.0</v>
      </c>
      <c r="I574" s="35"/>
      <c r="J574" s="30">
        <v>0.0</v>
      </c>
      <c r="K574" s="30">
        <v>1.0</v>
      </c>
      <c r="L574" s="30">
        <v>0.0</v>
      </c>
      <c r="M574" s="32" t="s">
        <v>39</v>
      </c>
      <c r="N574" s="32" t="s">
        <v>39</v>
      </c>
      <c r="O574" s="30">
        <v>0.0</v>
      </c>
      <c r="P574" s="30">
        <v>0.0</v>
      </c>
      <c r="Q574" s="30">
        <v>0.0</v>
      </c>
      <c r="R574" s="30">
        <v>0.0</v>
      </c>
      <c r="S574" s="30">
        <v>0.0</v>
      </c>
      <c r="T574" s="30">
        <v>0.0</v>
      </c>
      <c r="U574" s="30">
        <v>0.0</v>
      </c>
      <c r="V574" s="30">
        <v>0.0</v>
      </c>
      <c r="W574" s="30">
        <v>0.0</v>
      </c>
      <c r="X574" s="30">
        <v>0.0</v>
      </c>
      <c r="Y574" s="30">
        <v>0.0</v>
      </c>
      <c r="Z574" s="30">
        <v>0.0</v>
      </c>
      <c r="AA574" s="30">
        <v>0.0</v>
      </c>
      <c r="AB574" s="30">
        <v>0.0</v>
      </c>
      <c r="AC574" s="30">
        <v>0.0</v>
      </c>
      <c r="AD574" s="30">
        <v>0.0</v>
      </c>
      <c r="AE574" s="30">
        <v>0.0</v>
      </c>
      <c r="AF574" s="30">
        <v>0.0</v>
      </c>
      <c r="AG574" s="30">
        <v>0.0</v>
      </c>
      <c r="AH574" s="30">
        <v>0.0</v>
      </c>
      <c r="AI574" s="30">
        <v>0.0</v>
      </c>
      <c r="AJ574" s="69"/>
    </row>
    <row r="575">
      <c r="A575" s="30">
        <v>14700.4</v>
      </c>
      <c r="B575" s="80">
        <v>44523.0</v>
      </c>
      <c r="C575" s="81"/>
      <c r="D575" s="32" t="s">
        <v>306</v>
      </c>
      <c r="E575" s="32" t="s">
        <v>36</v>
      </c>
      <c r="F575" s="32" t="s">
        <v>307</v>
      </c>
      <c r="G575" s="32" t="s">
        <v>109</v>
      </c>
      <c r="H575" s="30">
        <v>27529.0</v>
      </c>
      <c r="I575" s="37"/>
      <c r="J575" s="30">
        <v>0.0</v>
      </c>
      <c r="K575" s="30">
        <v>1.0</v>
      </c>
      <c r="L575" s="30">
        <v>0.0</v>
      </c>
      <c r="M575" s="32" t="s">
        <v>39</v>
      </c>
      <c r="N575" s="32" t="s">
        <v>39</v>
      </c>
      <c r="O575" s="30">
        <v>0.0</v>
      </c>
      <c r="P575" s="30">
        <v>0.0</v>
      </c>
      <c r="Q575" s="30">
        <v>0.0</v>
      </c>
      <c r="R575" s="30">
        <v>0.0</v>
      </c>
      <c r="S575" s="30">
        <v>0.0</v>
      </c>
      <c r="T575" s="30">
        <v>0.0</v>
      </c>
      <c r="U575" s="30">
        <v>0.0</v>
      </c>
      <c r="V575" s="30">
        <v>0.0</v>
      </c>
      <c r="W575" s="30">
        <v>0.0</v>
      </c>
      <c r="X575" s="30">
        <v>0.0</v>
      </c>
      <c r="Y575" s="30">
        <v>0.0</v>
      </c>
      <c r="Z575" s="30">
        <v>0.0</v>
      </c>
      <c r="AA575" s="30">
        <v>0.0</v>
      </c>
      <c r="AB575" s="30">
        <v>0.0</v>
      </c>
      <c r="AC575" s="30">
        <v>0.0</v>
      </c>
      <c r="AD575" s="30">
        <v>0.0</v>
      </c>
      <c r="AE575" s="30">
        <v>0.0</v>
      </c>
      <c r="AF575" s="30">
        <v>0.0</v>
      </c>
      <c r="AG575" s="30">
        <v>0.0</v>
      </c>
      <c r="AH575" s="30">
        <v>0.0</v>
      </c>
      <c r="AI575" s="30">
        <v>0.0</v>
      </c>
      <c r="AJ575" s="69"/>
    </row>
    <row r="576">
      <c r="A576" s="30">
        <v>14700.5</v>
      </c>
      <c r="B576" s="80">
        <v>44523.0</v>
      </c>
      <c r="C576" s="81"/>
      <c r="D576" s="32" t="s">
        <v>306</v>
      </c>
      <c r="E576" s="32" t="s">
        <v>36</v>
      </c>
      <c r="J576" s="30">
        <v>0.0</v>
      </c>
      <c r="K576" s="30">
        <v>0.0</v>
      </c>
      <c r="L576" s="30">
        <v>1.0</v>
      </c>
      <c r="M576" s="32" t="s">
        <v>39</v>
      </c>
      <c r="N576" s="32" t="s">
        <v>39</v>
      </c>
      <c r="O576" s="30">
        <v>0.0</v>
      </c>
      <c r="P576" s="30">
        <v>0.0</v>
      </c>
      <c r="Q576" s="30">
        <v>0.0</v>
      </c>
      <c r="R576" s="30">
        <v>0.0</v>
      </c>
      <c r="S576" s="30">
        <v>0.0</v>
      </c>
      <c r="T576" s="30">
        <v>0.0</v>
      </c>
      <c r="U576" s="30">
        <v>0.0</v>
      </c>
      <c r="V576" s="30">
        <v>0.0</v>
      </c>
      <c r="W576" s="30">
        <v>0.0</v>
      </c>
      <c r="X576" s="30">
        <v>0.0</v>
      </c>
      <c r="Y576" s="30">
        <v>0.0</v>
      </c>
      <c r="Z576" s="30">
        <v>0.0</v>
      </c>
      <c r="AA576" s="30">
        <v>0.0</v>
      </c>
      <c r="AB576" s="30">
        <v>0.0</v>
      </c>
      <c r="AC576" s="30">
        <v>0.0</v>
      </c>
      <c r="AD576" s="30">
        <v>0.0</v>
      </c>
      <c r="AE576" s="30">
        <v>0.0</v>
      </c>
      <c r="AF576" s="30">
        <v>0.0</v>
      </c>
      <c r="AG576" s="30">
        <v>0.0</v>
      </c>
      <c r="AH576" s="30">
        <v>0.0</v>
      </c>
      <c r="AI576" s="30">
        <v>0.0</v>
      </c>
      <c r="AJ576" s="69"/>
    </row>
    <row r="577">
      <c r="A577" s="30">
        <v>14701.1</v>
      </c>
      <c r="B577" s="80">
        <v>44523.0</v>
      </c>
      <c r="C577" s="81"/>
      <c r="D577" s="32" t="s">
        <v>448</v>
      </c>
      <c r="E577" s="32" t="s">
        <v>36</v>
      </c>
      <c r="F577" s="32" t="s">
        <v>192</v>
      </c>
      <c r="G577" s="33" t="s">
        <v>38</v>
      </c>
      <c r="H577" s="34">
        <v>27606.0</v>
      </c>
      <c r="I577" s="35"/>
      <c r="J577" s="30">
        <v>0.0</v>
      </c>
      <c r="K577" s="30">
        <v>1.0</v>
      </c>
      <c r="L577" s="30">
        <v>0.0</v>
      </c>
      <c r="M577" s="32" t="s">
        <v>39</v>
      </c>
      <c r="N577" s="32" t="s">
        <v>39</v>
      </c>
      <c r="O577" s="30">
        <v>0.0</v>
      </c>
      <c r="P577" s="30">
        <v>0.0</v>
      </c>
      <c r="Q577" s="30">
        <v>0.0</v>
      </c>
      <c r="R577" s="30">
        <v>0.0</v>
      </c>
      <c r="S577" s="30">
        <v>0.0</v>
      </c>
      <c r="T577" s="30">
        <v>0.0</v>
      </c>
      <c r="U577" s="30">
        <v>0.0</v>
      </c>
      <c r="V577" s="30">
        <v>0.0</v>
      </c>
      <c r="W577" s="30">
        <v>0.0</v>
      </c>
      <c r="X577" s="30">
        <v>0.0</v>
      </c>
      <c r="Y577" s="30">
        <v>0.0</v>
      </c>
      <c r="Z577" s="30">
        <v>0.0</v>
      </c>
      <c r="AA577" s="30">
        <v>0.0</v>
      </c>
      <c r="AB577" s="30">
        <v>0.0</v>
      </c>
      <c r="AC577" s="30">
        <v>0.0</v>
      </c>
      <c r="AD577" s="30">
        <v>0.0</v>
      </c>
      <c r="AE577" s="30">
        <v>0.0</v>
      </c>
      <c r="AF577" s="30">
        <v>0.0</v>
      </c>
      <c r="AG577" s="30">
        <v>0.0</v>
      </c>
      <c r="AH577" s="30">
        <v>0.0</v>
      </c>
      <c r="AI577" s="30">
        <v>0.0</v>
      </c>
      <c r="AJ577" s="69"/>
    </row>
    <row r="578">
      <c r="A578" s="30">
        <v>14701.2</v>
      </c>
      <c r="B578" s="80">
        <v>44523.0</v>
      </c>
      <c r="C578" s="81"/>
      <c r="D578" s="32" t="s">
        <v>448</v>
      </c>
      <c r="E578" s="32" t="s">
        <v>36</v>
      </c>
      <c r="F578" s="32" t="s">
        <v>192</v>
      </c>
      <c r="G578" s="32" t="s">
        <v>38</v>
      </c>
      <c r="H578" s="30">
        <v>27606.0</v>
      </c>
      <c r="I578" s="37"/>
      <c r="J578" s="30">
        <v>0.0</v>
      </c>
      <c r="K578" s="30">
        <v>1.0</v>
      </c>
      <c r="L578" s="30">
        <v>0.0</v>
      </c>
      <c r="M578" s="32" t="s">
        <v>39</v>
      </c>
      <c r="N578" s="32" t="s">
        <v>39</v>
      </c>
      <c r="O578" s="30">
        <v>0.0</v>
      </c>
      <c r="P578" s="30">
        <v>0.0</v>
      </c>
      <c r="Q578" s="30">
        <v>0.0</v>
      </c>
      <c r="R578" s="30">
        <v>0.0</v>
      </c>
      <c r="S578" s="30">
        <v>0.0</v>
      </c>
      <c r="T578" s="30">
        <v>0.0</v>
      </c>
      <c r="U578" s="30">
        <v>0.0</v>
      </c>
      <c r="V578" s="30">
        <v>0.0</v>
      </c>
      <c r="W578" s="30">
        <v>0.0</v>
      </c>
      <c r="X578" s="30">
        <v>0.0</v>
      </c>
      <c r="Y578" s="30">
        <v>0.0</v>
      </c>
      <c r="Z578" s="30">
        <v>0.0</v>
      </c>
      <c r="AA578" s="30">
        <v>0.0</v>
      </c>
      <c r="AB578" s="30">
        <v>0.0</v>
      </c>
      <c r="AC578" s="30">
        <v>0.0</v>
      </c>
      <c r="AD578" s="30">
        <v>0.0</v>
      </c>
      <c r="AE578" s="30">
        <v>0.0</v>
      </c>
      <c r="AF578" s="30">
        <v>0.0</v>
      </c>
      <c r="AG578" s="30">
        <v>0.0</v>
      </c>
      <c r="AH578" s="30">
        <v>0.0</v>
      </c>
      <c r="AI578" s="30">
        <v>0.0</v>
      </c>
      <c r="AJ578" s="69"/>
    </row>
    <row r="579">
      <c r="A579" s="30">
        <v>14702.1</v>
      </c>
      <c r="B579" s="80">
        <v>44526.0</v>
      </c>
      <c r="C579" s="80">
        <v>44526.0</v>
      </c>
      <c r="D579" s="32" t="s">
        <v>93</v>
      </c>
      <c r="E579" s="32" t="s">
        <v>94</v>
      </c>
      <c r="J579" s="30">
        <v>1.0</v>
      </c>
      <c r="K579" s="30">
        <v>0.0</v>
      </c>
      <c r="L579" s="30">
        <v>0.0</v>
      </c>
      <c r="M579" s="32" t="s">
        <v>39</v>
      </c>
      <c r="N579" s="32" t="s">
        <v>39</v>
      </c>
      <c r="O579" s="30">
        <v>0.0</v>
      </c>
      <c r="P579" s="30">
        <v>0.0</v>
      </c>
      <c r="Q579" s="30">
        <v>0.0</v>
      </c>
      <c r="R579" s="30">
        <v>0.0</v>
      </c>
      <c r="S579" s="30">
        <v>0.0</v>
      </c>
      <c r="T579" s="30">
        <v>0.0</v>
      </c>
      <c r="U579" s="30">
        <v>0.0</v>
      </c>
      <c r="V579" s="30">
        <v>0.0</v>
      </c>
      <c r="W579" s="30">
        <v>0.0</v>
      </c>
      <c r="X579" s="30">
        <v>0.0</v>
      </c>
      <c r="Y579" s="30">
        <v>0.0</v>
      </c>
      <c r="Z579" s="30">
        <v>0.0</v>
      </c>
      <c r="AA579" s="30">
        <v>0.0</v>
      </c>
      <c r="AB579" s="30">
        <v>0.0</v>
      </c>
      <c r="AC579" s="30">
        <v>0.0</v>
      </c>
      <c r="AD579" s="30">
        <v>0.0</v>
      </c>
      <c r="AE579" s="30">
        <v>3.0</v>
      </c>
      <c r="AF579" s="30">
        <v>1.0</v>
      </c>
      <c r="AG579" s="30">
        <v>10.0</v>
      </c>
      <c r="AH579" s="30">
        <v>0.0</v>
      </c>
      <c r="AI579" s="30">
        <v>2.0</v>
      </c>
      <c r="AJ579" s="69"/>
    </row>
    <row r="580">
      <c r="A580" s="30">
        <v>14702.2</v>
      </c>
      <c r="B580" s="80">
        <v>44526.0</v>
      </c>
      <c r="C580" s="80">
        <v>44526.0</v>
      </c>
      <c r="D580" s="32" t="s">
        <v>93</v>
      </c>
      <c r="E580" s="32" t="s">
        <v>94</v>
      </c>
      <c r="J580" s="30">
        <v>1.0</v>
      </c>
      <c r="K580" s="30">
        <v>0.0</v>
      </c>
      <c r="L580" s="30">
        <v>0.0</v>
      </c>
      <c r="M580" s="32" t="s">
        <v>39</v>
      </c>
      <c r="N580" s="32" t="s">
        <v>39</v>
      </c>
      <c r="O580" s="30">
        <v>0.0</v>
      </c>
      <c r="P580" s="30">
        <v>0.0</v>
      </c>
      <c r="Q580" s="30">
        <v>0.0</v>
      </c>
      <c r="R580" s="30">
        <v>0.0</v>
      </c>
      <c r="S580" s="30">
        <v>0.0</v>
      </c>
      <c r="T580" s="30">
        <v>0.0</v>
      </c>
      <c r="U580" s="30">
        <v>0.0</v>
      </c>
      <c r="V580" s="30">
        <v>0.0</v>
      </c>
      <c r="W580" s="30">
        <v>0.0</v>
      </c>
      <c r="X580" s="30">
        <v>0.0</v>
      </c>
      <c r="Y580" s="30">
        <v>0.0</v>
      </c>
      <c r="Z580" s="30">
        <v>0.0</v>
      </c>
      <c r="AA580" s="30">
        <v>0.0</v>
      </c>
      <c r="AB580" s="30">
        <v>0.0</v>
      </c>
      <c r="AC580" s="30">
        <v>0.0</v>
      </c>
      <c r="AD580" s="30">
        <v>0.0</v>
      </c>
      <c r="AE580" s="30">
        <v>3.0</v>
      </c>
      <c r="AF580" s="30">
        <v>4.0</v>
      </c>
      <c r="AG580" s="30">
        <v>10.0</v>
      </c>
      <c r="AH580" s="30">
        <v>0.0</v>
      </c>
      <c r="AI580" s="30">
        <v>2.0</v>
      </c>
      <c r="AJ580" s="69"/>
    </row>
    <row r="581">
      <c r="A581" s="30">
        <v>14702.3</v>
      </c>
      <c r="B581" s="80">
        <v>44526.0</v>
      </c>
      <c r="C581" s="80">
        <v>44526.0</v>
      </c>
      <c r="D581" s="32" t="s">
        <v>93</v>
      </c>
      <c r="E581" s="32" t="s">
        <v>94</v>
      </c>
      <c r="J581" s="30">
        <v>1.0</v>
      </c>
      <c r="K581" s="30">
        <v>0.0</v>
      </c>
      <c r="L581" s="30">
        <v>0.0</v>
      </c>
      <c r="M581" s="32" t="s">
        <v>39</v>
      </c>
      <c r="N581" s="32" t="s">
        <v>39</v>
      </c>
      <c r="O581" s="30">
        <v>0.0</v>
      </c>
      <c r="P581" s="30">
        <v>0.0</v>
      </c>
      <c r="Q581" s="30">
        <v>0.0</v>
      </c>
      <c r="R581" s="30">
        <v>0.0</v>
      </c>
      <c r="S581" s="30">
        <v>0.0</v>
      </c>
      <c r="T581" s="30">
        <v>0.0</v>
      </c>
      <c r="U581" s="30">
        <v>0.0</v>
      </c>
      <c r="V581" s="30">
        <v>0.0</v>
      </c>
      <c r="W581" s="30">
        <v>0.0</v>
      </c>
      <c r="X581" s="30">
        <v>0.0</v>
      </c>
      <c r="Y581" s="30">
        <v>0.0</v>
      </c>
      <c r="Z581" s="30">
        <v>0.0</v>
      </c>
      <c r="AA581" s="30">
        <v>0.0</v>
      </c>
      <c r="AB581" s="30">
        <v>0.0</v>
      </c>
      <c r="AC581" s="30">
        <v>0.0</v>
      </c>
      <c r="AD581" s="30">
        <v>0.0</v>
      </c>
      <c r="AE581" s="30">
        <v>0.0</v>
      </c>
      <c r="AF581" s="30">
        <v>2.0</v>
      </c>
      <c r="AG581" s="30">
        <v>5.0</v>
      </c>
      <c r="AH581" s="30">
        <v>0.0</v>
      </c>
      <c r="AI581" s="30">
        <v>2.0</v>
      </c>
      <c r="AJ581" s="69"/>
    </row>
    <row r="582">
      <c r="A582" s="30">
        <v>14702.4</v>
      </c>
      <c r="B582" s="80">
        <v>44526.0</v>
      </c>
      <c r="C582" s="80">
        <v>44526.0</v>
      </c>
      <c r="D582" s="32" t="s">
        <v>93</v>
      </c>
      <c r="E582" s="32" t="s">
        <v>94</v>
      </c>
      <c r="F582" s="32" t="s">
        <v>118</v>
      </c>
      <c r="G582" s="32" t="s">
        <v>38</v>
      </c>
      <c r="H582" s="30">
        <v>27601.0</v>
      </c>
      <c r="I582" s="35"/>
      <c r="J582" s="30">
        <v>0.0</v>
      </c>
      <c r="K582" s="30">
        <v>1.0</v>
      </c>
      <c r="L582" s="30">
        <v>0.0</v>
      </c>
      <c r="M582" s="32" t="s">
        <v>39</v>
      </c>
      <c r="N582" s="32" t="s">
        <v>39</v>
      </c>
      <c r="O582" s="30">
        <v>0.0</v>
      </c>
      <c r="P582" s="30">
        <v>2.0</v>
      </c>
      <c r="Q582" s="30">
        <v>5.0</v>
      </c>
      <c r="R582" s="30">
        <v>5.0</v>
      </c>
      <c r="S582" s="30">
        <v>0.0</v>
      </c>
      <c r="T582" s="30">
        <v>2.0</v>
      </c>
      <c r="U582" s="30">
        <v>0.0</v>
      </c>
      <c r="V582" s="30">
        <v>0.0</v>
      </c>
      <c r="W582" s="30">
        <v>0.0</v>
      </c>
      <c r="X582" s="30">
        <v>0.0</v>
      </c>
      <c r="Y582" s="30">
        <v>0.0</v>
      </c>
      <c r="Z582" s="30">
        <v>0.0</v>
      </c>
      <c r="AA582" s="30">
        <v>0.0</v>
      </c>
      <c r="AB582" s="30">
        <v>0.0</v>
      </c>
      <c r="AC582" s="30">
        <v>0.0</v>
      </c>
      <c r="AD582" s="30">
        <v>0.0</v>
      </c>
      <c r="AE582" s="30">
        <v>0.0</v>
      </c>
      <c r="AF582" s="30">
        <v>0.0</v>
      </c>
      <c r="AG582" s="30">
        <v>0.0</v>
      </c>
      <c r="AH582" s="30">
        <v>0.0</v>
      </c>
      <c r="AI582" s="30">
        <v>0.0</v>
      </c>
      <c r="AJ582" s="69"/>
    </row>
    <row r="583">
      <c r="A583" s="30">
        <v>14702.5</v>
      </c>
      <c r="B583" s="80">
        <v>44526.0</v>
      </c>
      <c r="C583" s="80">
        <v>44526.0</v>
      </c>
      <c r="D583" s="32" t="s">
        <v>93</v>
      </c>
      <c r="E583" s="32" t="s">
        <v>94</v>
      </c>
      <c r="F583" s="32" t="s">
        <v>118</v>
      </c>
      <c r="G583" s="33" t="s">
        <v>38</v>
      </c>
      <c r="H583" s="34">
        <v>27601.0</v>
      </c>
      <c r="I583" s="35"/>
      <c r="J583" s="30">
        <v>0.0</v>
      </c>
      <c r="K583" s="30">
        <v>1.0</v>
      </c>
      <c r="L583" s="30">
        <v>0.0</v>
      </c>
      <c r="M583" s="32" t="s">
        <v>39</v>
      </c>
      <c r="N583" s="32" t="s">
        <v>39</v>
      </c>
      <c r="O583" s="30">
        <v>0.0</v>
      </c>
      <c r="P583" s="30">
        <v>1.0</v>
      </c>
      <c r="Q583" s="30">
        <v>4.0</v>
      </c>
      <c r="R583" s="30">
        <v>0.0</v>
      </c>
      <c r="S583" s="30">
        <v>0.0</v>
      </c>
      <c r="T583" s="30">
        <v>2.0</v>
      </c>
      <c r="U583" s="30">
        <v>0.0</v>
      </c>
      <c r="V583" s="30">
        <v>0.0</v>
      </c>
      <c r="W583" s="30">
        <v>0.0</v>
      </c>
      <c r="X583" s="30">
        <v>0.0</v>
      </c>
      <c r="Y583" s="30">
        <v>0.0</v>
      </c>
      <c r="Z583" s="30">
        <v>0.0</v>
      </c>
      <c r="AA583" s="30">
        <v>0.0</v>
      </c>
      <c r="AB583" s="30">
        <v>0.0</v>
      </c>
      <c r="AC583" s="30">
        <v>0.0</v>
      </c>
      <c r="AD583" s="30">
        <v>0.0</v>
      </c>
      <c r="AE583" s="30">
        <v>0.0</v>
      </c>
      <c r="AF583" s="30">
        <v>0.0</v>
      </c>
      <c r="AG583" s="30">
        <v>0.0</v>
      </c>
      <c r="AH583" s="30">
        <v>0.0</v>
      </c>
      <c r="AI583" s="30">
        <v>0.0</v>
      </c>
      <c r="AJ583" s="69"/>
    </row>
    <row r="584">
      <c r="A584" s="30">
        <v>14702.6</v>
      </c>
      <c r="B584" s="80">
        <v>44526.0</v>
      </c>
      <c r="C584" s="80">
        <v>44526.0</v>
      </c>
      <c r="D584" s="32" t="s">
        <v>93</v>
      </c>
      <c r="E584" s="32" t="s">
        <v>94</v>
      </c>
      <c r="J584" s="30">
        <v>1.0</v>
      </c>
      <c r="K584" s="30">
        <v>0.0</v>
      </c>
      <c r="L584" s="30">
        <v>0.0</v>
      </c>
      <c r="M584" s="32" t="s">
        <v>39</v>
      </c>
      <c r="N584" s="32" t="s">
        <v>39</v>
      </c>
      <c r="O584" s="30">
        <v>0.0</v>
      </c>
      <c r="P584" s="30">
        <v>0.0</v>
      </c>
      <c r="Q584" s="30">
        <v>0.0</v>
      </c>
      <c r="R584" s="30">
        <v>0.0</v>
      </c>
      <c r="S584" s="30">
        <v>0.0</v>
      </c>
      <c r="T584" s="30">
        <v>0.0</v>
      </c>
      <c r="U584" s="30">
        <v>0.0</v>
      </c>
      <c r="V584" s="30">
        <v>0.0</v>
      </c>
      <c r="W584" s="30">
        <v>0.0</v>
      </c>
      <c r="X584" s="30">
        <v>0.0</v>
      </c>
      <c r="Y584" s="30">
        <v>0.0</v>
      </c>
      <c r="Z584" s="30">
        <v>0.0</v>
      </c>
      <c r="AA584" s="30">
        <v>0.0</v>
      </c>
      <c r="AB584" s="30">
        <v>0.0</v>
      </c>
      <c r="AC584" s="30">
        <v>0.0</v>
      </c>
      <c r="AD584" s="30">
        <v>0.0</v>
      </c>
      <c r="AE584" s="30">
        <v>3.0</v>
      </c>
      <c r="AF584" s="30">
        <v>2.0</v>
      </c>
      <c r="AG584" s="30">
        <v>10.0</v>
      </c>
      <c r="AH584" s="30">
        <v>0.0</v>
      </c>
      <c r="AI584" s="30">
        <v>2.0</v>
      </c>
      <c r="AJ584" s="69"/>
    </row>
    <row r="585">
      <c r="A585" s="30">
        <v>14703.1</v>
      </c>
      <c r="B585" s="80">
        <v>44526.0</v>
      </c>
      <c r="C585" s="80">
        <v>44526.0</v>
      </c>
      <c r="D585" s="32" t="s">
        <v>93</v>
      </c>
      <c r="E585" s="32" t="s">
        <v>94</v>
      </c>
      <c r="J585" s="30">
        <v>1.0</v>
      </c>
      <c r="K585" s="30">
        <v>0.0</v>
      </c>
      <c r="L585" s="30">
        <v>0.0</v>
      </c>
      <c r="M585" s="32" t="s">
        <v>39</v>
      </c>
      <c r="N585" s="32" t="s">
        <v>39</v>
      </c>
      <c r="O585" s="30">
        <v>0.0</v>
      </c>
      <c r="P585" s="30">
        <v>0.0</v>
      </c>
      <c r="Q585" s="30">
        <v>0.0</v>
      </c>
      <c r="R585" s="30">
        <v>0.0</v>
      </c>
      <c r="S585" s="30">
        <v>0.0</v>
      </c>
      <c r="T585" s="30">
        <v>0.0</v>
      </c>
      <c r="U585" s="30">
        <v>0.0</v>
      </c>
      <c r="V585" s="30">
        <v>0.0</v>
      </c>
      <c r="W585" s="30">
        <v>0.0</v>
      </c>
      <c r="X585" s="30">
        <v>0.0</v>
      </c>
      <c r="Y585" s="30">
        <v>0.0</v>
      </c>
      <c r="Z585" s="30">
        <v>0.0</v>
      </c>
      <c r="AA585" s="30">
        <v>0.0</v>
      </c>
      <c r="AB585" s="30">
        <v>0.0</v>
      </c>
      <c r="AC585" s="30">
        <v>0.0</v>
      </c>
      <c r="AD585" s="30">
        <v>0.0</v>
      </c>
      <c r="AE585" s="30">
        <v>2.0</v>
      </c>
      <c r="AF585" s="30">
        <v>2.0</v>
      </c>
      <c r="AG585" s="30">
        <v>10.0</v>
      </c>
      <c r="AH585" s="30">
        <v>0.0</v>
      </c>
      <c r="AI585" s="30">
        <v>2.0</v>
      </c>
      <c r="AJ585" s="69"/>
    </row>
    <row r="586">
      <c r="A586" s="30">
        <v>14703.2</v>
      </c>
      <c r="B586" s="80">
        <v>44526.0</v>
      </c>
      <c r="C586" s="80">
        <v>44526.0</v>
      </c>
      <c r="D586" s="32" t="s">
        <v>93</v>
      </c>
      <c r="E586" s="32" t="s">
        <v>94</v>
      </c>
      <c r="J586" s="30">
        <v>1.0</v>
      </c>
      <c r="K586" s="30">
        <v>0.0</v>
      </c>
      <c r="L586" s="30">
        <v>0.0</v>
      </c>
      <c r="M586" s="32" t="s">
        <v>39</v>
      </c>
      <c r="N586" s="32" t="s">
        <v>39</v>
      </c>
      <c r="O586" s="30">
        <v>0.0</v>
      </c>
      <c r="P586" s="30">
        <v>0.0</v>
      </c>
      <c r="Q586" s="30">
        <v>0.0</v>
      </c>
      <c r="R586" s="30">
        <v>0.0</v>
      </c>
      <c r="S586" s="30">
        <v>0.0</v>
      </c>
      <c r="T586" s="30">
        <v>0.0</v>
      </c>
      <c r="U586" s="30">
        <v>0.0</v>
      </c>
      <c r="V586" s="30">
        <v>0.0</v>
      </c>
      <c r="W586" s="30">
        <v>0.0</v>
      </c>
      <c r="X586" s="30">
        <v>0.0</v>
      </c>
      <c r="Y586" s="30">
        <v>0.0</v>
      </c>
      <c r="Z586" s="30">
        <v>0.0</v>
      </c>
      <c r="AA586" s="30">
        <v>0.0</v>
      </c>
      <c r="AB586" s="30">
        <v>0.0</v>
      </c>
      <c r="AC586" s="30">
        <v>0.0</v>
      </c>
      <c r="AD586" s="30">
        <v>0.0</v>
      </c>
      <c r="AE586" s="30">
        <v>3.0</v>
      </c>
      <c r="AF586" s="30">
        <v>15.0</v>
      </c>
      <c r="AG586" s="30">
        <v>10.0</v>
      </c>
      <c r="AH586" s="30">
        <v>0.0</v>
      </c>
      <c r="AI586" s="30">
        <v>2.0</v>
      </c>
      <c r="AJ586" s="69"/>
    </row>
    <row r="587">
      <c r="A587" s="30">
        <v>14703.3</v>
      </c>
      <c r="B587" s="80">
        <v>44526.0</v>
      </c>
      <c r="C587" s="80">
        <v>44526.0</v>
      </c>
      <c r="D587" s="32" t="s">
        <v>93</v>
      </c>
      <c r="E587" s="32" t="s">
        <v>94</v>
      </c>
      <c r="J587" s="30">
        <v>1.0</v>
      </c>
      <c r="K587" s="30">
        <v>0.0</v>
      </c>
      <c r="L587" s="30">
        <v>0.0</v>
      </c>
      <c r="M587" s="32" t="s">
        <v>39</v>
      </c>
      <c r="N587" s="32" t="s">
        <v>39</v>
      </c>
      <c r="O587" s="30">
        <v>0.0</v>
      </c>
      <c r="P587" s="30">
        <v>0.0</v>
      </c>
      <c r="Q587" s="30">
        <v>0.0</v>
      </c>
      <c r="R587" s="30">
        <v>0.0</v>
      </c>
      <c r="S587" s="30">
        <v>0.0</v>
      </c>
      <c r="T587" s="30">
        <v>0.0</v>
      </c>
      <c r="U587" s="30">
        <v>0.0</v>
      </c>
      <c r="V587" s="30">
        <v>0.0</v>
      </c>
      <c r="W587" s="30">
        <v>0.0</v>
      </c>
      <c r="X587" s="30">
        <v>0.0</v>
      </c>
      <c r="Y587" s="30">
        <v>0.0</v>
      </c>
      <c r="Z587" s="30">
        <v>0.0</v>
      </c>
      <c r="AA587" s="30">
        <v>0.0</v>
      </c>
      <c r="AB587" s="30">
        <v>0.0</v>
      </c>
      <c r="AC587" s="30">
        <v>0.0</v>
      </c>
      <c r="AD587" s="30">
        <v>0.0</v>
      </c>
      <c r="AE587" s="30">
        <v>4.0</v>
      </c>
      <c r="AF587" s="30">
        <v>1.0</v>
      </c>
      <c r="AG587" s="30">
        <v>10.0</v>
      </c>
      <c r="AH587" s="30">
        <v>0.0</v>
      </c>
      <c r="AI587" s="30">
        <v>2.0</v>
      </c>
      <c r="AJ587" s="69"/>
    </row>
    <row r="588">
      <c r="A588" s="30">
        <v>14703.4</v>
      </c>
      <c r="B588" s="80">
        <v>44526.0</v>
      </c>
      <c r="C588" s="80">
        <v>44526.0</v>
      </c>
      <c r="D588" s="32" t="s">
        <v>93</v>
      </c>
      <c r="E588" s="32" t="s">
        <v>94</v>
      </c>
      <c r="J588" s="30">
        <v>0.0</v>
      </c>
      <c r="K588" s="30">
        <v>0.0</v>
      </c>
      <c r="L588" s="30">
        <v>1.0</v>
      </c>
      <c r="M588" s="32" t="s">
        <v>39</v>
      </c>
      <c r="N588" s="32" t="s">
        <v>39</v>
      </c>
      <c r="O588" s="30">
        <v>0.0</v>
      </c>
      <c r="P588" s="30">
        <v>3.0</v>
      </c>
      <c r="Q588" s="30">
        <v>4.0</v>
      </c>
      <c r="R588" s="30">
        <v>10.0</v>
      </c>
      <c r="S588" s="30">
        <v>0.0</v>
      </c>
      <c r="T588" s="30">
        <v>2.0</v>
      </c>
      <c r="U588" s="30">
        <v>0.0</v>
      </c>
      <c r="V588" s="30">
        <v>0.0</v>
      </c>
      <c r="W588" s="30">
        <v>0.0</v>
      </c>
      <c r="X588" s="30">
        <v>0.0</v>
      </c>
      <c r="Y588" s="30">
        <v>0.0</v>
      </c>
      <c r="Z588" s="30">
        <v>0.0</v>
      </c>
      <c r="AA588" s="30">
        <v>0.0</v>
      </c>
      <c r="AB588" s="30">
        <v>0.0</v>
      </c>
      <c r="AC588" s="30">
        <v>0.0</v>
      </c>
      <c r="AD588" s="30">
        <v>0.0</v>
      </c>
      <c r="AE588" s="30">
        <v>0.0</v>
      </c>
      <c r="AF588" s="30">
        <v>0.0</v>
      </c>
      <c r="AG588" s="30">
        <v>0.0</v>
      </c>
      <c r="AH588" s="30">
        <v>0.0</v>
      </c>
      <c r="AI588" s="30">
        <v>0.0</v>
      </c>
      <c r="AJ588" s="69"/>
    </row>
    <row r="589">
      <c r="A589" s="30">
        <v>14703.5</v>
      </c>
      <c r="B589" s="80">
        <v>44526.0</v>
      </c>
      <c r="C589" s="80">
        <v>44526.0</v>
      </c>
      <c r="D589" s="32" t="s">
        <v>93</v>
      </c>
      <c r="E589" s="32" t="s">
        <v>94</v>
      </c>
      <c r="F589" s="32" t="s">
        <v>118</v>
      </c>
      <c r="G589" s="33" t="s">
        <v>38</v>
      </c>
      <c r="H589" s="34">
        <v>27601.0</v>
      </c>
      <c r="I589" s="35"/>
      <c r="J589" s="30">
        <v>0.0</v>
      </c>
      <c r="K589" s="30">
        <v>1.0</v>
      </c>
      <c r="L589" s="30">
        <v>0.0</v>
      </c>
      <c r="M589" s="32" t="s">
        <v>39</v>
      </c>
      <c r="N589" s="32" t="s">
        <v>39</v>
      </c>
      <c r="O589" s="30">
        <v>0.0</v>
      </c>
      <c r="P589" s="30">
        <v>5.0</v>
      </c>
      <c r="Q589" s="30">
        <v>7.0</v>
      </c>
      <c r="R589" s="30">
        <v>5.0</v>
      </c>
      <c r="S589" s="30">
        <v>0.0</v>
      </c>
      <c r="T589" s="30">
        <v>2.0</v>
      </c>
      <c r="U589" s="30">
        <v>0.0</v>
      </c>
      <c r="V589" s="30">
        <v>0.0</v>
      </c>
      <c r="W589" s="30">
        <v>0.0</v>
      </c>
      <c r="X589" s="30">
        <v>0.0</v>
      </c>
      <c r="Y589" s="30">
        <v>0.0</v>
      </c>
      <c r="Z589" s="30">
        <v>0.0</v>
      </c>
      <c r="AA589" s="30">
        <v>0.0</v>
      </c>
      <c r="AB589" s="30">
        <v>0.0</v>
      </c>
      <c r="AC589" s="30">
        <v>0.0</v>
      </c>
      <c r="AD589" s="30">
        <v>0.0</v>
      </c>
      <c r="AE589" s="30">
        <v>0.0</v>
      </c>
      <c r="AF589" s="30">
        <v>0.0</v>
      </c>
      <c r="AG589" s="30">
        <v>0.0</v>
      </c>
      <c r="AH589" s="30">
        <v>0.0</v>
      </c>
      <c r="AI589" s="30">
        <v>0.0</v>
      </c>
      <c r="AJ589" s="69"/>
    </row>
    <row r="590">
      <c r="A590" s="30">
        <v>14703.6</v>
      </c>
      <c r="B590" s="80">
        <v>44526.0</v>
      </c>
      <c r="C590" s="80">
        <v>44526.0</v>
      </c>
      <c r="D590" s="32" t="s">
        <v>93</v>
      </c>
      <c r="E590" s="32" t="s">
        <v>94</v>
      </c>
      <c r="J590" s="30">
        <v>0.0</v>
      </c>
      <c r="K590" s="30">
        <v>0.0</v>
      </c>
      <c r="L590" s="30">
        <v>1.0</v>
      </c>
      <c r="M590" s="32" t="s">
        <v>39</v>
      </c>
      <c r="N590" s="32" t="s">
        <v>39</v>
      </c>
      <c r="O590" s="30">
        <v>0.0</v>
      </c>
      <c r="P590" s="30">
        <v>2.0</v>
      </c>
      <c r="Q590" s="30">
        <v>4.0</v>
      </c>
      <c r="R590" s="30">
        <v>10.0</v>
      </c>
      <c r="S590" s="30">
        <v>0.0</v>
      </c>
      <c r="T590" s="30">
        <v>2.0</v>
      </c>
      <c r="U590" s="30">
        <v>0.0</v>
      </c>
      <c r="V590" s="30">
        <v>0.0</v>
      </c>
      <c r="W590" s="30">
        <v>0.0</v>
      </c>
      <c r="X590" s="30">
        <v>0.0</v>
      </c>
      <c r="Y590" s="30">
        <v>0.0</v>
      </c>
      <c r="Z590" s="30">
        <v>0.0</v>
      </c>
      <c r="AA590" s="30">
        <v>0.0</v>
      </c>
      <c r="AB590" s="30">
        <v>0.0</v>
      </c>
      <c r="AC590" s="30">
        <v>0.0</v>
      </c>
      <c r="AD590" s="30">
        <v>0.0</v>
      </c>
      <c r="AE590" s="30">
        <v>0.0</v>
      </c>
      <c r="AF590" s="30">
        <v>0.0</v>
      </c>
      <c r="AG590" s="30">
        <v>0.0</v>
      </c>
      <c r="AH590" s="30">
        <v>0.0</v>
      </c>
      <c r="AI590" s="30">
        <v>0.0</v>
      </c>
      <c r="AJ590" s="69"/>
    </row>
    <row r="591">
      <c r="A591" s="30">
        <v>14704.1</v>
      </c>
      <c r="B591" s="80">
        <v>44526.0</v>
      </c>
      <c r="C591" s="80">
        <v>44526.0</v>
      </c>
      <c r="D591" s="32" t="s">
        <v>93</v>
      </c>
      <c r="E591" s="32" t="s">
        <v>94</v>
      </c>
      <c r="F591" s="32" t="s">
        <v>118</v>
      </c>
      <c r="G591" s="33" t="s">
        <v>38</v>
      </c>
      <c r="H591" s="34">
        <v>27601.0</v>
      </c>
      <c r="I591" s="35"/>
      <c r="J591" s="30">
        <v>0.0</v>
      </c>
      <c r="K591" s="30">
        <v>1.0</v>
      </c>
      <c r="L591" s="30">
        <v>0.0</v>
      </c>
      <c r="M591" s="32" t="s">
        <v>39</v>
      </c>
      <c r="N591" s="32" t="s">
        <v>39</v>
      </c>
      <c r="O591" s="30">
        <v>0.0</v>
      </c>
      <c r="P591" s="30">
        <v>6.0</v>
      </c>
      <c r="Q591" s="30">
        <v>7.0</v>
      </c>
      <c r="R591" s="30">
        <v>10.0</v>
      </c>
      <c r="S591" s="30">
        <v>0.0</v>
      </c>
      <c r="T591" s="30">
        <v>2.0</v>
      </c>
      <c r="U591" s="30">
        <v>0.0</v>
      </c>
      <c r="V591" s="30">
        <v>0.0</v>
      </c>
      <c r="W591" s="30">
        <v>0.0</v>
      </c>
      <c r="X591" s="30">
        <v>0.0</v>
      </c>
      <c r="Y591" s="30">
        <v>0.0</v>
      </c>
      <c r="Z591" s="30">
        <v>0.0</v>
      </c>
      <c r="AA591" s="30">
        <v>0.0</v>
      </c>
      <c r="AB591" s="30">
        <v>0.0</v>
      </c>
      <c r="AC591" s="30">
        <v>0.0</v>
      </c>
      <c r="AD591" s="30">
        <v>0.0</v>
      </c>
      <c r="AE591" s="30">
        <v>0.0</v>
      </c>
      <c r="AF591" s="30">
        <v>0.0</v>
      </c>
      <c r="AG591" s="30">
        <v>0.0</v>
      </c>
      <c r="AH591" s="30">
        <v>0.0</v>
      </c>
      <c r="AI591" s="30">
        <v>0.0</v>
      </c>
      <c r="AJ591" s="69"/>
    </row>
    <row r="592">
      <c r="A592" s="30">
        <v>14704.2</v>
      </c>
      <c r="B592" s="80">
        <v>44526.0</v>
      </c>
      <c r="C592" s="80">
        <v>44526.0</v>
      </c>
      <c r="D592" s="32" t="s">
        <v>93</v>
      </c>
      <c r="E592" s="32" t="s">
        <v>94</v>
      </c>
      <c r="J592" s="30">
        <v>1.0</v>
      </c>
      <c r="K592" s="30">
        <v>0.0</v>
      </c>
      <c r="L592" s="30">
        <v>0.0</v>
      </c>
      <c r="M592" s="32" t="s">
        <v>39</v>
      </c>
      <c r="N592" s="32" t="s">
        <v>39</v>
      </c>
      <c r="O592" s="30">
        <v>0.0</v>
      </c>
      <c r="P592" s="30">
        <v>0.0</v>
      </c>
      <c r="Q592" s="30">
        <v>0.0</v>
      </c>
      <c r="R592" s="30">
        <v>0.0</v>
      </c>
      <c r="S592" s="30">
        <v>0.0</v>
      </c>
      <c r="T592" s="30">
        <v>0.0</v>
      </c>
      <c r="U592" s="30">
        <v>0.0</v>
      </c>
      <c r="V592" s="30">
        <v>0.0</v>
      </c>
      <c r="W592" s="30">
        <v>0.0</v>
      </c>
      <c r="X592" s="30">
        <v>0.0</v>
      </c>
      <c r="Y592" s="30">
        <v>0.0</v>
      </c>
      <c r="Z592" s="30">
        <v>0.0</v>
      </c>
      <c r="AA592" s="30">
        <v>0.0</v>
      </c>
      <c r="AB592" s="30">
        <v>0.0</v>
      </c>
      <c r="AC592" s="30">
        <v>0.0</v>
      </c>
      <c r="AD592" s="30">
        <v>0.0</v>
      </c>
      <c r="AE592" s="30">
        <v>6.0</v>
      </c>
      <c r="AF592" s="30">
        <v>1.0</v>
      </c>
      <c r="AG592" s="30">
        <v>5.0</v>
      </c>
      <c r="AH592" s="30">
        <v>0.0</v>
      </c>
      <c r="AI592" s="30">
        <v>2.0</v>
      </c>
      <c r="AJ592" s="69"/>
    </row>
    <row r="593">
      <c r="A593" s="30">
        <v>14704.3</v>
      </c>
      <c r="B593" s="80">
        <v>44526.0</v>
      </c>
      <c r="C593" s="80">
        <v>44526.0</v>
      </c>
      <c r="D593" s="32" t="s">
        <v>93</v>
      </c>
      <c r="E593" s="32" t="s">
        <v>94</v>
      </c>
      <c r="J593" s="30">
        <v>1.0</v>
      </c>
      <c r="K593" s="30">
        <v>0.0</v>
      </c>
      <c r="L593" s="30">
        <v>0.0</v>
      </c>
      <c r="M593" s="32" t="s">
        <v>39</v>
      </c>
      <c r="N593" s="32" t="s">
        <v>39</v>
      </c>
      <c r="O593" s="30">
        <v>0.0</v>
      </c>
      <c r="P593" s="30">
        <v>0.0</v>
      </c>
      <c r="Q593" s="30">
        <v>0.0</v>
      </c>
      <c r="R593" s="30">
        <v>0.0</v>
      </c>
      <c r="S593" s="30">
        <v>0.0</v>
      </c>
      <c r="T593" s="30">
        <v>0.0</v>
      </c>
      <c r="U593" s="30">
        <v>0.0</v>
      </c>
      <c r="V593" s="30">
        <v>0.0</v>
      </c>
      <c r="W593" s="30">
        <v>0.0</v>
      </c>
      <c r="X593" s="30">
        <v>0.0</v>
      </c>
      <c r="Y593" s="30">
        <v>0.0</v>
      </c>
      <c r="Z593" s="30">
        <v>0.0</v>
      </c>
      <c r="AA593" s="30">
        <v>0.0</v>
      </c>
      <c r="AB593" s="30">
        <v>0.0</v>
      </c>
      <c r="AC593" s="30">
        <v>0.0</v>
      </c>
      <c r="AD593" s="30">
        <v>0.0</v>
      </c>
      <c r="AE593" s="30">
        <v>0.0</v>
      </c>
      <c r="AF593" s="30">
        <v>5.0</v>
      </c>
      <c r="AG593" s="30">
        <v>0.0</v>
      </c>
      <c r="AH593" s="30">
        <v>0.0</v>
      </c>
      <c r="AI593" s="30">
        <v>2.0</v>
      </c>
      <c r="AJ593" s="69"/>
    </row>
    <row r="594">
      <c r="A594" s="30">
        <v>14704.4</v>
      </c>
      <c r="B594" s="80">
        <v>44526.0</v>
      </c>
      <c r="C594" s="80">
        <v>44526.0</v>
      </c>
      <c r="D594" s="32" t="s">
        <v>93</v>
      </c>
      <c r="E594" s="32" t="s">
        <v>94</v>
      </c>
      <c r="J594" s="30">
        <v>1.0</v>
      </c>
      <c r="K594" s="30">
        <v>0.0</v>
      </c>
      <c r="L594" s="30">
        <v>0.0</v>
      </c>
      <c r="M594" s="32" t="s">
        <v>39</v>
      </c>
      <c r="N594" s="32" t="s">
        <v>39</v>
      </c>
      <c r="O594" s="30">
        <v>0.0</v>
      </c>
      <c r="P594" s="30">
        <v>0.0</v>
      </c>
      <c r="Q594" s="30">
        <v>0.0</v>
      </c>
      <c r="R594" s="30">
        <v>0.0</v>
      </c>
      <c r="S594" s="30">
        <v>0.0</v>
      </c>
      <c r="T594" s="30">
        <v>0.0</v>
      </c>
      <c r="U594" s="30">
        <v>0.0</v>
      </c>
      <c r="V594" s="30">
        <v>0.0</v>
      </c>
      <c r="W594" s="30">
        <v>0.0</v>
      </c>
      <c r="X594" s="30">
        <v>0.0</v>
      </c>
      <c r="Y594" s="30">
        <v>0.0</v>
      </c>
      <c r="Z594" s="30">
        <v>0.0</v>
      </c>
      <c r="AA594" s="30">
        <v>0.0</v>
      </c>
      <c r="AB594" s="30">
        <v>0.0</v>
      </c>
      <c r="AC594" s="30">
        <v>0.0</v>
      </c>
      <c r="AD594" s="30">
        <v>0.0</v>
      </c>
      <c r="AE594" s="30">
        <v>6.0</v>
      </c>
      <c r="AF594" s="30">
        <v>7.0</v>
      </c>
      <c r="AG594" s="30">
        <v>0.0</v>
      </c>
      <c r="AH594" s="30">
        <v>0.0</v>
      </c>
      <c r="AI594" s="30">
        <v>2.0</v>
      </c>
      <c r="AJ594" s="69"/>
    </row>
    <row r="595">
      <c r="A595" s="30">
        <v>14704.5</v>
      </c>
      <c r="B595" s="80">
        <v>44526.0</v>
      </c>
      <c r="C595" s="80">
        <v>44526.0</v>
      </c>
      <c r="D595" s="32" t="s">
        <v>93</v>
      </c>
      <c r="E595" s="32" t="s">
        <v>94</v>
      </c>
      <c r="J595" s="30">
        <v>1.0</v>
      </c>
      <c r="K595" s="30">
        <v>0.0</v>
      </c>
      <c r="L595" s="30">
        <v>0.0</v>
      </c>
      <c r="M595" s="32" t="s">
        <v>39</v>
      </c>
      <c r="N595" s="32" t="s">
        <v>39</v>
      </c>
      <c r="O595" s="30">
        <v>0.0</v>
      </c>
      <c r="P595" s="30">
        <v>0.0</v>
      </c>
      <c r="Q595" s="30">
        <v>0.0</v>
      </c>
      <c r="R595" s="30">
        <v>0.0</v>
      </c>
      <c r="S595" s="30">
        <v>0.0</v>
      </c>
      <c r="T595" s="30">
        <v>0.0</v>
      </c>
      <c r="U595" s="30">
        <v>0.0</v>
      </c>
      <c r="V595" s="30">
        <v>0.0</v>
      </c>
      <c r="W595" s="30">
        <v>0.0</v>
      </c>
      <c r="X595" s="30">
        <v>0.0</v>
      </c>
      <c r="Y595" s="30">
        <v>0.0</v>
      </c>
      <c r="Z595" s="30">
        <v>0.0</v>
      </c>
      <c r="AA595" s="30">
        <v>0.0</v>
      </c>
      <c r="AB595" s="30">
        <v>0.0</v>
      </c>
      <c r="AC595" s="30">
        <v>0.0</v>
      </c>
      <c r="AD595" s="30">
        <v>0.0</v>
      </c>
      <c r="AE595" s="30">
        <v>6.0</v>
      </c>
      <c r="AF595" s="30">
        <v>3.0</v>
      </c>
      <c r="AG595" s="30">
        <v>0.0</v>
      </c>
      <c r="AH595" s="30">
        <v>0.0</v>
      </c>
      <c r="AI595" s="30">
        <v>2.0</v>
      </c>
      <c r="AJ595" s="69"/>
    </row>
    <row r="596">
      <c r="A596" s="30">
        <v>14704.6</v>
      </c>
      <c r="B596" s="80">
        <v>44526.0</v>
      </c>
      <c r="C596" s="80">
        <v>44526.0</v>
      </c>
      <c r="D596" s="32" t="s">
        <v>93</v>
      </c>
      <c r="E596" s="32" t="s">
        <v>94</v>
      </c>
      <c r="J596" s="30">
        <v>1.0</v>
      </c>
      <c r="K596" s="30">
        <v>0.0</v>
      </c>
      <c r="L596" s="30">
        <v>0.0</v>
      </c>
      <c r="M596" s="32" t="s">
        <v>39</v>
      </c>
      <c r="N596" s="32" t="s">
        <v>39</v>
      </c>
      <c r="O596" s="30">
        <v>0.0</v>
      </c>
      <c r="P596" s="30">
        <v>0.0</v>
      </c>
      <c r="Q596" s="30">
        <v>0.0</v>
      </c>
      <c r="R596" s="30">
        <v>0.0</v>
      </c>
      <c r="S596" s="30">
        <v>0.0</v>
      </c>
      <c r="T596" s="30">
        <v>0.0</v>
      </c>
      <c r="U596" s="30">
        <v>0.0</v>
      </c>
      <c r="V596" s="30">
        <v>0.0</v>
      </c>
      <c r="W596" s="30">
        <v>0.0</v>
      </c>
      <c r="X596" s="30">
        <v>0.0</v>
      </c>
      <c r="Y596" s="30">
        <v>0.0</v>
      </c>
      <c r="Z596" s="30">
        <v>0.0</v>
      </c>
      <c r="AA596" s="30">
        <v>0.0</v>
      </c>
      <c r="AB596" s="30">
        <v>0.0</v>
      </c>
      <c r="AC596" s="30">
        <v>0.0</v>
      </c>
      <c r="AD596" s="30">
        <v>0.0</v>
      </c>
      <c r="AE596" s="30">
        <v>6.0</v>
      </c>
      <c r="AF596" s="30">
        <v>2.0</v>
      </c>
      <c r="AG596" s="30">
        <v>0.0</v>
      </c>
      <c r="AH596" s="30">
        <v>0.0</v>
      </c>
      <c r="AI596" s="30">
        <v>2.0</v>
      </c>
      <c r="AJ596" s="69"/>
    </row>
    <row r="597">
      <c r="A597" s="30">
        <v>14705.1</v>
      </c>
      <c r="B597" s="80">
        <v>44526.0</v>
      </c>
      <c r="C597" s="80">
        <v>44526.0</v>
      </c>
      <c r="D597" s="32" t="s">
        <v>93</v>
      </c>
      <c r="E597" s="32" t="s">
        <v>94</v>
      </c>
      <c r="J597" s="30">
        <v>1.0</v>
      </c>
      <c r="K597" s="30">
        <v>0.0</v>
      </c>
      <c r="L597" s="30">
        <v>0.0</v>
      </c>
      <c r="M597" s="32" t="s">
        <v>39</v>
      </c>
      <c r="N597" s="32" t="s">
        <v>39</v>
      </c>
      <c r="O597" s="30">
        <v>0.0</v>
      </c>
      <c r="P597" s="30">
        <v>0.0</v>
      </c>
      <c r="Q597" s="30">
        <v>0.0</v>
      </c>
      <c r="R597" s="30">
        <v>0.0</v>
      </c>
      <c r="S597" s="30">
        <v>0.0</v>
      </c>
      <c r="T597" s="30">
        <v>0.0</v>
      </c>
      <c r="U597" s="30">
        <v>0.0</v>
      </c>
      <c r="V597" s="30">
        <v>0.0</v>
      </c>
      <c r="W597" s="30">
        <v>0.0</v>
      </c>
      <c r="X597" s="30">
        <v>0.0</v>
      </c>
      <c r="Y597" s="30">
        <v>0.0</v>
      </c>
      <c r="Z597" s="30">
        <v>0.0</v>
      </c>
      <c r="AA597" s="30">
        <v>0.0</v>
      </c>
      <c r="AB597" s="30">
        <v>0.0</v>
      </c>
      <c r="AC597" s="30">
        <v>0.0</v>
      </c>
      <c r="AD597" s="30">
        <v>0.0</v>
      </c>
      <c r="AE597" s="30">
        <v>2.0</v>
      </c>
      <c r="AF597" s="30">
        <v>2.0</v>
      </c>
      <c r="AG597" s="30">
        <v>10.0</v>
      </c>
      <c r="AH597" s="30">
        <v>0.0</v>
      </c>
      <c r="AI597" s="30">
        <v>2.0</v>
      </c>
      <c r="AJ597" s="69"/>
    </row>
    <row r="598">
      <c r="A598" s="30">
        <v>14705.2</v>
      </c>
      <c r="B598" s="80">
        <v>44526.0</v>
      </c>
      <c r="C598" s="80">
        <v>44526.0</v>
      </c>
      <c r="D598" s="32" t="s">
        <v>93</v>
      </c>
      <c r="E598" s="32" t="s">
        <v>94</v>
      </c>
      <c r="J598" s="30">
        <v>1.0</v>
      </c>
      <c r="K598" s="30">
        <v>0.0</v>
      </c>
      <c r="L598" s="30">
        <v>0.0</v>
      </c>
      <c r="M598" s="32" t="s">
        <v>39</v>
      </c>
      <c r="N598" s="32" t="s">
        <v>39</v>
      </c>
      <c r="O598" s="30">
        <v>0.0</v>
      </c>
      <c r="P598" s="30">
        <v>0.0</v>
      </c>
      <c r="Q598" s="30">
        <v>0.0</v>
      </c>
      <c r="R598" s="30">
        <v>0.0</v>
      </c>
      <c r="S598" s="30">
        <v>0.0</v>
      </c>
      <c r="T598" s="30">
        <v>0.0</v>
      </c>
      <c r="U598" s="30">
        <v>0.0</v>
      </c>
      <c r="V598" s="30">
        <v>0.0</v>
      </c>
      <c r="W598" s="30">
        <v>0.0</v>
      </c>
      <c r="X598" s="30">
        <v>0.0</v>
      </c>
      <c r="Y598" s="30">
        <v>0.0</v>
      </c>
      <c r="Z598" s="30">
        <v>0.0</v>
      </c>
      <c r="AA598" s="30">
        <v>0.0</v>
      </c>
      <c r="AB598" s="30">
        <v>0.0</v>
      </c>
      <c r="AC598" s="30">
        <v>0.0</v>
      </c>
      <c r="AD598" s="30">
        <v>0.0</v>
      </c>
      <c r="AE598" s="30">
        <v>5.0</v>
      </c>
      <c r="AF598" s="30">
        <v>3.0</v>
      </c>
      <c r="AG598" s="30">
        <v>5.0</v>
      </c>
      <c r="AH598" s="30">
        <v>0.0</v>
      </c>
      <c r="AI598" s="30">
        <v>2.0</v>
      </c>
      <c r="AJ598" s="69"/>
    </row>
    <row r="599">
      <c r="A599" s="30">
        <v>14705.3</v>
      </c>
      <c r="B599" s="80">
        <v>44526.0</v>
      </c>
      <c r="C599" s="80">
        <v>44526.0</v>
      </c>
      <c r="D599" s="32" t="s">
        <v>93</v>
      </c>
      <c r="E599" s="32" t="s">
        <v>94</v>
      </c>
      <c r="F599" s="32" t="s">
        <v>118</v>
      </c>
      <c r="G599" s="33" t="s">
        <v>38</v>
      </c>
      <c r="H599" s="34">
        <v>27601.0</v>
      </c>
      <c r="I599" s="35"/>
      <c r="J599" s="30">
        <v>0.0</v>
      </c>
      <c r="K599" s="30">
        <v>1.0</v>
      </c>
      <c r="L599" s="30">
        <v>0.0</v>
      </c>
      <c r="M599" s="32" t="s">
        <v>39</v>
      </c>
      <c r="N599" s="32" t="s">
        <v>39</v>
      </c>
      <c r="O599" s="30">
        <v>0.0</v>
      </c>
      <c r="P599" s="30">
        <v>0.0</v>
      </c>
      <c r="Q599" s="30">
        <v>0.0</v>
      </c>
      <c r="R599" s="30">
        <v>0.0</v>
      </c>
      <c r="S599" s="30">
        <v>0.0</v>
      </c>
      <c r="T599" s="30">
        <v>0.0</v>
      </c>
      <c r="U599" s="30">
        <v>0.0</v>
      </c>
      <c r="V599" s="30">
        <v>0.0</v>
      </c>
      <c r="W599" s="30">
        <v>0.0</v>
      </c>
      <c r="X599" s="30">
        <v>0.0</v>
      </c>
      <c r="Y599" s="30">
        <v>0.0</v>
      </c>
      <c r="Z599" s="30">
        <v>0.0</v>
      </c>
      <c r="AA599" s="30">
        <v>0.0</v>
      </c>
      <c r="AB599" s="30">
        <v>0.0</v>
      </c>
      <c r="AC599" s="30">
        <v>0.0</v>
      </c>
      <c r="AD599" s="30">
        <v>0.0</v>
      </c>
      <c r="AE599" s="30">
        <v>4.0</v>
      </c>
      <c r="AF599" s="30">
        <v>4.0</v>
      </c>
      <c r="AG599" s="30">
        <v>0.0</v>
      </c>
      <c r="AH599" s="30">
        <v>0.0</v>
      </c>
      <c r="AI599" s="30">
        <v>2.0</v>
      </c>
      <c r="AJ599" s="69"/>
    </row>
    <row r="600">
      <c r="A600" s="30">
        <v>14705.4</v>
      </c>
      <c r="B600" s="80">
        <v>44526.0</v>
      </c>
      <c r="C600" s="80">
        <v>44526.0</v>
      </c>
      <c r="D600" s="32" t="s">
        <v>93</v>
      </c>
      <c r="E600" s="32" t="s">
        <v>94</v>
      </c>
      <c r="J600" s="30">
        <v>1.0</v>
      </c>
      <c r="K600" s="30">
        <v>0.0</v>
      </c>
      <c r="L600" s="30">
        <v>0.0</v>
      </c>
      <c r="M600" s="32" t="s">
        <v>39</v>
      </c>
      <c r="N600" s="32" t="s">
        <v>39</v>
      </c>
      <c r="O600" s="30">
        <v>0.0</v>
      </c>
      <c r="P600" s="30">
        <v>0.0</v>
      </c>
      <c r="Q600" s="30">
        <v>0.0</v>
      </c>
      <c r="R600" s="30">
        <v>0.0</v>
      </c>
      <c r="S600" s="30">
        <v>0.0</v>
      </c>
      <c r="T600" s="30">
        <v>0.0</v>
      </c>
      <c r="U600" s="30">
        <v>0.0</v>
      </c>
      <c r="V600" s="30">
        <v>0.0</v>
      </c>
      <c r="W600" s="30">
        <v>0.0</v>
      </c>
      <c r="X600" s="30">
        <v>0.0</v>
      </c>
      <c r="Y600" s="30">
        <v>0.0</v>
      </c>
      <c r="Z600" s="30">
        <v>0.0</v>
      </c>
      <c r="AA600" s="30">
        <v>0.0</v>
      </c>
      <c r="AB600" s="30">
        <v>0.0</v>
      </c>
      <c r="AC600" s="30">
        <v>0.0</v>
      </c>
      <c r="AD600" s="30">
        <v>0.0</v>
      </c>
      <c r="AE600" s="30">
        <v>4.0</v>
      </c>
      <c r="AF600" s="30">
        <v>1.0</v>
      </c>
      <c r="AG600" s="30">
        <v>0.0</v>
      </c>
      <c r="AH600" s="30">
        <v>0.0</v>
      </c>
      <c r="AI600" s="30">
        <v>2.0</v>
      </c>
      <c r="AJ600" s="69"/>
    </row>
    <row r="601">
      <c r="A601" s="30">
        <v>14705.5</v>
      </c>
      <c r="B601" s="80">
        <v>44526.0</v>
      </c>
      <c r="C601" s="80">
        <v>44526.0</v>
      </c>
      <c r="D601" s="32" t="s">
        <v>93</v>
      </c>
      <c r="E601" s="32" t="s">
        <v>94</v>
      </c>
      <c r="J601" s="30">
        <v>1.0</v>
      </c>
      <c r="K601" s="30">
        <v>0.0</v>
      </c>
      <c r="L601" s="30">
        <v>0.0</v>
      </c>
      <c r="M601" s="32" t="s">
        <v>39</v>
      </c>
      <c r="N601" s="32" t="s">
        <v>39</v>
      </c>
      <c r="O601" s="30">
        <v>0.0</v>
      </c>
      <c r="P601" s="30">
        <v>0.0</v>
      </c>
      <c r="Q601" s="30">
        <v>0.0</v>
      </c>
      <c r="R601" s="30">
        <v>0.0</v>
      </c>
      <c r="S601" s="30">
        <v>0.0</v>
      </c>
      <c r="T601" s="30">
        <v>0.0</v>
      </c>
      <c r="U601" s="30">
        <v>0.0</v>
      </c>
      <c r="V601" s="30">
        <v>0.0</v>
      </c>
      <c r="W601" s="30">
        <v>0.0</v>
      </c>
      <c r="X601" s="30">
        <v>0.0</v>
      </c>
      <c r="Y601" s="30">
        <v>0.0</v>
      </c>
      <c r="Z601" s="30">
        <v>0.0</v>
      </c>
      <c r="AA601" s="30">
        <v>0.0</v>
      </c>
      <c r="AB601" s="30">
        <v>0.0</v>
      </c>
      <c r="AC601" s="30">
        <v>0.0</v>
      </c>
      <c r="AD601" s="30">
        <v>0.0</v>
      </c>
      <c r="AE601" s="30">
        <v>25.0</v>
      </c>
      <c r="AF601" s="30">
        <v>2.0</v>
      </c>
      <c r="AG601" s="30">
        <v>10.0</v>
      </c>
      <c r="AH601" s="30">
        <v>0.0</v>
      </c>
      <c r="AI601" s="30">
        <v>2.0</v>
      </c>
      <c r="AJ601" s="69"/>
    </row>
    <row r="602">
      <c r="A602" s="30">
        <v>14705.6</v>
      </c>
      <c r="B602" s="80">
        <v>44526.0</v>
      </c>
      <c r="C602" s="80">
        <v>44526.0</v>
      </c>
      <c r="D602" s="32" t="s">
        <v>93</v>
      </c>
      <c r="E602" s="32" t="s">
        <v>94</v>
      </c>
      <c r="J602" s="30">
        <v>1.0</v>
      </c>
      <c r="K602" s="30">
        <v>0.0</v>
      </c>
      <c r="L602" s="30">
        <v>0.0</v>
      </c>
      <c r="M602" s="32" t="s">
        <v>39</v>
      </c>
      <c r="N602" s="32" t="s">
        <v>39</v>
      </c>
      <c r="O602" s="30">
        <v>0.0</v>
      </c>
      <c r="P602" s="30">
        <v>0.0</v>
      </c>
      <c r="Q602" s="30">
        <v>0.0</v>
      </c>
      <c r="R602" s="30">
        <v>0.0</v>
      </c>
      <c r="S602" s="30">
        <v>0.0</v>
      </c>
      <c r="T602" s="30">
        <v>0.0</v>
      </c>
      <c r="U602" s="30">
        <v>0.0</v>
      </c>
      <c r="V602" s="30">
        <v>0.0</v>
      </c>
      <c r="W602" s="30">
        <v>0.0</v>
      </c>
      <c r="X602" s="30">
        <v>0.0</v>
      </c>
      <c r="Y602" s="30">
        <v>0.0</v>
      </c>
      <c r="Z602" s="30">
        <v>0.0</v>
      </c>
      <c r="AA602" s="30">
        <v>0.0</v>
      </c>
      <c r="AB602" s="30">
        <v>0.0</v>
      </c>
      <c r="AC602" s="30">
        <v>0.0</v>
      </c>
      <c r="AD602" s="30">
        <v>0.0</v>
      </c>
      <c r="AE602" s="30">
        <v>4.0</v>
      </c>
      <c r="AF602" s="30">
        <v>4.0</v>
      </c>
      <c r="AG602" s="30">
        <v>10.0</v>
      </c>
      <c r="AH602" s="30">
        <v>0.0</v>
      </c>
      <c r="AI602" s="30">
        <v>2.0</v>
      </c>
      <c r="AJ602" s="69"/>
    </row>
    <row r="603">
      <c r="A603" s="30">
        <v>14706.1</v>
      </c>
      <c r="B603" s="80">
        <v>44526.0</v>
      </c>
      <c r="C603" s="80">
        <v>44526.0</v>
      </c>
      <c r="D603" s="32" t="s">
        <v>93</v>
      </c>
      <c r="E603" s="32" t="s">
        <v>94</v>
      </c>
      <c r="F603" s="32" t="s">
        <v>118</v>
      </c>
      <c r="G603" s="33" t="s">
        <v>38</v>
      </c>
      <c r="H603" s="34">
        <v>27601.0</v>
      </c>
      <c r="I603" s="35"/>
      <c r="J603" s="30">
        <v>0.0</v>
      </c>
      <c r="K603" s="30">
        <v>1.0</v>
      </c>
      <c r="L603" s="30">
        <v>0.0</v>
      </c>
      <c r="M603" s="32" t="s">
        <v>39</v>
      </c>
      <c r="N603" s="32" t="s">
        <v>39</v>
      </c>
      <c r="O603" s="30">
        <v>0.0</v>
      </c>
      <c r="P603" s="30">
        <v>0.0</v>
      </c>
      <c r="Q603" s="30">
        <v>0.0</v>
      </c>
      <c r="R603" s="30">
        <v>0.0</v>
      </c>
      <c r="S603" s="30">
        <v>0.0</v>
      </c>
      <c r="T603" s="30">
        <v>0.0</v>
      </c>
      <c r="U603" s="30">
        <v>0.0</v>
      </c>
      <c r="V603" s="30">
        <v>0.0</v>
      </c>
      <c r="W603" s="30">
        <v>0.0</v>
      </c>
      <c r="X603" s="30">
        <v>0.0</v>
      </c>
      <c r="Y603" s="30">
        <v>0.0</v>
      </c>
      <c r="Z603" s="30">
        <v>0.0</v>
      </c>
      <c r="AA603" s="30">
        <v>0.0</v>
      </c>
      <c r="AB603" s="30">
        <v>0.0</v>
      </c>
      <c r="AC603" s="30">
        <v>0.0</v>
      </c>
      <c r="AD603" s="30">
        <v>0.0</v>
      </c>
      <c r="AE603" s="30">
        <v>4.0</v>
      </c>
      <c r="AF603" s="30">
        <v>4.0</v>
      </c>
      <c r="AG603" s="30">
        <v>0.0</v>
      </c>
      <c r="AH603" s="30">
        <v>0.0</v>
      </c>
      <c r="AI603" s="30">
        <v>2.0</v>
      </c>
      <c r="AJ603" s="69"/>
    </row>
    <row r="604">
      <c r="A604" s="30">
        <v>14706.2</v>
      </c>
      <c r="B604" s="80">
        <v>44526.0</v>
      </c>
      <c r="C604" s="80">
        <v>44526.0</v>
      </c>
      <c r="D604" s="32" t="s">
        <v>93</v>
      </c>
      <c r="E604" s="32" t="s">
        <v>94</v>
      </c>
      <c r="J604" s="30">
        <v>1.0</v>
      </c>
      <c r="K604" s="30">
        <v>0.0</v>
      </c>
      <c r="L604" s="30">
        <v>0.0</v>
      </c>
      <c r="M604" s="32" t="s">
        <v>39</v>
      </c>
      <c r="N604" s="32" t="s">
        <v>39</v>
      </c>
      <c r="O604" s="30">
        <v>0.0</v>
      </c>
      <c r="P604" s="30">
        <v>0.0</v>
      </c>
      <c r="Q604" s="30">
        <v>0.0</v>
      </c>
      <c r="R604" s="30">
        <v>0.0</v>
      </c>
      <c r="S604" s="30">
        <v>0.0</v>
      </c>
      <c r="T604" s="30">
        <v>0.0</v>
      </c>
      <c r="U604" s="30">
        <v>0.0</v>
      </c>
      <c r="V604" s="30">
        <v>0.0</v>
      </c>
      <c r="W604" s="30">
        <v>0.0</v>
      </c>
      <c r="X604" s="30">
        <v>0.0</v>
      </c>
      <c r="Y604" s="30">
        <v>0.0</v>
      </c>
      <c r="Z604" s="30">
        <v>4.0</v>
      </c>
      <c r="AA604" s="30">
        <v>3.0</v>
      </c>
      <c r="AB604" s="30">
        <v>10.0</v>
      </c>
      <c r="AC604" s="30">
        <v>0.0</v>
      </c>
      <c r="AD604" s="30">
        <v>2.0</v>
      </c>
      <c r="AE604" s="30">
        <v>0.0</v>
      </c>
      <c r="AF604" s="30">
        <v>0.0</v>
      </c>
      <c r="AG604" s="30">
        <v>0.0</v>
      </c>
      <c r="AH604" s="30">
        <v>0.0</v>
      </c>
      <c r="AI604" s="30">
        <v>0.0</v>
      </c>
      <c r="AJ604" s="69"/>
    </row>
    <row r="605">
      <c r="A605" s="30">
        <v>14706.3</v>
      </c>
      <c r="B605" s="80">
        <v>44526.0</v>
      </c>
      <c r="C605" s="80">
        <v>44526.0</v>
      </c>
      <c r="D605" s="32" t="s">
        <v>93</v>
      </c>
      <c r="E605" s="32" t="s">
        <v>94</v>
      </c>
      <c r="J605" s="30">
        <v>1.0</v>
      </c>
      <c r="K605" s="30">
        <v>0.0</v>
      </c>
      <c r="L605" s="30">
        <v>0.0</v>
      </c>
      <c r="M605" s="32" t="s">
        <v>39</v>
      </c>
      <c r="N605" s="32" t="s">
        <v>39</v>
      </c>
      <c r="O605" s="30">
        <v>0.0</v>
      </c>
      <c r="P605" s="30">
        <v>0.0</v>
      </c>
      <c r="Q605" s="30">
        <v>0.0</v>
      </c>
      <c r="R605" s="30">
        <v>0.0</v>
      </c>
      <c r="S605" s="30">
        <v>0.0</v>
      </c>
      <c r="T605" s="30">
        <v>0.0</v>
      </c>
      <c r="U605" s="30">
        <v>0.0</v>
      </c>
      <c r="V605" s="30">
        <v>0.0</v>
      </c>
      <c r="W605" s="30">
        <v>0.0</v>
      </c>
      <c r="X605" s="30">
        <v>0.0</v>
      </c>
      <c r="Y605" s="30">
        <v>0.0</v>
      </c>
      <c r="Z605" s="30">
        <v>2.0</v>
      </c>
      <c r="AA605" s="30">
        <v>2.0</v>
      </c>
      <c r="AB605" s="30">
        <v>10.0</v>
      </c>
      <c r="AC605" s="30">
        <v>0.0</v>
      </c>
      <c r="AD605" s="30">
        <v>2.0</v>
      </c>
      <c r="AE605" s="30">
        <v>0.0</v>
      </c>
      <c r="AF605" s="30">
        <v>0.0</v>
      </c>
      <c r="AG605" s="30">
        <v>0.0</v>
      </c>
      <c r="AH605" s="30">
        <v>0.0</v>
      </c>
      <c r="AI605" s="30">
        <v>0.0</v>
      </c>
      <c r="AJ605" s="69"/>
    </row>
    <row r="606">
      <c r="A606" s="30">
        <v>14706.4</v>
      </c>
      <c r="B606" s="80">
        <v>44526.0</v>
      </c>
      <c r="C606" s="80">
        <v>44526.0</v>
      </c>
      <c r="D606" s="32" t="s">
        <v>93</v>
      </c>
      <c r="E606" s="32" t="s">
        <v>94</v>
      </c>
      <c r="J606" s="30">
        <v>1.0</v>
      </c>
      <c r="K606" s="30">
        <v>0.0</v>
      </c>
      <c r="L606" s="30">
        <v>0.0</v>
      </c>
      <c r="M606" s="32" t="s">
        <v>39</v>
      </c>
      <c r="N606" s="32" t="s">
        <v>39</v>
      </c>
      <c r="O606" s="30">
        <v>0.0</v>
      </c>
      <c r="P606" s="30">
        <v>0.0</v>
      </c>
      <c r="Q606" s="30">
        <v>0.0</v>
      </c>
      <c r="R606" s="30">
        <v>0.0</v>
      </c>
      <c r="S606" s="30">
        <v>0.0</v>
      </c>
      <c r="T606" s="30">
        <v>0.0</v>
      </c>
      <c r="U606" s="30">
        <v>0.0</v>
      </c>
      <c r="V606" s="30">
        <v>0.0</v>
      </c>
      <c r="W606" s="30">
        <v>0.0</v>
      </c>
      <c r="X606" s="30">
        <v>0.0</v>
      </c>
      <c r="Y606" s="30">
        <v>0.0</v>
      </c>
      <c r="Z606" s="30">
        <v>4.0</v>
      </c>
      <c r="AA606" s="30">
        <v>6.0</v>
      </c>
      <c r="AB606" s="30">
        <v>10.0</v>
      </c>
      <c r="AC606" s="30">
        <v>0.0</v>
      </c>
      <c r="AD606" s="30">
        <v>2.0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69"/>
    </row>
    <row r="607">
      <c r="A607" s="30">
        <v>14706.5</v>
      </c>
      <c r="B607" s="80">
        <v>44526.0</v>
      </c>
      <c r="C607" s="80">
        <v>44526.0</v>
      </c>
      <c r="D607" s="32" t="s">
        <v>93</v>
      </c>
      <c r="E607" s="32" t="s">
        <v>94</v>
      </c>
      <c r="J607" s="30">
        <v>1.0</v>
      </c>
      <c r="K607" s="30">
        <v>0.0</v>
      </c>
      <c r="L607" s="30">
        <v>0.0</v>
      </c>
      <c r="M607" s="32" t="s">
        <v>39</v>
      </c>
      <c r="N607" s="32" t="s">
        <v>39</v>
      </c>
      <c r="O607" s="30">
        <v>0.0</v>
      </c>
      <c r="P607" s="30">
        <v>0.0</v>
      </c>
      <c r="Q607" s="30">
        <v>0.0</v>
      </c>
      <c r="R607" s="30">
        <v>0.0</v>
      </c>
      <c r="S607" s="30">
        <v>0.0</v>
      </c>
      <c r="T607" s="30">
        <v>0.0</v>
      </c>
      <c r="U607" s="30">
        <v>0.0</v>
      </c>
      <c r="V607" s="30">
        <v>0.0</v>
      </c>
      <c r="W607" s="30">
        <v>0.0</v>
      </c>
      <c r="X607" s="30">
        <v>0.0</v>
      </c>
      <c r="Y607" s="30">
        <v>0.0</v>
      </c>
      <c r="Z607" s="30">
        <v>9.0</v>
      </c>
      <c r="AA607" s="30">
        <v>7.0</v>
      </c>
      <c r="AB607" s="30">
        <v>10.0</v>
      </c>
      <c r="AC607" s="30">
        <v>0.0</v>
      </c>
      <c r="AD607" s="30">
        <v>2.0</v>
      </c>
      <c r="AE607" s="30">
        <v>0.0</v>
      </c>
      <c r="AF607" s="30">
        <v>0.0</v>
      </c>
      <c r="AG607" s="30">
        <v>0.0</v>
      </c>
      <c r="AH607" s="30">
        <v>0.0</v>
      </c>
      <c r="AI607" s="30">
        <v>0.0</v>
      </c>
      <c r="AJ607" s="69"/>
    </row>
    <row r="608">
      <c r="A608" s="30">
        <v>14706.6</v>
      </c>
      <c r="B608" s="80">
        <v>44526.0</v>
      </c>
      <c r="C608" s="80">
        <v>44526.0</v>
      </c>
      <c r="D608" s="32" t="s">
        <v>93</v>
      </c>
      <c r="E608" s="32" t="s">
        <v>94</v>
      </c>
      <c r="J608" s="30">
        <v>1.0</v>
      </c>
      <c r="K608" s="30">
        <v>0.0</v>
      </c>
      <c r="L608" s="30">
        <v>0.0</v>
      </c>
      <c r="M608" s="32" t="s">
        <v>39</v>
      </c>
      <c r="N608" s="32" t="s">
        <v>39</v>
      </c>
      <c r="O608" s="30">
        <v>0.0</v>
      </c>
      <c r="P608" s="30">
        <v>0.0</v>
      </c>
      <c r="Q608" s="30">
        <v>0.0</v>
      </c>
      <c r="R608" s="30">
        <v>0.0</v>
      </c>
      <c r="S608" s="30">
        <v>0.0</v>
      </c>
      <c r="T608" s="30">
        <v>0.0</v>
      </c>
      <c r="U608" s="30">
        <v>0.0</v>
      </c>
      <c r="V608" s="30">
        <v>0.0</v>
      </c>
      <c r="W608" s="30">
        <v>0.0</v>
      </c>
      <c r="X608" s="30">
        <v>0.0</v>
      </c>
      <c r="Y608" s="30">
        <v>0.0</v>
      </c>
      <c r="Z608" s="30">
        <v>0.0</v>
      </c>
      <c r="AA608" s="30">
        <v>4.0</v>
      </c>
      <c r="AB608" s="30">
        <v>10.0</v>
      </c>
      <c r="AC608" s="30">
        <v>0.0</v>
      </c>
      <c r="AD608" s="30">
        <v>2.0</v>
      </c>
      <c r="AE608" s="30">
        <v>0.0</v>
      </c>
      <c r="AF608" s="30">
        <v>0.0</v>
      </c>
      <c r="AG608" s="30">
        <v>0.0</v>
      </c>
      <c r="AH608" s="30">
        <v>0.0</v>
      </c>
      <c r="AI608" s="30">
        <v>0.0</v>
      </c>
      <c r="AJ608" s="69"/>
    </row>
    <row r="609">
      <c r="A609" s="30">
        <v>14707.1</v>
      </c>
      <c r="B609" s="80">
        <v>44526.0</v>
      </c>
      <c r="C609" s="80">
        <v>44526.0</v>
      </c>
      <c r="D609" s="32" t="s">
        <v>93</v>
      </c>
      <c r="E609" s="32" t="s">
        <v>94</v>
      </c>
      <c r="F609" s="32" t="s">
        <v>118</v>
      </c>
      <c r="G609" s="33" t="s">
        <v>38</v>
      </c>
      <c r="H609" s="34">
        <v>27601.0</v>
      </c>
      <c r="I609" s="35"/>
      <c r="J609" s="30">
        <v>0.0</v>
      </c>
      <c r="K609" s="30">
        <v>1.0</v>
      </c>
      <c r="L609" s="30">
        <v>0.0</v>
      </c>
      <c r="M609" s="32" t="s">
        <v>39</v>
      </c>
      <c r="N609" s="32" t="s">
        <v>39</v>
      </c>
      <c r="O609" s="30">
        <v>0.0</v>
      </c>
      <c r="P609" s="30">
        <v>0.0</v>
      </c>
      <c r="Q609" s="30">
        <v>0.0</v>
      </c>
      <c r="R609" s="30">
        <v>0.0</v>
      </c>
      <c r="S609" s="30">
        <v>0.0</v>
      </c>
      <c r="T609" s="30">
        <v>0.0</v>
      </c>
      <c r="U609" s="30">
        <v>0.0</v>
      </c>
      <c r="V609" s="30">
        <v>0.0</v>
      </c>
      <c r="W609" s="30">
        <v>0.0</v>
      </c>
      <c r="X609" s="30">
        <v>0.0</v>
      </c>
      <c r="Y609" s="30">
        <v>0.0</v>
      </c>
      <c r="Z609" s="30">
        <v>0.0</v>
      </c>
      <c r="AA609" s="30">
        <v>0.0</v>
      </c>
      <c r="AB609" s="30">
        <v>0.0</v>
      </c>
      <c r="AC609" s="30">
        <v>0.0</v>
      </c>
      <c r="AD609" s="30">
        <v>0.0</v>
      </c>
      <c r="AE609" s="30">
        <v>4.0</v>
      </c>
      <c r="AF609" s="30">
        <v>4.0</v>
      </c>
      <c r="AG609" s="30">
        <v>0.0</v>
      </c>
      <c r="AH609" s="30">
        <v>0.0</v>
      </c>
      <c r="AI609" s="30">
        <v>1.0</v>
      </c>
      <c r="AJ609" s="69"/>
    </row>
    <row r="610">
      <c r="A610" s="30">
        <v>14707.2</v>
      </c>
      <c r="B610" s="80">
        <v>44526.0</v>
      </c>
      <c r="C610" s="80">
        <v>44526.0</v>
      </c>
      <c r="D610" s="32" t="s">
        <v>93</v>
      </c>
      <c r="E610" s="32" t="s">
        <v>94</v>
      </c>
      <c r="J610" s="30">
        <v>1.0</v>
      </c>
      <c r="K610" s="30">
        <v>0.0</v>
      </c>
      <c r="L610" s="30">
        <v>0.0</v>
      </c>
      <c r="M610" s="32" t="s">
        <v>39</v>
      </c>
      <c r="N610" s="32" t="s">
        <v>39</v>
      </c>
      <c r="O610" s="30">
        <v>0.0</v>
      </c>
      <c r="P610" s="30">
        <v>0.0</v>
      </c>
      <c r="Q610" s="30">
        <v>0.0</v>
      </c>
      <c r="R610" s="30">
        <v>0.0</v>
      </c>
      <c r="S610" s="30">
        <v>0.0</v>
      </c>
      <c r="T610" s="30">
        <v>0.0</v>
      </c>
      <c r="U610" s="30">
        <v>0.0</v>
      </c>
      <c r="V610" s="30">
        <v>0.0</v>
      </c>
      <c r="W610" s="30">
        <v>0.0</v>
      </c>
      <c r="X610" s="30">
        <v>0.0</v>
      </c>
      <c r="Y610" s="30">
        <v>0.0</v>
      </c>
      <c r="Z610" s="30">
        <v>10.0</v>
      </c>
      <c r="AA610" s="30">
        <v>1.0</v>
      </c>
      <c r="AB610" s="30">
        <v>10.0</v>
      </c>
      <c r="AC610" s="30">
        <v>0.0</v>
      </c>
      <c r="AD610" s="30">
        <v>1.0</v>
      </c>
      <c r="AE610" s="30">
        <v>0.0</v>
      </c>
      <c r="AF610" s="30">
        <v>0.0</v>
      </c>
      <c r="AG610" s="30">
        <v>0.0</v>
      </c>
      <c r="AH610" s="30">
        <v>0.0</v>
      </c>
      <c r="AI610" s="30">
        <v>0.0</v>
      </c>
      <c r="AJ610" s="69"/>
    </row>
    <row r="611">
      <c r="A611" s="30">
        <v>14707.3</v>
      </c>
      <c r="B611" s="80">
        <v>44526.0</v>
      </c>
      <c r="C611" s="80">
        <v>44526.0</v>
      </c>
      <c r="D611" s="32" t="s">
        <v>93</v>
      </c>
      <c r="E611" s="32" t="s">
        <v>94</v>
      </c>
      <c r="J611" s="30">
        <v>1.0</v>
      </c>
      <c r="K611" s="30">
        <v>0.0</v>
      </c>
      <c r="L611" s="30">
        <v>0.0</v>
      </c>
      <c r="M611" s="32" t="s">
        <v>39</v>
      </c>
      <c r="N611" s="32" t="s">
        <v>39</v>
      </c>
      <c r="O611" s="30">
        <v>0.0</v>
      </c>
      <c r="P611" s="30">
        <v>0.0</v>
      </c>
      <c r="Q611" s="30">
        <v>0.0</v>
      </c>
      <c r="R611" s="30">
        <v>0.0</v>
      </c>
      <c r="S611" s="30">
        <v>0.0</v>
      </c>
      <c r="T611" s="30">
        <v>0.0</v>
      </c>
      <c r="U611" s="30">
        <v>0.0</v>
      </c>
      <c r="V611" s="30">
        <v>0.0</v>
      </c>
      <c r="W611" s="30">
        <v>0.0</v>
      </c>
      <c r="X611" s="30">
        <v>0.0</v>
      </c>
      <c r="Y611" s="30">
        <v>0.0</v>
      </c>
      <c r="Z611" s="30">
        <v>3.0</v>
      </c>
      <c r="AA611" s="30">
        <v>0.0</v>
      </c>
      <c r="AB611" s="30">
        <v>10.0</v>
      </c>
      <c r="AC611" s="30">
        <v>0.0</v>
      </c>
      <c r="AD611" s="30">
        <v>1.0</v>
      </c>
      <c r="AE611" s="30">
        <v>0.0</v>
      </c>
      <c r="AF611" s="30">
        <v>0.0</v>
      </c>
      <c r="AG611" s="30">
        <v>0.0</v>
      </c>
      <c r="AH611" s="30">
        <v>0.0</v>
      </c>
      <c r="AI611" s="30">
        <v>0.0</v>
      </c>
      <c r="AJ611" s="69"/>
    </row>
    <row r="612">
      <c r="A612" s="30">
        <v>14707.4</v>
      </c>
      <c r="B612" s="80">
        <v>44526.0</v>
      </c>
      <c r="C612" s="80">
        <v>44526.0</v>
      </c>
      <c r="D612" s="32" t="s">
        <v>93</v>
      </c>
      <c r="E612" s="32" t="s">
        <v>94</v>
      </c>
      <c r="J612" s="30">
        <v>1.0</v>
      </c>
      <c r="K612" s="30">
        <v>0.0</v>
      </c>
      <c r="L612" s="30">
        <v>0.0</v>
      </c>
      <c r="M612" s="32" t="s">
        <v>39</v>
      </c>
      <c r="N612" s="32" t="s">
        <v>39</v>
      </c>
      <c r="O612" s="30">
        <v>0.0</v>
      </c>
      <c r="P612" s="30">
        <v>0.0</v>
      </c>
      <c r="Q612" s="30">
        <v>0.0</v>
      </c>
      <c r="R612" s="30">
        <v>0.0</v>
      </c>
      <c r="S612" s="30">
        <v>0.0</v>
      </c>
      <c r="T612" s="30">
        <v>0.0</v>
      </c>
      <c r="U612" s="30">
        <v>0.0</v>
      </c>
      <c r="V612" s="30">
        <v>0.0</v>
      </c>
      <c r="W612" s="30">
        <v>0.0</v>
      </c>
      <c r="X612" s="30">
        <v>0.0</v>
      </c>
      <c r="Y612" s="30">
        <v>0.0</v>
      </c>
      <c r="Z612" s="30">
        <v>0.0</v>
      </c>
      <c r="AA612" s="30">
        <v>1.0</v>
      </c>
      <c r="AB612" s="30">
        <v>5.0</v>
      </c>
      <c r="AC612" s="30">
        <v>0.0</v>
      </c>
      <c r="AD612" s="30">
        <v>1.0</v>
      </c>
      <c r="AE612" s="30">
        <v>0.0</v>
      </c>
      <c r="AF612" s="30">
        <v>0.0</v>
      </c>
      <c r="AG612" s="30">
        <v>0.0</v>
      </c>
      <c r="AH612" s="30">
        <v>0.0</v>
      </c>
      <c r="AI612" s="30">
        <v>0.0</v>
      </c>
      <c r="AJ612" s="69"/>
    </row>
    <row r="613">
      <c r="A613" s="30">
        <v>14707.5</v>
      </c>
      <c r="B613" s="80">
        <v>44526.0</v>
      </c>
      <c r="C613" s="80">
        <v>44526.0</v>
      </c>
      <c r="D613" s="32" t="s">
        <v>93</v>
      </c>
      <c r="E613" s="32" t="s">
        <v>94</v>
      </c>
      <c r="J613" s="30">
        <v>1.0</v>
      </c>
      <c r="K613" s="30">
        <v>0.0</v>
      </c>
      <c r="L613" s="30">
        <v>0.0</v>
      </c>
      <c r="M613" s="32" t="s">
        <v>39</v>
      </c>
      <c r="N613" s="32" t="s">
        <v>39</v>
      </c>
      <c r="O613" s="30">
        <v>0.0</v>
      </c>
      <c r="P613" s="30">
        <v>0.0</v>
      </c>
      <c r="Q613" s="30">
        <v>0.0</v>
      </c>
      <c r="R613" s="30">
        <v>0.0</v>
      </c>
      <c r="S613" s="30">
        <v>0.0</v>
      </c>
      <c r="T613" s="30">
        <v>0.0</v>
      </c>
      <c r="U613" s="30">
        <v>0.0</v>
      </c>
      <c r="V613" s="30">
        <v>0.0</v>
      </c>
      <c r="W613" s="30">
        <v>0.0</v>
      </c>
      <c r="X613" s="30">
        <v>0.0</v>
      </c>
      <c r="Y613" s="30">
        <v>0.0</v>
      </c>
      <c r="Z613" s="30">
        <v>21.0</v>
      </c>
      <c r="AA613" s="30">
        <v>5.0</v>
      </c>
      <c r="AB613" s="30">
        <v>10.0</v>
      </c>
      <c r="AC613" s="30">
        <v>0.0</v>
      </c>
      <c r="AD613" s="30">
        <v>1.0</v>
      </c>
      <c r="AE613" s="30">
        <v>0.0</v>
      </c>
      <c r="AF613" s="30">
        <v>0.0</v>
      </c>
      <c r="AG613" s="30">
        <v>0.0</v>
      </c>
      <c r="AH613" s="30">
        <v>0.0</v>
      </c>
      <c r="AI613" s="30">
        <v>0.0</v>
      </c>
      <c r="AJ613" s="69"/>
    </row>
    <row r="614">
      <c r="A614" s="30">
        <v>14707.6</v>
      </c>
      <c r="B614" s="80">
        <v>44526.0</v>
      </c>
      <c r="C614" s="80">
        <v>44526.0</v>
      </c>
      <c r="D614" s="32" t="s">
        <v>93</v>
      </c>
      <c r="E614" s="32" t="s">
        <v>94</v>
      </c>
      <c r="J614" s="30">
        <v>1.0</v>
      </c>
      <c r="K614" s="30">
        <v>0.0</v>
      </c>
      <c r="L614" s="30">
        <v>0.0</v>
      </c>
      <c r="M614" s="32" t="s">
        <v>39</v>
      </c>
      <c r="N614" s="32" t="s">
        <v>39</v>
      </c>
      <c r="O614" s="30">
        <v>0.0</v>
      </c>
      <c r="P614" s="30">
        <v>0.0</v>
      </c>
      <c r="Q614" s="30">
        <v>0.0</v>
      </c>
      <c r="R614" s="30">
        <v>0.0</v>
      </c>
      <c r="S614" s="30">
        <v>0.0</v>
      </c>
      <c r="T614" s="30">
        <v>0.0</v>
      </c>
      <c r="U614" s="30">
        <v>0.0</v>
      </c>
      <c r="V614" s="30">
        <v>0.0</v>
      </c>
      <c r="W614" s="30">
        <v>0.0</v>
      </c>
      <c r="X614" s="30">
        <v>0.0</v>
      </c>
      <c r="Y614" s="30">
        <v>0.0</v>
      </c>
      <c r="Z614" s="30">
        <v>0.0</v>
      </c>
      <c r="AA614" s="30">
        <v>3.0</v>
      </c>
      <c r="AB614" s="30">
        <v>10.0</v>
      </c>
      <c r="AC614" s="30">
        <v>0.0</v>
      </c>
      <c r="AD614" s="30">
        <v>1.0</v>
      </c>
      <c r="AE614" s="30">
        <v>0.0</v>
      </c>
      <c r="AF614" s="30">
        <v>0.0</v>
      </c>
      <c r="AG614" s="30">
        <v>0.0</v>
      </c>
      <c r="AH614" s="30">
        <v>0.0</v>
      </c>
      <c r="AI614" s="30">
        <v>0.0</v>
      </c>
      <c r="AJ614" s="69"/>
    </row>
    <row r="615">
      <c r="A615" s="30">
        <v>14708.1</v>
      </c>
      <c r="B615" s="80">
        <v>44526.0</v>
      </c>
      <c r="C615" s="80">
        <v>44526.0</v>
      </c>
      <c r="D615" s="32" t="s">
        <v>93</v>
      </c>
      <c r="E615" s="32" t="s">
        <v>94</v>
      </c>
      <c r="J615" s="30">
        <v>1.0</v>
      </c>
      <c r="K615" s="30">
        <v>0.0</v>
      </c>
      <c r="L615" s="30">
        <v>0.0</v>
      </c>
      <c r="M615" s="32" t="s">
        <v>39</v>
      </c>
      <c r="N615" s="32" t="s">
        <v>39</v>
      </c>
      <c r="O615" s="30">
        <v>0.0</v>
      </c>
      <c r="P615" s="30">
        <v>0.0</v>
      </c>
      <c r="Q615" s="30">
        <v>0.0</v>
      </c>
      <c r="R615" s="30">
        <v>0.0</v>
      </c>
      <c r="S615" s="30">
        <v>0.0</v>
      </c>
      <c r="T615" s="30">
        <v>0.0</v>
      </c>
      <c r="U615" s="30">
        <v>0.0</v>
      </c>
      <c r="V615" s="30">
        <v>0.0</v>
      </c>
      <c r="W615" s="30">
        <v>0.0</v>
      </c>
      <c r="X615" s="30">
        <v>0.0</v>
      </c>
      <c r="Y615" s="30">
        <v>0.0</v>
      </c>
      <c r="Z615" s="30">
        <v>7.0</v>
      </c>
      <c r="AA615" s="30">
        <v>3.0</v>
      </c>
      <c r="AB615" s="30">
        <v>10.0</v>
      </c>
      <c r="AC615" s="30">
        <v>3.0</v>
      </c>
      <c r="AD615" s="30">
        <v>0.0</v>
      </c>
      <c r="AE615" s="30">
        <v>0.0</v>
      </c>
      <c r="AF615" s="30">
        <v>0.0</v>
      </c>
      <c r="AG615" s="30">
        <v>0.0</v>
      </c>
      <c r="AH615" s="30">
        <v>0.0</v>
      </c>
      <c r="AI615" s="30">
        <v>0.0</v>
      </c>
      <c r="AJ615" s="69"/>
    </row>
    <row r="616">
      <c r="A616" s="30">
        <v>14708.2</v>
      </c>
      <c r="B616" s="80">
        <v>44526.0</v>
      </c>
      <c r="C616" s="80">
        <v>44526.0</v>
      </c>
      <c r="D616" s="32" t="s">
        <v>93</v>
      </c>
      <c r="E616" s="32" t="s">
        <v>94</v>
      </c>
      <c r="J616" s="30">
        <v>1.0</v>
      </c>
      <c r="K616" s="30">
        <v>0.0</v>
      </c>
      <c r="L616" s="30">
        <v>0.0</v>
      </c>
      <c r="M616" s="32" t="s">
        <v>39</v>
      </c>
      <c r="N616" s="32" t="s">
        <v>39</v>
      </c>
      <c r="O616" s="30">
        <v>0.0</v>
      </c>
      <c r="P616" s="30">
        <v>0.0</v>
      </c>
      <c r="Q616" s="30">
        <v>0.0</v>
      </c>
      <c r="R616" s="30">
        <v>0.0</v>
      </c>
      <c r="S616" s="30">
        <v>0.0</v>
      </c>
      <c r="T616" s="30">
        <v>0.0</v>
      </c>
      <c r="U616" s="30">
        <v>0.0</v>
      </c>
      <c r="V616" s="30">
        <v>0.0</v>
      </c>
      <c r="W616" s="30">
        <v>0.0</v>
      </c>
      <c r="X616" s="30">
        <v>0.0</v>
      </c>
      <c r="Y616" s="30">
        <v>0.0</v>
      </c>
      <c r="Z616" s="30">
        <v>4.0</v>
      </c>
      <c r="AA616" s="30">
        <v>6.0</v>
      </c>
      <c r="AB616" s="30">
        <v>13.0</v>
      </c>
      <c r="AC616" s="30">
        <v>0.0</v>
      </c>
      <c r="AD616" s="30">
        <v>0.0</v>
      </c>
      <c r="AE616" s="30">
        <v>0.0</v>
      </c>
      <c r="AF616" s="30">
        <v>0.0</v>
      </c>
      <c r="AG616" s="30">
        <v>0.0</v>
      </c>
      <c r="AH616" s="30">
        <v>0.0</v>
      </c>
      <c r="AI616" s="30">
        <v>0.0</v>
      </c>
      <c r="AJ616" s="69"/>
    </row>
    <row r="617">
      <c r="A617" s="30">
        <v>14708.3</v>
      </c>
      <c r="B617" s="80">
        <v>44526.0</v>
      </c>
      <c r="C617" s="80">
        <v>44526.0</v>
      </c>
      <c r="D617" s="32" t="s">
        <v>93</v>
      </c>
      <c r="E617" s="32" t="s">
        <v>94</v>
      </c>
      <c r="J617" s="30">
        <v>1.0</v>
      </c>
      <c r="K617" s="30">
        <v>0.0</v>
      </c>
      <c r="L617" s="30">
        <v>0.0</v>
      </c>
      <c r="M617" s="32" t="s">
        <v>39</v>
      </c>
      <c r="N617" s="32" t="s">
        <v>39</v>
      </c>
      <c r="O617" s="30">
        <v>0.0</v>
      </c>
      <c r="P617" s="30">
        <v>0.0</v>
      </c>
      <c r="Q617" s="30">
        <v>0.0</v>
      </c>
      <c r="R617" s="30">
        <v>0.0</v>
      </c>
      <c r="S617" s="30">
        <v>0.0</v>
      </c>
      <c r="T617" s="30">
        <v>0.0</v>
      </c>
      <c r="U617" s="30">
        <v>0.0</v>
      </c>
      <c r="V617" s="30">
        <v>0.0</v>
      </c>
      <c r="W617" s="30">
        <v>0.0</v>
      </c>
      <c r="X617" s="30">
        <v>0.0</v>
      </c>
      <c r="Y617" s="30">
        <v>0.0</v>
      </c>
      <c r="Z617" s="30">
        <v>8.0</v>
      </c>
      <c r="AA617" s="30">
        <v>6.0</v>
      </c>
      <c r="AB617" s="30">
        <v>10.0</v>
      </c>
      <c r="AC617" s="30">
        <v>3.0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69"/>
    </row>
    <row r="618">
      <c r="A618" s="30">
        <v>14708.4</v>
      </c>
      <c r="B618" s="80">
        <v>44526.0</v>
      </c>
      <c r="C618" s="80">
        <v>44526.0</v>
      </c>
      <c r="D618" s="32" t="s">
        <v>93</v>
      </c>
      <c r="E618" s="32" t="s">
        <v>94</v>
      </c>
      <c r="J618" s="30">
        <v>1.0</v>
      </c>
      <c r="K618" s="30">
        <v>0.0</v>
      </c>
      <c r="L618" s="30">
        <v>0.0</v>
      </c>
      <c r="M618" s="32" t="s">
        <v>39</v>
      </c>
      <c r="N618" s="32" t="s">
        <v>39</v>
      </c>
      <c r="O618" s="30">
        <v>0.0</v>
      </c>
      <c r="P618" s="30">
        <v>0.0</v>
      </c>
      <c r="Q618" s="30">
        <v>0.0</v>
      </c>
      <c r="R618" s="30">
        <v>0.0</v>
      </c>
      <c r="S618" s="30">
        <v>0.0</v>
      </c>
      <c r="T618" s="30">
        <v>0.0</v>
      </c>
      <c r="U618" s="30">
        <v>0.0</v>
      </c>
      <c r="V618" s="30">
        <v>0.0</v>
      </c>
      <c r="W618" s="30">
        <v>0.0</v>
      </c>
      <c r="X618" s="30">
        <v>0.0</v>
      </c>
      <c r="Y618" s="30">
        <v>0.0</v>
      </c>
      <c r="Z618" s="30">
        <v>3.0</v>
      </c>
      <c r="AA618" s="30">
        <v>0.0</v>
      </c>
      <c r="AB618" s="30">
        <v>0.0</v>
      </c>
      <c r="AC618" s="30">
        <v>3.0</v>
      </c>
      <c r="AD618" s="30">
        <v>0.0</v>
      </c>
      <c r="AE618" s="30">
        <v>0.0</v>
      </c>
      <c r="AF618" s="30">
        <v>0.0</v>
      </c>
      <c r="AG618" s="30">
        <v>0.0</v>
      </c>
      <c r="AH618" s="30">
        <v>0.0</v>
      </c>
      <c r="AI618" s="30">
        <v>0.0</v>
      </c>
      <c r="AJ618" s="69"/>
    </row>
    <row r="619">
      <c r="A619" s="30">
        <v>14708.5</v>
      </c>
      <c r="B619" s="80">
        <v>44526.0</v>
      </c>
      <c r="C619" s="80">
        <v>44526.0</v>
      </c>
      <c r="D619" s="32" t="s">
        <v>93</v>
      </c>
      <c r="E619" s="32" t="s">
        <v>94</v>
      </c>
      <c r="J619" s="30">
        <v>1.0</v>
      </c>
      <c r="K619" s="30">
        <v>0.0</v>
      </c>
      <c r="L619" s="30">
        <v>0.0</v>
      </c>
      <c r="M619" s="32" t="s">
        <v>39</v>
      </c>
      <c r="N619" s="32" t="s">
        <v>39</v>
      </c>
      <c r="O619" s="30">
        <v>0.0</v>
      </c>
      <c r="P619" s="30">
        <v>0.0</v>
      </c>
      <c r="Q619" s="30">
        <v>0.0</v>
      </c>
      <c r="R619" s="30">
        <v>0.0</v>
      </c>
      <c r="S619" s="30">
        <v>0.0</v>
      </c>
      <c r="T619" s="30">
        <v>0.0</v>
      </c>
      <c r="U619" s="30">
        <v>0.0</v>
      </c>
      <c r="V619" s="30">
        <v>0.0</v>
      </c>
      <c r="W619" s="30">
        <v>0.0</v>
      </c>
      <c r="X619" s="30">
        <v>0.0</v>
      </c>
      <c r="Y619" s="30">
        <v>0.0</v>
      </c>
      <c r="Z619" s="30">
        <v>6.0</v>
      </c>
      <c r="AA619" s="30">
        <v>2.0</v>
      </c>
      <c r="AB619" s="30">
        <v>0.0</v>
      </c>
      <c r="AC619" s="30">
        <v>3.0</v>
      </c>
      <c r="AD619" s="30">
        <v>0.0</v>
      </c>
      <c r="AE619" s="30">
        <v>0.0</v>
      </c>
      <c r="AF619" s="30">
        <v>0.0</v>
      </c>
      <c r="AG619" s="30">
        <v>0.0</v>
      </c>
      <c r="AH619" s="30">
        <v>0.0</v>
      </c>
      <c r="AI619" s="30">
        <v>0.0</v>
      </c>
      <c r="AJ619" s="69"/>
    </row>
    <row r="620">
      <c r="A620" s="30">
        <v>14708.6</v>
      </c>
      <c r="B620" s="80">
        <v>44526.0</v>
      </c>
      <c r="C620" s="80">
        <v>44526.0</v>
      </c>
      <c r="D620" s="32" t="s">
        <v>93</v>
      </c>
      <c r="E620" s="32" t="s">
        <v>94</v>
      </c>
      <c r="J620" s="30">
        <v>1.0</v>
      </c>
      <c r="K620" s="30">
        <v>0.0</v>
      </c>
      <c r="L620" s="30">
        <v>0.0</v>
      </c>
      <c r="M620" s="32" t="s">
        <v>39</v>
      </c>
      <c r="N620" s="32" t="s">
        <v>39</v>
      </c>
      <c r="O620" s="30">
        <v>0.0</v>
      </c>
      <c r="P620" s="30">
        <v>0.0</v>
      </c>
      <c r="Q620" s="30">
        <v>0.0</v>
      </c>
      <c r="R620" s="30">
        <v>0.0</v>
      </c>
      <c r="S620" s="30">
        <v>0.0</v>
      </c>
      <c r="T620" s="30">
        <v>0.0</v>
      </c>
      <c r="U620" s="30">
        <v>0.0</v>
      </c>
      <c r="V620" s="30">
        <v>0.0</v>
      </c>
      <c r="W620" s="30">
        <v>0.0</v>
      </c>
      <c r="X620" s="30">
        <v>0.0</v>
      </c>
      <c r="Y620" s="30">
        <v>0.0</v>
      </c>
      <c r="Z620" s="30">
        <v>1.0</v>
      </c>
      <c r="AA620" s="30">
        <v>2.0</v>
      </c>
      <c r="AB620" s="30">
        <v>10.0</v>
      </c>
      <c r="AC620" s="30">
        <v>3.0</v>
      </c>
      <c r="AD620" s="30">
        <v>0.0</v>
      </c>
      <c r="AE620" s="30">
        <v>0.0</v>
      </c>
      <c r="AF620" s="30">
        <v>0.0</v>
      </c>
      <c r="AG620" s="30">
        <v>0.0</v>
      </c>
      <c r="AH620" s="30">
        <v>0.0</v>
      </c>
      <c r="AI620" s="30">
        <v>0.0</v>
      </c>
      <c r="AJ620" s="69"/>
    </row>
    <row r="621">
      <c r="A621" s="30">
        <v>14709.1</v>
      </c>
      <c r="B621" s="80">
        <v>44526.0</v>
      </c>
      <c r="C621" s="80">
        <v>44526.0</v>
      </c>
      <c r="D621" s="32" t="s">
        <v>93</v>
      </c>
      <c r="E621" s="32" t="s">
        <v>94</v>
      </c>
      <c r="J621" s="30">
        <v>1.0</v>
      </c>
      <c r="K621" s="30">
        <v>0.0</v>
      </c>
      <c r="L621" s="30">
        <v>0.0</v>
      </c>
      <c r="M621" s="32" t="s">
        <v>39</v>
      </c>
      <c r="N621" s="32" t="s">
        <v>39</v>
      </c>
      <c r="O621" s="30">
        <v>0.0</v>
      </c>
      <c r="P621" s="30">
        <v>0.0</v>
      </c>
      <c r="Q621" s="30">
        <v>0.0</v>
      </c>
      <c r="R621" s="30">
        <v>0.0</v>
      </c>
      <c r="S621" s="30">
        <v>0.0</v>
      </c>
      <c r="T621" s="30">
        <v>0.0</v>
      </c>
      <c r="U621" s="30">
        <v>0.0</v>
      </c>
      <c r="V621" s="30">
        <v>0.0</v>
      </c>
      <c r="W621" s="30">
        <v>0.0</v>
      </c>
      <c r="X621" s="30">
        <v>0.0</v>
      </c>
      <c r="Y621" s="30">
        <v>0.0</v>
      </c>
      <c r="Z621" s="30">
        <v>0.0</v>
      </c>
      <c r="AA621" s="30">
        <v>2.0</v>
      </c>
      <c r="AB621" s="30">
        <v>10.0</v>
      </c>
      <c r="AC621" s="30">
        <v>4.0</v>
      </c>
      <c r="AD621" s="30">
        <v>0.0</v>
      </c>
      <c r="AE621" s="30">
        <v>0.0</v>
      </c>
      <c r="AF621" s="30">
        <v>0.0</v>
      </c>
      <c r="AG621" s="30">
        <v>0.0</v>
      </c>
      <c r="AH621" s="30">
        <v>0.0</v>
      </c>
      <c r="AI621" s="30">
        <v>0.0</v>
      </c>
      <c r="AJ621" s="69"/>
    </row>
    <row r="622">
      <c r="A622" s="30">
        <v>14709.2</v>
      </c>
      <c r="B622" s="80">
        <v>44526.0</v>
      </c>
      <c r="C622" s="80">
        <v>44526.0</v>
      </c>
      <c r="D622" s="32" t="s">
        <v>93</v>
      </c>
      <c r="E622" s="32" t="s">
        <v>94</v>
      </c>
      <c r="J622" s="30">
        <v>1.0</v>
      </c>
      <c r="K622" s="30">
        <v>0.0</v>
      </c>
      <c r="L622" s="30">
        <v>0.0</v>
      </c>
      <c r="M622" s="32" t="s">
        <v>39</v>
      </c>
      <c r="N622" s="32" t="s">
        <v>39</v>
      </c>
      <c r="O622" s="30">
        <v>0.0</v>
      </c>
      <c r="P622" s="30">
        <v>0.0</v>
      </c>
      <c r="Q622" s="30">
        <v>0.0</v>
      </c>
      <c r="R622" s="30">
        <v>0.0</v>
      </c>
      <c r="S622" s="30">
        <v>0.0</v>
      </c>
      <c r="T622" s="30">
        <v>0.0</v>
      </c>
      <c r="U622" s="30">
        <v>0.0</v>
      </c>
      <c r="V622" s="30">
        <v>0.0</v>
      </c>
      <c r="W622" s="30">
        <v>0.0</v>
      </c>
      <c r="X622" s="30">
        <v>0.0</v>
      </c>
      <c r="Y622" s="30">
        <v>0.0</v>
      </c>
      <c r="Z622" s="30">
        <v>1.0</v>
      </c>
      <c r="AA622" s="30">
        <v>1.0</v>
      </c>
      <c r="AB622" s="30">
        <v>10.0</v>
      </c>
      <c r="AC622" s="30">
        <v>4.0</v>
      </c>
      <c r="AD622" s="30">
        <v>0.0</v>
      </c>
      <c r="AE622" s="30">
        <v>0.0</v>
      </c>
      <c r="AF622" s="30">
        <v>0.0</v>
      </c>
      <c r="AG622" s="30">
        <v>0.0</v>
      </c>
      <c r="AH622" s="30">
        <v>0.0</v>
      </c>
      <c r="AI622" s="30">
        <v>0.0</v>
      </c>
      <c r="AJ622" s="69"/>
    </row>
    <row r="623">
      <c r="A623" s="30">
        <v>14709.3</v>
      </c>
      <c r="B623" s="80">
        <v>44526.0</v>
      </c>
      <c r="C623" s="80">
        <v>44526.0</v>
      </c>
      <c r="D623" s="32" t="s">
        <v>93</v>
      </c>
      <c r="E623" s="32" t="s">
        <v>94</v>
      </c>
      <c r="J623" s="30">
        <v>1.0</v>
      </c>
      <c r="K623" s="30">
        <v>0.0</v>
      </c>
      <c r="L623" s="30">
        <v>0.0</v>
      </c>
      <c r="M623" s="32" t="s">
        <v>39</v>
      </c>
      <c r="N623" s="32" t="s">
        <v>39</v>
      </c>
      <c r="O623" s="30">
        <v>0.0</v>
      </c>
      <c r="P623" s="30">
        <v>0.0</v>
      </c>
      <c r="Q623" s="30">
        <v>0.0</v>
      </c>
      <c r="R623" s="30">
        <v>0.0</v>
      </c>
      <c r="S623" s="30">
        <v>0.0</v>
      </c>
      <c r="T623" s="30">
        <v>0.0</v>
      </c>
      <c r="U623" s="30">
        <v>0.0</v>
      </c>
      <c r="V623" s="30">
        <v>0.0</v>
      </c>
      <c r="W623" s="30">
        <v>0.0</v>
      </c>
      <c r="X623" s="30">
        <v>0.0</v>
      </c>
      <c r="Y623" s="30">
        <v>0.0</v>
      </c>
      <c r="Z623" s="30">
        <v>5.0</v>
      </c>
      <c r="AA623" s="30">
        <v>4.0</v>
      </c>
      <c r="AB623" s="30">
        <v>10.0</v>
      </c>
      <c r="AC623" s="30">
        <v>4.0</v>
      </c>
      <c r="AD623" s="30">
        <v>0.0</v>
      </c>
      <c r="AE623" s="30">
        <v>0.0</v>
      </c>
      <c r="AF623" s="30">
        <v>0.0</v>
      </c>
      <c r="AG623" s="30">
        <v>0.0</v>
      </c>
      <c r="AH623" s="30">
        <v>0.0</v>
      </c>
      <c r="AI623" s="30">
        <v>0.0</v>
      </c>
      <c r="AJ623" s="69"/>
    </row>
    <row r="624">
      <c r="A624" s="30">
        <v>14710.1</v>
      </c>
      <c r="B624" s="80">
        <v>44526.0</v>
      </c>
      <c r="C624" s="80">
        <v>44531.0</v>
      </c>
      <c r="D624" s="32" t="s">
        <v>368</v>
      </c>
      <c r="E624" s="32" t="s">
        <v>369</v>
      </c>
      <c r="H624" s="38"/>
      <c r="I624" s="35"/>
      <c r="J624" s="30">
        <v>0.0</v>
      </c>
      <c r="K624" s="30">
        <v>0.0</v>
      </c>
      <c r="L624" s="30">
        <v>1.0</v>
      </c>
      <c r="M624" s="32" t="s">
        <v>39</v>
      </c>
      <c r="N624" s="32" t="s">
        <v>39</v>
      </c>
      <c r="O624" s="30">
        <v>1.0</v>
      </c>
      <c r="P624" s="30">
        <v>8.0</v>
      </c>
      <c r="Q624" s="30">
        <v>6.0</v>
      </c>
      <c r="R624" s="30">
        <v>5.0</v>
      </c>
      <c r="S624" s="30">
        <v>1.0</v>
      </c>
      <c r="T624" s="30">
        <v>0.0</v>
      </c>
      <c r="U624" s="30">
        <v>0.0</v>
      </c>
      <c r="V624" s="30">
        <v>0.0</v>
      </c>
      <c r="W624" s="30">
        <v>0.0</v>
      </c>
      <c r="X624" s="30">
        <v>0.0</v>
      </c>
      <c r="Y624" s="30">
        <v>0.0</v>
      </c>
      <c r="Z624" s="30">
        <v>0.0</v>
      </c>
      <c r="AA624" s="30">
        <v>0.0</v>
      </c>
      <c r="AB624" s="30">
        <v>0.0</v>
      </c>
      <c r="AC624" s="30">
        <v>0.0</v>
      </c>
      <c r="AD624" s="30">
        <v>0.0</v>
      </c>
      <c r="AE624" s="30">
        <v>0.0</v>
      </c>
      <c r="AF624" s="30">
        <v>0.0</v>
      </c>
      <c r="AG624" s="30">
        <v>0.0</v>
      </c>
      <c r="AH624" s="30">
        <v>0.0</v>
      </c>
      <c r="AI624" s="30">
        <v>0.0</v>
      </c>
      <c r="AJ624" s="69"/>
    </row>
    <row r="625">
      <c r="A625" s="30">
        <v>14710.2</v>
      </c>
      <c r="B625" s="80">
        <v>44526.0</v>
      </c>
      <c r="C625" s="80">
        <v>44531.0</v>
      </c>
      <c r="D625" s="32" t="s">
        <v>368</v>
      </c>
      <c r="E625" s="32" t="s">
        <v>369</v>
      </c>
      <c r="H625" s="38"/>
      <c r="I625" s="35"/>
      <c r="J625" s="30">
        <v>0.0</v>
      </c>
      <c r="K625" s="30">
        <v>0.0</v>
      </c>
      <c r="L625" s="30">
        <v>1.0</v>
      </c>
      <c r="M625" s="32" t="s">
        <v>39</v>
      </c>
      <c r="N625" s="32" t="s">
        <v>39</v>
      </c>
      <c r="O625" s="30">
        <v>2.0</v>
      </c>
      <c r="P625" s="30">
        <v>10.0</v>
      </c>
      <c r="Q625" s="30">
        <v>6.0</v>
      </c>
      <c r="R625" s="30">
        <v>2.0</v>
      </c>
      <c r="S625" s="30">
        <v>1.0</v>
      </c>
      <c r="T625" s="30">
        <v>0.0</v>
      </c>
      <c r="U625" s="30">
        <v>0.0</v>
      </c>
      <c r="V625" s="30">
        <v>0.0</v>
      </c>
      <c r="W625" s="30">
        <v>0.0</v>
      </c>
      <c r="X625" s="30">
        <v>0.0</v>
      </c>
      <c r="Y625" s="30">
        <v>0.0</v>
      </c>
      <c r="Z625" s="30">
        <v>0.0</v>
      </c>
      <c r="AA625" s="30">
        <v>0.0</v>
      </c>
      <c r="AB625" s="30">
        <v>0.0</v>
      </c>
      <c r="AC625" s="30">
        <v>0.0</v>
      </c>
      <c r="AD625" s="30">
        <v>0.0</v>
      </c>
      <c r="AE625" s="30">
        <v>0.0</v>
      </c>
      <c r="AF625" s="30">
        <v>0.0</v>
      </c>
      <c r="AG625" s="30">
        <v>0.0</v>
      </c>
      <c r="AH625" s="30">
        <v>0.0</v>
      </c>
      <c r="AI625" s="30">
        <v>0.0</v>
      </c>
      <c r="AJ625" s="69"/>
    </row>
    <row r="626">
      <c r="A626" s="30">
        <v>14711.1</v>
      </c>
      <c r="B626" s="80">
        <v>44526.0</v>
      </c>
      <c r="C626" s="80">
        <v>44531.0</v>
      </c>
      <c r="D626" s="32" t="s">
        <v>368</v>
      </c>
      <c r="E626" s="32" t="s">
        <v>369</v>
      </c>
      <c r="H626" s="38"/>
      <c r="I626" s="35"/>
      <c r="J626" s="30">
        <v>0.0</v>
      </c>
      <c r="K626" s="30">
        <v>0.0</v>
      </c>
      <c r="L626" s="30">
        <v>1.0</v>
      </c>
      <c r="M626" s="32" t="s">
        <v>39</v>
      </c>
      <c r="N626" s="32" t="s">
        <v>39</v>
      </c>
      <c r="O626" s="30">
        <v>3.0</v>
      </c>
      <c r="P626" s="30">
        <v>0.0</v>
      </c>
      <c r="Q626" s="30">
        <v>0.0</v>
      </c>
      <c r="R626" s="30">
        <v>0.0</v>
      </c>
      <c r="S626" s="30">
        <v>0.0</v>
      </c>
      <c r="T626" s="30">
        <v>0.0</v>
      </c>
      <c r="U626" s="30">
        <v>10.0</v>
      </c>
      <c r="V626" s="30">
        <v>7.0</v>
      </c>
      <c r="W626" s="30">
        <v>5.0</v>
      </c>
      <c r="X626" s="30">
        <v>1.0</v>
      </c>
      <c r="Y626" s="30">
        <v>0.0</v>
      </c>
      <c r="Z626" s="30">
        <v>0.0</v>
      </c>
      <c r="AA626" s="30">
        <v>0.0</v>
      </c>
      <c r="AB626" s="30">
        <v>0.0</v>
      </c>
      <c r="AC626" s="30">
        <v>0.0</v>
      </c>
      <c r="AD626" s="30">
        <v>0.0</v>
      </c>
      <c r="AE626" s="30">
        <v>0.0</v>
      </c>
      <c r="AF626" s="30">
        <v>0.0</v>
      </c>
      <c r="AG626" s="30">
        <v>0.0</v>
      </c>
      <c r="AH626" s="30">
        <v>0.0</v>
      </c>
      <c r="AI626" s="30">
        <v>0.0</v>
      </c>
      <c r="AJ626" s="69"/>
    </row>
    <row r="627">
      <c r="A627" s="30">
        <v>14712.1</v>
      </c>
      <c r="B627" s="80">
        <v>44526.0</v>
      </c>
      <c r="C627" s="80">
        <v>44526.0</v>
      </c>
      <c r="D627" s="32" t="s">
        <v>93</v>
      </c>
      <c r="E627" s="32" t="s">
        <v>94</v>
      </c>
      <c r="F627" s="32" t="s">
        <v>123</v>
      </c>
      <c r="G627" s="33" t="s">
        <v>109</v>
      </c>
      <c r="H627" s="34">
        <v>27529.0</v>
      </c>
      <c r="I627" s="35"/>
      <c r="J627" s="30">
        <v>0.0</v>
      </c>
      <c r="K627" s="30">
        <v>1.0</v>
      </c>
      <c r="L627" s="30">
        <v>0.0</v>
      </c>
      <c r="M627" s="32" t="s">
        <v>39</v>
      </c>
      <c r="N627" s="32" t="s">
        <v>39</v>
      </c>
      <c r="O627" s="30">
        <v>0.0</v>
      </c>
      <c r="P627" s="30">
        <v>0.0</v>
      </c>
      <c r="Q627" s="30">
        <v>0.0</v>
      </c>
      <c r="R627" s="30">
        <v>0.0</v>
      </c>
      <c r="S627" s="30">
        <v>0.0</v>
      </c>
      <c r="T627" s="30">
        <v>0.0</v>
      </c>
      <c r="U627" s="30">
        <v>0.0</v>
      </c>
      <c r="V627" s="30">
        <v>0.0</v>
      </c>
      <c r="W627" s="30">
        <v>0.0</v>
      </c>
      <c r="X627" s="30">
        <v>0.0</v>
      </c>
      <c r="Y627" s="30">
        <v>0.0</v>
      </c>
      <c r="Z627" s="30">
        <v>3.0</v>
      </c>
      <c r="AA627" s="30">
        <v>1.0</v>
      </c>
      <c r="AB627" s="30">
        <v>5.0</v>
      </c>
      <c r="AC627" s="30">
        <v>2.0</v>
      </c>
      <c r="AD627" s="30">
        <v>2.0</v>
      </c>
      <c r="AE627" s="30">
        <v>0.0</v>
      </c>
      <c r="AF627" s="30">
        <v>0.0</v>
      </c>
      <c r="AG627" s="30">
        <v>0.0</v>
      </c>
      <c r="AH627" s="30">
        <v>0.0</v>
      </c>
      <c r="AI627" s="30">
        <v>0.0</v>
      </c>
      <c r="AJ627" s="69"/>
    </row>
    <row r="628">
      <c r="A628" s="30">
        <v>14712.2</v>
      </c>
      <c r="B628" s="80">
        <v>44526.0</v>
      </c>
      <c r="C628" s="80">
        <v>44526.0</v>
      </c>
      <c r="D628" s="32" t="s">
        <v>93</v>
      </c>
      <c r="E628" s="32" t="s">
        <v>94</v>
      </c>
      <c r="J628" s="30">
        <v>1.0</v>
      </c>
      <c r="K628" s="30">
        <v>0.0</v>
      </c>
      <c r="L628" s="30">
        <v>0.0</v>
      </c>
      <c r="M628" s="32" t="s">
        <v>39</v>
      </c>
      <c r="N628" s="32" t="s">
        <v>39</v>
      </c>
      <c r="O628" s="30">
        <v>0.0</v>
      </c>
      <c r="P628" s="30">
        <v>0.0</v>
      </c>
      <c r="Q628" s="30">
        <v>0.0</v>
      </c>
      <c r="R628" s="30">
        <v>0.0</v>
      </c>
      <c r="S628" s="30">
        <v>0.0</v>
      </c>
      <c r="T628" s="30">
        <v>0.0</v>
      </c>
      <c r="U628" s="30">
        <v>0.0</v>
      </c>
      <c r="V628" s="30">
        <v>0.0</v>
      </c>
      <c r="W628" s="30">
        <v>0.0</v>
      </c>
      <c r="X628" s="30">
        <v>0.0</v>
      </c>
      <c r="Y628" s="30">
        <v>0.0</v>
      </c>
      <c r="Z628" s="30">
        <v>3.0</v>
      </c>
      <c r="AA628" s="30">
        <v>0.0</v>
      </c>
      <c r="AB628" s="30">
        <v>5.0</v>
      </c>
      <c r="AC628" s="30">
        <v>2.0</v>
      </c>
      <c r="AD628" s="30">
        <v>2.0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69"/>
    </row>
    <row r="629">
      <c r="A629" s="30">
        <v>14712.3</v>
      </c>
      <c r="B629" s="80">
        <v>44526.0</v>
      </c>
      <c r="C629" s="80">
        <v>44526.0</v>
      </c>
      <c r="D629" s="32" t="s">
        <v>93</v>
      </c>
      <c r="E629" s="32" t="s">
        <v>94</v>
      </c>
      <c r="J629" s="30">
        <v>1.0</v>
      </c>
      <c r="K629" s="30">
        <v>0.0</v>
      </c>
      <c r="L629" s="30">
        <v>0.0</v>
      </c>
      <c r="M629" s="32" t="s">
        <v>39</v>
      </c>
      <c r="N629" s="32" t="s">
        <v>39</v>
      </c>
      <c r="O629" s="30">
        <v>0.0</v>
      </c>
      <c r="P629" s="30">
        <v>0.0</v>
      </c>
      <c r="Q629" s="30">
        <v>0.0</v>
      </c>
      <c r="R629" s="30">
        <v>0.0</v>
      </c>
      <c r="S629" s="30">
        <v>0.0</v>
      </c>
      <c r="T629" s="30">
        <v>0.0</v>
      </c>
      <c r="U629" s="30">
        <v>0.0</v>
      </c>
      <c r="V629" s="30">
        <v>0.0</v>
      </c>
      <c r="W629" s="30">
        <v>0.0</v>
      </c>
      <c r="X629" s="30">
        <v>0.0</v>
      </c>
      <c r="Y629" s="30">
        <v>0.0</v>
      </c>
      <c r="Z629" s="30">
        <v>1.0</v>
      </c>
      <c r="AA629" s="30">
        <v>0.0</v>
      </c>
      <c r="AB629" s="30">
        <v>5.0</v>
      </c>
      <c r="AC629" s="30">
        <v>2.0</v>
      </c>
      <c r="AD629" s="30">
        <v>2.0</v>
      </c>
      <c r="AE629" s="30">
        <v>0.0</v>
      </c>
      <c r="AF629" s="30">
        <v>0.0</v>
      </c>
      <c r="AG629" s="30">
        <v>0.0</v>
      </c>
      <c r="AH629" s="30">
        <v>0.0</v>
      </c>
      <c r="AI629" s="30">
        <v>0.0</v>
      </c>
      <c r="AJ629" s="69"/>
    </row>
    <row r="630">
      <c r="A630" s="30">
        <v>14712.4</v>
      </c>
      <c r="B630" s="80">
        <v>44526.0</v>
      </c>
      <c r="C630" s="80">
        <v>44526.0</v>
      </c>
      <c r="D630" s="32" t="s">
        <v>93</v>
      </c>
      <c r="E630" s="32" t="s">
        <v>94</v>
      </c>
      <c r="J630" s="30">
        <v>1.0</v>
      </c>
      <c r="K630" s="30">
        <v>0.0</v>
      </c>
      <c r="L630" s="30">
        <v>0.0</v>
      </c>
      <c r="M630" s="32" t="s">
        <v>39</v>
      </c>
      <c r="N630" s="32" t="s">
        <v>39</v>
      </c>
      <c r="O630" s="30">
        <v>0.0</v>
      </c>
      <c r="P630" s="30">
        <v>0.0</v>
      </c>
      <c r="Q630" s="30">
        <v>0.0</v>
      </c>
      <c r="R630" s="30">
        <v>0.0</v>
      </c>
      <c r="S630" s="30">
        <v>0.0</v>
      </c>
      <c r="T630" s="30">
        <v>0.0</v>
      </c>
      <c r="U630" s="30">
        <v>0.0</v>
      </c>
      <c r="V630" s="30">
        <v>0.0</v>
      </c>
      <c r="W630" s="30">
        <v>0.0</v>
      </c>
      <c r="X630" s="30">
        <v>0.0</v>
      </c>
      <c r="Y630" s="30">
        <v>0.0</v>
      </c>
      <c r="Z630" s="30">
        <v>1.0</v>
      </c>
      <c r="AA630" s="30">
        <v>0.0</v>
      </c>
      <c r="AB630" s="30">
        <v>5.0</v>
      </c>
      <c r="AC630" s="30">
        <v>2.0</v>
      </c>
      <c r="AD630" s="30">
        <v>2.0</v>
      </c>
      <c r="AE630" s="30">
        <v>0.0</v>
      </c>
      <c r="AF630" s="30">
        <v>0.0</v>
      </c>
      <c r="AG630" s="30">
        <v>0.0</v>
      </c>
      <c r="AH630" s="30">
        <v>0.0</v>
      </c>
      <c r="AI630" s="30">
        <v>0.0</v>
      </c>
      <c r="AJ630" s="69"/>
    </row>
    <row r="631">
      <c r="A631" s="30">
        <v>14712.5</v>
      </c>
      <c r="B631" s="80">
        <v>44526.0</v>
      </c>
      <c r="C631" s="80">
        <v>44526.0</v>
      </c>
      <c r="D631" s="32" t="s">
        <v>93</v>
      </c>
      <c r="E631" s="32" t="s">
        <v>94</v>
      </c>
      <c r="F631" s="32" t="s">
        <v>123</v>
      </c>
      <c r="G631" s="33" t="s">
        <v>109</v>
      </c>
      <c r="H631" s="34">
        <v>27529.0</v>
      </c>
      <c r="I631" s="35"/>
      <c r="J631" s="30">
        <v>0.0</v>
      </c>
      <c r="K631" s="30">
        <v>1.0</v>
      </c>
      <c r="L631" s="30">
        <v>0.0</v>
      </c>
      <c r="M631" s="32" t="s">
        <v>39</v>
      </c>
      <c r="N631" s="32" t="s">
        <v>39</v>
      </c>
      <c r="O631" s="30">
        <v>0.0</v>
      </c>
      <c r="P631" s="30">
        <v>0.0</v>
      </c>
      <c r="Q631" s="30">
        <v>0.0</v>
      </c>
      <c r="R631" s="30">
        <v>0.0</v>
      </c>
      <c r="S631" s="30">
        <v>0.0</v>
      </c>
      <c r="T631" s="30">
        <v>0.0</v>
      </c>
      <c r="U631" s="30">
        <v>0.0</v>
      </c>
      <c r="V631" s="30">
        <v>0.0</v>
      </c>
      <c r="W631" s="30">
        <v>0.0</v>
      </c>
      <c r="X631" s="30">
        <v>0.0</v>
      </c>
      <c r="Y631" s="30">
        <v>0.0</v>
      </c>
      <c r="Z631" s="30">
        <v>1.0</v>
      </c>
      <c r="AA631" s="30">
        <v>0.0</v>
      </c>
      <c r="AB631" s="30">
        <v>5.0</v>
      </c>
      <c r="AC631" s="30">
        <v>2.0</v>
      </c>
      <c r="AD631" s="30">
        <v>2.0</v>
      </c>
      <c r="AE631" s="30">
        <v>0.0</v>
      </c>
      <c r="AF631" s="30">
        <v>0.0</v>
      </c>
      <c r="AG631" s="30">
        <v>0.0</v>
      </c>
      <c r="AH631" s="30">
        <v>0.0</v>
      </c>
      <c r="AI631" s="30">
        <v>0.0</v>
      </c>
      <c r="AJ631" s="69"/>
    </row>
    <row r="632">
      <c r="A632" s="30">
        <v>14712.6</v>
      </c>
      <c r="B632" s="80">
        <v>44526.0</v>
      </c>
      <c r="C632" s="80">
        <v>44526.0</v>
      </c>
      <c r="D632" s="32" t="s">
        <v>93</v>
      </c>
      <c r="E632" s="32" t="s">
        <v>94</v>
      </c>
      <c r="J632" s="30">
        <v>1.0</v>
      </c>
      <c r="K632" s="30">
        <v>0.0</v>
      </c>
      <c r="L632" s="30">
        <v>0.0</v>
      </c>
      <c r="M632" s="32" t="s">
        <v>39</v>
      </c>
      <c r="N632" s="32" t="s">
        <v>39</v>
      </c>
      <c r="O632" s="30">
        <v>0.0</v>
      </c>
      <c r="P632" s="30">
        <v>0.0</v>
      </c>
      <c r="Q632" s="30">
        <v>0.0</v>
      </c>
      <c r="R632" s="30">
        <v>0.0</v>
      </c>
      <c r="S632" s="30">
        <v>0.0</v>
      </c>
      <c r="T632" s="30">
        <v>0.0</v>
      </c>
      <c r="U632" s="30">
        <v>0.0</v>
      </c>
      <c r="V632" s="30">
        <v>0.0</v>
      </c>
      <c r="W632" s="30">
        <v>0.0</v>
      </c>
      <c r="X632" s="30">
        <v>0.0</v>
      </c>
      <c r="Y632" s="30">
        <v>0.0</v>
      </c>
      <c r="Z632" s="30">
        <v>2.0</v>
      </c>
      <c r="AA632" s="30">
        <v>1.0</v>
      </c>
      <c r="AB632" s="30">
        <v>5.0</v>
      </c>
      <c r="AC632" s="30">
        <v>2.0</v>
      </c>
      <c r="AD632" s="30">
        <v>2.0</v>
      </c>
      <c r="AE632" s="30">
        <v>0.0</v>
      </c>
      <c r="AF632" s="30">
        <v>0.0</v>
      </c>
      <c r="AG632" s="30">
        <v>0.0</v>
      </c>
      <c r="AH632" s="30">
        <v>0.0</v>
      </c>
      <c r="AI632" s="30">
        <v>0.0</v>
      </c>
      <c r="AJ632" s="69"/>
    </row>
    <row r="633">
      <c r="A633" s="30">
        <v>14713.1</v>
      </c>
      <c r="B633" s="80">
        <v>44526.0</v>
      </c>
      <c r="C633" s="80">
        <v>44526.0</v>
      </c>
      <c r="D633" s="32" t="s">
        <v>93</v>
      </c>
      <c r="E633" s="32" t="s">
        <v>94</v>
      </c>
      <c r="J633" s="30">
        <v>1.0</v>
      </c>
      <c r="K633" s="30">
        <v>0.0</v>
      </c>
      <c r="L633" s="30">
        <v>0.0</v>
      </c>
      <c r="M633" s="32" t="s">
        <v>39</v>
      </c>
      <c r="N633" s="32" t="s">
        <v>39</v>
      </c>
      <c r="O633" s="30">
        <v>0.0</v>
      </c>
      <c r="P633" s="30">
        <v>0.0</v>
      </c>
      <c r="Q633" s="30">
        <v>0.0</v>
      </c>
      <c r="R633" s="30">
        <v>0.0</v>
      </c>
      <c r="S633" s="30">
        <v>0.0</v>
      </c>
      <c r="T633" s="30">
        <v>0.0</v>
      </c>
      <c r="U633" s="30">
        <v>0.0</v>
      </c>
      <c r="V633" s="30">
        <v>0.0</v>
      </c>
      <c r="W633" s="30">
        <v>0.0</v>
      </c>
      <c r="X633" s="30">
        <v>0.0</v>
      </c>
      <c r="Y633" s="30">
        <v>0.0</v>
      </c>
      <c r="Z633" s="30">
        <v>1.0</v>
      </c>
      <c r="AA633" s="30">
        <v>2.0</v>
      </c>
      <c r="AB633" s="30">
        <v>5.0</v>
      </c>
      <c r="AC633" s="30">
        <v>2.0</v>
      </c>
      <c r="AD633" s="30">
        <v>2.0</v>
      </c>
      <c r="AE633" s="30">
        <v>0.0</v>
      </c>
      <c r="AF633" s="30">
        <v>0.0</v>
      </c>
      <c r="AG633" s="30">
        <v>0.0</v>
      </c>
      <c r="AH633" s="30">
        <v>0.0</v>
      </c>
      <c r="AI633" s="30">
        <v>0.0</v>
      </c>
      <c r="AJ633" s="69"/>
    </row>
    <row r="634">
      <c r="A634" s="30">
        <v>14713.2</v>
      </c>
      <c r="B634" s="80">
        <v>44526.0</v>
      </c>
      <c r="C634" s="80">
        <v>44526.0</v>
      </c>
      <c r="D634" s="32" t="s">
        <v>93</v>
      </c>
      <c r="E634" s="32" t="s">
        <v>94</v>
      </c>
      <c r="J634" s="30">
        <v>1.0</v>
      </c>
      <c r="K634" s="30">
        <v>0.0</v>
      </c>
      <c r="L634" s="30">
        <v>0.0</v>
      </c>
      <c r="M634" s="32" t="s">
        <v>39</v>
      </c>
      <c r="N634" s="32" t="s">
        <v>39</v>
      </c>
      <c r="O634" s="30">
        <v>0.0</v>
      </c>
      <c r="P634" s="30">
        <v>0.0</v>
      </c>
      <c r="Q634" s="30">
        <v>0.0</v>
      </c>
      <c r="R634" s="30">
        <v>0.0</v>
      </c>
      <c r="S634" s="30">
        <v>0.0</v>
      </c>
      <c r="T634" s="30">
        <v>0.0</v>
      </c>
      <c r="U634" s="30">
        <v>0.0</v>
      </c>
      <c r="V634" s="30">
        <v>0.0</v>
      </c>
      <c r="W634" s="30">
        <v>0.0</v>
      </c>
      <c r="X634" s="30">
        <v>0.0</v>
      </c>
      <c r="Y634" s="30">
        <v>0.0</v>
      </c>
      <c r="Z634" s="30">
        <v>0.0</v>
      </c>
      <c r="AA634" s="30">
        <v>1.0</v>
      </c>
      <c r="AB634" s="30">
        <v>5.0</v>
      </c>
      <c r="AC634" s="30">
        <v>2.0</v>
      </c>
      <c r="AD634" s="30">
        <v>2.0</v>
      </c>
      <c r="AE634" s="30">
        <v>0.0</v>
      </c>
      <c r="AF634" s="30">
        <v>0.0</v>
      </c>
      <c r="AG634" s="30">
        <v>0.0</v>
      </c>
      <c r="AH634" s="30">
        <v>0.0</v>
      </c>
      <c r="AI634" s="30">
        <v>0.0</v>
      </c>
      <c r="AJ634" s="69"/>
    </row>
    <row r="635">
      <c r="A635" s="30">
        <v>14713.3</v>
      </c>
      <c r="B635" s="80">
        <v>44526.0</v>
      </c>
      <c r="C635" s="80">
        <v>44526.0</v>
      </c>
      <c r="D635" s="32" t="s">
        <v>93</v>
      </c>
      <c r="E635" s="32" t="s">
        <v>94</v>
      </c>
      <c r="F635" s="32" t="s">
        <v>123</v>
      </c>
      <c r="G635" s="33" t="s">
        <v>109</v>
      </c>
      <c r="H635" s="34">
        <v>27529.0</v>
      </c>
      <c r="I635" s="35"/>
      <c r="J635" s="30">
        <v>0.0</v>
      </c>
      <c r="K635" s="30">
        <v>1.0</v>
      </c>
      <c r="L635" s="30">
        <v>0.0</v>
      </c>
      <c r="M635" s="32" t="s">
        <v>39</v>
      </c>
      <c r="N635" s="32" t="s">
        <v>39</v>
      </c>
      <c r="O635" s="30">
        <v>0.0</v>
      </c>
      <c r="P635" s="30">
        <v>0.0</v>
      </c>
      <c r="Q635" s="30">
        <v>0.0</v>
      </c>
      <c r="R635" s="30">
        <v>0.0</v>
      </c>
      <c r="S635" s="30">
        <v>0.0</v>
      </c>
      <c r="T635" s="30">
        <v>0.0</v>
      </c>
      <c r="U635" s="30">
        <v>0.0</v>
      </c>
      <c r="V635" s="30">
        <v>0.0</v>
      </c>
      <c r="W635" s="30">
        <v>0.0</v>
      </c>
      <c r="X635" s="30">
        <v>0.0</v>
      </c>
      <c r="Y635" s="30">
        <v>0.0</v>
      </c>
      <c r="Z635" s="30">
        <v>4.0</v>
      </c>
      <c r="AA635" s="30">
        <v>3.0</v>
      </c>
      <c r="AB635" s="30">
        <v>9.0</v>
      </c>
      <c r="AC635" s="30">
        <v>2.0</v>
      </c>
      <c r="AD635" s="30">
        <v>2.0</v>
      </c>
      <c r="AE635" s="30">
        <v>0.0</v>
      </c>
      <c r="AF635" s="30">
        <v>0.0</v>
      </c>
      <c r="AG635" s="30">
        <v>0.0</v>
      </c>
      <c r="AH635" s="30">
        <v>0.0</v>
      </c>
      <c r="AI635" s="30">
        <v>0.0</v>
      </c>
      <c r="AJ635" s="69"/>
    </row>
    <row r="636">
      <c r="A636" s="30">
        <v>14713.4</v>
      </c>
      <c r="B636" s="80">
        <v>44526.0</v>
      </c>
      <c r="C636" s="80">
        <v>44526.0</v>
      </c>
      <c r="D636" s="32" t="s">
        <v>93</v>
      </c>
      <c r="E636" s="32" t="s">
        <v>94</v>
      </c>
      <c r="J636" s="30">
        <v>1.0</v>
      </c>
      <c r="K636" s="30">
        <v>0.0</v>
      </c>
      <c r="L636" s="30">
        <v>0.0</v>
      </c>
      <c r="M636" s="32" t="s">
        <v>39</v>
      </c>
      <c r="N636" s="32" t="s">
        <v>39</v>
      </c>
      <c r="O636" s="30">
        <v>0.0</v>
      </c>
      <c r="P636" s="30">
        <v>0.0</v>
      </c>
      <c r="Q636" s="30">
        <v>0.0</v>
      </c>
      <c r="R636" s="30">
        <v>0.0</v>
      </c>
      <c r="S636" s="30">
        <v>0.0</v>
      </c>
      <c r="T636" s="30">
        <v>0.0</v>
      </c>
      <c r="U636" s="30">
        <v>0.0</v>
      </c>
      <c r="V636" s="30">
        <v>0.0</v>
      </c>
      <c r="W636" s="30">
        <v>0.0</v>
      </c>
      <c r="X636" s="30">
        <v>0.0</v>
      </c>
      <c r="Y636" s="30">
        <v>0.0</v>
      </c>
      <c r="Z636" s="30">
        <v>23.0</v>
      </c>
      <c r="AA636" s="30">
        <v>18.0</v>
      </c>
      <c r="AB636" s="30">
        <v>10.0</v>
      </c>
      <c r="AC636" s="30">
        <v>2.0</v>
      </c>
      <c r="AD636" s="30">
        <v>2.0</v>
      </c>
      <c r="AE636" s="30">
        <v>0.0</v>
      </c>
      <c r="AF636" s="30">
        <v>0.0</v>
      </c>
      <c r="AG636" s="30">
        <v>0.0</v>
      </c>
      <c r="AH636" s="30">
        <v>0.0</v>
      </c>
      <c r="AI636" s="30">
        <v>0.0</v>
      </c>
      <c r="AJ636" s="69"/>
    </row>
    <row r="637">
      <c r="A637" s="30">
        <v>14713.5</v>
      </c>
      <c r="B637" s="80">
        <v>44526.0</v>
      </c>
      <c r="C637" s="80">
        <v>44526.0</v>
      </c>
      <c r="D637" s="32" t="s">
        <v>93</v>
      </c>
      <c r="E637" s="32" t="s">
        <v>94</v>
      </c>
      <c r="J637" s="30">
        <v>1.0</v>
      </c>
      <c r="K637" s="30">
        <v>0.0</v>
      </c>
      <c r="L637" s="30">
        <v>0.0</v>
      </c>
      <c r="M637" s="32" t="s">
        <v>39</v>
      </c>
      <c r="N637" s="32" t="s">
        <v>39</v>
      </c>
      <c r="O637" s="30">
        <v>0.0</v>
      </c>
      <c r="P637" s="30">
        <v>0.0</v>
      </c>
      <c r="Q637" s="30">
        <v>0.0</v>
      </c>
      <c r="R637" s="30">
        <v>0.0</v>
      </c>
      <c r="S637" s="30">
        <v>0.0</v>
      </c>
      <c r="T637" s="30">
        <v>0.0</v>
      </c>
      <c r="U637" s="30">
        <v>0.0</v>
      </c>
      <c r="V637" s="30">
        <v>0.0</v>
      </c>
      <c r="W637" s="30">
        <v>0.0</v>
      </c>
      <c r="X637" s="30">
        <v>0.0</v>
      </c>
      <c r="Y637" s="30">
        <v>0.0</v>
      </c>
      <c r="Z637" s="30">
        <v>2.0</v>
      </c>
      <c r="AA637" s="30">
        <v>1.0</v>
      </c>
      <c r="AB637" s="30">
        <v>5.0</v>
      </c>
      <c r="AC637" s="30">
        <v>2.0</v>
      </c>
      <c r="AD637" s="30">
        <v>2.0</v>
      </c>
      <c r="AE637" s="30">
        <v>0.0</v>
      </c>
      <c r="AF637" s="30">
        <v>0.0</v>
      </c>
      <c r="AG637" s="30">
        <v>0.0</v>
      </c>
      <c r="AH637" s="30">
        <v>0.0</v>
      </c>
      <c r="AI637" s="30">
        <v>0.0</v>
      </c>
      <c r="AJ637" s="69"/>
    </row>
    <row r="638">
      <c r="A638" s="30">
        <v>14713.6</v>
      </c>
      <c r="B638" s="80">
        <v>44526.0</v>
      </c>
      <c r="C638" s="80">
        <v>44526.0</v>
      </c>
      <c r="D638" s="32" t="s">
        <v>93</v>
      </c>
      <c r="E638" s="32" t="s">
        <v>94</v>
      </c>
      <c r="J638" s="30">
        <v>1.0</v>
      </c>
      <c r="K638" s="30">
        <v>0.0</v>
      </c>
      <c r="L638" s="30">
        <v>0.0</v>
      </c>
      <c r="M638" s="32" t="s">
        <v>39</v>
      </c>
      <c r="N638" s="32" t="s">
        <v>39</v>
      </c>
      <c r="O638" s="30">
        <v>0.0</v>
      </c>
      <c r="P638" s="30">
        <v>0.0</v>
      </c>
      <c r="Q638" s="30">
        <v>0.0</v>
      </c>
      <c r="R638" s="30">
        <v>0.0</v>
      </c>
      <c r="S638" s="30">
        <v>0.0</v>
      </c>
      <c r="T638" s="30">
        <v>0.0</v>
      </c>
      <c r="U638" s="30">
        <v>0.0</v>
      </c>
      <c r="V638" s="30">
        <v>0.0</v>
      </c>
      <c r="W638" s="30">
        <v>0.0</v>
      </c>
      <c r="X638" s="30">
        <v>0.0</v>
      </c>
      <c r="Y638" s="30">
        <v>0.0</v>
      </c>
      <c r="Z638" s="30">
        <v>2.0</v>
      </c>
      <c r="AA638" s="30">
        <v>1.0</v>
      </c>
      <c r="AB638" s="30">
        <v>0.0</v>
      </c>
      <c r="AC638" s="30">
        <v>0.0</v>
      </c>
      <c r="AD638" s="30">
        <v>2.0</v>
      </c>
      <c r="AE638" s="30">
        <v>0.0</v>
      </c>
      <c r="AF638" s="30">
        <v>0.0</v>
      </c>
      <c r="AG638" s="30">
        <v>0.0</v>
      </c>
      <c r="AH638" s="30">
        <v>0.0</v>
      </c>
      <c r="AI638" s="30">
        <v>0.0</v>
      </c>
      <c r="AJ638" s="69"/>
    </row>
    <row r="639">
      <c r="A639" s="30">
        <v>14714.1</v>
      </c>
      <c r="B639" s="80">
        <v>44526.0</v>
      </c>
      <c r="C639" s="80">
        <v>44526.0</v>
      </c>
      <c r="D639" s="32" t="s">
        <v>93</v>
      </c>
      <c r="E639" s="32" t="s">
        <v>94</v>
      </c>
      <c r="J639" s="30">
        <v>1.0</v>
      </c>
      <c r="K639" s="30">
        <v>0.0</v>
      </c>
      <c r="L639" s="30">
        <v>0.0</v>
      </c>
      <c r="M639" s="32" t="s">
        <v>39</v>
      </c>
      <c r="N639" s="32" t="s">
        <v>39</v>
      </c>
      <c r="O639" s="30">
        <v>0.0</v>
      </c>
      <c r="P639" s="30">
        <v>0.0</v>
      </c>
      <c r="Q639" s="30">
        <v>0.0</v>
      </c>
      <c r="R639" s="30">
        <v>0.0</v>
      </c>
      <c r="S639" s="30">
        <v>0.0</v>
      </c>
      <c r="T639" s="30">
        <v>0.0</v>
      </c>
      <c r="U639" s="30">
        <v>0.0</v>
      </c>
      <c r="V639" s="30">
        <v>0.0</v>
      </c>
      <c r="W639" s="30">
        <v>0.0</v>
      </c>
      <c r="X639" s="30">
        <v>0.0</v>
      </c>
      <c r="Y639" s="30">
        <v>0.0</v>
      </c>
      <c r="Z639" s="30">
        <v>15.0</v>
      </c>
      <c r="AA639" s="30">
        <v>8.0</v>
      </c>
      <c r="AB639" s="30">
        <v>10.0</v>
      </c>
      <c r="AC639" s="30">
        <v>2.0</v>
      </c>
      <c r="AD639" s="30">
        <v>1.0</v>
      </c>
      <c r="AE639" s="30">
        <v>0.0</v>
      </c>
      <c r="AF639" s="30">
        <v>0.0</v>
      </c>
      <c r="AG639" s="30">
        <v>0.0</v>
      </c>
      <c r="AH639" s="30">
        <v>0.0</v>
      </c>
      <c r="AI639" s="30">
        <v>0.0</v>
      </c>
      <c r="AJ639" s="69"/>
    </row>
    <row r="640">
      <c r="A640" s="30">
        <v>14714.2</v>
      </c>
      <c r="B640" s="80">
        <v>44526.0</v>
      </c>
      <c r="C640" s="80">
        <v>44526.0</v>
      </c>
      <c r="D640" s="32" t="s">
        <v>93</v>
      </c>
      <c r="E640" s="32" t="s">
        <v>94</v>
      </c>
      <c r="F640" s="32" t="s">
        <v>123</v>
      </c>
      <c r="G640" s="33" t="s">
        <v>109</v>
      </c>
      <c r="H640" s="34">
        <v>27529.0</v>
      </c>
      <c r="I640" s="35"/>
      <c r="J640" s="30">
        <v>0.0</v>
      </c>
      <c r="K640" s="30">
        <v>1.0</v>
      </c>
      <c r="L640" s="30">
        <v>0.0</v>
      </c>
      <c r="M640" s="32" t="s">
        <v>39</v>
      </c>
      <c r="N640" s="32" t="s">
        <v>39</v>
      </c>
      <c r="O640" s="30">
        <v>0.0</v>
      </c>
      <c r="P640" s="30">
        <v>0.0</v>
      </c>
      <c r="Q640" s="30">
        <v>0.0</v>
      </c>
      <c r="R640" s="30">
        <v>0.0</v>
      </c>
      <c r="S640" s="30">
        <v>0.0</v>
      </c>
      <c r="T640" s="30">
        <v>0.0</v>
      </c>
      <c r="U640" s="30">
        <v>0.0</v>
      </c>
      <c r="V640" s="30">
        <v>0.0</v>
      </c>
      <c r="W640" s="30">
        <v>0.0</v>
      </c>
      <c r="X640" s="30">
        <v>0.0</v>
      </c>
      <c r="Y640" s="30">
        <v>0.0</v>
      </c>
      <c r="Z640" s="30">
        <v>3.0</v>
      </c>
      <c r="AA640" s="30">
        <v>2.0</v>
      </c>
      <c r="AB640" s="30">
        <v>5.0</v>
      </c>
      <c r="AC640" s="30">
        <v>2.0</v>
      </c>
      <c r="AD640" s="30">
        <v>1.0</v>
      </c>
      <c r="AE640" s="30">
        <v>0.0</v>
      </c>
      <c r="AF640" s="30">
        <v>0.0</v>
      </c>
      <c r="AG640" s="30">
        <v>0.0</v>
      </c>
      <c r="AH640" s="30">
        <v>0.0</v>
      </c>
      <c r="AI640" s="30">
        <v>0.0</v>
      </c>
      <c r="AJ640" s="69"/>
    </row>
    <row r="641">
      <c r="A641" s="30">
        <v>14714.3</v>
      </c>
      <c r="B641" s="80">
        <v>44526.0</v>
      </c>
      <c r="C641" s="80">
        <v>44526.0</v>
      </c>
      <c r="D641" s="32" t="s">
        <v>93</v>
      </c>
      <c r="E641" s="32" t="s">
        <v>94</v>
      </c>
      <c r="J641" s="30">
        <v>1.0</v>
      </c>
      <c r="K641" s="30">
        <v>0.0</v>
      </c>
      <c r="L641" s="30">
        <v>0.0</v>
      </c>
      <c r="M641" s="32" t="s">
        <v>39</v>
      </c>
      <c r="N641" s="32" t="s">
        <v>39</v>
      </c>
      <c r="O641" s="30">
        <v>1.0</v>
      </c>
      <c r="P641" s="30">
        <v>0.0</v>
      </c>
      <c r="Q641" s="30">
        <v>0.0</v>
      </c>
      <c r="R641" s="30">
        <v>0.0</v>
      </c>
      <c r="S641" s="30">
        <v>0.0</v>
      </c>
      <c r="T641" s="30">
        <v>0.0</v>
      </c>
      <c r="U641" s="30">
        <v>0.0</v>
      </c>
      <c r="V641" s="30">
        <v>0.0</v>
      </c>
      <c r="W641" s="30">
        <v>0.0</v>
      </c>
      <c r="X641" s="30">
        <v>0.0</v>
      </c>
      <c r="Y641" s="30">
        <v>0.0</v>
      </c>
      <c r="Z641" s="30">
        <v>6.0</v>
      </c>
      <c r="AA641" s="30">
        <v>0.0</v>
      </c>
      <c r="AB641" s="30">
        <v>10.0</v>
      </c>
      <c r="AC641" s="30">
        <v>6.0</v>
      </c>
      <c r="AD641" s="30">
        <v>1.0</v>
      </c>
      <c r="AE641" s="30">
        <v>0.0</v>
      </c>
      <c r="AF641" s="30">
        <v>0.0</v>
      </c>
      <c r="AG641" s="30">
        <v>0.0</v>
      </c>
      <c r="AH641" s="30">
        <v>0.0</v>
      </c>
      <c r="AI641" s="30">
        <v>0.0</v>
      </c>
      <c r="AJ641" s="69"/>
    </row>
    <row r="642">
      <c r="A642" s="30">
        <v>14714.4</v>
      </c>
      <c r="B642" s="80">
        <v>44526.0</v>
      </c>
      <c r="C642" s="80">
        <v>44526.0</v>
      </c>
      <c r="D642" s="32" t="s">
        <v>93</v>
      </c>
      <c r="E642" s="32" t="s">
        <v>94</v>
      </c>
      <c r="J642" s="30">
        <v>1.0</v>
      </c>
      <c r="K642" s="30">
        <v>0.0</v>
      </c>
      <c r="L642" s="30">
        <v>0.0</v>
      </c>
      <c r="M642" s="32" t="s">
        <v>39</v>
      </c>
      <c r="N642" s="32" t="s">
        <v>39</v>
      </c>
      <c r="O642" s="30">
        <v>0.0</v>
      </c>
      <c r="P642" s="30">
        <v>0.0</v>
      </c>
      <c r="Q642" s="30">
        <v>0.0</v>
      </c>
      <c r="R642" s="30">
        <v>0.0</v>
      </c>
      <c r="S642" s="30">
        <v>0.0</v>
      </c>
      <c r="T642" s="30">
        <v>0.0</v>
      </c>
      <c r="U642" s="30">
        <v>0.0</v>
      </c>
      <c r="V642" s="30">
        <v>0.0</v>
      </c>
      <c r="W642" s="30">
        <v>0.0</v>
      </c>
      <c r="X642" s="30">
        <v>0.0</v>
      </c>
      <c r="Y642" s="30">
        <v>0.0</v>
      </c>
      <c r="Z642" s="30">
        <v>4.0</v>
      </c>
      <c r="AA642" s="30">
        <v>0.0</v>
      </c>
      <c r="AB642" s="30">
        <v>5.0</v>
      </c>
      <c r="AC642" s="30">
        <v>2.0</v>
      </c>
      <c r="AD642" s="30">
        <v>1.0</v>
      </c>
      <c r="AE642" s="30">
        <v>0.0</v>
      </c>
      <c r="AF642" s="30">
        <v>0.0</v>
      </c>
      <c r="AG642" s="30">
        <v>0.0</v>
      </c>
      <c r="AH642" s="30">
        <v>0.0</v>
      </c>
      <c r="AI642" s="30">
        <v>0.0</v>
      </c>
      <c r="AJ642" s="69"/>
    </row>
    <row r="643">
      <c r="A643" s="30">
        <v>14714.5</v>
      </c>
      <c r="B643" s="80">
        <v>44526.0</v>
      </c>
      <c r="C643" s="80">
        <v>44526.0</v>
      </c>
      <c r="D643" s="32" t="s">
        <v>93</v>
      </c>
      <c r="E643" s="32" t="s">
        <v>94</v>
      </c>
      <c r="J643" s="30">
        <v>1.0</v>
      </c>
      <c r="K643" s="30">
        <v>0.0</v>
      </c>
      <c r="L643" s="30">
        <v>0.0</v>
      </c>
      <c r="M643" s="32" t="s">
        <v>39</v>
      </c>
      <c r="N643" s="32" t="s">
        <v>39</v>
      </c>
      <c r="O643" s="30">
        <v>0.0</v>
      </c>
      <c r="P643" s="30">
        <v>0.0</v>
      </c>
      <c r="Q643" s="30">
        <v>0.0</v>
      </c>
      <c r="R643" s="30">
        <v>0.0</v>
      </c>
      <c r="S643" s="30">
        <v>0.0</v>
      </c>
      <c r="T643" s="30">
        <v>0.0</v>
      </c>
      <c r="U643" s="30">
        <v>0.0</v>
      </c>
      <c r="V643" s="30">
        <v>0.0</v>
      </c>
      <c r="W643" s="30">
        <v>0.0</v>
      </c>
      <c r="X643" s="30">
        <v>0.0</v>
      </c>
      <c r="Y643" s="30">
        <v>0.0</v>
      </c>
      <c r="Z643" s="30">
        <v>1.0</v>
      </c>
      <c r="AA643" s="30">
        <v>0.0</v>
      </c>
      <c r="AB643" s="30">
        <v>10.0</v>
      </c>
      <c r="AC643" s="30">
        <v>2.0</v>
      </c>
      <c r="AD643" s="30">
        <v>1.0</v>
      </c>
      <c r="AE643" s="30">
        <v>0.0</v>
      </c>
      <c r="AF643" s="30">
        <v>0.0</v>
      </c>
      <c r="AG643" s="30">
        <v>0.0</v>
      </c>
      <c r="AH643" s="30">
        <v>0.0</v>
      </c>
      <c r="AI643" s="30">
        <v>0.0</v>
      </c>
      <c r="AJ643" s="69"/>
    </row>
    <row r="644">
      <c r="A644" s="30">
        <v>14714.6</v>
      </c>
      <c r="B644" s="80">
        <v>44526.0</v>
      </c>
      <c r="C644" s="80">
        <v>44526.0</v>
      </c>
      <c r="D644" s="32" t="s">
        <v>93</v>
      </c>
      <c r="E644" s="32" t="s">
        <v>94</v>
      </c>
      <c r="F644" s="32" t="s">
        <v>123</v>
      </c>
      <c r="G644" s="33" t="s">
        <v>109</v>
      </c>
      <c r="H644" s="34">
        <v>27529.0</v>
      </c>
      <c r="I644" s="35"/>
      <c r="J644" s="30">
        <v>0.0</v>
      </c>
      <c r="K644" s="30">
        <v>1.0</v>
      </c>
      <c r="L644" s="30">
        <v>0.0</v>
      </c>
      <c r="M644" s="32" t="s">
        <v>39</v>
      </c>
      <c r="N644" s="32" t="s">
        <v>39</v>
      </c>
      <c r="O644" s="30">
        <v>0.0</v>
      </c>
      <c r="P644" s="30">
        <v>0.0</v>
      </c>
      <c r="Q644" s="30">
        <v>0.0</v>
      </c>
      <c r="R644" s="30">
        <v>0.0</v>
      </c>
      <c r="S644" s="30">
        <v>0.0</v>
      </c>
      <c r="T644" s="30">
        <v>0.0</v>
      </c>
      <c r="U644" s="30">
        <v>0.0</v>
      </c>
      <c r="V644" s="30">
        <v>0.0</v>
      </c>
      <c r="W644" s="30">
        <v>0.0</v>
      </c>
      <c r="X644" s="30">
        <v>0.0</v>
      </c>
      <c r="Y644" s="30">
        <v>0.0</v>
      </c>
      <c r="Z644" s="30">
        <v>3.0</v>
      </c>
      <c r="AA644" s="30">
        <v>1.0</v>
      </c>
      <c r="AB644" s="30">
        <v>5.0</v>
      </c>
      <c r="AC644" s="30">
        <v>2.0</v>
      </c>
      <c r="AD644" s="30">
        <v>2.0</v>
      </c>
      <c r="AE644" s="30">
        <v>0.0</v>
      </c>
      <c r="AF644" s="30">
        <v>0.0</v>
      </c>
      <c r="AG644" s="30">
        <v>0.0</v>
      </c>
      <c r="AH644" s="30">
        <v>0.0</v>
      </c>
      <c r="AI644" s="30">
        <v>0.0</v>
      </c>
      <c r="AJ644" s="69"/>
    </row>
    <row r="645">
      <c r="A645" s="30">
        <v>14715.1</v>
      </c>
      <c r="B645" s="80">
        <v>44526.0</v>
      </c>
      <c r="C645" s="80">
        <v>44526.0</v>
      </c>
      <c r="D645" s="32" t="s">
        <v>93</v>
      </c>
      <c r="E645" s="32" t="s">
        <v>94</v>
      </c>
      <c r="F645" s="32" t="s">
        <v>123</v>
      </c>
      <c r="G645" s="33" t="s">
        <v>109</v>
      </c>
      <c r="H645" s="34">
        <v>27529.0</v>
      </c>
      <c r="I645" s="35"/>
      <c r="J645" s="30">
        <v>0.0</v>
      </c>
      <c r="K645" s="30">
        <v>1.0</v>
      </c>
      <c r="L645" s="30">
        <v>0.0</v>
      </c>
      <c r="M645" s="32" t="s">
        <v>39</v>
      </c>
      <c r="N645" s="32" t="s">
        <v>39</v>
      </c>
      <c r="O645" s="30">
        <v>0.0</v>
      </c>
      <c r="P645" s="30">
        <v>0.0</v>
      </c>
      <c r="Q645" s="30">
        <v>0.0</v>
      </c>
      <c r="R645" s="30">
        <v>0.0</v>
      </c>
      <c r="S645" s="30">
        <v>0.0</v>
      </c>
      <c r="T645" s="30">
        <v>0.0</v>
      </c>
      <c r="U645" s="30">
        <v>0.0</v>
      </c>
      <c r="V645" s="30">
        <v>0.0</v>
      </c>
      <c r="W645" s="30">
        <v>0.0</v>
      </c>
      <c r="X645" s="30">
        <v>0.0</v>
      </c>
      <c r="Y645" s="30">
        <v>0.0</v>
      </c>
      <c r="Z645" s="30">
        <v>2.0</v>
      </c>
      <c r="AA645" s="30">
        <v>1.0</v>
      </c>
      <c r="AB645" s="30">
        <v>5.0</v>
      </c>
      <c r="AC645" s="30">
        <v>0.0</v>
      </c>
      <c r="AD645" s="30">
        <v>0.0</v>
      </c>
      <c r="AE645" s="30">
        <v>0.0</v>
      </c>
      <c r="AF645" s="30">
        <v>0.0</v>
      </c>
      <c r="AG645" s="30">
        <v>0.0</v>
      </c>
      <c r="AH645" s="30">
        <v>0.0</v>
      </c>
      <c r="AI645" s="30">
        <v>0.0</v>
      </c>
      <c r="AJ645" s="69"/>
    </row>
    <row r="646">
      <c r="A646" s="30">
        <v>14715.2</v>
      </c>
      <c r="B646" s="80">
        <v>44526.0</v>
      </c>
      <c r="C646" s="80">
        <v>44526.0</v>
      </c>
      <c r="D646" s="32" t="s">
        <v>93</v>
      </c>
      <c r="E646" s="32" t="s">
        <v>94</v>
      </c>
      <c r="F646" s="32" t="s">
        <v>123</v>
      </c>
      <c r="G646" s="33" t="s">
        <v>109</v>
      </c>
      <c r="H646" s="34">
        <v>27529.0</v>
      </c>
      <c r="I646" s="35"/>
      <c r="J646" s="30">
        <v>0.0</v>
      </c>
      <c r="K646" s="30">
        <v>1.0</v>
      </c>
      <c r="L646" s="30">
        <v>0.0</v>
      </c>
      <c r="M646" s="32" t="s">
        <v>39</v>
      </c>
      <c r="N646" s="32" t="s">
        <v>39</v>
      </c>
      <c r="O646" s="30">
        <v>0.0</v>
      </c>
      <c r="P646" s="30">
        <v>0.0</v>
      </c>
      <c r="Q646" s="30">
        <v>0.0</v>
      </c>
      <c r="R646" s="30">
        <v>0.0</v>
      </c>
      <c r="S646" s="30">
        <v>0.0</v>
      </c>
      <c r="T646" s="30">
        <v>0.0</v>
      </c>
      <c r="U646" s="30">
        <v>0.0</v>
      </c>
      <c r="V646" s="30">
        <v>0.0</v>
      </c>
      <c r="W646" s="30">
        <v>0.0</v>
      </c>
      <c r="X646" s="30">
        <v>0.0</v>
      </c>
      <c r="Y646" s="30">
        <v>0.0</v>
      </c>
      <c r="Z646" s="30">
        <v>2.0</v>
      </c>
      <c r="AA646" s="30">
        <v>1.0</v>
      </c>
      <c r="AB646" s="30">
        <v>5.0</v>
      </c>
      <c r="AC646" s="30">
        <v>0.0</v>
      </c>
      <c r="AD646" s="30">
        <v>0.0</v>
      </c>
      <c r="AE646" s="30">
        <v>0.0</v>
      </c>
      <c r="AF646" s="30">
        <v>0.0</v>
      </c>
      <c r="AG646" s="30">
        <v>0.0</v>
      </c>
      <c r="AH646" s="30">
        <v>0.0</v>
      </c>
      <c r="AI646" s="30">
        <v>0.0</v>
      </c>
      <c r="AJ646" s="69"/>
    </row>
    <row r="647">
      <c r="A647" s="30">
        <v>14715.3</v>
      </c>
      <c r="B647" s="80">
        <v>44526.0</v>
      </c>
      <c r="C647" s="80">
        <v>44526.0</v>
      </c>
      <c r="D647" s="32" t="s">
        <v>93</v>
      </c>
      <c r="E647" s="32" t="s">
        <v>94</v>
      </c>
      <c r="J647" s="30">
        <v>1.0</v>
      </c>
      <c r="K647" s="30">
        <v>0.0</v>
      </c>
      <c r="L647" s="30">
        <v>0.0</v>
      </c>
      <c r="M647" s="32" t="s">
        <v>39</v>
      </c>
      <c r="N647" s="32" t="s">
        <v>39</v>
      </c>
      <c r="O647" s="30">
        <v>0.0</v>
      </c>
      <c r="P647" s="30">
        <v>0.0</v>
      </c>
      <c r="Q647" s="30">
        <v>0.0</v>
      </c>
      <c r="R647" s="30">
        <v>0.0</v>
      </c>
      <c r="S647" s="30">
        <v>0.0</v>
      </c>
      <c r="T647" s="30">
        <v>0.0</v>
      </c>
      <c r="U647" s="30">
        <v>0.0</v>
      </c>
      <c r="V647" s="30">
        <v>0.0</v>
      </c>
      <c r="W647" s="30">
        <v>0.0</v>
      </c>
      <c r="X647" s="30">
        <v>0.0</v>
      </c>
      <c r="Y647" s="30">
        <v>0.0</v>
      </c>
      <c r="Z647" s="30">
        <v>0.0</v>
      </c>
      <c r="AA647" s="30">
        <v>3.0</v>
      </c>
      <c r="AB647" s="30">
        <v>10.0</v>
      </c>
      <c r="AC647" s="30">
        <v>0.0</v>
      </c>
      <c r="AD647" s="30">
        <v>0.0</v>
      </c>
      <c r="AE647" s="30">
        <v>0.0</v>
      </c>
      <c r="AF647" s="30">
        <v>0.0</v>
      </c>
      <c r="AG647" s="30">
        <v>0.0</v>
      </c>
      <c r="AH647" s="30">
        <v>0.0</v>
      </c>
      <c r="AI647" s="30">
        <v>0.0</v>
      </c>
      <c r="AJ647" s="69"/>
    </row>
    <row r="648">
      <c r="A648" s="30">
        <v>14715.4</v>
      </c>
      <c r="B648" s="80">
        <v>44526.0</v>
      </c>
      <c r="C648" s="80">
        <v>44526.0</v>
      </c>
      <c r="D648" s="32" t="s">
        <v>93</v>
      </c>
      <c r="E648" s="32" t="s">
        <v>94</v>
      </c>
      <c r="J648" s="30">
        <v>1.0</v>
      </c>
      <c r="K648" s="30">
        <v>0.0</v>
      </c>
      <c r="L648" s="30">
        <v>0.0</v>
      </c>
      <c r="M648" s="32" t="s">
        <v>39</v>
      </c>
      <c r="N648" s="32" t="s">
        <v>39</v>
      </c>
      <c r="O648" s="30">
        <v>0.0</v>
      </c>
      <c r="P648" s="30">
        <v>0.0</v>
      </c>
      <c r="Q648" s="30">
        <v>0.0</v>
      </c>
      <c r="R648" s="30">
        <v>0.0</v>
      </c>
      <c r="S648" s="30">
        <v>0.0</v>
      </c>
      <c r="T648" s="30">
        <v>0.0</v>
      </c>
      <c r="U648" s="30">
        <v>0.0</v>
      </c>
      <c r="V648" s="30">
        <v>0.0</v>
      </c>
      <c r="W648" s="30">
        <v>0.0</v>
      </c>
      <c r="X648" s="30">
        <v>0.0</v>
      </c>
      <c r="Y648" s="30">
        <v>0.0</v>
      </c>
      <c r="Z648" s="30">
        <v>0.0</v>
      </c>
      <c r="AA648" s="30">
        <v>0.0</v>
      </c>
      <c r="AB648" s="30">
        <v>10.0</v>
      </c>
      <c r="AC648" s="30">
        <v>0.0</v>
      </c>
      <c r="AD648" s="30">
        <v>0.0</v>
      </c>
      <c r="AE648" s="30">
        <v>0.0</v>
      </c>
      <c r="AF648" s="30">
        <v>0.0</v>
      </c>
      <c r="AG648" s="30">
        <v>0.0</v>
      </c>
      <c r="AH648" s="30">
        <v>0.0</v>
      </c>
      <c r="AI648" s="30">
        <v>0.0</v>
      </c>
      <c r="AJ648" s="69"/>
    </row>
    <row r="649">
      <c r="A649" s="30">
        <v>14715.5</v>
      </c>
      <c r="B649" s="80">
        <v>44526.0</v>
      </c>
      <c r="C649" s="80">
        <v>44526.0</v>
      </c>
      <c r="D649" s="32" t="s">
        <v>93</v>
      </c>
      <c r="E649" s="32" t="s">
        <v>94</v>
      </c>
      <c r="J649" s="30">
        <v>1.0</v>
      </c>
      <c r="K649" s="30">
        <v>0.0</v>
      </c>
      <c r="L649" s="30">
        <v>0.0</v>
      </c>
      <c r="M649" s="32" t="s">
        <v>39</v>
      </c>
      <c r="N649" s="32" t="s">
        <v>39</v>
      </c>
      <c r="O649" s="30">
        <v>0.0</v>
      </c>
      <c r="P649" s="30">
        <v>0.0</v>
      </c>
      <c r="Q649" s="30">
        <v>0.0</v>
      </c>
      <c r="R649" s="30">
        <v>0.0</v>
      </c>
      <c r="S649" s="30">
        <v>0.0</v>
      </c>
      <c r="T649" s="30">
        <v>0.0</v>
      </c>
      <c r="U649" s="30">
        <v>0.0</v>
      </c>
      <c r="V649" s="30">
        <v>0.0</v>
      </c>
      <c r="W649" s="30">
        <v>0.0</v>
      </c>
      <c r="X649" s="30">
        <v>0.0</v>
      </c>
      <c r="Y649" s="30">
        <v>0.0</v>
      </c>
      <c r="Z649" s="30">
        <v>8.0</v>
      </c>
      <c r="AA649" s="30">
        <v>3.0</v>
      </c>
      <c r="AB649" s="30">
        <v>10.0</v>
      </c>
      <c r="AC649" s="30">
        <v>0.0</v>
      </c>
      <c r="AD649" s="30">
        <v>0.0</v>
      </c>
      <c r="AE649" s="30">
        <v>0.0</v>
      </c>
      <c r="AF649" s="30">
        <v>0.0</v>
      </c>
      <c r="AG649" s="30">
        <v>0.0</v>
      </c>
      <c r="AH649" s="30">
        <v>0.0</v>
      </c>
      <c r="AI649" s="30">
        <v>0.0</v>
      </c>
      <c r="AJ649" s="69"/>
    </row>
    <row r="650">
      <c r="A650" s="30">
        <v>14715.6</v>
      </c>
      <c r="B650" s="80">
        <v>44526.0</v>
      </c>
      <c r="C650" s="80">
        <v>44526.0</v>
      </c>
      <c r="D650" s="32" t="s">
        <v>93</v>
      </c>
      <c r="E650" s="32" t="s">
        <v>94</v>
      </c>
      <c r="J650" s="30">
        <v>1.0</v>
      </c>
      <c r="K650" s="30">
        <v>0.0</v>
      </c>
      <c r="L650" s="30">
        <v>0.0</v>
      </c>
      <c r="M650" s="32" t="s">
        <v>39</v>
      </c>
      <c r="N650" s="32" t="s">
        <v>39</v>
      </c>
      <c r="O650" s="30">
        <v>0.0</v>
      </c>
      <c r="P650" s="30">
        <v>0.0</v>
      </c>
      <c r="Q650" s="30">
        <v>0.0</v>
      </c>
      <c r="R650" s="30">
        <v>0.0</v>
      </c>
      <c r="S650" s="30">
        <v>0.0</v>
      </c>
      <c r="T650" s="30">
        <v>0.0</v>
      </c>
      <c r="U650" s="30">
        <v>0.0</v>
      </c>
      <c r="V650" s="30">
        <v>0.0</v>
      </c>
      <c r="W650" s="30">
        <v>0.0</v>
      </c>
      <c r="X650" s="30">
        <v>0.0</v>
      </c>
      <c r="Y650" s="30">
        <v>0.0</v>
      </c>
      <c r="Z650" s="30">
        <v>6.0</v>
      </c>
      <c r="AA650" s="30">
        <v>3.0</v>
      </c>
      <c r="AB650" s="30">
        <v>10.0</v>
      </c>
      <c r="AC650" s="30">
        <v>0.0</v>
      </c>
      <c r="AD650" s="30">
        <v>0.0</v>
      </c>
      <c r="AE650" s="30">
        <v>0.0</v>
      </c>
      <c r="AF650" s="30">
        <v>0.0</v>
      </c>
      <c r="AG650" s="30">
        <v>0.0</v>
      </c>
      <c r="AH650" s="30">
        <v>0.0</v>
      </c>
      <c r="AI650" s="30">
        <v>0.0</v>
      </c>
      <c r="AJ650" s="69"/>
    </row>
    <row r="651">
      <c r="A651" s="30">
        <v>14716.1</v>
      </c>
      <c r="B651" s="80">
        <v>44526.0</v>
      </c>
      <c r="C651" s="80">
        <v>44526.0</v>
      </c>
      <c r="D651" s="32" t="s">
        <v>93</v>
      </c>
      <c r="E651" s="32" t="s">
        <v>94</v>
      </c>
      <c r="F651" s="32" t="s">
        <v>123</v>
      </c>
      <c r="G651" s="33" t="s">
        <v>109</v>
      </c>
      <c r="H651" s="34">
        <v>27529.0</v>
      </c>
      <c r="I651" s="35"/>
      <c r="J651" s="30">
        <v>0.0</v>
      </c>
      <c r="K651" s="30">
        <v>1.0</v>
      </c>
      <c r="L651" s="30">
        <v>0.0</v>
      </c>
      <c r="M651" s="32" t="s">
        <v>39</v>
      </c>
      <c r="N651" s="32" t="s">
        <v>39</v>
      </c>
      <c r="O651" s="30">
        <v>0.0</v>
      </c>
      <c r="P651" s="30">
        <v>3.0</v>
      </c>
      <c r="Q651" s="30">
        <v>3.0</v>
      </c>
      <c r="R651" s="30">
        <v>0.0</v>
      </c>
      <c r="S651" s="30">
        <v>0.0</v>
      </c>
      <c r="T651" s="30">
        <v>0.0</v>
      </c>
      <c r="U651" s="30">
        <v>0.0</v>
      </c>
      <c r="V651" s="30">
        <v>0.0</v>
      </c>
      <c r="W651" s="30">
        <v>0.0</v>
      </c>
      <c r="X651" s="30">
        <v>0.0</v>
      </c>
      <c r="Y651" s="30">
        <v>0.0</v>
      </c>
      <c r="Z651" s="30">
        <v>0.0</v>
      </c>
      <c r="AA651" s="30">
        <v>0.0</v>
      </c>
      <c r="AB651" s="30">
        <v>0.0</v>
      </c>
      <c r="AC651" s="30">
        <v>0.0</v>
      </c>
      <c r="AD651" s="30">
        <v>0.0</v>
      </c>
      <c r="AE651" s="30">
        <v>0.0</v>
      </c>
      <c r="AF651" s="30">
        <v>0.0</v>
      </c>
      <c r="AG651" s="30">
        <v>0.0</v>
      </c>
      <c r="AH651" s="30">
        <v>0.0</v>
      </c>
      <c r="AI651" s="30">
        <v>0.0</v>
      </c>
      <c r="AJ651" s="69"/>
    </row>
    <row r="652">
      <c r="A652" s="30">
        <v>14716.2</v>
      </c>
      <c r="B652" s="80">
        <v>44526.0</v>
      </c>
      <c r="C652" s="80">
        <v>44526.0</v>
      </c>
      <c r="D652" s="32" t="s">
        <v>93</v>
      </c>
      <c r="E652" s="32" t="s">
        <v>94</v>
      </c>
      <c r="J652" s="30">
        <v>1.0</v>
      </c>
      <c r="K652" s="30">
        <v>0.0</v>
      </c>
      <c r="L652" s="30">
        <v>0.0</v>
      </c>
      <c r="M652" s="32" t="s">
        <v>39</v>
      </c>
      <c r="N652" s="32" t="s">
        <v>39</v>
      </c>
      <c r="O652" s="30">
        <v>0.0</v>
      </c>
      <c r="P652" s="30">
        <v>0.0</v>
      </c>
      <c r="Q652" s="30">
        <v>0.0</v>
      </c>
      <c r="R652" s="30">
        <v>0.0</v>
      </c>
      <c r="S652" s="30">
        <v>0.0</v>
      </c>
      <c r="T652" s="30">
        <v>0.0</v>
      </c>
      <c r="U652" s="30">
        <v>0.0</v>
      </c>
      <c r="V652" s="30">
        <v>0.0</v>
      </c>
      <c r="W652" s="30">
        <v>0.0</v>
      </c>
      <c r="X652" s="30">
        <v>0.0</v>
      </c>
      <c r="Y652" s="30">
        <v>0.0</v>
      </c>
      <c r="Z652" s="30">
        <v>5.0</v>
      </c>
      <c r="AA652" s="30">
        <v>1.0</v>
      </c>
      <c r="AB652" s="30">
        <v>10.0</v>
      </c>
      <c r="AC652" s="30">
        <v>0.0</v>
      </c>
      <c r="AD652" s="30">
        <v>0.0</v>
      </c>
      <c r="AE652" s="30">
        <v>0.0</v>
      </c>
      <c r="AF652" s="30">
        <v>0.0</v>
      </c>
      <c r="AG652" s="30">
        <v>0.0</v>
      </c>
      <c r="AH652" s="30">
        <v>0.0</v>
      </c>
      <c r="AI652" s="30">
        <v>0.0</v>
      </c>
      <c r="AJ652" s="69"/>
    </row>
    <row r="653">
      <c r="A653" s="30">
        <v>14716.3</v>
      </c>
      <c r="B653" s="80">
        <v>44526.0</v>
      </c>
      <c r="C653" s="80">
        <v>44526.0</v>
      </c>
      <c r="D653" s="32" t="s">
        <v>93</v>
      </c>
      <c r="E653" s="32" t="s">
        <v>94</v>
      </c>
      <c r="J653" s="30">
        <v>1.0</v>
      </c>
      <c r="K653" s="30">
        <v>0.0</v>
      </c>
      <c r="L653" s="30">
        <v>0.0</v>
      </c>
      <c r="M653" s="32" t="s">
        <v>39</v>
      </c>
      <c r="N653" s="32" t="s">
        <v>39</v>
      </c>
      <c r="O653" s="30">
        <v>0.0</v>
      </c>
      <c r="P653" s="30">
        <v>0.0</v>
      </c>
      <c r="Q653" s="30">
        <v>0.0</v>
      </c>
      <c r="R653" s="30">
        <v>0.0</v>
      </c>
      <c r="S653" s="30">
        <v>0.0</v>
      </c>
      <c r="T653" s="30">
        <v>0.0</v>
      </c>
      <c r="U653" s="30">
        <v>0.0</v>
      </c>
      <c r="V653" s="30">
        <v>0.0</v>
      </c>
      <c r="W653" s="30">
        <v>0.0</v>
      </c>
      <c r="X653" s="30">
        <v>0.0</v>
      </c>
      <c r="Y653" s="30">
        <v>0.0</v>
      </c>
      <c r="Z653" s="30">
        <v>5.0</v>
      </c>
      <c r="AA653" s="30">
        <v>0.0</v>
      </c>
      <c r="AB653" s="30">
        <v>5.0</v>
      </c>
      <c r="AC653" s="30">
        <v>0.0</v>
      </c>
      <c r="AD653" s="30">
        <v>0.0</v>
      </c>
      <c r="AE653" s="30">
        <v>0.0</v>
      </c>
      <c r="AF653" s="30">
        <v>0.0</v>
      </c>
      <c r="AG653" s="30">
        <v>0.0</v>
      </c>
      <c r="AH653" s="30">
        <v>0.0</v>
      </c>
      <c r="AI653" s="30">
        <v>0.0</v>
      </c>
      <c r="AJ653" s="69"/>
    </row>
    <row r="654">
      <c r="A654" s="30">
        <v>14716.4</v>
      </c>
      <c r="B654" s="80">
        <v>44526.0</v>
      </c>
      <c r="C654" s="80">
        <v>44526.0</v>
      </c>
      <c r="D654" s="32" t="s">
        <v>93</v>
      </c>
      <c r="E654" s="32" t="s">
        <v>94</v>
      </c>
      <c r="F654" s="32" t="s">
        <v>123</v>
      </c>
      <c r="G654" s="33" t="s">
        <v>109</v>
      </c>
      <c r="H654" s="34">
        <v>27529.0</v>
      </c>
      <c r="I654" s="35"/>
      <c r="J654" s="30">
        <v>0.0</v>
      </c>
      <c r="K654" s="30">
        <v>1.0</v>
      </c>
      <c r="L654" s="30">
        <v>0.0</v>
      </c>
      <c r="M654" s="32" t="s">
        <v>39</v>
      </c>
      <c r="N654" s="32" t="s">
        <v>39</v>
      </c>
      <c r="O654" s="30">
        <v>0.0</v>
      </c>
      <c r="P654" s="30">
        <v>0.0</v>
      </c>
      <c r="Q654" s="30">
        <v>0.0</v>
      </c>
      <c r="R654" s="30">
        <v>0.0</v>
      </c>
      <c r="S654" s="30">
        <v>0.0</v>
      </c>
      <c r="T654" s="30">
        <v>0.0</v>
      </c>
      <c r="U654" s="30">
        <v>0.0</v>
      </c>
      <c r="V654" s="30">
        <v>0.0</v>
      </c>
      <c r="W654" s="30">
        <v>0.0</v>
      </c>
      <c r="X654" s="30">
        <v>0.0</v>
      </c>
      <c r="Y654" s="30">
        <v>0.0</v>
      </c>
      <c r="Z654" s="30">
        <v>0.0</v>
      </c>
      <c r="AA654" s="30">
        <v>0.0</v>
      </c>
      <c r="AB654" s="30">
        <v>0.0</v>
      </c>
      <c r="AC654" s="30">
        <v>0.0</v>
      </c>
      <c r="AD654" s="30">
        <v>0.0</v>
      </c>
      <c r="AE654" s="30">
        <v>1.0</v>
      </c>
      <c r="AF654" s="30">
        <v>0.0</v>
      </c>
      <c r="AG654" s="30">
        <v>0.0</v>
      </c>
      <c r="AH654" s="30">
        <v>0.0</v>
      </c>
      <c r="AI654" s="30">
        <v>2.0</v>
      </c>
      <c r="AJ654" s="69"/>
    </row>
    <row r="655">
      <c r="A655" s="30">
        <v>14716.5</v>
      </c>
      <c r="B655" s="80">
        <v>44526.0</v>
      </c>
      <c r="C655" s="80">
        <v>44526.0</v>
      </c>
      <c r="D655" s="32" t="s">
        <v>93</v>
      </c>
      <c r="E655" s="32" t="s">
        <v>94</v>
      </c>
      <c r="J655" s="30">
        <v>1.0</v>
      </c>
      <c r="K655" s="30">
        <v>0.0</v>
      </c>
      <c r="L655" s="30">
        <v>0.0</v>
      </c>
      <c r="M655" s="32" t="s">
        <v>39</v>
      </c>
      <c r="N655" s="32" t="s">
        <v>49</v>
      </c>
      <c r="O655" s="30">
        <v>0.0</v>
      </c>
      <c r="P655" s="30">
        <v>0.0</v>
      </c>
      <c r="Q655" s="30">
        <v>0.0</v>
      </c>
      <c r="R655" s="30">
        <v>0.0</v>
      </c>
      <c r="S655" s="30">
        <v>0.0</v>
      </c>
      <c r="T655" s="30">
        <v>0.0</v>
      </c>
      <c r="U655" s="30">
        <v>0.0</v>
      </c>
      <c r="V655" s="30">
        <v>0.0</v>
      </c>
      <c r="W655" s="30">
        <v>0.0</v>
      </c>
      <c r="X655" s="30">
        <v>0.0</v>
      </c>
      <c r="Y655" s="30">
        <v>0.0</v>
      </c>
      <c r="Z655" s="30">
        <v>0.0</v>
      </c>
      <c r="AA655" s="30">
        <v>0.0</v>
      </c>
      <c r="AB655" s="30">
        <v>0.0</v>
      </c>
      <c r="AC655" s="30">
        <v>0.0</v>
      </c>
      <c r="AD655" s="30">
        <v>0.0</v>
      </c>
      <c r="AE655" s="30">
        <v>3.0</v>
      </c>
      <c r="AF655" s="30">
        <v>0.0</v>
      </c>
      <c r="AG655" s="30">
        <v>5.0</v>
      </c>
      <c r="AH655" s="30">
        <v>0.0</v>
      </c>
      <c r="AI655" s="30">
        <v>2.0</v>
      </c>
      <c r="AJ655" s="69"/>
    </row>
    <row r="656">
      <c r="A656" s="30">
        <v>14716.6</v>
      </c>
      <c r="B656" s="80">
        <v>44526.0</v>
      </c>
      <c r="C656" s="80">
        <v>44526.0</v>
      </c>
      <c r="D656" s="32" t="s">
        <v>93</v>
      </c>
      <c r="E656" s="32" t="s">
        <v>94</v>
      </c>
      <c r="J656" s="30">
        <v>1.0</v>
      </c>
      <c r="K656" s="30">
        <v>0.0</v>
      </c>
      <c r="L656" s="30">
        <v>0.0</v>
      </c>
      <c r="M656" s="32" t="s">
        <v>39</v>
      </c>
      <c r="N656" s="32" t="s">
        <v>39</v>
      </c>
      <c r="O656" s="30">
        <v>0.0</v>
      </c>
      <c r="P656" s="30">
        <v>0.0</v>
      </c>
      <c r="Q656" s="30">
        <v>0.0</v>
      </c>
      <c r="R656" s="30">
        <v>0.0</v>
      </c>
      <c r="S656" s="30">
        <v>0.0</v>
      </c>
      <c r="T656" s="30">
        <v>0.0</v>
      </c>
      <c r="U656" s="30">
        <v>0.0</v>
      </c>
      <c r="V656" s="30">
        <v>0.0</v>
      </c>
      <c r="W656" s="30">
        <v>0.0</v>
      </c>
      <c r="X656" s="30">
        <v>0.0</v>
      </c>
      <c r="Y656" s="30">
        <v>0.0</v>
      </c>
      <c r="Z656" s="30">
        <v>0.0</v>
      </c>
      <c r="AA656" s="30">
        <v>0.0</v>
      </c>
      <c r="AB656" s="30">
        <v>0.0</v>
      </c>
      <c r="AC656" s="30">
        <v>0.0</v>
      </c>
      <c r="AD656" s="30">
        <v>0.0</v>
      </c>
      <c r="AE656" s="30">
        <v>2.0</v>
      </c>
      <c r="AF656" s="30">
        <v>0.0</v>
      </c>
      <c r="AG656" s="30">
        <v>0.0</v>
      </c>
      <c r="AH656" s="30">
        <v>0.0</v>
      </c>
      <c r="AI656" s="30">
        <v>1.0</v>
      </c>
      <c r="AJ656" s="69"/>
    </row>
    <row r="657">
      <c r="A657" s="30">
        <v>14717.1</v>
      </c>
      <c r="B657" s="80">
        <v>44526.0</v>
      </c>
      <c r="C657" s="80">
        <v>44526.0</v>
      </c>
      <c r="D657" s="32" t="s">
        <v>93</v>
      </c>
      <c r="E657" s="32" t="s">
        <v>94</v>
      </c>
      <c r="J657" s="30">
        <v>1.0</v>
      </c>
      <c r="K657" s="30">
        <v>0.0</v>
      </c>
      <c r="L657" s="30">
        <v>0.0</v>
      </c>
      <c r="M657" s="32" t="s">
        <v>39</v>
      </c>
      <c r="N657" s="32" t="s">
        <v>39</v>
      </c>
      <c r="O657" s="30">
        <v>0.0</v>
      </c>
      <c r="P657" s="30">
        <v>0.0</v>
      </c>
      <c r="Q657" s="30">
        <v>0.0</v>
      </c>
      <c r="R657" s="30">
        <v>0.0</v>
      </c>
      <c r="S657" s="30">
        <v>0.0</v>
      </c>
      <c r="T657" s="30">
        <v>0.0</v>
      </c>
      <c r="U657" s="30">
        <v>0.0</v>
      </c>
      <c r="V657" s="30">
        <v>0.0</v>
      </c>
      <c r="W657" s="30">
        <v>0.0</v>
      </c>
      <c r="X657" s="30">
        <v>0.0</v>
      </c>
      <c r="Y657" s="30">
        <v>0.0</v>
      </c>
      <c r="Z657" s="30">
        <v>0.0</v>
      </c>
      <c r="AA657" s="30">
        <v>0.0</v>
      </c>
      <c r="AB657" s="30">
        <v>0.0</v>
      </c>
      <c r="AC657" s="30">
        <v>0.0</v>
      </c>
      <c r="AD657" s="30">
        <v>0.0</v>
      </c>
      <c r="AE657" s="30">
        <v>2.0</v>
      </c>
      <c r="AF657" s="30">
        <v>2.0</v>
      </c>
      <c r="AG657" s="30">
        <v>5.0</v>
      </c>
      <c r="AH657" s="30">
        <v>0.0</v>
      </c>
      <c r="AI657" s="30">
        <v>2.0</v>
      </c>
      <c r="AJ657" s="69"/>
    </row>
    <row r="658">
      <c r="A658" s="30">
        <v>14717.2</v>
      </c>
      <c r="B658" s="80">
        <v>44526.0</v>
      </c>
      <c r="C658" s="80">
        <v>44526.0</v>
      </c>
      <c r="D658" s="32" t="s">
        <v>93</v>
      </c>
      <c r="E658" s="32" t="s">
        <v>94</v>
      </c>
      <c r="F658" s="32" t="s">
        <v>307</v>
      </c>
      <c r="G658" s="33" t="s">
        <v>109</v>
      </c>
      <c r="H658" s="34">
        <v>27529.0</v>
      </c>
      <c r="I658" s="35"/>
      <c r="J658" s="30">
        <v>0.0</v>
      </c>
      <c r="K658" s="30">
        <v>1.0</v>
      </c>
      <c r="L658" s="30">
        <v>0.0</v>
      </c>
      <c r="M658" s="32" t="s">
        <v>39</v>
      </c>
      <c r="N658" s="32" t="s">
        <v>39</v>
      </c>
      <c r="O658" s="30">
        <v>0.0</v>
      </c>
      <c r="P658" s="30">
        <v>6.0</v>
      </c>
      <c r="Q658" s="30">
        <v>5.0</v>
      </c>
      <c r="R658" s="30">
        <v>0.0</v>
      </c>
      <c r="S658" s="30">
        <v>2.0</v>
      </c>
      <c r="T658" s="30">
        <v>2.0</v>
      </c>
      <c r="U658" s="30">
        <v>0.0</v>
      </c>
      <c r="V658" s="30">
        <v>0.0</v>
      </c>
      <c r="W658" s="30">
        <v>0.0</v>
      </c>
      <c r="X658" s="30">
        <v>0.0</v>
      </c>
      <c r="Y658" s="30">
        <v>0.0</v>
      </c>
      <c r="Z658" s="30">
        <v>0.0</v>
      </c>
      <c r="AA658" s="30">
        <v>0.0</v>
      </c>
      <c r="AB658" s="30">
        <v>0.0</v>
      </c>
      <c r="AC658" s="30">
        <v>0.0</v>
      </c>
      <c r="AD658" s="30">
        <v>0.0</v>
      </c>
      <c r="AE658" s="30">
        <v>0.0</v>
      </c>
      <c r="AF658" s="30">
        <v>0.0</v>
      </c>
      <c r="AG658" s="30">
        <v>0.0</v>
      </c>
      <c r="AH658" s="30">
        <v>0.0</v>
      </c>
      <c r="AI658" s="30">
        <v>0.0</v>
      </c>
      <c r="AJ658" s="69"/>
    </row>
    <row r="659">
      <c r="A659" s="30">
        <v>14717.3</v>
      </c>
      <c r="B659" s="80">
        <v>44526.0</v>
      </c>
      <c r="C659" s="80">
        <v>44526.0</v>
      </c>
      <c r="D659" s="32" t="s">
        <v>93</v>
      </c>
      <c r="E659" s="32" t="s">
        <v>94</v>
      </c>
      <c r="J659" s="30">
        <v>0.0</v>
      </c>
      <c r="K659" s="30">
        <v>0.0</v>
      </c>
      <c r="L659" s="30">
        <v>1.0</v>
      </c>
      <c r="M659" s="32" t="s">
        <v>39</v>
      </c>
      <c r="N659" s="32" t="s">
        <v>39</v>
      </c>
      <c r="O659" s="30">
        <v>2.0</v>
      </c>
      <c r="P659" s="30">
        <v>0.0</v>
      </c>
      <c r="Q659" s="30">
        <v>0.0</v>
      </c>
      <c r="R659" s="30">
        <v>0.0</v>
      </c>
      <c r="S659" s="30">
        <v>2.0</v>
      </c>
      <c r="T659" s="30">
        <v>2.0</v>
      </c>
      <c r="U659" s="30">
        <v>0.0</v>
      </c>
      <c r="V659" s="30">
        <v>0.0</v>
      </c>
      <c r="W659" s="30">
        <v>0.0</v>
      </c>
      <c r="X659" s="30">
        <v>0.0</v>
      </c>
      <c r="Y659" s="30">
        <v>0.0</v>
      </c>
      <c r="Z659" s="30">
        <v>0.0</v>
      </c>
      <c r="AA659" s="30">
        <v>0.0</v>
      </c>
      <c r="AB659" s="30">
        <v>0.0</v>
      </c>
      <c r="AC659" s="30">
        <v>0.0</v>
      </c>
      <c r="AD659" s="30">
        <v>0.0</v>
      </c>
      <c r="AE659" s="30">
        <v>0.0</v>
      </c>
      <c r="AF659" s="30">
        <v>0.0</v>
      </c>
      <c r="AG659" s="30">
        <v>0.0</v>
      </c>
      <c r="AH659" s="30">
        <v>0.0</v>
      </c>
      <c r="AI659" s="30">
        <v>0.0</v>
      </c>
      <c r="AJ659" s="69"/>
    </row>
    <row r="660">
      <c r="A660" s="30">
        <v>14717.4</v>
      </c>
      <c r="B660" s="80">
        <v>44526.0</v>
      </c>
      <c r="C660" s="80">
        <v>44526.0</v>
      </c>
      <c r="D660" s="32" t="s">
        <v>93</v>
      </c>
      <c r="E660" s="32" t="s">
        <v>94</v>
      </c>
      <c r="J660" s="30">
        <v>0.0</v>
      </c>
      <c r="K660" s="30">
        <v>0.0</v>
      </c>
      <c r="L660" s="30">
        <v>1.0</v>
      </c>
      <c r="M660" s="32" t="s">
        <v>39</v>
      </c>
      <c r="N660" s="32" t="s">
        <v>39</v>
      </c>
      <c r="O660" s="30">
        <v>1.0</v>
      </c>
      <c r="P660" s="30">
        <v>2.0</v>
      </c>
      <c r="Q660" s="30">
        <v>0.0</v>
      </c>
      <c r="R660" s="30">
        <v>10.0</v>
      </c>
      <c r="S660" s="30">
        <v>0.0</v>
      </c>
      <c r="T660" s="30">
        <v>2.0</v>
      </c>
      <c r="U660" s="30">
        <v>0.0</v>
      </c>
      <c r="V660" s="30">
        <v>0.0</v>
      </c>
      <c r="W660" s="30">
        <v>0.0</v>
      </c>
      <c r="X660" s="30">
        <v>0.0</v>
      </c>
      <c r="Y660" s="30">
        <v>0.0</v>
      </c>
      <c r="Z660" s="30">
        <v>0.0</v>
      </c>
      <c r="AA660" s="30">
        <v>0.0</v>
      </c>
      <c r="AB660" s="30">
        <v>0.0</v>
      </c>
      <c r="AC660" s="30">
        <v>0.0</v>
      </c>
      <c r="AD660" s="30">
        <v>0.0</v>
      </c>
      <c r="AE660" s="30">
        <v>0.0</v>
      </c>
      <c r="AF660" s="30">
        <v>0.0</v>
      </c>
      <c r="AG660" s="30">
        <v>0.0</v>
      </c>
      <c r="AH660" s="30">
        <v>0.0</v>
      </c>
      <c r="AI660" s="30">
        <v>0.0</v>
      </c>
      <c r="AJ660" s="69"/>
    </row>
    <row r="661">
      <c r="A661" s="30">
        <v>14717.5</v>
      </c>
      <c r="B661" s="80">
        <v>44526.0</v>
      </c>
      <c r="C661" s="80">
        <v>44526.0</v>
      </c>
      <c r="D661" s="32" t="s">
        <v>93</v>
      </c>
      <c r="E661" s="32" t="s">
        <v>94</v>
      </c>
      <c r="J661" s="30">
        <v>0.0</v>
      </c>
      <c r="K661" s="30">
        <v>0.0</v>
      </c>
      <c r="L661" s="30">
        <v>1.0</v>
      </c>
      <c r="M661" s="32" t="s">
        <v>39</v>
      </c>
      <c r="N661" s="32" t="s">
        <v>39</v>
      </c>
      <c r="O661" s="30">
        <v>0.0</v>
      </c>
      <c r="P661" s="30">
        <v>0.0</v>
      </c>
      <c r="Q661" s="30">
        <v>0.0</v>
      </c>
      <c r="R661" s="30">
        <v>0.0</v>
      </c>
      <c r="S661" s="30">
        <v>0.0</v>
      </c>
      <c r="T661" s="30">
        <v>0.0</v>
      </c>
      <c r="U661" s="30">
        <v>3.0</v>
      </c>
      <c r="V661" s="30">
        <v>1.0</v>
      </c>
      <c r="W661" s="30">
        <v>0.0</v>
      </c>
      <c r="X661" s="30">
        <v>0.0</v>
      </c>
      <c r="Y661" s="30">
        <v>2.0</v>
      </c>
      <c r="Z661" s="30">
        <v>0.0</v>
      </c>
      <c r="AA661" s="30">
        <v>0.0</v>
      </c>
      <c r="AB661" s="30">
        <v>0.0</v>
      </c>
      <c r="AC661" s="30">
        <v>0.0</v>
      </c>
      <c r="AD661" s="30">
        <v>0.0</v>
      </c>
      <c r="AE661" s="30">
        <v>0.0</v>
      </c>
      <c r="AF661" s="30">
        <v>0.0</v>
      </c>
      <c r="AG661" s="30">
        <v>0.0</v>
      </c>
      <c r="AH661" s="30">
        <v>0.0</v>
      </c>
      <c r="AI661" s="30">
        <v>0.0</v>
      </c>
      <c r="AJ661" s="69"/>
    </row>
    <row r="662">
      <c r="A662" s="30">
        <v>14717.6</v>
      </c>
      <c r="B662" s="80">
        <v>44526.0</v>
      </c>
      <c r="C662" s="80">
        <v>44526.0</v>
      </c>
      <c r="D662" s="32" t="s">
        <v>93</v>
      </c>
      <c r="E662" s="32" t="s">
        <v>94</v>
      </c>
      <c r="J662" s="30">
        <v>0.0</v>
      </c>
      <c r="K662" s="30">
        <v>0.0</v>
      </c>
      <c r="L662" s="30">
        <v>1.0</v>
      </c>
      <c r="M662" s="32" t="s">
        <v>39</v>
      </c>
      <c r="N662" s="32" t="s">
        <v>39</v>
      </c>
      <c r="O662" s="30">
        <v>3.0</v>
      </c>
      <c r="P662" s="30">
        <v>0.0</v>
      </c>
      <c r="Q662" s="30">
        <v>0.0</v>
      </c>
      <c r="R662" s="30">
        <v>0.0</v>
      </c>
      <c r="S662" s="30">
        <v>0.0</v>
      </c>
      <c r="T662" s="30">
        <v>0.0</v>
      </c>
      <c r="U662" s="30">
        <v>0.0</v>
      </c>
      <c r="V662" s="30">
        <v>0.0</v>
      </c>
      <c r="W662" s="30">
        <v>0.0</v>
      </c>
      <c r="X662" s="30">
        <v>0.0</v>
      </c>
      <c r="Y662" s="30">
        <v>2.0</v>
      </c>
      <c r="Z662" s="30">
        <v>0.0</v>
      </c>
      <c r="AA662" s="30">
        <v>0.0</v>
      </c>
      <c r="AB662" s="30">
        <v>0.0</v>
      </c>
      <c r="AC662" s="30">
        <v>0.0</v>
      </c>
      <c r="AD662" s="30">
        <v>0.0</v>
      </c>
      <c r="AE662" s="30">
        <v>0.0</v>
      </c>
      <c r="AF662" s="30">
        <v>0.0</v>
      </c>
      <c r="AG662" s="30">
        <v>0.0</v>
      </c>
      <c r="AH662" s="30">
        <v>0.0</v>
      </c>
      <c r="AI662" s="30">
        <v>0.0</v>
      </c>
      <c r="AJ662" s="69"/>
    </row>
    <row r="663">
      <c r="A663" s="30">
        <v>14717.7</v>
      </c>
      <c r="B663" s="80">
        <v>44526.0</v>
      </c>
      <c r="C663" s="80">
        <v>44526.0</v>
      </c>
      <c r="D663" s="32" t="s">
        <v>93</v>
      </c>
      <c r="E663" s="32" t="s">
        <v>94</v>
      </c>
      <c r="J663" s="30">
        <v>0.0</v>
      </c>
      <c r="K663" s="30">
        <v>0.0</v>
      </c>
      <c r="L663" s="30">
        <v>1.0</v>
      </c>
      <c r="M663" s="32" t="s">
        <v>39</v>
      </c>
      <c r="N663" s="32" t="s">
        <v>39</v>
      </c>
      <c r="O663" s="30">
        <v>1.0</v>
      </c>
      <c r="P663" s="30">
        <v>0.0</v>
      </c>
      <c r="Q663" s="30">
        <v>0.0</v>
      </c>
      <c r="R663" s="30">
        <v>0.0</v>
      </c>
      <c r="S663" s="30">
        <v>0.0</v>
      </c>
      <c r="T663" s="30">
        <v>0.0</v>
      </c>
      <c r="U663" s="30">
        <v>0.0</v>
      </c>
      <c r="V663" s="30">
        <v>0.0</v>
      </c>
      <c r="W663" s="30">
        <v>0.0</v>
      </c>
      <c r="X663" s="30">
        <v>0.0</v>
      </c>
      <c r="Y663" s="30">
        <v>2.0</v>
      </c>
      <c r="Z663" s="30">
        <v>0.0</v>
      </c>
      <c r="AA663" s="30">
        <v>0.0</v>
      </c>
      <c r="AB663" s="30">
        <v>0.0</v>
      </c>
      <c r="AC663" s="30">
        <v>0.0</v>
      </c>
      <c r="AD663" s="30">
        <v>0.0</v>
      </c>
      <c r="AE663" s="30">
        <v>0.0</v>
      </c>
      <c r="AF663" s="30">
        <v>0.0</v>
      </c>
      <c r="AG663" s="30">
        <v>0.0</v>
      </c>
      <c r="AH663" s="30">
        <v>0.0</v>
      </c>
      <c r="AI663" s="30">
        <v>0.0</v>
      </c>
      <c r="AJ663" s="69"/>
    </row>
    <row r="664">
      <c r="A664" s="30">
        <v>14718.1</v>
      </c>
      <c r="B664" s="80">
        <v>44526.0</v>
      </c>
      <c r="C664" s="80">
        <v>44526.0</v>
      </c>
      <c r="D664" s="32" t="s">
        <v>93</v>
      </c>
      <c r="E664" s="32" t="s">
        <v>94</v>
      </c>
      <c r="J664" s="30">
        <v>0.0</v>
      </c>
      <c r="K664" s="30">
        <v>0.0</v>
      </c>
      <c r="L664" s="30">
        <v>1.0</v>
      </c>
      <c r="M664" s="32" t="s">
        <v>39</v>
      </c>
      <c r="N664" s="32" t="s">
        <v>39</v>
      </c>
      <c r="O664" s="30">
        <v>1.0</v>
      </c>
      <c r="P664" s="30">
        <v>0.0</v>
      </c>
      <c r="Q664" s="30">
        <v>0.0</v>
      </c>
      <c r="R664" s="30">
        <v>0.0</v>
      </c>
      <c r="S664" s="30">
        <v>0.0</v>
      </c>
      <c r="T664" s="30">
        <v>0.0</v>
      </c>
      <c r="U664" s="30">
        <v>5.0</v>
      </c>
      <c r="V664" s="30">
        <v>4.0</v>
      </c>
      <c r="W664" s="30">
        <v>0.0</v>
      </c>
      <c r="X664" s="30">
        <v>0.0</v>
      </c>
      <c r="Y664" s="30">
        <v>2.0</v>
      </c>
      <c r="Z664" s="30">
        <v>0.0</v>
      </c>
      <c r="AA664" s="30">
        <v>0.0</v>
      </c>
      <c r="AB664" s="30">
        <v>0.0</v>
      </c>
      <c r="AC664" s="30">
        <v>0.0</v>
      </c>
      <c r="AD664" s="30">
        <v>0.0</v>
      </c>
      <c r="AE664" s="30">
        <v>0.0</v>
      </c>
      <c r="AF664" s="30">
        <v>0.0</v>
      </c>
      <c r="AG664" s="30">
        <v>0.0</v>
      </c>
      <c r="AH664" s="30">
        <v>0.0</v>
      </c>
      <c r="AI664" s="30">
        <v>0.0</v>
      </c>
      <c r="AJ664" s="69"/>
    </row>
    <row r="665">
      <c r="A665" s="30">
        <v>14718.2</v>
      </c>
      <c r="B665" s="80">
        <v>44526.0</v>
      </c>
      <c r="C665" s="80">
        <v>44526.0</v>
      </c>
      <c r="D665" s="32" t="s">
        <v>93</v>
      </c>
      <c r="E665" s="32" t="s">
        <v>94</v>
      </c>
      <c r="J665" s="30">
        <v>0.0</v>
      </c>
      <c r="K665" s="30">
        <v>0.0</v>
      </c>
      <c r="L665" s="30">
        <v>1.0</v>
      </c>
      <c r="M665" s="32" t="s">
        <v>39</v>
      </c>
      <c r="N665" s="32" t="s">
        <v>39</v>
      </c>
      <c r="O665" s="30">
        <v>0.0</v>
      </c>
      <c r="P665" s="30">
        <v>0.0</v>
      </c>
      <c r="Q665" s="30">
        <v>0.0</v>
      </c>
      <c r="R665" s="30">
        <v>0.0</v>
      </c>
      <c r="S665" s="30">
        <v>0.0</v>
      </c>
      <c r="T665" s="30">
        <v>0.0</v>
      </c>
      <c r="U665" s="30">
        <v>17.0</v>
      </c>
      <c r="V665" s="30">
        <v>4.0</v>
      </c>
      <c r="W665" s="30">
        <v>0.0</v>
      </c>
      <c r="X665" s="30">
        <v>0.0</v>
      </c>
      <c r="Y665" s="30">
        <v>2.0</v>
      </c>
      <c r="Z665" s="30">
        <v>0.0</v>
      </c>
      <c r="AA665" s="30">
        <v>0.0</v>
      </c>
      <c r="AB665" s="30">
        <v>0.0</v>
      </c>
      <c r="AC665" s="30">
        <v>0.0</v>
      </c>
      <c r="AD665" s="30">
        <v>0.0</v>
      </c>
      <c r="AE665" s="30">
        <v>0.0</v>
      </c>
      <c r="AF665" s="30">
        <v>0.0</v>
      </c>
      <c r="AG665" s="30">
        <v>0.0</v>
      </c>
      <c r="AH665" s="30">
        <v>0.0</v>
      </c>
      <c r="AI665" s="30">
        <v>0.0</v>
      </c>
      <c r="AJ665" s="69"/>
    </row>
    <row r="666">
      <c r="A666" s="30">
        <v>14718.3</v>
      </c>
      <c r="B666" s="80">
        <v>44526.0</v>
      </c>
      <c r="C666" s="80">
        <v>44526.0</v>
      </c>
      <c r="D666" s="32" t="s">
        <v>93</v>
      </c>
      <c r="E666" s="32" t="s">
        <v>94</v>
      </c>
      <c r="F666" s="32" t="s">
        <v>88</v>
      </c>
      <c r="G666" s="33" t="s">
        <v>89</v>
      </c>
      <c r="H666" s="34">
        <v>27609.0</v>
      </c>
      <c r="I666" s="35"/>
      <c r="J666" s="30">
        <v>0.0</v>
      </c>
      <c r="K666" s="30">
        <v>1.0</v>
      </c>
      <c r="L666" s="30">
        <v>0.0</v>
      </c>
      <c r="M666" s="32" t="s">
        <v>39</v>
      </c>
      <c r="N666" s="32" t="s">
        <v>39</v>
      </c>
      <c r="O666" s="30">
        <v>0.0</v>
      </c>
      <c r="P666" s="30">
        <v>3.0</v>
      </c>
      <c r="Q666" s="30">
        <v>2.0</v>
      </c>
      <c r="R666" s="30">
        <v>10.0</v>
      </c>
      <c r="S666" s="30">
        <v>2.0</v>
      </c>
      <c r="T666" s="30">
        <v>2.0</v>
      </c>
      <c r="U666" s="30">
        <v>0.0</v>
      </c>
      <c r="V666" s="30">
        <v>0.0</v>
      </c>
      <c r="W666" s="30">
        <v>0.0</v>
      </c>
      <c r="X666" s="30">
        <v>0.0</v>
      </c>
      <c r="Y666" s="30">
        <v>0.0</v>
      </c>
      <c r="Z666" s="30">
        <v>0.0</v>
      </c>
      <c r="AA666" s="30">
        <v>0.0</v>
      </c>
      <c r="AB666" s="30">
        <v>0.0</v>
      </c>
      <c r="AC666" s="30">
        <v>0.0</v>
      </c>
      <c r="AD666" s="30">
        <v>0.0</v>
      </c>
      <c r="AE666" s="30">
        <v>0.0</v>
      </c>
      <c r="AF666" s="30">
        <v>0.0</v>
      </c>
      <c r="AG666" s="30">
        <v>0.0</v>
      </c>
      <c r="AH666" s="30">
        <v>0.0</v>
      </c>
      <c r="AI666" s="30">
        <v>0.0</v>
      </c>
      <c r="AJ666" s="69"/>
    </row>
    <row r="667">
      <c r="A667" s="30">
        <v>14718.4</v>
      </c>
      <c r="B667" s="80">
        <v>44526.0</v>
      </c>
      <c r="C667" s="80">
        <v>44526.0</v>
      </c>
      <c r="D667" s="32" t="s">
        <v>93</v>
      </c>
      <c r="E667" s="32" t="s">
        <v>94</v>
      </c>
      <c r="F667" s="32" t="s">
        <v>307</v>
      </c>
      <c r="G667" s="33" t="s">
        <v>109</v>
      </c>
      <c r="H667" s="34">
        <v>27529.0</v>
      </c>
      <c r="I667" s="35"/>
      <c r="J667" s="30">
        <v>0.0</v>
      </c>
      <c r="K667" s="30">
        <v>1.0</v>
      </c>
      <c r="L667" s="30">
        <v>0.0</v>
      </c>
      <c r="M667" s="32" t="s">
        <v>39</v>
      </c>
      <c r="N667" s="32" t="s">
        <v>39</v>
      </c>
      <c r="O667" s="30">
        <v>0.0</v>
      </c>
      <c r="P667" s="30">
        <v>1.0</v>
      </c>
      <c r="Q667" s="30">
        <v>0.0</v>
      </c>
      <c r="R667" s="30">
        <v>10.0</v>
      </c>
      <c r="S667" s="30">
        <v>2.0</v>
      </c>
      <c r="T667" s="30">
        <v>2.0</v>
      </c>
      <c r="U667" s="30">
        <v>0.0</v>
      </c>
      <c r="V667" s="30">
        <v>0.0</v>
      </c>
      <c r="W667" s="30">
        <v>0.0</v>
      </c>
      <c r="X667" s="30">
        <v>0.0</v>
      </c>
      <c r="Y667" s="30">
        <v>0.0</v>
      </c>
      <c r="Z667" s="30">
        <v>0.0</v>
      </c>
      <c r="AA667" s="30">
        <v>0.0</v>
      </c>
      <c r="AB667" s="30">
        <v>0.0</v>
      </c>
      <c r="AC667" s="30">
        <v>0.0</v>
      </c>
      <c r="AD667" s="30">
        <v>0.0</v>
      </c>
      <c r="AE667" s="30">
        <v>0.0</v>
      </c>
      <c r="AF667" s="30">
        <v>0.0</v>
      </c>
      <c r="AG667" s="30">
        <v>0.0</v>
      </c>
      <c r="AH667" s="30">
        <v>0.0</v>
      </c>
      <c r="AI667" s="30">
        <v>0.0</v>
      </c>
      <c r="AJ667" s="69"/>
    </row>
    <row r="668">
      <c r="A668" s="30">
        <v>14718.5</v>
      </c>
      <c r="B668" s="80">
        <v>44526.0</v>
      </c>
      <c r="C668" s="80">
        <v>44526.0</v>
      </c>
      <c r="D668" s="32" t="s">
        <v>93</v>
      </c>
      <c r="E668" s="32" t="s">
        <v>94</v>
      </c>
      <c r="F668" s="32" t="s">
        <v>307</v>
      </c>
      <c r="G668" s="33" t="s">
        <v>109</v>
      </c>
      <c r="H668" s="34">
        <v>27529.0</v>
      </c>
      <c r="I668" s="35"/>
      <c r="J668" s="30">
        <v>0.0</v>
      </c>
      <c r="K668" s="30">
        <v>1.0</v>
      </c>
      <c r="L668" s="30">
        <v>0.0</v>
      </c>
      <c r="M668" s="32" t="s">
        <v>39</v>
      </c>
      <c r="N668" s="32" t="s">
        <v>39</v>
      </c>
      <c r="O668" s="30">
        <v>0.0</v>
      </c>
      <c r="P668" s="30">
        <v>11.0</v>
      </c>
      <c r="Q668" s="30">
        <v>8.0</v>
      </c>
      <c r="R668" s="30">
        <v>10.0</v>
      </c>
      <c r="S668" s="30">
        <v>2.0</v>
      </c>
      <c r="T668" s="30">
        <v>2.0</v>
      </c>
      <c r="U668" s="30">
        <v>0.0</v>
      </c>
      <c r="V668" s="30">
        <v>0.0</v>
      </c>
      <c r="W668" s="30">
        <v>0.0</v>
      </c>
      <c r="X668" s="30">
        <v>0.0</v>
      </c>
      <c r="Y668" s="30">
        <v>0.0</v>
      </c>
      <c r="Z668" s="30">
        <v>0.0</v>
      </c>
      <c r="AA668" s="30">
        <v>0.0</v>
      </c>
      <c r="AB668" s="30">
        <v>0.0</v>
      </c>
      <c r="AC668" s="30">
        <v>0.0</v>
      </c>
      <c r="AD668" s="30">
        <v>0.0</v>
      </c>
      <c r="AE668" s="30">
        <v>0.0</v>
      </c>
      <c r="AF668" s="30">
        <v>0.0</v>
      </c>
      <c r="AG668" s="30">
        <v>0.0</v>
      </c>
      <c r="AH668" s="30">
        <v>0.0</v>
      </c>
      <c r="AI668" s="30">
        <v>0.0</v>
      </c>
      <c r="AJ668" s="69"/>
    </row>
    <row r="669">
      <c r="A669" s="30">
        <v>14718.6</v>
      </c>
      <c r="B669" s="80">
        <v>44526.0</v>
      </c>
      <c r="C669" s="80">
        <v>44526.0</v>
      </c>
      <c r="D669" s="32" t="s">
        <v>93</v>
      </c>
      <c r="E669" s="32" t="s">
        <v>94</v>
      </c>
      <c r="F669" s="32" t="s">
        <v>307</v>
      </c>
      <c r="G669" s="33" t="s">
        <v>109</v>
      </c>
      <c r="H669" s="34">
        <v>27529.0</v>
      </c>
      <c r="I669" s="35"/>
      <c r="J669" s="30">
        <v>0.0</v>
      </c>
      <c r="K669" s="30">
        <v>1.0</v>
      </c>
      <c r="L669" s="30">
        <v>0.0</v>
      </c>
      <c r="M669" s="32" t="s">
        <v>39</v>
      </c>
      <c r="N669" s="32" t="s">
        <v>39</v>
      </c>
      <c r="O669" s="30">
        <v>0.0</v>
      </c>
      <c r="P669" s="30">
        <v>3.0</v>
      </c>
      <c r="Q669" s="30">
        <v>2.0</v>
      </c>
      <c r="R669" s="30">
        <v>10.0</v>
      </c>
      <c r="S669" s="30">
        <v>2.0</v>
      </c>
      <c r="T669" s="30">
        <v>2.0</v>
      </c>
      <c r="U669" s="30">
        <v>0.0</v>
      </c>
      <c r="V669" s="30">
        <v>0.0</v>
      </c>
      <c r="W669" s="30">
        <v>0.0</v>
      </c>
      <c r="X669" s="30">
        <v>0.0</v>
      </c>
      <c r="Y669" s="30">
        <v>0.0</v>
      </c>
      <c r="Z669" s="30">
        <v>0.0</v>
      </c>
      <c r="AA669" s="30">
        <v>0.0</v>
      </c>
      <c r="AB669" s="30">
        <v>0.0</v>
      </c>
      <c r="AC669" s="30">
        <v>0.0</v>
      </c>
      <c r="AD669" s="30">
        <v>0.0</v>
      </c>
      <c r="AE669" s="30">
        <v>0.0</v>
      </c>
      <c r="AF669" s="30">
        <v>0.0</v>
      </c>
      <c r="AG669" s="30">
        <v>0.0</v>
      </c>
      <c r="AH669" s="30">
        <v>0.0</v>
      </c>
      <c r="AI669" s="30">
        <v>0.0</v>
      </c>
      <c r="AJ669" s="69"/>
    </row>
    <row r="670">
      <c r="A670" s="30">
        <v>14719.1</v>
      </c>
      <c r="B670" s="80">
        <v>44526.0</v>
      </c>
      <c r="C670" s="80">
        <v>44526.0</v>
      </c>
      <c r="D670" s="32" t="s">
        <v>93</v>
      </c>
      <c r="E670" s="32" t="s">
        <v>94</v>
      </c>
      <c r="J670" s="30">
        <v>0.0</v>
      </c>
      <c r="K670" s="30">
        <v>0.0</v>
      </c>
      <c r="L670" s="30">
        <v>1.0</v>
      </c>
      <c r="M670" s="32" t="s">
        <v>39</v>
      </c>
      <c r="N670" s="32" t="s">
        <v>39</v>
      </c>
      <c r="O670" s="30">
        <v>0.0</v>
      </c>
      <c r="P670" s="30">
        <v>11.0</v>
      </c>
      <c r="Q670" s="30">
        <v>0.0</v>
      </c>
      <c r="R670" s="30">
        <v>0.0</v>
      </c>
      <c r="S670" s="30">
        <v>0.0</v>
      </c>
      <c r="T670" s="30">
        <v>2.0</v>
      </c>
      <c r="U670" s="30">
        <v>0.0</v>
      </c>
      <c r="V670" s="30">
        <v>0.0</v>
      </c>
      <c r="W670" s="30">
        <v>0.0</v>
      </c>
      <c r="X670" s="30">
        <v>0.0</v>
      </c>
      <c r="Y670" s="30">
        <v>0.0</v>
      </c>
      <c r="Z670" s="30">
        <v>0.0</v>
      </c>
      <c r="AA670" s="30">
        <v>0.0</v>
      </c>
      <c r="AB670" s="30">
        <v>0.0</v>
      </c>
      <c r="AC670" s="30">
        <v>0.0</v>
      </c>
      <c r="AD670" s="30">
        <v>0.0</v>
      </c>
      <c r="AE670" s="30">
        <v>0.0</v>
      </c>
      <c r="AF670" s="30">
        <v>0.0</v>
      </c>
      <c r="AG670" s="30">
        <v>0.0</v>
      </c>
      <c r="AH670" s="30">
        <v>0.0</v>
      </c>
      <c r="AI670" s="30">
        <v>0.0</v>
      </c>
      <c r="AJ670" s="69"/>
    </row>
    <row r="671">
      <c r="A671" s="30">
        <v>14719.2</v>
      </c>
      <c r="B671" s="80">
        <v>44526.0</v>
      </c>
      <c r="C671" s="80">
        <v>44526.0</v>
      </c>
      <c r="D671" s="32" t="s">
        <v>93</v>
      </c>
      <c r="E671" s="32" t="s">
        <v>94</v>
      </c>
      <c r="F671" s="32" t="s">
        <v>88</v>
      </c>
      <c r="G671" s="33" t="s">
        <v>89</v>
      </c>
      <c r="H671" s="34">
        <v>27609.0</v>
      </c>
      <c r="I671" s="35"/>
      <c r="J671" s="30">
        <v>0.0</v>
      </c>
      <c r="K671" s="30">
        <v>1.0</v>
      </c>
      <c r="L671" s="30">
        <v>0.0</v>
      </c>
      <c r="M671" s="32" t="s">
        <v>39</v>
      </c>
      <c r="N671" s="32" t="s">
        <v>39</v>
      </c>
      <c r="O671" s="30">
        <v>0.0</v>
      </c>
      <c r="P671" s="30">
        <v>4.0</v>
      </c>
      <c r="Q671" s="30">
        <v>1.0</v>
      </c>
      <c r="R671" s="30">
        <v>0.0</v>
      </c>
      <c r="S671" s="30">
        <v>0.0</v>
      </c>
      <c r="T671" s="30">
        <v>2.0</v>
      </c>
      <c r="U671" s="30">
        <v>0.0</v>
      </c>
      <c r="V671" s="30">
        <v>0.0</v>
      </c>
      <c r="W671" s="30">
        <v>0.0</v>
      </c>
      <c r="X671" s="30">
        <v>0.0</v>
      </c>
      <c r="Y671" s="30">
        <v>0.0</v>
      </c>
      <c r="Z671" s="30">
        <v>0.0</v>
      </c>
      <c r="AA671" s="30">
        <v>0.0</v>
      </c>
      <c r="AB671" s="30">
        <v>0.0</v>
      </c>
      <c r="AC671" s="30">
        <v>0.0</v>
      </c>
      <c r="AD671" s="30">
        <v>0.0</v>
      </c>
      <c r="AE671" s="30">
        <v>0.0</v>
      </c>
      <c r="AF671" s="30">
        <v>0.0</v>
      </c>
      <c r="AG671" s="30">
        <v>0.0</v>
      </c>
      <c r="AH671" s="30">
        <v>0.0</v>
      </c>
      <c r="AI671" s="30">
        <v>0.0</v>
      </c>
      <c r="AJ671" s="69"/>
    </row>
    <row r="672">
      <c r="A672" s="30">
        <v>14719.3</v>
      </c>
      <c r="B672" s="80">
        <v>44526.0</v>
      </c>
      <c r="C672" s="80">
        <v>44526.0</v>
      </c>
      <c r="D672" s="32" t="s">
        <v>93</v>
      </c>
      <c r="E672" s="32" t="s">
        <v>94</v>
      </c>
      <c r="F672" s="32" t="s">
        <v>307</v>
      </c>
      <c r="G672" s="33" t="s">
        <v>109</v>
      </c>
      <c r="H672" s="34">
        <v>27529.0</v>
      </c>
      <c r="I672" s="35"/>
      <c r="J672" s="30">
        <v>0.0</v>
      </c>
      <c r="K672" s="30">
        <v>1.0</v>
      </c>
      <c r="L672" s="30">
        <v>0.0</v>
      </c>
      <c r="M672" s="32" t="s">
        <v>39</v>
      </c>
      <c r="N672" s="32" t="s">
        <v>39</v>
      </c>
      <c r="O672" s="30">
        <v>0.0</v>
      </c>
      <c r="P672" s="30">
        <v>0.0</v>
      </c>
      <c r="Q672" s="30">
        <v>0.0</v>
      </c>
      <c r="R672" s="30">
        <v>0.0</v>
      </c>
      <c r="S672" s="30">
        <v>0.0</v>
      </c>
      <c r="T672" s="30">
        <v>0.0</v>
      </c>
      <c r="U672" s="30">
        <v>3.0</v>
      </c>
      <c r="V672" s="30">
        <v>3.0</v>
      </c>
      <c r="W672" s="30">
        <v>10.0</v>
      </c>
      <c r="X672" s="30">
        <v>2.0</v>
      </c>
      <c r="Y672" s="30">
        <v>2.0</v>
      </c>
      <c r="Z672" s="30">
        <v>0.0</v>
      </c>
      <c r="AA672" s="30">
        <v>0.0</v>
      </c>
      <c r="AB672" s="30">
        <v>0.0</v>
      </c>
      <c r="AC672" s="30">
        <v>0.0</v>
      </c>
      <c r="AD672" s="30">
        <v>0.0</v>
      </c>
      <c r="AE672" s="30">
        <v>0.0</v>
      </c>
      <c r="AF672" s="30">
        <v>0.0</v>
      </c>
      <c r="AG672" s="30">
        <v>0.0</v>
      </c>
      <c r="AH672" s="30">
        <v>0.0</v>
      </c>
      <c r="AI672" s="30">
        <v>0.0</v>
      </c>
      <c r="AJ672" s="69"/>
    </row>
    <row r="673">
      <c r="A673" s="30">
        <v>14719.4</v>
      </c>
      <c r="B673" s="80">
        <v>44526.0</v>
      </c>
      <c r="C673" s="80">
        <v>44526.0</v>
      </c>
      <c r="D673" s="32" t="s">
        <v>93</v>
      </c>
      <c r="E673" s="32" t="s">
        <v>94</v>
      </c>
      <c r="F673" s="32" t="s">
        <v>307</v>
      </c>
      <c r="G673" s="33" t="s">
        <v>109</v>
      </c>
      <c r="H673" s="34">
        <v>27529.0</v>
      </c>
      <c r="I673" s="35"/>
      <c r="J673" s="30">
        <v>0.0</v>
      </c>
      <c r="K673" s="30">
        <v>1.0</v>
      </c>
      <c r="L673" s="30">
        <v>0.0</v>
      </c>
      <c r="M673" s="32" t="s">
        <v>39</v>
      </c>
      <c r="N673" s="32" t="s">
        <v>39</v>
      </c>
      <c r="O673" s="30">
        <v>0.0</v>
      </c>
      <c r="P673" s="30">
        <v>0.0</v>
      </c>
      <c r="Q673" s="30">
        <v>0.0</v>
      </c>
      <c r="R673" s="30">
        <v>0.0</v>
      </c>
      <c r="S673" s="30">
        <v>0.0</v>
      </c>
      <c r="T673" s="30">
        <v>0.0</v>
      </c>
      <c r="U673" s="30">
        <v>3.0</v>
      </c>
      <c r="V673" s="30">
        <v>3.0</v>
      </c>
      <c r="W673" s="30">
        <v>10.0</v>
      </c>
      <c r="X673" s="30">
        <v>2.0</v>
      </c>
      <c r="Y673" s="30">
        <v>2.0</v>
      </c>
      <c r="Z673" s="30">
        <v>0.0</v>
      </c>
      <c r="AA673" s="30">
        <v>0.0</v>
      </c>
      <c r="AB673" s="30">
        <v>0.0</v>
      </c>
      <c r="AC673" s="30">
        <v>0.0</v>
      </c>
      <c r="AD673" s="30">
        <v>0.0</v>
      </c>
      <c r="AE673" s="30">
        <v>0.0</v>
      </c>
      <c r="AF673" s="30">
        <v>0.0</v>
      </c>
      <c r="AG673" s="30">
        <v>0.0</v>
      </c>
      <c r="AH673" s="30">
        <v>0.0</v>
      </c>
      <c r="AI673" s="30">
        <v>0.0</v>
      </c>
      <c r="AJ673" s="69"/>
    </row>
    <row r="674">
      <c r="A674" s="30">
        <v>14719.5</v>
      </c>
      <c r="B674" s="80">
        <v>44526.0</v>
      </c>
      <c r="C674" s="80">
        <v>44526.0</v>
      </c>
      <c r="D674" s="32" t="s">
        <v>93</v>
      </c>
      <c r="E674" s="32" t="s">
        <v>94</v>
      </c>
      <c r="F674" s="32" t="s">
        <v>307</v>
      </c>
      <c r="G674" s="33" t="s">
        <v>109</v>
      </c>
      <c r="H674" s="34">
        <v>27529.0</v>
      </c>
      <c r="I674" s="35"/>
      <c r="J674" s="30">
        <v>0.0</v>
      </c>
      <c r="K674" s="30">
        <v>1.0</v>
      </c>
      <c r="L674" s="30">
        <v>0.0</v>
      </c>
      <c r="M674" s="32" t="s">
        <v>39</v>
      </c>
      <c r="N674" s="32" t="s">
        <v>39</v>
      </c>
      <c r="O674" s="30">
        <v>0.0</v>
      </c>
      <c r="P674" s="30">
        <v>0.0</v>
      </c>
      <c r="Q674" s="30">
        <v>0.0</v>
      </c>
      <c r="R674" s="30">
        <v>0.0</v>
      </c>
      <c r="S674" s="30">
        <v>0.0</v>
      </c>
      <c r="T674" s="30">
        <v>0.0</v>
      </c>
      <c r="U674" s="30">
        <v>10.0</v>
      </c>
      <c r="V674" s="30">
        <v>4.0</v>
      </c>
      <c r="W674" s="30">
        <v>10.0</v>
      </c>
      <c r="X674" s="30">
        <v>2.0</v>
      </c>
      <c r="Y674" s="30">
        <v>2.0</v>
      </c>
      <c r="Z674" s="30">
        <v>0.0</v>
      </c>
      <c r="AA674" s="30">
        <v>0.0</v>
      </c>
      <c r="AB674" s="30">
        <v>0.0</v>
      </c>
      <c r="AC674" s="30">
        <v>0.0</v>
      </c>
      <c r="AD674" s="30">
        <v>0.0</v>
      </c>
      <c r="AE674" s="30">
        <v>0.0</v>
      </c>
      <c r="AF674" s="30">
        <v>0.0</v>
      </c>
      <c r="AG674" s="30">
        <v>0.0</v>
      </c>
      <c r="AH674" s="30">
        <v>0.0</v>
      </c>
      <c r="AI674" s="30">
        <v>0.0</v>
      </c>
      <c r="AJ674" s="69"/>
    </row>
    <row r="675">
      <c r="A675" s="30">
        <v>14719.6</v>
      </c>
      <c r="B675" s="80">
        <v>44526.0</v>
      </c>
      <c r="C675" s="80">
        <v>44526.0</v>
      </c>
      <c r="D675" s="32" t="s">
        <v>93</v>
      </c>
      <c r="E675" s="32" t="s">
        <v>94</v>
      </c>
      <c r="J675" s="30">
        <v>1.0</v>
      </c>
      <c r="K675" s="30">
        <v>0.0</v>
      </c>
      <c r="L675" s="30">
        <v>0.0</v>
      </c>
      <c r="M675" s="32" t="s">
        <v>39</v>
      </c>
      <c r="N675" s="32" t="s">
        <v>39</v>
      </c>
      <c r="O675" s="30">
        <v>0.0</v>
      </c>
      <c r="P675" s="30">
        <v>0.0</v>
      </c>
      <c r="Q675" s="30">
        <v>0.0</v>
      </c>
      <c r="R675" s="30">
        <v>0.0</v>
      </c>
      <c r="S675" s="30">
        <v>0.0</v>
      </c>
      <c r="T675" s="30">
        <v>0.0</v>
      </c>
      <c r="U675" s="30">
        <v>0.0</v>
      </c>
      <c r="V675" s="30">
        <v>0.0</v>
      </c>
      <c r="W675" s="30">
        <v>0.0</v>
      </c>
      <c r="X675" s="30">
        <v>0.0</v>
      </c>
      <c r="Y675" s="30">
        <v>0.0</v>
      </c>
      <c r="Z675" s="30">
        <v>0.0</v>
      </c>
      <c r="AA675" s="30">
        <v>0.0</v>
      </c>
      <c r="AB675" s="30">
        <v>0.0</v>
      </c>
      <c r="AC675" s="30">
        <v>0.0</v>
      </c>
      <c r="AD675" s="30">
        <v>0.0</v>
      </c>
      <c r="AE675" s="30">
        <v>3.0</v>
      </c>
      <c r="AF675" s="30">
        <v>3.0</v>
      </c>
      <c r="AG675" s="30">
        <v>0.0</v>
      </c>
      <c r="AH675" s="30">
        <v>2.0</v>
      </c>
      <c r="AI675" s="30">
        <v>1.0</v>
      </c>
      <c r="AJ675" s="69"/>
    </row>
    <row r="676">
      <c r="A676" s="30">
        <v>14720.1</v>
      </c>
      <c r="B676" s="80">
        <v>44526.0</v>
      </c>
      <c r="C676" s="80">
        <v>44526.0</v>
      </c>
      <c r="D676" s="32" t="s">
        <v>93</v>
      </c>
      <c r="E676" s="32" t="s">
        <v>94</v>
      </c>
      <c r="F676" s="32" t="s">
        <v>307</v>
      </c>
      <c r="G676" s="33" t="s">
        <v>109</v>
      </c>
      <c r="H676" s="34">
        <v>27529.0</v>
      </c>
      <c r="I676" s="35"/>
      <c r="J676" s="30">
        <v>0.0</v>
      </c>
      <c r="K676" s="30">
        <v>1.0</v>
      </c>
      <c r="L676" s="30">
        <v>0.0</v>
      </c>
      <c r="M676" s="32" t="s">
        <v>39</v>
      </c>
      <c r="N676" s="32" t="s">
        <v>39</v>
      </c>
      <c r="O676" s="30">
        <v>0.0</v>
      </c>
      <c r="P676" s="30">
        <v>0.0</v>
      </c>
      <c r="Q676" s="30">
        <v>0.0</v>
      </c>
      <c r="R676" s="30">
        <v>0.0</v>
      </c>
      <c r="S676" s="30">
        <v>0.0</v>
      </c>
      <c r="T676" s="30">
        <v>0.0</v>
      </c>
      <c r="U676" s="30">
        <v>0.0</v>
      </c>
      <c r="V676" s="30">
        <v>0.0</v>
      </c>
      <c r="W676" s="30">
        <v>10.0</v>
      </c>
      <c r="X676" s="30">
        <v>0.0</v>
      </c>
      <c r="Y676" s="30">
        <v>0.0</v>
      </c>
      <c r="Z676" s="30">
        <v>0.0</v>
      </c>
      <c r="AA676" s="30">
        <v>0.0</v>
      </c>
      <c r="AB676" s="30">
        <v>0.0</v>
      </c>
      <c r="AC676" s="30">
        <v>0.0</v>
      </c>
      <c r="AD676" s="30">
        <v>0.0</v>
      </c>
      <c r="AE676" s="30">
        <v>0.0</v>
      </c>
      <c r="AF676" s="30">
        <v>0.0</v>
      </c>
      <c r="AG676" s="30">
        <v>0.0</v>
      </c>
      <c r="AH676" s="30">
        <v>0.0</v>
      </c>
      <c r="AI676" s="30">
        <v>0.0</v>
      </c>
      <c r="AJ676" s="69"/>
    </row>
    <row r="677">
      <c r="A677" s="30">
        <v>14720.2</v>
      </c>
      <c r="B677" s="80">
        <v>44526.0</v>
      </c>
      <c r="C677" s="80">
        <v>44526.0</v>
      </c>
      <c r="D677" s="32" t="s">
        <v>93</v>
      </c>
      <c r="E677" s="32" t="s">
        <v>94</v>
      </c>
      <c r="J677" s="30">
        <v>1.0</v>
      </c>
      <c r="K677" s="30">
        <v>0.0</v>
      </c>
      <c r="L677" s="30">
        <v>0.0</v>
      </c>
      <c r="M677" s="32" t="s">
        <v>39</v>
      </c>
      <c r="N677" s="32" t="s">
        <v>39</v>
      </c>
      <c r="O677" s="30">
        <v>0.0</v>
      </c>
      <c r="P677" s="30">
        <v>0.0</v>
      </c>
      <c r="Q677" s="30">
        <v>0.0</v>
      </c>
      <c r="R677" s="30">
        <v>0.0</v>
      </c>
      <c r="S677" s="30">
        <v>0.0</v>
      </c>
      <c r="T677" s="30">
        <v>0.0</v>
      </c>
      <c r="U677" s="30">
        <v>0.0</v>
      </c>
      <c r="V677" s="30">
        <v>0.0</v>
      </c>
      <c r="W677" s="30">
        <v>0.0</v>
      </c>
      <c r="X677" s="30">
        <v>0.0</v>
      </c>
      <c r="Y677" s="30">
        <v>0.0</v>
      </c>
      <c r="Z677" s="30">
        <v>2.0</v>
      </c>
      <c r="AA677" s="30">
        <v>1.0</v>
      </c>
      <c r="AB677" s="30">
        <v>0.0</v>
      </c>
      <c r="AC677" s="30">
        <v>0.0</v>
      </c>
      <c r="AD677" s="30">
        <v>0.0</v>
      </c>
      <c r="AE677" s="30">
        <v>0.0</v>
      </c>
      <c r="AF677" s="30">
        <v>0.0</v>
      </c>
      <c r="AG677" s="30">
        <v>0.0</v>
      </c>
      <c r="AH677" s="30">
        <v>0.0</v>
      </c>
      <c r="AI677" s="30">
        <v>0.0</v>
      </c>
      <c r="AJ677" s="69"/>
    </row>
    <row r="678">
      <c r="A678" s="30">
        <v>14720.3</v>
      </c>
      <c r="B678" s="80">
        <v>44526.0</v>
      </c>
      <c r="C678" s="80">
        <v>44526.0</v>
      </c>
      <c r="D678" s="32" t="s">
        <v>93</v>
      </c>
      <c r="E678" s="32" t="s">
        <v>94</v>
      </c>
      <c r="F678" s="32" t="s">
        <v>307</v>
      </c>
      <c r="G678" s="33" t="s">
        <v>109</v>
      </c>
      <c r="H678" s="34">
        <v>27529.0</v>
      </c>
      <c r="I678" s="35"/>
      <c r="J678" s="30">
        <v>0.0</v>
      </c>
      <c r="K678" s="30">
        <v>1.0</v>
      </c>
      <c r="L678" s="30">
        <v>0.0</v>
      </c>
      <c r="M678" s="32" t="s">
        <v>39</v>
      </c>
      <c r="N678" s="32" t="s">
        <v>39</v>
      </c>
      <c r="O678" s="30">
        <v>0.0</v>
      </c>
      <c r="P678" s="30">
        <v>0.0</v>
      </c>
      <c r="Q678" s="30">
        <v>0.0</v>
      </c>
      <c r="R678" s="30">
        <v>0.0</v>
      </c>
      <c r="S678" s="30">
        <v>0.0</v>
      </c>
      <c r="T678" s="30">
        <v>0.0</v>
      </c>
      <c r="U678" s="30">
        <v>5.0</v>
      </c>
      <c r="V678" s="30">
        <v>3.0</v>
      </c>
      <c r="W678" s="30">
        <v>10.0</v>
      </c>
      <c r="X678" s="30">
        <v>0.0</v>
      </c>
      <c r="Y678" s="30">
        <v>0.0</v>
      </c>
      <c r="Z678" s="30">
        <v>0.0</v>
      </c>
      <c r="AA678" s="30">
        <v>0.0</v>
      </c>
      <c r="AB678" s="30">
        <v>0.0</v>
      </c>
      <c r="AC678" s="30">
        <v>0.0</v>
      </c>
      <c r="AD678" s="30">
        <v>0.0</v>
      </c>
      <c r="AE678" s="30">
        <v>0.0</v>
      </c>
      <c r="AF678" s="30">
        <v>0.0</v>
      </c>
      <c r="AG678" s="30">
        <v>0.0</v>
      </c>
      <c r="AH678" s="30">
        <v>0.0</v>
      </c>
      <c r="AI678" s="30">
        <v>0.0</v>
      </c>
      <c r="AJ678" s="69"/>
    </row>
    <row r="679">
      <c r="A679" s="30">
        <v>14720.4</v>
      </c>
      <c r="B679" s="80">
        <v>44526.0</v>
      </c>
      <c r="C679" s="80">
        <v>44526.0</v>
      </c>
      <c r="D679" s="32" t="s">
        <v>93</v>
      </c>
      <c r="E679" s="32" t="s">
        <v>94</v>
      </c>
      <c r="F679" s="32" t="s">
        <v>123</v>
      </c>
      <c r="G679" s="33" t="s">
        <v>109</v>
      </c>
      <c r="H679" s="34">
        <v>27529.0</v>
      </c>
      <c r="I679" s="35"/>
      <c r="J679" s="30">
        <v>0.0</v>
      </c>
      <c r="K679" s="30">
        <v>1.0</v>
      </c>
      <c r="L679" s="30">
        <v>0.0</v>
      </c>
      <c r="M679" s="32" t="s">
        <v>39</v>
      </c>
      <c r="N679" s="32" t="s">
        <v>39</v>
      </c>
      <c r="O679" s="30">
        <v>0.0</v>
      </c>
      <c r="P679" s="30">
        <v>0.0</v>
      </c>
      <c r="Q679" s="30">
        <v>0.0</v>
      </c>
      <c r="R679" s="30">
        <v>0.0</v>
      </c>
      <c r="S679" s="30">
        <v>0.0</v>
      </c>
      <c r="T679" s="30">
        <v>0.0</v>
      </c>
      <c r="U679" s="30">
        <v>1.0</v>
      </c>
      <c r="V679" s="30">
        <v>5.0</v>
      </c>
      <c r="W679" s="30">
        <v>5.0</v>
      </c>
      <c r="X679" s="30">
        <v>0.0</v>
      </c>
      <c r="Y679" s="30">
        <v>0.0</v>
      </c>
      <c r="Z679" s="30">
        <v>0.0</v>
      </c>
      <c r="AA679" s="30">
        <v>0.0</v>
      </c>
      <c r="AB679" s="30">
        <v>0.0</v>
      </c>
      <c r="AC679" s="30">
        <v>0.0</v>
      </c>
      <c r="AD679" s="30">
        <v>0.0</v>
      </c>
      <c r="AE679" s="30">
        <v>0.0</v>
      </c>
      <c r="AF679" s="30">
        <v>0.0</v>
      </c>
      <c r="AG679" s="30">
        <v>0.0</v>
      </c>
      <c r="AH679" s="30">
        <v>0.0</v>
      </c>
      <c r="AI679" s="30">
        <v>0.0</v>
      </c>
      <c r="AJ679" s="69"/>
    </row>
    <row r="680">
      <c r="A680" s="30">
        <v>14720.5</v>
      </c>
      <c r="B680" s="80">
        <v>44526.0</v>
      </c>
      <c r="C680" s="80">
        <v>44526.0</v>
      </c>
      <c r="D680" s="32" t="s">
        <v>93</v>
      </c>
      <c r="E680" s="32" t="s">
        <v>94</v>
      </c>
      <c r="F680" s="32" t="s">
        <v>307</v>
      </c>
      <c r="G680" s="33" t="s">
        <v>109</v>
      </c>
      <c r="H680" s="34">
        <v>27529.0</v>
      </c>
      <c r="I680" s="35"/>
      <c r="J680" s="30">
        <v>0.0</v>
      </c>
      <c r="K680" s="30">
        <v>1.0</v>
      </c>
      <c r="L680" s="30">
        <v>0.0</v>
      </c>
      <c r="M680" s="32" t="s">
        <v>39</v>
      </c>
      <c r="N680" s="32" t="s">
        <v>39</v>
      </c>
      <c r="O680" s="30">
        <v>0.0</v>
      </c>
      <c r="P680" s="30">
        <v>0.0</v>
      </c>
      <c r="Q680" s="30">
        <v>0.0</v>
      </c>
      <c r="R680" s="30">
        <v>0.0</v>
      </c>
      <c r="S680" s="30">
        <v>0.0</v>
      </c>
      <c r="T680" s="30">
        <v>0.0</v>
      </c>
      <c r="U680" s="30">
        <v>4.0</v>
      </c>
      <c r="V680" s="30">
        <v>3.0</v>
      </c>
      <c r="W680" s="30">
        <v>5.0</v>
      </c>
      <c r="X680" s="30">
        <v>0.0</v>
      </c>
      <c r="Y680" s="30">
        <v>0.0</v>
      </c>
      <c r="Z680" s="30">
        <v>0.0</v>
      </c>
      <c r="AA680" s="30">
        <v>0.0</v>
      </c>
      <c r="AB680" s="30">
        <v>0.0</v>
      </c>
      <c r="AC680" s="30">
        <v>0.0</v>
      </c>
      <c r="AD680" s="30">
        <v>0.0</v>
      </c>
      <c r="AE680" s="30">
        <v>0.0</v>
      </c>
      <c r="AF680" s="30">
        <v>0.0</v>
      </c>
      <c r="AG680" s="30">
        <v>0.0</v>
      </c>
      <c r="AH680" s="30">
        <v>0.0</v>
      </c>
      <c r="AI680" s="30">
        <v>0.0</v>
      </c>
      <c r="AJ680" s="69"/>
    </row>
    <row r="681">
      <c r="A681" s="30">
        <v>14720.6</v>
      </c>
      <c r="B681" s="80">
        <v>44526.0</v>
      </c>
      <c r="C681" s="80">
        <v>44526.0</v>
      </c>
      <c r="D681" s="32" t="s">
        <v>93</v>
      </c>
      <c r="E681" s="32" t="s">
        <v>94</v>
      </c>
      <c r="F681" s="32" t="s">
        <v>307</v>
      </c>
      <c r="G681" s="33" t="s">
        <v>109</v>
      </c>
      <c r="H681" s="34">
        <v>27529.0</v>
      </c>
      <c r="I681" s="35"/>
      <c r="J681" s="30">
        <v>0.0</v>
      </c>
      <c r="K681" s="30">
        <v>1.0</v>
      </c>
      <c r="L681" s="30">
        <v>0.0</v>
      </c>
      <c r="M681" s="32" t="s">
        <v>39</v>
      </c>
      <c r="N681" s="32" t="s">
        <v>39</v>
      </c>
      <c r="O681" s="30">
        <v>0.0</v>
      </c>
      <c r="P681" s="30">
        <v>0.0</v>
      </c>
      <c r="Q681" s="30">
        <v>0.0</v>
      </c>
      <c r="R681" s="30">
        <v>0.0</v>
      </c>
      <c r="S681" s="30">
        <v>0.0</v>
      </c>
      <c r="T681" s="30">
        <v>0.0</v>
      </c>
      <c r="U681" s="30">
        <v>2.0</v>
      </c>
      <c r="V681" s="30">
        <v>0.0</v>
      </c>
      <c r="W681" s="30">
        <v>5.0</v>
      </c>
      <c r="X681" s="30">
        <v>0.0</v>
      </c>
      <c r="Y681" s="30">
        <v>0.0</v>
      </c>
      <c r="Z681" s="30">
        <v>0.0</v>
      </c>
      <c r="AA681" s="30">
        <v>0.0</v>
      </c>
      <c r="AB681" s="30">
        <v>0.0</v>
      </c>
      <c r="AC681" s="30">
        <v>0.0</v>
      </c>
      <c r="AD681" s="30">
        <v>0.0</v>
      </c>
      <c r="AE681" s="30">
        <v>0.0</v>
      </c>
      <c r="AF681" s="30">
        <v>0.0</v>
      </c>
      <c r="AG681" s="30">
        <v>0.0</v>
      </c>
      <c r="AH681" s="30">
        <v>0.0</v>
      </c>
      <c r="AI681" s="30">
        <v>0.0</v>
      </c>
      <c r="AJ681" s="69"/>
    </row>
    <row r="682">
      <c r="A682" s="30">
        <v>14721.1</v>
      </c>
      <c r="B682" s="80">
        <v>44526.0</v>
      </c>
      <c r="C682" s="80">
        <v>44526.0</v>
      </c>
      <c r="D682" s="32" t="s">
        <v>93</v>
      </c>
      <c r="E682" s="32" t="s">
        <v>94</v>
      </c>
      <c r="F682" s="32" t="s">
        <v>307</v>
      </c>
      <c r="G682" s="33" t="s">
        <v>109</v>
      </c>
      <c r="H682" s="34">
        <v>27529.0</v>
      </c>
      <c r="I682" s="35"/>
      <c r="J682" s="30">
        <v>0.0</v>
      </c>
      <c r="K682" s="30">
        <v>1.0</v>
      </c>
      <c r="L682" s="30">
        <v>0.0</v>
      </c>
      <c r="M682" s="32" t="s">
        <v>39</v>
      </c>
      <c r="N682" s="32" t="s">
        <v>39</v>
      </c>
      <c r="O682" s="30">
        <v>0.0</v>
      </c>
      <c r="P682" s="30">
        <v>0.0</v>
      </c>
      <c r="Q682" s="30">
        <v>0.0</v>
      </c>
      <c r="R682" s="30">
        <v>0.0</v>
      </c>
      <c r="S682" s="30">
        <v>0.0</v>
      </c>
      <c r="T682" s="30">
        <v>0.0</v>
      </c>
      <c r="U682" s="30">
        <v>5.0</v>
      </c>
      <c r="V682" s="30">
        <v>7.0</v>
      </c>
      <c r="W682" s="30">
        <v>10.0</v>
      </c>
      <c r="X682" s="30">
        <v>0.0</v>
      </c>
      <c r="Y682" s="30">
        <v>0.0</v>
      </c>
      <c r="Z682" s="30">
        <v>0.0</v>
      </c>
      <c r="AA682" s="30">
        <v>0.0</v>
      </c>
      <c r="AB682" s="30">
        <v>0.0</v>
      </c>
      <c r="AC682" s="30">
        <v>0.0</v>
      </c>
      <c r="AD682" s="30">
        <v>0.0</v>
      </c>
      <c r="AE682" s="30">
        <v>0.0</v>
      </c>
      <c r="AF682" s="30">
        <v>0.0</v>
      </c>
      <c r="AG682" s="30">
        <v>0.0</v>
      </c>
      <c r="AH682" s="30">
        <v>0.0</v>
      </c>
      <c r="AI682" s="30">
        <v>0.0</v>
      </c>
      <c r="AJ682" s="69"/>
    </row>
    <row r="683">
      <c r="A683" s="30">
        <v>14721.2</v>
      </c>
      <c r="B683" s="80">
        <v>44526.0</v>
      </c>
      <c r="C683" s="80">
        <v>44526.0</v>
      </c>
      <c r="D683" s="32" t="s">
        <v>93</v>
      </c>
      <c r="E683" s="32" t="s">
        <v>94</v>
      </c>
      <c r="F683" s="32" t="s">
        <v>307</v>
      </c>
      <c r="G683" s="33" t="s">
        <v>109</v>
      </c>
      <c r="H683" s="34">
        <v>27529.0</v>
      </c>
      <c r="I683" s="35"/>
      <c r="J683" s="30">
        <v>0.0</v>
      </c>
      <c r="K683" s="30">
        <v>1.0</v>
      </c>
      <c r="L683" s="30">
        <v>0.0</v>
      </c>
      <c r="M683" s="32" t="s">
        <v>39</v>
      </c>
      <c r="N683" s="32" t="s">
        <v>39</v>
      </c>
      <c r="O683" s="30">
        <v>0.0</v>
      </c>
      <c r="P683" s="30">
        <v>0.0</v>
      </c>
      <c r="Q683" s="30">
        <v>0.0</v>
      </c>
      <c r="R683" s="30">
        <v>0.0</v>
      </c>
      <c r="S683" s="30">
        <v>0.0</v>
      </c>
      <c r="T683" s="30">
        <v>0.0</v>
      </c>
      <c r="U683" s="30">
        <v>3.0</v>
      </c>
      <c r="V683" s="30">
        <v>3.0</v>
      </c>
      <c r="W683" s="30">
        <v>5.0</v>
      </c>
      <c r="X683" s="30">
        <v>0.0</v>
      </c>
      <c r="Y683" s="30">
        <v>0.0</v>
      </c>
      <c r="Z683" s="30">
        <v>0.0</v>
      </c>
      <c r="AA683" s="30">
        <v>0.0</v>
      </c>
      <c r="AB683" s="30">
        <v>0.0</v>
      </c>
      <c r="AC683" s="30">
        <v>0.0</v>
      </c>
      <c r="AD683" s="30">
        <v>0.0</v>
      </c>
      <c r="AE683" s="30">
        <v>0.0</v>
      </c>
      <c r="AF683" s="30">
        <v>0.0</v>
      </c>
      <c r="AG683" s="30">
        <v>0.0</v>
      </c>
      <c r="AH683" s="30">
        <v>0.0</v>
      </c>
      <c r="AI683" s="30">
        <v>0.0</v>
      </c>
      <c r="AJ683" s="69"/>
    </row>
    <row r="684">
      <c r="A684" s="30">
        <v>14721.3</v>
      </c>
      <c r="B684" s="80">
        <v>44526.0</v>
      </c>
      <c r="C684" s="80">
        <v>44526.0</v>
      </c>
      <c r="D684" s="32" t="s">
        <v>93</v>
      </c>
      <c r="E684" s="32" t="s">
        <v>94</v>
      </c>
      <c r="F684" s="32" t="s">
        <v>307</v>
      </c>
      <c r="G684" s="33" t="s">
        <v>109</v>
      </c>
      <c r="H684" s="34">
        <v>27529.0</v>
      </c>
      <c r="I684" s="35"/>
      <c r="J684" s="30">
        <v>0.0</v>
      </c>
      <c r="K684" s="30">
        <v>1.0</v>
      </c>
      <c r="L684" s="30">
        <v>0.0</v>
      </c>
      <c r="M684" s="32" t="s">
        <v>39</v>
      </c>
      <c r="N684" s="32" t="s">
        <v>39</v>
      </c>
      <c r="O684" s="30">
        <v>0.0</v>
      </c>
      <c r="P684" s="30">
        <v>0.0</v>
      </c>
      <c r="Q684" s="30">
        <v>0.0</v>
      </c>
      <c r="R684" s="30">
        <v>0.0</v>
      </c>
      <c r="S684" s="30">
        <v>0.0</v>
      </c>
      <c r="T684" s="30">
        <v>0.0</v>
      </c>
      <c r="U684" s="30">
        <v>3.0</v>
      </c>
      <c r="V684" s="30">
        <v>4.0</v>
      </c>
      <c r="W684" s="30">
        <v>10.0</v>
      </c>
      <c r="X684" s="30">
        <v>0.0</v>
      </c>
      <c r="Y684" s="30">
        <v>0.0</v>
      </c>
      <c r="Z684" s="30">
        <v>0.0</v>
      </c>
      <c r="AA684" s="30">
        <v>0.0</v>
      </c>
      <c r="AB684" s="30">
        <v>0.0</v>
      </c>
      <c r="AC684" s="30">
        <v>0.0</v>
      </c>
      <c r="AD684" s="30">
        <v>0.0</v>
      </c>
      <c r="AE684" s="30">
        <v>0.0</v>
      </c>
      <c r="AF684" s="30">
        <v>0.0</v>
      </c>
      <c r="AG684" s="30">
        <v>0.0</v>
      </c>
      <c r="AH684" s="30">
        <v>0.0</v>
      </c>
      <c r="AI684" s="30">
        <v>0.0</v>
      </c>
      <c r="AJ684" s="69"/>
    </row>
    <row r="685">
      <c r="A685" s="30">
        <v>14721.4</v>
      </c>
      <c r="B685" s="80">
        <v>44526.0</v>
      </c>
      <c r="C685" s="80">
        <v>44526.0</v>
      </c>
      <c r="D685" s="32" t="s">
        <v>93</v>
      </c>
      <c r="E685" s="32" t="s">
        <v>94</v>
      </c>
      <c r="F685" s="32" t="s">
        <v>307</v>
      </c>
      <c r="G685" s="33" t="s">
        <v>109</v>
      </c>
      <c r="H685" s="34">
        <v>27529.0</v>
      </c>
      <c r="I685" s="35"/>
      <c r="J685" s="30">
        <v>0.0</v>
      </c>
      <c r="K685" s="30">
        <v>1.0</v>
      </c>
      <c r="L685" s="30">
        <v>0.0</v>
      </c>
      <c r="M685" s="32" t="s">
        <v>39</v>
      </c>
      <c r="N685" s="32" t="s">
        <v>39</v>
      </c>
      <c r="O685" s="30">
        <v>0.0</v>
      </c>
      <c r="P685" s="30">
        <v>0.0</v>
      </c>
      <c r="Q685" s="30">
        <v>0.0</v>
      </c>
      <c r="R685" s="30">
        <v>0.0</v>
      </c>
      <c r="S685" s="30">
        <v>0.0</v>
      </c>
      <c r="T685" s="30">
        <v>0.0</v>
      </c>
      <c r="U685" s="30">
        <v>3.0</v>
      </c>
      <c r="V685" s="30">
        <v>4.0</v>
      </c>
      <c r="W685" s="30">
        <v>5.0</v>
      </c>
      <c r="X685" s="30">
        <v>0.0</v>
      </c>
      <c r="Y685" s="30">
        <v>0.0</v>
      </c>
      <c r="Z685" s="30">
        <v>0.0</v>
      </c>
      <c r="AA685" s="30">
        <v>0.0</v>
      </c>
      <c r="AB685" s="30">
        <v>0.0</v>
      </c>
      <c r="AC685" s="30">
        <v>0.0</v>
      </c>
      <c r="AD685" s="30">
        <v>0.0</v>
      </c>
      <c r="AE685" s="30">
        <v>0.0</v>
      </c>
      <c r="AF685" s="30">
        <v>0.0</v>
      </c>
      <c r="AG685" s="30">
        <v>0.0</v>
      </c>
      <c r="AH685" s="30">
        <v>0.0</v>
      </c>
      <c r="AI685" s="30">
        <v>0.0</v>
      </c>
      <c r="AJ685" s="69"/>
    </row>
    <row r="686">
      <c r="A686" s="30">
        <v>14721.5</v>
      </c>
      <c r="B686" s="80">
        <v>44526.0</v>
      </c>
      <c r="C686" s="80">
        <v>44526.0</v>
      </c>
      <c r="D686" s="32" t="s">
        <v>93</v>
      </c>
      <c r="E686" s="32" t="s">
        <v>94</v>
      </c>
      <c r="J686" s="30">
        <v>1.0</v>
      </c>
      <c r="K686" s="30">
        <v>0.0</v>
      </c>
      <c r="L686" s="30">
        <v>0.0</v>
      </c>
      <c r="M686" s="32" t="s">
        <v>39</v>
      </c>
      <c r="N686" s="32" t="s">
        <v>39</v>
      </c>
      <c r="O686" s="30">
        <v>0.0</v>
      </c>
      <c r="P686" s="30">
        <v>0.0</v>
      </c>
      <c r="Q686" s="30">
        <v>0.0</v>
      </c>
      <c r="R686" s="30">
        <v>0.0</v>
      </c>
      <c r="S686" s="30">
        <v>0.0</v>
      </c>
      <c r="T686" s="30">
        <v>0.0</v>
      </c>
      <c r="U686" s="30">
        <v>0.0</v>
      </c>
      <c r="V686" s="30">
        <v>0.0</v>
      </c>
      <c r="W686" s="30">
        <v>0.0</v>
      </c>
      <c r="X686" s="30">
        <v>0.0</v>
      </c>
      <c r="Y686" s="30">
        <v>0.0</v>
      </c>
      <c r="Z686" s="30">
        <v>0.0</v>
      </c>
      <c r="AA686" s="30">
        <v>0.0</v>
      </c>
      <c r="AB686" s="30">
        <v>0.0</v>
      </c>
      <c r="AC686" s="30">
        <v>0.0</v>
      </c>
      <c r="AD686" s="30">
        <v>0.0</v>
      </c>
      <c r="AE686" s="30">
        <v>3.0</v>
      </c>
      <c r="AF686" s="30">
        <v>1.0</v>
      </c>
      <c r="AG686" s="30">
        <v>5.0</v>
      </c>
      <c r="AH686" s="30">
        <v>0.0</v>
      </c>
      <c r="AI686" s="30">
        <v>0.0</v>
      </c>
      <c r="AJ686" s="69"/>
    </row>
    <row r="687">
      <c r="A687" s="30">
        <v>14721.6</v>
      </c>
      <c r="B687" s="80">
        <v>44526.0</v>
      </c>
      <c r="C687" s="80">
        <v>44526.0</v>
      </c>
      <c r="D687" s="32" t="s">
        <v>93</v>
      </c>
      <c r="E687" s="32" t="s">
        <v>94</v>
      </c>
      <c r="J687" s="30">
        <v>1.0</v>
      </c>
      <c r="K687" s="30">
        <v>0.0</v>
      </c>
      <c r="L687" s="30">
        <v>0.0</v>
      </c>
      <c r="M687" s="32" t="s">
        <v>39</v>
      </c>
      <c r="N687" s="32" t="s">
        <v>39</v>
      </c>
      <c r="O687" s="30">
        <v>0.0</v>
      </c>
      <c r="P687" s="30">
        <v>0.0</v>
      </c>
      <c r="Q687" s="30">
        <v>0.0</v>
      </c>
      <c r="R687" s="30">
        <v>0.0</v>
      </c>
      <c r="S687" s="30">
        <v>0.0</v>
      </c>
      <c r="T687" s="30">
        <v>0.0</v>
      </c>
      <c r="U687" s="30">
        <v>0.0</v>
      </c>
      <c r="V687" s="30">
        <v>0.0</v>
      </c>
      <c r="W687" s="30">
        <v>0.0</v>
      </c>
      <c r="X687" s="30">
        <v>0.0</v>
      </c>
      <c r="Y687" s="30">
        <v>0.0</v>
      </c>
      <c r="Z687" s="30">
        <v>0.0</v>
      </c>
      <c r="AA687" s="30">
        <v>0.0</v>
      </c>
      <c r="AB687" s="30">
        <v>0.0</v>
      </c>
      <c r="AC687" s="30">
        <v>0.0</v>
      </c>
      <c r="AD687" s="30">
        <v>0.0</v>
      </c>
      <c r="AE687" s="30">
        <v>2.0</v>
      </c>
      <c r="AF687" s="30">
        <v>3.0</v>
      </c>
      <c r="AG687" s="30">
        <v>5.0</v>
      </c>
      <c r="AH687" s="30">
        <v>0.0</v>
      </c>
      <c r="AI687" s="30">
        <v>0.0</v>
      </c>
      <c r="AJ687" s="69"/>
    </row>
    <row r="688">
      <c r="A688" s="30">
        <v>14722.1</v>
      </c>
      <c r="B688" s="80">
        <v>44526.0</v>
      </c>
      <c r="C688" s="80">
        <v>44526.0</v>
      </c>
      <c r="D688" s="32" t="s">
        <v>93</v>
      </c>
      <c r="E688" s="32" t="s">
        <v>94</v>
      </c>
      <c r="J688" s="30">
        <v>1.0</v>
      </c>
      <c r="K688" s="30">
        <v>0.0</v>
      </c>
      <c r="L688" s="30">
        <v>0.0</v>
      </c>
      <c r="M688" s="32" t="s">
        <v>39</v>
      </c>
      <c r="N688" s="32" t="s">
        <v>39</v>
      </c>
      <c r="O688" s="30">
        <v>0.0</v>
      </c>
      <c r="P688" s="30">
        <v>0.0</v>
      </c>
      <c r="Q688" s="30">
        <v>0.0</v>
      </c>
      <c r="R688" s="30">
        <v>0.0</v>
      </c>
      <c r="S688" s="30">
        <v>0.0</v>
      </c>
      <c r="T688" s="30">
        <v>0.0</v>
      </c>
      <c r="U688" s="30">
        <v>0.0</v>
      </c>
      <c r="V688" s="30">
        <v>0.0</v>
      </c>
      <c r="W688" s="30">
        <v>0.0</v>
      </c>
      <c r="X688" s="30">
        <v>0.0</v>
      </c>
      <c r="Y688" s="30">
        <v>0.0</v>
      </c>
      <c r="Z688" s="30">
        <v>0.0</v>
      </c>
      <c r="AA688" s="30">
        <v>0.0</v>
      </c>
      <c r="AB688" s="30">
        <v>0.0</v>
      </c>
      <c r="AC688" s="30">
        <v>0.0</v>
      </c>
      <c r="AD688" s="30">
        <v>0.0</v>
      </c>
      <c r="AE688" s="30">
        <v>2.0</v>
      </c>
      <c r="AF688" s="30">
        <v>2.0</v>
      </c>
      <c r="AG688" s="30">
        <v>5.0</v>
      </c>
      <c r="AH688" s="30">
        <v>0.0</v>
      </c>
      <c r="AI688" s="30">
        <v>2.0</v>
      </c>
      <c r="AJ688" s="69"/>
    </row>
    <row r="689">
      <c r="A689" s="30">
        <v>14722.2</v>
      </c>
      <c r="B689" s="80">
        <v>44526.0</v>
      </c>
      <c r="C689" s="80">
        <v>44526.0</v>
      </c>
      <c r="D689" s="32" t="s">
        <v>93</v>
      </c>
      <c r="E689" s="32" t="s">
        <v>94</v>
      </c>
      <c r="J689" s="30">
        <v>1.0</v>
      </c>
      <c r="K689" s="30">
        <v>0.0</v>
      </c>
      <c r="L689" s="30">
        <v>0.0</v>
      </c>
      <c r="M689" s="32" t="s">
        <v>39</v>
      </c>
      <c r="N689" s="32" t="s">
        <v>39</v>
      </c>
      <c r="O689" s="30">
        <v>0.0</v>
      </c>
      <c r="P689" s="30">
        <v>0.0</v>
      </c>
      <c r="Q689" s="30">
        <v>0.0</v>
      </c>
      <c r="R689" s="30">
        <v>0.0</v>
      </c>
      <c r="S689" s="30">
        <v>0.0</v>
      </c>
      <c r="T689" s="30">
        <v>0.0</v>
      </c>
      <c r="U689" s="30">
        <v>0.0</v>
      </c>
      <c r="V689" s="30">
        <v>0.0</v>
      </c>
      <c r="W689" s="30">
        <v>0.0</v>
      </c>
      <c r="X689" s="30">
        <v>0.0</v>
      </c>
      <c r="Y689" s="30">
        <v>0.0</v>
      </c>
      <c r="Z689" s="30">
        <v>0.0</v>
      </c>
      <c r="AA689" s="30">
        <v>0.0</v>
      </c>
      <c r="AB689" s="30">
        <v>0.0</v>
      </c>
      <c r="AC689" s="30">
        <v>0.0</v>
      </c>
      <c r="AD689" s="30">
        <v>0.0</v>
      </c>
      <c r="AE689" s="30">
        <v>0.0</v>
      </c>
      <c r="AF689" s="30">
        <v>2.0</v>
      </c>
      <c r="AG689" s="30">
        <v>0.0</v>
      </c>
      <c r="AH689" s="30">
        <v>0.0</v>
      </c>
      <c r="AI689" s="30">
        <v>2.0</v>
      </c>
      <c r="AJ689" s="69"/>
    </row>
    <row r="690">
      <c r="A690" s="30">
        <v>14722.3</v>
      </c>
      <c r="B690" s="80">
        <v>44526.0</v>
      </c>
      <c r="C690" s="80">
        <v>44526.0</v>
      </c>
      <c r="D690" s="32" t="s">
        <v>93</v>
      </c>
      <c r="E690" s="32" t="s">
        <v>94</v>
      </c>
      <c r="J690" s="30">
        <v>1.0</v>
      </c>
      <c r="K690" s="30">
        <v>0.0</v>
      </c>
      <c r="L690" s="30">
        <v>0.0</v>
      </c>
      <c r="M690" s="32" t="s">
        <v>39</v>
      </c>
      <c r="N690" s="32" t="s">
        <v>39</v>
      </c>
      <c r="O690" s="30">
        <v>0.0</v>
      </c>
      <c r="P690" s="30">
        <v>0.0</v>
      </c>
      <c r="Q690" s="30">
        <v>0.0</v>
      </c>
      <c r="R690" s="30">
        <v>0.0</v>
      </c>
      <c r="S690" s="30">
        <v>0.0</v>
      </c>
      <c r="T690" s="30">
        <v>0.0</v>
      </c>
      <c r="U690" s="30">
        <v>0.0</v>
      </c>
      <c r="V690" s="30">
        <v>0.0</v>
      </c>
      <c r="W690" s="30">
        <v>0.0</v>
      </c>
      <c r="X690" s="30">
        <v>0.0</v>
      </c>
      <c r="Y690" s="30">
        <v>0.0</v>
      </c>
      <c r="Z690" s="30">
        <v>0.0</v>
      </c>
      <c r="AA690" s="30">
        <v>1.0</v>
      </c>
      <c r="AB690" s="30">
        <v>0.0</v>
      </c>
      <c r="AC690" s="30">
        <v>0.0</v>
      </c>
      <c r="AD690" s="30">
        <v>2.0</v>
      </c>
      <c r="AE690" s="30">
        <v>0.0</v>
      </c>
      <c r="AF690" s="30">
        <v>0.0</v>
      </c>
      <c r="AG690" s="30">
        <v>0.0</v>
      </c>
      <c r="AH690" s="30">
        <v>0.0</v>
      </c>
      <c r="AI690" s="30">
        <v>0.0</v>
      </c>
      <c r="AJ690" s="69"/>
    </row>
    <row r="691">
      <c r="A691" s="30">
        <v>14722.4</v>
      </c>
      <c r="B691" s="80">
        <v>44526.0</v>
      </c>
      <c r="C691" s="80">
        <v>44526.0</v>
      </c>
      <c r="D691" s="32" t="s">
        <v>93</v>
      </c>
      <c r="E691" s="32" t="s">
        <v>94</v>
      </c>
      <c r="J691" s="30">
        <v>1.0</v>
      </c>
      <c r="K691" s="30">
        <v>0.0</v>
      </c>
      <c r="L691" s="30">
        <v>0.0</v>
      </c>
      <c r="M691" s="32" t="s">
        <v>39</v>
      </c>
      <c r="N691" s="32" t="s">
        <v>39</v>
      </c>
      <c r="O691" s="30">
        <v>0.0</v>
      </c>
      <c r="P691" s="30">
        <v>0.0</v>
      </c>
      <c r="Q691" s="30">
        <v>0.0</v>
      </c>
      <c r="R691" s="30">
        <v>0.0</v>
      </c>
      <c r="S691" s="30">
        <v>0.0</v>
      </c>
      <c r="T691" s="30">
        <v>0.0</v>
      </c>
      <c r="U691" s="30">
        <v>0.0</v>
      </c>
      <c r="V691" s="30">
        <v>0.0</v>
      </c>
      <c r="W691" s="30">
        <v>0.0</v>
      </c>
      <c r="X691" s="30">
        <v>0.0</v>
      </c>
      <c r="Y691" s="30">
        <v>0.0</v>
      </c>
      <c r="Z691" s="30">
        <v>0.0</v>
      </c>
      <c r="AA691" s="30">
        <v>0.0</v>
      </c>
      <c r="AB691" s="30">
        <v>0.0</v>
      </c>
      <c r="AC691" s="30">
        <v>0.0</v>
      </c>
      <c r="AD691" s="30">
        <v>0.0</v>
      </c>
      <c r="AE691" s="30">
        <v>2.0</v>
      </c>
      <c r="AF691" s="30">
        <v>1.0</v>
      </c>
      <c r="AG691" s="30">
        <v>0.0</v>
      </c>
      <c r="AH691" s="30">
        <v>0.0</v>
      </c>
      <c r="AI691" s="30">
        <v>2.0</v>
      </c>
      <c r="AJ691" s="69"/>
    </row>
    <row r="692">
      <c r="A692" s="30">
        <v>14722.5</v>
      </c>
      <c r="B692" s="80">
        <v>44526.0</v>
      </c>
      <c r="C692" s="80">
        <v>44526.0</v>
      </c>
      <c r="D692" s="32" t="s">
        <v>93</v>
      </c>
      <c r="E692" s="32" t="s">
        <v>94</v>
      </c>
      <c r="J692" s="30">
        <v>1.0</v>
      </c>
      <c r="K692" s="30">
        <v>0.0</v>
      </c>
      <c r="L692" s="30">
        <v>0.0</v>
      </c>
      <c r="M692" s="32" t="s">
        <v>39</v>
      </c>
      <c r="N692" s="32" t="s">
        <v>39</v>
      </c>
      <c r="O692" s="30">
        <v>0.0</v>
      </c>
      <c r="P692" s="30">
        <v>0.0</v>
      </c>
      <c r="Q692" s="30">
        <v>0.0</v>
      </c>
      <c r="R692" s="30">
        <v>0.0</v>
      </c>
      <c r="S692" s="30">
        <v>0.0</v>
      </c>
      <c r="T692" s="30">
        <v>0.0</v>
      </c>
      <c r="U692" s="30">
        <v>0.0</v>
      </c>
      <c r="V692" s="30">
        <v>0.0</v>
      </c>
      <c r="W692" s="30">
        <v>0.0</v>
      </c>
      <c r="X692" s="30">
        <v>0.0</v>
      </c>
      <c r="Y692" s="30">
        <v>0.0</v>
      </c>
      <c r="Z692" s="30">
        <v>0.0</v>
      </c>
      <c r="AA692" s="30">
        <v>0.0</v>
      </c>
      <c r="AB692" s="30">
        <v>0.0</v>
      </c>
      <c r="AC692" s="30">
        <v>0.0</v>
      </c>
      <c r="AD692" s="30">
        <v>0.0</v>
      </c>
      <c r="AE692" s="30">
        <v>1.0</v>
      </c>
      <c r="AF692" s="30">
        <v>3.0</v>
      </c>
      <c r="AG692" s="30">
        <v>0.0</v>
      </c>
      <c r="AH692" s="30">
        <v>0.0</v>
      </c>
      <c r="AI692" s="30">
        <v>0.0</v>
      </c>
      <c r="AJ692" s="69"/>
    </row>
    <row r="693">
      <c r="A693" s="30">
        <v>14722.6</v>
      </c>
      <c r="B693" s="80">
        <v>44526.0</v>
      </c>
      <c r="C693" s="80">
        <v>44526.0</v>
      </c>
      <c r="D693" s="32" t="s">
        <v>93</v>
      </c>
      <c r="E693" s="32" t="s">
        <v>94</v>
      </c>
      <c r="J693" s="30">
        <v>1.0</v>
      </c>
      <c r="K693" s="30">
        <v>0.0</v>
      </c>
      <c r="L693" s="30">
        <v>0.0</v>
      </c>
      <c r="M693" s="32" t="s">
        <v>39</v>
      </c>
      <c r="N693" s="32" t="s">
        <v>39</v>
      </c>
      <c r="O693" s="30">
        <v>0.0</v>
      </c>
      <c r="P693" s="30">
        <v>0.0</v>
      </c>
      <c r="Q693" s="30">
        <v>0.0</v>
      </c>
      <c r="R693" s="30">
        <v>0.0</v>
      </c>
      <c r="S693" s="30">
        <v>0.0</v>
      </c>
      <c r="T693" s="30">
        <v>0.0</v>
      </c>
      <c r="U693" s="30">
        <v>0.0</v>
      </c>
      <c r="V693" s="30">
        <v>0.0</v>
      </c>
      <c r="W693" s="30">
        <v>0.0</v>
      </c>
      <c r="X693" s="30">
        <v>0.0</v>
      </c>
      <c r="Y693" s="30">
        <v>0.0</v>
      </c>
      <c r="Z693" s="30">
        <v>0.0</v>
      </c>
      <c r="AA693" s="30">
        <v>0.0</v>
      </c>
      <c r="AB693" s="30">
        <v>0.0</v>
      </c>
      <c r="AC693" s="30">
        <v>0.0</v>
      </c>
      <c r="AD693" s="30">
        <v>0.0</v>
      </c>
      <c r="AE693" s="30">
        <v>2.0</v>
      </c>
      <c r="AF693" s="30">
        <v>0.0</v>
      </c>
      <c r="AG693" s="30">
        <v>0.0</v>
      </c>
      <c r="AH693" s="30">
        <v>0.0</v>
      </c>
      <c r="AI693" s="30">
        <v>0.0</v>
      </c>
      <c r="AJ693" s="69"/>
    </row>
    <row r="694">
      <c r="A694" s="30">
        <v>14723.1</v>
      </c>
      <c r="B694" s="80">
        <v>44526.0</v>
      </c>
      <c r="C694" s="80">
        <v>44526.0</v>
      </c>
      <c r="D694" s="32" t="s">
        <v>93</v>
      </c>
      <c r="E694" s="32" t="s">
        <v>94</v>
      </c>
      <c r="F694" s="32" t="s">
        <v>307</v>
      </c>
      <c r="G694" s="33" t="s">
        <v>109</v>
      </c>
      <c r="H694" s="34">
        <v>27529.0</v>
      </c>
      <c r="I694" s="35"/>
      <c r="J694" s="30">
        <v>0.0</v>
      </c>
      <c r="K694" s="30">
        <v>1.0</v>
      </c>
      <c r="L694" s="30">
        <v>0.0</v>
      </c>
      <c r="M694" s="32" t="s">
        <v>39</v>
      </c>
      <c r="N694" s="32" t="s">
        <v>39</v>
      </c>
      <c r="O694" s="30">
        <v>0.0</v>
      </c>
      <c r="P694" s="30">
        <v>5.0</v>
      </c>
      <c r="Q694" s="30">
        <v>1.0</v>
      </c>
      <c r="R694" s="30">
        <v>10.0</v>
      </c>
      <c r="S694" s="30">
        <v>0.0</v>
      </c>
      <c r="T694" s="30">
        <v>0.0</v>
      </c>
      <c r="U694" s="30">
        <v>0.0</v>
      </c>
      <c r="V694" s="30">
        <v>0.0</v>
      </c>
      <c r="W694" s="30">
        <v>0.0</v>
      </c>
      <c r="X694" s="30">
        <v>0.0</v>
      </c>
      <c r="Y694" s="30">
        <v>0.0</v>
      </c>
      <c r="Z694" s="30">
        <v>0.0</v>
      </c>
      <c r="AA694" s="30">
        <v>0.0</v>
      </c>
      <c r="AB694" s="30">
        <v>0.0</v>
      </c>
      <c r="AC694" s="30">
        <v>0.0</v>
      </c>
      <c r="AD694" s="30">
        <v>0.0</v>
      </c>
      <c r="AE694" s="30">
        <v>0.0</v>
      </c>
      <c r="AF694" s="30">
        <v>0.0</v>
      </c>
      <c r="AG694" s="30">
        <v>0.0</v>
      </c>
      <c r="AH694" s="30">
        <v>0.0</v>
      </c>
      <c r="AI694" s="30">
        <v>0.0</v>
      </c>
      <c r="AJ694" s="69"/>
    </row>
    <row r="695">
      <c r="A695" s="30">
        <v>14723.2</v>
      </c>
      <c r="B695" s="80">
        <v>44526.0</v>
      </c>
      <c r="C695" s="80">
        <v>44526.0</v>
      </c>
      <c r="D695" s="32" t="s">
        <v>93</v>
      </c>
      <c r="E695" s="32" t="s">
        <v>94</v>
      </c>
      <c r="F695" s="32" t="s">
        <v>88</v>
      </c>
      <c r="G695" s="33" t="s">
        <v>89</v>
      </c>
      <c r="H695" s="34">
        <v>27609.0</v>
      </c>
      <c r="I695" s="35"/>
      <c r="J695" s="30">
        <v>0.0</v>
      </c>
      <c r="K695" s="30">
        <v>1.0</v>
      </c>
      <c r="L695" s="30">
        <v>0.0</v>
      </c>
      <c r="M695" s="32" t="s">
        <v>39</v>
      </c>
      <c r="N695" s="32" t="s">
        <v>39</v>
      </c>
      <c r="O695" s="30">
        <v>0.0</v>
      </c>
      <c r="P695" s="30">
        <v>5.0</v>
      </c>
      <c r="Q695" s="30">
        <v>4.0</v>
      </c>
      <c r="R695" s="30">
        <v>10.0</v>
      </c>
      <c r="S695" s="30">
        <v>0.0</v>
      </c>
      <c r="T695" s="30">
        <v>0.0</v>
      </c>
      <c r="U695" s="30">
        <v>0.0</v>
      </c>
      <c r="V695" s="30">
        <v>0.0</v>
      </c>
      <c r="W695" s="30">
        <v>0.0</v>
      </c>
      <c r="X695" s="30">
        <v>0.0</v>
      </c>
      <c r="Y695" s="30">
        <v>0.0</v>
      </c>
      <c r="Z695" s="30">
        <v>0.0</v>
      </c>
      <c r="AA695" s="30">
        <v>0.0</v>
      </c>
      <c r="AB695" s="30">
        <v>0.0</v>
      </c>
      <c r="AC695" s="30">
        <v>0.0</v>
      </c>
      <c r="AD695" s="30">
        <v>0.0</v>
      </c>
      <c r="AE695" s="30">
        <v>0.0</v>
      </c>
      <c r="AF695" s="30">
        <v>0.0</v>
      </c>
      <c r="AG695" s="30">
        <v>0.0</v>
      </c>
      <c r="AH695" s="30">
        <v>0.0</v>
      </c>
      <c r="AI695" s="30">
        <v>0.0</v>
      </c>
      <c r="AJ695" s="69"/>
    </row>
    <row r="696">
      <c r="A696" s="30">
        <v>14723.3</v>
      </c>
      <c r="B696" s="80">
        <v>44526.0</v>
      </c>
      <c r="C696" s="80">
        <v>44526.0</v>
      </c>
      <c r="D696" s="32" t="s">
        <v>93</v>
      </c>
      <c r="E696" s="32" t="s">
        <v>94</v>
      </c>
      <c r="F696" s="32" t="s">
        <v>307</v>
      </c>
      <c r="G696" s="33" t="s">
        <v>109</v>
      </c>
      <c r="H696" s="34">
        <v>27529.0</v>
      </c>
      <c r="I696" s="35"/>
      <c r="J696" s="30">
        <v>0.0</v>
      </c>
      <c r="K696" s="30">
        <v>1.0</v>
      </c>
      <c r="L696" s="30">
        <v>0.0</v>
      </c>
      <c r="M696" s="32" t="s">
        <v>39</v>
      </c>
      <c r="N696" s="32" t="s">
        <v>39</v>
      </c>
      <c r="O696" s="30">
        <v>0.0</v>
      </c>
      <c r="P696" s="30">
        <v>15.0</v>
      </c>
      <c r="Q696" s="30">
        <v>8.0</v>
      </c>
      <c r="R696" s="30">
        <v>10.0</v>
      </c>
      <c r="S696" s="30">
        <v>0.0</v>
      </c>
      <c r="T696" s="30">
        <v>0.0</v>
      </c>
      <c r="U696" s="30">
        <v>0.0</v>
      </c>
      <c r="V696" s="30">
        <v>0.0</v>
      </c>
      <c r="W696" s="30">
        <v>0.0</v>
      </c>
      <c r="X696" s="30">
        <v>0.0</v>
      </c>
      <c r="Y696" s="30">
        <v>0.0</v>
      </c>
      <c r="Z696" s="30">
        <v>0.0</v>
      </c>
      <c r="AA696" s="30">
        <v>0.0</v>
      </c>
      <c r="AB696" s="30">
        <v>0.0</v>
      </c>
      <c r="AC696" s="30">
        <v>0.0</v>
      </c>
      <c r="AD696" s="30">
        <v>0.0</v>
      </c>
      <c r="AE696" s="30">
        <v>0.0</v>
      </c>
      <c r="AF696" s="30">
        <v>0.0</v>
      </c>
      <c r="AG696" s="30">
        <v>0.0</v>
      </c>
      <c r="AH696" s="30">
        <v>0.0</v>
      </c>
      <c r="AI696" s="30">
        <v>0.0</v>
      </c>
      <c r="AJ696" s="69"/>
    </row>
    <row r="697">
      <c r="A697" s="30">
        <v>14723.4</v>
      </c>
      <c r="B697" s="80">
        <v>44526.0</v>
      </c>
      <c r="C697" s="80">
        <v>44526.0</v>
      </c>
      <c r="D697" s="32" t="s">
        <v>93</v>
      </c>
      <c r="E697" s="32" t="s">
        <v>94</v>
      </c>
      <c r="F697" s="32" t="s">
        <v>307</v>
      </c>
      <c r="G697" s="33" t="s">
        <v>109</v>
      </c>
      <c r="H697" s="34">
        <v>27529.0</v>
      </c>
      <c r="I697" s="35"/>
      <c r="J697" s="30">
        <v>0.0</v>
      </c>
      <c r="K697" s="30">
        <v>1.0</v>
      </c>
      <c r="L697" s="30">
        <v>0.0</v>
      </c>
      <c r="M697" s="32" t="s">
        <v>39</v>
      </c>
      <c r="N697" s="32" t="s">
        <v>39</v>
      </c>
      <c r="O697" s="30">
        <v>0.0</v>
      </c>
      <c r="P697" s="30">
        <v>11.0</v>
      </c>
      <c r="Q697" s="30">
        <v>12.0</v>
      </c>
      <c r="R697" s="30">
        <v>10.0</v>
      </c>
      <c r="S697" s="30">
        <v>0.0</v>
      </c>
      <c r="T697" s="30">
        <v>0.0</v>
      </c>
      <c r="U697" s="30">
        <v>0.0</v>
      </c>
      <c r="V697" s="30">
        <v>0.0</v>
      </c>
      <c r="W697" s="30">
        <v>0.0</v>
      </c>
      <c r="X697" s="30">
        <v>0.0</v>
      </c>
      <c r="Y697" s="30">
        <v>0.0</v>
      </c>
      <c r="Z697" s="30">
        <v>0.0</v>
      </c>
      <c r="AA697" s="30">
        <v>0.0</v>
      </c>
      <c r="AB697" s="30">
        <v>0.0</v>
      </c>
      <c r="AC697" s="30">
        <v>0.0</v>
      </c>
      <c r="AD697" s="30">
        <v>0.0</v>
      </c>
      <c r="AE697" s="30">
        <v>0.0</v>
      </c>
      <c r="AF697" s="30">
        <v>0.0</v>
      </c>
      <c r="AG697" s="30">
        <v>0.0</v>
      </c>
      <c r="AH697" s="30">
        <v>0.0</v>
      </c>
      <c r="AI697" s="30">
        <v>0.0</v>
      </c>
      <c r="AJ697" s="69"/>
    </row>
    <row r="698">
      <c r="A698" s="30">
        <v>14723.5</v>
      </c>
      <c r="B698" s="80">
        <v>44526.0</v>
      </c>
      <c r="C698" s="80">
        <v>44526.0</v>
      </c>
      <c r="D698" s="32" t="s">
        <v>93</v>
      </c>
      <c r="E698" s="32" t="s">
        <v>94</v>
      </c>
      <c r="F698" s="32" t="s">
        <v>307</v>
      </c>
      <c r="G698" s="33" t="s">
        <v>109</v>
      </c>
      <c r="H698" s="34">
        <v>27529.0</v>
      </c>
      <c r="I698" s="35"/>
      <c r="J698" s="30">
        <v>0.0</v>
      </c>
      <c r="K698" s="30">
        <v>1.0</v>
      </c>
      <c r="L698" s="30">
        <v>0.0</v>
      </c>
      <c r="M698" s="32" t="s">
        <v>39</v>
      </c>
      <c r="N698" s="32" t="s">
        <v>39</v>
      </c>
      <c r="O698" s="30">
        <v>0.0</v>
      </c>
      <c r="P698" s="30">
        <v>9.0</v>
      </c>
      <c r="Q698" s="30">
        <v>7.0</v>
      </c>
      <c r="R698" s="30">
        <v>10.0</v>
      </c>
      <c r="S698" s="30">
        <v>0.0</v>
      </c>
      <c r="T698" s="30">
        <v>0.0</v>
      </c>
      <c r="U698" s="30">
        <v>0.0</v>
      </c>
      <c r="V698" s="30">
        <v>0.0</v>
      </c>
      <c r="W698" s="30">
        <v>0.0</v>
      </c>
      <c r="X698" s="30">
        <v>0.0</v>
      </c>
      <c r="Y698" s="30">
        <v>0.0</v>
      </c>
      <c r="Z698" s="30">
        <v>0.0</v>
      </c>
      <c r="AA698" s="30">
        <v>0.0</v>
      </c>
      <c r="AB698" s="30">
        <v>0.0</v>
      </c>
      <c r="AC698" s="30">
        <v>0.0</v>
      </c>
      <c r="AD698" s="30">
        <v>0.0</v>
      </c>
      <c r="AE698" s="30">
        <v>0.0</v>
      </c>
      <c r="AF698" s="30">
        <v>0.0</v>
      </c>
      <c r="AG698" s="30">
        <v>0.0</v>
      </c>
      <c r="AH698" s="30">
        <v>0.0</v>
      </c>
      <c r="AI698" s="30">
        <v>0.0</v>
      </c>
      <c r="AJ698" s="69"/>
    </row>
    <row r="699">
      <c r="A699" s="30">
        <v>14723.6</v>
      </c>
      <c r="B699" s="80">
        <v>44526.0</v>
      </c>
      <c r="C699" s="80">
        <v>44526.0</v>
      </c>
      <c r="D699" s="32" t="s">
        <v>93</v>
      </c>
      <c r="E699" s="32" t="s">
        <v>94</v>
      </c>
      <c r="F699" s="32" t="s">
        <v>88</v>
      </c>
      <c r="G699" s="33" t="s">
        <v>89</v>
      </c>
      <c r="H699" s="34">
        <v>27609.0</v>
      </c>
      <c r="I699" s="35"/>
      <c r="J699" s="30">
        <v>0.0</v>
      </c>
      <c r="K699" s="30">
        <v>1.0</v>
      </c>
      <c r="L699" s="30">
        <v>0.0</v>
      </c>
      <c r="M699" s="32" t="s">
        <v>39</v>
      </c>
      <c r="N699" s="32" t="s">
        <v>39</v>
      </c>
      <c r="O699" s="30">
        <v>0.0</v>
      </c>
      <c r="P699" s="30">
        <v>8.0</v>
      </c>
      <c r="Q699" s="30">
        <v>4.0</v>
      </c>
      <c r="R699" s="30">
        <v>10.0</v>
      </c>
      <c r="S699" s="30">
        <v>0.0</v>
      </c>
      <c r="T699" s="30">
        <v>0.0</v>
      </c>
      <c r="U699" s="30">
        <v>0.0</v>
      </c>
      <c r="V699" s="30">
        <v>0.0</v>
      </c>
      <c r="W699" s="30">
        <v>0.0</v>
      </c>
      <c r="X699" s="30">
        <v>0.0</v>
      </c>
      <c r="Y699" s="30">
        <v>0.0</v>
      </c>
      <c r="Z699" s="30">
        <v>0.0</v>
      </c>
      <c r="AA699" s="30">
        <v>0.0</v>
      </c>
      <c r="AB699" s="30">
        <v>0.0</v>
      </c>
      <c r="AC699" s="30">
        <v>0.0</v>
      </c>
      <c r="AD699" s="30">
        <v>0.0</v>
      </c>
      <c r="AE699" s="30">
        <v>0.0</v>
      </c>
      <c r="AF699" s="30">
        <v>0.0</v>
      </c>
      <c r="AG699" s="30">
        <v>0.0</v>
      </c>
      <c r="AH699" s="30">
        <v>0.0</v>
      </c>
      <c r="AI699" s="30">
        <v>0.0</v>
      </c>
      <c r="AJ699" s="69"/>
    </row>
    <row r="700">
      <c r="A700" s="30">
        <v>14724.1</v>
      </c>
      <c r="B700" s="80">
        <v>44529.0</v>
      </c>
      <c r="C700" s="80">
        <v>44529.0</v>
      </c>
      <c r="D700" s="32" t="s">
        <v>282</v>
      </c>
      <c r="E700" s="32" t="s">
        <v>36</v>
      </c>
      <c r="F700" s="32" t="s">
        <v>338</v>
      </c>
      <c r="G700" s="33" t="s">
        <v>38</v>
      </c>
      <c r="H700" s="34">
        <v>27614.0</v>
      </c>
      <c r="I700" s="35"/>
      <c r="J700" s="30">
        <v>0.0</v>
      </c>
      <c r="K700" s="30">
        <v>1.0</v>
      </c>
      <c r="L700" s="30">
        <v>0.0</v>
      </c>
      <c r="M700" s="32" t="s">
        <v>49</v>
      </c>
      <c r="N700" s="32" t="s">
        <v>39</v>
      </c>
      <c r="O700" s="30">
        <v>4.0</v>
      </c>
      <c r="P700" s="30">
        <v>0.0</v>
      </c>
      <c r="Q700" s="30">
        <v>0.0</v>
      </c>
      <c r="R700" s="30">
        <v>0.0</v>
      </c>
      <c r="S700" s="30">
        <v>0.0</v>
      </c>
      <c r="T700" s="30">
        <v>1.0</v>
      </c>
      <c r="U700" s="30">
        <v>0.0</v>
      </c>
      <c r="V700" s="30">
        <v>0.0</v>
      </c>
      <c r="W700" s="30">
        <v>0.0</v>
      </c>
      <c r="X700" s="30">
        <v>0.0</v>
      </c>
      <c r="Y700" s="30">
        <v>0.0</v>
      </c>
      <c r="Z700" s="30">
        <v>0.0</v>
      </c>
      <c r="AA700" s="30">
        <v>0.0</v>
      </c>
      <c r="AB700" s="30">
        <v>0.0</v>
      </c>
      <c r="AC700" s="30">
        <v>0.0</v>
      </c>
      <c r="AD700" s="30">
        <v>0.0</v>
      </c>
      <c r="AE700" s="30">
        <v>0.0</v>
      </c>
      <c r="AF700" s="30">
        <v>0.0</v>
      </c>
      <c r="AG700" s="30">
        <v>0.0</v>
      </c>
      <c r="AH700" s="30">
        <v>0.0</v>
      </c>
      <c r="AI700" s="30">
        <v>0.0</v>
      </c>
      <c r="AJ700" s="69"/>
    </row>
    <row r="701">
      <c r="A701" s="30">
        <v>14725.1</v>
      </c>
      <c r="B701" s="80">
        <v>44529.0</v>
      </c>
      <c r="C701" s="80">
        <v>44530.0</v>
      </c>
      <c r="D701" s="32" t="s">
        <v>402</v>
      </c>
      <c r="E701" s="32" t="s">
        <v>36</v>
      </c>
      <c r="F701" s="32" t="s">
        <v>129</v>
      </c>
      <c r="G701" s="33" t="s">
        <v>109</v>
      </c>
      <c r="H701" s="34">
        <v>27529.0</v>
      </c>
      <c r="I701" s="35"/>
      <c r="J701" s="30">
        <v>0.0</v>
      </c>
      <c r="K701" s="30">
        <v>1.0</v>
      </c>
      <c r="L701" s="30">
        <v>0.0</v>
      </c>
      <c r="M701" s="32" t="s">
        <v>49</v>
      </c>
      <c r="N701" s="32" t="s">
        <v>39</v>
      </c>
      <c r="O701" s="30">
        <v>0.0</v>
      </c>
      <c r="P701" s="30">
        <v>10.0</v>
      </c>
      <c r="Q701" s="30">
        <v>6.0</v>
      </c>
      <c r="R701" s="30">
        <v>10.0</v>
      </c>
      <c r="S701" s="30">
        <v>1.0</v>
      </c>
      <c r="T701" s="30">
        <v>1.0</v>
      </c>
      <c r="U701" s="30">
        <v>0.0</v>
      </c>
      <c r="V701" s="30">
        <v>0.0</v>
      </c>
      <c r="W701" s="30">
        <v>0.0</v>
      </c>
      <c r="X701" s="30">
        <v>0.0</v>
      </c>
      <c r="Y701" s="30">
        <v>0.0</v>
      </c>
      <c r="Z701" s="30">
        <v>0.0</v>
      </c>
      <c r="AA701" s="30">
        <v>0.0</v>
      </c>
      <c r="AB701" s="30">
        <v>0.0</v>
      </c>
      <c r="AC701" s="30">
        <v>0.0</v>
      </c>
      <c r="AD701" s="30">
        <v>0.0</v>
      </c>
      <c r="AE701" s="30">
        <v>0.0</v>
      </c>
      <c r="AF701" s="30">
        <v>0.0</v>
      </c>
      <c r="AG701" s="30">
        <v>0.0</v>
      </c>
      <c r="AH701" s="30">
        <v>0.0</v>
      </c>
      <c r="AI701" s="30">
        <v>0.0</v>
      </c>
      <c r="AJ701" s="69"/>
    </row>
    <row r="702">
      <c r="A702" s="30">
        <v>14725.2</v>
      </c>
      <c r="B702" s="80">
        <v>44529.0</v>
      </c>
      <c r="C702" s="80">
        <v>44530.0</v>
      </c>
      <c r="D702" s="32" t="s">
        <v>402</v>
      </c>
      <c r="E702" s="32" t="s">
        <v>36</v>
      </c>
      <c r="J702" s="30">
        <v>0.0</v>
      </c>
      <c r="K702" s="30">
        <v>0.0</v>
      </c>
      <c r="L702" s="30">
        <v>1.0</v>
      </c>
      <c r="M702" s="32" t="s">
        <v>49</v>
      </c>
      <c r="N702" s="32" t="s">
        <v>39</v>
      </c>
      <c r="O702" s="30">
        <v>0.0</v>
      </c>
      <c r="P702" s="30">
        <v>10.0</v>
      </c>
      <c r="Q702" s="30">
        <v>5.0</v>
      </c>
      <c r="R702" s="30">
        <v>5.0</v>
      </c>
      <c r="S702" s="30">
        <v>1.0</v>
      </c>
      <c r="T702" s="30">
        <v>1.0</v>
      </c>
      <c r="U702" s="30">
        <v>0.0</v>
      </c>
      <c r="V702" s="30">
        <v>0.0</v>
      </c>
      <c r="W702" s="30">
        <v>0.0</v>
      </c>
      <c r="X702" s="30">
        <v>0.0</v>
      </c>
      <c r="Y702" s="30">
        <v>0.0</v>
      </c>
      <c r="Z702" s="30">
        <v>0.0</v>
      </c>
      <c r="AA702" s="30">
        <v>0.0</v>
      </c>
      <c r="AB702" s="30">
        <v>0.0</v>
      </c>
      <c r="AC702" s="30">
        <v>0.0</v>
      </c>
      <c r="AD702" s="30">
        <v>0.0</v>
      </c>
      <c r="AE702" s="30">
        <v>0.0</v>
      </c>
      <c r="AF702" s="30">
        <v>0.0</v>
      </c>
      <c r="AG702" s="30">
        <v>0.0</v>
      </c>
      <c r="AH702" s="30">
        <v>0.0</v>
      </c>
      <c r="AI702" s="30">
        <v>0.0</v>
      </c>
      <c r="AJ702" s="69"/>
    </row>
    <row r="703">
      <c r="A703" s="30">
        <v>14726.1</v>
      </c>
      <c r="B703" s="80">
        <v>44529.0</v>
      </c>
      <c r="C703" s="81"/>
      <c r="D703" s="32" t="s">
        <v>471</v>
      </c>
      <c r="E703" s="32" t="s">
        <v>218</v>
      </c>
      <c r="F703" s="32" t="s">
        <v>65</v>
      </c>
      <c r="G703" s="33" t="s">
        <v>51</v>
      </c>
      <c r="H703" s="34">
        <v>27539.0</v>
      </c>
      <c r="I703" s="35"/>
      <c r="J703" s="30">
        <v>0.0</v>
      </c>
      <c r="K703" s="30">
        <v>1.0</v>
      </c>
      <c r="L703" s="30">
        <v>0.0</v>
      </c>
      <c r="M703" s="32" t="s">
        <v>49</v>
      </c>
      <c r="N703" s="32" t="s">
        <v>39</v>
      </c>
      <c r="O703" s="30">
        <v>0.0</v>
      </c>
      <c r="P703" s="30">
        <v>0.0</v>
      </c>
      <c r="Q703" s="30">
        <v>0.0</v>
      </c>
      <c r="R703" s="30">
        <v>0.0</v>
      </c>
      <c r="S703" s="30">
        <v>0.0</v>
      </c>
      <c r="T703" s="30">
        <v>0.0</v>
      </c>
      <c r="U703" s="30">
        <v>0.0</v>
      </c>
      <c r="V703" s="30">
        <v>0.0</v>
      </c>
      <c r="W703" s="30">
        <v>0.0</v>
      </c>
      <c r="X703" s="30">
        <v>0.0</v>
      </c>
      <c r="Y703" s="30">
        <v>0.0</v>
      </c>
      <c r="Z703" s="30">
        <v>0.0</v>
      </c>
      <c r="AA703" s="30">
        <v>0.0</v>
      </c>
      <c r="AB703" s="30">
        <v>0.0</v>
      </c>
      <c r="AC703" s="30">
        <v>0.0</v>
      </c>
      <c r="AD703" s="30">
        <v>0.0</v>
      </c>
      <c r="AE703" s="30">
        <v>0.0</v>
      </c>
      <c r="AF703" s="30">
        <v>0.0</v>
      </c>
      <c r="AG703" s="30">
        <v>0.0</v>
      </c>
      <c r="AH703" s="30">
        <v>0.0</v>
      </c>
      <c r="AI703" s="30">
        <v>0.0</v>
      </c>
      <c r="AJ703" s="69"/>
    </row>
    <row r="704">
      <c r="A704" s="30">
        <v>14726.2</v>
      </c>
      <c r="B704" s="80">
        <v>44529.0</v>
      </c>
      <c r="C704" s="81"/>
      <c r="D704" s="32" t="s">
        <v>471</v>
      </c>
      <c r="E704" s="32" t="s">
        <v>218</v>
      </c>
      <c r="F704" s="32" t="s">
        <v>65</v>
      </c>
      <c r="G704" s="33" t="s">
        <v>51</v>
      </c>
      <c r="H704" s="34">
        <v>27539.0</v>
      </c>
      <c r="I704" s="35"/>
      <c r="J704" s="30">
        <v>0.0</v>
      </c>
      <c r="K704" s="30">
        <v>1.0</v>
      </c>
      <c r="L704" s="30">
        <v>0.0</v>
      </c>
      <c r="M704" s="32" t="s">
        <v>49</v>
      </c>
      <c r="N704" s="32" t="s">
        <v>39</v>
      </c>
      <c r="O704" s="30">
        <v>0.0</v>
      </c>
      <c r="P704" s="30">
        <v>0.0</v>
      </c>
      <c r="Q704" s="30">
        <v>0.0</v>
      </c>
      <c r="R704" s="30">
        <v>0.0</v>
      </c>
      <c r="S704" s="30">
        <v>0.0</v>
      </c>
      <c r="T704" s="30">
        <v>0.0</v>
      </c>
      <c r="U704" s="30">
        <v>0.0</v>
      </c>
      <c r="V704" s="30">
        <v>0.0</v>
      </c>
      <c r="W704" s="30">
        <v>0.0</v>
      </c>
      <c r="X704" s="30">
        <v>0.0</v>
      </c>
      <c r="Y704" s="30">
        <v>0.0</v>
      </c>
      <c r="Z704" s="30">
        <v>0.0</v>
      </c>
      <c r="AA704" s="30">
        <v>0.0</v>
      </c>
      <c r="AB704" s="30">
        <v>0.0</v>
      </c>
      <c r="AC704" s="30">
        <v>0.0</v>
      </c>
      <c r="AD704" s="30">
        <v>0.0</v>
      </c>
      <c r="AE704" s="30">
        <v>0.0</v>
      </c>
      <c r="AF704" s="30">
        <v>0.0</v>
      </c>
      <c r="AG704" s="30">
        <v>0.0</v>
      </c>
      <c r="AH704" s="30">
        <v>0.0</v>
      </c>
      <c r="AI704" s="30">
        <v>0.0</v>
      </c>
      <c r="AJ704" s="69"/>
    </row>
    <row r="705">
      <c r="A705" s="30">
        <v>14726.3</v>
      </c>
      <c r="B705" s="80">
        <v>44529.0</v>
      </c>
      <c r="C705" s="81"/>
      <c r="D705" s="32" t="s">
        <v>471</v>
      </c>
      <c r="E705" s="32" t="s">
        <v>218</v>
      </c>
      <c r="F705" s="32" t="s">
        <v>360</v>
      </c>
      <c r="G705" s="33" t="s">
        <v>38</v>
      </c>
      <c r="H705" s="34">
        <v>27601.0</v>
      </c>
      <c r="I705" s="35"/>
      <c r="J705" s="30">
        <v>0.0</v>
      </c>
      <c r="K705" s="30">
        <v>1.0</v>
      </c>
      <c r="L705" s="30">
        <v>0.0</v>
      </c>
      <c r="M705" s="32" t="s">
        <v>49</v>
      </c>
      <c r="N705" s="32" t="s">
        <v>39</v>
      </c>
      <c r="O705" s="30">
        <v>0.0</v>
      </c>
      <c r="P705" s="30">
        <v>0.0</v>
      </c>
      <c r="Q705" s="30">
        <v>0.0</v>
      </c>
      <c r="R705" s="30">
        <v>0.0</v>
      </c>
      <c r="S705" s="30">
        <v>0.0</v>
      </c>
      <c r="T705" s="30">
        <v>0.0</v>
      </c>
      <c r="U705" s="30">
        <v>0.0</v>
      </c>
      <c r="V705" s="30">
        <v>0.0</v>
      </c>
      <c r="W705" s="30">
        <v>0.0</v>
      </c>
      <c r="X705" s="30">
        <v>0.0</v>
      </c>
      <c r="Y705" s="30">
        <v>0.0</v>
      </c>
      <c r="Z705" s="30">
        <v>0.0</v>
      </c>
      <c r="AA705" s="30">
        <v>0.0</v>
      </c>
      <c r="AB705" s="30">
        <v>0.0</v>
      </c>
      <c r="AC705" s="30">
        <v>0.0</v>
      </c>
      <c r="AD705" s="30">
        <v>0.0</v>
      </c>
      <c r="AE705" s="30">
        <v>0.0</v>
      </c>
      <c r="AF705" s="30">
        <v>0.0</v>
      </c>
      <c r="AG705" s="30">
        <v>0.0</v>
      </c>
      <c r="AH705" s="30">
        <v>0.0</v>
      </c>
      <c r="AI705" s="30">
        <v>0.0</v>
      </c>
      <c r="AJ705" s="69"/>
    </row>
    <row r="706">
      <c r="A706" s="30">
        <v>14727.1</v>
      </c>
      <c r="B706" s="80">
        <v>44529.0</v>
      </c>
      <c r="C706" s="81"/>
      <c r="D706" s="32" t="s">
        <v>448</v>
      </c>
      <c r="E706" s="32" t="s">
        <v>36</v>
      </c>
      <c r="F706" s="32" t="s">
        <v>192</v>
      </c>
      <c r="G706" s="33" t="s">
        <v>38</v>
      </c>
      <c r="H706" s="34">
        <v>27606.0</v>
      </c>
      <c r="I706" s="35"/>
      <c r="J706" s="30">
        <v>0.0</v>
      </c>
      <c r="K706" s="30">
        <v>1.0</v>
      </c>
      <c r="L706" s="30">
        <v>0.0</v>
      </c>
      <c r="M706" s="32" t="s">
        <v>49</v>
      </c>
      <c r="N706" s="32" t="s">
        <v>39</v>
      </c>
      <c r="O706" s="30">
        <v>0.0</v>
      </c>
      <c r="P706" s="30">
        <v>0.0</v>
      </c>
      <c r="Q706" s="30">
        <v>0.0</v>
      </c>
      <c r="R706" s="30">
        <v>0.0</v>
      </c>
      <c r="S706" s="30">
        <v>0.0</v>
      </c>
      <c r="T706" s="30">
        <v>0.0</v>
      </c>
      <c r="U706" s="30">
        <v>0.0</v>
      </c>
      <c r="V706" s="30">
        <v>0.0</v>
      </c>
      <c r="W706" s="30">
        <v>0.0</v>
      </c>
      <c r="X706" s="30">
        <v>0.0</v>
      </c>
      <c r="Y706" s="30">
        <v>0.0</v>
      </c>
      <c r="Z706" s="30">
        <v>0.0</v>
      </c>
      <c r="AA706" s="30">
        <v>0.0</v>
      </c>
      <c r="AB706" s="30">
        <v>0.0</v>
      </c>
      <c r="AC706" s="30">
        <v>0.0</v>
      </c>
      <c r="AD706" s="30">
        <v>0.0</v>
      </c>
      <c r="AE706" s="30">
        <v>0.0</v>
      </c>
      <c r="AF706" s="30">
        <v>0.0</v>
      </c>
      <c r="AG706" s="30">
        <v>0.0</v>
      </c>
      <c r="AH706" s="30">
        <v>0.0</v>
      </c>
      <c r="AI706" s="30">
        <v>0.0</v>
      </c>
      <c r="AJ706" s="69"/>
    </row>
    <row r="707">
      <c r="A707" s="30">
        <v>14728.1</v>
      </c>
      <c r="B707" s="80">
        <v>44529.0</v>
      </c>
      <c r="C707" s="81"/>
      <c r="D707" s="32" t="s">
        <v>448</v>
      </c>
      <c r="E707" s="32" t="s">
        <v>36</v>
      </c>
      <c r="F707" s="32" t="s">
        <v>192</v>
      </c>
      <c r="G707" s="33" t="s">
        <v>38</v>
      </c>
      <c r="H707" s="34">
        <v>27606.0</v>
      </c>
      <c r="I707" s="35"/>
      <c r="J707" s="30">
        <v>0.0</v>
      </c>
      <c r="K707" s="30">
        <v>1.0</v>
      </c>
      <c r="L707" s="30">
        <v>0.0</v>
      </c>
      <c r="M707" s="32" t="s">
        <v>49</v>
      </c>
      <c r="N707" s="32" t="s">
        <v>39</v>
      </c>
      <c r="O707" s="30">
        <v>0.0</v>
      </c>
      <c r="P707" s="30">
        <v>0.0</v>
      </c>
      <c r="Q707" s="30">
        <v>0.0</v>
      </c>
      <c r="R707" s="30">
        <v>0.0</v>
      </c>
      <c r="S707" s="30">
        <v>0.0</v>
      </c>
      <c r="T707" s="30">
        <v>0.0</v>
      </c>
      <c r="U707" s="30">
        <v>0.0</v>
      </c>
      <c r="V707" s="30">
        <v>0.0</v>
      </c>
      <c r="W707" s="30">
        <v>0.0</v>
      </c>
      <c r="X707" s="30">
        <v>0.0</v>
      </c>
      <c r="Y707" s="30">
        <v>0.0</v>
      </c>
      <c r="Z707" s="30">
        <v>0.0</v>
      </c>
      <c r="AA707" s="30">
        <v>0.0</v>
      </c>
      <c r="AB707" s="30">
        <v>0.0</v>
      </c>
      <c r="AC707" s="30">
        <v>0.0</v>
      </c>
      <c r="AD707" s="30">
        <v>0.0</v>
      </c>
      <c r="AE707" s="30">
        <v>0.0</v>
      </c>
      <c r="AF707" s="30">
        <v>0.0</v>
      </c>
      <c r="AG707" s="30">
        <v>0.0</v>
      </c>
      <c r="AH707" s="30">
        <v>0.0</v>
      </c>
      <c r="AI707" s="30">
        <v>0.0</v>
      </c>
      <c r="AJ707" s="69"/>
    </row>
    <row r="708">
      <c r="A708" s="30">
        <v>14728.2</v>
      </c>
      <c r="B708" s="80">
        <v>44529.0</v>
      </c>
      <c r="C708" s="81"/>
      <c r="D708" s="32" t="s">
        <v>448</v>
      </c>
      <c r="E708" s="32" t="s">
        <v>36</v>
      </c>
      <c r="F708" s="32" t="s">
        <v>192</v>
      </c>
      <c r="G708" s="33" t="s">
        <v>38</v>
      </c>
      <c r="H708" s="34">
        <v>27606.0</v>
      </c>
      <c r="I708" s="35"/>
      <c r="J708" s="30">
        <v>0.0</v>
      </c>
      <c r="K708" s="30">
        <v>1.0</v>
      </c>
      <c r="L708" s="30">
        <v>0.0</v>
      </c>
      <c r="M708" s="32" t="s">
        <v>49</v>
      </c>
      <c r="N708" s="32" t="s">
        <v>39</v>
      </c>
      <c r="O708" s="30">
        <v>0.0</v>
      </c>
      <c r="P708" s="30">
        <v>0.0</v>
      </c>
      <c r="Q708" s="30">
        <v>0.0</v>
      </c>
      <c r="R708" s="30">
        <v>0.0</v>
      </c>
      <c r="S708" s="30">
        <v>0.0</v>
      </c>
      <c r="T708" s="30">
        <v>0.0</v>
      </c>
      <c r="U708" s="30">
        <v>0.0</v>
      </c>
      <c r="V708" s="30">
        <v>0.0</v>
      </c>
      <c r="W708" s="30">
        <v>0.0</v>
      </c>
      <c r="X708" s="30">
        <v>0.0</v>
      </c>
      <c r="Y708" s="30">
        <v>0.0</v>
      </c>
      <c r="Z708" s="30">
        <v>0.0</v>
      </c>
      <c r="AA708" s="30">
        <v>0.0</v>
      </c>
      <c r="AB708" s="30">
        <v>0.0</v>
      </c>
      <c r="AC708" s="30">
        <v>0.0</v>
      </c>
      <c r="AD708" s="30">
        <v>0.0</v>
      </c>
      <c r="AE708" s="30">
        <v>0.0</v>
      </c>
      <c r="AF708" s="30">
        <v>0.0</v>
      </c>
      <c r="AG708" s="30">
        <v>0.0</v>
      </c>
      <c r="AH708" s="30">
        <v>0.0</v>
      </c>
      <c r="AI708" s="30">
        <v>0.0</v>
      </c>
      <c r="AJ708" s="69"/>
    </row>
    <row r="709">
      <c r="A709" s="30">
        <v>14728.3</v>
      </c>
      <c r="B709" s="80">
        <v>44529.0</v>
      </c>
      <c r="C709" s="81"/>
      <c r="D709" s="32" t="s">
        <v>448</v>
      </c>
      <c r="E709" s="32" t="s">
        <v>36</v>
      </c>
      <c r="F709" s="32" t="s">
        <v>192</v>
      </c>
      <c r="G709" s="33" t="s">
        <v>38</v>
      </c>
      <c r="H709" s="34">
        <v>27606.0</v>
      </c>
      <c r="I709" s="35"/>
      <c r="J709" s="30">
        <v>0.0</v>
      </c>
      <c r="K709" s="30">
        <v>1.0</v>
      </c>
      <c r="L709" s="30">
        <v>0.0</v>
      </c>
      <c r="M709" s="32" t="s">
        <v>49</v>
      </c>
      <c r="N709" s="32" t="s">
        <v>39</v>
      </c>
      <c r="O709" s="30">
        <v>0.0</v>
      </c>
      <c r="P709" s="30">
        <v>0.0</v>
      </c>
      <c r="Q709" s="30">
        <v>0.0</v>
      </c>
      <c r="R709" s="30">
        <v>0.0</v>
      </c>
      <c r="S709" s="30">
        <v>0.0</v>
      </c>
      <c r="T709" s="30">
        <v>0.0</v>
      </c>
      <c r="U709" s="30">
        <v>0.0</v>
      </c>
      <c r="V709" s="30">
        <v>0.0</v>
      </c>
      <c r="W709" s="30">
        <v>0.0</v>
      </c>
      <c r="X709" s="30">
        <v>0.0</v>
      </c>
      <c r="Y709" s="30">
        <v>0.0</v>
      </c>
      <c r="Z709" s="30">
        <v>0.0</v>
      </c>
      <c r="AA709" s="30">
        <v>0.0</v>
      </c>
      <c r="AB709" s="30">
        <v>0.0</v>
      </c>
      <c r="AC709" s="30">
        <v>0.0</v>
      </c>
      <c r="AD709" s="30">
        <v>0.0</v>
      </c>
      <c r="AE709" s="30">
        <v>0.0</v>
      </c>
      <c r="AF709" s="30">
        <v>0.0</v>
      </c>
      <c r="AG709" s="30">
        <v>0.0</v>
      </c>
      <c r="AH709" s="30">
        <v>0.0</v>
      </c>
      <c r="AI709" s="30">
        <v>0.0</v>
      </c>
      <c r="AJ709" s="69"/>
    </row>
    <row r="710">
      <c r="A710" s="30">
        <v>14729.1</v>
      </c>
      <c r="B710" s="80">
        <v>44529.0</v>
      </c>
      <c r="C710" s="81"/>
      <c r="D710" s="32" t="s">
        <v>312</v>
      </c>
      <c r="E710" s="32" t="s">
        <v>36</v>
      </c>
      <c r="F710" s="32" t="s">
        <v>83</v>
      </c>
      <c r="G710" s="33" t="s">
        <v>38</v>
      </c>
      <c r="H710" s="34">
        <v>27609.0</v>
      </c>
      <c r="I710" s="35"/>
      <c r="J710" s="30">
        <v>0.0</v>
      </c>
      <c r="K710" s="30">
        <v>1.0</v>
      </c>
      <c r="L710" s="30">
        <v>0.0</v>
      </c>
      <c r="M710" s="32" t="s">
        <v>39</v>
      </c>
      <c r="N710" s="32" t="s">
        <v>39</v>
      </c>
      <c r="O710" s="30">
        <v>0.0</v>
      </c>
      <c r="P710" s="30">
        <v>0.0</v>
      </c>
      <c r="Q710" s="30">
        <v>0.0</v>
      </c>
      <c r="R710" s="30">
        <v>0.0</v>
      </c>
      <c r="S710" s="30">
        <v>0.0</v>
      </c>
      <c r="T710" s="30">
        <v>0.0</v>
      </c>
      <c r="U710" s="30">
        <v>0.0</v>
      </c>
      <c r="V710" s="30">
        <v>0.0</v>
      </c>
      <c r="W710" s="30">
        <v>0.0</v>
      </c>
      <c r="X710" s="30">
        <v>0.0</v>
      </c>
      <c r="Y710" s="30">
        <v>0.0</v>
      </c>
      <c r="Z710" s="30">
        <v>0.0</v>
      </c>
      <c r="AA710" s="30">
        <v>0.0</v>
      </c>
      <c r="AB710" s="30">
        <v>0.0</v>
      </c>
      <c r="AC710" s="30">
        <v>0.0</v>
      </c>
      <c r="AD710" s="30">
        <v>0.0</v>
      </c>
      <c r="AE710" s="30">
        <v>0.0</v>
      </c>
      <c r="AF710" s="30">
        <v>0.0</v>
      </c>
      <c r="AG710" s="30">
        <v>0.0</v>
      </c>
      <c r="AH710" s="30">
        <v>0.0</v>
      </c>
      <c r="AI710" s="30">
        <v>0.0</v>
      </c>
      <c r="AJ710" s="69"/>
    </row>
    <row r="711">
      <c r="A711" s="30">
        <v>14730.1</v>
      </c>
      <c r="B711" s="80">
        <v>44529.0</v>
      </c>
      <c r="C711" s="81"/>
      <c r="D711" s="32" t="s">
        <v>35</v>
      </c>
      <c r="E711" s="32" t="s">
        <v>36</v>
      </c>
      <c r="F711" s="32" t="s">
        <v>40</v>
      </c>
      <c r="G711" s="38"/>
      <c r="H711" s="38"/>
      <c r="I711" s="35"/>
      <c r="J711" s="30">
        <v>0.0</v>
      </c>
      <c r="K711" s="30">
        <v>1.0</v>
      </c>
      <c r="L711" s="30">
        <v>0.0</v>
      </c>
      <c r="M711" s="32" t="s">
        <v>49</v>
      </c>
      <c r="N711" s="32" t="s">
        <v>39</v>
      </c>
      <c r="O711" s="30">
        <v>0.0</v>
      </c>
      <c r="P711" s="30">
        <v>0.0</v>
      </c>
      <c r="Q711" s="30">
        <v>0.0</v>
      </c>
      <c r="R711" s="30">
        <v>0.0</v>
      </c>
      <c r="S711" s="30">
        <v>0.0</v>
      </c>
      <c r="T711" s="30">
        <v>0.0</v>
      </c>
      <c r="U711" s="30">
        <v>0.0</v>
      </c>
      <c r="V711" s="30">
        <v>0.0</v>
      </c>
      <c r="W711" s="30">
        <v>0.0</v>
      </c>
      <c r="X711" s="30">
        <v>0.0</v>
      </c>
      <c r="Y711" s="30">
        <v>0.0</v>
      </c>
      <c r="Z711" s="30">
        <v>0.0</v>
      </c>
      <c r="AA711" s="30">
        <v>0.0</v>
      </c>
      <c r="AB711" s="30">
        <v>0.0</v>
      </c>
      <c r="AC711" s="30">
        <v>0.0</v>
      </c>
      <c r="AD711" s="30">
        <v>0.0</v>
      </c>
      <c r="AE711" s="30">
        <v>0.0</v>
      </c>
      <c r="AF711" s="30">
        <v>0.0</v>
      </c>
      <c r="AG711" s="30">
        <v>0.0</v>
      </c>
      <c r="AH711" s="30">
        <v>0.0</v>
      </c>
      <c r="AI711" s="30">
        <v>0.0</v>
      </c>
      <c r="AJ711" s="69"/>
    </row>
    <row r="712">
      <c r="A712" s="30">
        <v>14730.2</v>
      </c>
      <c r="B712" s="80">
        <v>44529.0</v>
      </c>
      <c r="C712" s="81"/>
      <c r="D712" s="32" t="s">
        <v>35</v>
      </c>
      <c r="E712" s="32" t="s">
        <v>36</v>
      </c>
      <c r="J712" s="30">
        <v>0.0</v>
      </c>
      <c r="K712" s="30">
        <v>0.0</v>
      </c>
      <c r="L712" s="30">
        <v>1.0</v>
      </c>
      <c r="M712" s="32" t="s">
        <v>49</v>
      </c>
      <c r="N712" s="32" t="s">
        <v>39</v>
      </c>
      <c r="O712" s="30">
        <v>0.0</v>
      </c>
      <c r="P712" s="30">
        <v>0.0</v>
      </c>
      <c r="Q712" s="30">
        <v>0.0</v>
      </c>
      <c r="R712" s="30">
        <v>0.0</v>
      </c>
      <c r="S712" s="30">
        <v>0.0</v>
      </c>
      <c r="T712" s="30">
        <v>0.0</v>
      </c>
      <c r="U712" s="30">
        <v>0.0</v>
      </c>
      <c r="V712" s="30">
        <v>0.0</v>
      </c>
      <c r="W712" s="30">
        <v>0.0</v>
      </c>
      <c r="X712" s="30">
        <v>0.0</v>
      </c>
      <c r="Y712" s="30">
        <v>0.0</v>
      </c>
      <c r="Z712" s="30">
        <v>0.0</v>
      </c>
      <c r="AA712" s="30">
        <v>0.0</v>
      </c>
      <c r="AB712" s="30">
        <v>0.0</v>
      </c>
      <c r="AC712" s="30">
        <v>0.0</v>
      </c>
      <c r="AD712" s="30">
        <v>0.0</v>
      </c>
      <c r="AE712" s="30">
        <v>0.0</v>
      </c>
      <c r="AF712" s="30">
        <v>0.0</v>
      </c>
      <c r="AG712" s="30">
        <v>0.0</v>
      </c>
      <c r="AH712" s="30">
        <v>0.0</v>
      </c>
      <c r="AI712" s="30">
        <v>0.0</v>
      </c>
      <c r="AJ712" s="69"/>
    </row>
    <row r="713">
      <c r="A713" s="30">
        <v>14731.1</v>
      </c>
      <c r="B713" s="80">
        <v>44529.0</v>
      </c>
      <c r="C713" s="80">
        <v>44543.0</v>
      </c>
      <c r="D713" s="32" t="s">
        <v>178</v>
      </c>
      <c r="E713" s="32" t="s">
        <v>36</v>
      </c>
      <c r="F713" s="32" t="s">
        <v>179</v>
      </c>
      <c r="G713" s="33" t="s">
        <v>38</v>
      </c>
      <c r="H713" s="34">
        <v>27616.0</v>
      </c>
      <c r="I713" s="35"/>
      <c r="J713" s="30">
        <v>0.0</v>
      </c>
      <c r="K713" s="30">
        <v>1.0</v>
      </c>
      <c r="L713" s="30">
        <v>0.0</v>
      </c>
      <c r="M713" s="32" t="s">
        <v>49</v>
      </c>
      <c r="N713" s="32" t="s">
        <v>39</v>
      </c>
      <c r="O713" s="30">
        <v>1.0</v>
      </c>
      <c r="P713" s="30">
        <v>0.0</v>
      </c>
      <c r="Q713" s="30">
        <v>0.0</v>
      </c>
      <c r="R713" s="30">
        <v>0.0</v>
      </c>
      <c r="S713" s="30">
        <v>0.0</v>
      </c>
      <c r="T713" s="30">
        <v>0.0</v>
      </c>
      <c r="U713" s="30">
        <v>0.0</v>
      </c>
      <c r="V713" s="30">
        <v>0.0</v>
      </c>
      <c r="W713" s="30">
        <v>0.0</v>
      </c>
      <c r="X713" s="30">
        <v>0.0</v>
      </c>
      <c r="Y713" s="30">
        <v>0.0</v>
      </c>
      <c r="Z713" s="30">
        <v>11.0</v>
      </c>
      <c r="AA713" s="30">
        <v>5.0</v>
      </c>
      <c r="AB713" s="30">
        <v>11.0</v>
      </c>
      <c r="AC713" s="30">
        <v>2.0</v>
      </c>
      <c r="AD713" s="30">
        <v>1.0</v>
      </c>
      <c r="AE713" s="30">
        <v>0.0</v>
      </c>
      <c r="AF713" s="30">
        <v>0.0</v>
      </c>
      <c r="AG713" s="30">
        <v>0.0</v>
      </c>
      <c r="AH713" s="30">
        <v>0.0</v>
      </c>
      <c r="AI713" s="30">
        <v>0.0</v>
      </c>
      <c r="AJ713" s="69"/>
    </row>
    <row r="714">
      <c r="A714" s="30">
        <v>14731.2</v>
      </c>
      <c r="B714" s="80">
        <v>44529.0</v>
      </c>
      <c r="C714" s="80">
        <v>44543.0</v>
      </c>
      <c r="D714" s="32" t="s">
        <v>178</v>
      </c>
      <c r="E714" s="32" t="s">
        <v>36</v>
      </c>
      <c r="J714" s="30">
        <v>1.0</v>
      </c>
      <c r="K714" s="30">
        <v>0.0</v>
      </c>
      <c r="L714" s="30">
        <v>0.0</v>
      </c>
      <c r="M714" s="32" t="s">
        <v>49</v>
      </c>
      <c r="N714" s="32" t="s">
        <v>39</v>
      </c>
      <c r="O714" s="30">
        <v>1.0</v>
      </c>
      <c r="P714" s="30">
        <v>0.0</v>
      </c>
      <c r="Q714" s="30">
        <v>0.0</v>
      </c>
      <c r="R714" s="30">
        <v>0.0</v>
      </c>
      <c r="S714" s="30">
        <v>0.0</v>
      </c>
      <c r="T714" s="30">
        <v>0.0</v>
      </c>
      <c r="U714" s="30">
        <v>0.0</v>
      </c>
      <c r="V714" s="30">
        <v>0.0</v>
      </c>
      <c r="W714" s="30">
        <v>0.0</v>
      </c>
      <c r="X714" s="30">
        <v>0.0</v>
      </c>
      <c r="Y714" s="30">
        <v>0.0</v>
      </c>
      <c r="Z714" s="30">
        <v>7.0</v>
      </c>
      <c r="AA714" s="30">
        <v>5.0</v>
      </c>
      <c r="AB714" s="30">
        <v>11.0</v>
      </c>
      <c r="AC714" s="30">
        <v>2.0</v>
      </c>
      <c r="AD714" s="30">
        <v>1.0</v>
      </c>
      <c r="AE714" s="30">
        <v>0.0</v>
      </c>
      <c r="AF714" s="30">
        <v>0.0</v>
      </c>
      <c r="AG714" s="30">
        <v>0.0</v>
      </c>
      <c r="AH714" s="30">
        <v>0.0</v>
      </c>
      <c r="AI714" s="30">
        <v>0.0</v>
      </c>
      <c r="AJ714" s="69"/>
    </row>
    <row r="715">
      <c r="A715" s="30">
        <v>14731.3</v>
      </c>
      <c r="B715" s="80">
        <v>44529.0</v>
      </c>
      <c r="C715" s="80">
        <v>44543.0</v>
      </c>
      <c r="D715" s="32" t="s">
        <v>178</v>
      </c>
      <c r="E715" s="32" t="s">
        <v>36</v>
      </c>
      <c r="J715" s="30">
        <v>1.0</v>
      </c>
      <c r="K715" s="30">
        <v>0.0</v>
      </c>
      <c r="L715" s="30">
        <v>0.0</v>
      </c>
      <c r="M715" s="32" t="s">
        <v>49</v>
      </c>
      <c r="N715" s="32" t="s">
        <v>39</v>
      </c>
      <c r="O715" s="30">
        <v>0.0</v>
      </c>
      <c r="P715" s="30">
        <v>0.0</v>
      </c>
      <c r="Q715" s="30">
        <v>0.0</v>
      </c>
      <c r="R715" s="30">
        <v>0.0</v>
      </c>
      <c r="S715" s="30">
        <v>0.0</v>
      </c>
      <c r="T715" s="30">
        <v>0.0</v>
      </c>
      <c r="U715" s="30">
        <v>0.0</v>
      </c>
      <c r="V715" s="30">
        <v>0.0</v>
      </c>
      <c r="W715" s="30">
        <v>0.0</v>
      </c>
      <c r="X715" s="30">
        <v>0.0</v>
      </c>
      <c r="Y715" s="30">
        <v>0.0</v>
      </c>
      <c r="Z715" s="30">
        <v>0.0</v>
      </c>
      <c r="AA715" s="30">
        <v>0.0</v>
      </c>
      <c r="AB715" s="30">
        <v>0.0</v>
      </c>
      <c r="AC715" s="30">
        <v>0.0</v>
      </c>
      <c r="AD715" s="30">
        <v>0.0</v>
      </c>
      <c r="AE715" s="30">
        <v>7.0</v>
      </c>
      <c r="AF715" s="30">
        <v>4.0</v>
      </c>
      <c r="AG715" s="30">
        <v>10.0</v>
      </c>
      <c r="AH715" s="30">
        <v>2.0</v>
      </c>
      <c r="AI715" s="30">
        <v>1.0</v>
      </c>
      <c r="AJ715" s="69"/>
    </row>
    <row r="716">
      <c r="A716" s="30">
        <v>14731.4</v>
      </c>
      <c r="B716" s="80">
        <v>44529.0</v>
      </c>
      <c r="C716" s="80">
        <v>44543.0</v>
      </c>
      <c r="D716" s="32" t="s">
        <v>178</v>
      </c>
      <c r="E716" s="32" t="s">
        <v>36</v>
      </c>
      <c r="F716" s="32" t="s">
        <v>179</v>
      </c>
      <c r="G716" s="33" t="s">
        <v>38</v>
      </c>
      <c r="H716" s="34">
        <v>27616.0</v>
      </c>
      <c r="I716" s="35"/>
      <c r="J716" s="30">
        <v>0.0</v>
      </c>
      <c r="K716" s="30">
        <v>1.0</v>
      </c>
      <c r="L716" s="30">
        <v>0.0</v>
      </c>
      <c r="M716" s="32" t="s">
        <v>49</v>
      </c>
      <c r="N716" s="32" t="s">
        <v>39</v>
      </c>
      <c r="O716" s="30">
        <v>0.0</v>
      </c>
      <c r="P716" s="30">
        <v>0.0</v>
      </c>
      <c r="Q716" s="30">
        <v>0.0</v>
      </c>
      <c r="R716" s="30">
        <v>0.0</v>
      </c>
      <c r="S716" s="30">
        <v>0.0</v>
      </c>
      <c r="T716" s="30">
        <v>0.0</v>
      </c>
      <c r="U716" s="30">
        <v>0.0</v>
      </c>
      <c r="V716" s="30">
        <v>0.0</v>
      </c>
      <c r="W716" s="30">
        <v>0.0</v>
      </c>
      <c r="X716" s="30">
        <v>0.0</v>
      </c>
      <c r="Y716" s="30">
        <v>0.0</v>
      </c>
      <c r="Z716" s="30">
        <v>0.0</v>
      </c>
      <c r="AA716" s="30">
        <v>0.0</v>
      </c>
      <c r="AB716" s="30">
        <v>0.0</v>
      </c>
      <c r="AC716" s="30">
        <v>0.0</v>
      </c>
      <c r="AD716" s="30">
        <v>0.0</v>
      </c>
      <c r="AE716" s="30">
        <v>9.0</v>
      </c>
      <c r="AF716" s="30">
        <v>5.0</v>
      </c>
      <c r="AG716" s="30">
        <v>10.0</v>
      </c>
      <c r="AH716" s="30">
        <v>2.0</v>
      </c>
      <c r="AI716" s="30">
        <v>1.0</v>
      </c>
      <c r="AJ716" s="69"/>
    </row>
    <row r="717">
      <c r="A717" s="30">
        <v>14731.5</v>
      </c>
      <c r="B717" s="80">
        <v>44529.0</v>
      </c>
      <c r="C717" s="80">
        <v>44543.0</v>
      </c>
      <c r="D717" s="32" t="s">
        <v>178</v>
      </c>
      <c r="E717" s="32" t="s">
        <v>36</v>
      </c>
      <c r="J717" s="30">
        <v>1.0</v>
      </c>
      <c r="K717" s="30">
        <v>0.0</v>
      </c>
      <c r="L717" s="30">
        <v>0.0</v>
      </c>
      <c r="M717" s="32" t="s">
        <v>49</v>
      </c>
      <c r="N717" s="32" t="s">
        <v>39</v>
      </c>
      <c r="O717" s="30">
        <v>1.0</v>
      </c>
      <c r="P717" s="30">
        <v>0.0</v>
      </c>
      <c r="Q717" s="30">
        <v>0.0</v>
      </c>
      <c r="R717" s="30">
        <v>0.0</v>
      </c>
      <c r="S717" s="30">
        <v>0.0</v>
      </c>
      <c r="T717" s="30">
        <v>0.0</v>
      </c>
      <c r="U717" s="30">
        <v>0.0</v>
      </c>
      <c r="V717" s="30">
        <v>0.0</v>
      </c>
      <c r="W717" s="30">
        <v>0.0</v>
      </c>
      <c r="X717" s="30">
        <v>0.0</v>
      </c>
      <c r="Y717" s="30">
        <v>0.0</v>
      </c>
      <c r="Z717" s="30">
        <v>0.0</v>
      </c>
      <c r="AA717" s="30">
        <v>0.0</v>
      </c>
      <c r="AB717" s="30">
        <v>0.0</v>
      </c>
      <c r="AC717" s="30">
        <v>0.0</v>
      </c>
      <c r="AD717" s="30">
        <v>0.0</v>
      </c>
      <c r="AE717" s="30">
        <v>7.0</v>
      </c>
      <c r="AF717" s="30">
        <v>2.0</v>
      </c>
      <c r="AG717" s="30">
        <v>10.0</v>
      </c>
      <c r="AH717" s="30">
        <v>1.0</v>
      </c>
      <c r="AI717" s="30">
        <v>1.0</v>
      </c>
      <c r="AJ717" s="69"/>
    </row>
    <row r="718">
      <c r="A718" s="30">
        <v>14732.1</v>
      </c>
      <c r="B718" s="80">
        <v>44529.0</v>
      </c>
      <c r="C718" s="81"/>
      <c r="D718" s="32" t="s">
        <v>41</v>
      </c>
      <c r="E718" s="32" t="s">
        <v>36</v>
      </c>
      <c r="F718" s="32" t="s">
        <v>42</v>
      </c>
      <c r="G718" s="33" t="s">
        <v>43</v>
      </c>
      <c r="H718" s="34">
        <v>27545.0</v>
      </c>
      <c r="I718" s="35"/>
      <c r="J718" s="30">
        <v>0.0</v>
      </c>
      <c r="K718" s="30">
        <v>1.0</v>
      </c>
      <c r="L718" s="30">
        <v>0.0</v>
      </c>
      <c r="M718" s="32" t="s">
        <v>39</v>
      </c>
      <c r="N718" s="32" t="s">
        <v>39</v>
      </c>
      <c r="O718" s="30">
        <v>0.0</v>
      </c>
      <c r="P718" s="30">
        <v>0.0</v>
      </c>
      <c r="Q718" s="30">
        <v>0.0</v>
      </c>
      <c r="R718" s="30">
        <v>0.0</v>
      </c>
      <c r="S718" s="30">
        <v>0.0</v>
      </c>
      <c r="T718" s="30">
        <v>0.0</v>
      </c>
      <c r="U718" s="30">
        <v>0.0</v>
      </c>
      <c r="V718" s="30">
        <v>0.0</v>
      </c>
      <c r="W718" s="30">
        <v>0.0</v>
      </c>
      <c r="X718" s="30">
        <v>0.0</v>
      </c>
      <c r="Y718" s="30">
        <v>0.0</v>
      </c>
      <c r="Z718" s="30">
        <v>0.0</v>
      </c>
      <c r="AA718" s="30">
        <v>0.0</v>
      </c>
      <c r="AB718" s="30">
        <v>0.0</v>
      </c>
      <c r="AC718" s="30">
        <v>0.0</v>
      </c>
      <c r="AD718" s="30">
        <v>0.0</v>
      </c>
      <c r="AE718" s="30">
        <v>0.0</v>
      </c>
      <c r="AF718" s="30">
        <v>0.0</v>
      </c>
      <c r="AG718" s="30">
        <v>0.0</v>
      </c>
      <c r="AH718" s="30">
        <v>0.0</v>
      </c>
      <c r="AI718" s="30">
        <v>0.0</v>
      </c>
      <c r="AJ718" s="69"/>
    </row>
    <row r="719">
      <c r="A719" s="30">
        <v>14733.1</v>
      </c>
      <c r="B719" s="80">
        <v>44529.0</v>
      </c>
      <c r="C719" s="81"/>
      <c r="D719" s="32" t="s">
        <v>68</v>
      </c>
      <c r="E719" s="32" t="s">
        <v>36</v>
      </c>
      <c r="F719" s="32" t="s">
        <v>76</v>
      </c>
      <c r="G719" s="33" t="s">
        <v>38</v>
      </c>
      <c r="H719" s="34">
        <v>27614.0</v>
      </c>
      <c r="I719" s="35"/>
      <c r="J719" s="30">
        <v>0.0</v>
      </c>
      <c r="K719" s="30">
        <v>1.0</v>
      </c>
      <c r="L719" s="30">
        <v>0.0</v>
      </c>
      <c r="M719" s="32" t="s">
        <v>39</v>
      </c>
      <c r="N719" s="32" t="s">
        <v>39</v>
      </c>
      <c r="O719" s="30">
        <v>0.0</v>
      </c>
      <c r="P719" s="30">
        <v>0.0</v>
      </c>
      <c r="Q719" s="30">
        <v>0.0</v>
      </c>
      <c r="R719" s="30">
        <v>0.0</v>
      </c>
      <c r="S719" s="30">
        <v>0.0</v>
      </c>
      <c r="T719" s="30">
        <v>0.0</v>
      </c>
      <c r="U719" s="30">
        <v>0.0</v>
      </c>
      <c r="V719" s="30">
        <v>0.0</v>
      </c>
      <c r="W719" s="30">
        <v>0.0</v>
      </c>
      <c r="X719" s="30">
        <v>0.0</v>
      </c>
      <c r="Y719" s="30">
        <v>0.0</v>
      </c>
      <c r="Z719" s="30">
        <v>0.0</v>
      </c>
      <c r="AA719" s="30">
        <v>0.0</v>
      </c>
      <c r="AB719" s="30">
        <v>0.0</v>
      </c>
      <c r="AC719" s="30">
        <v>0.0</v>
      </c>
      <c r="AD719" s="30">
        <v>0.0</v>
      </c>
      <c r="AE719" s="30">
        <v>0.0</v>
      </c>
      <c r="AF719" s="30">
        <v>0.0</v>
      </c>
      <c r="AG719" s="30">
        <v>0.0</v>
      </c>
      <c r="AH719" s="30">
        <v>0.0</v>
      </c>
      <c r="AI719" s="30">
        <v>0.0</v>
      </c>
      <c r="AJ719" s="69"/>
    </row>
    <row r="720">
      <c r="A720" s="30">
        <v>14733.2</v>
      </c>
      <c r="B720" s="80">
        <v>44529.0</v>
      </c>
      <c r="C720" s="81"/>
      <c r="D720" s="32" t="s">
        <v>68</v>
      </c>
      <c r="E720" s="32" t="s">
        <v>36</v>
      </c>
      <c r="F720" s="32" t="s">
        <v>77</v>
      </c>
      <c r="G720" s="33" t="s">
        <v>38</v>
      </c>
      <c r="H720" s="34">
        <v>27614.0</v>
      </c>
      <c r="I720" s="35"/>
      <c r="J720" s="30">
        <v>0.0</v>
      </c>
      <c r="K720" s="30">
        <v>1.0</v>
      </c>
      <c r="L720" s="30">
        <v>0.0</v>
      </c>
      <c r="M720" s="32" t="s">
        <v>39</v>
      </c>
      <c r="N720" s="32" t="s">
        <v>39</v>
      </c>
      <c r="O720" s="30">
        <v>0.0</v>
      </c>
      <c r="P720" s="30">
        <v>0.0</v>
      </c>
      <c r="Q720" s="30">
        <v>0.0</v>
      </c>
      <c r="R720" s="30">
        <v>0.0</v>
      </c>
      <c r="S720" s="30">
        <v>0.0</v>
      </c>
      <c r="T720" s="30">
        <v>0.0</v>
      </c>
      <c r="U720" s="30">
        <v>0.0</v>
      </c>
      <c r="V720" s="30">
        <v>0.0</v>
      </c>
      <c r="W720" s="30">
        <v>0.0</v>
      </c>
      <c r="X720" s="30">
        <v>0.0</v>
      </c>
      <c r="Y720" s="30">
        <v>0.0</v>
      </c>
      <c r="Z720" s="30">
        <v>0.0</v>
      </c>
      <c r="AA720" s="30">
        <v>0.0</v>
      </c>
      <c r="AB720" s="30">
        <v>0.0</v>
      </c>
      <c r="AC720" s="30">
        <v>0.0</v>
      </c>
      <c r="AD720" s="30">
        <v>0.0</v>
      </c>
      <c r="AE720" s="30">
        <v>0.0</v>
      </c>
      <c r="AF720" s="30">
        <v>0.0</v>
      </c>
      <c r="AG720" s="30">
        <v>0.0</v>
      </c>
      <c r="AH720" s="30">
        <v>0.0</v>
      </c>
      <c r="AI720" s="30">
        <v>0.0</v>
      </c>
      <c r="AJ720" s="69"/>
    </row>
    <row r="721">
      <c r="A721" s="30">
        <v>14733.3</v>
      </c>
      <c r="B721" s="80">
        <v>44529.0</v>
      </c>
      <c r="C721" s="81"/>
      <c r="D721" s="32" t="s">
        <v>68</v>
      </c>
      <c r="E721" s="32" t="s">
        <v>36</v>
      </c>
      <c r="F721" s="32" t="s">
        <v>77</v>
      </c>
      <c r="G721" s="33" t="s">
        <v>38</v>
      </c>
      <c r="H721" s="34">
        <v>27614.0</v>
      </c>
      <c r="I721" s="35"/>
      <c r="J721" s="30">
        <v>0.0</v>
      </c>
      <c r="K721" s="30">
        <v>1.0</v>
      </c>
      <c r="L721" s="30">
        <v>0.0</v>
      </c>
      <c r="M721" s="32" t="s">
        <v>39</v>
      </c>
      <c r="N721" s="32" t="s">
        <v>39</v>
      </c>
      <c r="O721" s="30">
        <v>0.0</v>
      </c>
      <c r="P721" s="30">
        <v>0.0</v>
      </c>
      <c r="Q721" s="30">
        <v>0.0</v>
      </c>
      <c r="R721" s="30">
        <v>0.0</v>
      </c>
      <c r="S721" s="30">
        <v>0.0</v>
      </c>
      <c r="T721" s="30">
        <v>0.0</v>
      </c>
      <c r="U721" s="30">
        <v>0.0</v>
      </c>
      <c r="V721" s="30">
        <v>0.0</v>
      </c>
      <c r="W721" s="30">
        <v>0.0</v>
      </c>
      <c r="X721" s="30">
        <v>0.0</v>
      </c>
      <c r="Y721" s="30">
        <v>0.0</v>
      </c>
      <c r="Z721" s="30">
        <v>0.0</v>
      </c>
      <c r="AA721" s="30">
        <v>0.0</v>
      </c>
      <c r="AB721" s="30">
        <v>0.0</v>
      </c>
      <c r="AC721" s="30">
        <v>0.0</v>
      </c>
      <c r="AD721" s="30">
        <v>0.0</v>
      </c>
      <c r="AE721" s="30">
        <v>0.0</v>
      </c>
      <c r="AF721" s="30">
        <v>0.0</v>
      </c>
      <c r="AG721" s="30">
        <v>0.0</v>
      </c>
      <c r="AH721" s="30">
        <v>0.0</v>
      </c>
      <c r="AI721" s="30">
        <v>0.0</v>
      </c>
      <c r="AJ721" s="69"/>
    </row>
    <row r="722">
      <c r="A722" s="30">
        <v>14733.4</v>
      </c>
      <c r="B722" s="80">
        <v>44529.0</v>
      </c>
      <c r="C722" s="81"/>
      <c r="D722" s="32" t="s">
        <v>68</v>
      </c>
      <c r="E722" s="32" t="s">
        <v>36</v>
      </c>
      <c r="J722" s="30">
        <v>0.0</v>
      </c>
      <c r="K722" s="30">
        <v>0.0</v>
      </c>
      <c r="L722" s="30">
        <v>1.0</v>
      </c>
      <c r="M722" s="32" t="s">
        <v>39</v>
      </c>
      <c r="N722" s="32" t="s">
        <v>39</v>
      </c>
      <c r="O722" s="30">
        <v>0.0</v>
      </c>
      <c r="P722" s="30">
        <v>0.0</v>
      </c>
      <c r="Q722" s="30">
        <v>0.0</v>
      </c>
      <c r="R722" s="30">
        <v>0.0</v>
      </c>
      <c r="S722" s="30">
        <v>0.0</v>
      </c>
      <c r="T722" s="30">
        <v>0.0</v>
      </c>
      <c r="U722" s="30">
        <v>0.0</v>
      </c>
      <c r="V722" s="30">
        <v>0.0</v>
      </c>
      <c r="W722" s="30">
        <v>0.0</v>
      </c>
      <c r="X722" s="30">
        <v>0.0</v>
      </c>
      <c r="Y722" s="30">
        <v>0.0</v>
      </c>
      <c r="Z722" s="30">
        <v>0.0</v>
      </c>
      <c r="AA722" s="30">
        <v>0.0</v>
      </c>
      <c r="AB722" s="30">
        <v>0.0</v>
      </c>
      <c r="AC722" s="30">
        <v>0.0</v>
      </c>
      <c r="AD722" s="30">
        <v>0.0</v>
      </c>
      <c r="AE722" s="30">
        <v>0.0</v>
      </c>
      <c r="AF722" s="30">
        <v>0.0</v>
      </c>
      <c r="AG722" s="30">
        <v>0.0</v>
      </c>
      <c r="AH722" s="30">
        <v>0.0</v>
      </c>
      <c r="AI722" s="30">
        <v>0.0</v>
      </c>
      <c r="AJ722" s="69"/>
    </row>
    <row r="723">
      <c r="A723" s="30">
        <v>14734.1</v>
      </c>
      <c r="B723" s="80">
        <v>44529.0</v>
      </c>
      <c r="C723" s="81"/>
      <c r="D723" s="32" t="s">
        <v>41</v>
      </c>
      <c r="E723" s="32" t="s">
        <v>36</v>
      </c>
      <c r="F723" s="32" t="s">
        <v>42</v>
      </c>
      <c r="G723" s="33" t="s">
        <v>43</v>
      </c>
      <c r="H723" s="34">
        <v>27545.0</v>
      </c>
      <c r="I723" s="35"/>
      <c r="J723" s="30">
        <v>0.0</v>
      </c>
      <c r="K723" s="30">
        <v>1.0</v>
      </c>
      <c r="L723" s="30">
        <v>0.0</v>
      </c>
      <c r="M723" s="32" t="s">
        <v>49</v>
      </c>
      <c r="N723" s="32" t="s">
        <v>49</v>
      </c>
      <c r="O723" s="30">
        <v>0.0</v>
      </c>
      <c r="P723" s="30">
        <v>0.0</v>
      </c>
      <c r="Q723" s="30">
        <v>0.0</v>
      </c>
      <c r="R723" s="30">
        <v>0.0</v>
      </c>
      <c r="S723" s="30">
        <v>0.0</v>
      </c>
      <c r="T723" s="30">
        <v>0.0</v>
      </c>
      <c r="U723" s="30">
        <v>0.0</v>
      </c>
      <c r="V723" s="30">
        <v>0.0</v>
      </c>
      <c r="W723" s="30">
        <v>0.0</v>
      </c>
      <c r="X723" s="30">
        <v>0.0</v>
      </c>
      <c r="Y723" s="30">
        <v>0.0</v>
      </c>
      <c r="Z723" s="30">
        <v>0.0</v>
      </c>
      <c r="AA723" s="30">
        <v>0.0</v>
      </c>
      <c r="AB723" s="30">
        <v>0.0</v>
      </c>
      <c r="AC723" s="30">
        <v>0.0</v>
      </c>
      <c r="AD723" s="30">
        <v>0.0</v>
      </c>
      <c r="AE723" s="30">
        <v>0.0</v>
      </c>
      <c r="AF723" s="30">
        <v>0.0</v>
      </c>
      <c r="AG723" s="30">
        <v>0.0</v>
      </c>
      <c r="AH723" s="30">
        <v>0.0</v>
      </c>
      <c r="AI723" s="30">
        <v>0.0</v>
      </c>
      <c r="AJ723" s="69"/>
    </row>
    <row r="724">
      <c r="A724" s="30">
        <v>14735.1</v>
      </c>
      <c r="B724" s="80">
        <v>44529.0</v>
      </c>
      <c r="C724" s="80">
        <v>44545.0</v>
      </c>
      <c r="D724" s="32" t="s">
        <v>373</v>
      </c>
      <c r="E724" s="32" t="s">
        <v>36</v>
      </c>
      <c r="F724" s="32" t="s">
        <v>170</v>
      </c>
      <c r="G724" s="33" t="s">
        <v>109</v>
      </c>
      <c r="H724" s="34">
        <v>27529.0</v>
      </c>
      <c r="I724" s="35"/>
      <c r="J724" s="30">
        <v>0.0</v>
      </c>
      <c r="K724" s="30">
        <v>1.0</v>
      </c>
      <c r="L724" s="30">
        <v>0.0</v>
      </c>
      <c r="M724" s="32" t="s">
        <v>49</v>
      </c>
      <c r="N724" s="32" t="s">
        <v>39</v>
      </c>
      <c r="O724" s="30">
        <v>0.0</v>
      </c>
      <c r="P724" s="30">
        <v>12.0</v>
      </c>
      <c r="Q724" s="30">
        <v>5.0</v>
      </c>
      <c r="R724" s="30">
        <v>5.0</v>
      </c>
      <c r="S724" s="30">
        <v>0.0</v>
      </c>
      <c r="T724" s="30">
        <v>0.0</v>
      </c>
      <c r="U724" s="30">
        <v>0.0</v>
      </c>
      <c r="V724" s="30">
        <v>0.0</v>
      </c>
      <c r="W724" s="30">
        <v>0.0</v>
      </c>
      <c r="X724" s="30">
        <v>0.0</v>
      </c>
      <c r="Y724" s="30">
        <v>0.0</v>
      </c>
      <c r="Z724" s="30">
        <v>0.0</v>
      </c>
      <c r="AA724" s="30">
        <v>0.0</v>
      </c>
      <c r="AB724" s="30">
        <v>5.0</v>
      </c>
      <c r="AC724" s="30">
        <v>2.0</v>
      </c>
      <c r="AD724" s="30">
        <v>0.0</v>
      </c>
      <c r="AE724" s="30">
        <v>0.0</v>
      </c>
      <c r="AF724" s="30">
        <v>0.0</v>
      </c>
      <c r="AG724" s="30">
        <v>0.0</v>
      </c>
      <c r="AH724" s="30">
        <v>0.0</v>
      </c>
      <c r="AI724" s="30">
        <v>0.0</v>
      </c>
      <c r="AJ724" s="69"/>
    </row>
    <row r="725">
      <c r="A725" s="30">
        <v>14735.2</v>
      </c>
      <c r="B725" s="80">
        <v>44529.0</v>
      </c>
      <c r="C725" s="80">
        <v>44545.0</v>
      </c>
      <c r="D725" s="32" t="s">
        <v>373</v>
      </c>
      <c r="E725" s="32" t="s">
        <v>36</v>
      </c>
      <c r="F725" s="32" t="s">
        <v>303</v>
      </c>
      <c r="G725" s="33" t="s">
        <v>109</v>
      </c>
      <c r="H725" s="33" t="s">
        <v>304</v>
      </c>
      <c r="I725" s="35"/>
      <c r="J725" s="30">
        <v>0.0</v>
      </c>
      <c r="K725" s="30">
        <v>1.0</v>
      </c>
      <c r="L725" s="30">
        <v>0.0</v>
      </c>
      <c r="M725" s="32" t="s">
        <v>49</v>
      </c>
      <c r="N725" s="32" t="s">
        <v>49</v>
      </c>
      <c r="O725" s="30">
        <v>0.0</v>
      </c>
      <c r="P725" s="30">
        <v>11.0</v>
      </c>
      <c r="Q725" s="30">
        <v>5.0</v>
      </c>
      <c r="R725" s="30">
        <v>10.0</v>
      </c>
      <c r="S725" s="30">
        <v>1.0</v>
      </c>
      <c r="T725" s="30">
        <v>0.0</v>
      </c>
      <c r="U725" s="30">
        <v>0.0</v>
      </c>
      <c r="V725" s="30">
        <v>0.0</v>
      </c>
      <c r="W725" s="30">
        <v>0.0</v>
      </c>
      <c r="X725" s="30">
        <v>0.0</v>
      </c>
      <c r="Y725" s="30">
        <v>0.0</v>
      </c>
      <c r="Z725" s="30">
        <v>0.0</v>
      </c>
      <c r="AA725" s="30">
        <v>0.0</v>
      </c>
      <c r="AB725" s="30">
        <v>0.0</v>
      </c>
      <c r="AC725" s="30">
        <v>0.0</v>
      </c>
      <c r="AD725" s="30">
        <v>0.0</v>
      </c>
      <c r="AE725" s="30">
        <v>0.0</v>
      </c>
      <c r="AF725" s="30">
        <v>0.0</v>
      </c>
      <c r="AG725" s="30">
        <v>0.0</v>
      </c>
      <c r="AH725" s="30">
        <v>0.0</v>
      </c>
      <c r="AI725" s="30">
        <v>0.0</v>
      </c>
      <c r="AJ725" s="69"/>
    </row>
    <row r="726">
      <c r="A726" s="30">
        <v>14736.1</v>
      </c>
      <c r="B726" s="80">
        <v>44529.0</v>
      </c>
      <c r="C726" s="81"/>
      <c r="D726" s="32" t="s">
        <v>71</v>
      </c>
      <c r="E726" s="32" t="s">
        <v>72</v>
      </c>
      <c r="F726" s="32" t="s">
        <v>345</v>
      </c>
      <c r="G726" s="33" t="s">
        <v>48</v>
      </c>
      <c r="H726" s="34">
        <v>27571.0</v>
      </c>
      <c r="I726" s="35"/>
      <c r="J726" s="30">
        <v>0.0</v>
      </c>
      <c r="K726" s="30">
        <v>1.0</v>
      </c>
      <c r="L726" s="30">
        <v>0.0</v>
      </c>
      <c r="M726" s="32" t="s">
        <v>39</v>
      </c>
      <c r="N726" s="32" t="s">
        <v>39</v>
      </c>
      <c r="O726" s="30">
        <v>0.0</v>
      </c>
      <c r="P726" s="30">
        <v>0.0</v>
      </c>
      <c r="Q726" s="30">
        <v>0.0</v>
      </c>
      <c r="R726" s="30">
        <v>0.0</v>
      </c>
      <c r="S726" s="30">
        <v>0.0</v>
      </c>
      <c r="T726" s="30">
        <v>0.0</v>
      </c>
      <c r="U726" s="30">
        <v>0.0</v>
      </c>
      <c r="V726" s="30">
        <v>0.0</v>
      </c>
      <c r="W726" s="30">
        <v>0.0</v>
      </c>
      <c r="X726" s="30">
        <v>0.0</v>
      </c>
      <c r="Y726" s="30">
        <v>0.0</v>
      </c>
      <c r="Z726" s="30">
        <v>0.0</v>
      </c>
      <c r="AA726" s="30">
        <v>0.0</v>
      </c>
      <c r="AB726" s="30">
        <v>0.0</v>
      </c>
      <c r="AC726" s="30">
        <v>0.0</v>
      </c>
      <c r="AD726" s="30">
        <v>0.0</v>
      </c>
      <c r="AE726" s="30">
        <v>0.0</v>
      </c>
      <c r="AF726" s="30">
        <v>0.0</v>
      </c>
      <c r="AG726" s="30">
        <v>0.0</v>
      </c>
      <c r="AH726" s="30">
        <v>0.0</v>
      </c>
      <c r="AI726" s="30">
        <v>0.0</v>
      </c>
      <c r="AJ726" s="69"/>
    </row>
    <row r="727">
      <c r="A727" s="30">
        <v>14736.2</v>
      </c>
      <c r="B727" s="80">
        <v>44529.0</v>
      </c>
      <c r="C727" s="81"/>
      <c r="D727" s="32" t="s">
        <v>71</v>
      </c>
      <c r="E727" s="32" t="s">
        <v>72</v>
      </c>
      <c r="F727" s="32" t="s">
        <v>345</v>
      </c>
      <c r="G727" s="33" t="s">
        <v>48</v>
      </c>
      <c r="H727" s="34">
        <v>27571.0</v>
      </c>
      <c r="I727" s="35"/>
      <c r="J727" s="30">
        <v>0.0</v>
      </c>
      <c r="K727" s="30">
        <v>1.0</v>
      </c>
      <c r="L727" s="30">
        <v>0.0</v>
      </c>
      <c r="M727" s="32" t="s">
        <v>39</v>
      </c>
      <c r="N727" s="32" t="s">
        <v>49</v>
      </c>
      <c r="O727" s="30">
        <v>0.0</v>
      </c>
      <c r="P727" s="30">
        <v>0.0</v>
      </c>
      <c r="Q727" s="30">
        <v>0.0</v>
      </c>
      <c r="R727" s="30">
        <v>0.0</v>
      </c>
      <c r="S727" s="30">
        <v>0.0</v>
      </c>
      <c r="T727" s="30">
        <v>0.0</v>
      </c>
      <c r="U727" s="30">
        <v>0.0</v>
      </c>
      <c r="V727" s="30">
        <v>0.0</v>
      </c>
      <c r="W727" s="30">
        <v>0.0</v>
      </c>
      <c r="X727" s="30">
        <v>0.0</v>
      </c>
      <c r="Y727" s="30">
        <v>0.0</v>
      </c>
      <c r="Z727" s="30">
        <v>0.0</v>
      </c>
      <c r="AA727" s="30">
        <v>0.0</v>
      </c>
      <c r="AB727" s="30">
        <v>0.0</v>
      </c>
      <c r="AC727" s="30">
        <v>0.0</v>
      </c>
      <c r="AD727" s="30">
        <v>0.0</v>
      </c>
      <c r="AE727" s="30">
        <v>0.0</v>
      </c>
      <c r="AF727" s="30">
        <v>0.0</v>
      </c>
      <c r="AG727" s="30">
        <v>0.0</v>
      </c>
      <c r="AH727" s="30">
        <v>0.0</v>
      </c>
      <c r="AI727" s="30">
        <v>0.0</v>
      </c>
      <c r="AJ727" s="69"/>
    </row>
    <row r="728">
      <c r="A728" s="30">
        <v>14737.1</v>
      </c>
      <c r="B728" s="80">
        <v>44530.0</v>
      </c>
      <c r="C728" s="81"/>
      <c r="D728" s="32" t="s">
        <v>318</v>
      </c>
      <c r="E728" s="32" t="s">
        <v>36</v>
      </c>
      <c r="F728" s="32" t="s">
        <v>75</v>
      </c>
      <c r="G728" s="33" t="s">
        <v>74</v>
      </c>
      <c r="H728" s="34">
        <v>27587.0</v>
      </c>
      <c r="I728" s="35"/>
      <c r="J728" s="30">
        <v>0.0</v>
      </c>
      <c r="K728" s="30">
        <v>1.0</v>
      </c>
      <c r="L728" s="30">
        <v>0.0</v>
      </c>
      <c r="M728" s="32" t="s">
        <v>39</v>
      </c>
      <c r="N728" s="32" t="s">
        <v>39</v>
      </c>
      <c r="O728" s="30">
        <v>0.0</v>
      </c>
      <c r="P728" s="30">
        <v>0.0</v>
      </c>
      <c r="Q728" s="30">
        <v>0.0</v>
      </c>
      <c r="R728" s="30">
        <v>0.0</v>
      </c>
      <c r="S728" s="30">
        <v>0.0</v>
      </c>
      <c r="T728" s="30">
        <v>0.0</v>
      </c>
      <c r="U728" s="30">
        <v>0.0</v>
      </c>
      <c r="V728" s="30">
        <v>0.0</v>
      </c>
      <c r="W728" s="30">
        <v>0.0</v>
      </c>
      <c r="X728" s="30">
        <v>0.0</v>
      </c>
      <c r="Y728" s="30">
        <v>0.0</v>
      </c>
      <c r="Z728" s="30">
        <v>0.0</v>
      </c>
      <c r="AA728" s="30">
        <v>0.0</v>
      </c>
      <c r="AB728" s="30">
        <v>0.0</v>
      </c>
      <c r="AC728" s="30">
        <v>0.0</v>
      </c>
      <c r="AD728" s="30">
        <v>0.0</v>
      </c>
      <c r="AE728" s="30">
        <v>0.0</v>
      </c>
      <c r="AF728" s="30">
        <v>0.0</v>
      </c>
      <c r="AG728" s="30">
        <v>0.0</v>
      </c>
      <c r="AH728" s="30">
        <v>0.0</v>
      </c>
      <c r="AI728" s="30">
        <v>0.0</v>
      </c>
      <c r="AJ728" s="69"/>
    </row>
    <row r="729">
      <c r="A729" s="30">
        <v>14738.1</v>
      </c>
      <c r="B729" s="80">
        <v>44530.0</v>
      </c>
      <c r="C729" s="80">
        <v>44531.0</v>
      </c>
      <c r="D729" s="32" t="s">
        <v>68</v>
      </c>
      <c r="E729" s="32" t="s">
        <v>36</v>
      </c>
      <c r="F729" s="32" t="s">
        <v>76</v>
      </c>
      <c r="G729" s="33" t="s">
        <v>38</v>
      </c>
      <c r="H729" s="34">
        <v>27614.0</v>
      </c>
      <c r="I729" s="35"/>
      <c r="J729" s="30">
        <v>0.0</v>
      </c>
      <c r="K729" s="30">
        <v>1.0</v>
      </c>
      <c r="L729" s="30">
        <v>0.0</v>
      </c>
      <c r="M729" s="32" t="s">
        <v>49</v>
      </c>
      <c r="N729" s="32" t="s">
        <v>39</v>
      </c>
      <c r="O729" s="30">
        <v>2.0</v>
      </c>
      <c r="P729" s="30">
        <v>0.0</v>
      </c>
      <c r="Q729" s="30">
        <v>0.0</v>
      </c>
      <c r="R729" s="30">
        <v>0.0</v>
      </c>
      <c r="S729" s="30">
        <v>0.0</v>
      </c>
      <c r="T729" s="30">
        <v>0.0</v>
      </c>
      <c r="U729" s="30">
        <v>11.0</v>
      </c>
      <c r="V729" s="30">
        <v>4.0</v>
      </c>
      <c r="W729" s="30">
        <v>10.0</v>
      </c>
      <c r="X729" s="30">
        <v>1.0</v>
      </c>
      <c r="Y729" s="30">
        <v>1.0</v>
      </c>
      <c r="Z729" s="30">
        <v>0.0</v>
      </c>
      <c r="AA729" s="30">
        <v>0.0</v>
      </c>
      <c r="AB729" s="30">
        <v>0.0</v>
      </c>
      <c r="AC729" s="30">
        <v>0.0</v>
      </c>
      <c r="AD729" s="30">
        <v>0.0</v>
      </c>
      <c r="AE729" s="30">
        <v>0.0</v>
      </c>
      <c r="AF729" s="30">
        <v>0.0</v>
      </c>
      <c r="AG729" s="30">
        <v>0.0</v>
      </c>
      <c r="AH729" s="30">
        <v>0.0</v>
      </c>
      <c r="AI729" s="30">
        <v>0.0</v>
      </c>
      <c r="AJ729" s="69"/>
    </row>
    <row r="730">
      <c r="A730" s="30">
        <v>14738.2</v>
      </c>
      <c r="B730" s="80">
        <v>44530.0</v>
      </c>
      <c r="C730" s="80">
        <v>44531.0</v>
      </c>
      <c r="D730" s="32" t="s">
        <v>68</v>
      </c>
      <c r="E730" s="32" t="s">
        <v>36</v>
      </c>
      <c r="F730" s="32" t="s">
        <v>436</v>
      </c>
      <c r="G730" s="33" t="s">
        <v>38</v>
      </c>
      <c r="H730" s="34">
        <v>27614.0</v>
      </c>
      <c r="I730" s="35"/>
      <c r="J730" s="30">
        <v>0.0</v>
      </c>
      <c r="K730" s="30">
        <v>1.0</v>
      </c>
      <c r="L730" s="30">
        <v>0.0</v>
      </c>
      <c r="M730" s="32" t="s">
        <v>49</v>
      </c>
      <c r="N730" s="32" t="s">
        <v>39</v>
      </c>
      <c r="O730" s="30">
        <v>2.0</v>
      </c>
      <c r="P730" s="30">
        <v>0.0</v>
      </c>
      <c r="Q730" s="30">
        <v>0.0</v>
      </c>
      <c r="R730" s="30">
        <v>0.0</v>
      </c>
      <c r="S730" s="30">
        <v>0.0</v>
      </c>
      <c r="T730" s="30">
        <v>0.0</v>
      </c>
      <c r="U730" s="30">
        <v>0.0</v>
      </c>
      <c r="V730" s="30">
        <v>0.0</v>
      </c>
      <c r="W730" s="30">
        <v>0.0</v>
      </c>
      <c r="X730" s="30">
        <v>0.0</v>
      </c>
      <c r="Y730" s="30">
        <v>0.0</v>
      </c>
      <c r="Z730" s="30">
        <v>0.0</v>
      </c>
      <c r="AA730" s="30">
        <v>0.0</v>
      </c>
      <c r="AB730" s="30">
        <v>0.0</v>
      </c>
      <c r="AC730" s="30">
        <v>0.0</v>
      </c>
      <c r="AD730" s="30">
        <v>0.0</v>
      </c>
      <c r="AE730" s="30">
        <v>9.0</v>
      </c>
      <c r="AF730" s="30">
        <v>4.0</v>
      </c>
      <c r="AG730" s="30">
        <v>10.0</v>
      </c>
      <c r="AH730" s="30">
        <v>1.0</v>
      </c>
      <c r="AI730" s="30">
        <v>1.0</v>
      </c>
      <c r="AJ730" s="69"/>
    </row>
    <row r="731">
      <c r="A731" s="30">
        <v>14738.3</v>
      </c>
      <c r="B731" s="80">
        <v>44530.0</v>
      </c>
      <c r="C731" s="80">
        <v>44531.0</v>
      </c>
      <c r="D731" s="32" t="s">
        <v>68</v>
      </c>
      <c r="E731" s="32" t="s">
        <v>36</v>
      </c>
      <c r="J731" s="30">
        <v>1.0</v>
      </c>
      <c r="K731" s="30">
        <v>0.0</v>
      </c>
      <c r="L731" s="30">
        <v>0.0</v>
      </c>
      <c r="M731" s="32" t="s">
        <v>39</v>
      </c>
      <c r="N731" s="32" t="s">
        <v>39</v>
      </c>
      <c r="O731" s="30">
        <v>1.0</v>
      </c>
      <c r="P731" s="30">
        <v>0.0</v>
      </c>
      <c r="Q731" s="30">
        <v>0.0</v>
      </c>
      <c r="R731" s="30">
        <v>0.0</v>
      </c>
      <c r="S731" s="30">
        <v>0.0</v>
      </c>
      <c r="T731" s="30">
        <v>0.0</v>
      </c>
      <c r="U731" s="30">
        <v>0.0</v>
      </c>
      <c r="V731" s="30">
        <v>0.0</v>
      </c>
      <c r="W731" s="30">
        <v>0.0</v>
      </c>
      <c r="X731" s="30">
        <v>0.0</v>
      </c>
      <c r="Y731" s="30">
        <v>0.0</v>
      </c>
      <c r="Z731" s="30">
        <v>4.0</v>
      </c>
      <c r="AA731" s="30">
        <v>3.0</v>
      </c>
      <c r="AB731" s="30">
        <v>12.0</v>
      </c>
      <c r="AC731" s="30">
        <v>1.0</v>
      </c>
      <c r="AD731" s="30">
        <v>1.0</v>
      </c>
      <c r="AE731" s="30">
        <v>0.0</v>
      </c>
      <c r="AF731" s="30">
        <v>0.0</v>
      </c>
      <c r="AG731" s="30">
        <v>0.0</v>
      </c>
      <c r="AH731" s="30">
        <v>0.0</v>
      </c>
      <c r="AI731" s="30">
        <v>0.0</v>
      </c>
      <c r="AJ731" s="69"/>
    </row>
    <row r="732">
      <c r="A732" s="30">
        <v>14739.1</v>
      </c>
      <c r="B732" s="80">
        <v>44530.0</v>
      </c>
      <c r="C732" s="81"/>
      <c r="D732" s="32" t="s">
        <v>477</v>
      </c>
      <c r="E732" s="32" t="s">
        <v>36</v>
      </c>
      <c r="F732" s="32" t="s">
        <v>253</v>
      </c>
      <c r="G732" s="33" t="s">
        <v>107</v>
      </c>
      <c r="H732" s="34">
        <v>27511.0</v>
      </c>
      <c r="I732" s="35"/>
      <c r="J732" s="30">
        <v>0.0</v>
      </c>
      <c r="K732" s="30">
        <v>1.0</v>
      </c>
      <c r="L732" s="30">
        <v>0.0</v>
      </c>
      <c r="M732" s="32" t="s">
        <v>39</v>
      </c>
      <c r="N732" s="32" t="s">
        <v>39</v>
      </c>
      <c r="O732" s="30">
        <v>0.0</v>
      </c>
      <c r="P732" s="30">
        <v>0.0</v>
      </c>
      <c r="Q732" s="30">
        <v>0.0</v>
      </c>
      <c r="R732" s="30">
        <v>0.0</v>
      </c>
      <c r="S732" s="30">
        <v>0.0</v>
      </c>
      <c r="T732" s="30">
        <v>0.0</v>
      </c>
      <c r="U732" s="30">
        <v>0.0</v>
      </c>
      <c r="V732" s="30">
        <v>0.0</v>
      </c>
      <c r="W732" s="30">
        <v>0.0</v>
      </c>
      <c r="X732" s="30">
        <v>0.0</v>
      </c>
      <c r="Y732" s="30">
        <v>0.0</v>
      </c>
      <c r="Z732" s="30">
        <v>0.0</v>
      </c>
      <c r="AA732" s="30">
        <v>0.0</v>
      </c>
      <c r="AB732" s="30">
        <v>0.0</v>
      </c>
      <c r="AC732" s="30">
        <v>0.0</v>
      </c>
      <c r="AD732" s="30">
        <v>0.0</v>
      </c>
      <c r="AE732" s="30">
        <v>0.0</v>
      </c>
      <c r="AF732" s="30">
        <v>0.0</v>
      </c>
      <c r="AG732" s="30">
        <v>0.0</v>
      </c>
      <c r="AH732" s="30">
        <v>0.0</v>
      </c>
      <c r="AI732" s="30">
        <v>0.0</v>
      </c>
      <c r="AJ732" s="69"/>
    </row>
    <row r="733">
      <c r="A733" s="30">
        <v>14739.2</v>
      </c>
      <c r="B733" s="80">
        <v>44530.0</v>
      </c>
      <c r="C733" s="81"/>
      <c r="D733" s="32" t="s">
        <v>477</v>
      </c>
      <c r="E733" s="32" t="s">
        <v>36</v>
      </c>
      <c r="F733" s="32" t="s">
        <v>322</v>
      </c>
      <c r="G733" s="33" t="s">
        <v>107</v>
      </c>
      <c r="H733" s="34">
        <v>27511.0</v>
      </c>
      <c r="I733" s="35"/>
      <c r="J733" s="30">
        <v>0.0</v>
      </c>
      <c r="K733" s="30">
        <v>1.0</v>
      </c>
      <c r="L733" s="30">
        <v>0.0</v>
      </c>
      <c r="M733" s="32" t="s">
        <v>39</v>
      </c>
      <c r="N733" s="32" t="s">
        <v>39</v>
      </c>
      <c r="O733" s="30">
        <v>0.0</v>
      </c>
      <c r="P733" s="30">
        <v>0.0</v>
      </c>
      <c r="Q733" s="30">
        <v>0.0</v>
      </c>
      <c r="R733" s="30">
        <v>0.0</v>
      </c>
      <c r="S733" s="30">
        <v>0.0</v>
      </c>
      <c r="T733" s="30">
        <v>0.0</v>
      </c>
      <c r="U733" s="30">
        <v>0.0</v>
      </c>
      <c r="V733" s="30">
        <v>0.0</v>
      </c>
      <c r="W733" s="30">
        <v>0.0</v>
      </c>
      <c r="X733" s="30">
        <v>0.0</v>
      </c>
      <c r="Y733" s="30">
        <v>0.0</v>
      </c>
      <c r="Z733" s="30">
        <v>0.0</v>
      </c>
      <c r="AA733" s="30">
        <v>0.0</v>
      </c>
      <c r="AB733" s="30">
        <v>0.0</v>
      </c>
      <c r="AC733" s="30">
        <v>0.0</v>
      </c>
      <c r="AD733" s="30">
        <v>0.0</v>
      </c>
      <c r="AE733" s="30">
        <v>0.0</v>
      </c>
      <c r="AF733" s="30">
        <v>0.0</v>
      </c>
      <c r="AG733" s="30">
        <v>0.0</v>
      </c>
      <c r="AH733" s="30">
        <v>0.0</v>
      </c>
      <c r="AI733" s="30">
        <v>0.0</v>
      </c>
      <c r="AJ733" s="69"/>
    </row>
    <row r="734">
      <c r="A734" s="30">
        <v>14739.3</v>
      </c>
      <c r="B734" s="80">
        <v>44530.0</v>
      </c>
      <c r="C734" s="81"/>
      <c r="D734" s="32" t="s">
        <v>477</v>
      </c>
      <c r="E734" s="32" t="s">
        <v>36</v>
      </c>
      <c r="J734" s="30">
        <v>0.0</v>
      </c>
      <c r="K734" s="30">
        <v>0.0</v>
      </c>
      <c r="L734" s="30">
        <v>1.0</v>
      </c>
      <c r="M734" s="32" t="s">
        <v>39</v>
      </c>
      <c r="N734" s="32" t="s">
        <v>39</v>
      </c>
      <c r="O734" s="30">
        <v>0.0</v>
      </c>
      <c r="P734" s="30">
        <v>0.0</v>
      </c>
      <c r="Q734" s="30">
        <v>0.0</v>
      </c>
      <c r="R734" s="30">
        <v>0.0</v>
      </c>
      <c r="S734" s="30">
        <v>0.0</v>
      </c>
      <c r="T734" s="30">
        <v>0.0</v>
      </c>
      <c r="U734" s="30">
        <v>0.0</v>
      </c>
      <c r="V734" s="30">
        <v>0.0</v>
      </c>
      <c r="W734" s="30">
        <v>0.0</v>
      </c>
      <c r="X734" s="30">
        <v>0.0</v>
      </c>
      <c r="Y734" s="30">
        <v>0.0</v>
      </c>
      <c r="Z734" s="30">
        <v>0.0</v>
      </c>
      <c r="AA734" s="30">
        <v>0.0</v>
      </c>
      <c r="AB734" s="30">
        <v>0.0</v>
      </c>
      <c r="AC734" s="30">
        <v>0.0</v>
      </c>
      <c r="AD734" s="30">
        <v>0.0</v>
      </c>
      <c r="AE734" s="30">
        <v>0.0</v>
      </c>
      <c r="AF734" s="30">
        <v>0.0</v>
      </c>
      <c r="AG734" s="30">
        <v>0.0</v>
      </c>
      <c r="AH734" s="30">
        <v>0.0</v>
      </c>
      <c r="AI734" s="30">
        <v>0.0</v>
      </c>
      <c r="AJ734" s="69"/>
    </row>
    <row r="735">
      <c r="A735" s="30">
        <v>14739.4</v>
      </c>
      <c r="B735" s="80">
        <v>44530.0</v>
      </c>
      <c r="C735" s="81"/>
      <c r="D735" s="32" t="s">
        <v>477</v>
      </c>
      <c r="E735" s="32" t="s">
        <v>36</v>
      </c>
      <c r="J735" s="30">
        <v>0.0</v>
      </c>
      <c r="K735" s="30">
        <v>0.0</v>
      </c>
      <c r="L735" s="30">
        <v>1.0</v>
      </c>
      <c r="M735" s="32" t="s">
        <v>39</v>
      </c>
      <c r="N735" s="32" t="s">
        <v>39</v>
      </c>
      <c r="O735" s="30">
        <v>0.0</v>
      </c>
      <c r="P735" s="30">
        <v>0.0</v>
      </c>
      <c r="Q735" s="30">
        <v>0.0</v>
      </c>
      <c r="R735" s="30">
        <v>0.0</v>
      </c>
      <c r="S735" s="30">
        <v>0.0</v>
      </c>
      <c r="T735" s="30">
        <v>0.0</v>
      </c>
      <c r="U735" s="30">
        <v>0.0</v>
      </c>
      <c r="V735" s="30">
        <v>0.0</v>
      </c>
      <c r="W735" s="30">
        <v>0.0</v>
      </c>
      <c r="X735" s="30">
        <v>0.0</v>
      </c>
      <c r="Y735" s="30">
        <v>0.0</v>
      </c>
      <c r="Z735" s="30">
        <v>0.0</v>
      </c>
      <c r="AA735" s="30">
        <v>0.0</v>
      </c>
      <c r="AB735" s="30">
        <v>0.0</v>
      </c>
      <c r="AC735" s="30">
        <v>0.0</v>
      </c>
      <c r="AD735" s="30">
        <v>0.0</v>
      </c>
      <c r="AE735" s="30">
        <v>0.0</v>
      </c>
      <c r="AF735" s="30">
        <v>0.0</v>
      </c>
      <c r="AG735" s="30">
        <v>0.0</v>
      </c>
      <c r="AH735" s="30">
        <v>0.0</v>
      </c>
      <c r="AI735" s="30">
        <v>0.0</v>
      </c>
      <c r="AJ735" s="69"/>
    </row>
    <row r="736">
      <c r="A736" s="30">
        <v>14740.1</v>
      </c>
      <c r="B736" s="80">
        <v>44530.0</v>
      </c>
      <c r="C736" s="81"/>
      <c r="D736" s="32" t="s">
        <v>71</v>
      </c>
      <c r="E736" s="32" t="s">
        <v>72</v>
      </c>
      <c r="F736" s="32" t="s">
        <v>100</v>
      </c>
      <c r="G736" s="33" t="s">
        <v>74</v>
      </c>
      <c r="H736" s="34">
        <v>27587.0</v>
      </c>
      <c r="I736" s="35"/>
      <c r="J736" s="30">
        <v>0.0</v>
      </c>
      <c r="K736" s="30">
        <v>1.0</v>
      </c>
      <c r="L736" s="30">
        <v>0.0</v>
      </c>
      <c r="M736" s="32" t="s">
        <v>39</v>
      </c>
      <c r="N736" s="32" t="s">
        <v>39</v>
      </c>
      <c r="O736" s="30">
        <v>0.0</v>
      </c>
      <c r="P736" s="30">
        <v>0.0</v>
      </c>
      <c r="Q736" s="30">
        <v>0.0</v>
      </c>
      <c r="R736" s="30">
        <v>0.0</v>
      </c>
      <c r="S736" s="30">
        <v>0.0</v>
      </c>
      <c r="T736" s="30">
        <v>0.0</v>
      </c>
      <c r="U736" s="30">
        <v>0.0</v>
      </c>
      <c r="V736" s="30">
        <v>0.0</v>
      </c>
      <c r="W736" s="30">
        <v>0.0</v>
      </c>
      <c r="X736" s="30">
        <v>0.0</v>
      </c>
      <c r="Y736" s="30">
        <v>0.0</v>
      </c>
      <c r="Z736" s="30">
        <v>0.0</v>
      </c>
      <c r="AA736" s="30">
        <v>0.0</v>
      </c>
      <c r="AB736" s="30">
        <v>0.0</v>
      </c>
      <c r="AC736" s="30">
        <v>0.0</v>
      </c>
      <c r="AD736" s="30">
        <v>0.0</v>
      </c>
      <c r="AE736" s="30">
        <v>0.0</v>
      </c>
      <c r="AF736" s="30">
        <v>0.0</v>
      </c>
      <c r="AG736" s="30">
        <v>0.0</v>
      </c>
      <c r="AH736" s="30">
        <v>0.0</v>
      </c>
      <c r="AI736" s="30">
        <v>0.0</v>
      </c>
      <c r="AJ736" s="69"/>
    </row>
    <row r="737">
      <c r="A737" s="30">
        <v>14740.2</v>
      </c>
      <c r="B737" s="80">
        <v>44530.0</v>
      </c>
      <c r="C737" s="81"/>
      <c r="D737" s="32" t="s">
        <v>71</v>
      </c>
      <c r="E737" s="32" t="s">
        <v>72</v>
      </c>
      <c r="F737" s="32" t="s">
        <v>100</v>
      </c>
      <c r="G737" s="33" t="s">
        <v>74</v>
      </c>
      <c r="H737" s="34">
        <v>27587.0</v>
      </c>
      <c r="I737" s="35"/>
      <c r="J737" s="30">
        <v>0.0</v>
      </c>
      <c r="K737" s="30">
        <v>1.0</v>
      </c>
      <c r="L737" s="30">
        <v>0.0</v>
      </c>
      <c r="M737" s="32" t="s">
        <v>39</v>
      </c>
      <c r="N737" s="32" t="s">
        <v>39</v>
      </c>
      <c r="O737" s="30">
        <v>0.0</v>
      </c>
      <c r="P737" s="30">
        <v>0.0</v>
      </c>
      <c r="Q737" s="30">
        <v>0.0</v>
      </c>
      <c r="R737" s="30">
        <v>0.0</v>
      </c>
      <c r="S737" s="30">
        <v>0.0</v>
      </c>
      <c r="T737" s="30">
        <v>0.0</v>
      </c>
      <c r="U737" s="30">
        <v>0.0</v>
      </c>
      <c r="V737" s="30">
        <v>0.0</v>
      </c>
      <c r="W737" s="30">
        <v>0.0</v>
      </c>
      <c r="X737" s="30">
        <v>0.0</v>
      </c>
      <c r="Y737" s="30">
        <v>0.0</v>
      </c>
      <c r="Z737" s="30">
        <v>0.0</v>
      </c>
      <c r="AA737" s="30">
        <v>0.0</v>
      </c>
      <c r="AB737" s="30">
        <v>0.0</v>
      </c>
      <c r="AC737" s="30">
        <v>0.0</v>
      </c>
      <c r="AD737" s="30">
        <v>0.0</v>
      </c>
      <c r="AE737" s="30">
        <v>0.0</v>
      </c>
      <c r="AF737" s="30">
        <v>0.0</v>
      </c>
      <c r="AG737" s="30">
        <v>0.0</v>
      </c>
      <c r="AH737" s="30">
        <v>0.0</v>
      </c>
      <c r="AI737" s="30">
        <v>0.0</v>
      </c>
      <c r="AJ737" s="69"/>
    </row>
    <row r="738">
      <c r="A738" s="30">
        <v>14741.1</v>
      </c>
      <c r="B738" s="80">
        <v>44530.0</v>
      </c>
      <c r="C738" s="81"/>
      <c r="D738" s="32" t="s">
        <v>71</v>
      </c>
      <c r="E738" s="32" t="s">
        <v>72</v>
      </c>
      <c r="F738" s="32" t="s">
        <v>75</v>
      </c>
      <c r="G738" s="33" t="s">
        <v>74</v>
      </c>
      <c r="H738" s="34">
        <v>27587.0</v>
      </c>
      <c r="I738" s="35"/>
      <c r="J738" s="30">
        <v>0.0</v>
      </c>
      <c r="K738" s="30">
        <v>1.0</v>
      </c>
      <c r="L738" s="30">
        <v>0.0</v>
      </c>
      <c r="M738" s="32" t="s">
        <v>39</v>
      </c>
      <c r="N738" s="32" t="s">
        <v>39</v>
      </c>
      <c r="O738" s="30">
        <v>0.0</v>
      </c>
      <c r="P738" s="30">
        <v>0.0</v>
      </c>
      <c r="Q738" s="30">
        <v>0.0</v>
      </c>
      <c r="R738" s="30">
        <v>0.0</v>
      </c>
      <c r="S738" s="30">
        <v>0.0</v>
      </c>
      <c r="T738" s="30">
        <v>0.0</v>
      </c>
      <c r="U738" s="30">
        <v>0.0</v>
      </c>
      <c r="V738" s="30">
        <v>0.0</v>
      </c>
      <c r="W738" s="30">
        <v>0.0</v>
      </c>
      <c r="X738" s="30">
        <v>0.0</v>
      </c>
      <c r="Y738" s="30">
        <v>0.0</v>
      </c>
      <c r="Z738" s="30">
        <v>0.0</v>
      </c>
      <c r="AA738" s="30">
        <v>0.0</v>
      </c>
      <c r="AB738" s="30">
        <v>0.0</v>
      </c>
      <c r="AC738" s="30">
        <v>0.0</v>
      </c>
      <c r="AD738" s="30">
        <v>0.0</v>
      </c>
      <c r="AE738" s="30">
        <v>0.0</v>
      </c>
      <c r="AF738" s="30">
        <v>0.0</v>
      </c>
      <c r="AG738" s="30">
        <v>0.0</v>
      </c>
      <c r="AH738" s="30">
        <v>0.0</v>
      </c>
      <c r="AI738" s="30">
        <v>0.0</v>
      </c>
      <c r="AJ738" s="69"/>
    </row>
    <row r="739">
      <c r="A739" s="30">
        <v>14741.2</v>
      </c>
      <c r="B739" s="80">
        <v>44530.0</v>
      </c>
      <c r="C739" s="81"/>
      <c r="D739" s="32" t="s">
        <v>71</v>
      </c>
      <c r="E739" s="32" t="s">
        <v>72</v>
      </c>
      <c r="F739" s="32" t="s">
        <v>100</v>
      </c>
      <c r="G739" s="33" t="s">
        <v>74</v>
      </c>
      <c r="H739" s="34">
        <v>27587.0</v>
      </c>
      <c r="I739" s="35"/>
      <c r="J739" s="30">
        <v>0.0</v>
      </c>
      <c r="K739" s="30">
        <v>1.0</v>
      </c>
      <c r="L739" s="30">
        <v>0.0</v>
      </c>
      <c r="M739" s="32" t="s">
        <v>39</v>
      </c>
      <c r="N739" s="32" t="s">
        <v>39</v>
      </c>
      <c r="O739" s="30">
        <v>0.0</v>
      </c>
      <c r="P739" s="30">
        <v>0.0</v>
      </c>
      <c r="Q739" s="30">
        <v>0.0</v>
      </c>
      <c r="R739" s="30">
        <v>0.0</v>
      </c>
      <c r="S739" s="30">
        <v>0.0</v>
      </c>
      <c r="T739" s="30">
        <v>0.0</v>
      </c>
      <c r="U739" s="30">
        <v>0.0</v>
      </c>
      <c r="V739" s="30">
        <v>0.0</v>
      </c>
      <c r="W739" s="30">
        <v>0.0</v>
      </c>
      <c r="X739" s="30">
        <v>0.0</v>
      </c>
      <c r="Y739" s="30">
        <v>0.0</v>
      </c>
      <c r="Z739" s="30">
        <v>0.0</v>
      </c>
      <c r="AA739" s="30">
        <v>0.0</v>
      </c>
      <c r="AB739" s="30">
        <v>0.0</v>
      </c>
      <c r="AC739" s="30">
        <v>0.0</v>
      </c>
      <c r="AD739" s="30">
        <v>0.0</v>
      </c>
      <c r="AE739" s="30">
        <v>0.0</v>
      </c>
      <c r="AF739" s="30">
        <v>0.0</v>
      </c>
      <c r="AG739" s="30">
        <v>0.0</v>
      </c>
      <c r="AH739" s="30">
        <v>0.0</v>
      </c>
      <c r="AI739" s="30">
        <v>0.0</v>
      </c>
      <c r="AJ739" s="69"/>
    </row>
    <row r="740">
      <c r="A740" s="30">
        <v>14742.1</v>
      </c>
      <c r="B740" s="80">
        <v>44530.0</v>
      </c>
      <c r="C740" s="81"/>
      <c r="D740" s="32" t="s">
        <v>71</v>
      </c>
      <c r="E740" s="32" t="s">
        <v>72</v>
      </c>
      <c r="F740" s="32" t="s">
        <v>436</v>
      </c>
      <c r="G740" s="33" t="s">
        <v>38</v>
      </c>
      <c r="H740" s="34">
        <v>27614.0</v>
      </c>
      <c r="I740" s="35"/>
      <c r="J740" s="30">
        <v>0.0</v>
      </c>
      <c r="K740" s="30">
        <v>1.0</v>
      </c>
      <c r="L740" s="30">
        <v>0.0</v>
      </c>
      <c r="M740" s="32" t="s">
        <v>39</v>
      </c>
      <c r="N740" s="32" t="s">
        <v>39</v>
      </c>
      <c r="O740" s="30">
        <v>0.0</v>
      </c>
      <c r="P740" s="30">
        <v>0.0</v>
      </c>
      <c r="Q740" s="30">
        <v>0.0</v>
      </c>
      <c r="R740" s="30">
        <v>0.0</v>
      </c>
      <c r="S740" s="30">
        <v>0.0</v>
      </c>
      <c r="T740" s="30">
        <v>0.0</v>
      </c>
      <c r="U740" s="30">
        <v>0.0</v>
      </c>
      <c r="V740" s="30">
        <v>0.0</v>
      </c>
      <c r="W740" s="30">
        <v>0.0</v>
      </c>
      <c r="X740" s="30">
        <v>0.0</v>
      </c>
      <c r="Y740" s="30">
        <v>0.0</v>
      </c>
      <c r="Z740" s="30">
        <v>0.0</v>
      </c>
      <c r="AA740" s="30">
        <v>0.0</v>
      </c>
      <c r="AB740" s="30">
        <v>0.0</v>
      </c>
      <c r="AC740" s="30">
        <v>0.0</v>
      </c>
      <c r="AD740" s="30">
        <v>0.0</v>
      </c>
      <c r="AE740" s="30">
        <v>0.0</v>
      </c>
      <c r="AF740" s="30">
        <v>0.0</v>
      </c>
      <c r="AG740" s="30">
        <v>0.0</v>
      </c>
      <c r="AH740" s="30">
        <v>0.0</v>
      </c>
      <c r="AI740" s="30">
        <v>0.0</v>
      </c>
      <c r="AJ740" s="69"/>
    </row>
    <row r="741">
      <c r="A741" s="30">
        <v>14743.1</v>
      </c>
      <c r="B741" s="80">
        <v>44530.0</v>
      </c>
      <c r="C741" s="81"/>
      <c r="D741" s="32" t="s">
        <v>71</v>
      </c>
      <c r="E741" s="32" t="s">
        <v>72</v>
      </c>
      <c r="F741" s="32" t="s">
        <v>436</v>
      </c>
      <c r="G741" s="33" t="s">
        <v>38</v>
      </c>
      <c r="H741" s="34">
        <v>27614.0</v>
      </c>
      <c r="I741" s="35"/>
      <c r="J741" s="30">
        <v>0.0</v>
      </c>
      <c r="K741" s="30">
        <v>1.0</v>
      </c>
      <c r="L741" s="30">
        <v>0.0</v>
      </c>
      <c r="M741" s="32" t="s">
        <v>39</v>
      </c>
      <c r="N741" s="32" t="s">
        <v>39</v>
      </c>
      <c r="O741" s="30">
        <v>0.0</v>
      </c>
      <c r="P741" s="30">
        <v>0.0</v>
      </c>
      <c r="Q741" s="30">
        <v>0.0</v>
      </c>
      <c r="R741" s="30">
        <v>0.0</v>
      </c>
      <c r="S741" s="30">
        <v>0.0</v>
      </c>
      <c r="T741" s="30">
        <v>0.0</v>
      </c>
      <c r="U741" s="30">
        <v>0.0</v>
      </c>
      <c r="V741" s="30">
        <v>0.0</v>
      </c>
      <c r="W741" s="30">
        <v>0.0</v>
      </c>
      <c r="X741" s="30">
        <v>0.0</v>
      </c>
      <c r="Y741" s="30">
        <v>0.0</v>
      </c>
      <c r="Z741" s="30">
        <v>0.0</v>
      </c>
      <c r="AA741" s="30">
        <v>0.0</v>
      </c>
      <c r="AB741" s="30">
        <v>0.0</v>
      </c>
      <c r="AC741" s="30">
        <v>0.0</v>
      </c>
      <c r="AD741" s="30">
        <v>0.0</v>
      </c>
      <c r="AE741" s="30">
        <v>0.0</v>
      </c>
      <c r="AF741" s="30">
        <v>0.0</v>
      </c>
      <c r="AG741" s="30">
        <v>0.0</v>
      </c>
      <c r="AH741" s="30">
        <v>0.0</v>
      </c>
      <c r="AI741" s="30">
        <v>0.0</v>
      </c>
      <c r="AJ741" s="69"/>
    </row>
    <row r="742">
      <c r="A742" s="30">
        <v>14744.1</v>
      </c>
      <c r="B742" s="80">
        <v>44530.0</v>
      </c>
      <c r="C742" s="81"/>
      <c r="D742" s="32" t="s">
        <v>482</v>
      </c>
      <c r="E742" s="32" t="s">
        <v>36</v>
      </c>
      <c r="F742" s="32" t="s">
        <v>145</v>
      </c>
      <c r="G742" s="33" t="s">
        <v>107</v>
      </c>
      <c r="H742" s="34">
        <v>27511.0</v>
      </c>
      <c r="I742" s="35"/>
      <c r="J742" s="30">
        <v>0.0</v>
      </c>
      <c r="K742" s="30">
        <v>1.0</v>
      </c>
      <c r="L742" s="30">
        <v>0.0</v>
      </c>
      <c r="M742" s="32" t="s">
        <v>39</v>
      </c>
      <c r="N742" s="32" t="s">
        <v>39</v>
      </c>
      <c r="O742" s="30">
        <v>0.0</v>
      </c>
      <c r="P742" s="30">
        <v>0.0</v>
      </c>
      <c r="Q742" s="30">
        <v>0.0</v>
      </c>
      <c r="R742" s="30">
        <v>0.0</v>
      </c>
      <c r="S742" s="30">
        <v>0.0</v>
      </c>
      <c r="T742" s="30">
        <v>0.0</v>
      </c>
      <c r="U742" s="30">
        <v>0.0</v>
      </c>
      <c r="V742" s="30">
        <v>0.0</v>
      </c>
      <c r="W742" s="30">
        <v>0.0</v>
      </c>
      <c r="X742" s="30">
        <v>0.0</v>
      </c>
      <c r="Y742" s="30">
        <v>0.0</v>
      </c>
      <c r="Z742" s="30">
        <v>0.0</v>
      </c>
      <c r="AA742" s="30">
        <v>0.0</v>
      </c>
      <c r="AB742" s="30">
        <v>0.0</v>
      </c>
      <c r="AC742" s="30">
        <v>0.0</v>
      </c>
      <c r="AD742" s="30">
        <v>0.0</v>
      </c>
      <c r="AE742" s="30">
        <v>0.0</v>
      </c>
      <c r="AF742" s="30">
        <v>0.0</v>
      </c>
      <c r="AG742" s="30">
        <v>0.0</v>
      </c>
      <c r="AH742" s="30">
        <v>0.0</v>
      </c>
      <c r="AI742" s="30">
        <v>0.0</v>
      </c>
      <c r="AJ742" s="69"/>
    </row>
    <row r="743">
      <c r="A743" s="30">
        <v>14744.2</v>
      </c>
      <c r="B743" s="80">
        <v>44530.0</v>
      </c>
      <c r="C743" s="81"/>
      <c r="D743" s="32" t="s">
        <v>482</v>
      </c>
      <c r="E743" s="32" t="s">
        <v>36</v>
      </c>
      <c r="J743" s="30">
        <v>0.0</v>
      </c>
      <c r="K743" s="30">
        <v>0.0</v>
      </c>
      <c r="L743" s="30">
        <v>1.0</v>
      </c>
      <c r="M743" s="32" t="s">
        <v>39</v>
      </c>
      <c r="N743" s="32" t="s">
        <v>39</v>
      </c>
      <c r="O743" s="30">
        <v>0.0</v>
      </c>
      <c r="P743" s="30">
        <v>0.0</v>
      </c>
      <c r="Q743" s="30">
        <v>0.0</v>
      </c>
      <c r="R743" s="30">
        <v>0.0</v>
      </c>
      <c r="S743" s="30">
        <v>0.0</v>
      </c>
      <c r="T743" s="30">
        <v>0.0</v>
      </c>
      <c r="U743" s="30">
        <v>0.0</v>
      </c>
      <c r="V743" s="30">
        <v>0.0</v>
      </c>
      <c r="W743" s="30">
        <v>0.0</v>
      </c>
      <c r="X743" s="30">
        <v>0.0</v>
      </c>
      <c r="Y743" s="30">
        <v>0.0</v>
      </c>
      <c r="Z743" s="30">
        <v>0.0</v>
      </c>
      <c r="AA743" s="30">
        <v>0.0</v>
      </c>
      <c r="AB743" s="30">
        <v>0.0</v>
      </c>
      <c r="AC743" s="30">
        <v>0.0</v>
      </c>
      <c r="AD743" s="30">
        <v>0.0</v>
      </c>
      <c r="AE743" s="30">
        <v>0.0</v>
      </c>
      <c r="AF743" s="30">
        <v>0.0</v>
      </c>
      <c r="AG743" s="30">
        <v>0.0</v>
      </c>
      <c r="AH743" s="30">
        <v>0.0</v>
      </c>
      <c r="AI743" s="30">
        <v>0.0</v>
      </c>
      <c r="AJ743" s="69"/>
    </row>
    <row r="744">
      <c r="A744" s="30">
        <v>14744.3</v>
      </c>
      <c r="B744" s="80">
        <v>44530.0</v>
      </c>
      <c r="C744" s="81"/>
      <c r="D744" s="32" t="s">
        <v>482</v>
      </c>
      <c r="E744" s="32" t="s">
        <v>36</v>
      </c>
      <c r="J744" s="30">
        <v>0.0</v>
      </c>
      <c r="K744" s="30">
        <v>0.0</v>
      </c>
      <c r="L744" s="30">
        <v>1.0</v>
      </c>
      <c r="M744" s="32" t="s">
        <v>39</v>
      </c>
      <c r="N744" s="32" t="s">
        <v>39</v>
      </c>
      <c r="O744" s="30">
        <v>0.0</v>
      </c>
      <c r="P744" s="30">
        <v>0.0</v>
      </c>
      <c r="Q744" s="30">
        <v>0.0</v>
      </c>
      <c r="R744" s="30">
        <v>0.0</v>
      </c>
      <c r="S744" s="30">
        <v>0.0</v>
      </c>
      <c r="T744" s="30">
        <v>0.0</v>
      </c>
      <c r="U744" s="30">
        <v>0.0</v>
      </c>
      <c r="V744" s="30">
        <v>0.0</v>
      </c>
      <c r="W744" s="30">
        <v>0.0</v>
      </c>
      <c r="X744" s="30">
        <v>0.0</v>
      </c>
      <c r="Y744" s="30">
        <v>0.0</v>
      </c>
      <c r="Z744" s="30">
        <v>0.0</v>
      </c>
      <c r="AA744" s="30">
        <v>0.0</v>
      </c>
      <c r="AB744" s="30">
        <v>0.0</v>
      </c>
      <c r="AC744" s="30">
        <v>0.0</v>
      </c>
      <c r="AD744" s="30">
        <v>0.0</v>
      </c>
      <c r="AE744" s="30">
        <v>0.0</v>
      </c>
      <c r="AF744" s="30">
        <v>0.0</v>
      </c>
      <c r="AG744" s="30">
        <v>0.0</v>
      </c>
      <c r="AH744" s="30">
        <v>0.0</v>
      </c>
      <c r="AI744" s="30">
        <v>0.0</v>
      </c>
      <c r="AJ744" s="69"/>
    </row>
    <row r="745">
      <c r="A745" s="30">
        <v>14745.1</v>
      </c>
      <c r="B745" s="80">
        <v>44530.0</v>
      </c>
      <c r="C745" s="81"/>
      <c r="D745" s="32" t="s">
        <v>321</v>
      </c>
      <c r="E745" s="32" t="s">
        <v>46</v>
      </c>
      <c r="F745" s="32" t="s">
        <v>265</v>
      </c>
      <c r="G745" s="33" t="s">
        <v>38</v>
      </c>
      <c r="H745" s="34">
        <v>27608.0</v>
      </c>
      <c r="I745" s="35"/>
      <c r="J745" s="30">
        <v>0.0</v>
      </c>
      <c r="K745" s="30">
        <v>1.0</v>
      </c>
      <c r="L745" s="30">
        <v>0.0</v>
      </c>
      <c r="M745" s="32" t="s">
        <v>49</v>
      </c>
      <c r="N745" s="32" t="s">
        <v>39</v>
      </c>
      <c r="O745" s="30">
        <v>0.0</v>
      </c>
      <c r="P745" s="30">
        <v>0.0</v>
      </c>
      <c r="Q745" s="30">
        <v>0.0</v>
      </c>
      <c r="R745" s="30">
        <v>0.0</v>
      </c>
      <c r="S745" s="30">
        <v>0.0</v>
      </c>
      <c r="T745" s="30">
        <v>0.0</v>
      </c>
      <c r="U745" s="30">
        <v>0.0</v>
      </c>
      <c r="V745" s="30">
        <v>0.0</v>
      </c>
      <c r="W745" s="30">
        <v>0.0</v>
      </c>
      <c r="X745" s="30">
        <v>0.0</v>
      </c>
      <c r="Y745" s="30">
        <v>0.0</v>
      </c>
      <c r="Z745" s="30">
        <v>0.0</v>
      </c>
      <c r="AA745" s="30">
        <v>0.0</v>
      </c>
      <c r="AB745" s="30">
        <v>0.0</v>
      </c>
      <c r="AC745" s="30">
        <v>0.0</v>
      </c>
      <c r="AD745" s="30">
        <v>0.0</v>
      </c>
      <c r="AE745" s="30">
        <v>0.0</v>
      </c>
      <c r="AF745" s="30">
        <v>0.0</v>
      </c>
      <c r="AG745" s="30">
        <v>0.0</v>
      </c>
      <c r="AH745" s="30">
        <v>0.0</v>
      </c>
      <c r="AI745" s="30">
        <v>0.0</v>
      </c>
      <c r="AJ745" s="69"/>
    </row>
    <row r="746">
      <c r="A746" s="30">
        <v>14745.2</v>
      </c>
      <c r="B746" s="80">
        <v>44530.0</v>
      </c>
      <c r="C746" s="81"/>
      <c r="D746" s="32" t="s">
        <v>321</v>
      </c>
      <c r="E746" s="32" t="s">
        <v>46</v>
      </c>
      <c r="F746" s="32" t="s">
        <v>265</v>
      </c>
      <c r="G746" s="33" t="s">
        <v>38</v>
      </c>
      <c r="H746" s="34">
        <v>27608.0</v>
      </c>
      <c r="I746" s="35"/>
      <c r="J746" s="30">
        <v>0.0</v>
      </c>
      <c r="K746" s="30">
        <v>1.0</v>
      </c>
      <c r="L746" s="30">
        <v>0.0</v>
      </c>
      <c r="M746" s="32" t="s">
        <v>49</v>
      </c>
      <c r="N746" s="32" t="s">
        <v>39</v>
      </c>
      <c r="O746" s="30">
        <v>0.0</v>
      </c>
      <c r="P746" s="30">
        <v>0.0</v>
      </c>
      <c r="Q746" s="30">
        <v>0.0</v>
      </c>
      <c r="R746" s="30">
        <v>0.0</v>
      </c>
      <c r="S746" s="30">
        <v>0.0</v>
      </c>
      <c r="T746" s="30">
        <v>0.0</v>
      </c>
      <c r="U746" s="30">
        <v>0.0</v>
      </c>
      <c r="V746" s="30">
        <v>0.0</v>
      </c>
      <c r="W746" s="30">
        <v>0.0</v>
      </c>
      <c r="X746" s="30">
        <v>0.0</v>
      </c>
      <c r="Y746" s="30">
        <v>0.0</v>
      </c>
      <c r="Z746" s="30">
        <v>0.0</v>
      </c>
      <c r="AA746" s="30">
        <v>0.0</v>
      </c>
      <c r="AB746" s="30">
        <v>0.0</v>
      </c>
      <c r="AC746" s="30">
        <v>0.0</v>
      </c>
      <c r="AD746" s="30">
        <v>0.0</v>
      </c>
      <c r="AE746" s="30">
        <v>0.0</v>
      </c>
      <c r="AF746" s="30">
        <v>0.0</v>
      </c>
      <c r="AG746" s="30">
        <v>0.0</v>
      </c>
      <c r="AH746" s="30">
        <v>0.0</v>
      </c>
      <c r="AI746" s="30">
        <v>0.0</v>
      </c>
      <c r="AJ746" s="69"/>
    </row>
    <row r="747">
      <c r="A747" s="30">
        <v>14745.3</v>
      </c>
      <c r="B747" s="80">
        <v>44530.0</v>
      </c>
      <c r="C747" s="81"/>
      <c r="D747" s="32" t="s">
        <v>321</v>
      </c>
      <c r="E747" s="32" t="s">
        <v>46</v>
      </c>
      <c r="F747" s="32" t="s">
        <v>265</v>
      </c>
      <c r="G747" s="33" t="s">
        <v>38</v>
      </c>
      <c r="H747" s="34">
        <v>27608.0</v>
      </c>
      <c r="I747" s="35"/>
      <c r="J747" s="30">
        <v>0.0</v>
      </c>
      <c r="K747" s="30">
        <v>1.0</v>
      </c>
      <c r="L747" s="30">
        <v>0.0</v>
      </c>
      <c r="M747" s="32" t="s">
        <v>49</v>
      </c>
      <c r="N747" s="32" t="s">
        <v>39</v>
      </c>
      <c r="O747" s="30">
        <v>0.0</v>
      </c>
      <c r="P747" s="30">
        <v>0.0</v>
      </c>
      <c r="Q747" s="30">
        <v>0.0</v>
      </c>
      <c r="R747" s="30">
        <v>0.0</v>
      </c>
      <c r="S747" s="30">
        <v>0.0</v>
      </c>
      <c r="T747" s="30">
        <v>0.0</v>
      </c>
      <c r="U747" s="30">
        <v>0.0</v>
      </c>
      <c r="V747" s="30">
        <v>0.0</v>
      </c>
      <c r="W747" s="30">
        <v>0.0</v>
      </c>
      <c r="X747" s="30">
        <v>0.0</v>
      </c>
      <c r="Y747" s="30">
        <v>0.0</v>
      </c>
      <c r="Z747" s="30">
        <v>0.0</v>
      </c>
      <c r="AA747" s="30">
        <v>0.0</v>
      </c>
      <c r="AB747" s="30">
        <v>0.0</v>
      </c>
      <c r="AC747" s="30">
        <v>0.0</v>
      </c>
      <c r="AD747" s="30">
        <v>0.0</v>
      </c>
      <c r="AE747" s="30">
        <v>0.0</v>
      </c>
      <c r="AF747" s="30">
        <v>0.0</v>
      </c>
      <c r="AG747" s="30">
        <v>0.0</v>
      </c>
      <c r="AH747" s="30">
        <v>0.0</v>
      </c>
      <c r="AI747" s="30">
        <v>0.0</v>
      </c>
      <c r="AJ747" s="69"/>
    </row>
    <row r="748">
      <c r="A748" s="30">
        <v>14745.4</v>
      </c>
      <c r="B748" s="80">
        <v>44530.0</v>
      </c>
      <c r="C748" s="81"/>
      <c r="D748" s="32" t="s">
        <v>321</v>
      </c>
      <c r="E748" s="32" t="s">
        <v>46</v>
      </c>
      <c r="F748" s="32" t="s">
        <v>265</v>
      </c>
      <c r="G748" s="33" t="s">
        <v>38</v>
      </c>
      <c r="H748" s="34">
        <v>27608.0</v>
      </c>
      <c r="I748" s="35"/>
      <c r="J748" s="30">
        <v>0.0</v>
      </c>
      <c r="K748" s="30">
        <v>1.0</v>
      </c>
      <c r="L748" s="30">
        <v>0.0</v>
      </c>
      <c r="M748" s="32" t="s">
        <v>49</v>
      </c>
      <c r="N748" s="32" t="s">
        <v>39</v>
      </c>
      <c r="O748" s="30">
        <v>0.0</v>
      </c>
      <c r="P748" s="30">
        <v>0.0</v>
      </c>
      <c r="Q748" s="30">
        <v>0.0</v>
      </c>
      <c r="R748" s="30">
        <v>0.0</v>
      </c>
      <c r="S748" s="30">
        <v>0.0</v>
      </c>
      <c r="T748" s="30">
        <v>0.0</v>
      </c>
      <c r="U748" s="30">
        <v>0.0</v>
      </c>
      <c r="V748" s="30">
        <v>0.0</v>
      </c>
      <c r="W748" s="30">
        <v>0.0</v>
      </c>
      <c r="X748" s="30">
        <v>0.0</v>
      </c>
      <c r="Y748" s="30">
        <v>0.0</v>
      </c>
      <c r="Z748" s="30">
        <v>0.0</v>
      </c>
      <c r="AA748" s="30">
        <v>0.0</v>
      </c>
      <c r="AB748" s="30">
        <v>0.0</v>
      </c>
      <c r="AC748" s="30">
        <v>0.0</v>
      </c>
      <c r="AD748" s="30">
        <v>0.0</v>
      </c>
      <c r="AE748" s="30">
        <v>0.0</v>
      </c>
      <c r="AF748" s="30">
        <v>0.0</v>
      </c>
      <c r="AG748" s="30">
        <v>0.0</v>
      </c>
      <c r="AH748" s="30">
        <v>0.0</v>
      </c>
      <c r="AI748" s="30">
        <v>0.0</v>
      </c>
      <c r="AJ748" s="69"/>
    </row>
    <row r="749">
      <c r="A749" s="30">
        <v>14746.1</v>
      </c>
      <c r="B749" s="80">
        <v>44530.0</v>
      </c>
      <c r="C749" s="81"/>
      <c r="D749" s="32" t="s">
        <v>482</v>
      </c>
      <c r="E749" s="32" t="s">
        <v>36</v>
      </c>
      <c r="F749" s="32" t="s">
        <v>145</v>
      </c>
      <c r="G749" s="33" t="s">
        <v>107</v>
      </c>
      <c r="H749" s="34">
        <v>27511.0</v>
      </c>
      <c r="I749" s="35"/>
      <c r="J749" s="30">
        <v>0.0</v>
      </c>
      <c r="K749" s="30">
        <v>1.0</v>
      </c>
      <c r="L749" s="30">
        <v>0.0</v>
      </c>
      <c r="M749" s="32" t="s">
        <v>39</v>
      </c>
      <c r="N749" s="32" t="s">
        <v>39</v>
      </c>
      <c r="O749" s="30">
        <v>0.0</v>
      </c>
      <c r="P749" s="30">
        <v>0.0</v>
      </c>
      <c r="Q749" s="30">
        <v>0.0</v>
      </c>
      <c r="R749" s="30">
        <v>0.0</v>
      </c>
      <c r="S749" s="30">
        <v>0.0</v>
      </c>
      <c r="T749" s="30">
        <v>0.0</v>
      </c>
      <c r="U749" s="30">
        <v>0.0</v>
      </c>
      <c r="V749" s="30">
        <v>0.0</v>
      </c>
      <c r="W749" s="30">
        <v>0.0</v>
      </c>
      <c r="X749" s="30">
        <v>0.0</v>
      </c>
      <c r="Y749" s="30">
        <v>0.0</v>
      </c>
      <c r="Z749" s="30">
        <v>0.0</v>
      </c>
      <c r="AA749" s="30">
        <v>0.0</v>
      </c>
      <c r="AB749" s="30">
        <v>0.0</v>
      </c>
      <c r="AC749" s="30">
        <v>0.0</v>
      </c>
      <c r="AD749" s="30">
        <v>0.0</v>
      </c>
      <c r="AE749" s="30">
        <v>0.0</v>
      </c>
      <c r="AF749" s="30">
        <v>0.0</v>
      </c>
      <c r="AG749" s="30">
        <v>0.0</v>
      </c>
      <c r="AH749" s="30">
        <v>0.0</v>
      </c>
      <c r="AI749" s="30">
        <v>0.0</v>
      </c>
      <c r="AJ749" s="69"/>
    </row>
    <row r="750">
      <c r="A750" s="30">
        <v>14746.2</v>
      </c>
      <c r="B750" s="80">
        <v>44530.0</v>
      </c>
      <c r="C750" s="81"/>
      <c r="D750" s="32" t="s">
        <v>482</v>
      </c>
      <c r="E750" s="32" t="s">
        <v>36</v>
      </c>
      <c r="J750" s="30">
        <v>0.0</v>
      </c>
      <c r="K750" s="30">
        <v>0.0</v>
      </c>
      <c r="L750" s="30">
        <v>1.0</v>
      </c>
      <c r="M750" s="32" t="s">
        <v>39</v>
      </c>
      <c r="N750" s="32" t="s">
        <v>39</v>
      </c>
      <c r="O750" s="30">
        <v>0.0</v>
      </c>
      <c r="P750" s="30">
        <v>0.0</v>
      </c>
      <c r="Q750" s="30">
        <v>0.0</v>
      </c>
      <c r="R750" s="30">
        <v>0.0</v>
      </c>
      <c r="S750" s="30">
        <v>0.0</v>
      </c>
      <c r="T750" s="30">
        <v>0.0</v>
      </c>
      <c r="U750" s="30">
        <v>0.0</v>
      </c>
      <c r="V750" s="30">
        <v>0.0</v>
      </c>
      <c r="W750" s="30">
        <v>0.0</v>
      </c>
      <c r="X750" s="30">
        <v>0.0</v>
      </c>
      <c r="Y750" s="30">
        <v>0.0</v>
      </c>
      <c r="Z750" s="30">
        <v>0.0</v>
      </c>
      <c r="AA750" s="30">
        <v>0.0</v>
      </c>
      <c r="AB750" s="30">
        <v>0.0</v>
      </c>
      <c r="AC750" s="30">
        <v>0.0</v>
      </c>
      <c r="AD750" s="30">
        <v>0.0</v>
      </c>
      <c r="AE750" s="30">
        <v>0.0</v>
      </c>
      <c r="AF750" s="30">
        <v>0.0</v>
      </c>
      <c r="AG750" s="30">
        <v>0.0</v>
      </c>
      <c r="AH750" s="30">
        <v>0.0</v>
      </c>
      <c r="AI750" s="30">
        <v>0.0</v>
      </c>
      <c r="AJ750" s="69"/>
    </row>
    <row r="751">
      <c r="A751" s="30">
        <v>14747.1</v>
      </c>
      <c r="B751" s="80">
        <v>44530.0</v>
      </c>
      <c r="C751" s="81"/>
      <c r="D751" s="32" t="s">
        <v>477</v>
      </c>
      <c r="E751" s="32" t="s">
        <v>36</v>
      </c>
      <c r="F751" s="32" t="s">
        <v>253</v>
      </c>
      <c r="G751" s="33" t="s">
        <v>107</v>
      </c>
      <c r="H751" s="34">
        <v>27511.0</v>
      </c>
      <c r="I751" s="35"/>
      <c r="J751" s="30">
        <v>0.0</v>
      </c>
      <c r="K751" s="30">
        <v>1.0</v>
      </c>
      <c r="L751" s="30">
        <v>0.0</v>
      </c>
      <c r="M751" s="32" t="s">
        <v>39</v>
      </c>
      <c r="N751" s="32" t="s">
        <v>39</v>
      </c>
      <c r="O751" s="30">
        <v>0.0</v>
      </c>
      <c r="P751" s="30">
        <v>0.0</v>
      </c>
      <c r="Q751" s="30">
        <v>0.0</v>
      </c>
      <c r="R751" s="30">
        <v>0.0</v>
      </c>
      <c r="S751" s="30">
        <v>0.0</v>
      </c>
      <c r="T751" s="30">
        <v>0.0</v>
      </c>
      <c r="U751" s="30">
        <v>0.0</v>
      </c>
      <c r="V751" s="30">
        <v>0.0</v>
      </c>
      <c r="W751" s="30">
        <v>0.0</v>
      </c>
      <c r="X751" s="30">
        <v>0.0</v>
      </c>
      <c r="Y751" s="30">
        <v>0.0</v>
      </c>
      <c r="Z751" s="30">
        <v>0.0</v>
      </c>
      <c r="AA751" s="30">
        <v>0.0</v>
      </c>
      <c r="AB751" s="30">
        <v>0.0</v>
      </c>
      <c r="AC751" s="30">
        <v>0.0</v>
      </c>
      <c r="AD751" s="30">
        <v>0.0</v>
      </c>
      <c r="AE751" s="30">
        <v>0.0</v>
      </c>
      <c r="AF751" s="30">
        <v>0.0</v>
      </c>
      <c r="AG751" s="30">
        <v>0.0</v>
      </c>
      <c r="AH751" s="30">
        <v>0.0</v>
      </c>
      <c r="AI751" s="30">
        <v>0.0</v>
      </c>
      <c r="AJ751" s="69"/>
    </row>
    <row r="752">
      <c r="A752" s="30">
        <v>14747.2</v>
      </c>
      <c r="B752" s="80">
        <v>44530.0</v>
      </c>
      <c r="C752" s="81"/>
      <c r="D752" s="32" t="s">
        <v>477</v>
      </c>
      <c r="E752" s="32" t="s">
        <v>36</v>
      </c>
      <c r="F752" s="32" t="s">
        <v>253</v>
      </c>
      <c r="G752" s="33" t="s">
        <v>107</v>
      </c>
      <c r="H752" s="34">
        <v>27511.0</v>
      </c>
      <c r="I752" s="35"/>
      <c r="J752" s="30">
        <v>0.0</v>
      </c>
      <c r="K752" s="30">
        <v>1.0</v>
      </c>
      <c r="L752" s="30">
        <v>0.0</v>
      </c>
      <c r="M752" s="32" t="s">
        <v>39</v>
      </c>
      <c r="N752" s="32" t="s">
        <v>39</v>
      </c>
      <c r="O752" s="30">
        <v>0.0</v>
      </c>
      <c r="P752" s="30">
        <v>0.0</v>
      </c>
      <c r="Q752" s="30">
        <v>0.0</v>
      </c>
      <c r="R752" s="30">
        <v>0.0</v>
      </c>
      <c r="S752" s="30">
        <v>0.0</v>
      </c>
      <c r="T752" s="30">
        <v>0.0</v>
      </c>
      <c r="U752" s="30">
        <v>0.0</v>
      </c>
      <c r="V752" s="30">
        <v>0.0</v>
      </c>
      <c r="W752" s="30">
        <v>0.0</v>
      </c>
      <c r="X752" s="30">
        <v>0.0</v>
      </c>
      <c r="Y752" s="30">
        <v>0.0</v>
      </c>
      <c r="Z752" s="30">
        <v>0.0</v>
      </c>
      <c r="AA752" s="30">
        <v>0.0</v>
      </c>
      <c r="AB752" s="30">
        <v>0.0</v>
      </c>
      <c r="AC752" s="30">
        <v>0.0</v>
      </c>
      <c r="AD752" s="30">
        <v>0.0</v>
      </c>
      <c r="AE752" s="30">
        <v>0.0</v>
      </c>
      <c r="AF752" s="30">
        <v>0.0</v>
      </c>
      <c r="AG752" s="30">
        <v>0.0</v>
      </c>
      <c r="AH752" s="30">
        <v>0.0</v>
      </c>
      <c r="AI752" s="30">
        <v>0.0</v>
      </c>
      <c r="AJ752" s="69"/>
    </row>
    <row r="753">
      <c r="A753" s="30">
        <v>14747.3</v>
      </c>
      <c r="B753" s="80">
        <v>44530.0</v>
      </c>
      <c r="C753" s="81"/>
      <c r="D753" s="32" t="s">
        <v>477</v>
      </c>
      <c r="E753" s="32" t="s">
        <v>36</v>
      </c>
      <c r="J753" s="30">
        <v>0.0</v>
      </c>
      <c r="K753" s="30">
        <v>0.0</v>
      </c>
      <c r="L753" s="30">
        <v>1.0</v>
      </c>
      <c r="M753" s="32" t="s">
        <v>39</v>
      </c>
      <c r="N753" s="32" t="s">
        <v>39</v>
      </c>
      <c r="O753" s="30">
        <v>0.0</v>
      </c>
      <c r="P753" s="30">
        <v>0.0</v>
      </c>
      <c r="Q753" s="30">
        <v>0.0</v>
      </c>
      <c r="R753" s="30">
        <v>0.0</v>
      </c>
      <c r="S753" s="30">
        <v>0.0</v>
      </c>
      <c r="T753" s="30">
        <v>0.0</v>
      </c>
      <c r="U753" s="30">
        <v>0.0</v>
      </c>
      <c r="V753" s="30">
        <v>0.0</v>
      </c>
      <c r="W753" s="30">
        <v>0.0</v>
      </c>
      <c r="X753" s="30">
        <v>0.0</v>
      </c>
      <c r="Y753" s="30">
        <v>0.0</v>
      </c>
      <c r="Z753" s="30">
        <v>0.0</v>
      </c>
      <c r="AA753" s="30">
        <v>0.0</v>
      </c>
      <c r="AB753" s="30">
        <v>0.0</v>
      </c>
      <c r="AC753" s="30">
        <v>0.0</v>
      </c>
      <c r="AD753" s="30">
        <v>0.0</v>
      </c>
      <c r="AE753" s="30">
        <v>0.0</v>
      </c>
      <c r="AF753" s="30">
        <v>0.0</v>
      </c>
      <c r="AG753" s="30">
        <v>0.0</v>
      </c>
      <c r="AH753" s="30">
        <v>0.0</v>
      </c>
      <c r="AI753" s="30">
        <v>0.0</v>
      </c>
      <c r="AJ753" s="69"/>
    </row>
    <row r="754">
      <c r="A754" s="30">
        <v>14747.4</v>
      </c>
      <c r="B754" s="80">
        <v>44530.0</v>
      </c>
      <c r="C754" s="81"/>
      <c r="D754" s="32" t="s">
        <v>477</v>
      </c>
      <c r="E754" s="32" t="s">
        <v>36</v>
      </c>
      <c r="J754" s="30">
        <v>0.0</v>
      </c>
      <c r="K754" s="30">
        <v>0.0</v>
      </c>
      <c r="L754" s="30">
        <v>1.0</v>
      </c>
      <c r="M754" s="32" t="s">
        <v>39</v>
      </c>
      <c r="N754" s="32" t="s">
        <v>39</v>
      </c>
      <c r="O754" s="30">
        <v>0.0</v>
      </c>
      <c r="P754" s="30">
        <v>0.0</v>
      </c>
      <c r="Q754" s="30">
        <v>0.0</v>
      </c>
      <c r="R754" s="30">
        <v>0.0</v>
      </c>
      <c r="S754" s="30">
        <v>0.0</v>
      </c>
      <c r="T754" s="30">
        <v>0.0</v>
      </c>
      <c r="U754" s="30">
        <v>0.0</v>
      </c>
      <c r="V754" s="30">
        <v>0.0</v>
      </c>
      <c r="W754" s="30">
        <v>0.0</v>
      </c>
      <c r="X754" s="30">
        <v>0.0</v>
      </c>
      <c r="Y754" s="30">
        <v>0.0</v>
      </c>
      <c r="Z754" s="30">
        <v>0.0</v>
      </c>
      <c r="AA754" s="30">
        <v>0.0</v>
      </c>
      <c r="AB754" s="30">
        <v>0.0</v>
      </c>
      <c r="AC754" s="30">
        <v>0.0</v>
      </c>
      <c r="AD754" s="30">
        <v>0.0</v>
      </c>
      <c r="AE754" s="30">
        <v>0.0</v>
      </c>
      <c r="AF754" s="30">
        <v>0.0</v>
      </c>
      <c r="AG754" s="30">
        <v>0.0</v>
      </c>
      <c r="AH754" s="30">
        <v>0.0</v>
      </c>
      <c r="AI754" s="30">
        <v>0.0</v>
      </c>
      <c r="AJ754" s="69"/>
    </row>
    <row r="755">
      <c r="A755" s="30">
        <v>14748.1</v>
      </c>
      <c r="B755" s="80">
        <v>44530.0</v>
      </c>
      <c r="C755" s="81"/>
      <c r="D755" s="32" t="s">
        <v>426</v>
      </c>
      <c r="E755" s="32" t="s">
        <v>36</v>
      </c>
      <c r="F755" s="32" t="s">
        <v>153</v>
      </c>
      <c r="G755" s="33" t="s">
        <v>38</v>
      </c>
      <c r="H755" s="34">
        <v>27614.0</v>
      </c>
      <c r="I755" s="35"/>
      <c r="J755" s="30">
        <v>0.0</v>
      </c>
      <c r="K755" s="30">
        <v>1.0</v>
      </c>
      <c r="L755" s="30">
        <v>0.0</v>
      </c>
      <c r="M755" s="32" t="s">
        <v>49</v>
      </c>
      <c r="N755" s="32" t="s">
        <v>39</v>
      </c>
      <c r="O755" s="30">
        <v>0.0</v>
      </c>
      <c r="P755" s="30">
        <v>0.0</v>
      </c>
      <c r="Q755" s="30">
        <v>0.0</v>
      </c>
      <c r="R755" s="30">
        <v>0.0</v>
      </c>
      <c r="S755" s="30">
        <v>0.0</v>
      </c>
      <c r="T755" s="30">
        <v>0.0</v>
      </c>
      <c r="U755" s="30">
        <v>0.0</v>
      </c>
      <c r="V755" s="30">
        <v>0.0</v>
      </c>
      <c r="W755" s="30">
        <v>0.0</v>
      </c>
      <c r="X755" s="30">
        <v>0.0</v>
      </c>
      <c r="Y755" s="30">
        <v>0.0</v>
      </c>
      <c r="Z755" s="30">
        <v>0.0</v>
      </c>
      <c r="AA755" s="30">
        <v>0.0</v>
      </c>
      <c r="AB755" s="30">
        <v>0.0</v>
      </c>
      <c r="AC755" s="30">
        <v>0.0</v>
      </c>
      <c r="AD755" s="30">
        <v>0.0</v>
      </c>
      <c r="AE755" s="30">
        <v>0.0</v>
      </c>
      <c r="AF755" s="30">
        <v>0.0</v>
      </c>
      <c r="AG755" s="30">
        <v>0.0</v>
      </c>
      <c r="AH755" s="30">
        <v>0.0</v>
      </c>
      <c r="AI755" s="30">
        <v>0.0</v>
      </c>
      <c r="AJ755" s="69"/>
    </row>
    <row r="756">
      <c r="A756" s="30">
        <v>14749.1</v>
      </c>
      <c r="B756" s="80">
        <v>44530.0</v>
      </c>
      <c r="C756" s="80">
        <v>44539.0</v>
      </c>
      <c r="D756" s="32" t="s">
        <v>57</v>
      </c>
      <c r="E756" s="32" t="s">
        <v>58</v>
      </c>
      <c r="F756" s="32" t="s">
        <v>123</v>
      </c>
      <c r="G756" s="33" t="s">
        <v>109</v>
      </c>
      <c r="H756" s="34">
        <v>27529.0</v>
      </c>
      <c r="I756" s="35"/>
      <c r="J756" s="30">
        <v>0.0</v>
      </c>
      <c r="K756" s="30">
        <v>1.0</v>
      </c>
      <c r="L756" s="30">
        <v>0.0</v>
      </c>
      <c r="M756" s="32" t="s">
        <v>39</v>
      </c>
      <c r="N756" s="32" t="s">
        <v>39</v>
      </c>
      <c r="O756" s="30">
        <v>1.0</v>
      </c>
      <c r="P756" s="30">
        <v>0.0</v>
      </c>
      <c r="Q756" s="30">
        <v>0.0</v>
      </c>
      <c r="R756" s="30">
        <v>0.0</v>
      </c>
      <c r="S756" s="30">
        <v>0.0</v>
      </c>
      <c r="T756" s="30">
        <v>0.0</v>
      </c>
      <c r="U756" s="30">
        <v>0.0</v>
      </c>
      <c r="V756" s="30">
        <v>0.0</v>
      </c>
      <c r="W756" s="30">
        <v>0.0</v>
      </c>
      <c r="X756" s="30">
        <v>0.0</v>
      </c>
      <c r="Y756" s="30">
        <v>0.0</v>
      </c>
      <c r="Z756" s="30">
        <v>9.0</v>
      </c>
      <c r="AA756" s="30">
        <v>5.0</v>
      </c>
      <c r="AB756" s="30">
        <v>10.0</v>
      </c>
      <c r="AC756" s="30">
        <v>1.0</v>
      </c>
      <c r="AD756" s="30">
        <v>0.0</v>
      </c>
      <c r="AE756" s="30">
        <v>0.0</v>
      </c>
      <c r="AF756" s="30">
        <v>0.0</v>
      </c>
      <c r="AG756" s="30">
        <v>0.0</v>
      </c>
      <c r="AH756" s="30">
        <v>0.0</v>
      </c>
      <c r="AI756" s="30">
        <v>0.0</v>
      </c>
      <c r="AJ756" s="69"/>
    </row>
    <row r="757">
      <c r="A757" s="132"/>
      <c r="B757" s="82"/>
      <c r="C757" s="82"/>
      <c r="D757" s="132"/>
      <c r="E757" s="132"/>
      <c r="F757" s="133"/>
      <c r="G757" s="83"/>
      <c r="H757" s="83"/>
      <c r="I757" s="69"/>
      <c r="J757" s="69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  <c r="AI757" s="69"/>
      <c r="AJ757" s="69"/>
    </row>
    <row r="758">
      <c r="A758" s="41" t="s">
        <v>133</v>
      </c>
      <c r="B758" s="52"/>
      <c r="C758" s="52"/>
      <c r="D758" s="42">
        <f>COUNTIF(D3:D756,"Emergency Clothing Events")</f>
        <v>152</v>
      </c>
      <c r="E758" s="132"/>
      <c r="F758" s="133"/>
      <c r="G758" s="83"/>
      <c r="H758" s="83"/>
      <c r="I758" s="69"/>
      <c r="J758" s="69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  <c r="AI758" s="69"/>
      <c r="AJ758" s="69"/>
    </row>
    <row r="759">
      <c r="A759" s="41" t="s">
        <v>134</v>
      </c>
      <c r="B759" s="52"/>
      <c r="C759" s="52"/>
      <c r="D759" s="43">
        <f>A2-D758</f>
        <v>602</v>
      </c>
      <c r="E759" s="132"/>
      <c r="F759" s="133"/>
      <c r="G759" s="83"/>
      <c r="H759" s="83"/>
      <c r="I759" s="69"/>
      <c r="J759" s="69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  <c r="AI759" s="69"/>
      <c r="AJ759" s="69"/>
    </row>
    <row r="760">
      <c r="A760" s="30" t="s">
        <v>135</v>
      </c>
      <c r="B760" s="52"/>
      <c r="C760" s="52"/>
      <c r="D760" s="33">
        <f>D759+D758</f>
        <v>754</v>
      </c>
      <c r="E760" s="132"/>
      <c r="F760" s="133"/>
      <c r="G760" s="83"/>
      <c r="H760" s="83"/>
      <c r="I760" s="69"/>
      <c r="J760" s="69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  <c r="AI760" s="69"/>
      <c r="AJ760" s="69"/>
    </row>
    <row r="761">
      <c r="A761" s="132"/>
      <c r="B761" s="82"/>
      <c r="C761" s="82"/>
      <c r="D761" s="132"/>
      <c r="E761" s="132"/>
      <c r="F761" s="133"/>
      <c r="G761" s="83"/>
      <c r="H761" s="83"/>
      <c r="I761" s="69"/>
      <c r="J761" s="69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  <c r="AI761" s="69"/>
      <c r="AJ761" s="69"/>
    </row>
    <row r="762">
      <c r="A762" s="132"/>
      <c r="B762" s="82"/>
      <c r="C762" s="82"/>
      <c r="D762" s="132"/>
      <c r="E762" s="132"/>
      <c r="F762" s="133"/>
      <c r="G762" s="83"/>
      <c r="H762" s="83"/>
      <c r="I762" s="69"/>
      <c r="J762" s="69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  <c r="AI762" s="69"/>
      <c r="AJ762" s="69"/>
    </row>
    <row r="763">
      <c r="A763" s="132"/>
      <c r="B763" s="82"/>
      <c r="C763" s="82"/>
      <c r="D763" s="132"/>
      <c r="E763" s="132"/>
      <c r="F763" s="133"/>
      <c r="G763" s="83"/>
      <c r="H763" s="83"/>
      <c r="I763" s="69"/>
      <c r="J763" s="69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  <c r="AI763" s="69"/>
      <c r="AJ763" s="69"/>
    </row>
    <row r="764">
      <c r="A764" s="132"/>
      <c r="B764" s="82"/>
      <c r="C764" s="82"/>
      <c r="D764" s="132"/>
      <c r="E764" s="132"/>
      <c r="F764" s="133"/>
      <c r="G764" s="83"/>
      <c r="H764" s="83"/>
      <c r="I764" s="69"/>
      <c r="J764" s="69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  <c r="AI764" s="69"/>
      <c r="AJ764" s="69"/>
    </row>
    <row r="765">
      <c r="A765" s="132"/>
      <c r="B765" s="82"/>
      <c r="C765" s="82"/>
      <c r="D765" s="132"/>
      <c r="E765" s="132"/>
      <c r="F765" s="133"/>
      <c r="G765" s="83"/>
      <c r="H765" s="83"/>
      <c r="I765" s="69"/>
      <c r="J765" s="69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  <c r="AI765" s="69"/>
      <c r="AJ765" s="69"/>
    </row>
    <row r="766">
      <c r="A766" s="132"/>
      <c r="B766" s="82"/>
      <c r="C766" s="82"/>
      <c r="D766" s="132"/>
      <c r="E766" s="132"/>
      <c r="F766" s="133"/>
      <c r="G766" s="83"/>
      <c r="H766" s="83"/>
      <c r="I766" s="69"/>
      <c r="J766" s="69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  <c r="AI766" s="69"/>
      <c r="AJ766" s="69"/>
    </row>
    <row r="767">
      <c r="A767" s="132"/>
      <c r="B767" s="82"/>
      <c r="C767" s="82"/>
      <c r="D767" s="132"/>
      <c r="E767" s="132"/>
      <c r="F767" s="133"/>
      <c r="G767" s="83"/>
      <c r="H767" s="83"/>
      <c r="I767" s="69"/>
      <c r="J767" s="69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  <c r="AI767" s="69"/>
      <c r="AJ767" s="69"/>
    </row>
    <row r="768">
      <c r="A768" s="132"/>
      <c r="B768" s="82"/>
      <c r="C768" s="82"/>
      <c r="D768" s="132"/>
      <c r="E768" s="132"/>
      <c r="F768" s="133"/>
      <c r="G768" s="83"/>
      <c r="H768" s="83"/>
      <c r="I768" s="69"/>
      <c r="J768" s="69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  <c r="AI768" s="69"/>
      <c r="AJ768" s="69"/>
    </row>
    <row r="769">
      <c r="A769" s="132"/>
      <c r="B769" s="82"/>
      <c r="C769" s="82"/>
      <c r="D769" s="132"/>
      <c r="E769" s="132"/>
      <c r="F769" s="133"/>
      <c r="G769" s="83"/>
      <c r="H769" s="83"/>
      <c r="I769" s="69"/>
      <c r="J769" s="69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  <c r="AI769" s="69"/>
      <c r="AJ769" s="69"/>
    </row>
    <row r="770">
      <c r="A770" s="132"/>
      <c r="B770" s="82"/>
      <c r="C770" s="82"/>
      <c r="D770" s="132"/>
      <c r="E770" s="132"/>
      <c r="F770" s="133"/>
      <c r="G770" s="83"/>
      <c r="H770" s="83"/>
      <c r="I770" s="69"/>
      <c r="J770" s="69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  <c r="AI770" s="69"/>
      <c r="AJ770" s="69"/>
    </row>
    <row r="771">
      <c r="A771" s="132"/>
      <c r="B771" s="82"/>
      <c r="C771" s="82"/>
      <c r="D771" s="132"/>
      <c r="E771" s="132"/>
      <c r="F771" s="133"/>
      <c r="G771" s="83"/>
      <c r="H771" s="83"/>
      <c r="I771" s="69"/>
      <c r="J771" s="69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  <c r="AI771" s="69"/>
      <c r="AJ771" s="69"/>
    </row>
    <row r="772">
      <c r="A772" s="132"/>
      <c r="B772" s="82"/>
      <c r="C772" s="82"/>
      <c r="D772" s="132"/>
      <c r="E772" s="132"/>
      <c r="F772" s="133"/>
      <c r="G772" s="83"/>
      <c r="H772" s="83"/>
      <c r="I772" s="69"/>
      <c r="J772" s="69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  <c r="AI772" s="69"/>
      <c r="AJ772" s="69"/>
    </row>
    <row r="773">
      <c r="A773" s="132"/>
      <c r="B773" s="82"/>
      <c r="C773" s="82"/>
      <c r="D773" s="132"/>
      <c r="E773" s="132"/>
      <c r="F773" s="133"/>
      <c r="G773" s="83"/>
      <c r="H773" s="83"/>
      <c r="I773" s="69"/>
      <c r="J773" s="69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  <c r="AI773" s="69"/>
      <c r="AJ773" s="69"/>
    </row>
    <row r="774">
      <c r="A774" s="132"/>
      <c r="B774" s="82"/>
      <c r="C774" s="82"/>
      <c r="D774" s="132"/>
      <c r="E774" s="132"/>
      <c r="F774" s="133"/>
      <c r="G774" s="83"/>
      <c r="H774" s="83"/>
      <c r="I774" s="69"/>
      <c r="J774" s="69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  <c r="AI774" s="69"/>
      <c r="AJ774" s="69"/>
    </row>
    <row r="775">
      <c r="A775" s="132"/>
      <c r="B775" s="82"/>
      <c r="C775" s="82"/>
      <c r="D775" s="132"/>
      <c r="E775" s="132"/>
      <c r="F775" s="133"/>
      <c r="G775" s="83"/>
      <c r="H775" s="83"/>
      <c r="I775" s="69"/>
      <c r="J775" s="69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  <c r="AI775" s="69"/>
      <c r="AJ775" s="69"/>
    </row>
    <row r="776">
      <c r="A776" s="132"/>
      <c r="B776" s="82"/>
      <c r="C776" s="82"/>
      <c r="D776" s="132"/>
      <c r="E776" s="132"/>
      <c r="F776" s="133"/>
      <c r="G776" s="83"/>
      <c r="H776" s="83"/>
      <c r="I776" s="69"/>
      <c r="J776" s="69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  <c r="AI776" s="69"/>
      <c r="AJ776" s="69"/>
    </row>
    <row r="777">
      <c r="A777" s="132"/>
      <c r="B777" s="82"/>
      <c r="C777" s="82"/>
      <c r="D777" s="132"/>
      <c r="E777" s="132"/>
      <c r="F777" s="133"/>
      <c r="G777" s="83"/>
      <c r="H777" s="83"/>
      <c r="I777" s="69"/>
      <c r="J777" s="69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  <c r="AI777" s="69"/>
      <c r="AJ777" s="69"/>
    </row>
    <row r="778">
      <c r="A778" s="132"/>
      <c r="B778" s="82"/>
      <c r="C778" s="82"/>
      <c r="D778" s="132"/>
      <c r="E778" s="132"/>
      <c r="F778" s="133"/>
      <c r="G778" s="83"/>
      <c r="H778" s="83"/>
      <c r="I778" s="69"/>
      <c r="J778" s="69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  <c r="AI778" s="69"/>
      <c r="AJ778" s="69"/>
    </row>
    <row r="779">
      <c r="A779" s="132"/>
      <c r="B779" s="82"/>
      <c r="C779" s="82"/>
      <c r="D779" s="132"/>
      <c r="E779" s="132"/>
      <c r="F779" s="133"/>
      <c r="G779" s="83"/>
      <c r="H779" s="83"/>
      <c r="I779" s="69"/>
      <c r="J779" s="69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  <c r="AI779" s="69"/>
      <c r="AJ779" s="69"/>
    </row>
    <row r="780">
      <c r="A780" s="132"/>
      <c r="B780" s="82"/>
      <c r="C780" s="82"/>
      <c r="D780" s="132"/>
      <c r="E780" s="132"/>
      <c r="F780" s="133"/>
      <c r="G780" s="83"/>
      <c r="H780" s="83"/>
      <c r="I780" s="69"/>
      <c r="J780" s="69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  <c r="AI780" s="69"/>
      <c r="AJ780" s="69"/>
    </row>
    <row r="781">
      <c r="A781" s="132"/>
      <c r="B781" s="82"/>
      <c r="C781" s="82"/>
      <c r="D781" s="132"/>
      <c r="E781" s="132"/>
      <c r="F781" s="133"/>
      <c r="G781" s="83"/>
      <c r="H781" s="83"/>
      <c r="I781" s="69"/>
      <c r="J781" s="69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  <c r="AI781" s="69"/>
      <c r="AJ781" s="69"/>
    </row>
    <row r="782">
      <c r="A782" s="132"/>
      <c r="B782" s="82"/>
      <c r="C782" s="82"/>
      <c r="D782" s="132"/>
      <c r="E782" s="132"/>
      <c r="F782" s="133"/>
      <c r="G782" s="83"/>
      <c r="H782" s="83"/>
      <c r="I782" s="69"/>
      <c r="J782" s="69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  <c r="AI782" s="69"/>
      <c r="AJ782" s="69"/>
    </row>
    <row r="783">
      <c r="A783" s="132"/>
      <c r="B783" s="82"/>
      <c r="C783" s="82"/>
      <c r="D783" s="132"/>
      <c r="E783" s="132"/>
      <c r="F783" s="133"/>
      <c r="G783" s="83"/>
      <c r="H783" s="83"/>
      <c r="I783" s="69"/>
      <c r="J783" s="69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  <c r="AI783" s="69"/>
      <c r="AJ783" s="69"/>
    </row>
    <row r="784">
      <c r="A784" s="132"/>
      <c r="B784" s="82"/>
      <c r="C784" s="82"/>
      <c r="D784" s="132"/>
      <c r="E784" s="132"/>
      <c r="F784" s="133"/>
      <c r="G784" s="83"/>
      <c r="H784" s="83"/>
      <c r="I784" s="69"/>
      <c r="J784" s="69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  <c r="AI784" s="69"/>
      <c r="AJ784" s="69"/>
    </row>
    <row r="785">
      <c r="A785" s="132"/>
      <c r="B785" s="82"/>
      <c r="C785" s="82"/>
      <c r="D785" s="132"/>
      <c r="E785" s="132"/>
      <c r="F785" s="133"/>
      <c r="G785" s="83"/>
      <c r="H785" s="83"/>
      <c r="I785" s="69"/>
      <c r="J785" s="69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  <c r="AI785" s="69"/>
      <c r="AJ785" s="69"/>
    </row>
    <row r="786">
      <c r="A786" s="132"/>
      <c r="B786" s="82"/>
      <c r="C786" s="82"/>
      <c r="D786" s="132"/>
      <c r="E786" s="132"/>
      <c r="F786" s="133"/>
      <c r="G786" s="83"/>
      <c r="H786" s="83"/>
      <c r="I786" s="69"/>
      <c r="J786" s="69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  <c r="AI786" s="69"/>
      <c r="AJ786" s="69"/>
    </row>
    <row r="787">
      <c r="A787" s="132"/>
      <c r="B787" s="82"/>
      <c r="C787" s="82"/>
      <c r="D787" s="132"/>
      <c r="E787" s="132"/>
      <c r="F787" s="133"/>
      <c r="G787" s="83"/>
      <c r="H787" s="83"/>
      <c r="I787" s="69"/>
      <c r="J787" s="69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  <c r="AI787" s="69"/>
      <c r="AJ787" s="69"/>
    </row>
    <row r="788">
      <c r="A788" s="132"/>
      <c r="B788" s="82"/>
      <c r="C788" s="82"/>
      <c r="D788" s="132"/>
      <c r="E788" s="132"/>
      <c r="F788" s="133"/>
      <c r="G788" s="83"/>
      <c r="H788" s="83"/>
      <c r="I788" s="69"/>
      <c r="J788" s="69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  <c r="AI788" s="69"/>
      <c r="AJ788" s="69"/>
    </row>
    <row r="789">
      <c r="A789" s="132"/>
      <c r="B789" s="82"/>
      <c r="C789" s="82"/>
      <c r="D789" s="132"/>
      <c r="E789" s="132"/>
      <c r="F789" s="133"/>
      <c r="G789" s="83"/>
      <c r="H789" s="83"/>
      <c r="I789" s="69"/>
      <c r="J789" s="69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  <c r="AI789" s="69"/>
      <c r="AJ789" s="69"/>
    </row>
    <row r="790">
      <c r="A790" s="132"/>
      <c r="B790" s="82"/>
      <c r="C790" s="82"/>
      <c r="D790" s="132"/>
      <c r="E790" s="132"/>
      <c r="F790" s="133"/>
      <c r="G790" s="83"/>
      <c r="H790" s="83"/>
      <c r="I790" s="69"/>
      <c r="J790" s="69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  <c r="AI790" s="69"/>
      <c r="AJ790" s="69"/>
    </row>
    <row r="791">
      <c r="A791" s="132"/>
      <c r="B791" s="82"/>
      <c r="C791" s="82"/>
      <c r="D791" s="132"/>
      <c r="E791" s="132"/>
      <c r="F791" s="133"/>
      <c r="G791" s="83"/>
      <c r="H791" s="83"/>
      <c r="I791" s="69"/>
      <c r="J791" s="69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  <c r="AI791" s="69"/>
      <c r="AJ791" s="69"/>
    </row>
    <row r="792">
      <c r="A792" s="132"/>
      <c r="B792" s="82"/>
      <c r="C792" s="82"/>
      <c r="D792" s="132"/>
      <c r="E792" s="132"/>
      <c r="F792" s="133"/>
      <c r="G792" s="83"/>
      <c r="H792" s="83"/>
      <c r="I792" s="69"/>
      <c r="J792" s="69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  <c r="AI792" s="69"/>
      <c r="AJ792" s="69"/>
    </row>
    <row r="793">
      <c r="A793" s="132"/>
      <c r="B793" s="82"/>
      <c r="C793" s="82"/>
      <c r="D793" s="132"/>
      <c r="E793" s="132"/>
      <c r="F793" s="133"/>
      <c r="G793" s="83"/>
      <c r="H793" s="83"/>
      <c r="I793" s="69"/>
      <c r="J793" s="69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</row>
    <row r="794">
      <c r="A794" s="132"/>
      <c r="B794" s="82"/>
      <c r="C794" s="82"/>
      <c r="D794" s="132"/>
      <c r="E794" s="132"/>
      <c r="F794" s="133"/>
      <c r="G794" s="83"/>
      <c r="H794" s="83"/>
      <c r="I794" s="69"/>
      <c r="J794" s="69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  <c r="AI794" s="69"/>
      <c r="AJ794" s="69"/>
    </row>
    <row r="795">
      <c r="A795" s="132"/>
      <c r="B795" s="82"/>
      <c r="C795" s="82"/>
      <c r="D795" s="132"/>
      <c r="E795" s="132"/>
      <c r="F795" s="133"/>
      <c r="G795" s="83"/>
      <c r="H795" s="83"/>
      <c r="I795" s="69"/>
      <c r="J795" s="69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</row>
    <row r="796">
      <c r="A796" s="132"/>
      <c r="B796" s="82"/>
      <c r="C796" s="82"/>
      <c r="D796" s="132"/>
      <c r="E796" s="132"/>
      <c r="F796" s="133"/>
      <c r="G796" s="83"/>
      <c r="H796" s="83"/>
      <c r="I796" s="69"/>
      <c r="J796" s="69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  <c r="AI796" s="69"/>
      <c r="AJ796" s="69"/>
    </row>
    <row r="797">
      <c r="A797" s="132"/>
      <c r="B797" s="82"/>
      <c r="C797" s="82"/>
      <c r="D797" s="132"/>
      <c r="E797" s="132"/>
      <c r="F797" s="133"/>
      <c r="G797" s="83"/>
      <c r="H797" s="83"/>
      <c r="I797" s="69"/>
      <c r="J797" s="69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  <c r="AI797" s="69"/>
      <c r="AJ797" s="69"/>
    </row>
    <row r="798">
      <c r="A798" s="132"/>
      <c r="B798" s="82"/>
      <c r="C798" s="82"/>
      <c r="D798" s="132"/>
      <c r="E798" s="132"/>
      <c r="F798" s="133"/>
      <c r="G798" s="83"/>
      <c r="H798" s="83"/>
      <c r="I798" s="69"/>
      <c r="J798" s="69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  <c r="AI798" s="69"/>
      <c r="AJ798" s="69"/>
    </row>
    <row r="799">
      <c r="A799" s="132"/>
      <c r="B799" s="82"/>
      <c r="C799" s="82"/>
      <c r="D799" s="132"/>
      <c r="E799" s="132"/>
      <c r="F799" s="133"/>
      <c r="G799" s="83"/>
      <c r="H799" s="83"/>
      <c r="I799" s="69"/>
      <c r="J799" s="69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  <c r="AI799" s="69"/>
      <c r="AJ799" s="69"/>
    </row>
    <row r="800">
      <c r="A800" s="132"/>
      <c r="B800" s="82"/>
      <c r="C800" s="82"/>
      <c r="D800" s="132"/>
      <c r="E800" s="132"/>
      <c r="F800" s="133"/>
      <c r="G800" s="83"/>
      <c r="H800" s="83"/>
      <c r="I800" s="69"/>
      <c r="J800" s="69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  <c r="AI800" s="69"/>
      <c r="AJ800" s="69"/>
    </row>
    <row r="801">
      <c r="A801" s="132"/>
      <c r="B801" s="82"/>
      <c r="C801" s="82"/>
      <c r="D801" s="132"/>
      <c r="E801" s="132"/>
      <c r="F801" s="133"/>
      <c r="G801" s="83"/>
      <c r="H801" s="83"/>
      <c r="I801" s="69"/>
      <c r="J801" s="69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  <c r="AI801" s="69"/>
      <c r="AJ801" s="69"/>
    </row>
    <row r="802">
      <c r="A802" s="132"/>
      <c r="B802" s="82"/>
      <c r="C802" s="82"/>
      <c r="D802" s="132"/>
      <c r="E802" s="132"/>
      <c r="F802" s="133"/>
      <c r="G802" s="83"/>
      <c r="H802" s="83"/>
      <c r="I802" s="69"/>
      <c r="J802" s="69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  <c r="AI802" s="69"/>
      <c r="AJ802" s="69"/>
    </row>
    <row r="803">
      <c r="A803" s="132"/>
      <c r="B803" s="82"/>
      <c r="C803" s="82"/>
      <c r="D803" s="132"/>
      <c r="E803" s="132"/>
      <c r="F803" s="133"/>
      <c r="G803" s="83"/>
      <c r="H803" s="83"/>
      <c r="I803" s="69"/>
      <c r="J803" s="69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  <c r="AI803" s="69"/>
      <c r="AJ803" s="69"/>
    </row>
    <row r="804">
      <c r="A804" s="132"/>
      <c r="B804" s="82"/>
      <c r="C804" s="82"/>
      <c r="D804" s="132"/>
      <c r="E804" s="132"/>
      <c r="F804" s="133"/>
      <c r="G804" s="83"/>
      <c r="H804" s="83"/>
      <c r="I804" s="69"/>
      <c r="J804" s="69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  <c r="AI804" s="69"/>
      <c r="AJ804" s="69"/>
    </row>
    <row r="805">
      <c r="A805" s="132"/>
      <c r="B805" s="82"/>
      <c r="C805" s="82"/>
      <c r="D805" s="132"/>
      <c r="E805" s="132"/>
      <c r="F805" s="133"/>
      <c r="G805" s="83"/>
      <c r="H805" s="83"/>
      <c r="I805" s="69"/>
      <c r="J805" s="69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  <c r="AI805" s="69"/>
      <c r="AJ805" s="69"/>
    </row>
    <row r="806">
      <c r="A806" s="132"/>
      <c r="B806" s="82"/>
      <c r="C806" s="82"/>
      <c r="D806" s="132"/>
      <c r="E806" s="132"/>
      <c r="F806" s="133"/>
      <c r="G806" s="83"/>
      <c r="H806" s="83"/>
      <c r="I806" s="69"/>
      <c r="J806" s="69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  <c r="AI806" s="69"/>
      <c r="AJ806" s="69"/>
    </row>
    <row r="807">
      <c r="A807" s="132"/>
      <c r="B807" s="82"/>
      <c r="C807" s="82"/>
      <c r="D807" s="132"/>
      <c r="E807" s="132"/>
      <c r="F807" s="133"/>
      <c r="G807" s="83"/>
      <c r="H807" s="83"/>
      <c r="I807" s="69"/>
      <c r="J807" s="69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  <c r="AI807" s="69"/>
      <c r="AJ807" s="69"/>
    </row>
    <row r="808">
      <c r="A808" s="132"/>
      <c r="B808" s="82"/>
      <c r="C808" s="82"/>
      <c r="D808" s="132"/>
      <c r="E808" s="132"/>
      <c r="F808" s="133"/>
      <c r="G808" s="83"/>
      <c r="H808" s="83"/>
      <c r="I808" s="69"/>
      <c r="J808" s="69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  <c r="AI808" s="69"/>
      <c r="AJ808" s="69"/>
    </row>
    <row r="809">
      <c r="A809" s="132"/>
      <c r="B809" s="82"/>
      <c r="C809" s="82"/>
      <c r="D809" s="132"/>
      <c r="E809" s="132"/>
      <c r="F809" s="133"/>
      <c r="G809" s="83"/>
      <c r="H809" s="83"/>
      <c r="I809" s="69"/>
      <c r="J809" s="69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/>
      <c r="AJ809" s="69"/>
    </row>
    <row r="810">
      <c r="A810" s="132"/>
      <c r="B810" s="82"/>
      <c r="C810" s="82"/>
      <c r="D810" s="132"/>
      <c r="E810" s="132"/>
      <c r="F810" s="133"/>
      <c r="G810" s="83"/>
      <c r="H810" s="83"/>
      <c r="I810" s="69"/>
      <c r="J810" s="69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/>
      <c r="AJ810" s="69"/>
    </row>
    <row r="811">
      <c r="A811" s="132"/>
      <c r="B811" s="82"/>
      <c r="C811" s="82"/>
      <c r="D811" s="132"/>
      <c r="E811" s="132"/>
      <c r="F811" s="133"/>
      <c r="G811" s="83"/>
      <c r="H811" s="83"/>
      <c r="I811" s="69"/>
      <c r="J811" s="69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</row>
    <row r="812">
      <c r="A812" s="132"/>
      <c r="B812" s="82"/>
      <c r="C812" s="82"/>
      <c r="D812" s="132"/>
      <c r="E812" s="132"/>
      <c r="F812" s="133"/>
      <c r="G812" s="83"/>
      <c r="H812" s="83"/>
      <c r="I812" s="69"/>
      <c r="J812" s="69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  <c r="AI812" s="69"/>
      <c r="AJ812" s="69"/>
    </row>
    <row r="813">
      <c r="A813" s="132"/>
      <c r="B813" s="82"/>
      <c r="C813" s="82"/>
      <c r="D813" s="132"/>
      <c r="E813" s="132"/>
      <c r="F813" s="133"/>
      <c r="G813" s="83"/>
      <c r="H813" s="83"/>
      <c r="I813" s="69"/>
      <c r="J813" s="69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</row>
    <row r="814">
      <c r="A814" s="132"/>
      <c r="B814" s="82"/>
      <c r="C814" s="82"/>
      <c r="D814" s="132"/>
      <c r="E814" s="132"/>
      <c r="F814" s="133"/>
      <c r="G814" s="83"/>
      <c r="H814" s="83"/>
      <c r="I814" s="69"/>
      <c r="J814" s="69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  <c r="AI814" s="69"/>
      <c r="AJ814" s="69"/>
    </row>
    <row r="815">
      <c r="A815" s="132"/>
      <c r="B815" s="82"/>
      <c r="C815" s="82"/>
      <c r="D815" s="132"/>
      <c r="E815" s="132"/>
      <c r="F815" s="133"/>
      <c r="G815" s="83"/>
      <c r="H815" s="83"/>
      <c r="I815" s="69"/>
      <c r="J815" s="69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  <c r="AI815" s="69"/>
      <c r="AJ815" s="69"/>
    </row>
    <row r="816">
      <c r="A816" s="132"/>
      <c r="B816" s="82"/>
      <c r="C816" s="82"/>
      <c r="D816" s="132"/>
      <c r="E816" s="132"/>
      <c r="F816" s="133"/>
      <c r="G816" s="83"/>
      <c r="H816" s="83"/>
      <c r="I816" s="69"/>
      <c r="J816" s="69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  <c r="AI816" s="69"/>
      <c r="AJ816" s="69"/>
    </row>
    <row r="817">
      <c r="A817" s="132"/>
      <c r="B817" s="82"/>
      <c r="C817" s="82"/>
      <c r="D817" s="132"/>
      <c r="E817" s="132"/>
      <c r="F817" s="133"/>
      <c r="G817" s="83"/>
      <c r="H817" s="83"/>
      <c r="I817" s="69"/>
      <c r="J817" s="69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/>
      <c r="AJ817" s="69"/>
    </row>
    <row r="818">
      <c r="A818" s="132"/>
      <c r="B818" s="82"/>
      <c r="C818" s="82"/>
      <c r="D818" s="132"/>
      <c r="E818" s="132"/>
      <c r="F818" s="133"/>
      <c r="G818" s="83"/>
      <c r="H818" s="83"/>
      <c r="I818" s="69"/>
      <c r="J818" s="69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/>
      <c r="AJ818" s="69"/>
    </row>
    <row r="819">
      <c r="A819" s="132"/>
      <c r="B819" s="82"/>
      <c r="C819" s="82"/>
      <c r="D819" s="132"/>
      <c r="E819" s="132"/>
      <c r="F819" s="133"/>
      <c r="G819" s="83"/>
      <c r="H819" s="83"/>
      <c r="I819" s="69"/>
      <c r="J819" s="69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  <c r="AI819" s="69"/>
      <c r="AJ819" s="69"/>
    </row>
    <row r="820">
      <c r="A820" s="132"/>
      <c r="B820" s="82"/>
      <c r="C820" s="82"/>
      <c r="D820" s="132"/>
      <c r="E820" s="132"/>
      <c r="F820" s="133"/>
      <c r="G820" s="83"/>
      <c r="H820" s="83"/>
      <c r="I820" s="69"/>
      <c r="J820" s="69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  <c r="AI820" s="69"/>
      <c r="AJ820" s="69"/>
    </row>
    <row r="821">
      <c r="A821" s="132"/>
      <c r="B821" s="82"/>
      <c r="C821" s="82"/>
      <c r="D821" s="132"/>
      <c r="E821" s="132"/>
      <c r="F821" s="133"/>
      <c r="G821" s="83"/>
      <c r="H821" s="83"/>
      <c r="I821" s="69"/>
      <c r="J821" s="69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  <c r="AI821" s="69"/>
      <c r="AJ821" s="69"/>
    </row>
    <row r="822">
      <c r="A822" s="132"/>
      <c r="B822" s="82"/>
      <c r="C822" s="82"/>
      <c r="D822" s="132"/>
      <c r="E822" s="132"/>
      <c r="F822" s="133"/>
      <c r="G822" s="83"/>
      <c r="H822" s="83"/>
      <c r="I822" s="69"/>
      <c r="J822" s="69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  <c r="AI822" s="69"/>
      <c r="AJ822" s="69"/>
    </row>
    <row r="823">
      <c r="A823" s="132"/>
      <c r="B823" s="82"/>
      <c r="C823" s="82"/>
      <c r="D823" s="132"/>
      <c r="E823" s="132"/>
      <c r="F823" s="133"/>
      <c r="G823" s="83"/>
      <c r="H823" s="83"/>
      <c r="I823" s="69"/>
      <c r="J823" s="69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</row>
    <row r="824">
      <c r="A824" s="132"/>
      <c r="B824" s="82"/>
      <c r="C824" s="82"/>
      <c r="D824" s="132"/>
      <c r="E824" s="132"/>
      <c r="F824" s="133"/>
      <c r="G824" s="83"/>
      <c r="H824" s="83"/>
      <c r="I824" s="69"/>
      <c r="J824" s="69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  <c r="AI824" s="69"/>
      <c r="AJ824" s="69"/>
    </row>
    <row r="825">
      <c r="A825" s="132"/>
      <c r="B825" s="82"/>
      <c r="C825" s="82"/>
      <c r="D825" s="132"/>
      <c r="E825" s="132"/>
      <c r="F825" s="133"/>
      <c r="G825" s="83"/>
      <c r="H825" s="83"/>
      <c r="I825" s="69"/>
      <c r="J825" s="69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</row>
    <row r="826">
      <c r="A826" s="132"/>
      <c r="B826" s="82"/>
      <c r="C826" s="82"/>
      <c r="D826" s="132"/>
      <c r="E826" s="132"/>
      <c r="F826" s="133"/>
      <c r="G826" s="83"/>
      <c r="H826" s="83"/>
      <c r="I826" s="69"/>
      <c r="J826" s="69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  <c r="AI826" s="69"/>
      <c r="AJ826" s="69"/>
    </row>
    <row r="827">
      <c r="A827" s="132"/>
      <c r="B827" s="82"/>
      <c r="C827" s="82"/>
      <c r="D827" s="132"/>
      <c r="E827" s="132"/>
      <c r="F827" s="133"/>
      <c r="G827" s="83"/>
      <c r="H827" s="83"/>
      <c r="I827" s="69"/>
      <c r="J827" s="69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</row>
    <row r="828">
      <c r="A828" s="132"/>
      <c r="B828" s="82"/>
      <c r="C828" s="82"/>
      <c r="D828" s="132"/>
      <c r="E828" s="132"/>
      <c r="F828" s="133"/>
      <c r="G828" s="83"/>
      <c r="H828" s="83"/>
      <c r="I828" s="69"/>
      <c r="J828" s="69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  <c r="AI828" s="69"/>
      <c r="AJ828" s="69"/>
    </row>
    <row r="829">
      <c r="A829" s="132"/>
      <c r="B829" s="82"/>
      <c r="C829" s="82"/>
      <c r="D829" s="132"/>
      <c r="E829" s="132"/>
      <c r="F829" s="133"/>
      <c r="G829" s="83"/>
      <c r="H829" s="83"/>
      <c r="I829" s="69"/>
      <c r="J829" s="69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</row>
    <row r="830">
      <c r="A830" s="132"/>
      <c r="B830" s="82"/>
      <c r="C830" s="82"/>
      <c r="D830" s="132"/>
      <c r="E830" s="132"/>
      <c r="F830" s="133"/>
      <c r="G830" s="83"/>
      <c r="H830" s="83"/>
      <c r="I830" s="69"/>
      <c r="J830" s="69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69"/>
      <c r="AJ830" s="69"/>
    </row>
    <row r="831">
      <c r="A831" s="132"/>
      <c r="B831" s="82"/>
      <c r="C831" s="82"/>
      <c r="D831" s="132"/>
      <c r="E831" s="132"/>
      <c r="F831" s="133"/>
      <c r="G831" s="83"/>
      <c r="H831" s="83"/>
      <c r="I831" s="69"/>
      <c r="J831" s="69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69"/>
      <c r="AJ831" s="69"/>
    </row>
    <row r="832">
      <c r="A832" s="132"/>
      <c r="B832" s="82"/>
      <c r="C832" s="82"/>
      <c r="D832" s="132"/>
      <c r="E832" s="132"/>
      <c r="F832" s="133"/>
      <c r="G832" s="83"/>
      <c r="H832" s="83"/>
      <c r="I832" s="69"/>
      <c r="J832" s="69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69"/>
      <c r="AJ832" s="69"/>
    </row>
    <row r="833">
      <c r="A833" s="132"/>
      <c r="B833" s="82"/>
      <c r="C833" s="82"/>
      <c r="D833" s="132"/>
      <c r="E833" s="132"/>
      <c r="F833" s="133"/>
      <c r="G833" s="83"/>
      <c r="H833" s="83"/>
      <c r="I833" s="69"/>
      <c r="J833" s="69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</row>
    <row r="834">
      <c r="A834" s="132"/>
      <c r="B834" s="82"/>
      <c r="C834" s="82"/>
      <c r="D834" s="132"/>
      <c r="E834" s="132"/>
      <c r="F834" s="133"/>
      <c r="G834" s="83"/>
      <c r="H834" s="83"/>
      <c r="I834" s="69"/>
      <c r="J834" s="69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69"/>
      <c r="AJ834" s="69"/>
    </row>
    <row r="835">
      <c r="A835" s="132"/>
      <c r="B835" s="82"/>
      <c r="C835" s="82"/>
      <c r="D835" s="132"/>
      <c r="E835" s="132"/>
      <c r="F835" s="133"/>
      <c r="G835" s="83"/>
      <c r="H835" s="83"/>
      <c r="I835" s="69"/>
      <c r="J835" s="69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69"/>
      <c r="AJ835" s="69"/>
    </row>
    <row r="836">
      <c r="A836" s="132"/>
      <c r="B836" s="82"/>
      <c r="C836" s="82"/>
      <c r="D836" s="132"/>
      <c r="E836" s="132"/>
      <c r="F836" s="133"/>
      <c r="G836" s="83"/>
      <c r="H836" s="83"/>
      <c r="I836" s="69"/>
      <c r="J836" s="69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69"/>
      <c r="AJ836" s="69"/>
    </row>
    <row r="837">
      <c r="A837" s="132"/>
      <c r="B837" s="82"/>
      <c r="C837" s="82"/>
      <c r="D837" s="132"/>
      <c r="E837" s="132"/>
      <c r="F837" s="133"/>
      <c r="G837" s="83"/>
      <c r="H837" s="83"/>
      <c r="I837" s="69"/>
      <c r="J837" s="69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69"/>
      <c r="AJ837" s="69"/>
    </row>
    <row r="838">
      <c r="A838" s="132"/>
      <c r="B838" s="82"/>
      <c r="C838" s="82"/>
      <c r="D838" s="132"/>
      <c r="E838" s="132"/>
      <c r="F838" s="133"/>
      <c r="G838" s="83"/>
      <c r="H838" s="83"/>
      <c r="I838" s="69"/>
      <c r="J838" s="69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69"/>
      <c r="AJ838" s="69"/>
    </row>
    <row r="839">
      <c r="A839" s="132"/>
      <c r="B839" s="82"/>
      <c r="C839" s="82"/>
      <c r="D839" s="132"/>
      <c r="E839" s="132"/>
      <c r="F839" s="133"/>
      <c r="G839" s="83"/>
      <c r="H839" s="83"/>
      <c r="I839" s="69"/>
      <c r="J839" s="69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</row>
    <row r="840">
      <c r="A840" s="132"/>
      <c r="B840" s="82"/>
      <c r="C840" s="82"/>
      <c r="D840" s="132"/>
      <c r="E840" s="132"/>
      <c r="F840" s="133"/>
      <c r="G840" s="83"/>
      <c r="H840" s="83"/>
      <c r="I840" s="69"/>
      <c r="J840" s="69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69"/>
      <c r="AJ840" s="69"/>
    </row>
    <row r="841">
      <c r="A841" s="132"/>
      <c r="B841" s="82"/>
      <c r="C841" s="82"/>
      <c r="D841" s="132"/>
      <c r="E841" s="132"/>
      <c r="F841" s="133"/>
      <c r="G841" s="83"/>
      <c r="H841" s="83"/>
      <c r="I841" s="69"/>
      <c r="J841" s="69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</row>
    <row r="842">
      <c r="A842" s="132"/>
      <c r="B842" s="82"/>
      <c r="C842" s="82"/>
      <c r="D842" s="132"/>
      <c r="E842" s="132"/>
      <c r="F842" s="133"/>
      <c r="G842" s="83"/>
      <c r="H842" s="83"/>
      <c r="I842" s="69"/>
      <c r="J842" s="69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69"/>
      <c r="AJ842" s="69"/>
    </row>
    <row r="843">
      <c r="A843" s="132"/>
      <c r="B843" s="82"/>
      <c r="C843" s="82"/>
      <c r="D843" s="132"/>
      <c r="E843" s="132"/>
      <c r="F843" s="133"/>
      <c r="G843" s="83"/>
      <c r="H843" s="83"/>
      <c r="I843" s="69"/>
      <c r="J843" s="69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69"/>
      <c r="AJ843" s="69"/>
    </row>
    <row r="844">
      <c r="A844" s="132"/>
      <c r="B844" s="82"/>
      <c r="C844" s="82"/>
      <c r="D844" s="132"/>
      <c r="E844" s="132"/>
      <c r="F844" s="133"/>
      <c r="G844" s="83"/>
      <c r="H844" s="83"/>
      <c r="I844" s="69"/>
      <c r="J844" s="69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69"/>
      <c r="AJ844" s="69"/>
    </row>
    <row r="845">
      <c r="A845" s="132"/>
      <c r="B845" s="82"/>
      <c r="C845" s="82"/>
      <c r="D845" s="132"/>
      <c r="E845" s="132"/>
      <c r="F845" s="133"/>
      <c r="G845" s="83"/>
      <c r="H845" s="83"/>
      <c r="I845" s="69"/>
      <c r="J845" s="69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</row>
    <row r="846">
      <c r="A846" s="132"/>
      <c r="B846" s="82"/>
      <c r="C846" s="82"/>
      <c r="D846" s="132"/>
      <c r="E846" s="132"/>
      <c r="F846" s="133"/>
      <c r="G846" s="83"/>
      <c r="H846" s="83"/>
      <c r="I846" s="69"/>
      <c r="J846" s="69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69"/>
      <c r="AJ846" s="69"/>
    </row>
    <row r="847">
      <c r="A847" s="132"/>
      <c r="B847" s="82"/>
      <c r="C847" s="82"/>
      <c r="D847" s="132"/>
      <c r="E847" s="132"/>
      <c r="F847" s="133"/>
      <c r="G847" s="83"/>
      <c r="H847" s="83"/>
      <c r="I847" s="69"/>
      <c r="J847" s="69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</row>
    <row r="848">
      <c r="A848" s="132"/>
      <c r="B848" s="82"/>
      <c r="C848" s="82"/>
      <c r="D848" s="132"/>
      <c r="E848" s="132"/>
      <c r="F848" s="133"/>
      <c r="G848" s="83"/>
      <c r="H848" s="83"/>
      <c r="I848" s="69"/>
      <c r="J848" s="69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69"/>
      <c r="AJ848" s="69"/>
    </row>
    <row r="849">
      <c r="A849" s="132"/>
      <c r="B849" s="82"/>
      <c r="C849" s="82"/>
      <c r="D849" s="132"/>
      <c r="E849" s="132"/>
      <c r="F849" s="133"/>
      <c r="G849" s="83"/>
      <c r="H849" s="83"/>
      <c r="I849" s="69"/>
      <c r="J849" s="69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</row>
    <row r="850">
      <c r="A850" s="132"/>
      <c r="B850" s="82"/>
      <c r="C850" s="82"/>
      <c r="D850" s="132"/>
      <c r="E850" s="132"/>
      <c r="F850" s="133"/>
      <c r="G850" s="83"/>
      <c r="H850" s="83"/>
      <c r="I850" s="69"/>
      <c r="J850" s="69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69"/>
      <c r="AJ850" s="69"/>
    </row>
    <row r="851">
      <c r="A851" s="132"/>
      <c r="B851" s="82"/>
      <c r="C851" s="82"/>
      <c r="D851" s="132"/>
      <c r="E851" s="132"/>
      <c r="F851" s="133"/>
      <c r="G851" s="83"/>
      <c r="H851" s="83"/>
      <c r="I851" s="69"/>
      <c r="J851" s="69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69"/>
      <c r="AJ851" s="69"/>
    </row>
    <row r="852">
      <c r="A852" s="132"/>
      <c r="B852" s="82"/>
      <c r="C852" s="82"/>
      <c r="D852" s="132"/>
      <c r="E852" s="132"/>
      <c r="F852" s="133"/>
      <c r="G852" s="83"/>
      <c r="H852" s="83"/>
      <c r="I852" s="69"/>
      <c r="J852" s="69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69"/>
      <c r="AJ852" s="69"/>
    </row>
    <row r="853">
      <c r="A853" s="132"/>
      <c r="B853" s="82"/>
      <c r="C853" s="82"/>
      <c r="D853" s="132"/>
      <c r="E853" s="132"/>
      <c r="F853" s="133"/>
      <c r="G853" s="83"/>
      <c r="H853" s="83"/>
      <c r="I853" s="69"/>
      <c r="J853" s="69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</row>
    <row r="854">
      <c r="A854" s="132"/>
      <c r="B854" s="82"/>
      <c r="C854" s="82"/>
      <c r="D854" s="132"/>
      <c r="E854" s="132"/>
      <c r="F854" s="133"/>
      <c r="G854" s="83"/>
      <c r="H854" s="83"/>
      <c r="I854" s="69"/>
      <c r="J854" s="69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</row>
    <row r="855">
      <c r="A855" s="132"/>
      <c r="B855" s="82"/>
      <c r="C855" s="82"/>
      <c r="D855" s="132"/>
      <c r="E855" s="132"/>
      <c r="F855" s="133"/>
      <c r="G855" s="83"/>
      <c r="H855" s="83"/>
      <c r="I855" s="69"/>
      <c r="J855" s="69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69"/>
      <c r="AJ855" s="69"/>
    </row>
    <row r="856">
      <c r="A856" s="132"/>
      <c r="B856" s="82"/>
      <c r="C856" s="82"/>
      <c r="D856" s="132"/>
      <c r="E856" s="132"/>
      <c r="F856" s="133"/>
      <c r="G856" s="83"/>
      <c r="H856" s="83"/>
      <c r="I856" s="69"/>
      <c r="J856" s="69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</row>
    <row r="857">
      <c r="A857" s="132"/>
      <c r="B857" s="82"/>
      <c r="C857" s="82"/>
      <c r="D857" s="132"/>
      <c r="E857" s="132"/>
      <c r="F857" s="133"/>
      <c r="G857" s="83"/>
      <c r="H857" s="83"/>
      <c r="I857" s="69"/>
      <c r="J857" s="69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69"/>
      <c r="AJ857" s="69"/>
    </row>
    <row r="858">
      <c r="A858" s="132"/>
      <c r="B858" s="82"/>
      <c r="C858" s="82"/>
      <c r="D858" s="132"/>
      <c r="E858" s="132"/>
      <c r="F858" s="133"/>
      <c r="G858" s="83"/>
      <c r="H858" s="83"/>
      <c r="I858" s="69"/>
      <c r="J858" s="69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69"/>
      <c r="AJ858" s="69"/>
    </row>
    <row r="859">
      <c r="A859" s="132"/>
      <c r="B859" s="82"/>
      <c r="C859" s="82"/>
      <c r="D859" s="132"/>
      <c r="E859" s="132"/>
      <c r="F859" s="133"/>
      <c r="G859" s="83"/>
      <c r="H859" s="83"/>
      <c r="I859" s="69"/>
      <c r="J859" s="69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69"/>
      <c r="AJ859" s="69"/>
    </row>
    <row r="860">
      <c r="A860" s="132"/>
      <c r="B860" s="82"/>
      <c r="C860" s="82"/>
      <c r="D860" s="132"/>
      <c r="E860" s="132"/>
      <c r="F860" s="133"/>
      <c r="G860" s="83"/>
      <c r="H860" s="83"/>
      <c r="I860" s="69"/>
      <c r="J860" s="69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/>
      <c r="AJ860" s="69"/>
    </row>
    <row r="861">
      <c r="A861" s="132"/>
      <c r="B861" s="82"/>
      <c r="C861" s="82"/>
      <c r="D861" s="132"/>
      <c r="E861" s="132"/>
      <c r="F861" s="133"/>
      <c r="G861" s="83"/>
      <c r="H861" s="83"/>
      <c r="I861" s="69"/>
      <c r="J861" s="69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/>
      <c r="AJ861" s="69"/>
    </row>
    <row r="862">
      <c r="A862" s="132"/>
      <c r="B862" s="82"/>
      <c r="C862" s="82"/>
      <c r="D862" s="132"/>
      <c r="E862" s="132"/>
      <c r="F862" s="133"/>
      <c r="G862" s="83"/>
      <c r="H862" s="83"/>
      <c r="I862" s="69"/>
      <c r="J862" s="69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/>
      <c r="AJ862" s="69"/>
    </row>
    <row r="863">
      <c r="A863" s="132"/>
      <c r="B863" s="82"/>
      <c r="C863" s="82"/>
      <c r="D863" s="132"/>
      <c r="E863" s="132"/>
      <c r="F863" s="133"/>
      <c r="G863" s="83"/>
      <c r="H863" s="83"/>
      <c r="I863" s="69"/>
      <c r="J863" s="69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/>
      <c r="AJ863" s="69"/>
    </row>
    <row r="864">
      <c r="A864" s="132"/>
      <c r="B864" s="82"/>
      <c r="C864" s="82"/>
      <c r="D864" s="132"/>
      <c r="E864" s="132"/>
      <c r="F864" s="133"/>
      <c r="G864" s="83"/>
      <c r="H864" s="83"/>
      <c r="I864" s="69"/>
      <c r="J864" s="69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69"/>
      <c r="AJ864" s="69"/>
    </row>
    <row r="865">
      <c r="A865" s="132"/>
      <c r="B865" s="82"/>
      <c r="C865" s="82"/>
      <c r="D865" s="132"/>
      <c r="E865" s="132"/>
      <c r="F865" s="133"/>
      <c r="G865" s="83"/>
      <c r="H865" s="83"/>
      <c r="I865" s="69"/>
      <c r="J865" s="69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69"/>
      <c r="AJ865" s="69"/>
    </row>
    <row r="866">
      <c r="A866" s="132"/>
      <c r="B866" s="82"/>
      <c r="C866" s="82"/>
      <c r="D866" s="132"/>
      <c r="E866" s="132"/>
      <c r="F866" s="133"/>
      <c r="G866" s="83"/>
      <c r="H866" s="83"/>
      <c r="I866" s="69"/>
      <c r="J866" s="69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69"/>
      <c r="AJ866" s="69"/>
    </row>
    <row r="867">
      <c r="A867" s="132"/>
      <c r="B867" s="82"/>
      <c r="C867" s="82"/>
      <c r="D867" s="132"/>
      <c r="E867" s="132"/>
      <c r="F867" s="133"/>
      <c r="G867" s="83"/>
      <c r="H867" s="83"/>
      <c r="I867" s="69"/>
      <c r="J867" s="69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69"/>
      <c r="AJ867" s="69"/>
    </row>
    <row r="868">
      <c r="A868" s="132"/>
      <c r="B868" s="82"/>
      <c r="C868" s="82"/>
      <c r="D868" s="132"/>
      <c r="E868" s="132"/>
      <c r="F868" s="133"/>
      <c r="G868" s="83"/>
      <c r="H868" s="83"/>
      <c r="I868" s="69"/>
      <c r="J868" s="69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69"/>
      <c r="AJ868" s="69"/>
    </row>
    <row r="869">
      <c r="A869" s="132"/>
      <c r="B869" s="82"/>
      <c r="C869" s="82"/>
      <c r="D869" s="132"/>
      <c r="E869" s="132"/>
      <c r="F869" s="133"/>
      <c r="G869" s="83"/>
      <c r="H869" s="83"/>
      <c r="I869" s="69"/>
      <c r="J869" s="69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</row>
    <row r="870">
      <c r="A870" s="132"/>
      <c r="B870" s="82"/>
      <c r="C870" s="82"/>
      <c r="D870" s="132"/>
      <c r="E870" s="132"/>
      <c r="F870" s="133"/>
      <c r="G870" s="83"/>
      <c r="H870" s="83"/>
      <c r="I870" s="69"/>
      <c r="J870" s="69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69"/>
      <c r="AJ870" s="69"/>
    </row>
    <row r="871">
      <c r="A871" s="132"/>
      <c r="B871" s="82"/>
      <c r="C871" s="82"/>
      <c r="D871" s="132"/>
      <c r="E871" s="132"/>
      <c r="F871" s="133"/>
      <c r="G871" s="83"/>
      <c r="H871" s="83"/>
      <c r="I871" s="69"/>
      <c r="J871" s="69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</row>
    <row r="872">
      <c r="A872" s="132"/>
      <c r="B872" s="82"/>
      <c r="C872" s="82"/>
      <c r="D872" s="132"/>
      <c r="E872" s="132"/>
      <c r="F872" s="133"/>
      <c r="G872" s="83"/>
      <c r="H872" s="83"/>
      <c r="I872" s="69"/>
      <c r="J872" s="69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</row>
    <row r="873">
      <c r="A873" s="132"/>
      <c r="B873" s="82"/>
      <c r="C873" s="82"/>
      <c r="D873" s="132"/>
      <c r="E873" s="132"/>
      <c r="F873" s="133"/>
      <c r="G873" s="83"/>
      <c r="H873" s="83"/>
      <c r="I873" s="69"/>
      <c r="J873" s="69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</row>
    <row r="874">
      <c r="A874" s="132"/>
      <c r="B874" s="82"/>
      <c r="C874" s="82"/>
      <c r="D874" s="132"/>
      <c r="E874" s="132"/>
      <c r="F874" s="133"/>
      <c r="G874" s="83"/>
      <c r="H874" s="83"/>
      <c r="I874" s="69"/>
      <c r="J874" s="69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69"/>
      <c r="AJ874" s="69"/>
    </row>
    <row r="875">
      <c r="A875" s="132"/>
      <c r="B875" s="82"/>
      <c r="C875" s="82"/>
      <c r="D875" s="132"/>
      <c r="E875" s="132"/>
      <c r="F875" s="133"/>
      <c r="G875" s="83"/>
      <c r="H875" s="83"/>
      <c r="I875" s="69"/>
      <c r="J875" s="69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69"/>
      <c r="AJ875" s="69"/>
    </row>
    <row r="876">
      <c r="A876" s="132"/>
      <c r="B876" s="82"/>
      <c r="C876" s="82"/>
      <c r="D876" s="132"/>
      <c r="E876" s="132"/>
      <c r="F876" s="133"/>
      <c r="G876" s="83"/>
      <c r="H876" s="83"/>
      <c r="I876" s="69"/>
      <c r="J876" s="69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</row>
    <row r="877">
      <c r="A877" s="132"/>
      <c r="B877" s="82"/>
      <c r="C877" s="82"/>
      <c r="D877" s="132"/>
      <c r="E877" s="132"/>
      <c r="F877" s="133"/>
      <c r="G877" s="83"/>
      <c r="H877" s="83"/>
      <c r="I877" s="69"/>
      <c r="J877" s="69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</row>
    <row r="878">
      <c r="A878" s="132"/>
      <c r="B878" s="82"/>
      <c r="C878" s="82"/>
      <c r="D878" s="132"/>
      <c r="E878" s="132"/>
      <c r="F878" s="133"/>
      <c r="G878" s="83"/>
      <c r="H878" s="83"/>
      <c r="I878" s="69"/>
      <c r="J878" s="69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/>
      <c r="AJ878" s="69"/>
    </row>
    <row r="879">
      <c r="A879" s="132"/>
      <c r="B879" s="82"/>
      <c r="C879" s="82"/>
      <c r="D879" s="132"/>
      <c r="E879" s="132"/>
      <c r="F879" s="133"/>
      <c r="G879" s="83"/>
      <c r="H879" s="83"/>
      <c r="I879" s="69"/>
      <c r="J879" s="69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</row>
    <row r="880">
      <c r="A880" s="132"/>
      <c r="B880" s="82"/>
      <c r="C880" s="82"/>
      <c r="D880" s="132"/>
      <c r="E880" s="132"/>
      <c r="F880" s="133"/>
      <c r="G880" s="83"/>
      <c r="H880" s="83"/>
      <c r="I880" s="69"/>
      <c r="J880" s="69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69"/>
      <c r="AJ880" s="69"/>
    </row>
    <row r="881">
      <c r="A881" s="132"/>
      <c r="B881" s="82"/>
      <c r="C881" s="82"/>
      <c r="D881" s="132"/>
      <c r="E881" s="132"/>
      <c r="F881" s="133"/>
      <c r="G881" s="83"/>
      <c r="H881" s="83"/>
      <c r="I881" s="69"/>
      <c r="J881" s="69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69"/>
      <c r="AJ881" s="69"/>
    </row>
    <row r="882">
      <c r="A882" s="132"/>
      <c r="B882" s="82"/>
      <c r="C882" s="82"/>
      <c r="D882" s="132"/>
      <c r="E882" s="132"/>
      <c r="F882" s="133"/>
      <c r="G882" s="83"/>
      <c r="H882" s="83"/>
      <c r="I882" s="69"/>
      <c r="J882" s="69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69"/>
      <c r="AJ882" s="69"/>
    </row>
    <row r="883">
      <c r="A883" s="132"/>
      <c r="B883" s="82"/>
      <c r="C883" s="82"/>
      <c r="D883" s="132"/>
      <c r="E883" s="132"/>
      <c r="F883" s="133"/>
      <c r="G883" s="83"/>
      <c r="H883" s="83"/>
      <c r="I883" s="69"/>
      <c r="J883" s="69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69"/>
      <c r="AJ883" s="69"/>
    </row>
    <row r="884">
      <c r="A884" s="132"/>
      <c r="B884" s="82"/>
      <c r="C884" s="82"/>
      <c r="D884" s="132"/>
      <c r="E884" s="132"/>
      <c r="F884" s="133"/>
      <c r="G884" s="83"/>
      <c r="H884" s="83"/>
      <c r="I884" s="69"/>
      <c r="J884" s="69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69"/>
      <c r="AJ884" s="69"/>
    </row>
    <row r="885">
      <c r="A885" s="132"/>
      <c r="B885" s="82"/>
      <c r="C885" s="82"/>
      <c r="D885" s="132"/>
      <c r="E885" s="132"/>
      <c r="F885" s="133"/>
      <c r="G885" s="83"/>
      <c r="H885" s="83"/>
      <c r="I885" s="69"/>
      <c r="J885" s="69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</row>
    <row r="886">
      <c r="A886" s="132"/>
      <c r="B886" s="82"/>
      <c r="C886" s="82"/>
      <c r="D886" s="132"/>
      <c r="E886" s="132"/>
      <c r="F886" s="133"/>
      <c r="G886" s="83"/>
      <c r="H886" s="83"/>
      <c r="I886" s="69"/>
      <c r="J886" s="69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69"/>
      <c r="AJ886" s="69"/>
    </row>
    <row r="887">
      <c r="A887" s="132"/>
      <c r="B887" s="82"/>
      <c r="C887" s="82"/>
      <c r="D887" s="132"/>
      <c r="E887" s="132"/>
      <c r="F887" s="133"/>
      <c r="G887" s="83"/>
      <c r="H887" s="83"/>
      <c r="I887" s="69"/>
      <c r="J887" s="69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69"/>
      <c r="AJ887" s="69"/>
    </row>
    <row r="888">
      <c r="A888" s="132"/>
      <c r="B888" s="82"/>
      <c r="C888" s="82"/>
      <c r="D888" s="132"/>
      <c r="E888" s="132"/>
      <c r="F888" s="133"/>
      <c r="G888" s="83"/>
      <c r="H888" s="83"/>
      <c r="I888" s="69"/>
      <c r="J888" s="69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69"/>
      <c r="AJ888" s="69"/>
    </row>
    <row r="889">
      <c r="A889" s="132"/>
      <c r="B889" s="82"/>
      <c r="C889" s="82"/>
      <c r="D889" s="132"/>
      <c r="E889" s="132"/>
      <c r="F889" s="133"/>
      <c r="G889" s="83"/>
      <c r="H889" s="83"/>
      <c r="I889" s="69"/>
      <c r="J889" s="69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</row>
    <row r="890">
      <c r="A890" s="132"/>
      <c r="B890" s="82"/>
      <c r="C890" s="82"/>
      <c r="D890" s="132"/>
      <c r="E890" s="132"/>
      <c r="F890" s="133"/>
      <c r="G890" s="83"/>
      <c r="H890" s="83"/>
      <c r="I890" s="69"/>
      <c r="J890" s="69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  <c r="AI890" s="69"/>
      <c r="AJ890" s="69"/>
    </row>
    <row r="891">
      <c r="A891" s="132"/>
      <c r="B891" s="82"/>
      <c r="C891" s="82"/>
      <c r="D891" s="132"/>
      <c r="E891" s="132"/>
      <c r="F891" s="133"/>
      <c r="G891" s="83"/>
      <c r="H891" s="83"/>
      <c r="I891" s="69"/>
      <c r="J891" s="69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  <c r="AI891" s="69"/>
      <c r="AJ891" s="69"/>
    </row>
    <row r="892">
      <c r="A892" s="132"/>
      <c r="B892" s="82"/>
      <c r="C892" s="82"/>
      <c r="D892" s="132"/>
      <c r="E892" s="132"/>
      <c r="F892" s="133"/>
      <c r="G892" s="83"/>
      <c r="H892" s="83"/>
      <c r="I892" s="69"/>
      <c r="J892" s="69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  <c r="AI892" s="69"/>
      <c r="AJ892" s="69"/>
    </row>
    <row r="893">
      <c r="A893" s="132"/>
      <c r="B893" s="82"/>
      <c r="C893" s="82"/>
      <c r="D893" s="132"/>
      <c r="E893" s="132"/>
      <c r="F893" s="133"/>
      <c r="G893" s="83"/>
      <c r="H893" s="83"/>
      <c r="I893" s="69"/>
      <c r="J893" s="69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</row>
    <row r="894">
      <c r="A894" s="132"/>
      <c r="B894" s="82"/>
      <c r="C894" s="82"/>
      <c r="D894" s="132"/>
      <c r="E894" s="132"/>
      <c r="F894" s="133"/>
      <c r="G894" s="83"/>
      <c r="H894" s="83"/>
      <c r="I894" s="69"/>
      <c r="J894" s="69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  <c r="AI894" s="69"/>
      <c r="AJ894" s="69"/>
    </row>
    <row r="895">
      <c r="A895" s="132"/>
      <c r="B895" s="82"/>
      <c r="C895" s="82"/>
      <c r="D895" s="132"/>
      <c r="E895" s="132"/>
      <c r="F895" s="133"/>
      <c r="G895" s="83"/>
      <c r="H895" s="83"/>
      <c r="I895" s="69"/>
      <c r="J895" s="69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  <c r="AI895" s="69"/>
      <c r="AJ895" s="69"/>
    </row>
    <row r="896">
      <c r="A896" s="132"/>
      <c r="B896" s="82"/>
      <c r="C896" s="82"/>
      <c r="D896" s="132"/>
      <c r="E896" s="132"/>
      <c r="F896" s="133"/>
      <c r="G896" s="83"/>
      <c r="H896" s="83"/>
      <c r="I896" s="69"/>
      <c r="J896" s="69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  <c r="AI896" s="69"/>
      <c r="AJ896" s="69"/>
    </row>
    <row r="897">
      <c r="A897" s="132"/>
      <c r="B897" s="82"/>
      <c r="C897" s="82"/>
      <c r="D897" s="132"/>
      <c r="E897" s="132"/>
      <c r="F897" s="133"/>
      <c r="G897" s="83"/>
      <c r="H897" s="83"/>
      <c r="I897" s="69"/>
      <c r="J897" s="69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/>
      <c r="AJ897" s="69"/>
    </row>
    <row r="898">
      <c r="A898" s="132"/>
      <c r="B898" s="82"/>
      <c r="C898" s="82"/>
      <c r="D898" s="132"/>
      <c r="E898" s="132"/>
      <c r="F898" s="133"/>
      <c r="G898" s="83"/>
      <c r="H898" s="83"/>
      <c r="I898" s="69"/>
      <c r="J898" s="69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/>
      <c r="AJ898" s="69"/>
    </row>
    <row r="899">
      <c r="A899" s="132"/>
      <c r="B899" s="82"/>
      <c r="C899" s="82"/>
      <c r="D899" s="132"/>
      <c r="E899" s="132"/>
      <c r="F899" s="133"/>
      <c r="G899" s="83"/>
      <c r="H899" s="83"/>
      <c r="I899" s="69"/>
      <c r="J899" s="69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</row>
    <row r="900">
      <c r="A900" s="132"/>
      <c r="B900" s="82"/>
      <c r="C900" s="82"/>
      <c r="D900" s="132"/>
      <c r="E900" s="132"/>
      <c r="F900" s="133"/>
      <c r="G900" s="83"/>
      <c r="H900" s="83"/>
      <c r="I900" s="69"/>
      <c r="J900" s="69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  <c r="AI900" s="69"/>
      <c r="AJ900" s="69"/>
    </row>
    <row r="901">
      <c r="A901" s="132"/>
      <c r="B901" s="82"/>
      <c r="C901" s="82"/>
      <c r="D901" s="132"/>
      <c r="E901" s="132"/>
      <c r="F901" s="133"/>
      <c r="G901" s="83"/>
      <c r="H901" s="83"/>
      <c r="I901" s="69"/>
      <c r="J901" s="69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</row>
    <row r="902">
      <c r="A902" s="132"/>
      <c r="B902" s="82"/>
      <c r="C902" s="82"/>
      <c r="D902" s="132"/>
      <c r="E902" s="132"/>
      <c r="F902" s="133"/>
      <c r="G902" s="83"/>
      <c r="H902" s="83"/>
      <c r="I902" s="69"/>
      <c r="J902" s="69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  <c r="AI902" s="69"/>
      <c r="AJ902" s="69"/>
    </row>
    <row r="903">
      <c r="A903" s="132"/>
      <c r="B903" s="82"/>
      <c r="C903" s="82"/>
      <c r="D903" s="132"/>
      <c r="E903" s="132"/>
      <c r="F903" s="133"/>
      <c r="G903" s="83"/>
      <c r="H903" s="83"/>
      <c r="I903" s="69"/>
      <c r="J903" s="69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</row>
    <row r="904">
      <c r="A904" s="132"/>
      <c r="B904" s="82"/>
      <c r="C904" s="82"/>
      <c r="D904" s="132"/>
      <c r="E904" s="132"/>
      <c r="F904" s="133"/>
      <c r="G904" s="83"/>
      <c r="H904" s="83"/>
      <c r="I904" s="69"/>
      <c r="J904" s="69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  <c r="AI904" s="69"/>
      <c r="AJ904" s="69"/>
    </row>
    <row r="905">
      <c r="A905" s="132"/>
      <c r="B905" s="82"/>
      <c r="C905" s="82"/>
      <c r="D905" s="132"/>
      <c r="E905" s="132"/>
      <c r="F905" s="133"/>
      <c r="G905" s="83"/>
      <c r="H905" s="83"/>
      <c r="I905" s="69"/>
      <c r="J905" s="69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  <c r="AI905" s="69"/>
      <c r="AJ905" s="69"/>
    </row>
    <row r="906">
      <c r="A906" s="132"/>
      <c r="B906" s="82"/>
      <c r="C906" s="82"/>
      <c r="D906" s="132"/>
      <c r="E906" s="132"/>
      <c r="F906" s="133"/>
      <c r="G906" s="83"/>
      <c r="H906" s="83"/>
      <c r="I906" s="69"/>
      <c r="J906" s="69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  <c r="AI906" s="69"/>
      <c r="AJ906" s="69"/>
    </row>
    <row r="907">
      <c r="A907" s="132"/>
      <c r="B907" s="82"/>
      <c r="C907" s="82"/>
      <c r="D907" s="132"/>
      <c r="E907" s="132"/>
      <c r="F907" s="133"/>
      <c r="G907" s="83"/>
      <c r="H907" s="83"/>
      <c r="I907" s="69"/>
      <c r="J907" s="69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</row>
    <row r="908">
      <c r="A908" s="132"/>
      <c r="B908" s="82"/>
      <c r="C908" s="82"/>
      <c r="D908" s="132"/>
      <c r="E908" s="132"/>
      <c r="F908" s="133"/>
      <c r="G908" s="83"/>
      <c r="H908" s="83"/>
      <c r="I908" s="69"/>
      <c r="J908" s="69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  <c r="AI908" s="69"/>
      <c r="AJ908" s="69"/>
    </row>
    <row r="909">
      <c r="A909" s="132"/>
      <c r="B909" s="82"/>
      <c r="C909" s="82"/>
      <c r="D909" s="132"/>
      <c r="E909" s="132"/>
      <c r="F909" s="133"/>
      <c r="G909" s="83"/>
      <c r="H909" s="83"/>
      <c r="I909" s="69"/>
      <c r="J909" s="69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</row>
    <row r="910">
      <c r="A910" s="132"/>
      <c r="B910" s="82"/>
      <c r="C910" s="82"/>
      <c r="D910" s="132"/>
      <c r="E910" s="132"/>
      <c r="F910" s="133"/>
      <c r="G910" s="83"/>
      <c r="H910" s="83"/>
      <c r="I910" s="69"/>
      <c r="J910" s="69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  <c r="AI910" s="69"/>
      <c r="AJ910" s="69"/>
    </row>
    <row r="911">
      <c r="A911" s="132"/>
      <c r="B911" s="82"/>
      <c r="C911" s="82"/>
      <c r="D911" s="132"/>
      <c r="E911" s="132"/>
      <c r="F911" s="133"/>
      <c r="G911" s="83"/>
      <c r="H911" s="83"/>
      <c r="I911" s="69"/>
      <c r="J911" s="69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</row>
    <row r="912">
      <c r="A912" s="132"/>
      <c r="B912" s="82"/>
      <c r="C912" s="82"/>
      <c r="D912" s="132"/>
      <c r="E912" s="132"/>
      <c r="F912" s="133"/>
      <c r="G912" s="83"/>
      <c r="H912" s="83"/>
      <c r="I912" s="69"/>
      <c r="J912" s="69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  <c r="AI912" s="69"/>
      <c r="AJ912" s="69"/>
    </row>
    <row r="913">
      <c r="A913" s="132"/>
      <c r="B913" s="82"/>
      <c r="C913" s="82"/>
      <c r="D913" s="132"/>
      <c r="E913" s="132"/>
      <c r="F913" s="133"/>
      <c r="G913" s="83"/>
      <c r="H913" s="83"/>
      <c r="I913" s="69"/>
      <c r="J913" s="69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</row>
    <row r="914">
      <c r="A914" s="132"/>
      <c r="B914" s="82"/>
      <c r="C914" s="82"/>
      <c r="D914" s="132"/>
      <c r="E914" s="132"/>
      <c r="F914" s="133"/>
      <c r="G914" s="83"/>
      <c r="H914" s="83"/>
      <c r="I914" s="69"/>
      <c r="J914" s="69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  <c r="AI914" s="69"/>
      <c r="AJ914" s="69"/>
    </row>
    <row r="915">
      <c r="A915" s="132"/>
      <c r="B915" s="82"/>
      <c r="C915" s="82"/>
      <c r="D915" s="132"/>
      <c r="E915" s="132"/>
      <c r="F915" s="133"/>
      <c r="G915" s="83"/>
      <c r="H915" s="83"/>
      <c r="I915" s="69"/>
      <c r="J915" s="69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</row>
    <row r="916">
      <c r="A916" s="132"/>
      <c r="B916" s="82"/>
      <c r="C916" s="82"/>
      <c r="D916" s="132"/>
      <c r="E916" s="132"/>
      <c r="F916" s="133"/>
      <c r="G916" s="83"/>
      <c r="H916" s="83"/>
      <c r="I916" s="69"/>
      <c r="J916" s="69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  <c r="AI916" s="69"/>
      <c r="AJ916" s="69"/>
    </row>
    <row r="917">
      <c r="A917" s="132"/>
      <c r="B917" s="82"/>
      <c r="C917" s="82"/>
      <c r="D917" s="132"/>
      <c r="E917" s="132"/>
      <c r="F917" s="133"/>
      <c r="G917" s="83"/>
      <c r="H917" s="83"/>
      <c r="I917" s="69"/>
      <c r="J917" s="69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</row>
    <row r="918">
      <c r="A918" s="132"/>
      <c r="B918" s="82"/>
      <c r="C918" s="82"/>
      <c r="D918" s="132"/>
      <c r="E918" s="132"/>
      <c r="F918" s="133"/>
      <c r="G918" s="83"/>
      <c r="H918" s="83"/>
      <c r="I918" s="69"/>
      <c r="J918" s="69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  <c r="AI918" s="69"/>
      <c r="AJ918" s="69"/>
    </row>
    <row r="919">
      <c r="A919" s="132"/>
      <c r="B919" s="82"/>
      <c r="C919" s="82"/>
      <c r="D919" s="132"/>
      <c r="E919" s="132"/>
      <c r="F919" s="133"/>
      <c r="G919" s="83"/>
      <c r="H919" s="83"/>
      <c r="I919" s="69"/>
      <c r="J919" s="69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</row>
    <row r="920">
      <c r="A920" s="132"/>
      <c r="B920" s="82"/>
      <c r="C920" s="82"/>
      <c r="D920" s="132"/>
      <c r="E920" s="132"/>
      <c r="F920" s="133"/>
      <c r="G920" s="83"/>
      <c r="H920" s="83"/>
      <c r="I920" s="69"/>
      <c r="J920" s="69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  <c r="AI920" s="69"/>
      <c r="AJ920" s="69"/>
    </row>
    <row r="921">
      <c r="A921" s="132"/>
      <c r="B921" s="82"/>
      <c r="C921" s="82"/>
      <c r="D921" s="132"/>
      <c r="E921" s="132"/>
      <c r="F921" s="133"/>
      <c r="G921" s="83"/>
      <c r="H921" s="83"/>
      <c r="I921" s="69"/>
      <c r="J921" s="69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  <c r="AI921" s="69"/>
      <c r="AJ921" s="69"/>
    </row>
    <row r="922">
      <c r="A922" s="132"/>
      <c r="B922" s="82"/>
      <c r="C922" s="82"/>
      <c r="D922" s="132"/>
      <c r="E922" s="132"/>
      <c r="F922" s="133"/>
      <c r="G922" s="83"/>
      <c r="H922" s="83"/>
      <c r="I922" s="69"/>
      <c r="J922" s="69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  <c r="AI922" s="69"/>
      <c r="AJ922" s="69"/>
    </row>
    <row r="923">
      <c r="A923" s="132"/>
      <c r="B923" s="82"/>
      <c r="C923" s="82"/>
      <c r="D923" s="132"/>
      <c r="E923" s="132"/>
      <c r="F923" s="133"/>
      <c r="G923" s="83"/>
      <c r="H923" s="83"/>
      <c r="I923" s="69"/>
      <c r="J923" s="69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  <c r="AI923" s="69"/>
      <c r="AJ923" s="69"/>
    </row>
    <row r="924">
      <c r="A924" s="132"/>
      <c r="B924" s="82"/>
      <c r="C924" s="82"/>
      <c r="D924" s="132"/>
      <c r="E924" s="132"/>
      <c r="F924" s="133"/>
      <c r="G924" s="83"/>
      <c r="H924" s="83"/>
      <c r="I924" s="69"/>
      <c r="J924" s="69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  <c r="AI924" s="69"/>
      <c r="AJ924" s="69"/>
    </row>
    <row r="925">
      <c r="A925" s="132"/>
      <c r="B925" s="82"/>
      <c r="C925" s="82"/>
      <c r="D925" s="132"/>
      <c r="E925" s="132"/>
      <c r="F925" s="133"/>
      <c r="G925" s="83"/>
      <c r="H925" s="83"/>
      <c r="I925" s="69"/>
      <c r="J925" s="69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  <c r="AI925" s="69"/>
      <c r="AJ925" s="69"/>
    </row>
    <row r="926">
      <c r="A926" s="132"/>
      <c r="B926" s="82"/>
      <c r="C926" s="82"/>
      <c r="D926" s="132"/>
      <c r="E926" s="132"/>
      <c r="F926" s="133"/>
      <c r="G926" s="83"/>
      <c r="H926" s="83"/>
      <c r="I926" s="69"/>
      <c r="J926" s="69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  <c r="AI926" s="69"/>
      <c r="AJ926" s="69"/>
    </row>
    <row r="927">
      <c r="A927" s="132"/>
      <c r="B927" s="82"/>
      <c r="C927" s="82"/>
      <c r="D927" s="132"/>
      <c r="E927" s="132"/>
      <c r="F927" s="133"/>
      <c r="G927" s="83"/>
      <c r="H927" s="83"/>
      <c r="I927" s="69"/>
      <c r="J927" s="69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  <c r="AI927" s="69"/>
      <c r="AJ927" s="69"/>
    </row>
    <row r="928">
      <c r="A928" s="132"/>
      <c r="B928" s="82"/>
      <c r="C928" s="82"/>
      <c r="D928" s="132"/>
      <c r="E928" s="132"/>
      <c r="F928" s="133"/>
      <c r="G928" s="83"/>
      <c r="H928" s="83"/>
      <c r="I928" s="69"/>
      <c r="J928" s="69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  <c r="AI928" s="69"/>
      <c r="AJ928" s="69"/>
    </row>
    <row r="929">
      <c r="A929" s="132"/>
      <c r="B929" s="82"/>
      <c r="C929" s="82"/>
      <c r="D929" s="132"/>
      <c r="E929" s="132"/>
      <c r="F929" s="133"/>
      <c r="G929" s="83"/>
      <c r="H929" s="83"/>
      <c r="I929" s="69"/>
      <c r="J929" s="69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/>
      <c r="AJ929" s="69"/>
    </row>
    <row r="930">
      <c r="A930" s="132"/>
      <c r="B930" s="82"/>
      <c r="C930" s="82"/>
      <c r="D930" s="132"/>
      <c r="E930" s="132"/>
      <c r="F930" s="133"/>
      <c r="G930" s="83"/>
      <c r="H930" s="83"/>
      <c r="I930" s="69"/>
      <c r="J930" s="69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/>
      <c r="AJ930" s="69"/>
    </row>
    <row r="931">
      <c r="A931" s="132"/>
      <c r="B931" s="82"/>
      <c r="C931" s="82"/>
      <c r="D931" s="132"/>
      <c r="E931" s="132"/>
      <c r="F931" s="133"/>
      <c r="G931" s="83"/>
      <c r="H931" s="83"/>
      <c r="I931" s="69"/>
      <c r="J931" s="69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</row>
    <row r="932">
      <c r="A932" s="132"/>
      <c r="B932" s="82"/>
      <c r="C932" s="82"/>
      <c r="D932" s="132"/>
      <c r="E932" s="132"/>
      <c r="F932" s="133"/>
      <c r="G932" s="83"/>
      <c r="H932" s="83"/>
      <c r="I932" s="69"/>
      <c r="J932" s="69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  <c r="AI932" s="69"/>
      <c r="AJ932" s="69"/>
    </row>
    <row r="933">
      <c r="A933" s="132"/>
      <c r="B933" s="82"/>
      <c r="C933" s="82"/>
      <c r="D933" s="132"/>
      <c r="E933" s="132"/>
      <c r="F933" s="133"/>
      <c r="G933" s="83"/>
      <c r="H933" s="83"/>
      <c r="I933" s="69"/>
      <c r="J933" s="69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  <c r="AI933" s="69"/>
      <c r="AJ933" s="69"/>
    </row>
    <row r="934">
      <c r="A934" s="132"/>
      <c r="B934" s="82"/>
      <c r="C934" s="82"/>
      <c r="D934" s="132"/>
      <c r="E934" s="132"/>
      <c r="F934" s="133"/>
      <c r="G934" s="83"/>
      <c r="H934" s="83"/>
      <c r="I934" s="69"/>
      <c r="J934" s="69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/>
      <c r="AJ934" s="69"/>
    </row>
    <row r="935">
      <c r="A935" s="132"/>
      <c r="B935" s="82"/>
      <c r="C935" s="82"/>
      <c r="D935" s="132"/>
      <c r="E935" s="132"/>
      <c r="F935" s="133"/>
      <c r="G935" s="83"/>
      <c r="H935" s="83"/>
      <c r="I935" s="69"/>
      <c r="J935" s="69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  <c r="AI935" s="69"/>
      <c r="AJ935" s="69"/>
    </row>
    <row r="936">
      <c r="A936" s="132"/>
      <c r="B936" s="82"/>
      <c r="C936" s="82"/>
      <c r="D936" s="132"/>
      <c r="E936" s="132"/>
      <c r="F936" s="133"/>
      <c r="G936" s="83"/>
      <c r="H936" s="83"/>
      <c r="I936" s="69"/>
      <c r="J936" s="69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/>
      <c r="AJ936" s="69"/>
    </row>
    <row r="937">
      <c r="A937" s="132"/>
      <c r="B937" s="82"/>
      <c r="C937" s="82"/>
      <c r="D937" s="132"/>
      <c r="E937" s="132"/>
      <c r="F937" s="133"/>
      <c r="G937" s="83"/>
      <c r="H937" s="83"/>
      <c r="I937" s="69"/>
      <c r="J937" s="69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  <c r="AI937" s="69"/>
      <c r="AJ937" s="69"/>
    </row>
    <row r="938">
      <c r="A938" s="132"/>
      <c r="B938" s="82"/>
      <c r="C938" s="82"/>
      <c r="D938" s="132"/>
      <c r="E938" s="132"/>
      <c r="F938" s="133"/>
      <c r="G938" s="83"/>
      <c r="H938" s="83"/>
      <c r="I938" s="69"/>
      <c r="J938" s="69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  <c r="AI938" s="69"/>
      <c r="AJ938" s="69"/>
    </row>
    <row r="939">
      <c r="A939" s="132"/>
      <c r="B939" s="82"/>
      <c r="C939" s="82"/>
      <c r="D939" s="132"/>
      <c r="E939" s="132"/>
      <c r="F939" s="133"/>
      <c r="G939" s="83"/>
      <c r="H939" s="83"/>
      <c r="I939" s="69"/>
      <c r="J939" s="69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</row>
    <row r="940">
      <c r="A940" s="132"/>
      <c r="B940" s="82"/>
      <c r="C940" s="82"/>
      <c r="D940" s="132"/>
      <c r="E940" s="132"/>
      <c r="F940" s="133"/>
      <c r="G940" s="83"/>
      <c r="H940" s="83"/>
      <c r="I940" s="69"/>
      <c r="J940" s="69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/>
    </row>
    <row r="941">
      <c r="A941" s="132"/>
      <c r="B941" s="82"/>
      <c r="C941" s="82"/>
      <c r="D941" s="132"/>
      <c r="E941" s="132"/>
      <c r="F941" s="133"/>
      <c r="G941" s="83"/>
      <c r="H941" s="83"/>
      <c r="I941" s="69"/>
      <c r="J941" s="69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/>
    </row>
    <row r="942">
      <c r="A942" s="132"/>
      <c r="B942" s="82"/>
      <c r="C942" s="82"/>
      <c r="D942" s="132"/>
      <c r="E942" s="132"/>
      <c r="F942" s="133"/>
      <c r="G942" s="83"/>
      <c r="H942" s="83"/>
      <c r="I942" s="69"/>
      <c r="J942" s="69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/>
    </row>
    <row r="943">
      <c r="A943" s="132"/>
      <c r="B943" s="82"/>
      <c r="C943" s="82"/>
      <c r="D943" s="132"/>
      <c r="E943" s="132"/>
      <c r="F943" s="133"/>
      <c r="G943" s="83"/>
      <c r="H943" s="83"/>
      <c r="I943" s="69"/>
      <c r="J943" s="69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/>
    </row>
    <row r="944">
      <c r="A944" s="132"/>
      <c r="B944" s="82"/>
      <c r="C944" s="82"/>
      <c r="D944" s="132"/>
      <c r="E944" s="132"/>
      <c r="F944" s="133"/>
      <c r="G944" s="83"/>
      <c r="H944" s="83"/>
      <c r="I944" s="69"/>
      <c r="J944" s="69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/>
    </row>
    <row r="945">
      <c r="A945" s="132"/>
      <c r="B945" s="82"/>
      <c r="C945" s="82"/>
      <c r="D945" s="132"/>
      <c r="E945" s="132"/>
      <c r="F945" s="133"/>
      <c r="G945" s="83"/>
      <c r="H945" s="83"/>
      <c r="I945" s="69"/>
      <c r="J945" s="69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  <c r="AI945" s="69"/>
      <c r="AJ945" s="69"/>
    </row>
    <row r="946">
      <c r="A946" s="132"/>
      <c r="B946" s="82"/>
      <c r="C946" s="82"/>
      <c r="D946" s="132"/>
      <c r="E946" s="132"/>
      <c r="F946" s="133"/>
      <c r="G946" s="83"/>
      <c r="H946" s="83"/>
      <c r="I946" s="69"/>
      <c r="J946" s="69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  <c r="AI946" s="69"/>
      <c r="AJ946" s="69"/>
    </row>
    <row r="947">
      <c r="A947" s="132"/>
      <c r="B947" s="82"/>
      <c r="C947" s="82"/>
      <c r="D947" s="132"/>
      <c r="E947" s="132"/>
      <c r="F947" s="133"/>
      <c r="G947" s="83"/>
      <c r="H947" s="83"/>
      <c r="I947" s="69"/>
      <c r="J947" s="69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  <c r="AI947" s="69"/>
      <c r="AJ947" s="69"/>
    </row>
    <row r="948">
      <c r="A948" s="132"/>
      <c r="B948" s="82"/>
      <c r="C948" s="82"/>
      <c r="D948" s="132"/>
      <c r="E948" s="132"/>
      <c r="F948" s="133"/>
      <c r="G948" s="83"/>
      <c r="H948" s="83"/>
      <c r="I948" s="69"/>
      <c r="J948" s="69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  <c r="AI948" s="69"/>
      <c r="AJ948" s="69"/>
    </row>
    <row r="949">
      <c r="A949" s="132"/>
      <c r="B949" s="82"/>
      <c r="C949" s="82"/>
      <c r="D949" s="132"/>
      <c r="E949" s="132"/>
      <c r="F949" s="133"/>
      <c r="G949" s="83"/>
      <c r="H949" s="83"/>
      <c r="I949" s="69"/>
      <c r="J949" s="69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  <c r="AI949" s="69"/>
      <c r="AJ949" s="69"/>
    </row>
    <row r="950">
      <c r="A950" s="132"/>
      <c r="B950" s="82"/>
      <c r="C950" s="82"/>
      <c r="D950" s="132"/>
      <c r="E950" s="132"/>
      <c r="F950" s="133"/>
      <c r="G950" s="83"/>
      <c r="H950" s="83"/>
      <c r="I950" s="69"/>
      <c r="J950" s="69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/>
    </row>
    <row r="951">
      <c r="A951" s="132"/>
      <c r="B951" s="82"/>
      <c r="C951" s="82"/>
      <c r="D951" s="132"/>
      <c r="E951" s="132"/>
      <c r="F951" s="133"/>
      <c r="G951" s="83"/>
      <c r="H951" s="83"/>
      <c r="I951" s="69"/>
      <c r="J951" s="69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</row>
    <row r="952">
      <c r="A952" s="132"/>
      <c r="B952" s="82"/>
      <c r="C952" s="82"/>
      <c r="D952" s="132"/>
      <c r="E952" s="132"/>
      <c r="F952" s="133"/>
      <c r="G952" s="83"/>
      <c r="H952" s="83"/>
      <c r="I952" s="69"/>
      <c r="J952" s="69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/>
    </row>
    <row r="953">
      <c r="A953" s="132"/>
      <c r="B953" s="82"/>
      <c r="C953" s="82"/>
      <c r="D953" s="132"/>
      <c r="E953" s="132"/>
      <c r="F953" s="133"/>
      <c r="G953" s="83"/>
      <c r="H953" s="83"/>
      <c r="I953" s="69"/>
      <c r="J953" s="69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</row>
    <row r="954">
      <c r="A954" s="132"/>
      <c r="B954" s="82"/>
      <c r="C954" s="82"/>
      <c r="D954" s="132"/>
      <c r="E954" s="132"/>
      <c r="F954" s="133"/>
      <c r="G954" s="83"/>
      <c r="H954" s="83"/>
      <c r="I954" s="69"/>
      <c r="J954" s="69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/>
    </row>
    <row r="955">
      <c r="A955" s="132"/>
      <c r="B955" s="82"/>
      <c r="C955" s="82"/>
      <c r="D955" s="132"/>
      <c r="E955" s="132"/>
      <c r="F955" s="133"/>
      <c r="G955" s="83"/>
      <c r="H955" s="83"/>
      <c r="I955" s="69"/>
      <c r="J955" s="69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</row>
    <row r="956">
      <c r="A956" s="132"/>
      <c r="B956" s="82"/>
      <c r="C956" s="82"/>
      <c r="D956" s="132"/>
      <c r="E956" s="132"/>
      <c r="F956" s="133"/>
      <c r="G956" s="83"/>
      <c r="H956" s="83"/>
      <c r="I956" s="69"/>
      <c r="J956" s="69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  <c r="AI956" s="69"/>
      <c r="AJ956" s="69"/>
    </row>
    <row r="957">
      <c r="A957" s="132"/>
      <c r="B957" s="82"/>
      <c r="C957" s="82"/>
      <c r="D957" s="132"/>
      <c r="E957" s="132"/>
      <c r="F957" s="133"/>
      <c r="G957" s="83"/>
      <c r="H957" s="83"/>
      <c r="I957" s="69"/>
      <c r="J957" s="69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</row>
    <row r="958">
      <c r="A958" s="132"/>
      <c r="B958" s="82"/>
      <c r="C958" s="82"/>
      <c r="D958" s="132"/>
      <c r="E958" s="132"/>
      <c r="F958" s="133"/>
      <c r="G958" s="83"/>
      <c r="H958" s="83"/>
      <c r="I958" s="69"/>
      <c r="J958" s="69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  <c r="AI958" s="69"/>
      <c r="AJ958" s="69"/>
    </row>
    <row r="959">
      <c r="A959" s="132"/>
      <c r="B959" s="82"/>
      <c r="C959" s="82"/>
      <c r="D959" s="132"/>
      <c r="E959" s="132"/>
      <c r="F959" s="133"/>
      <c r="G959" s="83"/>
      <c r="H959" s="83"/>
      <c r="I959" s="69"/>
      <c r="J959" s="69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</row>
    <row r="960">
      <c r="A960" s="132"/>
      <c r="B960" s="82"/>
      <c r="C960" s="82"/>
      <c r="D960" s="132"/>
      <c r="E960" s="132"/>
      <c r="F960" s="133"/>
      <c r="G960" s="83"/>
      <c r="H960" s="83"/>
      <c r="I960" s="69"/>
      <c r="J960" s="69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  <c r="AI960" s="69"/>
      <c r="AJ960" s="69"/>
    </row>
    <row r="961">
      <c r="A961" s="132"/>
      <c r="B961" s="82"/>
      <c r="C961" s="82"/>
      <c r="D961" s="132"/>
      <c r="E961" s="132"/>
      <c r="F961" s="133"/>
      <c r="G961" s="83"/>
      <c r="H961" s="83"/>
      <c r="I961" s="69"/>
      <c r="J961" s="69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</row>
    <row r="962">
      <c r="A962" s="132"/>
      <c r="B962" s="82"/>
      <c r="C962" s="82"/>
      <c r="D962" s="132"/>
      <c r="E962" s="132"/>
      <c r="F962" s="133"/>
      <c r="G962" s="83"/>
      <c r="H962" s="83"/>
      <c r="I962" s="69"/>
      <c r="J962" s="69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</row>
    <row r="963">
      <c r="A963" s="132"/>
      <c r="B963" s="82"/>
      <c r="C963" s="82"/>
      <c r="D963" s="132"/>
      <c r="E963" s="132"/>
      <c r="F963" s="133"/>
      <c r="G963" s="83"/>
      <c r="H963" s="83"/>
      <c r="I963" s="69"/>
      <c r="J963" s="69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</row>
    <row r="964">
      <c r="A964" s="132"/>
      <c r="B964" s="82"/>
      <c r="C964" s="82"/>
      <c r="D964" s="132"/>
      <c r="E964" s="132"/>
      <c r="F964" s="133"/>
      <c r="G964" s="83"/>
      <c r="H964" s="83"/>
      <c r="I964" s="69"/>
      <c r="J964" s="69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  <c r="AI964" s="69"/>
      <c r="AJ964" s="69"/>
    </row>
    <row r="965">
      <c r="A965" s="132"/>
      <c r="B965" s="82"/>
      <c r="C965" s="82"/>
      <c r="D965" s="132"/>
      <c r="E965" s="132"/>
      <c r="F965" s="133"/>
      <c r="G965" s="83"/>
      <c r="H965" s="83"/>
      <c r="I965" s="69"/>
      <c r="J965" s="69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</row>
    <row r="966">
      <c r="A966" s="132"/>
      <c r="B966" s="82"/>
      <c r="C966" s="82"/>
      <c r="D966" s="132"/>
      <c r="E966" s="132"/>
      <c r="F966" s="133"/>
      <c r="G966" s="83"/>
      <c r="H966" s="83"/>
      <c r="I966" s="69"/>
      <c r="J966" s="69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  <c r="AI966" s="69"/>
      <c r="AJ966" s="69"/>
    </row>
    <row r="967">
      <c r="A967" s="132"/>
      <c r="B967" s="82"/>
      <c r="C967" s="82"/>
      <c r="D967" s="132"/>
      <c r="E967" s="132"/>
      <c r="F967" s="133"/>
      <c r="G967" s="83"/>
      <c r="H967" s="83"/>
      <c r="I967" s="69"/>
      <c r="J967" s="69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</row>
    <row r="968">
      <c r="A968" s="132"/>
      <c r="B968" s="82"/>
      <c r="C968" s="82"/>
      <c r="D968" s="132"/>
      <c r="E968" s="132"/>
      <c r="F968" s="133"/>
      <c r="G968" s="83"/>
      <c r="H968" s="83"/>
      <c r="I968" s="69"/>
      <c r="J968" s="69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  <c r="AI968" s="69"/>
      <c r="AJ968" s="69"/>
    </row>
    <row r="969">
      <c r="A969" s="132"/>
      <c r="B969" s="82"/>
      <c r="C969" s="82"/>
      <c r="D969" s="132"/>
      <c r="E969" s="132"/>
      <c r="F969" s="133"/>
      <c r="G969" s="83"/>
      <c r="H969" s="83"/>
      <c r="I969" s="69"/>
      <c r="J969" s="69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</row>
    <row r="970">
      <c r="A970" s="132"/>
      <c r="B970" s="82"/>
      <c r="C970" s="82"/>
      <c r="D970" s="132"/>
      <c r="E970" s="132"/>
      <c r="F970" s="133"/>
      <c r="G970" s="83"/>
      <c r="H970" s="83"/>
      <c r="I970" s="69"/>
      <c r="J970" s="69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  <c r="AI970" s="69"/>
      <c r="AJ970" s="69"/>
    </row>
    <row r="971">
      <c r="A971" s="132"/>
      <c r="B971" s="82"/>
      <c r="C971" s="82"/>
      <c r="D971" s="132"/>
      <c r="E971" s="132"/>
      <c r="F971" s="133"/>
      <c r="G971" s="83"/>
      <c r="H971" s="83"/>
      <c r="I971" s="69"/>
      <c r="J971" s="69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</row>
    <row r="972">
      <c r="A972" s="132"/>
      <c r="B972" s="82"/>
      <c r="C972" s="82"/>
      <c r="D972" s="132"/>
      <c r="E972" s="132"/>
      <c r="F972" s="133"/>
      <c r="G972" s="83"/>
      <c r="H972" s="83"/>
      <c r="I972" s="69"/>
      <c r="J972" s="69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  <c r="AI972" s="69"/>
      <c r="AJ972" s="69"/>
    </row>
    <row r="973">
      <c r="A973" s="132"/>
      <c r="B973" s="82"/>
      <c r="C973" s="82"/>
      <c r="D973" s="132"/>
      <c r="E973" s="132"/>
      <c r="F973" s="133"/>
      <c r="G973" s="83"/>
      <c r="H973" s="83"/>
      <c r="I973" s="69"/>
      <c r="J973" s="69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</row>
    <row r="974">
      <c r="A974" s="132"/>
      <c r="B974" s="82"/>
      <c r="C974" s="82"/>
      <c r="D974" s="132"/>
      <c r="E974" s="132"/>
      <c r="F974" s="133"/>
      <c r="G974" s="83"/>
      <c r="H974" s="83"/>
      <c r="I974" s="69"/>
      <c r="J974" s="69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  <c r="AI974" s="69"/>
      <c r="AJ974" s="69"/>
    </row>
    <row r="975">
      <c r="A975" s="132"/>
      <c r="B975" s="82"/>
      <c r="C975" s="82"/>
      <c r="D975" s="132"/>
      <c r="E975" s="132"/>
      <c r="F975" s="133"/>
      <c r="G975" s="83"/>
      <c r="H975" s="83"/>
      <c r="I975" s="69"/>
      <c r="J975" s="69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</row>
    <row r="976">
      <c r="A976" s="132"/>
      <c r="B976" s="82"/>
      <c r="C976" s="82"/>
      <c r="D976" s="132"/>
      <c r="E976" s="132"/>
      <c r="F976" s="133"/>
      <c r="G976" s="83"/>
      <c r="H976" s="83"/>
      <c r="I976" s="69"/>
      <c r="J976" s="69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  <c r="AI976" s="69"/>
      <c r="AJ976" s="69"/>
    </row>
    <row r="977">
      <c r="A977" s="132"/>
      <c r="B977" s="82"/>
      <c r="C977" s="82"/>
      <c r="D977" s="132"/>
      <c r="E977" s="132"/>
      <c r="F977" s="133"/>
      <c r="G977" s="83"/>
      <c r="H977" s="83"/>
      <c r="I977" s="69"/>
      <c r="J977" s="69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</row>
    <row r="978">
      <c r="A978" s="132"/>
      <c r="B978" s="82"/>
      <c r="C978" s="82"/>
      <c r="D978" s="132"/>
      <c r="E978" s="132"/>
      <c r="F978" s="133"/>
      <c r="G978" s="83"/>
      <c r="H978" s="83"/>
      <c r="I978" s="69"/>
      <c r="J978" s="69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  <c r="AI978" s="69"/>
      <c r="AJ978" s="69"/>
    </row>
    <row r="979">
      <c r="A979" s="132"/>
      <c r="B979" s="82"/>
      <c r="C979" s="82"/>
      <c r="D979" s="132"/>
      <c r="E979" s="132"/>
      <c r="F979" s="133"/>
      <c r="G979" s="83"/>
      <c r="H979" s="83"/>
      <c r="I979" s="69"/>
      <c r="J979" s="69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</row>
    <row r="980">
      <c r="A980" s="132"/>
      <c r="B980" s="82"/>
      <c r="C980" s="82"/>
      <c r="D980" s="132"/>
      <c r="E980" s="132"/>
      <c r="F980" s="133"/>
      <c r="G980" s="83"/>
      <c r="H980" s="83"/>
      <c r="I980" s="69"/>
      <c r="J980" s="69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  <c r="AI980" s="69"/>
      <c r="AJ980" s="69"/>
    </row>
    <row r="981">
      <c r="A981" s="132"/>
      <c r="B981" s="82"/>
      <c r="C981" s="82"/>
      <c r="D981" s="132"/>
      <c r="E981" s="132"/>
      <c r="F981" s="133"/>
      <c r="G981" s="83"/>
      <c r="H981" s="83"/>
      <c r="I981" s="69"/>
      <c r="J981" s="69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</row>
    <row r="982">
      <c r="A982" s="132"/>
      <c r="B982" s="82"/>
      <c r="C982" s="82"/>
      <c r="D982" s="132"/>
      <c r="E982" s="132"/>
      <c r="F982" s="133"/>
      <c r="G982" s="83"/>
      <c r="H982" s="83"/>
      <c r="I982" s="69"/>
      <c r="J982" s="69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/>
      <c r="AJ982" s="69"/>
    </row>
    <row r="983">
      <c r="A983" s="132"/>
      <c r="B983" s="82"/>
      <c r="C983" s="82"/>
      <c r="D983" s="132"/>
      <c r="E983" s="132"/>
      <c r="F983" s="133"/>
      <c r="G983" s="83"/>
      <c r="H983" s="83"/>
      <c r="I983" s="69"/>
      <c r="J983" s="69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</row>
    <row r="984">
      <c r="A984" s="132"/>
      <c r="B984" s="82"/>
      <c r="C984" s="82"/>
      <c r="D984" s="132"/>
      <c r="E984" s="132"/>
      <c r="F984" s="133"/>
      <c r="G984" s="83"/>
      <c r="H984" s="83"/>
      <c r="I984" s="69"/>
      <c r="J984" s="69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/>
      <c r="AJ984" s="69"/>
    </row>
    <row r="985">
      <c r="A985" s="132"/>
      <c r="B985" s="82"/>
      <c r="C985" s="82"/>
      <c r="D985" s="132"/>
      <c r="E985" s="132"/>
      <c r="F985" s="133"/>
      <c r="G985" s="83"/>
      <c r="H985" s="83"/>
      <c r="I985" s="69"/>
      <c r="J985" s="69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</row>
    <row r="986">
      <c r="A986" s="132"/>
      <c r="B986" s="82"/>
      <c r="C986" s="82"/>
      <c r="D986" s="132"/>
      <c r="E986" s="132"/>
      <c r="F986" s="133"/>
      <c r="G986" s="83"/>
      <c r="H986" s="83"/>
      <c r="I986" s="69"/>
      <c r="J986" s="69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  <c r="AI986" s="69"/>
      <c r="AJ986" s="69"/>
    </row>
    <row r="987">
      <c r="A987" s="132"/>
      <c r="B987" s="82"/>
      <c r="C987" s="82"/>
      <c r="D987" s="132"/>
      <c r="E987" s="132"/>
      <c r="F987" s="133"/>
      <c r="G987" s="83"/>
      <c r="H987" s="83"/>
      <c r="I987" s="69"/>
      <c r="J987" s="69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</row>
    <row r="988">
      <c r="A988" s="132"/>
      <c r="B988" s="82"/>
      <c r="C988" s="82"/>
      <c r="D988" s="132"/>
      <c r="E988" s="132"/>
      <c r="F988" s="133"/>
      <c r="G988" s="83"/>
      <c r="H988" s="83"/>
      <c r="I988" s="69"/>
      <c r="J988" s="69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  <c r="AI988" s="69"/>
      <c r="AJ988" s="69"/>
    </row>
    <row r="989">
      <c r="A989" s="132"/>
      <c r="B989" s="82"/>
      <c r="C989" s="82"/>
      <c r="D989" s="132"/>
      <c r="E989" s="132"/>
      <c r="F989" s="133"/>
      <c r="G989" s="83"/>
      <c r="H989" s="83"/>
      <c r="I989" s="69"/>
      <c r="J989" s="69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</row>
    <row r="990">
      <c r="A990" s="132"/>
      <c r="B990" s="82"/>
      <c r="C990" s="82"/>
      <c r="D990" s="132"/>
      <c r="E990" s="132"/>
      <c r="F990" s="133"/>
      <c r="G990" s="83"/>
      <c r="H990" s="83"/>
      <c r="I990" s="69"/>
      <c r="J990" s="69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  <c r="AI990" s="69"/>
      <c r="AJ990" s="69"/>
    </row>
    <row r="991">
      <c r="A991" s="132"/>
      <c r="B991" s="82"/>
      <c r="C991" s="82"/>
      <c r="D991" s="132"/>
      <c r="E991" s="132"/>
      <c r="F991" s="133"/>
      <c r="G991" s="83"/>
      <c r="H991" s="83"/>
      <c r="I991" s="69"/>
      <c r="J991" s="69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  <c r="AI991" s="69"/>
      <c r="AJ991" s="69"/>
    </row>
    <row r="992">
      <c r="A992" s="132"/>
      <c r="B992" s="82"/>
      <c r="C992" s="82"/>
      <c r="D992" s="132"/>
      <c r="E992" s="132"/>
      <c r="F992" s="133"/>
      <c r="G992" s="83"/>
      <c r="H992" s="83"/>
      <c r="I992" s="69"/>
      <c r="J992" s="69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  <c r="AI992" s="69"/>
      <c r="AJ992" s="69"/>
    </row>
    <row r="993">
      <c r="A993" s="132"/>
      <c r="B993" s="82"/>
      <c r="C993" s="82"/>
      <c r="D993" s="132"/>
      <c r="E993" s="132"/>
      <c r="F993" s="133"/>
      <c r="G993" s="83"/>
      <c r="H993" s="83"/>
      <c r="I993" s="69"/>
      <c r="J993" s="69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</row>
    <row r="994">
      <c r="A994" s="132"/>
      <c r="B994" s="82"/>
      <c r="C994" s="82"/>
      <c r="D994" s="132"/>
      <c r="E994" s="132"/>
      <c r="F994" s="133"/>
      <c r="G994" s="83"/>
      <c r="H994" s="83"/>
      <c r="I994" s="69"/>
      <c r="J994" s="69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/>
      <c r="AJ994" s="69"/>
    </row>
    <row r="995">
      <c r="A995" s="132"/>
      <c r="B995" s="82"/>
      <c r="C995" s="82"/>
      <c r="D995" s="132"/>
      <c r="E995" s="132"/>
      <c r="F995" s="133"/>
      <c r="G995" s="83"/>
      <c r="H995" s="83"/>
      <c r="I995" s="69"/>
      <c r="J995" s="69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</row>
    <row r="996">
      <c r="A996" s="132"/>
      <c r="B996" s="82"/>
      <c r="C996" s="82"/>
      <c r="D996" s="132"/>
      <c r="E996" s="132"/>
      <c r="F996" s="133"/>
      <c r="G996" s="83"/>
      <c r="H996" s="83"/>
      <c r="I996" s="69"/>
      <c r="J996" s="69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</row>
    <row r="997">
      <c r="A997" s="132"/>
      <c r="B997" s="82"/>
      <c r="C997" s="82"/>
      <c r="D997" s="132"/>
      <c r="E997" s="132"/>
      <c r="F997" s="133"/>
      <c r="G997" s="83"/>
      <c r="H997" s="83"/>
      <c r="I997" s="69"/>
      <c r="J997" s="69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</row>
    <row r="998">
      <c r="A998" s="132"/>
      <c r="B998" s="82"/>
      <c r="C998" s="82"/>
      <c r="D998" s="132"/>
      <c r="E998" s="132"/>
      <c r="F998" s="133"/>
      <c r="G998" s="83"/>
      <c r="H998" s="83"/>
      <c r="I998" s="69"/>
      <c r="J998" s="69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/>
      <c r="AJ998" s="69"/>
    </row>
    <row r="999">
      <c r="A999" s="132"/>
      <c r="B999" s="82"/>
      <c r="C999" s="82"/>
      <c r="D999" s="132"/>
      <c r="E999" s="132"/>
      <c r="F999" s="133"/>
      <c r="G999" s="83"/>
      <c r="H999" s="83"/>
      <c r="I999" s="69"/>
      <c r="J999" s="69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</row>
    <row r="1000">
      <c r="A1000" s="132"/>
      <c r="B1000" s="82"/>
      <c r="C1000" s="82"/>
      <c r="D1000" s="132"/>
      <c r="E1000" s="132"/>
      <c r="F1000" s="133"/>
      <c r="G1000" s="83"/>
      <c r="H1000" s="83"/>
      <c r="I1000" s="69"/>
      <c r="J1000" s="69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/>
      <c r="AJ1000" s="69"/>
    </row>
    <row r="1001">
      <c r="A1001" s="132"/>
      <c r="B1001" s="82"/>
      <c r="C1001" s="82"/>
      <c r="D1001" s="132"/>
      <c r="E1001" s="132"/>
      <c r="F1001" s="133"/>
      <c r="G1001" s="83"/>
      <c r="H1001" s="83"/>
      <c r="I1001" s="69"/>
      <c r="J1001" s="69"/>
      <c r="K1001" s="132"/>
      <c r="L1001" s="132"/>
      <c r="M1001" s="132"/>
      <c r="N1001" s="132"/>
      <c r="O1001" s="132"/>
      <c r="P1001" s="132"/>
      <c r="Q1001" s="132"/>
      <c r="R1001" s="132"/>
      <c r="S1001" s="132"/>
      <c r="T1001" s="132"/>
      <c r="U1001" s="69"/>
      <c r="V1001" s="69"/>
      <c r="W1001" s="69"/>
      <c r="X1001" s="69"/>
      <c r="Y1001" s="69"/>
      <c r="Z1001" s="69"/>
      <c r="AA1001" s="69"/>
      <c r="AB1001" s="69"/>
      <c r="AC1001" s="69"/>
      <c r="AD1001" s="69"/>
      <c r="AE1001" s="69"/>
      <c r="AF1001" s="69"/>
      <c r="AG1001" s="69"/>
      <c r="AH1001" s="69"/>
      <c r="AI1001" s="69"/>
      <c r="AJ1001" s="69"/>
    </row>
  </sheetData>
  <mergeCells count="269">
    <mergeCell ref="E675:I675"/>
    <mergeCell ref="E677:I677"/>
    <mergeCell ref="E686:I686"/>
    <mergeCell ref="E687:I687"/>
    <mergeCell ref="E688:I688"/>
    <mergeCell ref="E689:I689"/>
    <mergeCell ref="E690:I690"/>
    <mergeCell ref="E691:I691"/>
    <mergeCell ref="E692:I692"/>
    <mergeCell ref="E693:I693"/>
    <mergeCell ref="E702:I702"/>
    <mergeCell ref="E712:I712"/>
    <mergeCell ref="E714:I714"/>
    <mergeCell ref="E715:I715"/>
    <mergeCell ref="E598:I598"/>
    <mergeCell ref="E600:I600"/>
    <mergeCell ref="E601:I601"/>
    <mergeCell ref="E602:I602"/>
    <mergeCell ref="E604:I604"/>
    <mergeCell ref="E605:I605"/>
    <mergeCell ref="E606:I606"/>
    <mergeCell ref="E607:I607"/>
    <mergeCell ref="E608:I608"/>
    <mergeCell ref="E610:I610"/>
    <mergeCell ref="E611:I611"/>
    <mergeCell ref="E612:I612"/>
    <mergeCell ref="E613:I613"/>
    <mergeCell ref="E614:I614"/>
    <mergeCell ref="E615:I615"/>
    <mergeCell ref="E616:I616"/>
    <mergeCell ref="E617:I617"/>
    <mergeCell ref="E618:I618"/>
    <mergeCell ref="E619:I619"/>
    <mergeCell ref="E620:I620"/>
    <mergeCell ref="E621:I621"/>
    <mergeCell ref="E622:I622"/>
    <mergeCell ref="E623:I623"/>
    <mergeCell ref="E624:G624"/>
    <mergeCell ref="E625:G625"/>
    <mergeCell ref="E626:G626"/>
    <mergeCell ref="E628:I628"/>
    <mergeCell ref="E629:I629"/>
    <mergeCell ref="E630:I630"/>
    <mergeCell ref="E632:I632"/>
    <mergeCell ref="E633:I633"/>
    <mergeCell ref="E634:I634"/>
    <mergeCell ref="E636:I636"/>
    <mergeCell ref="E637:I637"/>
    <mergeCell ref="E638:I638"/>
    <mergeCell ref="E639:I639"/>
    <mergeCell ref="E641:I641"/>
    <mergeCell ref="E642:I642"/>
    <mergeCell ref="E643:I643"/>
    <mergeCell ref="E647:I647"/>
    <mergeCell ref="E648:I648"/>
    <mergeCell ref="E649:I649"/>
    <mergeCell ref="E750:I750"/>
    <mergeCell ref="E753:I753"/>
    <mergeCell ref="E754:I754"/>
    <mergeCell ref="E717:I717"/>
    <mergeCell ref="E722:I722"/>
    <mergeCell ref="E731:I731"/>
    <mergeCell ref="E734:I734"/>
    <mergeCell ref="E735:I735"/>
    <mergeCell ref="E743:I743"/>
    <mergeCell ref="E744:I744"/>
    <mergeCell ref="E5:I5"/>
    <mergeCell ref="E11:H11"/>
    <mergeCell ref="E12:H12"/>
    <mergeCell ref="E17:I17"/>
    <mergeCell ref="E24:I24"/>
    <mergeCell ref="E30:I30"/>
    <mergeCell ref="E32:I32"/>
    <mergeCell ref="E37:I37"/>
    <mergeCell ref="E38:I38"/>
    <mergeCell ref="E39:I39"/>
    <mergeCell ref="E42:I42"/>
    <mergeCell ref="E43:I43"/>
    <mergeCell ref="E46:I46"/>
    <mergeCell ref="E49:H49"/>
    <mergeCell ref="E51:I51"/>
    <mergeCell ref="E53:I53"/>
    <mergeCell ref="E54:I54"/>
    <mergeCell ref="E64:F64"/>
    <mergeCell ref="E71:H71"/>
    <mergeCell ref="E72:H72"/>
    <mergeCell ref="E73:F73"/>
    <mergeCell ref="E74:F74"/>
    <mergeCell ref="E75:F75"/>
    <mergeCell ref="E76:F76"/>
    <mergeCell ref="E78:I78"/>
    <mergeCell ref="E79:I79"/>
    <mergeCell ref="E82:I82"/>
    <mergeCell ref="E84:I84"/>
    <mergeCell ref="E85:F85"/>
    <mergeCell ref="E86:F86"/>
    <mergeCell ref="E87:F87"/>
    <mergeCell ref="E91:I91"/>
    <mergeCell ref="E92:I92"/>
    <mergeCell ref="E96:I96"/>
    <mergeCell ref="E113:I113"/>
    <mergeCell ref="E115:I115"/>
    <mergeCell ref="E119:I119"/>
    <mergeCell ref="E120:I120"/>
    <mergeCell ref="E127:I127"/>
    <mergeCell ref="E131:I131"/>
    <mergeCell ref="E134:I134"/>
    <mergeCell ref="E137:I137"/>
    <mergeCell ref="E140:F140"/>
    <mergeCell ref="E141:F141"/>
    <mergeCell ref="E143:I143"/>
    <mergeCell ref="E145:I145"/>
    <mergeCell ref="E148:I148"/>
    <mergeCell ref="E151:I151"/>
    <mergeCell ref="E152:I152"/>
    <mergeCell ref="E304:I304"/>
    <mergeCell ref="E305:I305"/>
    <mergeCell ref="E315:H315"/>
    <mergeCell ref="E316:H316"/>
    <mergeCell ref="E319:G319"/>
    <mergeCell ref="E322:I322"/>
    <mergeCell ref="E334:I334"/>
    <mergeCell ref="E335:I335"/>
    <mergeCell ref="E342:I342"/>
    <mergeCell ref="E345:I345"/>
    <mergeCell ref="E348:I348"/>
    <mergeCell ref="E351:I351"/>
    <mergeCell ref="E353:I353"/>
    <mergeCell ref="E359:I359"/>
    <mergeCell ref="E154:F154"/>
    <mergeCell ref="E157:I157"/>
    <mergeCell ref="E159:I159"/>
    <mergeCell ref="E166:I166"/>
    <mergeCell ref="E167:I167"/>
    <mergeCell ref="E172:I172"/>
    <mergeCell ref="E173:I173"/>
    <mergeCell ref="E174:I174"/>
    <mergeCell ref="E179:I179"/>
    <mergeCell ref="E182:I182"/>
    <mergeCell ref="E183:I183"/>
    <mergeCell ref="E184:I184"/>
    <mergeCell ref="E197:H197"/>
    <mergeCell ref="E202:I202"/>
    <mergeCell ref="E203:I203"/>
    <mergeCell ref="E204:I204"/>
    <mergeCell ref="E210:F210"/>
    <mergeCell ref="E218:F218"/>
    <mergeCell ref="E220:I220"/>
    <mergeCell ref="E221:I221"/>
    <mergeCell ref="E224:I224"/>
    <mergeCell ref="E225:I225"/>
    <mergeCell ref="E226:I226"/>
    <mergeCell ref="E227:I227"/>
    <mergeCell ref="E231:I231"/>
    <mergeCell ref="E236:I236"/>
    <mergeCell ref="E237:I237"/>
    <mergeCell ref="E238:I238"/>
    <mergeCell ref="E243:I243"/>
    <mergeCell ref="E244:I244"/>
    <mergeCell ref="E250:I250"/>
    <mergeCell ref="E256:I256"/>
    <mergeCell ref="E264:I264"/>
    <mergeCell ref="E268:I268"/>
    <mergeCell ref="E270:I270"/>
    <mergeCell ref="E272:G272"/>
    <mergeCell ref="E275:I275"/>
    <mergeCell ref="E276:I276"/>
    <mergeCell ref="E280:I280"/>
    <mergeCell ref="E292:I292"/>
    <mergeCell ref="E293:I293"/>
    <mergeCell ref="E301:I301"/>
    <mergeCell ref="E365:I365"/>
    <mergeCell ref="E366:I366"/>
    <mergeCell ref="E372:I372"/>
    <mergeCell ref="E380:I380"/>
    <mergeCell ref="E381:I381"/>
    <mergeCell ref="E384:I384"/>
    <mergeCell ref="E387:I387"/>
    <mergeCell ref="E535:I535"/>
    <mergeCell ref="E536:I536"/>
    <mergeCell ref="E537:I537"/>
    <mergeCell ref="E538:I538"/>
    <mergeCell ref="E540:I540"/>
    <mergeCell ref="E541:I541"/>
    <mergeCell ref="E542:I542"/>
    <mergeCell ref="E543:I543"/>
    <mergeCell ref="E544:I544"/>
    <mergeCell ref="E547:I547"/>
    <mergeCell ref="E548:I548"/>
    <mergeCell ref="E550:I550"/>
    <mergeCell ref="E551:I551"/>
    <mergeCell ref="E561:H561"/>
    <mergeCell ref="E562:H562"/>
    <mergeCell ref="E563:H563"/>
    <mergeCell ref="E566:I566"/>
    <mergeCell ref="E568:I568"/>
    <mergeCell ref="E570:I570"/>
    <mergeCell ref="E576:I576"/>
    <mergeCell ref="E579:I579"/>
    <mergeCell ref="E580:I580"/>
    <mergeCell ref="E581:I581"/>
    <mergeCell ref="E584:I584"/>
    <mergeCell ref="E585:I585"/>
    <mergeCell ref="E586:I586"/>
    <mergeCell ref="E587:I587"/>
    <mergeCell ref="E588:I588"/>
    <mergeCell ref="E388:I388"/>
    <mergeCell ref="E389:I389"/>
    <mergeCell ref="E400:I400"/>
    <mergeCell ref="E408:I408"/>
    <mergeCell ref="E409:I409"/>
    <mergeCell ref="E410:I410"/>
    <mergeCell ref="E414:I414"/>
    <mergeCell ref="E415:I415"/>
    <mergeCell ref="E424:I424"/>
    <mergeCell ref="E428:I428"/>
    <mergeCell ref="E434:I434"/>
    <mergeCell ref="E435:I435"/>
    <mergeCell ref="E439:I439"/>
    <mergeCell ref="E443:H443"/>
    <mergeCell ref="E458:I458"/>
    <mergeCell ref="E459:I459"/>
    <mergeCell ref="E460:I460"/>
    <mergeCell ref="E476:I476"/>
    <mergeCell ref="E478:I478"/>
    <mergeCell ref="E479:I479"/>
    <mergeCell ref="E483:I483"/>
    <mergeCell ref="E484:I484"/>
    <mergeCell ref="E485:I485"/>
    <mergeCell ref="E486:I486"/>
    <mergeCell ref="E491:I491"/>
    <mergeCell ref="E492:I492"/>
    <mergeCell ref="E493:I493"/>
    <mergeCell ref="E494:I494"/>
    <mergeCell ref="E497:I497"/>
    <mergeCell ref="E504:H504"/>
    <mergeCell ref="E505:H505"/>
    <mergeCell ref="E510:H510"/>
    <mergeCell ref="E511:H511"/>
    <mergeCell ref="E512:H512"/>
    <mergeCell ref="E513:H513"/>
    <mergeCell ref="E515:I515"/>
    <mergeCell ref="E527:I527"/>
    <mergeCell ref="E529:I529"/>
    <mergeCell ref="E531:I531"/>
    <mergeCell ref="E532:I532"/>
    <mergeCell ref="E533:I533"/>
    <mergeCell ref="E534:I534"/>
    <mergeCell ref="E590:I590"/>
    <mergeCell ref="E592:I592"/>
    <mergeCell ref="E593:I593"/>
    <mergeCell ref="E594:I594"/>
    <mergeCell ref="E595:I595"/>
    <mergeCell ref="E596:I596"/>
    <mergeCell ref="E597:I597"/>
    <mergeCell ref="E650:I650"/>
    <mergeCell ref="E652:I652"/>
    <mergeCell ref="E653:I653"/>
    <mergeCell ref="E655:I655"/>
    <mergeCell ref="E656:I656"/>
    <mergeCell ref="E657:I657"/>
    <mergeCell ref="E659:I659"/>
    <mergeCell ref="E660:I660"/>
    <mergeCell ref="E661:I661"/>
    <mergeCell ref="E662:I662"/>
    <mergeCell ref="E663:I663"/>
    <mergeCell ref="E664:I664"/>
    <mergeCell ref="E665:I665"/>
    <mergeCell ref="E670:I670"/>
  </mergeCells>
  <dataValidations>
    <dataValidation type="list" allowBlank="1" showErrorMessage="1" sqref="M3:N1001">
      <formula1>"yes,no"</formula1>
    </dataValidation>
    <dataValidation type="list" allowBlank="1" sqref="F3:F4 F6:F7 F15 F22:F23 F25 E29:F29 F31 F35:F36 F40:F41 E44:F45 F47 F52 F55 F57 F60:F61 F63 E64 F66:F70 E73:E74 E76 F77 F81 E85 E87 E88:F88 F89:F90 F94 F97:F100 F102 E103:F103 F106 F121:F122 F124 F128:F130 F132:F133 F135:F136 F146 F149 F158 F160:F164 F171 F185 E210 F212:F216 E218 F219 F223 F229 F233:F235 F239 F241:F242 F245 F248:F249 F251:F252 F255 F258 F260:F261 F265 F308 F385:F386 F390 F392 F401 F404 E407:F407 F413 F417:F423 F425 F432:F433 F437:F438 F442 F444 F448:F449 F453 F457 F461 F465 F468 F470 F472 F474:F475 F481:F482 F489 E490:F490 F496 F503 F507 F522 F526 F530 F539 F545:F546 F549 E552:F552 F554:F555 F577 F583 F589 E591:F591 E599:F599 F603 F609 F627 F631 F635 F640 F644:F646 F651 F654 F658 F666:F669 F671:F674 F676 F678:F685 F694:F701 F703:F711 F713 F716 F718:F721 F723:F730 F732:F733 F736:F742 F745:F749 F751:F752 F755:F1001">
      <formula1>'Schools Table'!$A$3:$A$235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9.29"/>
    <col customWidth="1" min="2" max="2" width="11.29"/>
    <col customWidth="1" min="3" max="3" width="18.14"/>
    <col customWidth="1" min="4" max="4" width="19.43"/>
    <col customWidth="1" min="5" max="5" width="17.29"/>
    <col customWidth="1" min="6" max="6" width="25.0"/>
    <col customWidth="1" min="7" max="7" width="14.86"/>
    <col customWidth="1" min="8" max="8" width="9.14"/>
    <col customWidth="1" min="9" max="9" width="11.71"/>
    <col customWidth="1" min="10" max="10" width="6.57"/>
    <col customWidth="1" min="11" max="11" width="9.0"/>
    <col customWidth="1" min="12" max="12" width="8.43"/>
    <col customWidth="1" min="13" max="13" width="9.14"/>
    <col customWidth="1" min="14" max="14" width="13.14"/>
    <col customWidth="1" min="15" max="15" width="6.29"/>
    <col customWidth="1" min="16" max="16" width="5.14"/>
    <col customWidth="1" min="17" max="17" width="5.57"/>
    <col customWidth="1" min="18" max="18" width="4.86"/>
    <col customWidth="1" min="19" max="19" width="5.29"/>
    <col customWidth="1" min="20" max="20" width="4.86"/>
    <col customWidth="1" min="21" max="21" width="5.0"/>
    <col customWidth="1" min="22" max="23" width="4.57"/>
    <col customWidth="1" min="24" max="24" width="5.14"/>
    <col customWidth="1" min="25" max="25" width="4.0"/>
    <col customWidth="1" min="26" max="26" width="4.14"/>
    <col customWidth="1" min="27" max="27" width="5.57"/>
    <col customWidth="1" min="28" max="28" width="5.14"/>
    <col customWidth="1" min="29" max="29" width="4.86"/>
    <col customWidth="1" min="30" max="30" width="5.29"/>
    <col customWidth="1" min="31" max="31" width="4.57"/>
    <col customWidth="1" min="32" max="32" width="4.71"/>
    <col customWidth="1" min="33" max="33" width="4.57"/>
    <col customWidth="1" min="34" max="34" width="5.57"/>
    <col customWidth="1" min="35" max="35" width="5.43"/>
    <col customWidth="1" min="36" max="36" width="29.71"/>
  </cols>
  <sheetData>
    <row r="1">
      <c r="A1" s="69"/>
      <c r="B1" s="70" t="s">
        <v>0</v>
      </c>
      <c r="C1" s="70" t="s">
        <v>1</v>
      </c>
      <c r="D1" s="70" t="s">
        <v>2</v>
      </c>
      <c r="E1" s="70" t="s">
        <v>3</v>
      </c>
      <c r="F1" s="70" t="s">
        <v>4</v>
      </c>
      <c r="G1" s="70" t="s">
        <v>5</v>
      </c>
      <c r="H1" s="70" t="s">
        <v>6</v>
      </c>
      <c r="I1" s="70" t="s">
        <v>7</v>
      </c>
      <c r="J1" s="70" t="s">
        <v>8</v>
      </c>
      <c r="K1" s="71" t="s">
        <v>9</v>
      </c>
      <c r="L1" s="8" t="s">
        <v>136</v>
      </c>
      <c r="M1" s="8" t="s">
        <v>11</v>
      </c>
      <c r="N1" s="9" t="s">
        <v>12</v>
      </c>
      <c r="O1" s="70" t="s">
        <v>13</v>
      </c>
      <c r="P1" s="72" t="s">
        <v>14</v>
      </c>
      <c r="Q1" s="72" t="s">
        <v>15</v>
      </c>
      <c r="R1" s="72" t="s">
        <v>16</v>
      </c>
      <c r="S1" s="72" t="s">
        <v>17</v>
      </c>
      <c r="T1" s="72" t="s">
        <v>18</v>
      </c>
      <c r="U1" s="73" t="s">
        <v>19</v>
      </c>
      <c r="V1" s="73" t="s">
        <v>20</v>
      </c>
      <c r="W1" s="73" t="s">
        <v>21</v>
      </c>
      <c r="X1" s="73" t="s">
        <v>22</v>
      </c>
      <c r="Y1" s="73" t="s">
        <v>23</v>
      </c>
      <c r="Z1" s="74" t="s">
        <v>24</v>
      </c>
      <c r="AA1" s="74" t="s">
        <v>25</v>
      </c>
      <c r="AB1" s="74" t="s">
        <v>26</v>
      </c>
      <c r="AC1" s="74" t="s">
        <v>27</v>
      </c>
      <c r="AD1" s="74" t="s">
        <v>28</v>
      </c>
      <c r="AE1" s="75" t="s">
        <v>29</v>
      </c>
      <c r="AF1" s="75" t="s">
        <v>30</v>
      </c>
      <c r="AG1" s="75" t="s">
        <v>31</v>
      </c>
      <c r="AH1" s="75" t="s">
        <v>32</v>
      </c>
      <c r="AI1" s="75" t="s">
        <v>33</v>
      </c>
      <c r="AJ1" s="76" t="s">
        <v>34</v>
      </c>
    </row>
    <row r="2">
      <c r="A2" s="77">
        <f>COUNT($A$3:$A$884)</f>
        <v>283</v>
      </c>
      <c r="B2" s="69"/>
      <c r="C2" s="69"/>
      <c r="D2" s="69"/>
      <c r="E2" s="69"/>
      <c r="F2" s="69"/>
      <c r="G2" s="69"/>
      <c r="H2" s="69"/>
      <c r="I2" s="69"/>
      <c r="J2" s="77">
        <f>SUM($J$3:$J$884)</f>
        <v>50</v>
      </c>
      <c r="K2" s="77">
        <f>SUM($K$3:$K$884)</f>
        <v>184</v>
      </c>
      <c r="L2" s="77">
        <f>SUM($L$3:$L$884)</f>
        <v>49</v>
      </c>
      <c r="M2" s="77">
        <f t="shared" ref="M2:N2" si="1">COUNTIF(M3:M501,"yes")</f>
        <v>92</v>
      </c>
      <c r="N2" s="26">
        <f t="shared" si="1"/>
        <v>19</v>
      </c>
      <c r="O2" s="77">
        <f>SUM($O$3:$O$884)</f>
        <v>76</v>
      </c>
      <c r="P2" s="77">
        <f>SUM($P$3:$P$884)</f>
        <v>106</v>
      </c>
      <c r="Q2" s="77">
        <f>SUM($Q$3:$Q$884)</f>
        <v>68</v>
      </c>
      <c r="R2" s="77">
        <f>SUM($R$3:$R$884)</f>
        <v>88</v>
      </c>
      <c r="S2" s="77">
        <f>SUM($S$3:$S$884)</f>
        <v>12</v>
      </c>
      <c r="T2" s="77">
        <f>SUM($T$3:$T$884)</f>
        <v>7</v>
      </c>
      <c r="U2" s="77">
        <f>SUM($U$3:$U$884)</f>
        <v>197</v>
      </c>
      <c r="V2" s="77">
        <f>SUM($V$3:$V$884)</f>
        <v>113</v>
      </c>
      <c r="W2" s="77">
        <f>SUM($W$3:$W$884)</f>
        <v>153</v>
      </c>
      <c r="X2" s="77">
        <f>SUM($X$3:$X$884)</f>
        <v>26</v>
      </c>
      <c r="Y2" s="77">
        <f>SUM($Y$3:$Y$884)</f>
        <v>12</v>
      </c>
      <c r="Z2" s="77">
        <f>SUM($Z$3:$Z$884)</f>
        <v>142</v>
      </c>
      <c r="AA2" s="77">
        <f>SUM($AA$3:$AA$884)</f>
        <v>73</v>
      </c>
      <c r="AB2" s="77">
        <f>SUM($AB$3:$AB$884)</f>
        <v>163</v>
      </c>
      <c r="AC2" s="77">
        <f>SUM($AC$3:$AC$884)</f>
        <v>25</v>
      </c>
      <c r="AD2" s="77">
        <f>SUM($AD$3:$AD$884)</f>
        <v>14</v>
      </c>
      <c r="AE2" s="77">
        <f>SUM($AE$3:$AE$884)</f>
        <v>70</v>
      </c>
      <c r="AF2" s="77">
        <f>SUM($AF$3:$AF$884)</f>
        <v>28</v>
      </c>
      <c r="AG2" s="77">
        <f>SUM($AG$3:$AG$884)</f>
        <v>60</v>
      </c>
      <c r="AH2" s="77">
        <f>SUM($AH$3:$AH$884)</f>
        <v>6</v>
      </c>
      <c r="AI2" s="77">
        <f>SUM($AI$3:$AI$884)</f>
        <v>4</v>
      </c>
      <c r="AJ2" s="78">
        <f>SUM(O2:AI2)</f>
        <v>1443</v>
      </c>
    </row>
    <row r="3">
      <c r="A3" s="30">
        <v>14750.1</v>
      </c>
      <c r="B3" s="31">
        <v>44531.0</v>
      </c>
      <c r="C3" s="67"/>
      <c r="D3" s="32" t="s">
        <v>448</v>
      </c>
      <c r="E3" s="32" t="s">
        <v>36</v>
      </c>
      <c r="F3" s="32" t="s">
        <v>192</v>
      </c>
      <c r="G3" s="33" t="s">
        <v>38</v>
      </c>
      <c r="H3" s="34">
        <v>27606.0</v>
      </c>
      <c r="I3" s="35"/>
      <c r="J3" s="30">
        <v>0.0</v>
      </c>
      <c r="K3" s="30">
        <v>1.0</v>
      </c>
      <c r="L3" s="30">
        <v>0.0</v>
      </c>
      <c r="M3" s="32" t="s">
        <v>49</v>
      </c>
      <c r="N3" s="32" t="s">
        <v>39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79"/>
    </row>
    <row r="4">
      <c r="A4" s="30">
        <v>14750.2</v>
      </c>
      <c r="B4" s="31">
        <v>44531.0</v>
      </c>
      <c r="C4" s="67"/>
      <c r="D4" s="32" t="s">
        <v>448</v>
      </c>
      <c r="E4" s="32" t="s">
        <v>36</v>
      </c>
      <c r="F4" s="32" t="s">
        <v>192</v>
      </c>
      <c r="G4" s="32" t="s">
        <v>38</v>
      </c>
      <c r="H4" s="30">
        <v>27606.0</v>
      </c>
      <c r="I4" s="37"/>
      <c r="J4" s="30">
        <v>0.0</v>
      </c>
      <c r="K4" s="30">
        <v>1.0</v>
      </c>
      <c r="L4" s="30">
        <v>0.0</v>
      </c>
      <c r="M4" s="32" t="s">
        <v>49</v>
      </c>
      <c r="N4" s="32" t="s">
        <v>39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79"/>
    </row>
    <row r="5">
      <c r="A5" s="30">
        <v>14751.1</v>
      </c>
      <c r="B5" s="31">
        <v>44531.0</v>
      </c>
      <c r="C5" s="67"/>
      <c r="D5" s="32" t="s">
        <v>435</v>
      </c>
      <c r="E5" s="32" t="s">
        <v>397</v>
      </c>
      <c r="G5" s="38"/>
      <c r="H5" s="38"/>
      <c r="I5" s="35"/>
      <c r="J5" s="30">
        <v>0.0</v>
      </c>
      <c r="K5" s="30">
        <v>0.0</v>
      </c>
      <c r="L5" s="30">
        <v>1.0</v>
      </c>
      <c r="M5" s="32" t="s">
        <v>39</v>
      </c>
      <c r="N5" s="32" t="s">
        <v>39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79"/>
    </row>
    <row r="6">
      <c r="A6" s="30">
        <v>14751.2</v>
      </c>
      <c r="B6" s="31">
        <v>44531.0</v>
      </c>
      <c r="C6" s="67"/>
      <c r="D6" s="32" t="s">
        <v>435</v>
      </c>
      <c r="E6" s="32" t="s">
        <v>397</v>
      </c>
      <c r="F6" s="32" t="s">
        <v>161</v>
      </c>
      <c r="G6" s="33" t="s">
        <v>51</v>
      </c>
      <c r="H6" s="34">
        <v>27502.0</v>
      </c>
      <c r="I6" s="35"/>
      <c r="J6" s="30">
        <v>0.0</v>
      </c>
      <c r="K6" s="30">
        <v>1.0</v>
      </c>
      <c r="L6" s="30">
        <v>0.0</v>
      </c>
      <c r="M6" s="32" t="s">
        <v>39</v>
      </c>
      <c r="N6" s="32" t="s">
        <v>39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79"/>
    </row>
    <row r="7">
      <c r="A7" s="30">
        <v>14751.3</v>
      </c>
      <c r="B7" s="31">
        <v>44531.0</v>
      </c>
      <c r="C7" s="67"/>
      <c r="D7" s="32" t="s">
        <v>435</v>
      </c>
      <c r="E7" s="32" t="s">
        <v>397</v>
      </c>
      <c r="G7" s="38"/>
      <c r="H7" s="38"/>
      <c r="I7" s="35"/>
      <c r="J7" s="30">
        <v>1.0</v>
      </c>
      <c r="K7" s="30">
        <v>0.0</v>
      </c>
      <c r="L7" s="30">
        <v>0.0</v>
      </c>
      <c r="M7" s="32" t="s">
        <v>39</v>
      </c>
      <c r="N7" s="32" t="s">
        <v>39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79"/>
    </row>
    <row r="8">
      <c r="A8" s="30">
        <v>14751.4</v>
      </c>
      <c r="B8" s="31">
        <v>44531.0</v>
      </c>
      <c r="C8" s="67"/>
      <c r="D8" s="32" t="s">
        <v>435</v>
      </c>
      <c r="E8" s="32" t="s">
        <v>397</v>
      </c>
      <c r="G8" s="38"/>
      <c r="H8" s="38"/>
      <c r="I8" s="35"/>
      <c r="J8" s="30">
        <v>1.0</v>
      </c>
      <c r="K8" s="30">
        <v>0.0</v>
      </c>
      <c r="L8" s="30">
        <v>0.0</v>
      </c>
      <c r="M8" s="32" t="s">
        <v>39</v>
      </c>
      <c r="N8" s="32" t="s">
        <v>39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79"/>
    </row>
    <row r="9">
      <c r="A9" s="30">
        <v>14752.1</v>
      </c>
      <c r="B9" s="31">
        <v>44531.0</v>
      </c>
      <c r="C9" s="31">
        <v>44531.0</v>
      </c>
      <c r="D9" s="32" t="s">
        <v>379</v>
      </c>
      <c r="E9" s="32" t="s">
        <v>104</v>
      </c>
      <c r="F9" s="32" t="s">
        <v>346</v>
      </c>
      <c r="G9" s="33" t="s">
        <v>51</v>
      </c>
      <c r="H9" s="34">
        <v>27502.0</v>
      </c>
      <c r="I9" s="35"/>
      <c r="J9" s="30">
        <v>0.0</v>
      </c>
      <c r="K9" s="30">
        <v>1.0</v>
      </c>
      <c r="L9" s="30">
        <v>0.0</v>
      </c>
      <c r="M9" s="32" t="s">
        <v>39</v>
      </c>
      <c r="N9" s="32" t="s">
        <v>39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1.0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79"/>
    </row>
    <row r="10">
      <c r="A10" s="30">
        <v>14752.2</v>
      </c>
      <c r="B10" s="31">
        <v>44531.0</v>
      </c>
      <c r="C10" s="31">
        <v>44531.0</v>
      </c>
      <c r="D10" s="32" t="s">
        <v>379</v>
      </c>
      <c r="E10" s="32" t="s">
        <v>104</v>
      </c>
      <c r="F10" s="32" t="s">
        <v>106</v>
      </c>
      <c r="G10" s="33" t="s">
        <v>107</v>
      </c>
      <c r="H10" s="34">
        <v>27518.0</v>
      </c>
      <c r="I10" s="35"/>
      <c r="J10" s="30">
        <v>0.0</v>
      </c>
      <c r="K10" s="30">
        <v>1.0</v>
      </c>
      <c r="L10" s="30">
        <v>0.0</v>
      </c>
      <c r="M10" s="32" t="s">
        <v>39</v>
      </c>
      <c r="N10" s="32" t="s">
        <v>39</v>
      </c>
      <c r="O10" s="30">
        <v>1.0</v>
      </c>
      <c r="P10" s="30">
        <v>0.0</v>
      </c>
      <c r="Q10" s="30">
        <v>0.0</v>
      </c>
      <c r="R10" s="30">
        <v>0.0</v>
      </c>
      <c r="S10" s="30">
        <v>0.0</v>
      </c>
      <c r="T10" s="30">
        <v>1.0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79"/>
    </row>
    <row r="11">
      <c r="A11" s="30">
        <v>14752.3</v>
      </c>
      <c r="B11" s="31">
        <v>44531.0</v>
      </c>
      <c r="C11" s="31">
        <v>44531.0</v>
      </c>
      <c r="D11" s="32" t="s">
        <v>379</v>
      </c>
      <c r="E11" s="32" t="s">
        <v>104</v>
      </c>
      <c r="F11" s="32" t="s">
        <v>106</v>
      </c>
      <c r="G11" s="33" t="s">
        <v>107</v>
      </c>
      <c r="H11" s="34">
        <v>27518.0</v>
      </c>
      <c r="I11" s="35"/>
      <c r="J11" s="30">
        <v>0.0</v>
      </c>
      <c r="K11" s="30">
        <v>1.0</v>
      </c>
      <c r="L11" s="30">
        <v>0.0</v>
      </c>
      <c r="M11" s="32" t="s">
        <v>39</v>
      </c>
      <c r="N11" s="32" t="s">
        <v>39</v>
      </c>
      <c r="O11" s="30">
        <v>1.0</v>
      </c>
      <c r="P11" s="30">
        <v>0.0</v>
      </c>
      <c r="Q11" s="30">
        <v>0.0</v>
      </c>
      <c r="R11" s="30">
        <v>0.0</v>
      </c>
      <c r="S11" s="30">
        <v>0.0</v>
      </c>
      <c r="T11" s="30">
        <v>1.0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79"/>
    </row>
    <row r="12">
      <c r="A12" s="30">
        <v>14753.1</v>
      </c>
      <c r="B12" s="31">
        <v>44531.0</v>
      </c>
      <c r="C12" s="31">
        <v>44540.0</v>
      </c>
      <c r="D12" s="32" t="s">
        <v>282</v>
      </c>
      <c r="E12" s="32" t="s">
        <v>36</v>
      </c>
      <c r="F12" s="32" t="s">
        <v>338</v>
      </c>
      <c r="G12" s="32" t="s">
        <v>38</v>
      </c>
      <c r="H12" s="30">
        <v>27614.0</v>
      </c>
      <c r="I12" s="37"/>
      <c r="J12" s="30">
        <v>0.0</v>
      </c>
      <c r="K12" s="30">
        <v>1.0</v>
      </c>
      <c r="L12" s="30">
        <v>0.0</v>
      </c>
      <c r="M12" s="32" t="s">
        <v>49</v>
      </c>
      <c r="N12" s="32" t="s">
        <v>39</v>
      </c>
      <c r="O12" s="30">
        <v>5.0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12.0</v>
      </c>
      <c r="V12" s="30">
        <v>6.0</v>
      </c>
      <c r="W12" s="30">
        <v>10.0</v>
      </c>
      <c r="X12" s="30">
        <v>2.0</v>
      </c>
      <c r="Y12" s="30">
        <v>1.0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79"/>
    </row>
    <row r="13">
      <c r="A13" s="30">
        <v>14754.1</v>
      </c>
      <c r="B13" s="31">
        <v>44531.0</v>
      </c>
      <c r="C13" s="67"/>
      <c r="D13" s="32" t="s">
        <v>435</v>
      </c>
      <c r="E13" s="32" t="s">
        <v>397</v>
      </c>
      <c r="F13" s="32" t="s">
        <v>40</v>
      </c>
      <c r="G13" s="37"/>
      <c r="H13" s="37"/>
      <c r="I13" s="37"/>
      <c r="J13" s="30">
        <v>0.0</v>
      </c>
      <c r="K13" s="30">
        <v>1.0</v>
      </c>
      <c r="L13" s="30">
        <v>0.0</v>
      </c>
      <c r="M13" s="32" t="s">
        <v>39</v>
      </c>
      <c r="N13" s="32" t="s">
        <v>39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0.0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79"/>
    </row>
    <row r="14">
      <c r="A14" s="30">
        <v>14754.2</v>
      </c>
      <c r="B14" s="31">
        <v>44531.0</v>
      </c>
      <c r="C14" s="67"/>
      <c r="D14" s="32" t="s">
        <v>435</v>
      </c>
      <c r="E14" s="32" t="s">
        <v>397</v>
      </c>
      <c r="F14" s="32" t="s">
        <v>85</v>
      </c>
      <c r="G14" s="33" t="s">
        <v>86</v>
      </c>
      <c r="H14" s="34">
        <v>27591.0</v>
      </c>
      <c r="I14" s="37"/>
      <c r="J14" s="30">
        <v>0.0</v>
      </c>
      <c r="K14" s="30">
        <v>1.0</v>
      </c>
      <c r="L14" s="30">
        <v>0.0</v>
      </c>
      <c r="M14" s="32" t="s">
        <v>39</v>
      </c>
      <c r="N14" s="32" t="s">
        <v>39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0.0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79"/>
    </row>
    <row r="15">
      <c r="A15" s="30">
        <v>14754.3</v>
      </c>
      <c r="B15" s="31">
        <v>44531.0</v>
      </c>
      <c r="C15" s="67"/>
      <c r="D15" s="32" t="s">
        <v>435</v>
      </c>
      <c r="E15" s="32" t="s">
        <v>397</v>
      </c>
      <c r="G15" s="38"/>
      <c r="H15" s="38"/>
      <c r="I15" s="35"/>
      <c r="J15" s="30">
        <v>0.0</v>
      </c>
      <c r="K15" s="30">
        <v>0.0</v>
      </c>
      <c r="L15" s="30">
        <v>1.0</v>
      </c>
      <c r="M15" s="32" t="s">
        <v>39</v>
      </c>
      <c r="N15" s="32" t="s">
        <v>39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0.0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79"/>
    </row>
    <row r="16">
      <c r="A16" s="30">
        <v>14754.4</v>
      </c>
      <c r="B16" s="31">
        <v>44531.0</v>
      </c>
      <c r="C16" s="67"/>
      <c r="D16" s="32" t="s">
        <v>435</v>
      </c>
      <c r="E16" s="32" t="s">
        <v>397</v>
      </c>
      <c r="G16" s="37"/>
      <c r="H16" s="37"/>
      <c r="I16" s="37"/>
      <c r="J16" s="30">
        <v>1.0</v>
      </c>
      <c r="K16" s="30">
        <v>0.0</v>
      </c>
      <c r="L16" s="30">
        <v>0.0</v>
      </c>
      <c r="M16" s="32" t="s">
        <v>39</v>
      </c>
      <c r="N16" s="32" t="s">
        <v>39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0.0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79"/>
    </row>
    <row r="17">
      <c r="A17" s="30">
        <v>14755.1</v>
      </c>
      <c r="B17" s="31">
        <v>44531.0</v>
      </c>
      <c r="C17" s="67"/>
      <c r="D17" s="32" t="s">
        <v>416</v>
      </c>
      <c r="E17" s="32" t="s">
        <v>36</v>
      </c>
      <c r="J17" s="30">
        <v>1.0</v>
      </c>
      <c r="K17" s="30">
        <v>0.0</v>
      </c>
      <c r="L17" s="30">
        <v>0.0</v>
      </c>
      <c r="M17" s="32" t="s">
        <v>39</v>
      </c>
      <c r="N17" s="32" t="s">
        <v>39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0.0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79"/>
    </row>
    <row r="18">
      <c r="A18" s="30">
        <v>14755.2</v>
      </c>
      <c r="B18" s="31">
        <v>44531.0</v>
      </c>
      <c r="C18" s="67"/>
      <c r="D18" s="32" t="s">
        <v>416</v>
      </c>
      <c r="E18" s="32" t="s">
        <v>36</v>
      </c>
      <c r="F18" s="32" t="s">
        <v>182</v>
      </c>
      <c r="G18" s="33" t="s">
        <v>38</v>
      </c>
      <c r="H18" s="34">
        <v>27609.0</v>
      </c>
      <c r="I18" s="35"/>
      <c r="J18" s="30">
        <v>0.0</v>
      </c>
      <c r="K18" s="30">
        <v>1.0</v>
      </c>
      <c r="L18" s="30">
        <v>0.0</v>
      </c>
      <c r="M18" s="32" t="s">
        <v>39</v>
      </c>
      <c r="N18" s="32" t="s">
        <v>39</v>
      </c>
      <c r="O18" s="30">
        <v>0.0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0.0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79"/>
    </row>
    <row r="19">
      <c r="A19" s="30">
        <v>14756.1</v>
      </c>
      <c r="B19" s="31">
        <v>44531.0</v>
      </c>
      <c r="C19" s="31">
        <v>44531.0</v>
      </c>
      <c r="D19" s="32" t="s">
        <v>93</v>
      </c>
      <c r="E19" s="32" t="s">
        <v>94</v>
      </c>
      <c r="J19" s="30">
        <v>0.0</v>
      </c>
      <c r="K19" s="30">
        <v>0.0</v>
      </c>
      <c r="L19" s="30">
        <v>1.0</v>
      </c>
      <c r="M19" s="32" t="s">
        <v>39</v>
      </c>
      <c r="N19" s="32" t="s">
        <v>39</v>
      </c>
      <c r="O19" s="30">
        <v>2.0</v>
      </c>
      <c r="P19" s="30">
        <v>10.0</v>
      </c>
      <c r="Q19" s="30">
        <v>6.0</v>
      </c>
      <c r="R19" s="30">
        <v>2.0</v>
      </c>
      <c r="S19" s="30">
        <v>1.0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0.0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79"/>
    </row>
    <row r="20">
      <c r="A20" s="30">
        <v>14756.2</v>
      </c>
      <c r="B20" s="31">
        <v>44531.0</v>
      </c>
      <c r="C20" s="31">
        <v>44531.0</v>
      </c>
      <c r="D20" s="32" t="s">
        <v>93</v>
      </c>
      <c r="E20" s="32" t="s">
        <v>94</v>
      </c>
      <c r="J20" s="30">
        <v>0.0</v>
      </c>
      <c r="K20" s="30">
        <v>0.0</v>
      </c>
      <c r="L20" s="30">
        <v>1.0</v>
      </c>
      <c r="M20" s="32" t="s">
        <v>39</v>
      </c>
      <c r="N20" s="32" t="s">
        <v>39</v>
      </c>
      <c r="O20" s="30">
        <v>2.0</v>
      </c>
      <c r="P20" s="30">
        <v>10.0</v>
      </c>
      <c r="Q20" s="30">
        <v>6.0</v>
      </c>
      <c r="R20" s="30">
        <v>2.0</v>
      </c>
      <c r="S20" s="30">
        <v>1.0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0.0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79"/>
    </row>
    <row r="21">
      <c r="A21" s="30">
        <v>14757.1</v>
      </c>
      <c r="B21" s="31">
        <v>44531.0</v>
      </c>
      <c r="C21" s="67"/>
      <c r="D21" s="32" t="s">
        <v>416</v>
      </c>
      <c r="E21" s="32" t="s">
        <v>36</v>
      </c>
      <c r="F21" s="32" t="s">
        <v>147</v>
      </c>
      <c r="G21" s="33" t="s">
        <v>38</v>
      </c>
      <c r="H21" s="34">
        <v>27612.0</v>
      </c>
      <c r="I21" s="35"/>
      <c r="J21" s="30">
        <v>0.0</v>
      </c>
      <c r="K21" s="30">
        <v>1.0</v>
      </c>
      <c r="L21" s="30">
        <v>0.0</v>
      </c>
      <c r="M21" s="32" t="s">
        <v>39</v>
      </c>
      <c r="N21" s="32" t="s">
        <v>39</v>
      </c>
      <c r="O21" s="30">
        <v>0.0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0.0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79"/>
    </row>
    <row r="22">
      <c r="A22" s="30">
        <v>14757.2</v>
      </c>
      <c r="B22" s="31">
        <v>44531.0</v>
      </c>
      <c r="C22" s="67"/>
      <c r="D22" s="32" t="s">
        <v>416</v>
      </c>
      <c r="E22" s="32" t="s">
        <v>36</v>
      </c>
      <c r="F22" s="32" t="s">
        <v>147</v>
      </c>
      <c r="G22" s="33" t="s">
        <v>38</v>
      </c>
      <c r="H22" s="34">
        <v>27612.0</v>
      </c>
      <c r="I22" s="35"/>
      <c r="J22" s="30">
        <v>0.0</v>
      </c>
      <c r="K22" s="30">
        <v>1.0</v>
      </c>
      <c r="L22" s="30">
        <v>0.0</v>
      </c>
      <c r="M22" s="32" t="s">
        <v>39</v>
      </c>
      <c r="N22" s="32" t="s">
        <v>39</v>
      </c>
      <c r="O22" s="30">
        <v>0.0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0.0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79"/>
    </row>
    <row r="23">
      <c r="A23" s="30">
        <v>14757.3</v>
      </c>
      <c r="B23" s="31">
        <v>44531.0</v>
      </c>
      <c r="C23" s="67"/>
      <c r="D23" s="32" t="s">
        <v>416</v>
      </c>
      <c r="E23" s="32" t="s">
        <v>36</v>
      </c>
      <c r="J23" s="30">
        <v>0.0</v>
      </c>
      <c r="K23" s="30">
        <v>0.0</v>
      </c>
      <c r="L23" s="30">
        <v>1.0</v>
      </c>
      <c r="M23" s="32" t="s">
        <v>39</v>
      </c>
      <c r="N23" s="32" t="s">
        <v>39</v>
      </c>
      <c r="O23" s="30">
        <v>0.0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0.0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79"/>
    </row>
    <row r="24">
      <c r="A24" s="30">
        <v>14757.4</v>
      </c>
      <c r="B24" s="31">
        <v>44531.0</v>
      </c>
      <c r="C24" s="67"/>
      <c r="D24" s="32" t="s">
        <v>416</v>
      </c>
      <c r="E24" s="32" t="s">
        <v>36</v>
      </c>
      <c r="J24" s="30">
        <v>1.0</v>
      </c>
      <c r="K24" s="30">
        <v>0.0</v>
      </c>
      <c r="L24" s="30">
        <v>0.0</v>
      </c>
      <c r="M24" s="32" t="s">
        <v>39</v>
      </c>
      <c r="N24" s="32" t="s">
        <v>39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0.0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79"/>
    </row>
    <row r="25">
      <c r="A25" s="30">
        <v>14757.5</v>
      </c>
      <c r="B25" s="31">
        <v>44531.0</v>
      </c>
      <c r="C25" s="67"/>
      <c r="D25" s="32" t="s">
        <v>416</v>
      </c>
      <c r="E25" s="32" t="s">
        <v>36</v>
      </c>
      <c r="J25" s="30">
        <v>0.0</v>
      </c>
      <c r="K25" s="30">
        <v>0.0</v>
      </c>
      <c r="L25" s="30">
        <v>1.0</v>
      </c>
      <c r="M25" s="32" t="s">
        <v>39</v>
      </c>
      <c r="N25" s="32" t="s">
        <v>39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0.0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79"/>
    </row>
    <row r="26">
      <c r="A26" s="30">
        <v>14758.1</v>
      </c>
      <c r="B26" s="31">
        <v>44531.0</v>
      </c>
      <c r="C26" s="67"/>
      <c r="D26" s="32" t="s">
        <v>184</v>
      </c>
      <c r="E26" s="32" t="s">
        <v>36</v>
      </c>
      <c r="F26" s="32" t="s">
        <v>254</v>
      </c>
      <c r="G26" s="32" t="s">
        <v>38</v>
      </c>
      <c r="H26" s="30">
        <v>27615.0</v>
      </c>
      <c r="I26" s="37"/>
      <c r="J26" s="30">
        <v>0.0</v>
      </c>
      <c r="K26" s="30">
        <v>1.0</v>
      </c>
      <c r="L26" s="30">
        <v>0.0</v>
      </c>
      <c r="M26" s="32" t="s">
        <v>49</v>
      </c>
      <c r="N26" s="32" t="s">
        <v>39</v>
      </c>
      <c r="O26" s="30">
        <v>0.0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0.0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79"/>
    </row>
    <row r="27">
      <c r="A27" s="30">
        <v>14758.2</v>
      </c>
      <c r="B27" s="31">
        <v>44531.0</v>
      </c>
      <c r="C27" s="67"/>
      <c r="D27" s="32" t="s">
        <v>184</v>
      </c>
      <c r="E27" s="32" t="s">
        <v>36</v>
      </c>
      <c r="F27" s="32" t="s">
        <v>254</v>
      </c>
      <c r="G27" s="33" t="s">
        <v>38</v>
      </c>
      <c r="H27" s="34">
        <v>27615.0</v>
      </c>
      <c r="I27" s="35"/>
      <c r="J27" s="30">
        <v>0.0</v>
      </c>
      <c r="K27" s="30">
        <v>1.0</v>
      </c>
      <c r="L27" s="30">
        <v>0.0</v>
      </c>
      <c r="M27" s="32" t="s">
        <v>49</v>
      </c>
      <c r="N27" s="32" t="s">
        <v>39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0.0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79"/>
    </row>
    <row r="28">
      <c r="A28" s="30">
        <v>14759.1</v>
      </c>
      <c r="B28" s="31">
        <v>44531.0</v>
      </c>
      <c r="C28" s="67"/>
      <c r="D28" s="32" t="s">
        <v>35</v>
      </c>
      <c r="E28" s="32" t="s">
        <v>36</v>
      </c>
      <c r="F28" s="32" t="s">
        <v>112</v>
      </c>
      <c r="G28" s="33" t="s">
        <v>38</v>
      </c>
      <c r="H28" s="34">
        <v>27610.0</v>
      </c>
      <c r="I28" s="35"/>
      <c r="J28" s="30">
        <v>0.0</v>
      </c>
      <c r="K28" s="30">
        <v>1.0</v>
      </c>
      <c r="L28" s="30">
        <v>0.0</v>
      </c>
      <c r="M28" s="32" t="s">
        <v>49</v>
      </c>
      <c r="N28" s="32" t="s">
        <v>39</v>
      </c>
      <c r="O28" s="30">
        <v>2.0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1.0</v>
      </c>
      <c r="Z28" s="30">
        <v>0.0</v>
      </c>
      <c r="AA28" s="30">
        <v>0.0</v>
      </c>
      <c r="AB28" s="30">
        <v>0.0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79"/>
    </row>
    <row r="29">
      <c r="A29" s="30">
        <v>14759.2</v>
      </c>
      <c r="B29" s="31">
        <v>44531.0</v>
      </c>
      <c r="C29" s="67"/>
      <c r="D29" s="32" t="s">
        <v>35</v>
      </c>
      <c r="E29" s="32" t="s">
        <v>36</v>
      </c>
      <c r="F29" s="32" t="s">
        <v>112</v>
      </c>
      <c r="G29" s="32" t="s">
        <v>38</v>
      </c>
      <c r="H29" s="34">
        <v>27610.0</v>
      </c>
      <c r="I29" s="35"/>
      <c r="J29" s="30">
        <v>0.0</v>
      </c>
      <c r="K29" s="30">
        <v>1.0</v>
      </c>
      <c r="L29" s="30">
        <v>0.0</v>
      </c>
      <c r="M29" s="32" t="s">
        <v>49</v>
      </c>
      <c r="N29" s="32" t="s">
        <v>39</v>
      </c>
      <c r="O29" s="30">
        <v>2.0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1.0</v>
      </c>
      <c r="Z29" s="30">
        <v>0.0</v>
      </c>
      <c r="AA29" s="30">
        <v>0.0</v>
      </c>
      <c r="AB29" s="30">
        <v>0.0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79"/>
    </row>
    <row r="30">
      <c r="A30" s="30">
        <v>14759.3</v>
      </c>
      <c r="B30" s="31">
        <v>44531.0</v>
      </c>
      <c r="C30" s="67"/>
      <c r="D30" s="32" t="s">
        <v>35</v>
      </c>
      <c r="E30" s="32" t="s">
        <v>36</v>
      </c>
      <c r="J30" s="30">
        <v>0.0</v>
      </c>
      <c r="K30" s="30">
        <v>0.0</v>
      </c>
      <c r="L30" s="30">
        <v>1.0</v>
      </c>
      <c r="M30" s="32" t="s">
        <v>49</v>
      </c>
      <c r="N30" s="32" t="s">
        <v>39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0.0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79"/>
    </row>
    <row r="31">
      <c r="A31" s="30">
        <v>14760.1</v>
      </c>
      <c r="B31" s="31">
        <v>44532.0</v>
      </c>
      <c r="C31" s="67"/>
      <c r="D31" s="32" t="s">
        <v>178</v>
      </c>
      <c r="E31" s="32" t="s">
        <v>36</v>
      </c>
      <c r="F31" s="32" t="s">
        <v>179</v>
      </c>
      <c r="G31" s="32" t="s">
        <v>38</v>
      </c>
      <c r="H31" s="30">
        <v>27616.0</v>
      </c>
      <c r="I31" s="37"/>
      <c r="J31" s="30">
        <v>0.0</v>
      </c>
      <c r="K31" s="30">
        <v>1.0</v>
      </c>
      <c r="L31" s="30">
        <v>0.0</v>
      </c>
      <c r="M31" s="32" t="s">
        <v>39</v>
      </c>
      <c r="N31" s="32" t="s">
        <v>39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0.0</v>
      </c>
      <c r="AA31" s="30">
        <v>0.0</v>
      </c>
      <c r="AB31" s="30">
        <v>0.0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79"/>
    </row>
    <row r="32">
      <c r="A32" s="30">
        <v>14760.2</v>
      </c>
      <c r="B32" s="31">
        <v>44532.0</v>
      </c>
      <c r="C32" s="67"/>
      <c r="D32" s="32" t="s">
        <v>178</v>
      </c>
      <c r="E32" s="32" t="s">
        <v>36</v>
      </c>
      <c r="J32" s="30">
        <v>1.0</v>
      </c>
      <c r="K32" s="30">
        <v>0.0</v>
      </c>
      <c r="L32" s="30">
        <v>0.0</v>
      </c>
      <c r="M32" s="32" t="s">
        <v>39</v>
      </c>
      <c r="N32" s="32" t="s">
        <v>39</v>
      </c>
      <c r="O32" s="30">
        <v>0.0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0.0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79"/>
    </row>
    <row r="33" ht="13.5" customHeight="1">
      <c r="A33" s="30">
        <v>14761.1</v>
      </c>
      <c r="B33" s="31">
        <v>44532.0</v>
      </c>
      <c r="C33" s="67"/>
      <c r="D33" s="32" t="s">
        <v>425</v>
      </c>
      <c r="E33" s="32" t="s">
        <v>36</v>
      </c>
      <c r="F33" s="32" t="s">
        <v>284</v>
      </c>
      <c r="G33" s="32" t="s">
        <v>107</v>
      </c>
      <c r="H33" s="30">
        <v>27513.0</v>
      </c>
      <c r="I33" s="35"/>
      <c r="J33" s="30">
        <v>0.0</v>
      </c>
      <c r="K33" s="30">
        <v>1.0</v>
      </c>
      <c r="L33" s="30">
        <v>0.0</v>
      </c>
      <c r="M33" s="32" t="s">
        <v>39</v>
      </c>
      <c r="N33" s="32" t="s">
        <v>39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0.0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79"/>
    </row>
    <row r="34" ht="13.5" customHeight="1">
      <c r="A34" s="30">
        <v>14761.2</v>
      </c>
      <c r="B34" s="31">
        <v>44532.0</v>
      </c>
      <c r="C34" s="67"/>
      <c r="D34" s="32" t="s">
        <v>425</v>
      </c>
      <c r="E34" s="32" t="s">
        <v>36</v>
      </c>
      <c r="F34" s="32" t="s">
        <v>164</v>
      </c>
      <c r="G34" s="32" t="s">
        <v>165</v>
      </c>
      <c r="H34" s="30">
        <v>27560.0</v>
      </c>
      <c r="I34" s="35"/>
      <c r="J34" s="30">
        <v>0.0</v>
      </c>
      <c r="K34" s="30">
        <v>1.0</v>
      </c>
      <c r="L34" s="30">
        <v>0.0</v>
      </c>
      <c r="M34" s="32" t="s">
        <v>39</v>
      </c>
      <c r="N34" s="32" t="s">
        <v>39</v>
      </c>
      <c r="O34" s="30">
        <v>0.0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0.0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79"/>
    </row>
    <row r="35">
      <c r="A35" s="30">
        <v>14761.3</v>
      </c>
      <c r="B35" s="31">
        <v>44532.0</v>
      </c>
      <c r="C35" s="67"/>
      <c r="D35" s="32" t="s">
        <v>425</v>
      </c>
      <c r="E35" s="32" t="s">
        <v>36</v>
      </c>
      <c r="F35" s="32" t="s">
        <v>376</v>
      </c>
      <c r="G35" s="33" t="s">
        <v>107</v>
      </c>
      <c r="H35" s="34">
        <v>27519.0</v>
      </c>
      <c r="I35" s="35"/>
      <c r="J35" s="30">
        <v>0.0</v>
      </c>
      <c r="K35" s="30">
        <v>1.0</v>
      </c>
      <c r="L35" s="30">
        <v>0.0</v>
      </c>
      <c r="M35" s="32" t="s">
        <v>39</v>
      </c>
      <c r="N35" s="32" t="s">
        <v>39</v>
      </c>
      <c r="O35" s="30">
        <v>0.0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0.0</v>
      </c>
      <c r="AC35" s="30">
        <v>0.0</v>
      </c>
      <c r="AD35" s="30">
        <v>0.0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79"/>
    </row>
    <row r="36">
      <c r="A36" s="30">
        <v>14762.1</v>
      </c>
      <c r="B36" s="31">
        <v>44532.0</v>
      </c>
      <c r="C36" s="67"/>
      <c r="D36" s="32" t="s">
        <v>425</v>
      </c>
      <c r="E36" s="32" t="s">
        <v>36</v>
      </c>
      <c r="F36" s="32" t="s">
        <v>284</v>
      </c>
      <c r="G36" s="33" t="s">
        <v>107</v>
      </c>
      <c r="H36" s="34">
        <v>27513.0</v>
      </c>
      <c r="I36" s="35"/>
      <c r="J36" s="30">
        <v>0.0</v>
      </c>
      <c r="K36" s="30">
        <v>1.0</v>
      </c>
      <c r="L36" s="30">
        <v>0.0</v>
      </c>
      <c r="M36" s="32" t="s">
        <v>39</v>
      </c>
      <c r="N36" s="32" t="s">
        <v>39</v>
      </c>
      <c r="O36" s="30">
        <v>0.0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0.0</v>
      </c>
      <c r="AC36" s="30">
        <v>0.0</v>
      </c>
      <c r="AD36" s="30">
        <v>0.0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79"/>
    </row>
    <row r="37">
      <c r="A37" s="30">
        <v>14762.2</v>
      </c>
      <c r="B37" s="31">
        <v>44532.0</v>
      </c>
      <c r="C37" s="67"/>
      <c r="D37" s="32" t="s">
        <v>425</v>
      </c>
      <c r="E37" s="32" t="s">
        <v>36</v>
      </c>
      <c r="F37" s="32" t="s">
        <v>290</v>
      </c>
      <c r="G37" s="33" t="s">
        <v>107</v>
      </c>
      <c r="H37" s="34">
        <v>27513.0</v>
      </c>
      <c r="I37" s="35"/>
      <c r="J37" s="30">
        <v>0.0</v>
      </c>
      <c r="K37" s="30">
        <v>1.0</v>
      </c>
      <c r="L37" s="30">
        <v>0.0</v>
      </c>
      <c r="M37" s="32" t="s">
        <v>39</v>
      </c>
      <c r="N37" s="32" t="s">
        <v>39</v>
      </c>
      <c r="O37" s="30">
        <v>0.0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0.0</v>
      </c>
      <c r="AC37" s="30">
        <v>0.0</v>
      </c>
      <c r="AD37" s="30">
        <v>0.0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79"/>
    </row>
    <row r="38">
      <c r="A38" s="30">
        <v>14762.3</v>
      </c>
      <c r="B38" s="31">
        <v>44532.0</v>
      </c>
      <c r="C38" s="67"/>
      <c r="D38" s="32" t="s">
        <v>425</v>
      </c>
      <c r="E38" s="32" t="s">
        <v>36</v>
      </c>
      <c r="F38" s="32" t="s">
        <v>280</v>
      </c>
      <c r="G38" s="33" t="s">
        <v>107</v>
      </c>
      <c r="H38" s="34">
        <v>27511.0</v>
      </c>
      <c r="I38" s="35"/>
      <c r="J38" s="30">
        <v>0.0</v>
      </c>
      <c r="K38" s="30">
        <v>1.0</v>
      </c>
      <c r="L38" s="30">
        <v>0.0</v>
      </c>
      <c r="M38" s="32" t="s">
        <v>39</v>
      </c>
      <c r="N38" s="32" t="s">
        <v>39</v>
      </c>
      <c r="O38" s="30">
        <v>0.0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30">
        <v>0.0</v>
      </c>
      <c r="Y38" s="30">
        <v>0.0</v>
      </c>
      <c r="Z38" s="30">
        <v>0.0</v>
      </c>
      <c r="AA38" s="30">
        <v>0.0</v>
      </c>
      <c r="AB38" s="30">
        <v>0.0</v>
      </c>
      <c r="AC38" s="30">
        <v>0.0</v>
      </c>
      <c r="AD38" s="30">
        <v>0.0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79"/>
    </row>
    <row r="39">
      <c r="A39" s="30">
        <v>14762.4</v>
      </c>
      <c r="B39" s="31">
        <v>44532.0</v>
      </c>
      <c r="C39" s="67"/>
      <c r="D39" s="32" t="s">
        <v>425</v>
      </c>
      <c r="E39" s="32" t="s">
        <v>36</v>
      </c>
      <c r="F39" s="32" t="s">
        <v>284</v>
      </c>
      <c r="G39" s="32" t="s">
        <v>107</v>
      </c>
      <c r="H39" s="30">
        <v>27513.0</v>
      </c>
      <c r="I39" s="37"/>
      <c r="J39" s="30">
        <v>0.0</v>
      </c>
      <c r="K39" s="30">
        <v>1.0</v>
      </c>
      <c r="L39" s="30">
        <v>0.0</v>
      </c>
      <c r="M39" s="32" t="s">
        <v>39</v>
      </c>
      <c r="N39" s="32" t="s">
        <v>39</v>
      </c>
      <c r="O39" s="30">
        <v>0.0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30">
        <v>0.0</v>
      </c>
      <c r="Y39" s="30">
        <v>0.0</v>
      </c>
      <c r="Z39" s="30">
        <v>0.0</v>
      </c>
      <c r="AA39" s="30">
        <v>0.0</v>
      </c>
      <c r="AB39" s="30">
        <v>0.0</v>
      </c>
      <c r="AC39" s="30">
        <v>0.0</v>
      </c>
      <c r="AD39" s="30">
        <v>0.0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79"/>
    </row>
    <row r="40">
      <c r="A40" s="30">
        <v>14762.5</v>
      </c>
      <c r="B40" s="31">
        <v>44532.0</v>
      </c>
      <c r="C40" s="67"/>
      <c r="D40" s="32" t="s">
        <v>425</v>
      </c>
      <c r="E40" s="32" t="s">
        <v>36</v>
      </c>
      <c r="F40" s="32" t="s">
        <v>290</v>
      </c>
      <c r="G40" s="33" t="s">
        <v>107</v>
      </c>
      <c r="H40" s="34">
        <v>27513.0</v>
      </c>
      <c r="I40" s="35"/>
      <c r="J40" s="30">
        <v>0.0</v>
      </c>
      <c r="K40" s="30">
        <v>1.0</v>
      </c>
      <c r="L40" s="30">
        <v>0.0</v>
      </c>
      <c r="M40" s="32" t="s">
        <v>39</v>
      </c>
      <c r="N40" s="32" t="s">
        <v>39</v>
      </c>
      <c r="O40" s="30">
        <v>0.0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30">
        <v>0.0</v>
      </c>
      <c r="Y40" s="30">
        <v>0.0</v>
      </c>
      <c r="Z40" s="30">
        <v>0.0</v>
      </c>
      <c r="AA40" s="30">
        <v>0.0</v>
      </c>
      <c r="AB40" s="30">
        <v>0.0</v>
      </c>
      <c r="AC40" s="30">
        <v>0.0</v>
      </c>
      <c r="AD40" s="30">
        <v>0.0</v>
      </c>
      <c r="AE40" s="30">
        <v>0.0</v>
      </c>
      <c r="AF40" s="30">
        <v>0.0</v>
      </c>
      <c r="AG40" s="30">
        <v>0.0</v>
      </c>
      <c r="AH40" s="30">
        <v>0.0</v>
      </c>
      <c r="AI40" s="30">
        <v>0.0</v>
      </c>
      <c r="AJ40" s="79"/>
    </row>
    <row r="41">
      <c r="A41" s="30">
        <v>14762.6</v>
      </c>
      <c r="B41" s="31">
        <v>44532.0</v>
      </c>
      <c r="C41" s="67"/>
      <c r="D41" s="32" t="s">
        <v>425</v>
      </c>
      <c r="E41" s="32" t="s">
        <v>36</v>
      </c>
      <c r="J41" s="30">
        <v>0.0</v>
      </c>
      <c r="K41" s="30">
        <v>0.0</v>
      </c>
      <c r="L41" s="30">
        <v>1.0</v>
      </c>
      <c r="M41" s="32" t="s">
        <v>39</v>
      </c>
      <c r="N41" s="32" t="s">
        <v>39</v>
      </c>
      <c r="O41" s="30">
        <v>0.0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0.0</v>
      </c>
      <c r="V41" s="30">
        <v>0.0</v>
      </c>
      <c r="W41" s="30">
        <v>0.0</v>
      </c>
      <c r="X41" s="30">
        <v>0.0</v>
      </c>
      <c r="Y41" s="30">
        <v>0.0</v>
      </c>
      <c r="Z41" s="30">
        <v>0.0</v>
      </c>
      <c r="AA41" s="30">
        <v>0.0</v>
      </c>
      <c r="AB41" s="30">
        <v>0.0</v>
      </c>
      <c r="AC41" s="30">
        <v>0.0</v>
      </c>
      <c r="AD41" s="30">
        <v>0.0</v>
      </c>
      <c r="AE41" s="30">
        <v>0.0</v>
      </c>
      <c r="AF41" s="30">
        <v>0.0</v>
      </c>
      <c r="AG41" s="30">
        <v>0.0</v>
      </c>
      <c r="AH41" s="30">
        <v>0.0</v>
      </c>
      <c r="AI41" s="30">
        <v>0.0</v>
      </c>
      <c r="AJ41" s="79"/>
    </row>
    <row r="42">
      <c r="A42" s="30">
        <v>14763.1</v>
      </c>
      <c r="B42" s="31">
        <v>44532.0</v>
      </c>
      <c r="C42" s="67"/>
      <c r="D42" s="32" t="s">
        <v>482</v>
      </c>
      <c r="E42" s="32" t="s">
        <v>36</v>
      </c>
      <c r="F42" s="32" t="s">
        <v>145</v>
      </c>
      <c r="G42" s="32" t="s">
        <v>107</v>
      </c>
      <c r="H42" s="30">
        <v>27511.0</v>
      </c>
      <c r="I42" s="37"/>
      <c r="J42" s="30">
        <v>0.0</v>
      </c>
      <c r="K42" s="30">
        <v>1.0</v>
      </c>
      <c r="L42" s="30">
        <v>0.0</v>
      </c>
      <c r="M42" s="32" t="s">
        <v>39</v>
      </c>
      <c r="N42" s="32" t="s">
        <v>39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30">
        <v>0.0</v>
      </c>
      <c r="Y42" s="30">
        <v>0.0</v>
      </c>
      <c r="Z42" s="30">
        <v>0.0</v>
      </c>
      <c r="AA42" s="30">
        <v>0.0</v>
      </c>
      <c r="AB42" s="30">
        <v>0.0</v>
      </c>
      <c r="AC42" s="30">
        <v>0.0</v>
      </c>
      <c r="AD42" s="30">
        <v>0.0</v>
      </c>
      <c r="AE42" s="30">
        <v>0.0</v>
      </c>
      <c r="AF42" s="30">
        <v>0.0</v>
      </c>
      <c r="AG42" s="30">
        <v>0.0</v>
      </c>
      <c r="AH42" s="30">
        <v>0.0</v>
      </c>
      <c r="AI42" s="30">
        <v>0.0</v>
      </c>
      <c r="AJ42" s="79"/>
    </row>
    <row r="43">
      <c r="A43" s="30">
        <v>14764.1</v>
      </c>
      <c r="B43" s="31">
        <v>44532.0</v>
      </c>
      <c r="C43" s="31">
        <v>44538.0</v>
      </c>
      <c r="D43" s="32" t="s">
        <v>55</v>
      </c>
      <c r="E43" s="32" t="s">
        <v>36</v>
      </c>
      <c r="F43" s="32" t="s">
        <v>56</v>
      </c>
      <c r="G43" s="32" t="s">
        <v>38</v>
      </c>
      <c r="H43" s="30">
        <v>27603.0</v>
      </c>
      <c r="I43" s="37"/>
      <c r="J43" s="30">
        <v>0.0</v>
      </c>
      <c r="K43" s="30">
        <v>1.0</v>
      </c>
      <c r="L43" s="30">
        <v>0.0</v>
      </c>
      <c r="M43" s="32" t="s">
        <v>49</v>
      </c>
      <c r="N43" s="32" t="s">
        <v>39</v>
      </c>
      <c r="O43" s="30">
        <v>0.0</v>
      </c>
      <c r="P43" s="30">
        <v>10.0</v>
      </c>
      <c r="Q43" s="30">
        <v>6.0</v>
      </c>
      <c r="R43" s="30">
        <v>10.0</v>
      </c>
      <c r="S43" s="30">
        <v>1.0</v>
      </c>
      <c r="T43" s="30">
        <v>1.0</v>
      </c>
      <c r="U43" s="30">
        <v>0.0</v>
      </c>
      <c r="V43" s="30">
        <v>0.0</v>
      </c>
      <c r="W43" s="30">
        <v>0.0</v>
      </c>
      <c r="X43" s="30">
        <v>0.0</v>
      </c>
      <c r="Y43" s="30">
        <v>0.0</v>
      </c>
      <c r="Z43" s="30">
        <v>0.0</v>
      </c>
      <c r="AA43" s="30">
        <v>0.0</v>
      </c>
      <c r="AB43" s="30">
        <v>0.0</v>
      </c>
      <c r="AC43" s="30">
        <v>0.0</v>
      </c>
      <c r="AD43" s="30">
        <v>0.0</v>
      </c>
      <c r="AE43" s="30">
        <v>0.0</v>
      </c>
      <c r="AF43" s="30">
        <v>0.0</v>
      </c>
      <c r="AG43" s="30">
        <v>0.0</v>
      </c>
      <c r="AH43" s="30">
        <v>0.0</v>
      </c>
      <c r="AI43" s="30">
        <v>0.0</v>
      </c>
      <c r="AJ43" s="79"/>
    </row>
    <row r="44">
      <c r="A44" s="30">
        <v>14764.2</v>
      </c>
      <c r="B44" s="31">
        <v>44532.0</v>
      </c>
      <c r="C44" s="31">
        <v>44538.0</v>
      </c>
      <c r="D44" s="32" t="s">
        <v>55</v>
      </c>
      <c r="E44" s="32" t="s">
        <v>36</v>
      </c>
      <c r="F44" s="32" t="s">
        <v>123</v>
      </c>
      <c r="G44" s="33" t="s">
        <v>109</v>
      </c>
      <c r="H44" s="34">
        <v>27529.0</v>
      </c>
      <c r="I44" s="35"/>
      <c r="J44" s="30">
        <v>0.0</v>
      </c>
      <c r="K44" s="30">
        <v>1.0</v>
      </c>
      <c r="L44" s="30">
        <v>0.0</v>
      </c>
      <c r="M44" s="32" t="s">
        <v>49</v>
      </c>
      <c r="N44" s="32" t="s">
        <v>39</v>
      </c>
      <c r="O44" s="30">
        <v>1.0</v>
      </c>
      <c r="P44" s="30">
        <v>0.0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30">
        <v>0.0</v>
      </c>
      <c r="Y44" s="30">
        <v>0.0</v>
      </c>
      <c r="Z44" s="30">
        <v>11.0</v>
      </c>
      <c r="AA44" s="30">
        <v>5.0</v>
      </c>
      <c r="AB44" s="30">
        <v>10.0</v>
      </c>
      <c r="AC44" s="30">
        <v>1.0</v>
      </c>
      <c r="AD44" s="30">
        <v>1.0</v>
      </c>
      <c r="AE44" s="30">
        <v>0.0</v>
      </c>
      <c r="AF44" s="30">
        <v>0.0</v>
      </c>
      <c r="AG44" s="30">
        <v>0.0</v>
      </c>
      <c r="AH44" s="30">
        <v>0.0</v>
      </c>
      <c r="AI44" s="30">
        <v>0.0</v>
      </c>
      <c r="AJ44" s="79"/>
    </row>
    <row r="45">
      <c r="A45" s="30">
        <v>14764.3</v>
      </c>
      <c r="B45" s="31">
        <v>44532.0</v>
      </c>
      <c r="C45" s="31">
        <v>44538.0</v>
      </c>
      <c r="D45" s="32" t="s">
        <v>55</v>
      </c>
      <c r="E45" s="32" t="s">
        <v>36</v>
      </c>
      <c r="J45" s="30">
        <v>0.0</v>
      </c>
      <c r="K45" s="30">
        <v>0.0</v>
      </c>
      <c r="L45" s="30">
        <v>1.0</v>
      </c>
      <c r="M45" s="32" t="s">
        <v>49</v>
      </c>
      <c r="N45" s="32" t="s">
        <v>39</v>
      </c>
      <c r="O45" s="30">
        <v>0.0</v>
      </c>
      <c r="P45" s="30">
        <v>0.0</v>
      </c>
      <c r="Q45" s="30">
        <v>0.0</v>
      </c>
      <c r="R45" s="30">
        <v>0.0</v>
      </c>
      <c r="S45" s="30">
        <v>0.0</v>
      </c>
      <c r="T45" s="30">
        <v>0.0</v>
      </c>
      <c r="U45" s="30">
        <v>10.0</v>
      </c>
      <c r="V45" s="30">
        <v>6.0</v>
      </c>
      <c r="W45" s="30">
        <v>5.0</v>
      </c>
      <c r="X45" s="30">
        <v>0.0</v>
      </c>
      <c r="Y45" s="30">
        <v>0.0</v>
      </c>
      <c r="Z45" s="30">
        <v>0.0</v>
      </c>
      <c r="AA45" s="30">
        <v>0.0</v>
      </c>
      <c r="AB45" s="30">
        <v>0.0</v>
      </c>
      <c r="AC45" s="30">
        <v>0.0</v>
      </c>
      <c r="AD45" s="30">
        <v>0.0</v>
      </c>
      <c r="AE45" s="30">
        <v>0.0</v>
      </c>
      <c r="AF45" s="30">
        <v>0.0</v>
      </c>
      <c r="AG45" s="30">
        <v>0.0</v>
      </c>
      <c r="AH45" s="30">
        <v>0.0</v>
      </c>
      <c r="AI45" s="30">
        <v>0.0</v>
      </c>
      <c r="AJ45" s="79"/>
    </row>
    <row r="46">
      <c r="A46" s="30">
        <v>14765.1</v>
      </c>
      <c r="B46" s="31">
        <v>44532.0</v>
      </c>
      <c r="C46" s="67"/>
      <c r="D46" s="32" t="s">
        <v>490</v>
      </c>
      <c r="E46" s="32" t="s">
        <v>36</v>
      </c>
      <c r="F46" s="32" t="s">
        <v>295</v>
      </c>
      <c r="G46" s="32" t="s">
        <v>38</v>
      </c>
      <c r="H46" s="30">
        <v>27606.0</v>
      </c>
      <c r="I46" s="35"/>
      <c r="J46" s="30">
        <v>0.0</v>
      </c>
      <c r="K46" s="30">
        <v>1.0</v>
      </c>
      <c r="L46" s="30">
        <v>0.0</v>
      </c>
      <c r="M46" s="32" t="s">
        <v>39</v>
      </c>
      <c r="N46" s="32" t="s">
        <v>39</v>
      </c>
      <c r="O46" s="30">
        <v>0.0</v>
      </c>
      <c r="P46" s="30">
        <v>0.0</v>
      </c>
      <c r="Q46" s="30">
        <v>0.0</v>
      </c>
      <c r="R46" s="30">
        <v>0.0</v>
      </c>
      <c r="S46" s="30">
        <v>0.0</v>
      </c>
      <c r="T46" s="30">
        <v>0.0</v>
      </c>
      <c r="U46" s="30">
        <v>0.0</v>
      </c>
      <c r="V46" s="30">
        <v>0.0</v>
      </c>
      <c r="W46" s="30">
        <v>0.0</v>
      </c>
      <c r="X46" s="30">
        <v>0.0</v>
      </c>
      <c r="Y46" s="30">
        <v>0.0</v>
      </c>
      <c r="Z46" s="30">
        <v>0.0</v>
      </c>
      <c r="AA46" s="30">
        <v>0.0</v>
      </c>
      <c r="AB46" s="30">
        <v>0.0</v>
      </c>
      <c r="AC46" s="30">
        <v>0.0</v>
      </c>
      <c r="AD46" s="30">
        <v>0.0</v>
      </c>
      <c r="AE46" s="30">
        <v>0.0</v>
      </c>
      <c r="AF46" s="30">
        <v>0.0</v>
      </c>
      <c r="AG46" s="30">
        <v>0.0</v>
      </c>
      <c r="AH46" s="30">
        <v>0.0</v>
      </c>
      <c r="AI46" s="30">
        <v>0.0</v>
      </c>
      <c r="AJ46" s="79"/>
    </row>
    <row r="47">
      <c r="A47" s="30">
        <v>14766.1</v>
      </c>
      <c r="B47" s="31">
        <v>44532.0</v>
      </c>
      <c r="C47" s="67"/>
      <c r="D47" s="32" t="s">
        <v>490</v>
      </c>
      <c r="E47" s="32" t="s">
        <v>36</v>
      </c>
      <c r="F47" s="32" t="s">
        <v>117</v>
      </c>
      <c r="G47" s="32" t="s">
        <v>38</v>
      </c>
      <c r="H47" s="30">
        <v>27601.0</v>
      </c>
      <c r="I47" s="37"/>
      <c r="J47" s="30">
        <v>0.0</v>
      </c>
      <c r="K47" s="30">
        <v>1.0</v>
      </c>
      <c r="L47" s="30">
        <v>0.0</v>
      </c>
      <c r="M47" s="32" t="s">
        <v>39</v>
      </c>
      <c r="N47" s="32" t="s">
        <v>39</v>
      </c>
      <c r="O47" s="30">
        <v>0.0</v>
      </c>
      <c r="P47" s="30">
        <v>0.0</v>
      </c>
      <c r="Q47" s="30">
        <v>0.0</v>
      </c>
      <c r="R47" s="30">
        <v>0.0</v>
      </c>
      <c r="S47" s="30">
        <v>0.0</v>
      </c>
      <c r="T47" s="30">
        <v>0.0</v>
      </c>
      <c r="U47" s="30">
        <v>0.0</v>
      </c>
      <c r="V47" s="30">
        <v>0.0</v>
      </c>
      <c r="W47" s="30">
        <v>0.0</v>
      </c>
      <c r="X47" s="30">
        <v>0.0</v>
      </c>
      <c r="Y47" s="30">
        <v>0.0</v>
      </c>
      <c r="Z47" s="30">
        <v>0.0</v>
      </c>
      <c r="AA47" s="30">
        <v>0.0</v>
      </c>
      <c r="AB47" s="30">
        <v>0.0</v>
      </c>
      <c r="AC47" s="30">
        <v>0.0</v>
      </c>
      <c r="AD47" s="30">
        <v>0.0</v>
      </c>
      <c r="AE47" s="30">
        <v>0.0</v>
      </c>
      <c r="AF47" s="30">
        <v>0.0</v>
      </c>
      <c r="AG47" s="30">
        <v>0.0</v>
      </c>
      <c r="AH47" s="30">
        <v>0.0</v>
      </c>
      <c r="AI47" s="30">
        <v>0.0</v>
      </c>
      <c r="AJ47" s="79"/>
    </row>
    <row r="48">
      <c r="A48" s="30">
        <v>14767.1</v>
      </c>
      <c r="B48" s="31">
        <v>44532.0</v>
      </c>
      <c r="C48" s="67"/>
      <c r="D48" s="32" t="s">
        <v>490</v>
      </c>
      <c r="E48" s="32" t="s">
        <v>36</v>
      </c>
      <c r="F48" s="32" t="s">
        <v>156</v>
      </c>
      <c r="G48" s="32" t="s">
        <v>38</v>
      </c>
      <c r="H48" s="30">
        <v>27605.0</v>
      </c>
      <c r="I48" s="37"/>
      <c r="J48" s="30">
        <v>0.0</v>
      </c>
      <c r="K48" s="30">
        <v>1.0</v>
      </c>
      <c r="L48" s="30">
        <v>0.0</v>
      </c>
      <c r="M48" s="32" t="s">
        <v>39</v>
      </c>
      <c r="N48" s="32" t="s">
        <v>39</v>
      </c>
      <c r="O48" s="30">
        <v>0.0</v>
      </c>
      <c r="P48" s="30">
        <v>0.0</v>
      </c>
      <c r="Q48" s="30">
        <v>0.0</v>
      </c>
      <c r="R48" s="30">
        <v>0.0</v>
      </c>
      <c r="S48" s="30">
        <v>0.0</v>
      </c>
      <c r="T48" s="30">
        <v>0.0</v>
      </c>
      <c r="U48" s="30">
        <v>0.0</v>
      </c>
      <c r="V48" s="30">
        <v>0.0</v>
      </c>
      <c r="W48" s="30">
        <v>0.0</v>
      </c>
      <c r="X48" s="30">
        <v>0.0</v>
      </c>
      <c r="Y48" s="30">
        <v>0.0</v>
      </c>
      <c r="Z48" s="30">
        <v>0.0</v>
      </c>
      <c r="AA48" s="30">
        <v>0.0</v>
      </c>
      <c r="AB48" s="30">
        <v>0.0</v>
      </c>
      <c r="AC48" s="30">
        <v>0.0</v>
      </c>
      <c r="AD48" s="30">
        <v>0.0</v>
      </c>
      <c r="AE48" s="30">
        <v>0.0</v>
      </c>
      <c r="AF48" s="30">
        <v>0.0</v>
      </c>
      <c r="AG48" s="30">
        <v>0.0</v>
      </c>
      <c r="AH48" s="30">
        <v>0.0</v>
      </c>
      <c r="AI48" s="30">
        <v>0.0</v>
      </c>
      <c r="AJ48" s="79"/>
    </row>
    <row r="49">
      <c r="A49" s="30">
        <v>14768.1</v>
      </c>
      <c r="B49" s="31">
        <v>44532.0</v>
      </c>
      <c r="C49" s="67"/>
      <c r="D49" s="32" t="s">
        <v>60</v>
      </c>
      <c r="E49" s="32" t="s">
        <v>36</v>
      </c>
      <c r="F49" s="32" t="s">
        <v>50</v>
      </c>
      <c r="G49" s="32" t="s">
        <v>51</v>
      </c>
      <c r="H49" s="30">
        <v>27539.0</v>
      </c>
      <c r="I49" s="37"/>
      <c r="J49" s="30">
        <v>0.0</v>
      </c>
      <c r="K49" s="30">
        <v>1.0</v>
      </c>
      <c r="L49" s="30">
        <v>0.0</v>
      </c>
      <c r="M49" s="32" t="s">
        <v>49</v>
      </c>
      <c r="N49" s="32" t="s">
        <v>39</v>
      </c>
      <c r="O49" s="30">
        <v>0.0</v>
      </c>
      <c r="P49" s="30">
        <v>0.0</v>
      </c>
      <c r="Q49" s="30">
        <v>0.0</v>
      </c>
      <c r="R49" s="30">
        <v>0.0</v>
      </c>
      <c r="S49" s="30">
        <v>0.0</v>
      </c>
      <c r="T49" s="30">
        <v>0.0</v>
      </c>
      <c r="U49" s="30">
        <v>0.0</v>
      </c>
      <c r="V49" s="30">
        <v>0.0</v>
      </c>
      <c r="W49" s="30">
        <v>0.0</v>
      </c>
      <c r="X49" s="30">
        <v>0.0</v>
      </c>
      <c r="Y49" s="30">
        <v>0.0</v>
      </c>
      <c r="Z49" s="30">
        <v>0.0</v>
      </c>
      <c r="AA49" s="30">
        <v>0.0</v>
      </c>
      <c r="AB49" s="30">
        <v>0.0</v>
      </c>
      <c r="AC49" s="30">
        <v>0.0</v>
      </c>
      <c r="AD49" s="30">
        <v>0.0</v>
      </c>
      <c r="AE49" s="30">
        <v>0.0</v>
      </c>
      <c r="AF49" s="30">
        <v>0.0</v>
      </c>
      <c r="AG49" s="30">
        <v>0.0</v>
      </c>
      <c r="AH49" s="30">
        <v>0.0</v>
      </c>
      <c r="AI49" s="30">
        <v>0.0</v>
      </c>
      <c r="AJ49" s="79"/>
    </row>
    <row r="50">
      <c r="A50" s="30">
        <v>14768.2</v>
      </c>
      <c r="B50" s="31">
        <v>44532.0</v>
      </c>
      <c r="C50" s="67"/>
      <c r="D50" s="32" t="s">
        <v>60</v>
      </c>
      <c r="E50" s="32" t="s">
        <v>36</v>
      </c>
      <c r="J50" s="30">
        <v>0.0</v>
      </c>
      <c r="K50" s="30">
        <v>0.0</v>
      </c>
      <c r="L50" s="30">
        <v>1.0</v>
      </c>
      <c r="M50" s="32" t="s">
        <v>49</v>
      </c>
      <c r="N50" s="32" t="s">
        <v>39</v>
      </c>
      <c r="O50" s="30">
        <v>0.0</v>
      </c>
      <c r="P50" s="30">
        <v>0.0</v>
      </c>
      <c r="Q50" s="30">
        <v>0.0</v>
      </c>
      <c r="R50" s="30">
        <v>0.0</v>
      </c>
      <c r="S50" s="30">
        <v>0.0</v>
      </c>
      <c r="T50" s="30">
        <v>0.0</v>
      </c>
      <c r="U50" s="30">
        <v>0.0</v>
      </c>
      <c r="V50" s="30">
        <v>0.0</v>
      </c>
      <c r="W50" s="30">
        <v>0.0</v>
      </c>
      <c r="X50" s="30">
        <v>0.0</v>
      </c>
      <c r="Y50" s="30">
        <v>0.0</v>
      </c>
      <c r="Z50" s="30">
        <v>0.0</v>
      </c>
      <c r="AA50" s="30">
        <v>0.0</v>
      </c>
      <c r="AB50" s="30">
        <v>0.0</v>
      </c>
      <c r="AC50" s="30">
        <v>0.0</v>
      </c>
      <c r="AD50" s="30">
        <v>0.0</v>
      </c>
      <c r="AE50" s="30">
        <v>0.0</v>
      </c>
      <c r="AF50" s="30">
        <v>0.0</v>
      </c>
      <c r="AG50" s="30">
        <v>0.0</v>
      </c>
      <c r="AH50" s="30">
        <v>0.0</v>
      </c>
      <c r="AI50" s="30">
        <v>0.0</v>
      </c>
      <c r="AJ50" s="79"/>
    </row>
    <row r="51">
      <c r="A51" s="30">
        <v>14768.3</v>
      </c>
      <c r="B51" s="31">
        <v>44532.0</v>
      </c>
      <c r="C51" s="67"/>
      <c r="D51" s="32" t="s">
        <v>60</v>
      </c>
      <c r="E51" s="32" t="s">
        <v>36</v>
      </c>
      <c r="J51" s="30">
        <v>1.0</v>
      </c>
      <c r="K51" s="30">
        <v>0.0</v>
      </c>
      <c r="L51" s="30">
        <v>0.0</v>
      </c>
      <c r="M51" s="32" t="s">
        <v>39</v>
      </c>
      <c r="N51" s="32" t="s">
        <v>39</v>
      </c>
      <c r="O51" s="30">
        <v>0.0</v>
      </c>
      <c r="P51" s="30">
        <v>0.0</v>
      </c>
      <c r="Q51" s="30">
        <v>0.0</v>
      </c>
      <c r="R51" s="30">
        <v>0.0</v>
      </c>
      <c r="S51" s="30">
        <v>0.0</v>
      </c>
      <c r="T51" s="30">
        <v>0.0</v>
      </c>
      <c r="U51" s="30">
        <v>0.0</v>
      </c>
      <c r="V51" s="30">
        <v>0.0</v>
      </c>
      <c r="W51" s="30">
        <v>0.0</v>
      </c>
      <c r="X51" s="30">
        <v>0.0</v>
      </c>
      <c r="Y51" s="30">
        <v>0.0</v>
      </c>
      <c r="Z51" s="30">
        <v>0.0</v>
      </c>
      <c r="AA51" s="30">
        <v>0.0</v>
      </c>
      <c r="AB51" s="30">
        <v>0.0</v>
      </c>
      <c r="AC51" s="30">
        <v>0.0</v>
      </c>
      <c r="AD51" s="30">
        <v>0.0</v>
      </c>
      <c r="AE51" s="30">
        <v>0.0</v>
      </c>
      <c r="AF51" s="30">
        <v>0.0</v>
      </c>
      <c r="AG51" s="30">
        <v>0.0</v>
      </c>
      <c r="AH51" s="30">
        <v>0.0</v>
      </c>
      <c r="AI51" s="30">
        <v>0.0</v>
      </c>
      <c r="AJ51" s="79"/>
    </row>
    <row r="52">
      <c r="A52" s="30">
        <v>14768.4</v>
      </c>
      <c r="B52" s="31">
        <v>44532.0</v>
      </c>
      <c r="C52" s="67"/>
      <c r="D52" s="32" t="s">
        <v>60</v>
      </c>
      <c r="E52" s="32" t="s">
        <v>36</v>
      </c>
      <c r="J52" s="30">
        <v>1.0</v>
      </c>
      <c r="K52" s="30">
        <v>0.0</v>
      </c>
      <c r="L52" s="30">
        <v>0.0</v>
      </c>
      <c r="M52" s="32" t="s">
        <v>39</v>
      </c>
      <c r="N52" s="32" t="s">
        <v>39</v>
      </c>
      <c r="O52" s="30">
        <v>0.0</v>
      </c>
      <c r="P52" s="30">
        <v>0.0</v>
      </c>
      <c r="Q52" s="30">
        <v>0.0</v>
      </c>
      <c r="R52" s="30">
        <v>0.0</v>
      </c>
      <c r="S52" s="30">
        <v>0.0</v>
      </c>
      <c r="T52" s="30">
        <v>0.0</v>
      </c>
      <c r="U52" s="30">
        <v>0.0</v>
      </c>
      <c r="V52" s="30">
        <v>0.0</v>
      </c>
      <c r="W52" s="30">
        <v>0.0</v>
      </c>
      <c r="X52" s="30">
        <v>0.0</v>
      </c>
      <c r="Y52" s="30">
        <v>0.0</v>
      </c>
      <c r="Z52" s="30">
        <v>0.0</v>
      </c>
      <c r="AA52" s="30">
        <v>0.0</v>
      </c>
      <c r="AB52" s="30">
        <v>0.0</v>
      </c>
      <c r="AC52" s="30">
        <v>0.0</v>
      </c>
      <c r="AD52" s="30">
        <v>0.0</v>
      </c>
      <c r="AE52" s="30">
        <v>0.0</v>
      </c>
      <c r="AF52" s="30">
        <v>0.0</v>
      </c>
      <c r="AG52" s="30">
        <v>0.0</v>
      </c>
      <c r="AH52" s="30">
        <v>0.0</v>
      </c>
      <c r="AI52" s="30">
        <v>0.0</v>
      </c>
      <c r="AJ52" s="79"/>
    </row>
    <row r="53">
      <c r="A53" s="30">
        <v>14769.1</v>
      </c>
      <c r="B53" s="31">
        <v>44532.0</v>
      </c>
      <c r="C53" s="31">
        <v>44533.0</v>
      </c>
      <c r="D53" s="32" t="s">
        <v>395</v>
      </c>
      <c r="E53" s="32" t="s">
        <v>46</v>
      </c>
      <c r="I53" s="37"/>
      <c r="J53" s="30">
        <v>0.0</v>
      </c>
      <c r="K53" s="30">
        <v>0.0</v>
      </c>
      <c r="L53" s="30">
        <v>1.0</v>
      </c>
      <c r="M53" s="32" t="s">
        <v>39</v>
      </c>
      <c r="N53" s="32" t="s">
        <v>39</v>
      </c>
      <c r="O53" s="30">
        <v>2.0</v>
      </c>
      <c r="P53" s="30">
        <v>0.0</v>
      </c>
      <c r="Q53" s="30">
        <v>0.0</v>
      </c>
      <c r="R53" s="30">
        <v>0.0</v>
      </c>
      <c r="S53" s="30">
        <v>0.0</v>
      </c>
      <c r="T53" s="30">
        <v>0.0</v>
      </c>
      <c r="U53" s="30">
        <v>11.0</v>
      </c>
      <c r="V53" s="30">
        <v>7.0</v>
      </c>
      <c r="W53" s="30">
        <v>5.0</v>
      </c>
      <c r="X53" s="30">
        <v>1.0</v>
      </c>
      <c r="Y53" s="30">
        <v>0.0</v>
      </c>
      <c r="Z53" s="30">
        <v>0.0</v>
      </c>
      <c r="AA53" s="30">
        <v>0.0</v>
      </c>
      <c r="AB53" s="30">
        <v>0.0</v>
      </c>
      <c r="AC53" s="30">
        <v>0.0</v>
      </c>
      <c r="AD53" s="30">
        <v>0.0</v>
      </c>
      <c r="AE53" s="30">
        <v>0.0</v>
      </c>
      <c r="AF53" s="30">
        <v>0.0</v>
      </c>
      <c r="AG53" s="30">
        <v>0.0</v>
      </c>
      <c r="AH53" s="30">
        <v>0.0</v>
      </c>
      <c r="AI53" s="30">
        <v>0.0</v>
      </c>
      <c r="AJ53" s="79"/>
    </row>
    <row r="54">
      <c r="A54" s="30">
        <v>14770.1</v>
      </c>
      <c r="B54" s="31">
        <v>44532.0</v>
      </c>
      <c r="C54" s="31">
        <v>44533.0</v>
      </c>
      <c r="D54" s="32" t="s">
        <v>82</v>
      </c>
      <c r="E54" s="32" t="s">
        <v>36</v>
      </c>
      <c r="J54" s="30">
        <v>1.0</v>
      </c>
      <c r="K54" s="30">
        <v>0.0</v>
      </c>
      <c r="L54" s="30">
        <v>0.0</v>
      </c>
      <c r="M54" s="32" t="s">
        <v>49</v>
      </c>
      <c r="N54" s="32" t="s">
        <v>39</v>
      </c>
      <c r="O54" s="30">
        <v>2.0</v>
      </c>
      <c r="P54" s="30">
        <v>0.0</v>
      </c>
      <c r="Q54" s="30">
        <v>0.0</v>
      </c>
      <c r="R54" s="30">
        <v>0.0</v>
      </c>
      <c r="S54" s="30">
        <v>0.0</v>
      </c>
      <c r="T54" s="30">
        <v>0.0</v>
      </c>
      <c r="U54" s="30">
        <v>0.0</v>
      </c>
      <c r="V54" s="30">
        <v>0.0</v>
      </c>
      <c r="W54" s="30">
        <v>0.0</v>
      </c>
      <c r="X54" s="30">
        <v>0.0</v>
      </c>
      <c r="Y54" s="30">
        <v>0.0</v>
      </c>
      <c r="Z54" s="30">
        <v>6.0</v>
      </c>
      <c r="AA54" s="30">
        <v>3.0</v>
      </c>
      <c r="AB54" s="30">
        <v>10.0</v>
      </c>
      <c r="AC54" s="30">
        <v>1.0</v>
      </c>
      <c r="AD54" s="30">
        <v>1.0</v>
      </c>
      <c r="AE54" s="30">
        <v>0.0</v>
      </c>
      <c r="AF54" s="30">
        <v>0.0</v>
      </c>
      <c r="AG54" s="30">
        <v>0.0</v>
      </c>
      <c r="AH54" s="30">
        <v>0.0</v>
      </c>
      <c r="AI54" s="30">
        <v>0.0</v>
      </c>
      <c r="AJ54" s="79"/>
    </row>
    <row r="55">
      <c r="A55" s="30">
        <v>14771.1</v>
      </c>
      <c r="B55" s="31">
        <v>44533.0</v>
      </c>
      <c r="C55" s="67"/>
      <c r="D55" s="32" t="s">
        <v>150</v>
      </c>
      <c r="E55" s="32" t="s">
        <v>36</v>
      </c>
      <c r="F55" s="32" t="s">
        <v>151</v>
      </c>
      <c r="G55" s="32" t="s">
        <v>38</v>
      </c>
      <c r="H55" s="30">
        <v>27606.0</v>
      </c>
      <c r="I55" s="35"/>
      <c r="J55" s="30">
        <v>0.0</v>
      </c>
      <c r="K55" s="30">
        <v>1.0</v>
      </c>
      <c r="L55" s="30">
        <v>0.0</v>
      </c>
      <c r="M55" s="32" t="s">
        <v>39</v>
      </c>
      <c r="N55" s="32" t="s">
        <v>39</v>
      </c>
      <c r="O55" s="30">
        <v>0.0</v>
      </c>
      <c r="P55" s="30">
        <v>0.0</v>
      </c>
      <c r="Q55" s="30">
        <v>0.0</v>
      </c>
      <c r="R55" s="30">
        <v>0.0</v>
      </c>
      <c r="S55" s="30">
        <v>0.0</v>
      </c>
      <c r="T55" s="30">
        <v>0.0</v>
      </c>
      <c r="U55" s="30">
        <v>0.0</v>
      </c>
      <c r="V55" s="30">
        <v>0.0</v>
      </c>
      <c r="W55" s="30">
        <v>0.0</v>
      </c>
      <c r="X55" s="30">
        <v>0.0</v>
      </c>
      <c r="Y55" s="30">
        <v>0.0</v>
      </c>
      <c r="Z55" s="30">
        <v>0.0</v>
      </c>
      <c r="AA55" s="30">
        <v>0.0</v>
      </c>
      <c r="AB55" s="30">
        <v>0.0</v>
      </c>
      <c r="AC55" s="30">
        <v>0.0</v>
      </c>
      <c r="AD55" s="30">
        <v>0.0</v>
      </c>
      <c r="AE55" s="30">
        <v>0.0</v>
      </c>
      <c r="AF55" s="30">
        <v>0.0</v>
      </c>
      <c r="AG55" s="30">
        <v>0.0</v>
      </c>
      <c r="AH55" s="30">
        <v>0.0</v>
      </c>
      <c r="AI55" s="30">
        <v>0.0</v>
      </c>
      <c r="AJ55" s="79"/>
    </row>
    <row r="56">
      <c r="A56" s="30">
        <v>14772.1</v>
      </c>
      <c r="B56" s="31">
        <v>44533.0</v>
      </c>
      <c r="C56" s="31">
        <v>44538.0</v>
      </c>
      <c r="D56" s="32" t="s">
        <v>426</v>
      </c>
      <c r="E56" s="32" t="s">
        <v>36</v>
      </c>
      <c r="F56" s="32" t="s">
        <v>153</v>
      </c>
      <c r="G56" s="32" t="s">
        <v>38</v>
      </c>
      <c r="H56" s="30">
        <v>27614.0</v>
      </c>
      <c r="I56" s="35"/>
      <c r="J56" s="30">
        <v>0.0</v>
      </c>
      <c r="K56" s="30">
        <v>1.0</v>
      </c>
      <c r="L56" s="30">
        <v>0.0</v>
      </c>
      <c r="M56" s="32" t="s">
        <v>49</v>
      </c>
      <c r="N56" s="32" t="s">
        <v>39</v>
      </c>
      <c r="O56" s="30">
        <v>1.0</v>
      </c>
      <c r="P56" s="30">
        <v>7.0</v>
      </c>
      <c r="Q56" s="30">
        <v>6.0</v>
      </c>
      <c r="R56" s="30">
        <v>10.0</v>
      </c>
      <c r="S56" s="30">
        <v>1.0</v>
      </c>
      <c r="T56" s="30">
        <v>1.0</v>
      </c>
      <c r="U56" s="30">
        <v>0.0</v>
      </c>
      <c r="V56" s="30">
        <v>0.0</v>
      </c>
      <c r="W56" s="30">
        <v>0.0</v>
      </c>
      <c r="X56" s="30">
        <v>0.0</v>
      </c>
      <c r="Y56" s="30">
        <v>0.0</v>
      </c>
      <c r="Z56" s="30">
        <v>0.0</v>
      </c>
      <c r="AA56" s="30">
        <v>0.0</v>
      </c>
      <c r="AB56" s="30">
        <v>0.0</v>
      </c>
      <c r="AC56" s="30">
        <v>0.0</v>
      </c>
      <c r="AD56" s="30">
        <v>0.0</v>
      </c>
      <c r="AE56" s="30">
        <v>0.0</v>
      </c>
      <c r="AF56" s="30">
        <v>0.0</v>
      </c>
      <c r="AG56" s="30">
        <v>0.0</v>
      </c>
      <c r="AH56" s="30">
        <v>0.0</v>
      </c>
      <c r="AI56" s="30">
        <v>0.0</v>
      </c>
      <c r="AJ56" s="79"/>
    </row>
    <row r="57">
      <c r="A57" s="30">
        <v>14772.2</v>
      </c>
      <c r="B57" s="31">
        <v>44533.0</v>
      </c>
      <c r="C57" s="31">
        <v>44538.0</v>
      </c>
      <c r="D57" s="32" t="s">
        <v>426</v>
      </c>
      <c r="E57" s="32" t="s">
        <v>36</v>
      </c>
      <c r="F57" s="32" t="s">
        <v>153</v>
      </c>
      <c r="G57" s="32" t="s">
        <v>38</v>
      </c>
      <c r="H57" s="30">
        <v>27614.0</v>
      </c>
      <c r="I57" s="35"/>
      <c r="J57" s="30">
        <v>0.0</v>
      </c>
      <c r="K57" s="30">
        <v>1.0</v>
      </c>
      <c r="L57" s="30">
        <v>0.0</v>
      </c>
      <c r="M57" s="32" t="s">
        <v>39</v>
      </c>
      <c r="N57" s="32" t="s">
        <v>39</v>
      </c>
      <c r="O57" s="30">
        <v>2.0</v>
      </c>
      <c r="P57" s="30">
        <v>0.0</v>
      </c>
      <c r="Q57" s="30">
        <v>0.0</v>
      </c>
      <c r="R57" s="30">
        <v>0.0</v>
      </c>
      <c r="S57" s="30">
        <v>0.0</v>
      </c>
      <c r="T57" s="30">
        <v>0.0</v>
      </c>
      <c r="U57" s="30">
        <v>8.0</v>
      </c>
      <c r="V57" s="30">
        <v>5.0</v>
      </c>
      <c r="W57" s="30">
        <v>10.0</v>
      </c>
      <c r="X57" s="30">
        <v>1.0</v>
      </c>
      <c r="Y57" s="30">
        <v>1.0</v>
      </c>
      <c r="Z57" s="30">
        <v>0.0</v>
      </c>
      <c r="AA57" s="30">
        <v>0.0</v>
      </c>
      <c r="AB57" s="30">
        <v>0.0</v>
      </c>
      <c r="AC57" s="30">
        <v>0.0</v>
      </c>
      <c r="AD57" s="30">
        <v>0.0</v>
      </c>
      <c r="AE57" s="30">
        <v>0.0</v>
      </c>
      <c r="AF57" s="30">
        <v>0.0</v>
      </c>
      <c r="AG57" s="30">
        <v>0.0</v>
      </c>
      <c r="AH57" s="30">
        <v>0.0</v>
      </c>
      <c r="AI57" s="30">
        <v>0.0</v>
      </c>
      <c r="AJ57" s="79"/>
    </row>
    <row r="58">
      <c r="A58" s="30">
        <v>14773.1</v>
      </c>
      <c r="B58" s="31">
        <v>44533.0</v>
      </c>
      <c r="C58" s="67"/>
      <c r="D58" s="32" t="s">
        <v>323</v>
      </c>
      <c r="E58" s="32" t="s">
        <v>36</v>
      </c>
      <c r="J58" s="30">
        <v>0.0</v>
      </c>
      <c r="K58" s="30">
        <v>0.0</v>
      </c>
      <c r="L58" s="30">
        <v>1.0</v>
      </c>
      <c r="M58" s="32" t="s">
        <v>39</v>
      </c>
      <c r="N58" s="32" t="s">
        <v>39</v>
      </c>
      <c r="O58" s="30">
        <v>0.0</v>
      </c>
      <c r="P58" s="30">
        <v>0.0</v>
      </c>
      <c r="Q58" s="30">
        <v>0.0</v>
      </c>
      <c r="R58" s="30">
        <v>0.0</v>
      </c>
      <c r="S58" s="30">
        <v>0.0</v>
      </c>
      <c r="T58" s="30">
        <v>0.0</v>
      </c>
      <c r="U58" s="30">
        <v>0.0</v>
      </c>
      <c r="V58" s="30">
        <v>0.0</v>
      </c>
      <c r="W58" s="30">
        <v>0.0</v>
      </c>
      <c r="X58" s="30">
        <v>0.0</v>
      </c>
      <c r="Y58" s="30">
        <v>0.0</v>
      </c>
      <c r="Z58" s="30">
        <v>0.0</v>
      </c>
      <c r="AA58" s="30">
        <v>0.0</v>
      </c>
      <c r="AB58" s="30">
        <v>0.0</v>
      </c>
      <c r="AC58" s="30">
        <v>0.0</v>
      </c>
      <c r="AD58" s="30">
        <v>0.0</v>
      </c>
      <c r="AE58" s="30">
        <v>0.0</v>
      </c>
      <c r="AF58" s="30">
        <v>0.0</v>
      </c>
      <c r="AG58" s="30">
        <v>0.0</v>
      </c>
      <c r="AH58" s="30">
        <v>0.0</v>
      </c>
      <c r="AI58" s="30">
        <v>0.0</v>
      </c>
      <c r="AJ58" s="79"/>
    </row>
    <row r="59">
      <c r="A59" s="30">
        <v>14773.2</v>
      </c>
      <c r="B59" s="31">
        <v>44533.0</v>
      </c>
      <c r="C59" s="67"/>
      <c r="D59" s="32" t="s">
        <v>323</v>
      </c>
      <c r="E59" s="32" t="s">
        <v>36</v>
      </c>
      <c r="F59" s="32" t="s">
        <v>85</v>
      </c>
      <c r="G59" s="32" t="s">
        <v>86</v>
      </c>
      <c r="H59" s="30">
        <v>27591.0</v>
      </c>
      <c r="I59" s="35"/>
      <c r="J59" s="30">
        <v>0.0</v>
      </c>
      <c r="K59" s="30">
        <v>1.0</v>
      </c>
      <c r="L59" s="30">
        <v>0.0</v>
      </c>
      <c r="M59" s="32" t="s">
        <v>39</v>
      </c>
      <c r="N59" s="32" t="s">
        <v>39</v>
      </c>
      <c r="O59" s="30">
        <v>0.0</v>
      </c>
      <c r="P59" s="30">
        <v>0.0</v>
      </c>
      <c r="Q59" s="30">
        <v>0.0</v>
      </c>
      <c r="R59" s="30">
        <v>0.0</v>
      </c>
      <c r="S59" s="30">
        <v>0.0</v>
      </c>
      <c r="T59" s="30">
        <v>0.0</v>
      </c>
      <c r="U59" s="30">
        <v>0.0</v>
      </c>
      <c r="V59" s="30">
        <v>0.0</v>
      </c>
      <c r="W59" s="30">
        <v>0.0</v>
      </c>
      <c r="X59" s="30">
        <v>0.0</v>
      </c>
      <c r="Y59" s="30">
        <v>0.0</v>
      </c>
      <c r="Z59" s="30">
        <v>0.0</v>
      </c>
      <c r="AA59" s="30">
        <v>0.0</v>
      </c>
      <c r="AB59" s="30">
        <v>0.0</v>
      </c>
      <c r="AC59" s="30">
        <v>0.0</v>
      </c>
      <c r="AD59" s="30">
        <v>0.0</v>
      </c>
      <c r="AE59" s="30">
        <v>0.0</v>
      </c>
      <c r="AF59" s="30">
        <v>0.0</v>
      </c>
      <c r="AG59" s="30">
        <v>0.0</v>
      </c>
      <c r="AH59" s="30">
        <v>0.0</v>
      </c>
      <c r="AI59" s="30">
        <v>0.0</v>
      </c>
      <c r="AJ59" s="79"/>
    </row>
    <row r="60">
      <c r="A60" s="30">
        <v>14774.1</v>
      </c>
      <c r="B60" s="31">
        <v>44533.0</v>
      </c>
      <c r="C60" s="67"/>
      <c r="D60" s="32" t="s">
        <v>323</v>
      </c>
      <c r="E60" s="32" t="s">
        <v>36</v>
      </c>
      <c r="F60" s="32" t="s">
        <v>85</v>
      </c>
      <c r="G60" s="32" t="s">
        <v>86</v>
      </c>
      <c r="H60" s="30">
        <v>27591.0</v>
      </c>
      <c r="I60" s="37"/>
      <c r="J60" s="30">
        <v>0.0</v>
      </c>
      <c r="K60" s="30">
        <v>1.0</v>
      </c>
      <c r="L60" s="30">
        <v>0.0</v>
      </c>
      <c r="M60" s="32" t="s">
        <v>49</v>
      </c>
      <c r="N60" s="32" t="s">
        <v>39</v>
      </c>
      <c r="O60" s="30">
        <v>0.0</v>
      </c>
      <c r="P60" s="30">
        <v>0.0</v>
      </c>
      <c r="Q60" s="30">
        <v>0.0</v>
      </c>
      <c r="R60" s="30">
        <v>0.0</v>
      </c>
      <c r="S60" s="30">
        <v>0.0</v>
      </c>
      <c r="T60" s="30">
        <v>0.0</v>
      </c>
      <c r="U60" s="30">
        <v>0.0</v>
      </c>
      <c r="V60" s="30">
        <v>0.0</v>
      </c>
      <c r="W60" s="30">
        <v>0.0</v>
      </c>
      <c r="X60" s="30">
        <v>0.0</v>
      </c>
      <c r="Y60" s="30">
        <v>0.0</v>
      </c>
      <c r="Z60" s="30">
        <v>0.0</v>
      </c>
      <c r="AA60" s="30">
        <v>0.0</v>
      </c>
      <c r="AB60" s="30">
        <v>0.0</v>
      </c>
      <c r="AC60" s="30">
        <v>0.0</v>
      </c>
      <c r="AD60" s="30">
        <v>0.0</v>
      </c>
      <c r="AE60" s="30">
        <v>0.0</v>
      </c>
      <c r="AF60" s="30">
        <v>0.0</v>
      </c>
      <c r="AG60" s="30">
        <v>0.0</v>
      </c>
      <c r="AH60" s="30">
        <v>0.0</v>
      </c>
      <c r="AI60" s="30">
        <v>0.0</v>
      </c>
      <c r="AJ60" s="79"/>
    </row>
    <row r="61">
      <c r="A61" s="30">
        <v>14774.2</v>
      </c>
      <c r="B61" s="31">
        <v>44533.0</v>
      </c>
      <c r="C61" s="67"/>
      <c r="D61" s="32" t="s">
        <v>323</v>
      </c>
      <c r="E61" s="32" t="s">
        <v>36</v>
      </c>
      <c r="F61" s="32" t="s">
        <v>179</v>
      </c>
      <c r="G61" s="32" t="s">
        <v>38</v>
      </c>
      <c r="H61" s="30">
        <v>27616.0</v>
      </c>
      <c r="I61" s="35"/>
      <c r="J61" s="30">
        <v>0.0</v>
      </c>
      <c r="K61" s="30">
        <v>1.0</v>
      </c>
      <c r="L61" s="30">
        <v>0.0</v>
      </c>
      <c r="M61" s="32" t="s">
        <v>49</v>
      </c>
      <c r="N61" s="32" t="s">
        <v>39</v>
      </c>
      <c r="O61" s="30">
        <v>0.0</v>
      </c>
      <c r="P61" s="30">
        <v>0.0</v>
      </c>
      <c r="Q61" s="30">
        <v>0.0</v>
      </c>
      <c r="R61" s="30">
        <v>0.0</v>
      </c>
      <c r="S61" s="30">
        <v>0.0</v>
      </c>
      <c r="T61" s="30">
        <v>0.0</v>
      </c>
      <c r="U61" s="30">
        <v>0.0</v>
      </c>
      <c r="V61" s="30">
        <v>0.0</v>
      </c>
      <c r="W61" s="30">
        <v>0.0</v>
      </c>
      <c r="X61" s="30">
        <v>0.0</v>
      </c>
      <c r="Y61" s="30">
        <v>0.0</v>
      </c>
      <c r="Z61" s="30">
        <v>0.0</v>
      </c>
      <c r="AA61" s="30">
        <v>0.0</v>
      </c>
      <c r="AB61" s="30">
        <v>0.0</v>
      </c>
      <c r="AC61" s="30">
        <v>0.0</v>
      </c>
      <c r="AD61" s="30">
        <v>0.0</v>
      </c>
      <c r="AE61" s="30">
        <v>0.0</v>
      </c>
      <c r="AF61" s="30">
        <v>0.0</v>
      </c>
      <c r="AG61" s="30">
        <v>0.0</v>
      </c>
      <c r="AH61" s="30">
        <v>0.0</v>
      </c>
      <c r="AI61" s="30">
        <v>0.0</v>
      </c>
      <c r="AJ61" s="79"/>
    </row>
    <row r="62">
      <c r="A62" s="30">
        <v>14775.1</v>
      </c>
      <c r="B62" s="31">
        <v>44533.0</v>
      </c>
      <c r="C62" s="67"/>
      <c r="D62" s="32" t="s">
        <v>211</v>
      </c>
      <c r="E62" s="32" t="s">
        <v>36</v>
      </c>
      <c r="F62" s="32" t="s">
        <v>212</v>
      </c>
      <c r="G62" s="32" t="s">
        <v>38</v>
      </c>
      <c r="H62" s="30">
        <v>27606.0</v>
      </c>
      <c r="I62" s="35"/>
      <c r="J62" s="30">
        <v>0.0</v>
      </c>
      <c r="K62" s="30">
        <v>1.0</v>
      </c>
      <c r="L62" s="30">
        <v>0.0</v>
      </c>
      <c r="M62" s="32" t="s">
        <v>39</v>
      </c>
      <c r="N62" s="32" t="s">
        <v>39</v>
      </c>
      <c r="O62" s="30">
        <v>0.0</v>
      </c>
      <c r="P62" s="30">
        <v>0.0</v>
      </c>
      <c r="Q62" s="30">
        <v>0.0</v>
      </c>
      <c r="R62" s="30">
        <v>0.0</v>
      </c>
      <c r="S62" s="30">
        <v>0.0</v>
      </c>
      <c r="T62" s="30">
        <v>0.0</v>
      </c>
      <c r="U62" s="30">
        <v>0.0</v>
      </c>
      <c r="V62" s="30">
        <v>0.0</v>
      </c>
      <c r="W62" s="30">
        <v>0.0</v>
      </c>
      <c r="X62" s="30">
        <v>0.0</v>
      </c>
      <c r="Y62" s="30">
        <v>0.0</v>
      </c>
      <c r="Z62" s="30">
        <v>0.0</v>
      </c>
      <c r="AA62" s="30">
        <v>0.0</v>
      </c>
      <c r="AB62" s="30">
        <v>0.0</v>
      </c>
      <c r="AC62" s="30">
        <v>0.0</v>
      </c>
      <c r="AD62" s="30">
        <v>0.0</v>
      </c>
      <c r="AE62" s="30">
        <v>0.0</v>
      </c>
      <c r="AF62" s="30">
        <v>0.0</v>
      </c>
      <c r="AG62" s="30">
        <v>0.0</v>
      </c>
      <c r="AH62" s="30">
        <v>0.0</v>
      </c>
      <c r="AI62" s="30">
        <v>0.0</v>
      </c>
      <c r="AJ62" s="79"/>
    </row>
    <row r="63">
      <c r="A63" s="30">
        <v>14775.2</v>
      </c>
      <c r="B63" s="31">
        <v>44533.0</v>
      </c>
      <c r="C63" s="67"/>
      <c r="D63" s="32" t="s">
        <v>211</v>
      </c>
      <c r="E63" s="32" t="s">
        <v>36</v>
      </c>
      <c r="J63" s="30">
        <v>1.0</v>
      </c>
      <c r="K63" s="30">
        <v>0.0</v>
      </c>
      <c r="L63" s="30">
        <v>0.0</v>
      </c>
      <c r="M63" s="32" t="s">
        <v>39</v>
      </c>
      <c r="N63" s="32" t="s">
        <v>39</v>
      </c>
      <c r="O63" s="30">
        <v>0.0</v>
      </c>
      <c r="P63" s="30">
        <v>0.0</v>
      </c>
      <c r="Q63" s="30">
        <v>0.0</v>
      </c>
      <c r="R63" s="30">
        <v>0.0</v>
      </c>
      <c r="S63" s="30">
        <v>0.0</v>
      </c>
      <c r="T63" s="30">
        <v>0.0</v>
      </c>
      <c r="U63" s="30">
        <v>0.0</v>
      </c>
      <c r="V63" s="30">
        <v>0.0</v>
      </c>
      <c r="W63" s="30">
        <v>0.0</v>
      </c>
      <c r="X63" s="30">
        <v>0.0</v>
      </c>
      <c r="Y63" s="30">
        <v>0.0</v>
      </c>
      <c r="Z63" s="30">
        <v>0.0</v>
      </c>
      <c r="AA63" s="30">
        <v>0.0</v>
      </c>
      <c r="AB63" s="30">
        <v>0.0</v>
      </c>
      <c r="AC63" s="30">
        <v>0.0</v>
      </c>
      <c r="AD63" s="30">
        <v>0.0</v>
      </c>
      <c r="AE63" s="30">
        <v>0.0</v>
      </c>
      <c r="AF63" s="30">
        <v>0.0</v>
      </c>
      <c r="AG63" s="30">
        <v>0.0</v>
      </c>
      <c r="AH63" s="30">
        <v>0.0</v>
      </c>
      <c r="AI63" s="30">
        <v>0.0</v>
      </c>
      <c r="AJ63" s="79"/>
    </row>
    <row r="64">
      <c r="A64" s="30">
        <v>14775.3</v>
      </c>
      <c r="B64" s="31">
        <v>44533.0</v>
      </c>
      <c r="C64" s="67"/>
      <c r="D64" s="32" t="s">
        <v>211</v>
      </c>
      <c r="E64" s="32" t="s">
        <v>36</v>
      </c>
      <c r="J64" s="30">
        <v>1.0</v>
      </c>
      <c r="K64" s="30">
        <v>0.0</v>
      </c>
      <c r="L64" s="30">
        <v>0.0</v>
      </c>
      <c r="M64" s="32" t="s">
        <v>39</v>
      </c>
      <c r="N64" s="32" t="s">
        <v>39</v>
      </c>
      <c r="O64" s="30">
        <v>0.0</v>
      </c>
      <c r="P64" s="30">
        <v>0.0</v>
      </c>
      <c r="Q64" s="30">
        <v>0.0</v>
      </c>
      <c r="R64" s="30">
        <v>0.0</v>
      </c>
      <c r="S64" s="30">
        <v>0.0</v>
      </c>
      <c r="T64" s="30">
        <v>0.0</v>
      </c>
      <c r="U64" s="30">
        <v>0.0</v>
      </c>
      <c r="V64" s="30">
        <v>0.0</v>
      </c>
      <c r="W64" s="30">
        <v>0.0</v>
      </c>
      <c r="X64" s="30">
        <v>0.0</v>
      </c>
      <c r="Y64" s="30">
        <v>0.0</v>
      </c>
      <c r="Z64" s="30">
        <v>0.0</v>
      </c>
      <c r="AA64" s="30">
        <v>0.0</v>
      </c>
      <c r="AB64" s="30">
        <v>0.0</v>
      </c>
      <c r="AC64" s="30">
        <v>0.0</v>
      </c>
      <c r="AD64" s="30">
        <v>0.0</v>
      </c>
      <c r="AE64" s="30">
        <v>0.0</v>
      </c>
      <c r="AF64" s="30">
        <v>0.0</v>
      </c>
      <c r="AG64" s="30">
        <v>0.0</v>
      </c>
      <c r="AH64" s="30">
        <v>0.0</v>
      </c>
      <c r="AI64" s="30">
        <v>0.0</v>
      </c>
      <c r="AJ64" s="79"/>
    </row>
    <row r="65">
      <c r="A65" s="30">
        <v>14776.1</v>
      </c>
      <c r="B65" s="31">
        <v>44533.0</v>
      </c>
      <c r="C65" s="67"/>
      <c r="D65" s="32" t="s">
        <v>272</v>
      </c>
      <c r="E65" s="32" t="s">
        <v>36</v>
      </c>
      <c r="F65" s="32" t="s">
        <v>371</v>
      </c>
      <c r="G65" s="32" t="s">
        <v>54</v>
      </c>
      <c r="H65" s="30">
        <v>27539.0</v>
      </c>
      <c r="I65" s="35"/>
      <c r="J65" s="30">
        <v>0.0</v>
      </c>
      <c r="K65" s="30">
        <v>1.0</v>
      </c>
      <c r="L65" s="30">
        <v>0.0</v>
      </c>
      <c r="M65" s="32" t="s">
        <v>49</v>
      </c>
      <c r="N65" s="32" t="s">
        <v>39</v>
      </c>
      <c r="O65" s="30">
        <v>0.0</v>
      </c>
      <c r="P65" s="30">
        <v>0.0</v>
      </c>
      <c r="Q65" s="30">
        <v>0.0</v>
      </c>
      <c r="R65" s="30">
        <v>0.0</v>
      </c>
      <c r="S65" s="30">
        <v>0.0</v>
      </c>
      <c r="T65" s="30">
        <v>0.0</v>
      </c>
      <c r="U65" s="30">
        <v>0.0</v>
      </c>
      <c r="V65" s="30">
        <v>0.0</v>
      </c>
      <c r="W65" s="30">
        <v>0.0</v>
      </c>
      <c r="X65" s="30">
        <v>0.0</v>
      </c>
      <c r="Y65" s="30">
        <v>0.0</v>
      </c>
      <c r="Z65" s="30">
        <v>0.0</v>
      </c>
      <c r="AA65" s="30">
        <v>0.0</v>
      </c>
      <c r="AB65" s="30">
        <v>0.0</v>
      </c>
      <c r="AC65" s="30">
        <v>0.0</v>
      </c>
      <c r="AD65" s="30">
        <v>0.0</v>
      </c>
      <c r="AE65" s="30">
        <v>0.0</v>
      </c>
      <c r="AF65" s="30">
        <v>0.0</v>
      </c>
      <c r="AG65" s="30">
        <v>0.0</v>
      </c>
      <c r="AH65" s="30">
        <v>0.0</v>
      </c>
      <c r="AI65" s="30">
        <v>0.0</v>
      </c>
      <c r="AJ65" s="79"/>
    </row>
    <row r="66">
      <c r="A66" s="30">
        <v>14776.2</v>
      </c>
      <c r="B66" s="31">
        <v>44533.0</v>
      </c>
      <c r="C66" s="67"/>
      <c r="D66" s="32" t="s">
        <v>272</v>
      </c>
      <c r="E66" s="32" t="s">
        <v>36</v>
      </c>
      <c r="J66" s="30">
        <v>0.0</v>
      </c>
      <c r="K66" s="30">
        <v>0.0</v>
      </c>
      <c r="L66" s="30">
        <v>1.0</v>
      </c>
      <c r="M66" s="32" t="s">
        <v>49</v>
      </c>
      <c r="N66" s="32" t="s">
        <v>39</v>
      </c>
      <c r="O66" s="30">
        <v>0.0</v>
      </c>
      <c r="P66" s="30">
        <v>0.0</v>
      </c>
      <c r="Q66" s="30">
        <v>0.0</v>
      </c>
      <c r="R66" s="30">
        <v>0.0</v>
      </c>
      <c r="S66" s="30">
        <v>0.0</v>
      </c>
      <c r="T66" s="30">
        <v>0.0</v>
      </c>
      <c r="U66" s="30">
        <v>0.0</v>
      </c>
      <c r="V66" s="30">
        <v>0.0</v>
      </c>
      <c r="W66" s="30">
        <v>0.0</v>
      </c>
      <c r="X66" s="30">
        <v>0.0</v>
      </c>
      <c r="Y66" s="30">
        <v>0.0</v>
      </c>
      <c r="Z66" s="30">
        <v>0.0</v>
      </c>
      <c r="AA66" s="30">
        <v>0.0</v>
      </c>
      <c r="AB66" s="30">
        <v>0.0</v>
      </c>
      <c r="AC66" s="30">
        <v>0.0</v>
      </c>
      <c r="AD66" s="30">
        <v>0.0</v>
      </c>
      <c r="AE66" s="30">
        <v>0.0</v>
      </c>
      <c r="AF66" s="30">
        <v>0.0</v>
      </c>
      <c r="AG66" s="30">
        <v>0.0</v>
      </c>
      <c r="AH66" s="30">
        <v>0.0</v>
      </c>
      <c r="AI66" s="30">
        <v>0.0</v>
      </c>
      <c r="AJ66" s="79"/>
    </row>
    <row r="67">
      <c r="A67" s="30">
        <v>14777.1</v>
      </c>
      <c r="B67" s="31">
        <v>44533.0</v>
      </c>
      <c r="C67" s="67"/>
      <c r="D67" s="32" t="s">
        <v>323</v>
      </c>
      <c r="E67" s="32" t="s">
        <v>36</v>
      </c>
      <c r="F67" s="32" t="s">
        <v>179</v>
      </c>
      <c r="G67" s="33" t="s">
        <v>38</v>
      </c>
      <c r="H67" s="34">
        <v>27616.0</v>
      </c>
      <c r="I67" s="35"/>
      <c r="J67" s="30">
        <v>0.0</v>
      </c>
      <c r="K67" s="30">
        <v>1.0</v>
      </c>
      <c r="L67" s="30">
        <v>0.0</v>
      </c>
      <c r="M67" s="32" t="s">
        <v>49</v>
      </c>
      <c r="N67" s="32" t="s">
        <v>39</v>
      </c>
      <c r="O67" s="30">
        <v>0.0</v>
      </c>
      <c r="P67" s="30">
        <v>0.0</v>
      </c>
      <c r="Q67" s="30">
        <v>0.0</v>
      </c>
      <c r="R67" s="30">
        <v>0.0</v>
      </c>
      <c r="S67" s="30">
        <v>0.0</v>
      </c>
      <c r="T67" s="30">
        <v>0.0</v>
      </c>
      <c r="U67" s="30">
        <v>0.0</v>
      </c>
      <c r="V67" s="30">
        <v>0.0</v>
      </c>
      <c r="W67" s="30">
        <v>0.0</v>
      </c>
      <c r="X67" s="30">
        <v>0.0</v>
      </c>
      <c r="Y67" s="30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79"/>
    </row>
    <row r="68">
      <c r="A68" s="30">
        <v>14777.2</v>
      </c>
      <c r="B68" s="31">
        <v>44533.0</v>
      </c>
      <c r="C68" s="67"/>
      <c r="D68" s="32" t="s">
        <v>323</v>
      </c>
      <c r="E68" s="32" t="s">
        <v>36</v>
      </c>
      <c r="J68" s="30">
        <v>1.0</v>
      </c>
      <c r="K68" s="30">
        <v>0.0</v>
      </c>
      <c r="L68" s="30">
        <v>0.0</v>
      </c>
      <c r="M68" s="32" t="s">
        <v>39</v>
      </c>
      <c r="N68" s="32" t="s">
        <v>39</v>
      </c>
      <c r="O68" s="30">
        <v>0.0</v>
      </c>
      <c r="P68" s="30">
        <v>0.0</v>
      </c>
      <c r="Q68" s="30">
        <v>0.0</v>
      </c>
      <c r="R68" s="30">
        <v>0.0</v>
      </c>
      <c r="S68" s="30">
        <v>0.0</v>
      </c>
      <c r="T68" s="30">
        <v>0.0</v>
      </c>
      <c r="U68" s="30">
        <v>0.0</v>
      </c>
      <c r="V68" s="30">
        <v>0.0</v>
      </c>
      <c r="W68" s="30">
        <v>0.0</v>
      </c>
      <c r="X68" s="30">
        <v>0.0</v>
      </c>
      <c r="Y68" s="30">
        <v>0.0</v>
      </c>
      <c r="Z68" s="30">
        <v>0.0</v>
      </c>
      <c r="AA68" s="30">
        <v>0.0</v>
      </c>
      <c r="AB68" s="30">
        <v>0.0</v>
      </c>
      <c r="AC68" s="30">
        <v>0.0</v>
      </c>
      <c r="AD68" s="30">
        <v>0.0</v>
      </c>
      <c r="AE68" s="30">
        <v>0.0</v>
      </c>
      <c r="AF68" s="30">
        <v>0.0</v>
      </c>
      <c r="AG68" s="30">
        <v>0.0</v>
      </c>
      <c r="AH68" s="30">
        <v>0.0</v>
      </c>
      <c r="AI68" s="30">
        <v>0.0</v>
      </c>
      <c r="AJ68" s="79"/>
    </row>
    <row r="69">
      <c r="A69" s="30">
        <v>14777.3</v>
      </c>
      <c r="B69" s="31">
        <v>44533.0</v>
      </c>
      <c r="C69" s="67"/>
      <c r="D69" s="32" t="s">
        <v>323</v>
      </c>
      <c r="E69" s="32" t="s">
        <v>36</v>
      </c>
      <c r="J69" s="30">
        <v>1.0</v>
      </c>
      <c r="K69" s="30">
        <v>0.0</v>
      </c>
      <c r="L69" s="30">
        <v>0.0</v>
      </c>
      <c r="M69" s="32" t="s">
        <v>39</v>
      </c>
      <c r="N69" s="32" t="s">
        <v>39</v>
      </c>
      <c r="O69" s="30">
        <v>0.0</v>
      </c>
      <c r="P69" s="30">
        <v>0.0</v>
      </c>
      <c r="Q69" s="30">
        <v>0.0</v>
      </c>
      <c r="R69" s="30">
        <v>0.0</v>
      </c>
      <c r="S69" s="30">
        <v>0.0</v>
      </c>
      <c r="T69" s="30">
        <v>0.0</v>
      </c>
      <c r="U69" s="30">
        <v>0.0</v>
      </c>
      <c r="V69" s="30">
        <v>0.0</v>
      </c>
      <c r="W69" s="30">
        <v>0.0</v>
      </c>
      <c r="X69" s="30">
        <v>0.0</v>
      </c>
      <c r="Y69" s="30">
        <v>0.0</v>
      </c>
      <c r="Z69" s="30">
        <v>0.0</v>
      </c>
      <c r="AA69" s="30">
        <v>0.0</v>
      </c>
      <c r="AB69" s="30">
        <v>0.0</v>
      </c>
      <c r="AC69" s="30">
        <v>0.0</v>
      </c>
      <c r="AD69" s="30">
        <v>0.0</v>
      </c>
      <c r="AE69" s="30">
        <v>0.0</v>
      </c>
      <c r="AF69" s="30">
        <v>0.0</v>
      </c>
      <c r="AG69" s="30">
        <v>0.0</v>
      </c>
      <c r="AH69" s="30">
        <v>0.0</v>
      </c>
      <c r="AI69" s="30">
        <v>0.0</v>
      </c>
      <c r="AJ69" s="79"/>
    </row>
    <row r="70">
      <c r="A70" s="30">
        <v>14778.1</v>
      </c>
      <c r="B70" s="31">
        <v>44533.0</v>
      </c>
      <c r="C70" s="67"/>
      <c r="D70" s="32" t="s">
        <v>312</v>
      </c>
      <c r="E70" s="32" t="s">
        <v>36</v>
      </c>
      <c r="F70" s="32" t="s">
        <v>83</v>
      </c>
      <c r="G70" s="32" t="s">
        <v>38</v>
      </c>
      <c r="H70" s="30">
        <v>27609.0</v>
      </c>
      <c r="I70" s="37"/>
      <c r="J70" s="30">
        <v>0.0</v>
      </c>
      <c r="K70" s="30">
        <v>1.0</v>
      </c>
      <c r="L70" s="30">
        <v>0.0</v>
      </c>
      <c r="M70" s="32" t="s">
        <v>39</v>
      </c>
      <c r="N70" s="32" t="s">
        <v>39</v>
      </c>
      <c r="O70" s="30">
        <v>0.0</v>
      </c>
      <c r="P70" s="30">
        <v>0.0</v>
      </c>
      <c r="Q70" s="30">
        <v>0.0</v>
      </c>
      <c r="R70" s="30">
        <v>0.0</v>
      </c>
      <c r="S70" s="30">
        <v>0.0</v>
      </c>
      <c r="T70" s="30">
        <v>0.0</v>
      </c>
      <c r="U70" s="30">
        <v>0.0</v>
      </c>
      <c r="V70" s="30">
        <v>0.0</v>
      </c>
      <c r="W70" s="30">
        <v>0.0</v>
      </c>
      <c r="X70" s="30">
        <v>0.0</v>
      </c>
      <c r="Y70" s="30">
        <v>0.0</v>
      </c>
      <c r="Z70" s="30">
        <v>0.0</v>
      </c>
      <c r="AA70" s="30">
        <v>0.0</v>
      </c>
      <c r="AB70" s="30">
        <v>0.0</v>
      </c>
      <c r="AC70" s="30">
        <v>0.0</v>
      </c>
      <c r="AD70" s="30">
        <v>0.0</v>
      </c>
      <c r="AE70" s="30">
        <v>0.0</v>
      </c>
      <c r="AF70" s="30">
        <v>0.0</v>
      </c>
      <c r="AG70" s="30">
        <v>0.0</v>
      </c>
      <c r="AH70" s="30">
        <v>0.0</v>
      </c>
      <c r="AI70" s="30">
        <v>0.0</v>
      </c>
      <c r="AJ70" s="79"/>
    </row>
    <row r="71">
      <c r="A71" s="30">
        <v>14778.2</v>
      </c>
      <c r="B71" s="31">
        <v>44533.0</v>
      </c>
      <c r="C71" s="67"/>
      <c r="D71" s="32" t="s">
        <v>312</v>
      </c>
      <c r="E71" s="32" t="s">
        <v>36</v>
      </c>
      <c r="J71" s="30">
        <v>0.0</v>
      </c>
      <c r="K71" s="30">
        <v>0.0</v>
      </c>
      <c r="L71" s="30">
        <v>1.0</v>
      </c>
      <c r="M71" s="32" t="s">
        <v>39</v>
      </c>
      <c r="N71" s="32" t="s">
        <v>39</v>
      </c>
      <c r="O71" s="30">
        <v>0.0</v>
      </c>
      <c r="P71" s="30">
        <v>0.0</v>
      </c>
      <c r="Q71" s="30">
        <v>0.0</v>
      </c>
      <c r="R71" s="30">
        <v>0.0</v>
      </c>
      <c r="S71" s="30">
        <v>0.0</v>
      </c>
      <c r="T71" s="30">
        <v>0.0</v>
      </c>
      <c r="U71" s="30">
        <v>0.0</v>
      </c>
      <c r="V71" s="30">
        <v>0.0</v>
      </c>
      <c r="W71" s="30">
        <v>0.0</v>
      </c>
      <c r="X71" s="30">
        <v>0.0</v>
      </c>
      <c r="Y71" s="30">
        <v>0.0</v>
      </c>
      <c r="Z71" s="30">
        <v>0.0</v>
      </c>
      <c r="AA71" s="30">
        <v>0.0</v>
      </c>
      <c r="AB71" s="30">
        <v>0.0</v>
      </c>
      <c r="AC71" s="30">
        <v>0.0</v>
      </c>
      <c r="AD71" s="30">
        <v>0.0</v>
      </c>
      <c r="AE71" s="30">
        <v>0.0</v>
      </c>
      <c r="AF71" s="30">
        <v>0.0</v>
      </c>
      <c r="AG71" s="30">
        <v>0.0</v>
      </c>
      <c r="AH71" s="30">
        <v>0.0</v>
      </c>
      <c r="AI71" s="30">
        <v>0.0</v>
      </c>
      <c r="AJ71" s="79"/>
    </row>
    <row r="72">
      <c r="A72" s="30">
        <v>14778.3</v>
      </c>
      <c r="B72" s="31">
        <v>44533.0</v>
      </c>
      <c r="C72" s="67"/>
      <c r="D72" s="32" t="s">
        <v>312</v>
      </c>
      <c r="E72" s="32" t="s">
        <v>36</v>
      </c>
      <c r="J72" s="30">
        <v>0.0</v>
      </c>
      <c r="K72" s="30">
        <v>0.0</v>
      </c>
      <c r="L72" s="30">
        <v>1.0</v>
      </c>
      <c r="M72" s="32" t="s">
        <v>39</v>
      </c>
      <c r="N72" s="32" t="s">
        <v>39</v>
      </c>
      <c r="O72" s="30">
        <v>0.0</v>
      </c>
      <c r="P72" s="30">
        <v>0.0</v>
      </c>
      <c r="Q72" s="30">
        <v>0.0</v>
      </c>
      <c r="R72" s="30">
        <v>0.0</v>
      </c>
      <c r="S72" s="30">
        <v>0.0</v>
      </c>
      <c r="T72" s="30">
        <v>0.0</v>
      </c>
      <c r="U72" s="30">
        <v>0.0</v>
      </c>
      <c r="V72" s="30">
        <v>0.0</v>
      </c>
      <c r="W72" s="30">
        <v>0.0</v>
      </c>
      <c r="X72" s="30">
        <v>0.0</v>
      </c>
      <c r="Y72" s="30">
        <v>0.0</v>
      </c>
      <c r="Z72" s="30">
        <v>0.0</v>
      </c>
      <c r="AA72" s="30">
        <v>0.0</v>
      </c>
      <c r="AB72" s="30">
        <v>0.0</v>
      </c>
      <c r="AC72" s="30">
        <v>0.0</v>
      </c>
      <c r="AD72" s="30">
        <v>0.0</v>
      </c>
      <c r="AE72" s="30">
        <v>0.0</v>
      </c>
      <c r="AF72" s="30">
        <v>0.0</v>
      </c>
      <c r="AG72" s="30">
        <v>0.0</v>
      </c>
      <c r="AH72" s="30">
        <v>0.0</v>
      </c>
      <c r="AI72" s="30">
        <v>0.0</v>
      </c>
      <c r="AJ72" s="79"/>
    </row>
    <row r="73">
      <c r="A73" s="30">
        <v>14778.4</v>
      </c>
      <c r="B73" s="31">
        <v>44533.0</v>
      </c>
      <c r="C73" s="67"/>
      <c r="D73" s="32" t="s">
        <v>312</v>
      </c>
      <c r="E73" s="32" t="s">
        <v>36</v>
      </c>
      <c r="J73" s="30">
        <v>0.0</v>
      </c>
      <c r="K73" s="30">
        <v>0.0</v>
      </c>
      <c r="L73" s="30">
        <v>1.0</v>
      </c>
      <c r="M73" s="32" t="s">
        <v>39</v>
      </c>
      <c r="N73" s="32" t="s">
        <v>39</v>
      </c>
      <c r="O73" s="30">
        <v>0.0</v>
      </c>
      <c r="P73" s="30">
        <v>0.0</v>
      </c>
      <c r="Q73" s="30">
        <v>0.0</v>
      </c>
      <c r="R73" s="30">
        <v>0.0</v>
      </c>
      <c r="S73" s="30">
        <v>0.0</v>
      </c>
      <c r="T73" s="30">
        <v>0.0</v>
      </c>
      <c r="U73" s="30">
        <v>0.0</v>
      </c>
      <c r="V73" s="30">
        <v>0.0</v>
      </c>
      <c r="W73" s="30">
        <v>0.0</v>
      </c>
      <c r="X73" s="30">
        <v>0.0</v>
      </c>
      <c r="Y73" s="30">
        <v>0.0</v>
      </c>
      <c r="Z73" s="30">
        <v>0.0</v>
      </c>
      <c r="AA73" s="30">
        <v>0.0</v>
      </c>
      <c r="AB73" s="30">
        <v>0.0</v>
      </c>
      <c r="AC73" s="30">
        <v>0.0</v>
      </c>
      <c r="AD73" s="30">
        <v>0.0</v>
      </c>
      <c r="AE73" s="30">
        <v>0.0</v>
      </c>
      <c r="AF73" s="30">
        <v>0.0</v>
      </c>
      <c r="AG73" s="30">
        <v>0.0</v>
      </c>
      <c r="AH73" s="30">
        <v>0.0</v>
      </c>
      <c r="AI73" s="30">
        <v>0.0</v>
      </c>
      <c r="AJ73" s="79"/>
    </row>
    <row r="74">
      <c r="A74" s="30">
        <v>14779.1</v>
      </c>
      <c r="B74" s="31">
        <v>44533.0</v>
      </c>
      <c r="C74" s="67"/>
      <c r="D74" s="32" t="s">
        <v>57</v>
      </c>
      <c r="E74" s="32" t="s">
        <v>58</v>
      </c>
      <c r="F74" s="32" t="s">
        <v>70</v>
      </c>
      <c r="G74" s="33" t="s">
        <v>38</v>
      </c>
      <c r="H74" s="34">
        <v>27615.0</v>
      </c>
      <c r="I74" s="35"/>
      <c r="J74" s="30">
        <v>0.0</v>
      </c>
      <c r="K74" s="30">
        <v>1.0</v>
      </c>
      <c r="L74" s="30">
        <v>0.0</v>
      </c>
      <c r="M74" s="32" t="s">
        <v>49</v>
      </c>
      <c r="N74" s="32" t="s">
        <v>39</v>
      </c>
      <c r="O74" s="30">
        <v>0.0</v>
      </c>
      <c r="P74" s="30">
        <v>0.0</v>
      </c>
      <c r="Q74" s="30">
        <v>0.0</v>
      </c>
      <c r="R74" s="30">
        <v>0.0</v>
      </c>
      <c r="S74" s="30">
        <v>0.0</v>
      </c>
      <c r="T74" s="30">
        <v>0.0</v>
      </c>
      <c r="U74" s="30">
        <v>0.0</v>
      </c>
      <c r="V74" s="30">
        <v>0.0</v>
      </c>
      <c r="W74" s="30">
        <v>0.0</v>
      </c>
      <c r="X74" s="30">
        <v>0.0</v>
      </c>
      <c r="Y74" s="30">
        <v>0.0</v>
      </c>
      <c r="Z74" s="30">
        <v>0.0</v>
      </c>
      <c r="AA74" s="30">
        <v>0.0</v>
      </c>
      <c r="AB74" s="30">
        <v>0.0</v>
      </c>
      <c r="AC74" s="30">
        <v>0.0</v>
      </c>
      <c r="AD74" s="30">
        <v>0.0</v>
      </c>
      <c r="AE74" s="30">
        <v>0.0</v>
      </c>
      <c r="AF74" s="30">
        <v>0.0</v>
      </c>
      <c r="AG74" s="30">
        <v>0.0</v>
      </c>
      <c r="AH74" s="30">
        <v>0.0</v>
      </c>
      <c r="AI74" s="30">
        <v>0.0</v>
      </c>
      <c r="AJ74" s="79"/>
    </row>
    <row r="75">
      <c r="A75" s="30">
        <v>14780.1</v>
      </c>
      <c r="B75" s="31">
        <v>44533.0</v>
      </c>
      <c r="C75" s="67"/>
      <c r="D75" s="32" t="s">
        <v>57</v>
      </c>
      <c r="E75" s="32" t="s">
        <v>58</v>
      </c>
      <c r="F75" s="32" t="s">
        <v>59</v>
      </c>
      <c r="G75" s="32" t="s">
        <v>38</v>
      </c>
      <c r="H75" s="30">
        <v>27610.0</v>
      </c>
      <c r="I75" s="35"/>
      <c r="J75" s="30">
        <v>0.0</v>
      </c>
      <c r="K75" s="30">
        <v>1.0</v>
      </c>
      <c r="L75" s="30">
        <v>0.0</v>
      </c>
      <c r="M75" s="32" t="s">
        <v>39</v>
      </c>
      <c r="N75" s="32" t="s">
        <v>39</v>
      </c>
      <c r="O75" s="30">
        <v>0.0</v>
      </c>
      <c r="P75" s="30">
        <v>0.0</v>
      </c>
      <c r="Q75" s="30">
        <v>0.0</v>
      </c>
      <c r="R75" s="30">
        <v>0.0</v>
      </c>
      <c r="S75" s="30">
        <v>0.0</v>
      </c>
      <c r="T75" s="30">
        <v>0.0</v>
      </c>
      <c r="U75" s="30">
        <v>0.0</v>
      </c>
      <c r="V75" s="30">
        <v>0.0</v>
      </c>
      <c r="W75" s="30">
        <v>0.0</v>
      </c>
      <c r="X75" s="30">
        <v>0.0</v>
      </c>
      <c r="Y75" s="30">
        <v>0.0</v>
      </c>
      <c r="Z75" s="30">
        <v>0.0</v>
      </c>
      <c r="AA75" s="30">
        <v>0.0</v>
      </c>
      <c r="AB75" s="30">
        <v>0.0</v>
      </c>
      <c r="AC75" s="30">
        <v>0.0</v>
      </c>
      <c r="AD75" s="30">
        <v>0.0</v>
      </c>
      <c r="AE75" s="30">
        <v>0.0</v>
      </c>
      <c r="AF75" s="30">
        <v>0.0</v>
      </c>
      <c r="AG75" s="30">
        <v>0.0</v>
      </c>
      <c r="AH75" s="30">
        <v>0.0</v>
      </c>
      <c r="AI75" s="30">
        <v>0.0</v>
      </c>
      <c r="AJ75" s="79"/>
    </row>
    <row r="76">
      <c r="A76" s="30">
        <v>14781.1</v>
      </c>
      <c r="B76" s="31">
        <v>44536.0</v>
      </c>
      <c r="C76" s="67"/>
      <c r="D76" s="32" t="s">
        <v>184</v>
      </c>
      <c r="E76" s="32" t="s">
        <v>36</v>
      </c>
      <c r="F76" s="32" t="s">
        <v>254</v>
      </c>
      <c r="G76" s="33" t="s">
        <v>38</v>
      </c>
      <c r="H76" s="34">
        <v>27615.0</v>
      </c>
      <c r="I76" s="35"/>
      <c r="J76" s="30">
        <v>0.0</v>
      </c>
      <c r="K76" s="30">
        <v>1.0</v>
      </c>
      <c r="L76" s="30">
        <v>0.0</v>
      </c>
      <c r="M76" s="32" t="s">
        <v>39</v>
      </c>
      <c r="N76" s="32" t="s">
        <v>39</v>
      </c>
      <c r="O76" s="30">
        <v>0.0</v>
      </c>
      <c r="P76" s="30">
        <v>0.0</v>
      </c>
      <c r="Q76" s="30">
        <v>0.0</v>
      </c>
      <c r="R76" s="30">
        <v>0.0</v>
      </c>
      <c r="S76" s="30">
        <v>0.0</v>
      </c>
      <c r="T76" s="30">
        <v>0.0</v>
      </c>
      <c r="U76" s="30">
        <v>0.0</v>
      </c>
      <c r="V76" s="30">
        <v>0.0</v>
      </c>
      <c r="W76" s="30">
        <v>0.0</v>
      </c>
      <c r="X76" s="30">
        <v>0.0</v>
      </c>
      <c r="Y76" s="30">
        <v>0.0</v>
      </c>
      <c r="Z76" s="30">
        <v>0.0</v>
      </c>
      <c r="AA76" s="30">
        <v>0.0</v>
      </c>
      <c r="AB76" s="30">
        <v>0.0</v>
      </c>
      <c r="AC76" s="30">
        <v>0.0</v>
      </c>
      <c r="AD76" s="30">
        <v>0.0</v>
      </c>
      <c r="AE76" s="30">
        <v>0.0</v>
      </c>
      <c r="AF76" s="30">
        <v>0.0</v>
      </c>
      <c r="AG76" s="30">
        <v>0.0</v>
      </c>
      <c r="AH76" s="30">
        <v>0.0</v>
      </c>
      <c r="AI76" s="30">
        <v>0.0</v>
      </c>
      <c r="AJ76" s="79"/>
    </row>
    <row r="77">
      <c r="A77" s="30">
        <v>14782.1</v>
      </c>
      <c r="B77" s="31">
        <v>44536.0</v>
      </c>
      <c r="C77" s="67"/>
      <c r="D77" s="32" t="s">
        <v>455</v>
      </c>
      <c r="E77" s="32" t="s">
        <v>36</v>
      </c>
      <c r="F77" s="32" t="s">
        <v>233</v>
      </c>
      <c r="G77" s="33" t="s">
        <v>234</v>
      </c>
      <c r="H77" s="34">
        <v>27502.0</v>
      </c>
      <c r="I77" s="35"/>
      <c r="J77" s="30">
        <v>0.0</v>
      </c>
      <c r="K77" s="30">
        <v>1.0</v>
      </c>
      <c r="L77" s="30">
        <v>0.0</v>
      </c>
      <c r="M77" s="32" t="s">
        <v>39</v>
      </c>
      <c r="N77" s="32" t="s">
        <v>39</v>
      </c>
      <c r="O77" s="30">
        <v>0.0</v>
      </c>
      <c r="P77" s="30">
        <v>0.0</v>
      </c>
      <c r="Q77" s="30">
        <v>0.0</v>
      </c>
      <c r="R77" s="30">
        <v>0.0</v>
      </c>
      <c r="S77" s="30">
        <v>0.0</v>
      </c>
      <c r="T77" s="30">
        <v>0.0</v>
      </c>
      <c r="U77" s="30">
        <v>0.0</v>
      </c>
      <c r="V77" s="30">
        <v>0.0</v>
      </c>
      <c r="W77" s="30">
        <v>0.0</v>
      </c>
      <c r="X77" s="30">
        <v>0.0</v>
      </c>
      <c r="Y77" s="30">
        <v>0.0</v>
      </c>
      <c r="Z77" s="30">
        <v>0.0</v>
      </c>
      <c r="AA77" s="30">
        <v>0.0</v>
      </c>
      <c r="AB77" s="30">
        <v>0.0</v>
      </c>
      <c r="AC77" s="30">
        <v>0.0</v>
      </c>
      <c r="AD77" s="30">
        <v>0.0</v>
      </c>
      <c r="AE77" s="30">
        <v>0.0</v>
      </c>
      <c r="AF77" s="30">
        <v>0.0</v>
      </c>
      <c r="AG77" s="30">
        <v>0.0</v>
      </c>
      <c r="AH77" s="30">
        <v>0.0</v>
      </c>
      <c r="AI77" s="30">
        <v>0.0</v>
      </c>
      <c r="AJ77" s="79"/>
    </row>
    <row r="78">
      <c r="A78" s="30">
        <v>14783.1</v>
      </c>
      <c r="B78" s="31">
        <v>44536.0</v>
      </c>
      <c r="C78" s="67"/>
      <c r="D78" s="32" t="s">
        <v>455</v>
      </c>
      <c r="E78" s="32" t="s">
        <v>36</v>
      </c>
      <c r="F78" s="32" t="s">
        <v>106</v>
      </c>
      <c r="G78" s="33" t="s">
        <v>107</v>
      </c>
      <c r="H78" s="34">
        <v>27518.0</v>
      </c>
      <c r="I78" s="35"/>
      <c r="J78" s="30">
        <v>0.0</v>
      </c>
      <c r="K78" s="30">
        <v>1.0</v>
      </c>
      <c r="L78" s="30">
        <v>0.0</v>
      </c>
      <c r="M78" s="32" t="s">
        <v>39</v>
      </c>
      <c r="N78" s="32" t="s">
        <v>39</v>
      </c>
      <c r="O78" s="30">
        <v>0.0</v>
      </c>
      <c r="P78" s="30">
        <v>0.0</v>
      </c>
      <c r="Q78" s="30">
        <v>0.0</v>
      </c>
      <c r="R78" s="30">
        <v>0.0</v>
      </c>
      <c r="S78" s="30">
        <v>0.0</v>
      </c>
      <c r="T78" s="30">
        <v>0.0</v>
      </c>
      <c r="U78" s="30">
        <v>0.0</v>
      </c>
      <c r="V78" s="30">
        <v>0.0</v>
      </c>
      <c r="W78" s="30">
        <v>0.0</v>
      </c>
      <c r="X78" s="30">
        <v>0.0</v>
      </c>
      <c r="Y78" s="30">
        <v>0.0</v>
      </c>
      <c r="Z78" s="30">
        <v>0.0</v>
      </c>
      <c r="AA78" s="30">
        <v>0.0</v>
      </c>
      <c r="AB78" s="30">
        <v>0.0</v>
      </c>
      <c r="AC78" s="30">
        <v>0.0</v>
      </c>
      <c r="AD78" s="30">
        <v>0.0</v>
      </c>
      <c r="AE78" s="30">
        <v>0.0</v>
      </c>
      <c r="AF78" s="30">
        <v>0.0</v>
      </c>
      <c r="AG78" s="30">
        <v>0.0</v>
      </c>
      <c r="AH78" s="30">
        <v>0.0</v>
      </c>
      <c r="AI78" s="30">
        <v>0.0</v>
      </c>
      <c r="AJ78" s="79"/>
    </row>
    <row r="79">
      <c r="A79" s="30">
        <v>14783.2</v>
      </c>
      <c r="B79" s="31">
        <v>44536.0</v>
      </c>
      <c r="C79" s="67"/>
      <c r="D79" s="32" t="s">
        <v>455</v>
      </c>
      <c r="E79" s="32" t="s">
        <v>36</v>
      </c>
      <c r="F79" s="32" t="s">
        <v>106</v>
      </c>
      <c r="G79" s="33" t="s">
        <v>107</v>
      </c>
      <c r="H79" s="34">
        <v>27518.0</v>
      </c>
      <c r="I79" s="35"/>
      <c r="J79" s="30">
        <v>0.0</v>
      </c>
      <c r="K79" s="30">
        <v>1.0</v>
      </c>
      <c r="L79" s="30">
        <v>0.0</v>
      </c>
      <c r="M79" s="32" t="s">
        <v>39</v>
      </c>
      <c r="N79" s="32" t="s">
        <v>39</v>
      </c>
      <c r="O79" s="30">
        <v>0.0</v>
      </c>
      <c r="P79" s="30">
        <v>0.0</v>
      </c>
      <c r="Q79" s="30">
        <v>0.0</v>
      </c>
      <c r="R79" s="30">
        <v>0.0</v>
      </c>
      <c r="S79" s="30">
        <v>0.0</v>
      </c>
      <c r="T79" s="30">
        <v>0.0</v>
      </c>
      <c r="U79" s="30">
        <v>0.0</v>
      </c>
      <c r="V79" s="30">
        <v>0.0</v>
      </c>
      <c r="W79" s="30">
        <v>0.0</v>
      </c>
      <c r="X79" s="30">
        <v>0.0</v>
      </c>
      <c r="Y79" s="30">
        <v>0.0</v>
      </c>
      <c r="Z79" s="30">
        <v>0.0</v>
      </c>
      <c r="AA79" s="30">
        <v>0.0</v>
      </c>
      <c r="AB79" s="30">
        <v>0.0</v>
      </c>
      <c r="AC79" s="30">
        <v>0.0</v>
      </c>
      <c r="AD79" s="30">
        <v>0.0</v>
      </c>
      <c r="AE79" s="30">
        <v>0.0</v>
      </c>
      <c r="AF79" s="30">
        <v>0.0</v>
      </c>
      <c r="AG79" s="30">
        <v>0.0</v>
      </c>
      <c r="AH79" s="30">
        <v>0.0</v>
      </c>
      <c r="AI79" s="30">
        <v>0.0</v>
      </c>
      <c r="AJ79" s="79"/>
    </row>
    <row r="80">
      <c r="A80" s="30">
        <v>14783.3</v>
      </c>
      <c r="B80" s="31">
        <v>44536.0</v>
      </c>
      <c r="C80" s="67"/>
      <c r="D80" s="32" t="s">
        <v>455</v>
      </c>
      <c r="E80" s="32" t="s">
        <v>36</v>
      </c>
      <c r="J80" s="30">
        <v>0.0</v>
      </c>
      <c r="K80" s="30">
        <v>0.0</v>
      </c>
      <c r="L80" s="30">
        <v>1.0</v>
      </c>
      <c r="M80" s="32" t="s">
        <v>39</v>
      </c>
      <c r="N80" s="32" t="s">
        <v>39</v>
      </c>
      <c r="O80" s="30">
        <v>0.0</v>
      </c>
      <c r="P80" s="30">
        <v>0.0</v>
      </c>
      <c r="Q80" s="30">
        <v>0.0</v>
      </c>
      <c r="R80" s="30">
        <v>0.0</v>
      </c>
      <c r="S80" s="30">
        <v>0.0</v>
      </c>
      <c r="T80" s="30">
        <v>0.0</v>
      </c>
      <c r="U80" s="30">
        <v>0.0</v>
      </c>
      <c r="V80" s="30">
        <v>0.0</v>
      </c>
      <c r="W80" s="30">
        <v>0.0</v>
      </c>
      <c r="X80" s="30">
        <v>0.0</v>
      </c>
      <c r="Y80" s="30">
        <v>0.0</v>
      </c>
      <c r="Z80" s="30">
        <v>0.0</v>
      </c>
      <c r="AA80" s="30">
        <v>0.0</v>
      </c>
      <c r="AB80" s="30">
        <v>0.0</v>
      </c>
      <c r="AC80" s="30">
        <v>0.0</v>
      </c>
      <c r="AD80" s="30">
        <v>0.0</v>
      </c>
      <c r="AE80" s="30">
        <v>0.0</v>
      </c>
      <c r="AF80" s="30">
        <v>0.0</v>
      </c>
      <c r="AG80" s="30">
        <v>0.0</v>
      </c>
      <c r="AH80" s="30">
        <v>0.0</v>
      </c>
      <c r="AI80" s="30">
        <v>0.0</v>
      </c>
      <c r="AJ80" s="79"/>
    </row>
    <row r="81">
      <c r="A81" s="30">
        <v>14784.1</v>
      </c>
      <c r="B81" s="31">
        <v>44536.0</v>
      </c>
      <c r="C81" s="67"/>
      <c r="D81" s="32" t="s">
        <v>194</v>
      </c>
      <c r="E81" s="32" t="s">
        <v>36</v>
      </c>
      <c r="F81" s="32" t="s">
        <v>122</v>
      </c>
      <c r="G81" s="33" t="s">
        <v>38</v>
      </c>
      <c r="H81" s="34">
        <v>27610.0</v>
      </c>
      <c r="I81" s="35"/>
      <c r="J81" s="30">
        <v>0.0</v>
      </c>
      <c r="K81" s="30">
        <v>1.0</v>
      </c>
      <c r="L81" s="30">
        <v>0.0</v>
      </c>
      <c r="M81" s="32" t="s">
        <v>49</v>
      </c>
      <c r="N81" s="32" t="s">
        <v>39</v>
      </c>
      <c r="O81" s="30">
        <v>0.0</v>
      </c>
      <c r="P81" s="30">
        <v>0.0</v>
      </c>
      <c r="Q81" s="30">
        <v>0.0</v>
      </c>
      <c r="R81" s="30">
        <v>0.0</v>
      </c>
      <c r="S81" s="30">
        <v>0.0</v>
      </c>
      <c r="T81" s="30">
        <v>0.0</v>
      </c>
      <c r="U81" s="30">
        <v>0.0</v>
      </c>
      <c r="V81" s="30">
        <v>0.0</v>
      </c>
      <c r="W81" s="30">
        <v>0.0</v>
      </c>
      <c r="X81" s="30">
        <v>0.0</v>
      </c>
      <c r="Y81" s="30">
        <v>0.0</v>
      </c>
      <c r="Z81" s="30">
        <v>0.0</v>
      </c>
      <c r="AA81" s="30">
        <v>0.0</v>
      </c>
      <c r="AB81" s="30">
        <v>0.0</v>
      </c>
      <c r="AC81" s="30">
        <v>0.0</v>
      </c>
      <c r="AD81" s="30">
        <v>0.0</v>
      </c>
      <c r="AE81" s="30">
        <v>0.0</v>
      </c>
      <c r="AF81" s="30">
        <v>0.0</v>
      </c>
      <c r="AG81" s="30">
        <v>0.0</v>
      </c>
      <c r="AH81" s="30">
        <v>0.0</v>
      </c>
      <c r="AI81" s="30">
        <v>0.0</v>
      </c>
      <c r="AJ81" s="79"/>
    </row>
    <row r="82">
      <c r="A82" s="30">
        <v>14784.2</v>
      </c>
      <c r="B82" s="31">
        <v>44536.0</v>
      </c>
      <c r="C82" s="67"/>
      <c r="D82" s="32" t="s">
        <v>194</v>
      </c>
      <c r="E82" s="32" t="s">
        <v>36</v>
      </c>
      <c r="J82" s="30">
        <v>0.0</v>
      </c>
      <c r="K82" s="30">
        <v>0.0</v>
      </c>
      <c r="L82" s="30">
        <v>1.0</v>
      </c>
      <c r="M82" s="32" t="s">
        <v>49</v>
      </c>
      <c r="N82" s="32" t="s">
        <v>39</v>
      </c>
      <c r="O82" s="30">
        <v>0.0</v>
      </c>
      <c r="P82" s="30">
        <v>0.0</v>
      </c>
      <c r="Q82" s="30">
        <v>0.0</v>
      </c>
      <c r="R82" s="30">
        <v>0.0</v>
      </c>
      <c r="S82" s="30">
        <v>0.0</v>
      </c>
      <c r="T82" s="30">
        <v>0.0</v>
      </c>
      <c r="U82" s="30">
        <v>0.0</v>
      </c>
      <c r="V82" s="30">
        <v>0.0</v>
      </c>
      <c r="W82" s="134">
        <v>0.0</v>
      </c>
      <c r="X82" s="134">
        <v>0.0</v>
      </c>
      <c r="Y82" s="134">
        <v>0.0</v>
      </c>
      <c r="Z82" s="135">
        <v>0.0</v>
      </c>
      <c r="AA82" s="135">
        <v>0.0</v>
      </c>
      <c r="AB82" s="135">
        <v>0.0</v>
      </c>
      <c r="AC82" s="135">
        <v>0.0</v>
      </c>
      <c r="AD82" s="135">
        <v>0.0</v>
      </c>
      <c r="AE82" s="136">
        <v>0.0</v>
      </c>
      <c r="AF82" s="136">
        <v>0.0</v>
      </c>
      <c r="AG82" s="136">
        <v>0.0</v>
      </c>
      <c r="AH82" s="136">
        <v>0.0</v>
      </c>
      <c r="AI82" s="136">
        <v>0.0</v>
      </c>
      <c r="AJ82" s="137"/>
    </row>
    <row r="83">
      <c r="A83" s="30">
        <v>14784.3</v>
      </c>
      <c r="B83" s="31">
        <v>44536.0</v>
      </c>
      <c r="C83" s="67"/>
      <c r="D83" s="32" t="s">
        <v>194</v>
      </c>
      <c r="E83" s="32" t="s">
        <v>36</v>
      </c>
      <c r="J83" s="30">
        <v>0.0</v>
      </c>
      <c r="K83" s="30">
        <v>0.0</v>
      </c>
      <c r="L83" s="30">
        <v>1.0</v>
      </c>
      <c r="M83" s="32" t="s">
        <v>49</v>
      </c>
      <c r="N83" s="32" t="s">
        <v>39</v>
      </c>
      <c r="O83" s="30">
        <v>0.0</v>
      </c>
      <c r="P83" s="30">
        <v>0.0</v>
      </c>
      <c r="Q83" s="30">
        <v>0.0</v>
      </c>
      <c r="R83" s="30">
        <v>0.0</v>
      </c>
      <c r="S83" s="30">
        <v>0.0</v>
      </c>
      <c r="T83" s="30">
        <v>0.0</v>
      </c>
      <c r="U83" s="30">
        <v>0.0</v>
      </c>
      <c r="V83" s="30">
        <v>0.0</v>
      </c>
      <c r="W83" s="30">
        <v>0.0</v>
      </c>
      <c r="X83" s="30">
        <v>0.0</v>
      </c>
      <c r="Y83" s="30">
        <v>0.0</v>
      </c>
      <c r="Z83" s="30">
        <v>0.0</v>
      </c>
      <c r="AA83" s="30">
        <v>0.0</v>
      </c>
      <c r="AB83" s="30">
        <v>0.0</v>
      </c>
      <c r="AC83" s="30">
        <v>0.0</v>
      </c>
      <c r="AD83" s="30">
        <v>0.0</v>
      </c>
      <c r="AE83" s="30">
        <v>0.0</v>
      </c>
      <c r="AF83" s="30">
        <v>0.0</v>
      </c>
      <c r="AG83" s="30">
        <v>0.0</v>
      </c>
      <c r="AH83" s="30">
        <v>0.0</v>
      </c>
      <c r="AI83" s="30">
        <v>0.0</v>
      </c>
      <c r="AJ83" s="79"/>
    </row>
    <row r="84">
      <c r="A84" s="30">
        <v>14785.1</v>
      </c>
      <c r="B84" s="31">
        <v>44536.0</v>
      </c>
      <c r="C84" s="67"/>
      <c r="D84" s="32" t="s">
        <v>455</v>
      </c>
      <c r="E84" s="32" t="s">
        <v>36</v>
      </c>
      <c r="F84" s="32" t="s">
        <v>106</v>
      </c>
      <c r="G84" s="33" t="s">
        <v>107</v>
      </c>
      <c r="H84" s="34">
        <v>27518.0</v>
      </c>
      <c r="I84" s="35"/>
      <c r="J84" s="30">
        <v>0.0</v>
      </c>
      <c r="K84" s="30">
        <v>1.0</v>
      </c>
      <c r="L84" s="30">
        <v>0.0</v>
      </c>
      <c r="M84" s="32" t="s">
        <v>39</v>
      </c>
      <c r="N84" s="32" t="s">
        <v>39</v>
      </c>
      <c r="O84" s="30">
        <v>0.0</v>
      </c>
      <c r="P84" s="30">
        <v>0.0</v>
      </c>
      <c r="Q84" s="30">
        <v>0.0</v>
      </c>
      <c r="R84" s="30">
        <v>0.0</v>
      </c>
      <c r="S84" s="30">
        <v>0.0</v>
      </c>
      <c r="T84" s="30">
        <v>0.0</v>
      </c>
      <c r="U84" s="30">
        <v>0.0</v>
      </c>
      <c r="V84" s="30">
        <v>0.0</v>
      </c>
      <c r="W84" s="30">
        <v>0.0</v>
      </c>
      <c r="X84" s="30">
        <v>0.0</v>
      </c>
      <c r="Y84" s="30">
        <v>0.0</v>
      </c>
      <c r="Z84" s="30">
        <v>0.0</v>
      </c>
      <c r="AA84" s="30">
        <v>0.0</v>
      </c>
      <c r="AB84" s="30">
        <v>0.0</v>
      </c>
      <c r="AC84" s="30">
        <v>0.0</v>
      </c>
      <c r="AD84" s="30">
        <v>0.0</v>
      </c>
      <c r="AE84" s="30">
        <v>0.0</v>
      </c>
      <c r="AF84" s="30">
        <v>0.0</v>
      </c>
      <c r="AG84" s="30">
        <v>0.0</v>
      </c>
      <c r="AH84" s="30">
        <v>0.0</v>
      </c>
      <c r="AI84" s="30">
        <v>0.0</v>
      </c>
      <c r="AJ84" s="79"/>
    </row>
    <row r="85">
      <c r="A85" s="30">
        <v>14785.2</v>
      </c>
      <c r="B85" s="31">
        <v>44536.0</v>
      </c>
      <c r="C85" s="67"/>
      <c r="D85" s="32" t="s">
        <v>455</v>
      </c>
      <c r="E85" s="32" t="s">
        <v>36</v>
      </c>
      <c r="F85" s="32" t="s">
        <v>106</v>
      </c>
      <c r="G85" s="33" t="s">
        <v>107</v>
      </c>
      <c r="H85" s="34">
        <v>27518.0</v>
      </c>
      <c r="I85" s="35"/>
      <c r="J85" s="30">
        <v>0.0</v>
      </c>
      <c r="K85" s="30">
        <v>1.0</v>
      </c>
      <c r="L85" s="30">
        <v>0.0</v>
      </c>
      <c r="M85" s="32" t="s">
        <v>39</v>
      </c>
      <c r="N85" s="32" t="s">
        <v>39</v>
      </c>
      <c r="O85" s="30">
        <v>0.0</v>
      </c>
      <c r="P85" s="30">
        <v>0.0</v>
      </c>
      <c r="Q85" s="30">
        <v>0.0</v>
      </c>
      <c r="R85" s="30">
        <v>0.0</v>
      </c>
      <c r="S85" s="30">
        <v>0.0</v>
      </c>
      <c r="T85" s="30">
        <v>0.0</v>
      </c>
      <c r="U85" s="30">
        <v>0.0</v>
      </c>
      <c r="V85" s="30">
        <v>0.0</v>
      </c>
      <c r="W85" s="30">
        <v>0.0</v>
      </c>
      <c r="X85" s="30">
        <v>0.0</v>
      </c>
      <c r="Y85" s="30">
        <v>0.0</v>
      </c>
      <c r="Z85" s="30">
        <v>0.0</v>
      </c>
      <c r="AA85" s="30">
        <v>0.0</v>
      </c>
      <c r="AB85" s="30">
        <v>0.0</v>
      </c>
      <c r="AC85" s="30">
        <v>0.0</v>
      </c>
      <c r="AD85" s="30">
        <v>0.0</v>
      </c>
      <c r="AE85" s="30">
        <v>0.0</v>
      </c>
      <c r="AF85" s="30">
        <v>0.0</v>
      </c>
      <c r="AG85" s="30">
        <v>0.0</v>
      </c>
      <c r="AH85" s="30">
        <v>0.0</v>
      </c>
      <c r="AI85" s="30">
        <v>0.0</v>
      </c>
      <c r="AJ85" s="79"/>
    </row>
    <row r="86">
      <c r="A86" s="30">
        <v>14785.3</v>
      </c>
      <c r="B86" s="31">
        <v>44536.0</v>
      </c>
      <c r="C86" s="67"/>
      <c r="D86" s="32" t="s">
        <v>455</v>
      </c>
      <c r="E86" s="32" t="s">
        <v>36</v>
      </c>
      <c r="F86" s="32" t="s">
        <v>106</v>
      </c>
      <c r="G86" s="33" t="s">
        <v>107</v>
      </c>
      <c r="H86" s="34">
        <v>27518.0</v>
      </c>
      <c r="I86" s="35"/>
      <c r="J86" s="30">
        <v>0.0</v>
      </c>
      <c r="K86" s="30">
        <v>1.0</v>
      </c>
      <c r="L86" s="30">
        <v>0.0</v>
      </c>
      <c r="M86" s="32" t="s">
        <v>39</v>
      </c>
      <c r="N86" s="32" t="s">
        <v>39</v>
      </c>
      <c r="O86" s="30">
        <v>0.0</v>
      </c>
      <c r="P86" s="30">
        <v>0.0</v>
      </c>
      <c r="Q86" s="30">
        <v>0.0</v>
      </c>
      <c r="R86" s="30">
        <v>0.0</v>
      </c>
      <c r="S86" s="30">
        <v>0.0</v>
      </c>
      <c r="T86" s="30">
        <v>0.0</v>
      </c>
      <c r="U86" s="30">
        <v>0.0</v>
      </c>
      <c r="V86" s="30">
        <v>0.0</v>
      </c>
      <c r="W86" s="30">
        <v>0.0</v>
      </c>
      <c r="X86" s="30">
        <v>0.0</v>
      </c>
      <c r="Y86" s="30">
        <v>0.0</v>
      </c>
      <c r="Z86" s="30">
        <v>0.0</v>
      </c>
      <c r="AA86" s="30">
        <v>0.0</v>
      </c>
      <c r="AB86" s="30">
        <v>0.0</v>
      </c>
      <c r="AC86" s="138">
        <v>0.0</v>
      </c>
      <c r="AD86" s="30">
        <v>0.0</v>
      </c>
      <c r="AE86" s="30">
        <v>0.0</v>
      </c>
      <c r="AF86" s="30">
        <v>0.0</v>
      </c>
      <c r="AG86" s="30">
        <v>0.0</v>
      </c>
      <c r="AH86" s="30">
        <v>0.0</v>
      </c>
      <c r="AI86" s="30">
        <v>0.0</v>
      </c>
      <c r="AJ86" s="79"/>
    </row>
    <row r="87">
      <c r="A87" s="30">
        <v>14785.4</v>
      </c>
      <c r="B87" s="31">
        <v>44536.0</v>
      </c>
      <c r="C87" s="67"/>
      <c r="D87" s="32" t="s">
        <v>455</v>
      </c>
      <c r="E87" s="32" t="s">
        <v>36</v>
      </c>
      <c r="F87" s="32" t="s">
        <v>105</v>
      </c>
      <c r="G87" s="33" t="s">
        <v>51</v>
      </c>
      <c r="H87" s="34">
        <v>27502.0</v>
      </c>
      <c r="I87" s="35"/>
      <c r="J87" s="30">
        <v>0.0</v>
      </c>
      <c r="K87" s="30">
        <v>1.0</v>
      </c>
      <c r="L87" s="30">
        <v>0.0</v>
      </c>
      <c r="M87" s="32" t="s">
        <v>39</v>
      </c>
      <c r="N87" s="32" t="s">
        <v>39</v>
      </c>
      <c r="O87" s="30">
        <v>0.0</v>
      </c>
      <c r="P87" s="30">
        <v>0.0</v>
      </c>
      <c r="Q87" s="30">
        <v>0.0</v>
      </c>
      <c r="R87" s="30">
        <v>0.0</v>
      </c>
      <c r="S87" s="30">
        <v>0.0</v>
      </c>
      <c r="T87" s="30">
        <v>0.0</v>
      </c>
      <c r="U87" s="30">
        <v>0.0</v>
      </c>
      <c r="V87" s="30">
        <v>0.0</v>
      </c>
      <c r="W87" s="30">
        <v>0.0</v>
      </c>
      <c r="X87" s="30">
        <v>0.0</v>
      </c>
      <c r="Y87" s="30">
        <v>0.0</v>
      </c>
      <c r="Z87" s="30">
        <v>0.0</v>
      </c>
      <c r="AA87" s="30">
        <v>0.0</v>
      </c>
      <c r="AB87" s="30">
        <v>0.0</v>
      </c>
      <c r="AC87" s="30">
        <v>0.0</v>
      </c>
      <c r="AD87" s="30">
        <v>0.0</v>
      </c>
      <c r="AE87" s="30">
        <v>0.0</v>
      </c>
      <c r="AF87" s="30">
        <v>0.0</v>
      </c>
      <c r="AG87" s="30">
        <v>0.0</v>
      </c>
      <c r="AH87" s="30">
        <v>0.0</v>
      </c>
      <c r="AI87" s="30">
        <v>0.0</v>
      </c>
      <c r="AJ87" s="79"/>
    </row>
    <row r="88">
      <c r="A88" s="30">
        <v>14786.1</v>
      </c>
      <c r="B88" s="31">
        <v>44536.0</v>
      </c>
      <c r="C88" s="31">
        <v>44537.0</v>
      </c>
      <c r="D88" s="32" t="s">
        <v>282</v>
      </c>
      <c r="E88" s="32" t="s">
        <v>36</v>
      </c>
      <c r="F88" s="32" t="s">
        <v>319</v>
      </c>
      <c r="G88" s="33" t="s">
        <v>38</v>
      </c>
      <c r="H88" s="34">
        <v>27614.0</v>
      </c>
      <c r="I88" s="35"/>
      <c r="J88" s="30">
        <v>0.0</v>
      </c>
      <c r="K88" s="30">
        <v>1.0</v>
      </c>
      <c r="L88" s="30">
        <v>0.0</v>
      </c>
      <c r="M88" s="32" t="s">
        <v>49</v>
      </c>
      <c r="N88" s="32" t="s">
        <v>49</v>
      </c>
      <c r="O88" s="30">
        <v>1.0</v>
      </c>
      <c r="P88" s="30">
        <v>0.0</v>
      </c>
      <c r="Q88" s="30">
        <v>0.0</v>
      </c>
      <c r="R88" s="30">
        <v>0.0</v>
      </c>
      <c r="S88" s="30">
        <v>0.0</v>
      </c>
      <c r="T88" s="30">
        <v>0.0</v>
      </c>
      <c r="U88" s="30">
        <v>0.0</v>
      </c>
      <c r="V88" s="30">
        <v>0.0</v>
      </c>
      <c r="W88" s="30">
        <v>0.0</v>
      </c>
      <c r="X88" s="30">
        <v>0.0</v>
      </c>
      <c r="Y88" s="30">
        <v>0.0</v>
      </c>
      <c r="Z88" s="30">
        <v>0.0</v>
      </c>
      <c r="AA88" s="30">
        <v>0.0</v>
      </c>
      <c r="AB88" s="30">
        <v>5.0</v>
      </c>
      <c r="AC88" s="30">
        <v>2.0</v>
      </c>
      <c r="AD88" s="30">
        <v>0.0</v>
      </c>
      <c r="AE88" s="30">
        <v>0.0</v>
      </c>
      <c r="AF88" s="30">
        <v>0.0</v>
      </c>
      <c r="AG88" s="30">
        <v>0.0</v>
      </c>
      <c r="AH88" s="30">
        <v>0.0</v>
      </c>
      <c r="AI88" s="30">
        <v>0.0</v>
      </c>
      <c r="AJ88" s="79"/>
    </row>
    <row r="89">
      <c r="A89" s="30">
        <v>14786.2</v>
      </c>
      <c r="B89" s="31">
        <v>44536.0</v>
      </c>
      <c r="C89" s="31">
        <v>44537.0</v>
      </c>
      <c r="D89" s="32" t="s">
        <v>282</v>
      </c>
      <c r="E89" s="32" t="s">
        <v>36</v>
      </c>
      <c r="F89" s="32" t="s">
        <v>319</v>
      </c>
      <c r="G89" s="33" t="s">
        <v>38</v>
      </c>
      <c r="H89" s="34">
        <v>27614.0</v>
      </c>
      <c r="I89" s="35"/>
      <c r="J89" s="30">
        <v>0.0</v>
      </c>
      <c r="K89" s="30">
        <v>1.0</v>
      </c>
      <c r="L89" s="30">
        <v>0.0</v>
      </c>
      <c r="M89" s="32" t="s">
        <v>49</v>
      </c>
      <c r="N89" s="32" t="s">
        <v>49</v>
      </c>
      <c r="O89" s="30">
        <v>1.0</v>
      </c>
      <c r="P89" s="30">
        <v>0.0</v>
      </c>
      <c r="Q89" s="30">
        <v>0.0</v>
      </c>
      <c r="R89" s="30">
        <v>0.0</v>
      </c>
      <c r="S89" s="30">
        <v>0.0</v>
      </c>
      <c r="T89" s="30">
        <v>0.0</v>
      </c>
      <c r="U89" s="30">
        <v>0.0</v>
      </c>
      <c r="V89" s="30">
        <v>0.0</v>
      </c>
      <c r="W89" s="30">
        <v>0.0</v>
      </c>
      <c r="X89" s="30">
        <v>0.0</v>
      </c>
      <c r="Y89" s="30">
        <v>0.0</v>
      </c>
      <c r="Z89" s="30">
        <v>0.0</v>
      </c>
      <c r="AA89" s="30">
        <v>0.0</v>
      </c>
      <c r="AB89" s="30">
        <v>5.0</v>
      </c>
      <c r="AC89" s="30">
        <v>2.0</v>
      </c>
      <c r="AD89" s="30">
        <v>0.0</v>
      </c>
      <c r="AE89" s="30">
        <v>0.0</v>
      </c>
      <c r="AF89" s="30">
        <v>0.0</v>
      </c>
      <c r="AG89" s="30">
        <v>0.0</v>
      </c>
      <c r="AH89" s="30">
        <v>0.0</v>
      </c>
      <c r="AI89" s="30">
        <v>0.0</v>
      </c>
      <c r="AJ89" s="79"/>
    </row>
    <row r="90">
      <c r="A90" s="30">
        <v>14787.1</v>
      </c>
      <c r="B90" s="31">
        <v>44536.0</v>
      </c>
      <c r="C90" s="67"/>
      <c r="D90" s="32" t="s">
        <v>243</v>
      </c>
      <c r="E90" s="32" t="s">
        <v>36</v>
      </c>
      <c r="F90" s="32" t="s">
        <v>169</v>
      </c>
      <c r="G90" s="33" t="s">
        <v>38</v>
      </c>
      <c r="H90" s="34">
        <v>27601.0</v>
      </c>
      <c r="I90" s="35"/>
      <c r="J90" s="30">
        <v>0.0</v>
      </c>
      <c r="K90" s="30">
        <v>1.0</v>
      </c>
      <c r="L90" s="30">
        <v>0.0</v>
      </c>
      <c r="M90" s="32" t="s">
        <v>49</v>
      </c>
      <c r="N90" s="32" t="s">
        <v>49</v>
      </c>
      <c r="O90" s="30">
        <v>0.0</v>
      </c>
      <c r="P90" s="30">
        <v>0.0</v>
      </c>
      <c r="Q90" s="30">
        <v>0.0</v>
      </c>
      <c r="R90" s="30">
        <v>0.0</v>
      </c>
      <c r="S90" s="30">
        <v>0.0</v>
      </c>
      <c r="T90" s="30">
        <v>0.0</v>
      </c>
      <c r="U90" s="30">
        <v>0.0</v>
      </c>
      <c r="V90" s="30">
        <v>0.0</v>
      </c>
      <c r="W90" s="30">
        <v>0.0</v>
      </c>
      <c r="X90" s="30">
        <v>0.0</v>
      </c>
      <c r="Y90" s="30">
        <v>0.0</v>
      </c>
      <c r="Z90" s="30">
        <v>0.0</v>
      </c>
      <c r="AA90" s="30">
        <v>0.0</v>
      </c>
      <c r="AB90" s="30">
        <v>0.0</v>
      </c>
      <c r="AC90" s="30">
        <v>0.0</v>
      </c>
      <c r="AD90" s="30">
        <v>0.0</v>
      </c>
      <c r="AE90" s="30">
        <v>0.0</v>
      </c>
      <c r="AF90" s="30">
        <v>0.0</v>
      </c>
      <c r="AG90" s="30">
        <v>0.0</v>
      </c>
      <c r="AH90" s="30">
        <v>0.0</v>
      </c>
      <c r="AI90" s="30">
        <v>0.0</v>
      </c>
      <c r="AJ90" s="79"/>
    </row>
    <row r="91">
      <c r="A91" s="30">
        <v>14787.2</v>
      </c>
      <c r="B91" s="31">
        <v>44536.0</v>
      </c>
      <c r="C91" s="67"/>
      <c r="D91" s="32" t="s">
        <v>243</v>
      </c>
      <c r="E91" s="32" t="s">
        <v>36</v>
      </c>
      <c r="J91" s="30">
        <v>0.0</v>
      </c>
      <c r="K91" s="30">
        <v>0.0</v>
      </c>
      <c r="L91" s="30">
        <v>1.0</v>
      </c>
      <c r="M91" s="32" t="s">
        <v>49</v>
      </c>
      <c r="N91" s="32" t="s">
        <v>49</v>
      </c>
      <c r="O91" s="30">
        <v>0.0</v>
      </c>
      <c r="P91" s="30">
        <v>0.0</v>
      </c>
      <c r="Q91" s="30">
        <v>0.0</v>
      </c>
      <c r="R91" s="30">
        <v>0.0</v>
      </c>
      <c r="S91" s="30">
        <v>0.0</v>
      </c>
      <c r="T91" s="30">
        <v>0.0</v>
      </c>
      <c r="U91" s="30">
        <v>0.0</v>
      </c>
      <c r="V91" s="30">
        <v>0.0</v>
      </c>
      <c r="W91" s="30">
        <v>0.0</v>
      </c>
      <c r="X91" s="30">
        <v>0.0</v>
      </c>
      <c r="Y91" s="30">
        <v>0.0</v>
      </c>
      <c r="Z91" s="30">
        <v>0.0</v>
      </c>
      <c r="AA91" s="30">
        <v>0.0</v>
      </c>
      <c r="AB91" s="30">
        <v>0.0</v>
      </c>
      <c r="AC91" s="30">
        <v>0.0</v>
      </c>
      <c r="AD91" s="30">
        <v>0.0</v>
      </c>
      <c r="AE91" s="30">
        <v>0.0</v>
      </c>
      <c r="AF91" s="30">
        <v>0.0</v>
      </c>
      <c r="AG91" s="30">
        <v>0.0</v>
      </c>
      <c r="AH91" s="30">
        <v>0.0</v>
      </c>
      <c r="AI91" s="30">
        <v>0.0</v>
      </c>
      <c r="AJ91" s="79"/>
    </row>
    <row r="92">
      <c r="A92" s="30">
        <v>14787.3</v>
      </c>
      <c r="B92" s="31">
        <v>44536.0</v>
      </c>
      <c r="C92" s="67"/>
      <c r="D92" s="32" t="s">
        <v>243</v>
      </c>
      <c r="E92" s="32" t="s">
        <v>36</v>
      </c>
      <c r="J92" s="30">
        <v>0.0</v>
      </c>
      <c r="K92" s="30">
        <v>0.0</v>
      </c>
      <c r="L92" s="30">
        <v>1.0</v>
      </c>
      <c r="M92" s="32" t="s">
        <v>49</v>
      </c>
      <c r="N92" s="32" t="s">
        <v>49</v>
      </c>
      <c r="O92" s="30">
        <v>0.0</v>
      </c>
      <c r="P92" s="30">
        <v>0.0</v>
      </c>
      <c r="Q92" s="30">
        <v>0.0</v>
      </c>
      <c r="R92" s="30">
        <v>0.0</v>
      </c>
      <c r="S92" s="30">
        <v>0.0</v>
      </c>
      <c r="T92" s="30">
        <v>0.0</v>
      </c>
      <c r="U92" s="30">
        <v>0.0</v>
      </c>
      <c r="V92" s="30">
        <v>0.0</v>
      </c>
      <c r="W92" s="30">
        <v>0.0</v>
      </c>
      <c r="X92" s="30">
        <v>0.0</v>
      </c>
      <c r="Y92" s="30">
        <v>0.0</v>
      </c>
      <c r="Z92" s="30">
        <v>0.0</v>
      </c>
      <c r="AA92" s="30">
        <v>0.0</v>
      </c>
      <c r="AB92" s="30">
        <v>0.0</v>
      </c>
      <c r="AC92" s="30">
        <v>0.0</v>
      </c>
      <c r="AD92" s="30">
        <v>0.0</v>
      </c>
      <c r="AE92" s="30">
        <v>0.0</v>
      </c>
      <c r="AF92" s="30">
        <v>0.0</v>
      </c>
      <c r="AG92" s="30">
        <v>0.0</v>
      </c>
      <c r="AH92" s="30">
        <v>0.0</v>
      </c>
      <c r="AI92" s="30">
        <v>0.0</v>
      </c>
      <c r="AJ92" s="79"/>
    </row>
    <row r="93">
      <c r="A93" s="30">
        <v>14788.1</v>
      </c>
      <c r="B93" s="31">
        <v>44536.0</v>
      </c>
      <c r="C93" s="31">
        <v>44538.0</v>
      </c>
      <c r="D93" s="32" t="s">
        <v>166</v>
      </c>
      <c r="E93" s="32" t="s">
        <v>160</v>
      </c>
      <c r="F93" s="32" t="s">
        <v>198</v>
      </c>
      <c r="G93" s="33" t="s">
        <v>38</v>
      </c>
      <c r="H93" s="34">
        <v>27605.0</v>
      </c>
      <c r="I93" s="35"/>
      <c r="J93" s="30">
        <v>0.0</v>
      </c>
      <c r="K93" s="30">
        <v>1.0</v>
      </c>
      <c r="L93" s="30">
        <v>0.0</v>
      </c>
      <c r="M93" s="32" t="s">
        <v>49</v>
      </c>
      <c r="N93" s="32" t="s">
        <v>39</v>
      </c>
      <c r="O93" s="30">
        <v>0.0</v>
      </c>
      <c r="P93" s="30">
        <v>0.0</v>
      </c>
      <c r="Q93" s="30">
        <v>0.0</v>
      </c>
      <c r="R93" s="30">
        <v>0.0</v>
      </c>
      <c r="S93" s="30">
        <v>0.0</v>
      </c>
      <c r="T93" s="30">
        <v>0.0</v>
      </c>
      <c r="U93" s="30">
        <v>0.0</v>
      </c>
      <c r="V93" s="30">
        <v>4.0</v>
      </c>
      <c r="W93" s="30">
        <v>5.0</v>
      </c>
      <c r="X93" s="30">
        <v>0.0</v>
      </c>
      <c r="Y93" s="30">
        <v>0.0</v>
      </c>
      <c r="Z93" s="30">
        <v>0.0</v>
      </c>
      <c r="AA93" s="30">
        <v>0.0</v>
      </c>
      <c r="AB93" s="30">
        <v>0.0</v>
      </c>
      <c r="AC93" s="30">
        <v>0.0</v>
      </c>
      <c r="AD93" s="30">
        <v>0.0</v>
      </c>
      <c r="AE93" s="30">
        <v>9.0</v>
      </c>
      <c r="AF93" s="30">
        <v>0.0</v>
      </c>
      <c r="AG93" s="30">
        <v>5.0</v>
      </c>
      <c r="AH93" s="30">
        <v>1.0</v>
      </c>
      <c r="AI93" s="30">
        <v>1.0</v>
      </c>
      <c r="AJ93" s="79"/>
    </row>
    <row r="94">
      <c r="A94" s="30">
        <v>14789.1</v>
      </c>
      <c r="B94" s="31">
        <v>44537.0</v>
      </c>
      <c r="C94" s="31">
        <v>44537.0</v>
      </c>
      <c r="D94" s="32" t="s">
        <v>237</v>
      </c>
      <c r="E94" s="32" t="s">
        <v>36</v>
      </c>
      <c r="F94" s="32" t="s">
        <v>139</v>
      </c>
      <c r="G94" s="33" t="s">
        <v>38</v>
      </c>
      <c r="H94" s="34">
        <v>27609.0</v>
      </c>
      <c r="I94" s="35"/>
      <c r="J94" s="30">
        <v>0.0</v>
      </c>
      <c r="K94" s="30">
        <v>1.0</v>
      </c>
      <c r="L94" s="30">
        <v>0.0</v>
      </c>
      <c r="M94" s="32" t="s">
        <v>39</v>
      </c>
      <c r="N94" s="32" t="s">
        <v>39</v>
      </c>
      <c r="O94" s="30">
        <v>6.0</v>
      </c>
      <c r="P94" s="30">
        <v>0.0</v>
      </c>
      <c r="Q94" s="30">
        <v>0.0</v>
      </c>
      <c r="R94" s="30">
        <v>0.0</v>
      </c>
      <c r="S94" s="30">
        <v>0.0</v>
      </c>
      <c r="T94" s="30">
        <v>0.0</v>
      </c>
      <c r="U94" s="30">
        <v>0.0</v>
      </c>
      <c r="V94" s="30">
        <v>0.0</v>
      </c>
      <c r="W94" s="30">
        <v>0.0</v>
      </c>
      <c r="X94" s="30">
        <v>0.0</v>
      </c>
      <c r="Y94" s="30">
        <v>0.0</v>
      </c>
      <c r="Z94" s="30">
        <v>11.0</v>
      </c>
      <c r="AA94" s="30">
        <v>6.0</v>
      </c>
      <c r="AB94" s="30">
        <v>10.0</v>
      </c>
      <c r="AC94" s="30">
        <v>2.0</v>
      </c>
      <c r="AD94" s="30">
        <v>0.0</v>
      </c>
      <c r="AE94" s="30">
        <v>0.0</v>
      </c>
      <c r="AF94" s="30">
        <v>0.0</v>
      </c>
      <c r="AG94" s="30">
        <v>0.0</v>
      </c>
      <c r="AH94" s="30">
        <v>0.0</v>
      </c>
      <c r="AI94" s="30">
        <v>0.0</v>
      </c>
      <c r="AJ94" s="79"/>
    </row>
    <row r="95">
      <c r="A95" s="30">
        <v>14790.1</v>
      </c>
      <c r="B95" s="31">
        <v>44537.0</v>
      </c>
      <c r="C95" s="67"/>
      <c r="D95" s="32" t="s">
        <v>282</v>
      </c>
      <c r="E95" s="32" t="s">
        <v>36</v>
      </c>
      <c r="F95" s="32" t="s">
        <v>338</v>
      </c>
      <c r="G95" s="33" t="s">
        <v>38</v>
      </c>
      <c r="H95" s="34">
        <v>27614.0</v>
      </c>
      <c r="I95" s="35"/>
      <c r="J95" s="30">
        <v>0.0</v>
      </c>
      <c r="K95" s="30">
        <v>1.0</v>
      </c>
      <c r="L95" s="30">
        <v>0.0</v>
      </c>
      <c r="M95" s="32" t="s">
        <v>39</v>
      </c>
      <c r="N95" s="32" t="s">
        <v>39</v>
      </c>
      <c r="O95" s="30">
        <v>0.0</v>
      </c>
      <c r="P95" s="30">
        <v>0.0</v>
      </c>
      <c r="Q95" s="30">
        <v>0.0</v>
      </c>
      <c r="R95" s="30">
        <v>0.0</v>
      </c>
      <c r="S95" s="30">
        <v>0.0</v>
      </c>
      <c r="T95" s="30">
        <v>0.0</v>
      </c>
      <c r="U95" s="30">
        <v>0.0</v>
      </c>
      <c r="V95" s="30">
        <v>0.0</v>
      </c>
      <c r="W95" s="30">
        <v>0.0</v>
      </c>
      <c r="X95" s="30">
        <v>0.0</v>
      </c>
      <c r="Y95" s="30">
        <v>0.0</v>
      </c>
      <c r="Z95" s="30">
        <v>0.0</v>
      </c>
      <c r="AA95" s="30">
        <v>0.0</v>
      </c>
      <c r="AB95" s="30">
        <v>0.0</v>
      </c>
      <c r="AC95" s="30">
        <v>0.0</v>
      </c>
      <c r="AD95" s="30">
        <v>0.0</v>
      </c>
      <c r="AE95" s="30">
        <v>0.0</v>
      </c>
      <c r="AF95" s="30">
        <v>0.0</v>
      </c>
      <c r="AG95" s="30">
        <v>0.0</v>
      </c>
      <c r="AH95" s="30">
        <v>0.0</v>
      </c>
      <c r="AI95" s="30">
        <v>0.0</v>
      </c>
      <c r="AJ95" s="79"/>
    </row>
    <row r="96">
      <c r="A96" s="30">
        <v>14791.1</v>
      </c>
      <c r="B96" s="31">
        <v>44537.0</v>
      </c>
      <c r="C96" s="67"/>
      <c r="D96" s="32" t="s">
        <v>474</v>
      </c>
      <c r="E96" s="32" t="s">
        <v>36</v>
      </c>
      <c r="F96" s="32" t="s">
        <v>248</v>
      </c>
      <c r="G96" s="33" t="s">
        <v>38</v>
      </c>
      <c r="H96" s="34">
        <v>27604.0</v>
      </c>
      <c r="I96" s="35"/>
      <c r="J96" s="30">
        <v>0.0</v>
      </c>
      <c r="K96" s="30">
        <v>1.0</v>
      </c>
      <c r="L96" s="30">
        <v>0.0</v>
      </c>
      <c r="M96" s="32" t="s">
        <v>49</v>
      </c>
      <c r="N96" s="32" t="s">
        <v>39</v>
      </c>
      <c r="O96" s="30">
        <v>0.0</v>
      </c>
      <c r="P96" s="30">
        <v>0.0</v>
      </c>
      <c r="Q96" s="30">
        <v>0.0</v>
      </c>
      <c r="R96" s="30">
        <v>0.0</v>
      </c>
      <c r="S96" s="30">
        <v>0.0</v>
      </c>
      <c r="T96" s="30">
        <v>0.0</v>
      </c>
      <c r="U96" s="30">
        <v>0.0</v>
      </c>
      <c r="V96" s="30">
        <v>0.0</v>
      </c>
      <c r="W96" s="30">
        <v>0.0</v>
      </c>
      <c r="X96" s="30">
        <v>0.0</v>
      </c>
      <c r="Y96" s="30">
        <v>0.0</v>
      </c>
      <c r="Z96" s="30">
        <v>0.0</v>
      </c>
      <c r="AA96" s="30">
        <v>0.0</v>
      </c>
      <c r="AB96" s="30">
        <v>0.0</v>
      </c>
      <c r="AC96" s="30">
        <v>0.0</v>
      </c>
      <c r="AD96" s="30">
        <v>0.0</v>
      </c>
      <c r="AE96" s="30">
        <v>0.0</v>
      </c>
      <c r="AF96" s="30">
        <v>0.0</v>
      </c>
      <c r="AG96" s="30">
        <v>0.0</v>
      </c>
      <c r="AH96" s="30">
        <v>0.0</v>
      </c>
      <c r="AI96" s="30">
        <v>0.0</v>
      </c>
      <c r="AJ96" s="79"/>
    </row>
    <row r="97">
      <c r="A97" s="30">
        <v>14792.1</v>
      </c>
      <c r="B97" s="31">
        <v>44537.0</v>
      </c>
      <c r="C97" s="67"/>
      <c r="D97" s="32" t="s">
        <v>163</v>
      </c>
      <c r="E97" s="32" t="s">
        <v>36</v>
      </c>
      <c r="F97" s="32" t="s">
        <v>245</v>
      </c>
      <c r="G97" s="33" t="s">
        <v>38</v>
      </c>
      <c r="H97" s="34">
        <v>27613.0</v>
      </c>
      <c r="I97" s="35"/>
      <c r="J97" s="30">
        <v>0.0</v>
      </c>
      <c r="K97" s="30">
        <v>1.0</v>
      </c>
      <c r="L97" s="30">
        <v>0.0</v>
      </c>
      <c r="M97" s="32" t="s">
        <v>49</v>
      </c>
      <c r="N97" s="32" t="s">
        <v>39</v>
      </c>
      <c r="O97" s="30">
        <v>0.0</v>
      </c>
      <c r="P97" s="30">
        <v>0.0</v>
      </c>
      <c r="Q97" s="30">
        <v>0.0</v>
      </c>
      <c r="R97" s="30">
        <v>0.0</v>
      </c>
      <c r="S97" s="30">
        <v>0.0</v>
      </c>
      <c r="T97" s="30">
        <v>0.0</v>
      </c>
      <c r="U97" s="30">
        <v>0.0</v>
      </c>
      <c r="V97" s="30">
        <v>0.0</v>
      </c>
      <c r="W97" s="30">
        <v>0.0</v>
      </c>
      <c r="X97" s="30">
        <v>0.0</v>
      </c>
      <c r="Y97" s="30">
        <v>0.0</v>
      </c>
      <c r="Z97" s="30">
        <v>0.0</v>
      </c>
      <c r="AA97" s="30">
        <v>0.0</v>
      </c>
      <c r="AB97" s="30">
        <v>0.0</v>
      </c>
      <c r="AC97" s="30">
        <v>0.0</v>
      </c>
      <c r="AD97" s="30">
        <v>0.0</v>
      </c>
      <c r="AE97" s="30">
        <v>0.0</v>
      </c>
      <c r="AF97" s="30">
        <v>0.0</v>
      </c>
      <c r="AG97" s="30">
        <v>0.0</v>
      </c>
      <c r="AH97" s="30">
        <v>0.0</v>
      </c>
      <c r="AI97" s="30">
        <v>0.0</v>
      </c>
      <c r="AJ97" s="79"/>
    </row>
    <row r="98">
      <c r="A98" s="30">
        <v>14793.1</v>
      </c>
      <c r="B98" s="31">
        <v>44537.0</v>
      </c>
      <c r="C98" s="67"/>
      <c r="D98" s="32" t="s">
        <v>205</v>
      </c>
      <c r="E98" s="32" t="s">
        <v>36</v>
      </c>
      <c r="F98" s="32" t="s">
        <v>385</v>
      </c>
      <c r="G98" s="33" t="s">
        <v>38</v>
      </c>
      <c r="H98" s="34">
        <v>27617.0</v>
      </c>
      <c r="I98" s="35"/>
      <c r="J98" s="30">
        <v>0.0</v>
      </c>
      <c r="K98" s="30">
        <v>1.0</v>
      </c>
      <c r="L98" s="30">
        <v>0.0</v>
      </c>
      <c r="M98" s="32" t="s">
        <v>49</v>
      </c>
      <c r="N98" s="32" t="s">
        <v>39</v>
      </c>
      <c r="O98" s="30">
        <v>0.0</v>
      </c>
      <c r="P98" s="30">
        <v>0.0</v>
      </c>
      <c r="Q98" s="30">
        <v>0.0</v>
      </c>
      <c r="R98" s="30">
        <v>0.0</v>
      </c>
      <c r="S98" s="30">
        <v>0.0</v>
      </c>
      <c r="T98" s="30">
        <v>0.0</v>
      </c>
      <c r="U98" s="30">
        <v>0.0</v>
      </c>
      <c r="V98" s="30">
        <v>0.0</v>
      </c>
      <c r="W98" s="30">
        <v>0.0</v>
      </c>
      <c r="X98" s="30">
        <v>0.0</v>
      </c>
      <c r="Y98" s="30">
        <v>0.0</v>
      </c>
      <c r="Z98" s="30">
        <v>0.0</v>
      </c>
      <c r="AA98" s="30">
        <v>0.0</v>
      </c>
      <c r="AB98" s="30">
        <v>0.0</v>
      </c>
      <c r="AC98" s="30">
        <v>0.0</v>
      </c>
      <c r="AD98" s="30">
        <v>0.0</v>
      </c>
      <c r="AE98" s="30">
        <v>0.0</v>
      </c>
      <c r="AF98" s="30">
        <v>0.0</v>
      </c>
      <c r="AG98" s="30">
        <v>0.0</v>
      </c>
      <c r="AH98" s="30">
        <v>0.0</v>
      </c>
      <c r="AI98" s="30">
        <v>0.0</v>
      </c>
      <c r="AJ98" s="79"/>
    </row>
    <row r="99">
      <c r="A99" s="30">
        <v>14793.2</v>
      </c>
      <c r="B99" s="31">
        <v>44537.0</v>
      </c>
      <c r="C99" s="67"/>
      <c r="D99" s="32" t="s">
        <v>205</v>
      </c>
      <c r="E99" s="32" t="s">
        <v>36</v>
      </c>
      <c r="F99" s="32" t="s">
        <v>494</v>
      </c>
      <c r="G99" s="33" t="s">
        <v>38</v>
      </c>
      <c r="H99" s="34">
        <v>27613.0</v>
      </c>
      <c r="I99" s="35"/>
      <c r="J99" s="30">
        <v>0.0</v>
      </c>
      <c r="K99" s="30">
        <v>1.0</v>
      </c>
      <c r="L99" s="30">
        <v>0.0</v>
      </c>
      <c r="M99" s="32" t="s">
        <v>49</v>
      </c>
      <c r="N99" s="32" t="s">
        <v>39</v>
      </c>
      <c r="O99" s="30">
        <v>0.0</v>
      </c>
      <c r="P99" s="30">
        <v>0.0</v>
      </c>
      <c r="Q99" s="30">
        <v>0.0</v>
      </c>
      <c r="R99" s="30">
        <v>0.0</v>
      </c>
      <c r="S99" s="30">
        <v>0.0</v>
      </c>
      <c r="T99" s="30">
        <v>0.0</v>
      </c>
      <c r="U99" s="30">
        <v>0.0</v>
      </c>
      <c r="V99" s="30">
        <v>0.0</v>
      </c>
      <c r="W99" s="30">
        <v>0.0</v>
      </c>
      <c r="X99" s="30">
        <v>0.0</v>
      </c>
      <c r="Y99" s="30">
        <v>0.0</v>
      </c>
      <c r="Z99" s="30">
        <v>0.0</v>
      </c>
      <c r="AA99" s="30">
        <v>0.0</v>
      </c>
      <c r="AB99" s="30">
        <v>0.0</v>
      </c>
      <c r="AC99" s="30">
        <v>0.0</v>
      </c>
      <c r="AD99" s="30">
        <v>0.0</v>
      </c>
      <c r="AE99" s="30">
        <v>0.0</v>
      </c>
      <c r="AF99" s="30">
        <v>0.0</v>
      </c>
      <c r="AG99" s="30">
        <v>0.0</v>
      </c>
      <c r="AH99" s="30">
        <v>0.0</v>
      </c>
      <c r="AI99" s="30">
        <v>0.0</v>
      </c>
      <c r="AJ99" s="79"/>
    </row>
    <row r="100">
      <c r="A100" s="30">
        <v>14793.3</v>
      </c>
      <c r="B100" s="31">
        <v>44537.0</v>
      </c>
      <c r="C100" s="67"/>
      <c r="D100" s="32" t="s">
        <v>205</v>
      </c>
      <c r="E100" s="32" t="s">
        <v>36</v>
      </c>
      <c r="F100" s="32" t="s">
        <v>494</v>
      </c>
      <c r="G100" s="32" t="s">
        <v>38</v>
      </c>
      <c r="H100" s="30">
        <v>27613.0</v>
      </c>
      <c r="I100" s="35"/>
      <c r="J100" s="30">
        <v>0.0</v>
      </c>
      <c r="K100" s="30">
        <v>1.0</v>
      </c>
      <c r="L100" s="30">
        <v>0.0</v>
      </c>
      <c r="M100" s="32" t="s">
        <v>49</v>
      </c>
      <c r="N100" s="32" t="s">
        <v>39</v>
      </c>
      <c r="O100" s="30">
        <v>0.0</v>
      </c>
      <c r="P100" s="30">
        <v>0.0</v>
      </c>
      <c r="Q100" s="30">
        <v>0.0</v>
      </c>
      <c r="R100" s="30">
        <v>0.0</v>
      </c>
      <c r="S100" s="30">
        <v>0.0</v>
      </c>
      <c r="T100" s="30">
        <v>0.0</v>
      </c>
      <c r="U100" s="30">
        <v>0.0</v>
      </c>
      <c r="V100" s="30">
        <v>0.0</v>
      </c>
      <c r="W100" s="30">
        <v>0.0</v>
      </c>
      <c r="X100" s="30">
        <v>0.0</v>
      </c>
      <c r="Y100" s="30">
        <v>0.0</v>
      </c>
      <c r="Z100" s="30">
        <v>0.0</v>
      </c>
      <c r="AA100" s="30">
        <v>0.0</v>
      </c>
      <c r="AB100" s="30">
        <v>0.0</v>
      </c>
      <c r="AC100" s="30">
        <v>0.0</v>
      </c>
      <c r="AD100" s="30">
        <v>0.0</v>
      </c>
      <c r="AE100" s="30">
        <v>0.0</v>
      </c>
      <c r="AF100" s="30">
        <v>0.0</v>
      </c>
      <c r="AG100" s="30">
        <v>0.0</v>
      </c>
      <c r="AH100" s="30">
        <v>0.0</v>
      </c>
      <c r="AI100" s="30">
        <v>0.0</v>
      </c>
      <c r="AJ100" s="79"/>
    </row>
    <row r="101">
      <c r="A101" s="30">
        <v>14793.4</v>
      </c>
      <c r="B101" s="31">
        <v>44537.0</v>
      </c>
      <c r="C101" s="67"/>
      <c r="D101" s="32" t="s">
        <v>205</v>
      </c>
      <c r="E101" s="32" t="s">
        <v>36</v>
      </c>
      <c r="F101" s="32" t="s">
        <v>203</v>
      </c>
      <c r="G101" s="32" t="s">
        <v>38</v>
      </c>
      <c r="H101" s="30">
        <v>27613.0</v>
      </c>
      <c r="I101" s="35"/>
      <c r="J101" s="30">
        <v>0.0</v>
      </c>
      <c r="K101" s="30">
        <v>1.0</v>
      </c>
      <c r="L101" s="30">
        <v>0.0</v>
      </c>
      <c r="M101" s="32" t="s">
        <v>49</v>
      </c>
      <c r="N101" s="32" t="s">
        <v>39</v>
      </c>
      <c r="O101" s="30">
        <v>0.0</v>
      </c>
      <c r="P101" s="30">
        <v>0.0</v>
      </c>
      <c r="Q101" s="30">
        <v>0.0</v>
      </c>
      <c r="R101" s="30">
        <v>0.0</v>
      </c>
      <c r="S101" s="30">
        <v>0.0</v>
      </c>
      <c r="T101" s="30">
        <v>0.0</v>
      </c>
      <c r="U101" s="30">
        <v>0.0</v>
      </c>
      <c r="V101" s="30">
        <v>0.0</v>
      </c>
      <c r="W101" s="30">
        <v>0.0</v>
      </c>
      <c r="X101" s="30">
        <v>0.0</v>
      </c>
      <c r="Y101" s="30">
        <v>0.0</v>
      </c>
      <c r="Z101" s="30">
        <v>0.0</v>
      </c>
      <c r="AA101" s="30">
        <v>0.0</v>
      </c>
      <c r="AB101" s="30">
        <v>0.0</v>
      </c>
      <c r="AC101" s="30">
        <v>0.0</v>
      </c>
      <c r="AD101" s="30">
        <v>0.0</v>
      </c>
      <c r="AE101" s="30">
        <v>0.0</v>
      </c>
      <c r="AF101" s="30">
        <v>0.0</v>
      </c>
      <c r="AG101" s="30">
        <v>0.0</v>
      </c>
      <c r="AH101" s="30">
        <v>0.0</v>
      </c>
      <c r="AI101" s="30">
        <v>0.0</v>
      </c>
      <c r="AJ101" s="79"/>
    </row>
    <row r="102">
      <c r="A102" s="30">
        <v>14793.5</v>
      </c>
      <c r="B102" s="31">
        <v>44537.0</v>
      </c>
      <c r="C102" s="67"/>
      <c r="D102" s="32" t="s">
        <v>205</v>
      </c>
      <c r="E102" s="32" t="s">
        <v>36</v>
      </c>
      <c r="J102" s="30">
        <v>1.0</v>
      </c>
      <c r="K102" s="30">
        <v>0.0</v>
      </c>
      <c r="L102" s="30">
        <v>0.0</v>
      </c>
      <c r="M102" s="32" t="s">
        <v>39</v>
      </c>
      <c r="N102" s="32" t="s">
        <v>39</v>
      </c>
      <c r="O102" s="30">
        <v>0.0</v>
      </c>
      <c r="P102" s="30">
        <v>0.0</v>
      </c>
      <c r="Q102" s="30">
        <v>0.0</v>
      </c>
      <c r="R102" s="30">
        <v>0.0</v>
      </c>
      <c r="S102" s="30">
        <v>0.0</v>
      </c>
      <c r="T102" s="30">
        <v>0.0</v>
      </c>
      <c r="U102" s="30">
        <v>0.0</v>
      </c>
      <c r="V102" s="30">
        <v>0.0</v>
      </c>
      <c r="W102" s="30">
        <v>0.0</v>
      </c>
      <c r="X102" s="30">
        <v>0.0</v>
      </c>
      <c r="Y102" s="30">
        <v>0.0</v>
      </c>
      <c r="Z102" s="30">
        <v>0.0</v>
      </c>
      <c r="AA102" s="30">
        <v>0.0</v>
      </c>
      <c r="AB102" s="30">
        <v>0.0</v>
      </c>
      <c r="AC102" s="30">
        <v>0.0</v>
      </c>
      <c r="AD102" s="30">
        <v>0.0</v>
      </c>
      <c r="AE102" s="30">
        <v>0.0</v>
      </c>
      <c r="AF102" s="30">
        <v>0.0</v>
      </c>
      <c r="AG102" s="30">
        <v>0.0</v>
      </c>
      <c r="AH102" s="30">
        <v>0.0</v>
      </c>
      <c r="AI102" s="30">
        <v>0.0</v>
      </c>
      <c r="AJ102" s="79"/>
    </row>
    <row r="103">
      <c r="A103" s="30">
        <v>14794.1</v>
      </c>
      <c r="B103" s="31">
        <v>44537.0</v>
      </c>
      <c r="C103" s="67"/>
      <c r="D103" s="32" t="s">
        <v>301</v>
      </c>
      <c r="E103" s="32" t="s">
        <v>36</v>
      </c>
      <c r="F103" s="32" t="s">
        <v>203</v>
      </c>
      <c r="G103" s="33" t="s">
        <v>38</v>
      </c>
      <c r="H103" s="34">
        <v>27613.0</v>
      </c>
      <c r="I103" s="35"/>
      <c r="J103" s="30">
        <v>0.0</v>
      </c>
      <c r="K103" s="30">
        <v>1.0</v>
      </c>
      <c r="L103" s="30">
        <v>0.0</v>
      </c>
      <c r="M103" s="32" t="s">
        <v>49</v>
      </c>
      <c r="N103" s="32" t="s">
        <v>39</v>
      </c>
      <c r="O103" s="30">
        <v>0.0</v>
      </c>
      <c r="P103" s="30">
        <v>0.0</v>
      </c>
      <c r="Q103" s="30">
        <v>0.0</v>
      </c>
      <c r="R103" s="30">
        <v>0.0</v>
      </c>
      <c r="S103" s="30">
        <v>0.0</v>
      </c>
      <c r="T103" s="30">
        <v>0.0</v>
      </c>
      <c r="U103" s="30">
        <v>0.0</v>
      </c>
      <c r="V103" s="30">
        <v>0.0</v>
      </c>
      <c r="W103" s="30">
        <v>0.0</v>
      </c>
      <c r="X103" s="30">
        <v>0.0</v>
      </c>
      <c r="Y103" s="30">
        <v>0.0</v>
      </c>
      <c r="Z103" s="30">
        <v>0.0</v>
      </c>
      <c r="AA103" s="30">
        <v>0.0</v>
      </c>
      <c r="AB103" s="30">
        <v>0.0</v>
      </c>
      <c r="AC103" s="30">
        <v>0.0</v>
      </c>
      <c r="AD103" s="30">
        <v>0.0</v>
      </c>
      <c r="AE103" s="30">
        <v>0.0</v>
      </c>
      <c r="AF103" s="30">
        <v>0.0</v>
      </c>
      <c r="AG103" s="30">
        <v>0.0</v>
      </c>
      <c r="AH103" s="30">
        <v>0.0</v>
      </c>
      <c r="AI103" s="30">
        <v>0.0</v>
      </c>
      <c r="AJ103" s="79"/>
    </row>
    <row r="104">
      <c r="A104" s="30">
        <v>14795.1</v>
      </c>
      <c r="B104" s="31">
        <v>44537.0</v>
      </c>
      <c r="C104" s="67"/>
      <c r="D104" s="32" t="s">
        <v>301</v>
      </c>
      <c r="E104" s="32" t="s">
        <v>36</v>
      </c>
      <c r="F104" s="32" t="s">
        <v>203</v>
      </c>
      <c r="G104" s="32" t="s">
        <v>38</v>
      </c>
      <c r="H104" s="30">
        <v>27613.0</v>
      </c>
      <c r="I104" s="35"/>
      <c r="J104" s="30">
        <v>0.0</v>
      </c>
      <c r="K104" s="30">
        <v>1.0</v>
      </c>
      <c r="L104" s="30">
        <v>0.0</v>
      </c>
      <c r="M104" s="32" t="s">
        <v>49</v>
      </c>
      <c r="N104" s="32" t="s">
        <v>39</v>
      </c>
      <c r="O104" s="30">
        <v>0.0</v>
      </c>
      <c r="P104" s="30">
        <v>0.0</v>
      </c>
      <c r="Q104" s="30">
        <v>0.0</v>
      </c>
      <c r="R104" s="30">
        <v>0.0</v>
      </c>
      <c r="S104" s="30">
        <v>0.0</v>
      </c>
      <c r="T104" s="30">
        <v>0.0</v>
      </c>
      <c r="U104" s="30">
        <v>0.0</v>
      </c>
      <c r="V104" s="30">
        <v>0.0</v>
      </c>
      <c r="W104" s="30">
        <v>0.0</v>
      </c>
      <c r="X104" s="30">
        <v>0.0</v>
      </c>
      <c r="Y104" s="30">
        <v>0.0</v>
      </c>
      <c r="Z104" s="30">
        <v>0.0</v>
      </c>
      <c r="AA104" s="30">
        <v>0.0</v>
      </c>
      <c r="AB104" s="30">
        <v>0.0</v>
      </c>
      <c r="AC104" s="30">
        <v>0.0</v>
      </c>
      <c r="AD104" s="30">
        <v>0.0</v>
      </c>
      <c r="AE104" s="30">
        <v>0.0</v>
      </c>
      <c r="AF104" s="30">
        <v>0.0</v>
      </c>
      <c r="AG104" s="30">
        <v>0.0</v>
      </c>
      <c r="AH104" s="30">
        <v>0.0</v>
      </c>
      <c r="AI104" s="30">
        <v>0.0</v>
      </c>
      <c r="AJ104" s="79"/>
    </row>
    <row r="105">
      <c r="A105" s="30">
        <v>14795.2</v>
      </c>
      <c r="B105" s="31">
        <v>44537.0</v>
      </c>
      <c r="C105" s="67"/>
      <c r="D105" s="32" t="s">
        <v>301</v>
      </c>
      <c r="E105" s="32" t="s">
        <v>36</v>
      </c>
      <c r="F105" s="32" t="s">
        <v>158</v>
      </c>
      <c r="G105" s="32" t="s">
        <v>38</v>
      </c>
      <c r="H105" s="30">
        <v>27613.0</v>
      </c>
      <c r="I105" s="35"/>
      <c r="J105" s="30">
        <v>0.0</v>
      </c>
      <c r="K105" s="30">
        <v>1.0</v>
      </c>
      <c r="L105" s="30">
        <v>0.0</v>
      </c>
      <c r="M105" s="32" t="s">
        <v>49</v>
      </c>
      <c r="N105" s="32" t="s">
        <v>39</v>
      </c>
      <c r="O105" s="30">
        <v>0.0</v>
      </c>
      <c r="P105" s="30">
        <v>0.0</v>
      </c>
      <c r="Q105" s="30">
        <v>0.0</v>
      </c>
      <c r="R105" s="30">
        <v>0.0</v>
      </c>
      <c r="S105" s="30">
        <v>0.0</v>
      </c>
      <c r="T105" s="30">
        <v>0.0</v>
      </c>
      <c r="U105" s="30">
        <v>0.0</v>
      </c>
      <c r="V105" s="30">
        <v>0.0</v>
      </c>
      <c r="W105" s="30">
        <v>0.0</v>
      </c>
      <c r="X105" s="30">
        <v>0.0</v>
      </c>
      <c r="Y105" s="30">
        <v>0.0</v>
      </c>
      <c r="Z105" s="30">
        <v>0.0</v>
      </c>
      <c r="AA105" s="30">
        <v>0.0</v>
      </c>
      <c r="AB105" s="30">
        <v>0.0</v>
      </c>
      <c r="AC105" s="30">
        <v>0.0</v>
      </c>
      <c r="AD105" s="30">
        <v>0.0</v>
      </c>
      <c r="AE105" s="30">
        <v>0.0</v>
      </c>
      <c r="AF105" s="30">
        <v>0.0</v>
      </c>
      <c r="AG105" s="30">
        <v>0.0</v>
      </c>
      <c r="AH105" s="30">
        <v>0.0</v>
      </c>
      <c r="AI105" s="30">
        <v>0.0</v>
      </c>
      <c r="AJ105" s="79"/>
    </row>
    <row r="106">
      <c r="A106" s="30">
        <v>14795.3</v>
      </c>
      <c r="B106" s="31">
        <v>44537.0</v>
      </c>
      <c r="C106" s="67"/>
      <c r="D106" s="32" t="s">
        <v>301</v>
      </c>
      <c r="E106" s="32" t="s">
        <v>36</v>
      </c>
      <c r="F106" s="32" t="s">
        <v>210</v>
      </c>
      <c r="G106" s="33" t="s">
        <v>38</v>
      </c>
      <c r="H106" s="34">
        <v>27613.0</v>
      </c>
      <c r="I106" s="35"/>
      <c r="J106" s="30">
        <v>0.0</v>
      </c>
      <c r="K106" s="30">
        <v>1.0</v>
      </c>
      <c r="L106" s="30">
        <v>0.0</v>
      </c>
      <c r="M106" s="32" t="s">
        <v>49</v>
      </c>
      <c r="N106" s="32" t="s">
        <v>39</v>
      </c>
      <c r="O106" s="30">
        <v>0.0</v>
      </c>
      <c r="P106" s="30">
        <v>0.0</v>
      </c>
      <c r="Q106" s="30">
        <v>0.0</v>
      </c>
      <c r="R106" s="30">
        <v>0.0</v>
      </c>
      <c r="S106" s="30">
        <v>0.0</v>
      </c>
      <c r="T106" s="30">
        <v>0.0</v>
      </c>
      <c r="U106" s="30">
        <v>0.0</v>
      </c>
      <c r="V106" s="30">
        <v>0.0</v>
      </c>
      <c r="W106" s="30">
        <v>0.0</v>
      </c>
      <c r="X106" s="30">
        <v>0.0</v>
      </c>
      <c r="Y106" s="30">
        <v>0.0</v>
      </c>
      <c r="Z106" s="30">
        <v>0.0</v>
      </c>
      <c r="AA106" s="30">
        <v>0.0</v>
      </c>
      <c r="AB106" s="30">
        <v>0.0</v>
      </c>
      <c r="AC106" s="30">
        <v>0.0</v>
      </c>
      <c r="AD106" s="30">
        <v>0.0</v>
      </c>
      <c r="AE106" s="30">
        <v>0.0</v>
      </c>
      <c r="AF106" s="30">
        <v>0.0</v>
      </c>
      <c r="AG106" s="30">
        <v>0.0</v>
      </c>
      <c r="AH106" s="30">
        <v>0.0</v>
      </c>
      <c r="AI106" s="30">
        <v>0.0</v>
      </c>
      <c r="AJ106" s="79"/>
    </row>
    <row r="107">
      <c r="A107" s="30">
        <v>14796.1</v>
      </c>
      <c r="B107" s="31">
        <v>44537.0</v>
      </c>
      <c r="C107" s="67"/>
      <c r="D107" s="32" t="s">
        <v>163</v>
      </c>
      <c r="E107" s="32" t="s">
        <v>36</v>
      </c>
      <c r="F107" s="32" t="s">
        <v>245</v>
      </c>
      <c r="G107" s="33" t="s">
        <v>38</v>
      </c>
      <c r="H107" s="34">
        <v>27613.0</v>
      </c>
      <c r="I107" s="35"/>
      <c r="J107" s="30">
        <v>0.0</v>
      </c>
      <c r="K107" s="30">
        <v>1.0</v>
      </c>
      <c r="L107" s="30">
        <v>0.0</v>
      </c>
      <c r="M107" s="32" t="s">
        <v>49</v>
      </c>
      <c r="N107" s="32" t="s">
        <v>39</v>
      </c>
      <c r="O107" s="30">
        <v>0.0</v>
      </c>
      <c r="P107" s="30">
        <v>0.0</v>
      </c>
      <c r="Q107" s="30">
        <v>0.0</v>
      </c>
      <c r="R107" s="30">
        <v>0.0</v>
      </c>
      <c r="S107" s="30">
        <v>0.0</v>
      </c>
      <c r="T107" s="30">
        <v>0.0</v>
      </c>
      <c r="U107" s="30">
        <v>0.0</v>
      </c>
      <c r="V107" s="30">
        <v>0.0</v>
      </c>
      <c r="W107" s="30">
        <v>0.0</v>
      </c>
      <c r="X107" s="30">
        <v>0.0</v>
      </c>
      <c r="Y107" s="30">
        <v>0.0</v>
      </c>
      <c r="Z107" s="30">
        <v>0.0</v>
      </c>
      <c r="AA107" s="30">
        <v>0.0</v>
      </c>
      <c r="AB107" s="30">
        <v>0.0</v>
      </c>
      <c r="AC107" s="30">
        <v>0.0</v>
      </c>
      <c r="AD107" s="30">
        <v>0.0</v>
      </c>
      <c r="AE107" s="30">
        <v>0.0</v>
      </c>
      <c r="AF107" s="30">
        <v>0.0</v>
      </c>
      <c r="AG107" s="30">
        <v>0.0</v>
      </c>
      <c r="AH107" s="30">
        <v>0.0</v>
      </c>
      <c r="AI107" s="30">
        <v>0.0</v>
      </c>
      <c r="AJ107" s="79"/>
    </row>
    <row r="108">
      <c r="A108" s="30">
        <v>14796.2</v>
      </c>
      <c r="B108" s="31">
        <v>44537.0</v>
      </c>
      <c r="C108" s="67"/>
      <c r="D108" s="32" t="s">
        <v>163</v>
      </c>
      <c r="E108" s="32" t="s">
        <v>36</v>
      </c>
      <c r="F108" s="32" t="s">
        <v>158</v>
      </c>
      <c r="G108" s="32" t="s">
        <v>38</v>
      </c>
      <c r="H108" s="30">
        <v>27613.0</v>
      </c>
      <c r="I108" s="37"/>
      <c r="J108" s="30">
        <v>0.0</v>
      </c>
      <c r="K108" s="30">
        <v>1.0</v>
      </c>
      <c r="L108" s="30">
        <v>0.0</v>
      </c>
      <c r="M108" s="32" t="s">
        <v>49</v>
      </c>
      <c r="N108" s="32" t="s">
        <v>39</v>
      </c>
      <c r="O108" s="30">
        <v>0.0</v>
      </c>
      <c r="P108" s="30">
        <v>0.0</v>
      </c>
      <c r="Q108" s="30">
        <v>0.0</v>
      </c>
      <c r="R108" s="30">
        <v>0.0</v>
      </c>
      <c r="S108" s="30">
        <v>0.0</v>
      </c>
      <c r="T108" s="30">
        <v>0.0</v>
      </c>
      <c r="U108" s="30">
        <v>0.0</v>
      </c>
      <c r="V108" s="30">
        <v>0.0</v>
      </c>
      <c r="W108" s="30">
        <v>0.0</v>
      </c>
      <c r="X108" s="30">
        <v>0.0</v>
      </c>
      <c r="Y108" s="30">
        <v>0.0</v>
      </c>
      <c r="Z108" s="30">
        <v>0.0</v>
      </c>
      <c r="AA108" s="30">
        <v>0.0</v>
      </c>
      <c r="AB108" s="30">
        <v>0.0</v>
      </c>
      <c r="AC108" s="30">
        <v>0.0</v>
      </c>
      <c r="AD108" s="30">
        <v>0.0</v>
      </c>
      <c r="AE108" s="30">
        <v>0.0</v>
      </c>
      <c r="AF108" s="30">
        <v>0.0</v>
      </c>
      <c r="AG108" s="30">
        <v>0.0</v>
      </c>
      <c r="AH108" s="30">
        <v>0.0</v>
      </c>
      <c r="AI108" s="30">
        <v>0.0</v>
      </c>
      <c r="AJ108" s="79"/>
    </row>
    <row r="109">
      <c r="A109" s="30">
        <v>14796.3</v>
      </c>
      <c r="B109" s="31">
        <v>44537.0</v>
      </c>
      <c r="C109" s="67"/>
      <c r="D109" s="32" t="s">
        <v>163</v>
      </c>
      <c r="E109" s="32" t="s">
        <v>36</v>
      </c>
      <c r="F109" s="32" t="s">
        <v>203</v>
      </c>
      <c r="G109" s="32" t="s">
        <v>38</v>
      </c>
      <c r="H109" s="30">
        <v>27613.0</v>
      </c>
      <c r="I109" s="35"/>
      <c r="J109" s="30">
        <v>0.0</v>
      </c>
      <c r="K109" s="30">
        <v>1.0</v>
      </c>
      <c r="L109" s="30">
        <v>0.0</v>
      </c>
      <c r="M109" s="32" t="s">
        <v>49</v>
      </c>
      <c r="N109" s="32" t="s">
        <v>39</v>
      </c>
      <c r="O109" s="30">
        <v>0.0</v>
      </c>
      <c r="P109" s="30">
        <v>0.0</v>
      </c>
      <c r="Q109" s="30">
        <v>0.0</v>
      </c>
      <c r="R109" s="30">
        <v>0.0</v>
      </c>
      <c r="S109" s="30">
        <v>0.0</v>
      </c>
      <c r="T109" s="30">
        <v>0.0</v>
      </c>
      <c r="U109" s="30">
        <v>0.0</v>
      </c>
      <c r="V109" s="30">
        <v>0.0</v>
      </c>
      <c r="W109" s="30">
        <v>0.0</v>
      </c>
      <c r="X109" s="30">
        <v>0.0</v>
      </c>
      <c r="Y109" s="30">
        <v>0.0</v>
      </c>
      <c r="Z109" s="30">
        <v>0.0</v>
      </c>
      <c r="AA109" s="30">
        <v>0.0</v>
      </c>
      <c r="AB109" s="30">
        <v>0.0</v>
      </c>
      <c r="AC109" s="30">
        <v>0.0</v>
      </c>
      <c r="AD109" s="30">
        <v>0.0</v>
      </c>
      <c r="AE109" s="30">
        <v>0.0</v>
      </c>
      <c r="AF109" s="30">
        <v>0.0</v>
      </c>
      <c r="AG109" s="30">
        <v>0.0</v>
      </c>
      <c r="AH109" s="30">
        <v>0.0</v>
      </c>
      <c r="AI109" s="30">
        <v>0.0</v>
      </c>
      <c r="AJ109" s="79"/>
    </row>
    <row r="110">
      <c r="A110" s="30">
        <v>14797.1</v>
      </c>
      <c r="B110" s="31">
        <v>44537.0</v>
      </c>
      <c r="C110" s="31">
        <v>44537.0</v>
      </c>
      <c r="D110" s="32" t="s">
        <v>414</v>
      </c>
      <c r="E110" s="32" t="s">
        <v>36</v>
      </c>
      <c r="F110" s="32" t="s">
        <v>280</v>
      </c>
      <c r="G110" s="32" t="s">
        <v>107</v>
      </c>
      <c r="H110" s="30">
        <v>27511.0</v>
      </c>
      <c r="I110" s="35"/>
      <c r="J110" s="30">
        <v>0.0</v>
      </c>
      <c r="K110" s="30">
        <v>1.0</v>
      </c>
      <c r="L110" s="30">
        <v>0.0</v>
      </c>
      <c r="M110" s="32" t="s">
        <v>49</v>
      </c>
      <c r="N110" s="32" t="s">
        <v>39</v>
      </c>
      <c r="O110" s="30">
        <v>4.0</v>
      </c>
      <c r="P110" s="30">
        <v>0.0</v>
      </c>
      <c r="Q110" s="30">
        <v>0.0</v>
      </c>
      <c r="R110" s="30">
        <v>0.0</v>
      </c>
      <c r="S110" s="30">
        <v>0.0</v>
      </c>
      <c r="T110" s="30">
        <v>0.0</v>
      </c>
      <c r="U110" s="30">
        <v>0.0</v>
      </c>
      <c r="V110" s="30">
        <v>0.0</v>
      </c>
      <c r="W110" s="30">
        <v>0.0</v>
      </c>
      <c r="X110" s="30">
        <v>0.0</v>
      </c>
      <c r="Y110" s="30">
        <v>0.0</v>
      </c>
      <c r="Z110" s="30">
        <v>11.0</v>
      </c>
      <c r="AA110" s="30">
        <v>6.0</v>
      </c>
      <c r="AB110" s="30">
        <v>10.0</v>
      </c>
      <c r="AC110" s="30">
        <v>1.0</v>
      </c>
      <c r="AD110" s="30">
        <v>1.0</v>
      </c>
      <c r="AE110" s="30">
        <v>0.0</v>
      </c>
      <c r="AF110" s="30">
        <v>0.0</v>
      </c>
      <c r="AG110" s="30">
        <v>0.0</v>
      </c>
      <c r="AH110" s="30">
        <v>0.0</v>
      </c>
      <c r="AI110" s="30">
        <v>0.0</v>
      </c>
      <c r="AJ110" s="79"/>
    </row>
    <row r="111">
      <c r="A111" s="30">
        <v>14797.2</v>
      </c>
      <c r="B111" s="31">
        <v>44537.0</v>
      </c>
      <c r="C111" s="31">
        <v>44537.0</v>
      </c>
      <c r="D111" s="32" t="s">
        <v>414</v>
      </c>
      <c r="E111" s="32" t="s">
        <v>36</v>
      </c>
      <c r="F111" s="32" t="s">
        <v>177</v>
      </c>
      <c r="G111" s="33" t="s">
        <v>107</v>
      </c>
      <c r="H111" s="34">
        <v>27513.0</v>
      </c>
      <c r="I111" s="35"/>
      <c r="J111" s="30">
        <v>0.0</v>
      </c>
      <c r="K111" s="30">
        <v>1.0</v>
      </c>
      <c r="L111" s="30">
        <v>0.0</v>
      </c>
      <c r="M111" s="32" t="s">
        <v>49</v>
      </c>
      <c r="N111" s="32" t="s">
        <v>39</v>
      </c>
      <c r="O111" s="30">
        <v>3.0</v>
      </c>
      <c r="P111" s="30">
        <v>0.0</v>
      </c>
      <c r="Q111" s="30">
        <v>0.0</v>
      </c>
      <c r="R111" s="30">
        <v>0.0</v>
      </c>
      <c r="S111" s="30">
        <v>0.0</v>
      </c>
      <c r="T111" s="30">
        <v>0.0</v>
      </c>
      <c r="U111" s="30">
        <v>9.0</v>
      </c>
      <c r="V111" s="30">
        <v>6.0</v>
      </c>
      <c r="W111" s="30">
        <v>10.0</v>
      </c>
      <c r="X111" s="30">
        <v>1.0</v>
      </c>
      <c r="Y111" s="30">
        <v>1.0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79"/>
    </row>
    <row r="112">
      <c r="A112" s="30">
        <v>14797.3</v>
      </c>
      <c r="B112" s="31">
        <v>44537.0</v>
      </c>
      <c r="C112" s="31">
        <v>44537.0</v>
      </c>
      <c r="D112" s="32" t="s">
        <v>414</v>
      </c>
      <c r="E112" s="32" t="s">
        <v>36</v>
      </c>
      <c r="F112" s="32" t="s">
        <v>177</v>
      </c>
      <c r="G112" s="33" t="s">
        <v>107</v>
      </c>
      <c r="H112" s="34">
        <v>27513.0</v>
      </c>
      <c r="I112" s="35"/>
      <c r="J112" s="30">
        <v>0.0</v>
      </c>
      <c r="K112" s="30">
        <v>1.0</v>
      </c>
      <c r="L112" s="30">
        <v>0.0</v>
      </c>
      <c r="M112" s="32" t="s">
        <v>49</v>
      </c>
      <c r="N112" s="32" t="s">
        <v>39</v>
      </c>
      <c r="O112" s="30">
        <v>4.0</v>
      </c>
      <c r="P112" s="30">
        <v>0.0</v>
      </c>
      <c r="Q112" s="30">
        <v>0.0</v>
      </c>
      <c r="R112" s="30">
        <v>0.0</v>
      </c>
      <c r="S112" s="30">
        <v>0.0</v>
      </c>
      <c r="T112" s="30">
        <v>0.0</v>
      </c>
      <c r="U112" s="30">
        <v>0.0</v>
      </c>
      <c r="V112" s="30">
        <v>0.0</v>
      </c>
      <c r="W112" s="30">
        <v>0.0</v>
      </c>
      <c r="X112" s="30">
        <v>0.0</v>
      </c>
      <c r="Y112" s="30">
        <v>0.0</v>
      </c>
      <c r="Z112" s="30">
        <v>10.0</v>
      </c>
      <c r="AA112" s="30">
        <v>6.0</v>
      </c>
      <c r="AB112" s="30">
        <v>10.0</v>
      </c>
      <c r="AC112" s="30">
        <v>2.0</v>
      </c>
      <c r="AD112" s="30">
        <v>1.0</v>
      </c>
      <c r="AE112" s="30">
        <v>0.0</v>
      </c>
      <c r="AF112" s="30">
        <v>0.0</v>
      </c>
      <c r="AG112" s="30">
        <v>0.0</v>
      </c>
      <c r="AH112" s="30">
        <v>0.0</v>
      </c>
      <c r="AI112" s="30">
        <v>0.0</v>
      </c>
      <c r="AJ112" s="79"/>
    </row>
    <row r="113">
      <c r="A113" s="30">
        <v>14797.4</v>
      </c>
      <c r="B113" s="31">
        <v>44537.0</v>
      </c>
      <c r="C113" s="31">
        <v>44537.0</v>
      </c>
      <c r="D113" s="32" t="s">
        <v>414</v>
      </c>
      <c r="E113" s="32" t="s">
        <v>36</v>
      </c>
      <c r="J113" s="30">
        <v>1.0</v>
      </c>
      <c r="K113" s="30">
        <v>0.0</v>
      </c>
      <c r="L113" s="30">
        <v>0.0</v>
      </c>
      <c r="M113" s="32" t="s">
        <v>49</v>
      </c>
      <c r="N113" s="32" t="s">
        <v>39</v>
      </c>
      <c r="O113" s="30">
        <v>3.0</v>
      </c>
      <c r="P113" s="30">
        <v>0.0</v>
      </c>
      <c r="Q113" s="30">
        <v>0.0</v>
      </c>
      <c r="R113" s="30">
        <v>0.0</v>
      </c>
      <c r="S113" s="30">
        <v>0.0</v>
      </c>
      <c r="T113" s="30">
        <v>0.0</v>
      </c>
      <c r="U113" s="30">
        <v>0.0</v>
      </c>
      <c r="V113" s="30">
        <v>0.0</v>
      </c>
      <c r="W113" s="30">
        <v>0.0</v>
      </c>
      <c r="X113" s="30">
        <v>0.0</v>
      </c>
      <c r="Y113" s="30">
        <v>0.0</v>
      </c>
      <c r="Z113" s="30">
        <v>6.0</v>
      </c>
      <c r="AA113" s="30">
        <v>3.0</v>
      </c>
      <c r="AB113" s="30">
        <v>5.0</v>
      </c>
      <c r="AC113" s="30">
        <v>0.0</v>
      </c>
      <c r="AD113" s="30">
        <v>1.0</v>
      </c>
      <c r="AE113" s="30">
        <v>0.0</v>
      </c>
      <c r="AF113" s="30">
        <v>0.0</v>
      </c>
      <c r="AG113" s="30">
        <v>0.0</v>
      </c>
      <c r="AH113" s="30">
        <v>0.0</v>
      </c>
      <c r="AI113" s="30">
        <v>0.0</v>
      </c>
      <c r="AJ113" s="79"/>
    </row>
    <row r="114">
      <c r="A114" s="30">
        <v>14798.1</v>
      </c>
      <c r="B114" s="31">
        <v>44537.0</v>
      </c>
      <c r="C114" s="67"/>
      <c r="D114" s="32" t="s">
        <v>379</v>
      </c>
      <c r="E114" s="32" t="s">
        <v>104</v>
      </c>
      <c r="F114" s="32" t="s">
        <v>97</v>
      </c>
      <c r="G114" s="33" t="s">
        <v>38</v>
      </c>
      <c r="H114" s="34">
        <v>27610.0</v>
      </c>
      <c r="I114" s="35"/>
      <c r="J114" s="30">
        <v>0.0</v>
      </c>
      <c r="K114" s="30">
        <v>1.0</v>
      </c>
      <c r="L114" s="30">
        <v>0.0</v>
      </c>
      <c r="M114" s="32" t="s">
        <v>49</v>
      </c>
      <c r="N114" s="32" t="s">
        <v>39</v>
      </c>
      <c r="O114" s="30">
        <v>0.0</v>
      </c>
      <c r="P114" s="30">
        <v>0.0</v>
      </c>
      <c r="Q114" s="30">
        <v>0.0</v>
      </c>
      <c r="R114" s="30">
        <v>0.0</v>
      </c>
      <c r="S114" s="30">
        <v>0.0</v>
      </c>
      <c r="T114" s="30">
        <v>0.0</v>
      </c>
      <c r="U114" s="30">
        <v>0.0</v>
      </c>
      <c r="V114" s="30">
        <v>0.0</v>
      </c>
      <c r="W114" s="30">
        <v>0.0</v>
      </c>
      <c r="X114" s="30">
        <v>0.0</v>
      </c>
      <c r="Y114" s="30">
        <v>0.0</v>
      </c>
      <c r="Z114" s="30">
        <v>0.0</v>
      </c>
      <c r="AA114" s="30">
        <v>0.0</v>
      </c>
      <c r="AB114" s="30">
        <v>0.0</v>
      </c>
      <c r="AC114" s="30">
        <v>0.0</v>
      </c>
      <c r="AD114" s="30">
        <v>0.0</v>
      </c>
      <c r="AE114" s="30">
        <v>0.0</v>
      </c>
      <c r="AF114" s="30">
        <v>0.0</v>
      </c>
      <c r="AG114" s="30">
        <v>0.0</v>
      </c>
      <c r="AH114" s="30">
        <v>0.0</v>
      </c>
      <c r="AI114" s="30">
        <v>0.0</v>
      </c>
      <c r="AJ114" s="79"/>
    </row>
    <row r="115">
      <c r="A115" s="30">
        <v>14798.2</v>
      </c>
      <c r="B115" s="31">
        <v>44537.0</v>
      </c>
      <c r="C115" s="67"/>
      <c r="D115" s="32" t="s">
        <v>379</v>
      </c>
      <c r="E115" s="32" t="s">
        <v>104</v>
      </c>
      <c r="F115" s="32" t="s">
        <v>117</v>
      </c>
      <c r="G115" s="33" t="s">
        <v>38</v>
      </c>
      <c r="H115" s="34">
        <v>27601.0</v>
      </c>
      <c r="I115" s="35"/>
      <c r="J115" s="30">
        <v>0.0</v>
      </c>
      <c r="K115" s="30">
        <v>1.0</v>
      </c>
      <c r="L115" s="30">
        <v>0.0</v>
      </c>
      <c r="M115" s="32" t="s">
        <v>49</v>
      </c>
      <c r="N115" s="32" t="s">
        <v>39</v>
      </c>
      <c r="O115" s="30">
        <v>0.0</v>
      </c>
      <c r="P115" s="30">
        <v>0.0</v>
      </c>
      <c r="Q115" s="30">
        <v>0.0</v>
      </c>
      <c r="R115" s="30">
        <v>0.0</v>
      </c>
      <c r="S115" s="30">
        <v>0.0</v>
      </c>
      <c r="T115" s="30">
        <v>0.0</v>
      </c>
      <c r="U115" s="30">
        <v>0.0</v>
      </c>
      <c r="V115" s="30">
        <v>0.0</v>
      </c>
      <c r="W115" s="30">
        <v>0.0</v>
      </c>
      <c r="X115" s="30">
        <v>0.0</v>
      </c>
      <c r="Y115" s="30">
        <v>0.0</v>
      </c>
      <c r="Z115" s="30">
        <v>0.0</v>
      </c>
      <c r="AA115" s="30">
        <v>0.0</v>
      </c>
      <c r="AB115" s="30">
        <v>0.0</v>
      </c>
      <c r="AC115" s="30">
        <v>0.0</v>
      </c>
      <c r="AD115" s="30">
        <v>0.0</v>
      </c>
      <c r="AE115" s="30">
        <v>0.0</v>
      </c>
      <c r="AF115" s="30">
        <v>0.0</v>
      </c>
      <c r="AG115" s="30">
        <v>0.0</v>
      </c>
      <c r="AH115" s="30">
        <v>0.0</v>
      </c>
      <c r="AI115" s="30">
        <v>0.0</v>
      </c>
      <c r="AJ115" s="79"/>
    </row>
    <row r="116">
      <c r="A116" s="30">
        <v>14798.3</v>
      </c>
      <c r="B116" s="31">
        <v>44537.0</v>
      </c>
      <c r="C116" s="67"/>
      <c r="D116" s="32" t="s">
        <v>379</v>
      </c>
      <c r="E116" s="32" t="s">
        <v>104</v>
      </c>
      <c r="F116" s="32" t="s">
        <v>236</v>
      </c>
      <c r="G116" s="33" t="s">
        <v>38</v>
      </c>
      <c r="H116" s="34">
        <v>27601.0</v>
      </c>
      <c r="I116" s="35"/>
      <c r="J116" s="30">
        <v>0.0</v>
      </c>
      <c r="K116" s="30">
        <v>1.0</v>
      </c>
      <c r="L116" s="30">
        <v>0.0</v>
      </c>
      <c r="M116" s="32" t="s">
        <v>49</v>
      </c>
      <c r="N116" s="32" t="s">
        <v>39</v>
      </c>
      <c r="O116" s="30">
        <v>0.0</v>
      </c>
      <c r="P116" s="30">
        <v>0.0</v>
      </c>
      <c r="Q116" s="30">
        <v>0.0</v>
      </c>
      <c r="R116" s="30">
        <v>0.0</v>
      </c>
      <c r="S116" s="30">
        <v>0.0</v>
      </c>
      <c r="T116" s="30">
        <v>0.0</v>
      </c>
      <c r="U116" s="30">
        <v>0.0</v>
      </c>
      <c r="V116" s="30">
        <v>0.0</v>
      </c>
      <c r="W116" s="30">
        <v>0.0</v>
      </c>
      <c r="X116" s="30">
        <v>0.0</v>
      </c>
      <c r="Y116" s="30">
        <v>0.0</v>
      </c>
      <c r="Z116" s="30">
        <v>0.0</v>
      </c>
      <c r="AA116" s="30">
        <v>0.0</v>
      </c>
      <c r="AB116" s="30">
        <v>0.0</v>
      </c>
      <c r="AC116" s="30">
        <v>0.0</v>
      </c>
      <c r="AD116" s="30">
        <v>0.0</v>
      </c>
      <c r="AE116" s="30">
        <v>0.0</v>
      </c>
      <c r="AF116" s="30">
        <v>0.0</v>
      </c>
      <c r="AG116" s="30">
        <v>0.0</v>
      </c>
      <c r="AH116" s="30">
        <v>0.0</v>
      </c>
      <c r="AI116" s="30">
        <v>0.0</v>
      </c>
      <c r="AJ116" s="79"/>
    </row>
    <row r="117">
      <c r="A117" s="30">
        <v>14798.4</v>
      </c>
      <c r="B117" s="31">
        <v>44537.0</v>
      </c>
      <c r="C117" s="67"/>
      <c r="D117" s="32" t="s">
        <v>379</v>
      </c>
      <c r="E117" s="32" t="s">
        <v>104</v>
      </c>
      <c r="G117" s="38"/>
      <c r="H117" s="38"/>
      <c r="I117" s="35"/>
      <c r="J117" s="30">
        <v>0.0</v>
      </c>
      <c r="K117" s="30">
        <v>0.0</v>
      </c>
      <c r="L117" s="30">
        <v>1.0</v>
      </c>
      <c r="M117" s="32" t="s">
        <v>39</v>
      </c>
      <c r="N117" s="32" t="s">
        <v>39</v>
      </c>
      <c r="O117" s="30">
        <v>0.0</v>
      </c>
      <c r="P117" s="30">
        <v>0.0</v>
      </c>
      <c r="Q117" s="30">
        <v>0.0</v>
      </c>
      <c r="R117" s="30">
        <v>0.0</v>
      </c>
      <c r="S117" s="30">
        <v>0.0</v>
      </c>
      <c r="T117" s="30">
        <v>0.0</v>
      </c>
      <c r="U117" s="30">
        <v>0.0</v>
      </c>
      <c r="V117" s="30">
        <v>0.0</v>
      </c>
      <c r="W117" s="30">
        <v>0.0</v>
      </c>
      <c r="X117" s="30">
        <v>0.0</v>
      </c>
      <c r="Y117" s="30">
        <v>0.0</v>
      </c>
      <c r="Z117" s="30">
        <v>0.0</v>
      </c>
      <c r="AA117" s="30">
        <v>0.0</v>
      </c>
      <c r="AB117" s="30">
        <v>0.0</v>
      </c>
      <c r="AC117" s="30">
        <v>0.0</v>
      </c>
      <c r="AD117" s="30">
        <v>0.0</v>
      </c>
      <c r="AE117" s="30">
        <v>0.0</v>
      </c>
      <c r="AF117" s="30">
        <v>0.0</v>
      </c>
      <c r="AG117" s="30">
        <v>0.0</v>
      </c>
      <c r="AH117" s="30">
        <v>0.0</v>
      </c>
      <c r="AI117" s="30">
        <v>0.0</v>
      </c>
      <c r="AJ117" s="79"/>
    </row>
    <row r="118">
      <c r="A118" s="30">
        <v>14798.5</v>
      </c>
      <c r="B118" s="31">
        <v>44537.0</v>
      </c>
      <c r="C118" s="67"/>
      <c r="D118" s="32" t="s">
        <v>379</v>
      </c>
      <c r="E118" s="32" t="s">
        <v>104</v>
      </c>
      <c r="G118" s="37"/>
      <c r="H118" s="37"/>
      <c r="I118" s="35"/>
      <c r="J118" s="30">
        <v>0.0</v>
      </c>
      <c r="K118" s="30">
        <v>0.0</v>
      </c>
      <c r="L118" s="30">
        <v>1.0</v>
      </c>
      <c r="M118" s="32" t="s">
        <v>39</v>
      </c>
      <c r="N118" s="32" t="s">
        <v>39</v>
      </c>
      <c r="O118" s="30">
        <v>0.0</v>
      </c>
      <c r="P118" s="30">
        <v>0.0</v>
      </c>
      <c r="Q118" s="30">
        <v>0.0</v>
      </c>
      <c r="R118" s="30">
        <v>0.0</v>
      </c>
      <c r="S118" s="30">
        <v>0.0</v>
      </c>
      <c r="T118" s="30">
        <v>0.0</v>
      </c>
      <c r="U118" s="30">
        <v>0.0</v>
      </c>
      <c r="V118" s="30">
        <v>0.0</v>
      </c>
      <c r="W118" s="30">
        <v>0.0</v>
      </c>
      <c r="X118" s="30">
        <v>0.0</v>
      </c>
      <c r="Y118" s="30">
        <v>0.0</v>
      </c>
      <c r="Z118" s="30">
        <v>0.0</v>
      </c>
      <c r="AA118" s="30">
        <v>0.0</v>
      </c>
      <c r="AB118" s="30">
        <v>0.0</v>
      </c>
      <c r="AC118" s="30">
        <v>0.0</v>
      </c>
      <c r="AD118" s="30">
        <v>0.0</v>
      </c>
      <c r="AE118" s="30">
        <v>0.0</v>
      </c>
      <c r="AF118" s="30">
        <v>0.0</v>
      </c>
      <c r="AG118" s="30">
        <v>0.0</v>
      </c>
      <c r="AH118" s="30">
        <v>0.0</v>
      </c>
      <c r="AI118" s="30">
        <v>0.0</v>
      </c>
      <c r="AJ118" s="79"/>
    </row>
    <row r="119">
      <c r="A119" s="30">
        <v>14799.1</v>
      </c>
      <c r="B119" s="31">
        <v>44537.0</v>
      </c>
      <c r="C119" s="32" t="s">
        <v>171</v>
      </c>
      <c r="D119" s="32" t="s">
        <v>486</v>
      </c>
      <c r="E119" s="32" t="s">
        <v>487</v>
      </c>
      <c r="F119" s="32" t="s">
        <v>487</v>
      </c>
      <c r="G119" s="32" t="s">
        <v>74</v>
      </c>
      <c r="H119" s="30">
        <v>27587.0</v>
      </c>
      <c r="I119" s="37"/>
      <c r="J119" s="30">
        <v>0.0</v>
      </c>
      <c r="K119" s="30">
        <v>1.0</v>
      </c>
      <c r="L119" s="30">
        <v>0.0</v>
      </c>
      <c r="M119" s="32" t="s">
        <v>39</v>
      </c>
      <c r="N119" s="32" t="s">
        <v>39</v>
      </c>
      <c r="O119" s="30">
        <v>0.0</v>
      </c>
      <c r="P119" s="30">
        <v>0.0</v>
      </c>
      <c r="Q119" s="30">
        <v>0.0</v>
      </c>
      <c r="R119" s="30">
        <v>0.0</v>
      </c>
      <c r="S119" s="30">
        <v>0.0</v>
      </c>
      <c r="T119" s="30">
        <v>0.0</v>
      </c>
      <c r="U119" s="30">
        <v>0.0</v>
      </c>
      <c r="V119" s="30">
        <v>0.0</v>
      </c>
      <c r="W119" s="30">
        <v>0.0</v>
      </c>
      <c r="X119" s="30">
        <v>0.0</v>
      </c>
      <c r="Y119" s="30">
        <v>0.0</v>
      </c>
      <c r="Z119" s="30">
        <v>0.0</v>
      </c>
      <c r="AA119" s="30">
        <v>0.0</v>
      </c>
      <c r="AB119" s="30">
        <v>0.0</v>
      </c>
      <c r="AC119" s="30">
        <v>0.0</v>
      </c>
      <c r="AD119" s="30">
        <v>0.0</v>
      </c>
      <c r="AE119" s="30">
        <v>0.0</v>
      </c>
      <c r="AF119" s="30">
        <v>0.0</v>
      </c>
      <c r="AG119" s="30">
        <v>0.0</v>
      </c>
      <c r="AH119" s="30">
        <v>0.0</v>
      </c>
      <c r="AI119" s="30">
        <v>0.0</v>
      </c>
      <c r="AJ119" s="79"/>
    </row>
    <row r="120">
      <c r="A120" s="30">
        <v>14800.1</v>
      </c>
      <c r="B120" s="31">
        <v>44537.0</v>
      </c>
      <c r="C120" s="67"/>
      <c r="D120" s="32" t="s">
        <v>184</v>
      </c>
      <c r="E120" s="32" t="s">
        <v>36</v>
      </c>
      <c r="F120" s="32" t="s">
        <v>254</v>
      </c>
      <c r="G120" s="33" t="s">
        <v>38</v>
      </c>
      <c r="H120" s="34">
        <v>27615.0</v>
      </c>
      <c r="I120" s="35"/>
      <c r="J120" s="30">
        <v>0.0</v>
      </c>
      <c r="K120" s="30">
        <v>1.0</v>
      </c>
      <c r="L120" s="30">
        <v>0.0</v>
      </c>
      <c r="M120" s="32" t="s">
        <v>49</v>
      </c>
      <c r="N120" s="32" t="s">
        <v>39</v>
      </c>
      <c r="O120" s="30">
        <v>0.0</v>
      </c>
      <c r="P120" s="30">
        <v>0.0</v>
      </c>
      <c r="Q120" s="30">
        <v>0.0</v>
      </c>
      <c r="R120" s="30">
        <v>0.0</v>
      </c>
      <c r="S120" s="30">
        <v>0.0</v>
      </c>
      <c r="T120" s="30">
        <v>0.0</v>
      </c>
      <c r="U120" s="30">
        <v>0.0</v>
      </c>
      <c r="V120" s="30">
        <v>0.0</v>
      </c>
      <c r="W120" s="30">
        <v>0.0</v>
      </c>
      <c r="X120" s="30">
        <v>0.0</v>
      </c>
      <c r="Y120" s="30">
        <v>0.0</v>
      </c>
      <c r="Z120" s="30">
        <v>0.0</v>
      </c>
      <c r="AA120" s="30">
        <v>0.0</v>
      </c>
      <c r="AB120" s="30">
        <v>0.0</v>
      </c>
      <c r="AC120" s="30">
        <v>0.0</v>
      </c>
      <c r="AD120" s="30">
        <v>0.0</v>
      </c>
      <c r="AE120" s="30">
        <v>0.0</v>
      </c>
      <c r="AF120" s="30">
        <v>0.0</v>
      </c>
      <c r="AG120" s="30">
        <v>0.0</v>
      </c>
      <c r="AH120" s="30">
        <v>0.0</v>
      </c>
      <c r="AI120" s="30">
        <v>0.0</v>
      </c>
      <c r="AJ120" s="79"/>
    </row>
    <row r="121">
      <c r="A121" s="30">
        <v>14801.1</v>
      </c>
      <c r="B121" s="31">
        <v>44538.0</v>
      </c>
      <c r="C121" s="67"/>
      <c r="D121" s="32" t="s">
        <v>282</v>
      </c>
      <c r="E121" s="32" t="s">
        <v>36</v>
      </c>
      <c r="F121" s="32" t="s">
        <v>319</v>
      </c>
      <c r="G121" s="33" t="s">
        <v>38</v>
      </c>
      <c r="H121" s="34">
        <v>27614.0</v>
      </c>
      <c r="I121" s="35"/>
      <c r="J121" s="30">
        <v>0.0</v>
      </c>
      <c r="K121" s="30">
        <v>1.0</v>
      </c>
      <c r="L121" s="30">
        <v>0.0</v>
      </c>
      <c r="M121" s="32" t="s">
        <v>39</v>
      </c>
      <c r="N121" s="32" t="s">
        <v>49</v>
      </c>
      <c r="O121" s="30">
        <v>0.0</v>
      </c>
      <c r="P121" s="30">
        <v>0.0</v>
      </c>
      <c r="Q121" s="30">
        <v>0.0</v>
      </c>
      <c r="R121" s="30">
        <v>0.0</v>
      </c>
      <c r="S121" s="30">
        <v>0.0</v>
      </c>
      <c r="T121" s="30">
        <v>0.0</v>
      </c>
      <c r="U121" s="30">
        <v>0.0</v>
      </c>
      <c r="V121" s="30">
        <v>0.0</v>
      </c>
      <c r="W121" s="30">
        <v>0.0</v>
      </c>
      <c r="X121" s="30">
        <v>0.0</v>
      </c>
      <c r="Y121" s="30">
        <v>0.0</v>
      </c>
      <c r="Z121" s="30">
        <v>0.0</v>
      </c>
      <c r="AA121" s="30">
        <v>0.0</v>
      </c>
      <c r="AB121" s="30">
        <v>0.0</v>
      </c>
      <c r="AC121" s="30">
        <v>0.0</v>
      </c>
      <c r="AD121" s="30">
        <v>0.0</v>
      </c>
      <c r="AE121" s="30">
        <v>0.0</v>
      </c>
      <c r="AF121" s="30">
        <v>0.0</v>
      </c>
      <c r="AG121" s="30">
        <v>0.0</v>
      </c>
      <c r="AH121" s="30">
        <v>0.0</v>
      </c>
      <c r="AI121" s="30">
        <v>0.0</v>
      </c>
      <c r="AJ121" s="79"/>
    </row>
    <row r="122">
      <c r="A122" s="30">
        <v>14801.2</v>
      </c>
      <c r="B122" s="31">
        <v>44538.0</v>
      </c>
      <c r="C122" s="67"/>
      <c r="D122" s="32" t="s">
        <v>282</v>
      </c>
      <c r="E122" s="32" t="s">
        <v>36</v>
      </c>
      <c r="F122" s="32" t="s">
        <v>261</v>
      </c>
      <c r="G122" s="32" t="s">
        <v>74</v>
      </c>
      <c r="H122" s="30">
        <v>27587.0</v>
      </c>
      <c r="I122" s="35"/>
      <c r="J122" s="30">
        <v>0.0</v>
      </c>
      <c r="K122" s="30">
        <v>1.0</v>
      </c>
      <c r="L122" s="30">
        <v>0.0</v>
      </c>
      <c r="M122" s="32" t="s">
        <v>39</v>
      </c>
      <c r="N122" s="32" t="s">
        <v>49</v>
      </c>
      <c r="O122" s="30">
        <v>0.0</v>
      </c>
      <c r="P122" s="30">
        <v>0.0</v>
      </c>
      <c r="Q122" s="30">
        <v>0.0</v>
      </c>
      <c r="R122" s="30">
        <v>0.0</v>
      </c>
      <c r="S122" s="30">
        <v>0.0</v>
      </c>
      <c r="T122" s="30">
        <v>0.0</v>
      </c>
      <c r="U122" s="30">
        <v>0.0</v>
      </c>
      <c r="V122" s="30">
        <v>0.0</v>
      </c>
      <c r="W122" s="30">
        <v>0.0</v>
      </c>
      <c r="X122" s="30">
        <v>0.0</v>
      </c>
      <c r="Y122" s="30">
        <v>0.0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79"/>
    </row>
    <row r="123">
      <c r="A123" s="30">
        <v>14801.3</v>
      </c>
      <c r="B123" s="31">
        <v>44538.0</v>
      </c>
      <c r="C123" s="67"/>
      <c r="D123" s="32" t="s">
        <v>282</v>
      </c>
      <c r="E123" s="32" t="s">
        <v>36</v>
      </c>
      <c r="F123" s="32" t="s">
        <v>342</v>
      </c>
      <c r="G123" s="33" t="s">
        <v>74</v>
      </c>
      <c r="H123" s="34">
        <v>27587.0</v>
      </c>
      <c r="I123" s="35"/>
      <c r="J123" s="30">
        <v>0.0</v>
      </c>
      <c r="K123" s="30">
        <v>1.0</v>
      </c>
      <c r="L123" s="30">
        <v>0.0</v>
      </c>
      <c r="M123" s="32" t="s">
        <v>39</v>
      </c>
      <c r="N123" s="32" t="s">
        <v>49</v>
      </c>
      <c r="O123" s="30">
        <v>0.0</v>
      </c>
      <c r="P123" s="30">
        <v>0.0</v>
      </c>
      <c r="Q123" s="30">
        <v>0.0</v>
      </c>
      <c r="R123" s="30">
        <v>0.0</v>
      </c>
      <c r="S123" s="30">
        <v>0.0</v>
      </c>
      <c r="T123" s="30">
        <v>0.0</v>
      </c>
      <c r="U123" s="30">
        <v>0.0</v>
      </c>
      <c r="V123" s="30">
        <v>0.0</v>
      </c>
      <c r="W123" s="30">
        <v>0.0</v>
      </c>
      <c r="X123" s="30">
        <v>0.0</v>
      </c>
      <c r="Y123" s="30">
        <v>0.0</v>
      </c>
      <c r="Z123" s="30">
        <v>0.0</v>
      </c>
      <c r="AA123" s="30">
        <v>0.0</v>
      </c>
      <c r="AB123" s="30">
        <v>0.0</v>
      </c>
      <c r="AC123" s="30">
        <v>0.0</v>
      </c>
      <c r="AD123" s="30">
        <v>0.0</v>
      </c>
      <c r="AE123" s="30">
        <v>0.0</v>
      </c>
      <c r="AF123" s="30">
        <v>0.0</v>
      </c>
      <c r="AG123" s="30">
        <v>0.0</v>
      </c>
      <c r="AH123" s="30">
        <v>0.0</v>
      </c>
      <c r="AI123" s="30">
        <v>0.0</v>
      </c>
      <c r="AJ123" s="79"/>
    </row>
    <row r="124">
      <c r="A124" s="30">
        <v>14801.4</v>
      </c>
      <c r="B124" s="31">
        <v>44538.0</v>
      </c>
      <c r="C124" s="67"/>
      <c r="D124" s="32" t="s">
        <v>282</v>
      </c>
      <c r="E124" s="32" t="s">
        <v>36</v>
      </c>
      <c r="F124" s="32" t="s">
        <v>319</v>
      </c>
      <c r="G124" s="33" t="s">
        <v>38</v>
      </c>
      <c r="H124" s="34">
        <v>27614.0</v>
      </c>
      <c r="I124" s="35"/>
      <c r="J124" s="30">
        <v>0.0</v>
      </c>
      <c r="K124" s="30">
        <v>1.0</v>
      </c>
      <c r="L124" s="30">
        <v>0.0</v>
      </c>
      <c r="M124" s="32" t="s">
        <v>39</v>
      </c>
      <c r="N124" s="32" t="s">
        <v>49</v>
      </c>
      <c r="O124" s="30">
        <v>0.0</v>
      </c>
      <c r="P124" s="30">
        <v>0.0</v>
      </c>
      <c r="Q124" s="30">
        <v>0.0</v>
      </c>
      <c r="R124" s="30">
        <v>0.0</v>
      </c>
      <c r="S124" s="30">
        <v>0.0</v>
      </c>
      <c r="T124" s="30">
        <v>0.0</v>
      </c>
      <c r="U124" s="30">
        <v>0.0</v>
      </c>
      <c r="V124" s="30">
        <v>0.0</v>
      </c>
      <c r="W124" s="30">
        <v>0.0</v>
      </c>
      <c r="X124" s="30">
        <v>0.0</v>
      </c>
      <c r="Y124" s="30">
        <v>0.0</v>
      </c>
      <c r="Z124" s="30">
        <v>0.0</v>
      </c>
      <c r="AA124" s="30">
        <v>0.0</v>
      </c>
      <c r="AB124" s="30">
        <v>0.0</v>
      </c>
      <c r="AC124" s="30">
        <v>0.0</v>
      </c>
      <c r="AD124" s="30">
        <v>0.0</v>
      </c>
      <c r="AE124" s="30">
        <v>0.0</v>
      </c>
      <c r="AF124" s="30">
        <v>0.0</v>
      </c>
      <c r="AG124" s="30">
        <v>0.0</v>
      </c>
      <c r="AH124" s="30">
        <v>0.0</v>
      </c>
      <c r="AI124" s="30">
        <v>0.0</v>
      </c>
      <c r="AJ124" s="79"/>
    </row>
    <row r="125">
      <c r="A125" s="30">
        <v>14801.5</v>
      </c>
      <c r="B125" s="31">
        <v>44538.0</v>
      </c>
      <c r="C125" s="67"/>
      <c r="D125" s="32" t="s">
        <v>282</v>
      </c>
      <c r="E125" s="32" t="s">
        <v>36</v>
      </c>
      <c r="F125" s="32" t="s">
        <v>319</v>
      </c>
      <c r="G125" s="33" t="s">
        <v>38</v>
      </c>
      <c r="H125" s="34">
        <v>27614.0</v>
      </c>
      <c r="I125" s="35"/>
      <c r="J125" s="30">
        <v>0.0</v>
      </c>
      <c r="K125" s="30">
        <v>1.0</v>
      </c>
      <c r="L125" s="30">
        <v>0.0</v>
      </c>
      <c r="M125" s="32" t="s">
        <v>39</v>
      </c>
      <c r="N125" s="32" t="s">
        <v>49</v>
      </c>
      <c r="O125" s="30">
        <v>0.0</v>
      </c>
      <c r="P125" s="30">
        <v>0.0</v>
      </c>
      <c r="Q125" s="30">
        <v>0.0</v>
      </c>
      <c r="R125" s="30">
        <v>0.0</v>
      </c>
      <c r="S125" s="30">
        <v>0.0</v>
      </c>
      <c r="T125" s="30">
        <v>0.0</v>
      </c>
      <c r="U125" s="30">
        <v>0.0</v>
      </c>
      <c r="V125" s="30">
        <v>0.0</v>
      </c>
      <c r="W125" s="30">
        <v>0.0</v>
      </c>
      <c r="X125" s="30">
        <v>0.0</v>
      </c>
      <c r="Y125" s="30">
        <v>0.0</v>
      </c>
      <c r="Z125" s="30">
        <v>0.0</v>
      </c>
      <c r="AA125" s="30">
        <v>0.0</v>
      </c>
      <c r="AB125" s="30">
        <v>0.0</v>
      </c>
      <c r="AC125" s="30">
        <v>0.0</v>
      </c>
      <c r="AD125" s="30">
        <v>0.0</v>
      </c>
      <c r="AE125" s="30">
        <v>0.0</v>
      </c>
      <c r="AF125" s="30">
        <v>0.0</v>
      </c>
      <c r="AG125" s="30">
        <v>0.0</v>
      </c>
      <c r="AH125" s="30">
        <v>0.0</v>
      </c>
      <c r="AI125" s="30">
        <v>0.0</v>
      </c>
      <c r="AJ125" s="79"/>
    </row>
    <row r="126">
      <c r="A126" s="30">
        <v>14801.6</v>
      </c>
      <c r="B126" s="31">
        <v>44538.0</v>
      </c>
      <c r="C126" s="67"/>
      <c r="D126" s="32" t="s">
        <v>282</v>
      </c>
      <c r="E126" s="32" t="s">
        <v>36</v>
      </c>
      <c r="J126" s="30">
        <v>1.0</v>
      </c>
      <c r="K126" s="30">
        <v>0.0</v>
      </c>
      <c r="L126" s="30">
        <v>0.0</v>
      </c>
      <c r="M126" s="32" t="s">
        <v>39</v>
      </c>
      <c r="N126" s="32" t="s">
        <v>49</v>
      </c>
      <c r="O126" s="30">
        <v>0.0</v>
      </c>
      <c r="P126" s="30">
        <v>0.0</v>
      </c>
      <c r="Q126" s="30">
        <v>0.0</v>
      </c>
      <c r="R126" s="30">
        <v>0.0</v>
      </c>
      <c r="S126" s="30">
        <v>0.0</v>
      </c>
      <c r="T126" s="30">
        <v>0.0</v>
      </c>
      <c r="U126" s="30">
        <v>0.0</v>
      </c>
      <c r="V126" s="30">
        <v>0.0</v>
      </c>
      <c r="W126" s="30">
        <v>0.0</v>
      </c>
      <c r="X126" s="30">
        <v>0.0</v>
      </c>
      <c r="Y126" s="30">
        <v>0.0</v>
      </c>
      <c r="Z126" s="30">
        <v>0.0</v>
      </c>
      <c r="AA126" s="30">
        <v>0.0</v>
      </c>
      <c r="AB126" s="30">
        <v>0.0</v>
      </c>
      <c r="AC126" s="30">
        <v>0.0</v>
      </c>
      <c r="AD126" s="30">
        <v>0.0</v>
      </c>
      <c r="AE126" s="30">
        <v>0.0</v>
      </c>
      <c r="AF126" s="30">
        <v>0.0</v>
      </c>
      <c r="AG126" s="30">
        <v>0.0</v>
      </c>
      <c r="AH126" s="30">
        <v>0.0</v>
      </c>
      <c r="AI126" s="30">
        <v>0.0</v>
      </c>
      <c r="AJ126" s="79"/>
    </row>
    <row r="127">
      <c r="A127" s="30">
        <v>14802.1</v>
      </c>
      <c r="B127" s="31">
        <v>44538.0</v>
      </c>
      <c r="C127" s="67"/>
      <c r="D127" s="32" t="s">
        <v>282</v>
      </c>
      <c r="E127" s="32" t="s">
        <v>36</v>
      </c>
      <c r="J127" s="30">
        <v>1.0</v>
      </c>
      <c r="K127" s="30">
        <v>0.0</v>
      </c>
      <c r="L127" s="30">
        <v>0.0</v>
      </c>
      <c r="M127" s="32" t="s">
        <v>39</v>
      </c>
      <c r="N127" s="32" t="s">
        <v>49</v>
      </c>
      <c r="O127" s="30">
        <v>0.0</v>
      </c>
      <c r="P127" s="30">
        <v>0.0</v>
      </c>
      <c r="Q127" s="30">
        <v>0.0</v>
      </c>
      <c r="R127" s="30">
        <v>0.0</v>
      </c>
      <c r="S127" s="30">
        <v>0.0</v>
      </c>
      <c r="T127" s="30">
        <v>0.0</v>
      </c>
      <c r="U127" s="30">
        <v>0.0</v>
      </c>
      <c r="V127" s="30">
        <v>0.0</v>
      </c>
      <c r="W127" s="30">
        <v>0.0</v>
      </c>
      <c r="X127" s="30">
        <v>0.0</v>
      </c>
      <c r="Y127" s="30">
        <v>0.0</v>
      </c>
      <c r="Z127" s="30">
        <v>0.0</v>
      </c>
      <c r="AA127" s="30">
        <v>0.0</v>
      </c>
      <c r="AB127" s="30">
        <v>0.0</v>
      </c>
      <c r="AC127" s="30">
        <v>0.0</v>
      </c>
      <c r="AD127" s="30">
        <v>0.0</v>
      </c>
      <c r="AE127" s="30">
        <v>0.0</v>
      </c>
      <c r="AF127" s="30">
        <v>0.0</v>
      </c>
      <c r="AG127" s="30">
        <v>0.0</v>
      </c>
      <c r="AH127" s="30">
        <v>0.0</v>
      </c>
      <c r="AI127" s="30">
        <v>0.0</v>
      </c>
      <c r="AJ127" s="79"/>
    </row>
    <row r="128">
      <c r="A128" s="30">
        <v>14803.1</v>
      </c>
      <c r="B128" s="31">
        <v>44538.0</v>
      </c>
      <c r="C128" s="67"/>
      <c r="D128" s="32" t="s">
        <v>459</v>
      </c>
      <c r="E128" s="32" t="s">
        <v>36</v>
      </c>
      <c r="F128" s="32" t="s">
        <v>101</v>
      </c>
      <c r="G128" s="32" t="s">
        <v>74</v>
      </c>
      <c r="H128" s="30">
        <v>27587.0</v>
      </c>
      <c r="I128" s="37"/>
      <c r="J128" s="30">
        <v>0.0</v>
      </c>
      <c r="K128" s="30">
        <v>1.0</v>
      </c>
      <c r="L128" s="30">
        <v>0.0</v>
      </c>
      <c r="M128" s="32" t="s">
        <v>49</v>
      </c>
      <c r="N128" s="32" t="s">
        <v>39</v>
      </c>
      <c r="O128" s="30">
        <v>0.0</v>
      </c>
      <c r="P128" s="30">
        <v>0.0</v>
      </c>
      <c r="Q128" s="30">
        <v>0.0</v>
      </c>
      <c r="R128" s="30">
        <v>0.0</v>
      </c>
      <c r="S128" s="30">
        <v>0.0</v>
      </c>
      <c r="T128" s="30">
        <v>0.0</v>
      </c>
      <c r="U128" s="30">
        <v>0.0</v>
      </c>
      <c r="V128" s="30">
        <v>0.0</v>
      </c>
      <c r="W128" s="30">
        <v>0.0</v>
      </c>
      <c r="X128" s="30">
        <v>0.0</v>
      </c>
      <c r="Y128" s="30">
        <v>0.0</v>
      </c>
      <c r="Z128" s="30">
        <v>0.0</v>
      </c>
      <c r="AA128" s="30">
        <v>0.0</v>
      </c>
      <c r="AB128" s="30">
        <v>0.0</v>
      </c>
      <c r="AC128" s="30">
        <v>0.0</v>
      </c>
      <c r="AD128" s="30">
        <v>0.0</v>
      </c>
      <c r="AE128" s="30">
        <v>0.0</v>
      </c>
      <c r="AF128" s="30">
        <v>0.0</v>
      </c>
      <c r="AG128" s="30">
        <v>0.0</v>
      </c>
      <c r="AH128" s="30">
        <v>0.0</v>
      </c>
      <c r="AI128" s="30">
        <v>0.0</v>
      </c>
      <c r="AJ128" s="79"/>
    </row>
    <row r="129">
      <c r="A129" s="30">
        <v>14803.2</v>
      </c>
      <c r="B129" s="31">
        <v>44538.0</v>
      </c>
      <c r="C129" s="67"/>
      <c r="D129" s="32" t="s">
        <v>459</v>
      </c>
      <c r="E129" s="32" t="s">
        <v>36</v>
      </c>
      <c r="F129" s="32" t="s">
        <v>101</v>
      </c>
      <c r="G129" s="33" t="s">
        <v>74</v>
      </c>
      <c r="H129" s="34">
        <v>27587.0</v>
      </c>
      <c r="I129" s="35"/>
      <c r="J129" s="30">
        <v>0.0</v>
      </c>
      <c r="K129" s="30">
        <v>1.0</v>
      </c>
      <c r="L129" s="30">
        <v>0.0</v>
      </c>
      <c r="M129" s="32" t="s">
        <v>49</v>
      </c>
      <c r="N129" s="32" t="s">
        <v>39</v>
      </c>
      <c r="O129" s="30">
        <v>0.0</v>
      </c>
      <c r="P129" s="30">
        <v>0.0</v>
      </c>
      <c r="Q129" s="30">
        <v>0.0</v>
      </c>
      <c r="R129" s="30">
        <v>0.0</v>
      </c>
      <c r="S129" s="30">
        <v>0.0</v>
      </c>
      <c r="T129" s="30">
        <v>0.0</v>
      </c>
      <c r="U129" s="30">
        <v>0.0</v>
      </c>
      <c r="V129" s="30">
        <v>0.0</v>
      </c>
      <c r="W129" s="30">
        <v>0.0</v>
      </c>
      <c r="X129" s="30">
        <v>0.0</v>
      </c>
      <c r="Y129" s="30">
        <v>0.0</v>
      </c>
      <c r="Z129" s="30">
        <v>0.0</v>
      </c>
      <c r="AA129" s="30">
        <v>0.0</v>
      </c>
      <c r="AB129" s="30">
        <v>0.0</v>
      </c>
      <c r="AC129" s="30">
        <v>0.0</v>
      </c>
      <c r="AD129" s="30">
        <v>0.0</v>
      </c>
      <c r="AE129" s="30">
        <v>0.0</v>
      </c>
      <c r="AF129" s="30">
        <v>0.0</v>
      </c>
      <c r="AG129" s="30">
        <v>0.0</v>
      </c>
      <c r="AH129" s="30">
        <v>0.0</v>
      </c>
      <c r="AI129" s="30">
        <v>0.0</v>
      </c>
      <c r="AJ129" s="79"/>
    </row>
    <row r="130">
      <c r="A130" s="30">
        <v>14803.3</v>
      </c>
      <c r="B130" s="31">
        <v>44538.0</v>
      </c>
      <c r="C130" s="67"/>
      <c r="D130" s="32" t="s">
        <v>459</v>
      </c>
      <c r="E130" s="32" t="s">
        <v>36</v>
      </c>
      <c r="F130" s="32" t="s">
        <v>100</v>
      </c>
      <c r="G130" s="33" t="s">
        <v>74</v>
      </c>
      <c r="H130" s="34">
        <v>27587.0</v>
      </c>
      <c r="I130" s="35"/>
      <c r="J130" s="30">
        <v>0.0</v>
      </c>
      <c r="K130" s="30">
        <v>1.0</v>
      </c>
      <c r="L130" s="30">
        <v>0.0</v>
      </c>
      <c r="M130" s="32" t="s">
        <v>49</v>
      </c>
      <c r="N130" s="32" t="s">
        <v>39</v>
      </c>
      <c r="O130" s="30">
        <v>0.0</v>
      </c>
      <c r="P130" s="30">
        <v>0.0</v>
      </c>
      <c r="Q130" s="30">
        <v>0.0</v>
      </c>
      <c r="R130" s="30">
        <v>0.0</v>
      </c>
      <c r="S130" s="30">
        <v>0.0</v>
      </c>
      <c r="T130" s="30">
        <v>0.0</v>
      </c>
      <c r="U130" s="30">
        <v>0.0</v>
      </c>
      <c r="V130" s="30">
        <v>0.0</v>
      </c>
      <c r="W130" s="30">
        <v>0.0</v>
      </c>
      <c r="X130" s="30">
        <v>0.0</v>
      </c>
      <c r="Y130" s="30">
        <v>0.0</v>
      </c>
      <c r="Z130" s="30">
        <v>0.0</v>
      </c>
      <c r="AA130" s="30">
        <v>0.0</v>
      </c>
      <c r="AB130" s="30">
        <v>0.0</v>
      </c>
      <c r="AC130" s="30">
        <v>0.0</v>
      </c>
      <c r="AD130" s="30">
        <v>0.0</v>
      </c>
      <c r="AE130" s="30">
        <v>0.0</v>
      </c>
      <c r="AF130" s="30">
        <v>0.0</v>
      </c>
      <c r="AG130" s="30">
        <v>0.0</v>
      </c>
      <c r="AH130" s="30">
        <v>0.0</v>
      </c>
      <c r="AI130" s="30">
        <v>0.0</v>
      </c>
      <c r="AJ130" s="79"/>
    </row>
    <row r="131">
      <c r="A131" s="30">
        <v>14804.1</v>
      </c>
      <c r="B131" s="31">
        <v>44538.0</v>
      </c>
      <c r="C131" s="67"/>
      <c r="D131" s="32" t="s">
        <v>240</v>
      </c>
      <c r="E131" s="32" t="s">
        <v>36</v>
      </c>
      <c r="F131" s="32" t="s">
        <v>236</v>
      </c>
      <c r="G131" s="33" t="s">
        <v>38</v>
      </c>
      <c r="H131" s="34">
        <v>27601.0</v>
      </c>
      <c r="I131" s="35"/>
      <c r="J131" s="30">
        <v>0.0</v>
      </c>
      <c r="K131" s="30">
        <v>1.0</v>
      </c>
      <c r="L131" s="30">
        <v>0.0</v>
      </c>
      <c r="M131" s="32" t="s">
        <v>49</v>
      </c>
      <c r="N131" s="32" t="s">
        <v>39</v>
      </c>
      <c r="O131" s="30">
        <v>0.0</v>
      </c>
      <c r="P131" s="30">
        <v>0.0</v>
      </c>
      <c r="Q131" s="30">
        <v>0.0</v>
      </c>
      <c r="R131" s="30">
        <v>0.0</v>
      </c>
      <c r="S131" s="30">
        <v>0.0</v>
      </c>
      <c r="T131" s="30">
        <v>0.0</v>
      </c>
      <c r="U131" s="30">
        <v>0.0</v>
      </c>
      <c r="V131" s="30">
        <v>0.0</v>
      </c>
      <c r="W131" s="30">
        <v>0.0</v>
      </c>
      <c r="X131" s="30">
        <v>0.0</v>
      </c>
      <c r="Y131" s="30">
        <v>0.0</v>
      </c>
      <c r="Z131" s="30">
        <v>0.0</v>
      </c>
      <c r="AA131" s="30">
        <v>0.0</v>
      </c>
      <c r="AB131" s="30">
        <v>0.0</v>
      </c>
      <c r="AC131" s="30">
        <v>0.0</v>
      </c>
      <c r="AD131" s="30">
        <v>0.0</v>
      </c>
      <c r="AE131" s="30">
        <v>0.0</v>
      </c>
      <c r="AF131" s="30">
        <v>0.0</v>
      </c>
      <c r="AG131" s="30">
        <v>0.0</v>
      </c>
      <c r="AH131" s="30">
        <v>0.0</v>
      </c>
      <c r="AI131" s="30">
        <v>0.0</v>
      </c>
      <c r="AJ131" s="79"/>
    </row>
    <row r="132">
      <c r="A132" s="30">
        <v>14804.2</v>
      </c>
      <c r="B132" s="31">
        <v>44538.0</v>
      </c>
      <c r="C132" s="67"/>
      <c r="D132" s="32" t="s">
        <v>240</v>
      </c>
      <c r="E132" s="32" t="s">
        <v>36</v>
      </c>
      <c r="F132" s="32" t="s">
        <v>117</v>
      </c>
      <c r="G132" s="32" t="s">
        <v>38</v>
      </c>
      <c r="H132" s="30">
        <v>27601.0</v>
      </c>
      <c r="I132" s="37"/>
      <c r="J132" s="30">
        <v>0.0</v>
      </c>
      <c r="K132" s="30">
        <v>1.0</v>
      </c>
      <c r="L132" s="30">
        <v>0.0</v>
      </c>
      <c r="M132" s="32" t="s">
        <v>49</v>
      </c>
      <c r="N132" s="32" t="s">
        <v>39</v>
      </c>
      <c r="O132" s="30">
        <v>0.0</v>
      </c>
      <c r="P132" s="30">
        <v>0.0</v>
      </c>
      <c r="Q132" s="30">
        <v>0.0</v>
      </c>
      <c r="R132" s="30">
        <v>0.0</v>
      </c>
      <c r="S132" s="30">
        <v>0.0</v>
      </c>
      <c r="T132" s="30">
        <v>0.0</v>
      </c>
      <c r="U132" s="30">
        <v>0.0</v>
      </c>
      <c r="V132" s="30">
        <v>0.0</v>
      </c>
      <c r="W132" s="30">
        <v>0.0</v>
      </c>
      <c r="X132" s="30">
        <v>0.0</v>
      </c>
      <c r="Y132" s="30">
        <v>0.0</v>
      </c>
      <c r="Z132" s="30">
        <v>0.0</v>
      </c>
      <c r="AA132" s="30">
        <v>0.0</v>
      </c>
      <c r="AB132" s="30">
        <v>0.0</v>
      </c>
      <c r="AC132" s="30">
        <v>0.0</v>
      </c>
      <c r="AD132" s="30">
        <v>0.0</v>
      </c>
      <c r="AE132" s="30">
        <v>0.0</v>
      </c>
      <c r="AF132" s="30">
        <v>0.0</v>
      </c>
      <c r="AG132" s="30">
        <v>0.0</v>
      </c>
      <c r="AH132" s="30">
        <v>0.0</v>
      </c>
      <c r="AI132" s="30">
        <v>0.0</v>
      </c>
      <c r="AJ132" s="79"/>
    </row>
    <row r="133">
      <c r="A133" s="30">
        <v>14804.3</v>
      </c>
      <c r="B133" s="31">
        <v>44538.0</v>
      </c>
      <c r="C133" s="67"/>
      <c r="D133" s="32" t="s">
        <v>240</v>
      </c>
      <c r="E133" s="32" t="s">
        <v>36</v>
      </c>
      <c r="F133" s="32" t="s">
        <v>281</v>
      </c>
      <c r="G133" s="32" t="s">
        <v>38</v>
      </c>
      <c r="H133" s="30">
        <v>27610.0</v>
      </c>
      <c r="I133" s="35"/>
      <c r="J133" s="30">
        <v>0.0</v>
      </c>
      <c r="K133" s="30">
        <v>1.0</v>
      </c>
      <c r="L133" s="30">
        <v>0.0</v>
      </c>
      <c r="M133" s="32" t="s">
        <v>49</v>
      </c>
      <c r="N133" s="32" t="s">
        <v>49</v>
      </c>
      <c r="O133" s="30">
        <v>0.0</v>
      </c>
      <c r="P133" s="30">
        <v>0.0</v>
      </c>
      <c r="Q133" s="30">
        <v>0.0</v>
      </c>
      <c r="R133" s="30">
        <v>0.0</v>
      </c>
      <c r="S133" s="30">
        <v>0.0</v>
      </c>
      <c r="T133" s="30">
        <v>0.0</v>
      </c>
      <c r="U133" s="30">
        <v>0.0</v>
      </c>
      <c r="V133" s="30">
        <v>0.0</v>
      </c>
      <c r="W133" s="30">
        <v>0.0</v>
      </c>
      <c r="X133" s="30">
        <v>0.0</v>
      </c>
      <c r="Y133" s="30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79"/>
    </row>
    <row r="134">
      <c r="A134" s="30">
        <v>14804.4</v>
      </c>
      <c r="B134" s="31">
        <v>44538.0</v>
      </c>
      <c r="C134" s="67"/>
      <c r="D134" s="32" t="s">
        <v>240</v>
      </c>
      <c r="E134" s="32" t="s">
        <v>36</v>
      </c>
      <c r="F134" s="32" t="s">
        <v>281</v>
      </c>
      <c r="G134" s="32" t="s">
        <v>38</v>
      </c>
      <c r="H134" s="30">
        <v>27610.0</v>
      </c>
      <c r="I134" s="35"/>
      <c r="J134" s="30">
        <v>0.0</v>
      </c>
      <c r="K134" s="30">
        <v>1.0</v>
      </c>
      <c r="L134" s="30">
        <v>0.0</v>
      </c>
      <c r="M134" s="32" t="s">
        <v>49</v>
      </c>
      <c r="N134" s="32" t="s">
        <v>39</v>
      </c>
      <c r="O134" s="30">
        <v>0.0</v>
      </c>
      <c r="P134" s="30">
        <v>0.0</v>
      </c>
      <c r="Q134" s="30">
        <v>0.0</v>
      </c>
      <c r="R134" s="30">
        <v>0.0</v>
      </c>
      <c r="S134" s="30">
        <v>0.0</v>
      </c>
      <c r="T134" s="30">
        <v>0.0</v>
      </c>
      <c r="U134" s="30">
        <v>0.0</v>
      </c>
      <c r="V134" s="30">
        <v>0.0</v>
      </c>
      <c r="W134" s="30">
        <v>0.0</v>
      </c>
      <c r="X134" s="30">
        <v>0.0</v>
      </c>
      <c r="Y134" s="30">
        <v>0.0</v>
      </c>
      <c r="Z134" s="30">
        <v>0.0</v>
      </c>
      <c r="AA134" s="30">
        <v>0.0</v>
      </c>
      <c r="AB134" s="30">
        <v>0.0</v>
      </c>
      <c r="AC134" s="30">
        <v>0.0</v>
      </c>
      <c r="AD134" s="30">
        <v>0.0</v>
      </c>
      <c r="AE134" s="30">
        <v>0.0</v>
      </c>
      <c r="AF134" s="30">
        <v>0.0</v>
      </c>
      <c r="AG134" s="30">
        <v>0.0</v>
      </c>
      <c r="AH134" s="30">
        <v>0.0</v>
      </c>
      <c r="AI134" s="30">
        <v>0.0</v>
      </c>
      <c r="AJ134" s="79"/>
    </row>
    <row r="135">
      <c r="A135" s="30">
        <v>14804.5</v>
      </c>
      <c r="B135" s="31">
        <v>44538.0</v>
      </c>
      <c r="C135" s="67"/>
      <c r="D135" s="32" t="s">
        <v>240</v>
      </c>
      <c r="E135" s="32" t="s">
        <v>36</v>
      </c>
      <c r="J135" s="30">
        <v>1.0</v>
      </c>
      <c r="K135" s="30">
        <v>0.0</v>
      </c>
      <c r="L135" s="30">
        <v>0.0</v>
      </c>
      <c r="M135" s="32" t="s">
        <v>39</v>
      </c>
      <c r="N135" s="32" t="s">
        <v>39</v>
      </c>
      <c r="O135" s="30">
        <v>0.0</v>
      </c>
      <c r="P135" s="30">
        <v>0.0</v>
      </c>
      <c r="Q135" s="30">
        <v>0.0</v>
      </c>
      <c r="R135" s="30">
        <v>0.0</v>
      </c>
      <c r="S135" s="30">
        <v>0.0</v>
      </c>
      <c r="T135" s="30">
        <v>0.0</v>
      </c>
      <c r="U135" s="30">
        <v>0.0</v>
      </c>
      <c r="V135" s="30">
        <v>0.0</v>
      </c>
      <c r="W135" s="30">
        <v>0.0</v>
      </c>
      <c r="X135" s="30">
        <v>0.0</v>
      </c>
      <c r="Y135" s="30">
        <v>0.0</v>
      </c>
      <c r="Z135" s="30">
        <v>0.0</v>
      </c>
      <c r="AA135" s="30">
        <v>0.0</v>
      </c>
      <c r="AB135" s="30">
        <v>0.0</v>
      </c>
      <c r="AC135" s="30">
        <v>0.0</v>
      </c>
      <c r="AD135" s="30">
        <v>0.0</v>
      </c>
      <c r="AE135" s="30">
        <v>0.0</v>
      </c>
      <c r="AF135" s="30">
        <v>0.0</v>
      </c>
      <c r="AG135" s="30">
        <v>0.0</v>
      </c>
      <c r="AH135" s="30">
        <v>0.0</v>
      </c>
      <c r="AI135" s="30">
        <v>0.0</v>
      </c>
      <c r="AJ135" s="79"/>
    </row>
    <row r="136">
      <c r="A136" s="30">
        <v>14804.6</v>
      </c>
      <c r="B136" s="31">
        <v>44538.0</v>
      </c>
      <c r="C136" s="67"/>
      <c r="D136" s="32" t="s">
        <v>240</v>
      </c>
      <c r="E136" s="32" t="s">
        <v>36</v>
      </c>
      <c r="J136" s="30">
        <v>1.0</v>
      </c>
      <c r="K136" s="30">
        <v>0.0</v>
      </c>
      <c r="L136" s="30">
        <v>0.0</v>
      </c>
      <c r="M136" s="32" t="s">
        <v>39</v>
      </c>
      <c r="N136" s="32" t="s">
        <v>39</v>
      </c>
      <c r="O136" s="30">
        <v>0.0</v>
      </c>
      <c r="P136" s="30">
        <v>0.0</v>
      </c>
      <c r="Q136" s="30">
        <v>0.0</v>
      </c>
      <c r="R136" s="30">
        <v>0.0</v>
      </c>
      <c r="S136" s="30">
        <v>0.0</v>
      </c>
      <c r="T136" s="30">
        <v>0.0</v>
      </c>
      <c r="U136" s="30">
        <v>0.0</v>
      </c>
      <c r="V136" s="30">
        <v>0.0</v>
      </c>
      <c r="W136" s="30">
        <v>0.0</v>
      </c>
      <c r="X136" s="30">
        <v>0.0</v>
      </c>
      <c r="Y136" s="30">
        <v>0.0</v>
      </c>
      <c r="Z136" s="30">
        <v>0.0</v>
      </c>
      <c r="AA136" s="30">
        <v>0.0</v>
      </c>
      <c r="AB136" s="30">
        <v>0.0</v>
      </c>
      <c r="AC136" s="30">
        <v>0.0</v>
      </c>
      <c r="AD136" s="30">
        <v>0.0</v>
      </c>
      <c r="AE136" s="30">
        <v>0.0</v>
      </c>
      <c r="AF136" s="30">
        <v>0.0</v>
      </c>
      <c r="AG136" s="30">
        <v>0.0</v>
      </c>
      <c r="AH136" s="30">
        <v>0.0</v>
      </c>
      <c r="AI136" s="30">
        <v>0.0</v>
      </c>
      <c r="AJ136" s="79"/>
    </row>
    <row r="137">
      <c r="A137" s="30">
        <v>14805.1</v>
      </c>
      <c r="B137" s="31">
        <v>44538.0</v>
      </c>
      <c r="C137" s="67"/>
      <c r="D137" s="32" t="s">
        <v>155</v>
      </c>
      <c r="E137" s="32" t="s">
        <v>36</v>
      </c>
      <c r="F137" s="32" t="s">
        <v>200</v>
      </c>
      <c r="G137" s="33" t="s">
        <v>38</v>
      </c>
      <c r="H137" s="34">
        <v>27608.0</v>
      </c>
      <c r="I137" s="35"/>
      <c r="J137" s="30">
        <v>0.0</v>
      </c>
      <c r="K137" s="30">
        <v>1.0</v>
      </c>
      <c r="L137" s="30">
        <v>0.0</v>
      </c>
      <c r="M137" s="32" t="s">
        <v>39</v>
      </c>
      <c r="N137" s="32" t="s">
        <v>39</v>
      </c>
      <c r="O137" s="30">
        <v>0.0</v>
      </c>
      <c r="P137" s="30">
        <v>0.0</v>
      </c>
      <c r="Q137" s="30">
        <v>0.0</v>
      </c>
      <c r="R137" s="30">
        <v>0.0</v>
      </c>
      <c r="S137" s="30">
        <v>0.0</v>
      </c>
      <c r="T137" s="30">
        <v>0.0</v>
      </c>
      <c r="U137" s="30">
        <v>0.0</v>
      </c>
      <c r="V137" s="30">
        <v>0.0</v>
      </c>
      <c r="W137" s="30">
        <v>0.0</v>
      </c>
      <c r="X137" s="30">
        <v>0.0</v>
      </c>
      <c r="Y137" s="30">
        <v>0.0</v>
      </c>
      <c r="Z137" s="30">
        <v>0.0</v>
      </c>
      <c r="AA137" s="30">
        <v>0.0</v>
      </c>
      <c r="AB137" s="30">
        <v>0.0</v>
      </c>
      <c r="AC137" s="30">
        <v>0.0</v>
      </c>
      <c r="AD137" s="30">
        <v>0.0</v>
      </c>
      <c r="AE137" s="30">
        <v>0.0</v>
      </c>
      <c r="AF137" s="30">
        <v>0.0</v>
      </c>
      <c r="AG137" s="30">
        <v>0.0</v>
      </c>
      <c r="AH137" s="30">
        <v>0.0</v>
      </c>
      <c r="AI137" s="30">
        <v>0.0</v>
      </c>
      <c r="AJ137" s="79"/>
    </row>
    <row r="138">
      <c r="A138" s="30">
        <v>14806.1</v>
      </c>
      <c r="B138" s="31">
        <v>44538.0</v>
      </c>
      <c r="C138" s="67"/>
      <c r="D138" s="32" t="s">
        <v>155</v>
      </c>
      <c r="E138" s="32" t="s">
        <v>36</v>
      </c>
      <c r="J138" s="30">
        <v>0.0</v>
      </c>
      <c r="K138" s="30">
        <v>0.0</v>
      </c>
      <c r="L138" s="30">
        <v>1.0</v>
      </c>
      <c r="M138" s="32" t="s">
        <v>39</v>
      </c>
      <c r="N138" s="32" t="s">
        <v>39</v>
      </c>
      <c r="O138" s="30">
        <v>0.0</v>
      </c>
      <c r="P138" s="30">
        <v>0.0</v>
      </c>
      <c r="Q138" s="30">
        <v>0.0</v>
      </c>
      <c r="R138" s="30">
        <v>0.0</v>
      </c>
      <c r="S138" s="30">
        <v>0.0</v>
      </c>
      <c r="T138" s="30">
        <v>0.0</v>
      </c>
      <c r="U138" s="30">
        <v>0.0</v>
      </c>
      <c r="V138" s="30">
        <v>0.0</v>
      </c>
      <c r="W138" s="30">
        <v>0.0</v>
      </c>
      <c r="X138" s="30">
        <v>0.0</v>
      </c>
      <c r="Y138" s="30">
        <v>0.0</v>
      </c>
      <c r="Z138" s="30">
        <v>0.0</v>
      </c>
      <c r="AA138" s="30">
        <v>0.0</v>
      </c>
      <c r="AB138" s="30">
        <v>0.0</v>
      </c>
      <c r="AC138" s="30">
        <v>0.0</v>
      </c>
      <c r="AD138" s="30">
        <v>0.0</v>
      </c>
      <c r="AE138" s="30">
        <v>0.0</v>
      </c>
      <c r="AF138" s="30">
        <v>0.0</v>
      </c>
      <c r="AG138" s="30">
        <v>0.0</v>
      </c>
      <c r="AH138" s="30">
        <v>0.0</v>
      </c>
      <c r="AI138" s="30">
        <v>0.0</v>
      </c>
      <c r="AJ138" s="79"/>
    </row>
    <row r="139">
      <c r="A139" s="30">
        <v>14807.1</v>
      </c>
      <c r="B139" s="31">
        <v>44539.0</v>
      </c>
      <c r="C139" s="67"/>
      <c r="D139" s="32" t="s">
        <v>57</v>
      </c>
      <c r="E139" s="32" t="s">
        <v>58</v>
      </c>
      <c r="F139" s="32" t="s">
        <v>179</v>
      </c>
      <c r="G139" s="33" t="s">
        <v>38</v>
      </c>
      <c r="H139" s="34">
        <v>27616.0</v>
      </c>
      <c r="I139" s="35"/>
      <c r="J139" s="30">
        <v>0.0</v>
      </c>
      <c r="K139" s="30">
        <v>1.0</v>
      </c>
      <c r="L139" s="30">
        <v>0.0</v>
      </c>
      <c r="M139" s="32" t="s">
        <v>39</v>
      </c>
      <c r="N139" s="32" t="s">
        <v>39</v>
      </c>
      <c r="O139" s="30">
        <v>0.0</v>
      </c>
      <c r="P139" s="30">
        <v>0.0</v>
      </c>
      <c r="Q139" s="30">
        <v>0.0</v>
      </c>
      <c r="R139" s="30">
        <v>0.0</v>
      </c>
      <c r="S139" s="30">
        <v>0.0</v>
      </c>
      <c r="T139" s="30">
        <v>0.0</v>
      </c>
      <c r="U139" s="30">
        <v>0.0</v>
      </c>
      <c r="V139" s="30">
        <v>0.0</v>
      </c>
      <c r="W139" s="30">
        <v>0.0</v>
      </c>
      <c r="X139" s="30">
        <v>0.0</v>
      </c>
      <c r="Y139" s="30">
        <v>0.0</v>
      </c>
      <c r="Z139" s="30">
        <v>0.0</v>
      </c>
      <c r="AA139" s="30">
        <v>0.0</v>
      </c>
      <c r="AB139" s="30">
        <v>0.0</v>
      </c>
      <c r="AC139" s="30">
        <v>0.0</v>
      </c>
      <c r="AD139" s="30">
        <v>0.0</v>
      </c>
      <c r="AE139" s="30">
        <v>0.0</v>
      </c>
      <c r="AF139" s="30">
        <v>0.0</v>
      </c>
      <c r="AG139" s="30">
        <v>0.0</v>
      </c>
      <c r="AH139" s="30">
        <v>0.0</v>
      </c>
      <c r="AI139" s="30">
        <v>0.0</v>
      </c>
      <c r="AJ139" s="79"/>
    </row>
    <row r="140">
      <c r="A140" s="30">
        <v>14808.1</v>
      </c>
      <c r="B140" s="31">
        <v>44539.0</v>
      </c>
      <c r="C140" s="67"/>
      <c r="D140" s="32" t="s">
        <v>459</v>
      </c>
      <c r="E140" s="32" t="s">
        <v>36</v>
      </c>
      <c r="F140" s="32" t="s">
        <v>75</v>
      </c>
      <c r="G140" s="33" t="s">
        <v>74</v>
      </c>
      <c r="H140" s="34">
        <v>27587.0</v>
      </c>
      <c r="I140" s="35"/>
      <c r="J140" s="30">
        <v>0.0</v>
      </c>
      <c r="K140" s="30">
        <v>1.0</v>
      </c>
      <c r="L140" s="30">
        <v>0.0</v>
      </c>
      <c r="M140" s="32" t="s">
        <v>39</v>
      </c>
      <c r="N140" s="32" t="s">
        <v>39</v>
      </c>
      <c r="O140" s="30">
        <v>0.0</v>
      </c>
      <c r="P140" s="30">
        <v>0.0</v>
      </c>
      <c r="Q140" s="30">
        <v>0.0</v>
      </c>
      <c r="R140" s="30">
        <v>0.0</v>
      </c>
      <c r="S140" s="30">
        <v>0.0</v>
      </c>
      <c r="T140" s="30">
        <v>0.0</v>
      </c>
      <c r="U140" s="30">
        <v>0.0</v>
      </c>
      <c r="V140" s="30">
        <v>0.0</v>
      </c>
      <c r="W140" s="30">
        <v>0.0</v>
      </c>
      <c r="X140" s="30">
        <v>0.0</v>
      </c>
      <c r="Y140" s="30">
        <v>0.0</v>
      </c>
      <c r="Z140" s="30">
        <v>0.0</v>
      </c>
      <c r="AA140" s="30">
        <v>0.0</v>
      </c>
      <c r="AB140" s="30">
        <v>0.0</v>
      </c>
      <c r="AC140" s="30">
        <v>0.0</v>
      </c>
      <c r="AD140" s="30">
        <v>0.0</v>
      </c>
      <c r="AE140" s="30">
        <v>0.0</v>
      </c>
      <c r="AF140" s="30">
        <v>0.0</v>
      </c>
      <c r="AG140" s="30">
        <v>0.0</v>
      </c>
      <c r="AH140" s="30">
        <v>0.0</v>
      </c>
      <c r="AI140" s="30">
        <v>0.0</v>
      </c>
      <c r="AJ140" s="79"/>
    </row>
    <row r="141">
      <c r="A141" s="30">
        <v>14808.2</v>
      </c>
      <c r="B141" s="31">
        <v>44539.0</v>
      </c>
      <c r="C141" s="67"/>
      <c r="D141" s="32" t="s">
        <v>459</v>
      </c>
      <c r="E141" s="32" t="s">
        <v>36</v>
      </c>
      <c r="F141" s="32" t="s">
        <v>90</v>
      </c>
      <c r="G141" s="33" t="s">
        <v>91</v>
      </c>
      <c r="H141" s="34">
        <v>27597.0</v>
      </c>
      <c r="I141" s="35"/>
      <c r="J141" s="30">
        <v>0.0</v>
      </c>
      <c r="K141" s="30">
        <v>1.0</v>
      </c>
      <c r="L141" s="30">
        <v>0.0</v>
      </c>
      <c r="M141" s="32" t="s">
        <v>39</v>
      </c>
      <c r="N141" s="32" t="s">
        <v>39</v>
      </c>
      <c r="O141" s="30">
        <v>0.0</v>
      </c>
      <c r="P141" s="30">
        <v>0.0</v>
      </c>
      <c r="Q141" s="30">
        <v>0.0</v>
      </c>
      <c r="R141" s="30">
        <v>0.0</v>
      </c>
      <c r="S141" s="30">
        <v>0.0</v>
      </c>
      <c r="T141" s="30">
        <v>0.0</v>
      </c>
      <c r="U141" s="30">
        <v>0.0</v>
      </c>
      <c r="V141" s="30">
        <v>0.0</v>
      </c>
      <c r="W141" s="30">
        <v>0.0</v>
      </c>
      <c r="X141" s="30">
        <v>0.0</v>
      </c>
      <c r="Y141" s="30">
        <v>0.0</v>
      </c>
      <c r="Z141" s="30">
        <v>0.0</v>
      </c>
      <c r="AA141" s="30">
        <v>0.0</v>
      </c>
      <c r="AB141" s="30">
        <v>0.0</v>
      </c>
      <c r="AC141" s="30">
        <v>0.0</v>
      </c>
      <c r="AD141" s="30">
        <v>0.0</v>
      </c>
      <c r="AE141" s="30">
        <v>0.0</v>
      </c>
      <c r="AF141" s="30">
        <v>0.0</v>
      </c>
      <c r="AG141" s="30">
        <v>0.0</v>
      </c>
      <c r="AH141" s="30">
        <v>0.0</v>
      </c>
      <c r="AI141" s="30">
        <v>0.0</v>
      </c>
      <c r="AJ141" s="79"/>
    </row>
    <row r="142">
      <c r="A142" s="30">
        <v>14808.3</v>
      </c>
      <c r="B142" s="31">
        <v>44539.0</v>
      </c>
      <c r="C142" s="67"/>
      <c r="D142" s="32" t="s">
        <v>459</v>
      </c>
      <c r="E142" s="32" t="s">
        <v>36</v>
      </c>
      <c r="J142" s="30">
        <v>1.0</v>
      </c>
      <c r="K142" s="30">
        <v>0.0</v>
      </c>
      <c r="L142" s="30">
        <v>0.0</v>
      </c>
      <c r="M142" s="32" t="s">
        <v>39</v>
      </c>
      <c r="N142" s="32" t="s">
        <v>39</v>
      </c>
      <c r="O142" s="30">
        <v>0.0</v>
      </c>
      <c r="P142" s="30">
        <v>0.0</v>
      </c>
      <c r="Q142" s="30">
        <v>0.0</v>
      </c>
      <c r="R142" s="30">
        <v>0.0</v>
      </c>
      <c r="S142" s="30">
        <v>0.0</v>
      </c>
      <c r="T142" s="30">
        <v>0.0</v>
      </c>
      <c r="U142" s="30">
        <v>0.0</v>
      </c>
      <c r="V142" s="30">
        <v>0.0</v>
      </c>
      <c r="W142" s="30">
        <v>0.0</v>
      </c>
      <c r="X142" s="30">
        <v>0.0</v>
      </c>
      <c r="Y142" s="30">
        <v>0.0</v>
      </c>
      <c r="Z142" s="30">
        <v>0.0</v>
      </c>
      <c r="AA142" s="30">
        <v>0.0</v>
      </c>
      <c r="AB142" s="30">
        <v>0.0</v>
      </c>
      <c r="AC142" s="30">
        <v>0.0</v>
      </c>
      <c r="AD142" s="30">
        <v>0.0</v>
      </c>
      <c r="AE142" s="30">
        <v>0.0</v>
      </c>
      <c r="AF142" s="30">
        <v>0.0</v>
      </c>
      <c r="AG142" s="30">
        <v>0.0</v>
      </c>
      <c r="AH142" s="30">
        <v>0.0</v>
      </c>
      <c r="AI142" s="30">
        <v>0.0</v>
      </c>
      <c r="AJ142" s="79"/>
    </row>
    <row r="143">
      <c r="A143" s="30">
        <v>14809.1</v>
      </c>
      <c r="B143" s="31">
        <v>44539.0</v>
      </c>
      <c r="C143" s="67"/>
      <c r="D143" s="32" t="s">
        <v>432</v>
      </c>
      <c r="E143" s="32" t="s">
        <v>36</v>
      </c>
      <c r="F143" s="32" t="s">
        <v>189</v>
      </c>
      <c r="G143" s="33" t="s">
        <v>107</v>
      </c>
      <c r="H143" s="34">
        <v>27519.0</v>
      </c>
      <c r="I143" s="35"/>
      <c r="J143" s="30">
        <v>0.0</v>
      </c>
      <c r="K143" s="30">
        <v>1.0</v>
      </c>
      <c r="L143" s="30">
        <v>0.0</v>
      </c>
      <c r="M143" s="32" t="s">
        <v>49</v>
      </c>
      <c r="N143" s="32" t="s">
        <v>49</v>
      </c>
      <c r="O143" s="30">
        <v>0.0</v>
      </c>
      <c r="P143" s="30">
        <v>0.0</v>
      </c>
      <c r="Q143" s="30">
        <v>0.0</v>
      </c>
      <c r="R143" s="30">
        <v>0.0</v>
      </c>
      <c r="S143" s="30">
        <v>0.0</v>
      </c>
      <c r="T143" s="30">
        <v>0.0</v>
      </c>
      <c r="U143" s="30">
        <v>0.0</v>
      </c>
      <c r="V143" s="30">
        <v>0.0</v>
      </c>
      <c r="W143" s="30">
        <v>0.0</v>
      </c>
      <c r="X143" s="30">
        <v>0.0</v>
      </c>
      <c r="Y143" s="30">
        <v>0.0</v>
      </c>
      <c r="Z143" s="30">
        <v>0.0</v>
      </c>
      <c r="AA143" s="30">
        <v>0.0</v>
      </c>
      <c r="AB143" s="30">
        <v>0.0</v>
      </c>
      <c r="AC143" s="30">
        <v>0.0</v>
      </c>
      <c r="AD143" s="30">
        <v>0.0</v>
      </c>
      <c r="AE143" s="30">
        <v>0.0</v>
      </c>
      <c r="AF143" s="30">
        <v>0.0</v>
      </c>
      <c r="AG143" s="30">
        <v>0.0</v>
      </c>
      <c r="AH143" s="30">
        <v>0.0</v>
      </c>
      <c r="AI143" s="30">
        <v>0.0</v>
      </c>
      <c r="AJ143" s="79"/>
    </row>
    <row r="144">
      <c r="A144" s="30">
        <v>14809.2</v>
      </c>
      <c r="B144" s="31">
        <v>44539.0</v>
      </c>
      <c r="C144" s="67"/>
      <c r="D144" s="32" t="s">
        <v>432</v>
      </c>
      <c r="E144" s="32" t="s">
        <v>36</v>
      </c>
      <c r="F144" s="32" t="s">
        <v>189</v>
      </c>
      <c r="G144" s="33" t="s">
        <v>107</v>
      </c>
      <c r="H144" s="34">
        <v>27519.0</v>
      </c>
      <c r="I144" s="35"/>
      <c r="J144" s="30">
        <v>0.0</v>
      </c>
      <c r="K144" s="30">
        <v>1.0</v>
      </c>
      <c r="L144" s="30">
        <v>0.0</v>
      </c>
      <c r="M144" s="32" t="s">
        <v>49</v>
      </c>
      <c r="N144" s="32" t="s">
        <v>49</v>
      </c>
      <c r="O144" s="30">
        <v>0.0</v>
      </c>
      <c r="P144" s="30">
        <v>0.0</v>
      </c>
      <c r="Q144" s="30">
        <v>0.0</v>
      </c>
      <c r="R144" s="30">
        <v>0.0</v>
      </c>
      <c r="S144" s="30">
        <v>0.0</v>
      </c>
      <c r="T144" s="30">
        <v>0.0</v>
      </c>
      <c r="U144" s="30">
        <v>0.0</v>
      </c>
      <c r="V144" s="30">
        <v>0.0</v>
      </c>
      <c r="W144" s="30">
        <v>0.0</v>
      </c>
      <c r="X144" s="30">
        <v>0.0</v>
      </c>
      <c r="Y144" s="30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79"/>
    </row>
    <row r="145">
      <c r="A145" s="30">
        <v>14809.3</v>
      </c>
      <c r="B145" s="31">
        <v>44539.0</v>
      </c>
      <c r="C145" s="67"/>
      <c r="D145" s="32" t="s">
        <v>432</v>
      </c>
      <c r="E145" s="32" t="s">
        <v>36</v>
      </c>
      <c r="F145" s="32" t="s">
        <v>279</v>
      </c>
      <c r="G145" s="33" t="s">
        <v>107</v>
      </c>
      <c r="H145" s="34">
        <v>27519.0</v>
      </c>
      <c r="I145" s="35"/>
      <c r="J145" s="30">
        <v>0.0</v>
      </c>
      <c r="K145" s="30">
        <v>1.0</v>
      </c>
      <c r="L145" s="30">
        <v>0.0</v>
      </c>
      <c r="M145" s="32" t="s">
        <v>49</v>
      </c>
      <c r="N145" s="32" t="s">
        <v>49</v>
      </c>
      <c r="O145" s="30">
        <v>0.0</v>
      </c>
      <c r="P145" s="30">
        <v>0.0</v>
      </c>
      <c r="Q145" s="30">
        <v>0.0</v>
      </c>
      <c r="R145" s="30">
        <v>0.0</v>
      </c>
      <c r="S145" s="30">
        <v>0.0</v>
      </c>
      <c r="T145" s="30">
        <v>0.0</v>
      </c>
      <c r="U145" s="30">
        <v>0.0</v>
      </c>
      <c r="V145" s="30">
        <v>0.0</v>
      </c>
      <c r="W145" s="30">
        <v>0.0</v>
      </c>
      <c r="X145" s="30">
        <v>0.0</v>
      </c>
      <c r="Y145" s="30">
        <v>0.0</v>
      </c>
      <c r="Z145" s="30">
        <v>0.0</v>
      </c>
      <c r="AA145" s="30">
        <v>0.0</v>
      </c>
      <c r="AB145" s="30">
        <v>0.0</v>
      </c>
      <c r="AC145" s="30">
        <v>0.0</v>
      </c>
      <c r="AD145" s="30">
        <v>0.0</v>
      </c>
      <c r="AE145" s="30">
        <v>0.0</v>
      </c>
      <c r="AF145" s="30">
        <v>0.0</v>
      </c>
      <c r="AG145" s="30">
        <v>0.0</v>
      </c>
      <c r="AH145" s="30">
        <v>0.0</v>
      </c>
      <c r="AI145" s="30">
        <v>0.0</v>
      </c>
      <c r="AJ145" s="79"/>
    </row>
    <row r="146">
      <c r="A146" s="30">
        <v>14809.4</v>
      </c>
      <c r="B146" s="31">
        <v>44539.0</v>
      </c>
      <c r="C146" s="67"/>
      <c r="D146" s="32" t="s">
        <v>432</v>
      </c>
      <c r="E146" s="32" t="s">
        <v>36</v>
      </c>
      <c r="J146" s="30">
        <v>1.0</v>
      </c>
      <c r="K146" s="30">
        <v>0.0</v>
      </c>
      <c r="L146" s="30">
        <v>0.0</v>
      </c>
      <c r="M146" s="32" t="s">
        <v>49</v>
      </c>
      <c r="N146" s="32" t="s">
        <v>49</v>
      </c>
      <c r="O146" s="30">
        <v>0.0</v>
      </c>
      <c r="P146" s="30">
        <v>0.0</v>
      </c>
      <c r="Q146" s="30">
        <v>0.0</v>
      </c>
      <c r="R146" s="30">
        <v>0.0</v>
      </c>
      <c r="S146" s="30">
        <v>0.0</v>
      </c>
      <c r="T146" s="30">
        <v>0.0</v>
      </c>
      <c r="U146" s="30">
        <v>0.0</v>
      </c>
      <c r="V146" s="30">
        <v>0.0</v>
      </c>
      <c r="W146" s="30">
        <v>0.0</v>
      </c>
      <c r="X146" s="30">
        <v>0.0</v>
      </c>
      <c r="Y146" s="30">
        <v>0.0</v>
      </c>
      <c r="Z146" s="30">
        <v>0.0</v>
      </c>
      <c r="AA146" s="30">
        <v>0.0</v>
      </c>
      <c r="AB146" s="30">
        <v>0.0</v>
      </c>
      <c r="AC146" s="30">
        <v>0.0</v>
      </c>
      <c r="AD146" s="30">
        <v>0.0</v>
      </c>
      <c r="AE146" s="30">
        <v>0.0</v>
      </c>
      <c r="AF146" s="30">
        <v>0.0</v>
      </c>
      <c r="AG146" s="30">
        <v>0.0</v>
      </c>
      <c r="AH146" s="30">
        <v>0.0</v>
      </c>
      <c r="AI146" s="30">
        <v>0.0</v>
      </c>
      <c r="AJ146" s="79"/>
    </row>
    <row r="147">
      <c r="A147" s="30">
        <v>14810.1</v>
      </c>
      <c r="B147" s="31">
        <v>44539.0</v>
      </c>
      <c r="C147" s="31">
        <v>44572.0</v>
      </c>
      <c r="D147" s="32" t="s">
        <v>237</v>
      </c>
      <c r="E147" s="32" t="s">
        <v>36</v>
      </c>
      <c r="F147" s="32" t="s">
        <v>139</v>
      </c>
      <c r="G147" s="33" t="s">
        <v>38</v>
      </c>
      <c r="H147" s="34">
        <v>27609.0</v>
      </c>
      <c r="I147" s="35"/>
      <c r="J147" s="30">
        <v>0.0</v>
      </c>
      <c r="K147" s="30">
        <v>1.0</v>
      </c>
      <c r="L147" s="30">
        <v>0.0</v>
      </c>
      <c r="M147" s="32" t="s">
        <v>39</v>
      </c>
      <c r="N147" s="32" t="s">
        <v>39</v>
      </c>
      <c r="O147" s="30">
        <v>0.0</v>
      </c>
      <c r="P147" s="30">
        <v>0.0</v>
      </c>
      <c r="Q147" s="30">
        <v>0.0</v>
      </c>
      <c r="R147" s="30">
        <v>0.0</v>
      </c>
      <c r="S147" s="30">
        <v>0.0</v>
      </c>
      <c r="T147" s="30">
        <v>0.0</v>
      </c>
      <c r="U147" s="30">
        <v>6.0</v>
      </c>
      <c r="V147" s="30">
        <v>2.0</v>
      </c>
      <c r="W147" s="30">
        <v>5.0</v>
      </c>
      <c r="X147" s="30">
        <v>1.0</v>
      </c>
      <c r="Y147" s="30">
        <v>1.0</v>
      </c>
      <c r="Z147" s="30">
        <v>0.0</v>
      </c>
      <c r="AA147" s="30">
        <v>0.0</v>
      </c>
      <c r="AB147" s="30">
        <v>0.0</v>
      </c>
      <c r="AC147" s="30">
        <v>0.0</v>
      </c>
      <c r="AD147" s="30">
        <v>0.0</v>
      </c>
      <c r="AE147" s="30">
        <v>0.0</v>
      </c>
      <c r="AF147" s="30">
        <v>0.0</v>
      </c>
      <c r="AG147" s="30">
        <v>0.0</v>
      </c>
      <c r="AH147" s="30">
        <v>0.0</v>
      </c>
      <c r="AI147" s="30">
        <v>0.0</v>
      </c>
      <c r="AJ147" s="79"/>
    </row>
    <row r="148">
      <c r="A148" s="30">
        <v>14811.1</v>
      </c>
      <c r="B148" s="31">
        <v>44539.0</v>
      </c>
      <c r="C148" s="31">
        <v>44542.0</v>
      </c>
      <c r="D148" s="32" t="s">
        <v>395</v>
      </c>
      <c r="E148" s="33" t="s">
        <v>46</v>
      </c>
      <c r="I148" s="35"/>
      <c r="J148" s="30">
        <v>0.0</v>
      </c>
      <c r="K148" s="30">
        <v>0.0</v>
      </c>
      <c r="L148" s="30">
        <v>1.0</v>
      </c>
      <c r="M148" s="32" t="s">
        <v>39</v>
      </c>
      <c r="N148" s="32" t="s">
        <v>39</v>
      </c>
      <c r="O148" s="30">
        <v>2.0</v>
      </c>
      <c r="P148" s="30">
        <v>13.0</v>
      </c>
      <c r="Q148" s="30">
        <v>8.0</v>
      </c>
      <c r="R148" s="30">
        <v>5.0</v>
      </c>
      <c r="S148" s="30">
        <v>2.0</v>
      </c>
      <c r="T148" s="30">
        <v>1.0</v>
      </c>
      <c r="U148" s="30">
        <v>0.0</v>
      </c>
      <c r="V148" s="30">
        <v>0.0</v>
      </c>
      <c r="W148" s="30">
        <v>0.0</v>
      </c>
      <c r="X148" s="30">
        <v>0.0</v>
      </c>
      <c r="Y148" s="30">
        <v>0.0</v>
      </c>
      <c r="Z148" s="30">
        <v>0.0</v>
      </c>
      <c r="AA148" s="30">
        <v>0.0</v>
      </c>
      <c r="AB148" s="30">
        <v>0.0</v>
      </c>
      <c r="AC148" s="30">
        <v>0.0</v>
      </c>
      <c r="AD148" s="30">
        <v>0.0</v>
      </c>
      <c r="AE148" s="30">
        <v>0.0</v>
      </c>
      <c r="AF148" s="30">
        <v>0.0</v>
      </c>
      <c r="AG148" s="30">
        <v>0.0</v>
      </c>
      <c r="AH148" s="30">
        <v>0.0</v>
      </c>
      <c r="AI148" s="30">
        <v>0.0</v>
      </c>
      <c r="AJ148" s="79"/>
    </row>
    <row r="149">
      <c r="A149" s="30">
        <v>14812.1</v>
      </c>
      <c r="B149" s="31">
        <v>44540.0</v>
      </c>
      <c r="C149" s="31">
        <v>44542.0</v>
      </c>
      <c r="D149" s="32" t="s">
        <v>449</v>
      </c>
      <c r="E149" s="32" t="s">
        <v>36</v>
      </c>
      <c r="F149" s="32" t="s">
        <v>187</v>
      </c>
      <c r="G149" s="32" t="s">
        <v>38</v>
      </c>
      <c r="H149" s="30">
        <v>27616.0</v>
      </c>
      <c r="I149" s="37"/>
      <c r="J149" s="30">
        <v>0.0</v>
      </c>
      <c r="K149" s="30">
        <v>1.0</v>
      </c>
      <c r="L149" s="30">
        <v>0.0</v>
      </c>
      <c r="M149" s="32" t="s">
        <v>39</v>
      </c>
      <c r="N149" s="32" t="s">
        <v>39</v>
      </c>
      <c r="O149" s="30">
        <v>0.0</v>
      </c>
      <c r="P149" s="30">
        <v>0.0</v>
      </c>
      <c r="Q149" s="30">
        <v>0.0</v>
      </c>
      <c r="R149" s="30">
        <v>0.0</v>
      </c>
      <c r="S149" s="30">
        <v>0.0</v>
      </c>
      <c r="T149" s="30">
        <v>0.0</v>
      </c>
      <c r="U149" s="30">
        <v>0.0</v>
      </c>
      <c r="V149" s="30">
        <v>0.0</v>
      </c>
      <c r="W149" s="30">
        <v>0.0</v>
      </c>
      <c r="X149" s="30">
        <v>0.0</v>
      </c>
      <c r="Y149" s="30">
        <v>0.0</v>
      </c>
      <c r="Z149" s="30">
        <v>0.0</v>
      </c>
      <c r="AA149" s="30">
        <v>0.0</v>
      </c>
      <c r="AB149" s="30">
        <v>0.0</v>
      </c>
      <c r="AC149" s="30">
        <v>0.0</v>
      </c>
      <c r="AD149" s="30">
        <v>0.0</v>
      </c>
      <c r="AE149" s="30">
        <v>11.0</v>
      </c>
      <c r="AF149" s="30">
        <v>5.0</v>
      </c>
      <c r="AG149" s="30">
        <v>10.0</v>
      </c>
      <c r="AH149" s="30">
        <v>1.0</v>
      </c>
      <c r="AI149" s="30">
        <v>1.0</v>
      </c>
      <c r="AJ149" s="79"/>
    </row>
    <row r="150">
      <c r="A150" s="30">
        <v>14813.1</v>
      </c>
      <c r="B150" s="31">
        <v>44540.0</v>
      </c>
      <c r="C150" s="31">
        <v>44545.0</v>
      </c>
      <c r="D150" s="32" t="s">
        <v>449</v>
      </c>
      <c r="E150" s="32" t="s">
        <v>36</v>
      </c>
      <c r="J150" s="30">
        <v>1.0</v>
      </c>
      <c r="K150" s="30">
        <v>0.0</v>
      </c>
      <c r="L150" s="30">
        <v>0.0</v>
      </c>
      <c r="M150" s="32" t="s">
        <v>39</v>
      </c>
      <c r="N150" s="32" t="s">
        <v>39</v>
      </c>
      <c r="O150" s="30">
        <v>0.0</v>
      </c>
      <c r="P150" s="30">
        <v>0.0</v>
      </c>
      <c r="Q150" s="30">
        <v>0.0</v>
      </c>
      <c r="R150" s="30">
        <v>0.0</v>
      </c>
      <c r="S150" s="30">
        <v>0.0</v>
      </c>
      <c r="T150" s="30">
        <v>0.0</v>
      </c>
      <c r="U150" s="30">
        <v>0.0</v>
      </c>
      <c r="V150" s="30">
        <v>0.0</v>
      </c>
      <c r="W150" s="30">
        <v>0.0</v>
      </c>
      <c r="X150" s="30">
        <v>0.0</v>
      </c>
      <c r="Y150" s="30">
        <v>0.0</v>
      </c>
      <c r="Z150" s="30">
        <v>8.0</v>
      </c>
      <c r="AA150" s="30">
        <v>5.0</v>
      </c>
      <c r="AB150" s="30">
        <v>11.0</v>
      </c>
      <c r="AC150" s="30">
        <v>1.0</v>
      </c>
      <c r="AD150" s="30">
        <v>1.0</v>
      </c>
      <c r="AE150" s="30">
        <v>0.0</v>
      </c>
      <c r="AF150" s="30">
        <v>0.0</v>
      </c>
      <c r="AG150" s="30">
        <v>0.0</v>
      </c>
      <c r="AH150" s="30">
        <v>0.0</v>
      </c>
      <c r="AI150" s="30">
        <v>0.0</v>
      </c>
      <c r="AJ150" s="79"/>
    </row>
    <row r="151">
      <c r="A151" s="30">
        <v>14813.2</v>
      </c>
      <c r="B151" s="31">
        <v>44540.0</v>
      </c>
      <c r="C151" s="31">
        <v>44545.0</v>
      </c>
      <c r="D151" s="32" t="s">
        <v>449</v>
      </c>
      <c r="E151" s="32" t="s">
        <v>36</v>
      </c>
      <c r="J151" s="30">
        <v>1.0</v>
      </c>
      <c r="K151" s="30">
        <v>0.0</v>
      </c>
      <c r="L151" s="30">
        <v>0.0</v>
      </c>
      <c r="M151" s="32" t="s">
        <v>39</v>
      </c>
      <c r="N151" s="32" t="s">
        <v>39</v>
      </c>
      <c r="O151" s="30">
        <v>0.0</v>
      </c>
      <c r="P151" s="30">
        <v>0.0</v>
      </c>
      <c r="Q151" s="30">
        <v>0.0</v>
      </c>
      <c r="R151" s="30">
        <v>0.0</v>
      </c>
      <c r="S151" s="30">
        <v>0.0</v>
      </c>
      <c r="T151" s="30">
        <v>0.0</v>
      </c>
      <c r="U151" s="30">
        <v>0.0</v>
      </c>
      <c r="V151" s="30">
        <v>0.0</v>
      </c>
      <c r="W151" s="30">
        <v>0.0</v>
      </c>
      <c r="X151" s="30">
        <v>0.0</v>
      </c>
      <c r="Y151" s="30">
        <v>0.0</v>
      </c>
      <c r="Z151" s="30">
        <v>0.0</v>
      </c>
      <c r="AA151" s="30">
        <v>0.0</v>
      </c>
      <c r="AB151" s="30">
        <v>0.0</v>
      </c>
      <c r="AC151" s="30">
        <v>0.0</v>
      </c>
      <c r="AD151" s="30">
        <v>0.0</v>
      </c>
      <c r="AE151" s="30">
        <v>8.0</v>
      </c>
      <c r="AF151" s="30">
        <v>4.0</v>
      </c>
      <c r="AG151" s="30">
        <v>10.0</v>
      </c>
      <c r="AH151" s="30">
        <v>1.0</v>
      </c>
      <c r="AI151" s="30">
        <v>1.0</v>
      </c>
      <c r="AJ151" s="79"/>
    </row>
    <row r="152">
      <c r="A152" s="30">
        <v>14814.1</v>
      </c>
      <c r="B152" s="31">
        <v>44540.0</v>
      </c>
      <c r="C152" s="67"/>
      <c r="D152" s="32" t="s">
        <v>495</v>
      </c>
      <c r="E152" s="32" t="s">
        <v>36</v>
      </c>
      <c r="F152" s="32" t="s">
        <v>259</v>
      </c>
      <c r="G152" s="32" t="s">
        <v>38</v>
      </c>
      <c r="H152" s="34">
        <v>27607.0</v>
      </c>
      <c r="I152" s="35"/>
      <c r="J152" s="30">
        <v>0.0</v>
      </c>
      <c r="K152" s="30">
        <v>1.0</v>
      </c>
      <c r="L152" s="30">
        <v>0.0</v>
      </c>
      <c r="M152" s="32" t="s">
        <v>39</v>
      </c>
      <c r="N152" s="32" t="s">
        <v>39</v>
      </c>
      <c r="O152" s="30">
        <v>0.0</v>
      </c>
      <c r="P152" s="30">
        <v>0.0</v>
      </c>
      <c r="Q152" s="30">
        <v>0.0</v>
      </c>
      <c r="R152" s="30">
        <v>0.0</v>
      </c>
      <c r="S152" s="30">
        <v>0.0</v>
      </c>
      <c r="T152" s="30">
        <v>0.0</v>
      </c>
      <c r="U152" s="30">
        <v>0.0</v>
      </c>
      <c r="V152" s="30">
        <v>0.0</v>
      </c>
      <c r="W152" s="30">
        <v>0.0</v>
      </c>
      <c r="X152" s="30">
        <v>0.0</v>
      </c>
      <c r="Y152" s="30">
        <v>0.0</v>
      </c>
      <c r="Z152" s="30">
        <v>0.0</v>
      </c>
      <c r="AA152" s="30">
        <v>0.0</v>
      </c>
      <c r="AB152" s="30">
        <v>0.0</v>
      </c>
      <c r="AC152" s="30">
        <v>0.0</v>
      </c>
      <c r="AD152" s="30">
        <v>0.0</v>
      </c>
      <c r="AE152" s="30">
        <v>0.0</v>
      </c>
      <c r="AF152" s="30">
        <v>0.0</v>
      </c>
      <c r="AG152" s="30">
        <v>0.0</v>
      </c>
      <c r="AH152" s="30">
        <v>0.0</v>
      </c>
      <c r="AI152" s="30">
        <v>0.0</v>
      </c>
      <c r="AJ152" s="79"/>
    </row>
    <row r="153">
      <c r="A153" s="30">
        <v>14815.1</v>
      </c>
      <c r="B153" s="31">
        <v>44540.0</v>
      </c>
      <c r="C153" s="67"/>
      <c r="D153" s="32" t="s">
        <v>249</v>
      </c>
      <c r="E153" s="32" t="s">
        <v>250</v>
      </c>
      <c r="F153" s="32" t="s">
        <v>295</v>
      </c>
      <c r="G153" s="33" t="s">
        <v>38</v>
      </c>
      <c r="H153" s="34">
        <v>27606.0</v>
      </c>
      <c r="I153" s="35"/>
      <c r="J153" s="30">
        <v>0.0</v>
      </c>
      <c r="K153" s="30">
        <v>1.0</v>
      </c>
      <c r="L153" s="30">
        <v>0.0</v>
      </c>
      <c r="M153" s="32" t="s">
        <v>49</v>
      </c>
      <c r="N153" s="32" t="s">
        <v>39</v>
      </c>
      <c r="O153" s="30">
        <v>0.0</v>
      </c>
      <c r="P153" s="30">
        <v>0.0</v>
      </c>
      <c r="Q153" s="30">
        <v>0.0</v>
      </c>
      <c r="R153" s="30">
        <v>0.0</v>
      </c>
      <c r="S153" s="30">
        <v>0.0</v>
      </c>
      <c r="T153" s="30">
        <v>0.0</v>
      </c>
      <c r="U153" s="30">
        <v>0.0</v>
      </c>
      <c r="V153" s="30">
        <v>0.0</v>
      </c>
      <c r="W153" s="30">
        <v>0.0</v>
      </c>
      <c r="X153" s="30">
        <v>0.0</v>
      </c>
      <c r="Y153" s="30">
        <v>0.0</v>
      </c>
      <c r="Z153" s="30">
        <v>0.0</v>
      </c>
      <c r="AA153" s="30">
        <v>0.0</v>
      </c>
      <c r="AB153" s="30">
        <v>0.0</v>
      </c>
      <c r="AC153" s="30">
        <v>0.0</v>
      </c>
      <c r="AD153" s="30">
        <v>0.0</v>
      </c>
      <c r="AE153" s="30">
        <v>0.0</v>
      </c>
      <c r="AF153" s="30">
        <v>0.0</v>
      </c>
      <c r="AG153" s="30">
        <v>0.0</v>
      </c>
      <c r="AH153" s="30">
        <v>0.0</v>
      </c>
      <c r="AI153" s="30">
        <v>0.0</v>
      </c>
      <c r="AJ153" s="79"/>
    </row>
    <row r="154">
      <c r="A154" s="30">
        <v>14815.2</v>
      </c>
      <c r="B154" s="31">
        <v>44540.0</v>
      </c>
      <c r="C154" s="67"/>
      <c r="D154" s="32" t="s">
        <v>249</v>
      </c>
      <c r="E154" s="32" t="s">
        <v>250</v>
      </c>
      <c r="F154" s="32" t="s">
        <v>266</v>
      </c>
      <c r="G154" s="32" t="s">
        <v>38</v>
      </c>
      <c r="H154" s="30">
        <v>27604.0</v>
      </c>
      <c r="I154" s="37"/>
      <c r="J154" s="30">
        <v>0.0</v>
      </c>
      <c r="K154" s="30">
        <v>1.0</v>
      </c>
      <c r="L154" s="30">
        <v>0.0</v>
      </c>
      <c r="M154" s="32" t="s">
        <v>49</v>
      </c>
      <c r="N154" s="32" t="s">
        <v>39</v>
      </c>
      <c r="O154" s="30">
        <v>0.0</v>
      </c>
      <c r="P154" s="30">
        <v>0.0</v>
      </c>
      <c r="Q154" s="30">
        <v>0.0</v>
      </c>
      <c r="R154" s="30">
        <v>0.0</v>
      </c>
      <c r="S154" s="30">
        <v>0.0</v>
      </c>
      <c r="T154" s="30">
        <v>0.0</v>
      </c>
      <c r="U154" s="30">
        <v>0.0</v>
      </c>
      <c r="V154" s="30">
        <v>0.0</v>
      </c>
      <c r="W154" s="30">
        <v>0.0</v>
      </c>
      <c r="X154" s="30">
        <v>0.0</v>
      </c>
      <c r="Y154" s="30">
        <v>0.0</v>
      </c>
      <c r="Z154" s="30">
        <v>0.0</v>
      </c>
      <c r="AA154" s="30">
        <v>0.0</v>
      </c>
      <c r="AB154" s="30">
        <v>0.0</v>
      </c>
      <c r="AC154" s="30">
        <v>0.0</v>
      </c>
      <c r="AD154" s="30">
        <v>0.0</v>
      </c>
      <c r="AE154" s="30">
        <v>0.0</v>
      </c>
      <c r="AF154" s="30">
        <v>0.0</v>
      </c>
      <c r="AG154" s="30">
        <v>0.0</v>
      </c>
      <c r="AH154" s="30">
        <v>0.0</v>
      </c>
      <c r="AI154" s="30">
        <v>0.0</v>
      </c>
      <c r="AJ154" s="79"/>
    </row>
    <row r="155">
      <c r="A155" s="30">
        <v>14815.3</v>
      </c>
      <c r="B155" s="31">
        <v>44540.0</v>
      </c>
      <c r="C155" s="67"/>
      <c r="D155" s="32" t="s">
        <v>249</v>
      </c>
      <c r="E155" s="33" t="s">
        <v>250</v>
      </c>
      <c r="I155" s="35"/>
      <c r="J155" s="30">
        <v>0.0</v>
      </c>
      <c r="K155" s="30">
        <v>0.0</v>
      </c>
      <c r="L155" s="30">
        <v>1.0</v>
      </c>
      <c r="M155" s="32" t="s">
        <v>39</v>
      </c>
      <c r="N155" s="32" t="s">
        <v>39</v>
      </c>
      <c r="O155" s="30">
        <v>0.0</v>
      </c>
      <c r="P155" s="30">
        <v>0.0</v>
      </c>
      <c r="Q155" s="30">
        <v>0.0</v>
      </c>
      <c r="R155" s="30">
        <v>0.0</v>
      </c>
      <c r="S155" s="30">
        <v>0.0</v>
      </c>
      <c r="T155" s="30">
        <v>0.0</v>
      </c>
      <c r="U155" s="30">
        <v>0.0</v>
      </c>
      <c r="V155" s="30">
        <v>0.0</v>
      </c>
      <c r="W155" s="30">
        <v>0.0</v>
      </c>
      <c r="X155" s="30">
        <v>0.0</v>
      </c>
      <c r="Y155" s="30">
        <v>0.0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79"/>
    </row>
    <row r="156">
      <c r="A156" s="30">
        <v>14815.4</v>
      </c>
      <c r="B156" s="31">
        <v>44540.0</v>
      </c>
      <c r="C156" s="67"/>
      <c r="D156" s="32" t="s">
        <v>249</v>
      </c>
      <c r="E156" s="33" t="s">
        <v>250</v>
      </c>
      <c r="I156" s="35"/>
      <c r="J156" s="30">
        <v>0.0</v>
      </c>
      <c r="K156" s="30">
        <v>0.0</v>
      </c>
      <c r="L156" s="30">
        <v>1.0</v>
      </c>
      <c r="M156" s="32" t="s">
        <v>39</v>
      </c>
      <c r="N156" s="32" t="s">
        <v>39</v>
      </c>
      <c r="O156" s="30">
        <v>0.0</v>
      </c>
      <c r="P156" s="30">
        <v>0.0</v>
      </c>
      <c r="Q156" s="30">
        <v>0.0</v>
      </c>
      <c r="R156" s="30">
        <v>0.0</v>
      </c>
      <c r="S156" s="30">
        <v>0.0</v>
      </c>
      <c r="T156" s="30">
        <v>0.0</v>
      </c>
      <c r="U156" s="30">
        <v>0.0</v>
      </c>
      <c r="V156" s="30">
        <v>0.0</v>
      </c>
      <c r="W156" s="30">
        <v>0.0</v>
      </c>
      <c r="X156" s="30">
        <v>0.0</v>
      </c>
      <c r="Y156" s="30">
        <v>0.0</v>
      </c>
      <c r="Z156" s="30">
        <v>0.0</v>
      </c>
      <c r="AA156" s="30">
        <v>0.0</v>
      </c>
      <c r="AB156" s="30">
        <v>0.0</v>
      </c>
      <c r="AC156" s="30">
        <v>0.0</v>
      </c>
      <c r="AD156" s="30">
        <v>0.0</v>
      </c>
      <c r="AE156" s="30">
        <v>0.0</v>
      </c>
      <c r="AF156" s="30">
        <v>0.0</v>
      </c>
      <c r="AG156" s="30">
        <v>0.0</v>
      </c>
      <c r="AH156" s="30">
        <v>0.0</v>
      </c>
      <c r="AI156" s="30">
        <v>0.0</v>
      </c>
      <c r="AJ156" s="79"/>
    </row>
    <row r="157">
      <c r="A157" s="30">
        <v>14816.1</v>
      </c>
      <c r="B157" s="31">
        <v>44540.0</v>
      </c>
      <c r="C157" s="32" t="s">
        <v>171</v>
      </c>
      <c r="D157" s="32" t="s">
        <v>332</v>
      </c>
      <c r="E157" s="32" t="s">
        <v>160</v>
      </c>
      <c r="F157" s="32" t="s">
        <v>393</v>
      </c>
      <c r="G157" s="33" t="s">
        <v>38</v>
      </c>
      <c r="H157" s="34">
        <v>27607.0</v>
      </c>
      <c r="I157" s="35"/>
      <c r="J157" s="30">
        <v>0.0</v>
      </c>
      <c r="K157" s="30">
        <v>1.0</v>
      </c>
      <c r="L157" s="30">
        <v>0.0</v>
      </c>
      <c r="M157" s="32" t="s">
        <v>49</v>
      </c>
      <c r="N157" s="32" t="s">
        <v>39</v>
      </c>
      <c r="O157" s="30">
        <v>0.0</v>
      </c>
      <c r="P157" s="30">
        <v>0.0</v>
      </c>
      <c r="Q157" s="30">
        <v>0.0</v>
      </c>
      <c r="R157" s="30">
        <v>0.0</v>
      </c>
      <c r="S157" s="30">
        <v>0.0</v>
      </c>
      <c r="T157" s="30">
        <v>0.0</v>
      </c>
      <c r="U157" s="30">
        <v>0.0</v>
      </c>
      <c r="V157" s="30">
        <v>0.0</v>
      </c>
      <c r="W157" s="30">
        <v>0.0</v>
      </c>
      <c r="X157" s="30">
        <v>0.0</v>
      </c>
      <c r="Y157" s="30">
        <v>0.0</v>
      </c>
      <c r="Z157" s="30">
        <v>0.0</v>
      </c>
      <c r="AA157" s="30">
        <v>0.0</v>
      </c>
      <c r="AB157" s="30">
        <v>0.0</v>
      </c>
      <c r="AC157" s="30">
        <v>0.0</v>
      </c>
      <c r="AD157" s="30">
        <v>0.0</v>
      </c>
      <c r="AE157" s="30">
        <v>0.0</v>
      </c>
      <c r="AF157" s="30">
        <v>0.0</v>
      </c>
      <c r="AG157" s="30">
        <v>0.0</v>
      </c>
      <c r="AH157" s="30">
        <v>0.0</v>
      </c>
      <c r="AI157" s="30">
        <v>0.0</v>
      </c>
      <c r="AJ157" s="79"/>
    </row>
    <row r="158">
      <c r="A158" s="30">
        <v>14816.2</v>
      </c>
      <c r="B158" s="31">
        <v>44540.0</v>
      </c>
      <c r="C158" s="32" t="s">
        <v>171</v>
      </c>
      <c r="D158" s="32" t="s">
        <v>332</v>
      </c>
      <c r="E158" s="32" t="s">
        <v>160</v>
      </c>
      <c r="F158" s="32" t="s">
        <v>40</v>
      </c>
      <c r="G158" s="38"/>
      <c r="H158" s="38"/>
      <c r="I158" s="35"/>
      <c r="J158" s="30">
        <v>0.0</v>
      </c>
      <c r="K158" s="30">
        <v>1.0</v>
      </c>
      <c r="L158" s="30">
        <v>0.0</v>
      </c>
      <c r="M158" s="32" t="s">
        <v>49</v>
      </c>
      <c r="N158" s="32" t="s">
        <v>39</v>
      </c>
      <c r="O158" s="30">
        <v>0.0</v>
      </c>
      <c r="P158" s="30">
        <v>0.0</v>
      </c>
      <c r="Q158" s="30">
        <v>0.0</v>
      </c>
      <c r="R158" s="30">
        <v>0.0</v>
      </c>
      <c r="S158" s="30">
        <v>0.0</v>
      </c>
      <c r="T158" s="30">
        <v>0.0</v>
      </c>
      <c r="U158" s="30">
        <v>0.0</v>
      </c>
      <c r="V158" s="30">
        <v>0.0</v>
      </c>
      <c r="W158" s="30">
        <v>0.0</v>
      </c>
      <c r="X158" s="30">
        <v>0.0</v>
      </c>
      <c r="Y158" s="30">
        <v>0.0</v>
      </c>
      <c r="Z158" s="30">
        <v>0.0</v>
      </c>
      <c r="AA158" s="30">
        <v>0.0</v>
      </c>
      <c r="AB158" s="30">
        <v>0.0</v>
      </c>
      <c r="AC158" s="30">
        <v>0.0</v>
      </c>
      <c r="AD158" s="30">
        <v>0.0</v>
      </c>
      <c r="AE158" s="30">
        <v>0.0</v>
      </c>
      <c r="AF158" s="30">
        <v>0.0</v>
      </c>
      <c r="AG158" s="30">
        <v>0.0</v>
      </c>
      <c r="AH158" s="30">
        <v>0.0</v>
      </c>
      <c r="AI158" s="30">
        <v>0.0</v>
      </c>
      <c r="AJ158" s="79"/>
    </row>
    <row r="159">
      <c r="A159" s="30">
        <v>14816.3</v>
      </c>
      <c r="B159" s="31">
        <v>44540.0</v>
      </c>
      <c r="C159" s="32" t="s">
        <v>171</v>
      </c>
      <c r="D159" s="32" t="s">
        <v>332</v>
      </c>
      <c r="E159" s="32" t="s">
        <v>160</v>
      </c>
      <c r="F159" s="37"/>
      <c r="G159" s="37"/>
      <c r="H159" s="37"/>
      <c r="I159" s="35"/>
      <c r="J159" s="30">
        <v>1.0</v>
      </c>
      <c r="K159" s="30">
        <v>0.0</v>
      </c>
      <c r="L159" s="30">
        <v>0.0</v>
      </c>
      <c r="M159" s="32" t="s">
        <v>39</v>
      </c>
      <c r="N159" s="32" t="s">
        <v>39</v>
      </c>
      <c r="O159" s="30">
        <v>0.0</v>
      </c>
      <c r="P159" s="30">
        <v>0.0</v>
      </c>
      <c r="Q159" s="30">
        <v>0.0</v>
      </c>
      <c r="R159" s="30">
        <v>0.0</v>
      </c>
      <c r="S159" s="30">
        <v>0.0</v>
      </c>
      <c r="T159" s="30">
        <v>0.0</v>
      </c>
      <c r="U159" s="30">
        <v>0.0</v>
      </c>
      <c r="V159" s="30">
        <v>0.0</v>
      </c>
      <c r="W159" s="30">
        <v>0.0</v>
      </c>
      <c r="X159" s="30">
        <v>0.0</v>
      </c>
      <c r="Y159" s="30">
        <v>0.0</v>
      </c>
      <c r="Z159" s="30">
        <v>0.0</v>
      </c>
      <c r="AA159" s="30">
        <v>0.0</v>
      </c>
      <c r="AB159" s="30">
        <v>0.0</v>
      </c>
      <c r="AC159" s="30">
        <v>0.0</v>
      </c>
      <c r="AD159" s="30">
        <v>0.0</v>
      </c>
      <c r="AE159" s="30">
        <v>0.0</v>
      </c>
      <c r="AF159" s="30">
        <v>0.0</v>
      </c>
      <c r="AG159" s="30">
        <v>0.0</v>
      </c>
      <c r="AH159" s="30">
        <v>0.0</v>
      </c>
      <c r="AI159" s="30">
        <v>0.0</v>
      </c>
      <c r="AJ159" s="79"/>
    </row>
    <row r="160">
      <c r="A160" s="30">
        <v>14817.1</v>
      </c>
      <c r="B160" s="31">
        <v>44540.0</v>
      </c>
      <c r="C160" s="67"/>
      <c r="D160" s="32" t="s">
        <v>211</v>
      </c>
      <c r="E160" s="32" t="s">
        <v>36</v>
      </c>
      <c r="F160" s="32" t="s">
        <v>212</v>
      </c>
      <c r="G160" s="32" t="s">
        <v>38</v>
      </c>
      <c r="H160" s="30">
        <v>27606.0</v>
      </c>
      <c r="I160" s="35"/>
      <c r="J160" s="30">
        <v>0.0</v>
      </c>
      <c r="K160" s="30">
        <v>1.0</v>
      </c>
      <c r="L160" s="30">
        <v>0.0</v>
      </c>
      <c r="M160" s="32" t="s">
        <v>39</v>
      </c>
      <c r="N160" s="32" t="s">
        <v>39</v>
      </c>
      <c r="O160" s="30">
        <v>0.0</v>
      </c>
      <c r="P160" s="30">
        <v>0.0</v>
      </c>
      <c r="Q160" s="30">
        <v>0.0</v>
      </c>
      <c r="R160" s="30">
        <v>0.0</v>
      </c>
      <c r="S160" s="30">
        <v>0.0</v>
      </c>
      <c r="T160" s="30">
        <v>0.0</v>
      </c>
      <c r="U160" s="30">
        <v>0.0</v>
      </c>
      <c r="V160" s="30">
        <v>0.0</v>
      </c>
      <c r="W160" s="30">
        <v>0.0</v>
      </c>
      <c r="X160" s="30">
        <v>0.0</v>
      </c>
      <c r="Y160" s="30">
        <v>0.0</v>
      </c>
      <c r="Z160" s="30">
        <v>0.0</v>
      </c>
      <c r="AA160" s="30">
        <v>0.0</v>
      </c>
      <c r="AB160" s="30">
        <v>0.0</v>
      </c>
      <c r="AC160" s="30">
        <v>0.0</v>
      </c>
      <c r="AD160" s="30">
        <v>0.0</v>
      </c>
      <c r="AE160" s="30">
        <v>0.0</v>
      </c>
      <c r="AF160" s="30">
        <v>0.0</v>
      </c>
      <c r="AG160" s="30">
        <v>0.0</v>
      </c>
      <c r="AH160" s="30">
        <v>0.0</v>
      </c>
      <c r="AI160" s="30">
        <v>0.0</v>
      </c>
      <c r="AJ160" s="79"/>
    </row>
    <row r="161">
      <c r="A161" s="30">
        <v>14817.2</v>
      </c>
      <c r="B161" s="31">
        <v>44540.0</v>
      </c>
      <c r="C161" s="67"/>
      <c r="D161" s="32" t="s">
        <v>211</v>
      </c>
      <c r="E161" s="32" t="s">
        <v>36</v>
      </c>
      <c r="F161" s="32" t="s">
        <v>335</v>
      </c>
      <c r="G161" s="33" t="s">
        <v>38</v>
      </c>
      <c r="H161" s="34">
        <v>27608.0</v>
      </c>
      <c r="I161" s="35"/>
      <c r="J161" s="30">
        <v>0.0</v>
      </c>
      <c r="K161" s="30">
        <v>1.0</v>
      </c>
      <c r="L161" s="30">
        <v>0.0</v>
      </c>
      <c r="M161" s="32" t="s">
        <v>39</v>
      </c>
      <c r="N161" s="32" t="s">
        <v>39</v>
      </c>
      <c r="O161" s="30">
        <v>0.0</v>
      </c>
      <c r="P161" s="30">
        <v>0.0</v>
      </c>
      <c r="Q161" s="30">
        <v>0.0</v>
      </c>
      <c r="R161" s="30">
        <v>0.0</v>
      </c>
      <c r="S161" s="30">
        <v>0.0</v>
      </c>
      <c r="T161" s="30">
        <v>0.0</v>
      </c>
      <c r="U161" s="30">
        <v>0.0</v>
      </c>
      <c r="V161" s="30">
        <v>0.0</v>
      </c>
      <c r="W161" s="30">
        <v>0.0</v>
      </c>
      <c r="X161" s="30">
        <v>0.0</v>
      </c>
      <c r="Y161" s="30">
        <v>0.0</v>
      </c>
      <c r="Z161" s="30">
        <v>0.0</v>
      </c>
      <c r="AA161" s="30">
        <v>0.0</v>
      </c>
      <c r="AB161" s="30">
        <v>0.0</v>
      </c>
      <c r="AC161" s="30">
        <v>0.0</v>
      </c>
      <c r="AD161" s="30">
        <v>0.0</v>
      </c>
      <c r="AE161" s="30">
        <v>0.0</v>
      </c>
      <c r="AF161" s="30">
        <v>0.0</v>
      </c>
      <c r="AG161" s="30">
        <v>0.0</v>
      </c>
      <c r="AH161" s="30">
        <v>0.0</v>
      </c>
      <c r="AI161" s="30">
        <v>0.0</v>
      </c>
      <c r="AJ161" s="79"/>
    </row>
    <row r="162">
      <c r="A162" s="30">
        <v>14817.3</v>
      </c>
      <c r="B162" s="31">
        <v>44540.0</v>
      </c>
      <c r="C162" s="67"/>
      <c r="D162" s="32" t="s">
        <v>211</v>
      </c>
      <c r="E162" s="33" t="s">
        <v>36</v>
      </c>
      <c r="F162" s="32" t="s">
        <v>220</v>
      </c>
      <c r="G162" s="33" t="s">
        <v>38</v>
      </c>
      <c r="H162" s="34">
        <v>27607.0</v>
      </c>
      <c r="I162" s="35"/>
      <c r="J162" s="30">
        <v>0.0</v>
      </c>
      <c r="K162" s="30">
        <v>1.0</v>
      </c>
      <c r="L162" s="30">
        <v>0.0</v>
      </c>
      <c r="M162" s="32" t="s">
        <v>39</v>
      </c>
      <c r="N162" s="32" t="s">
        <v>39</v>
      </c>
      <c r="O162" s="30">
        <v>0.0</v>
      </c>
      <c r="P162" s="30">
        <v>0.0</v>
      </c>
      <c r="Q162" s="30">
        <v>0.0</v>
      </c>
      <c r="R162" s="30">
        <v>0.0</v>
      </c>
      <c r="S162" s="30">
        <v>0.0</v>
      </c>
      <c r="T162" s="30">
        <v>0.0</v>
      </c>
      <c r="U162" s="30">
        <v>0.0</v>
      </c>
      <c r="V162" s="30">
        <v>0.0</v>
      </c>
      <c r="W162" s="30">
        <v>0.0</v>
      </c>
      <c r="X162" s="30">
        <v>0.0</v>
      </c>
      <c r="Y162" s="30">
        <v>0.0</v>
      </c>
      <c r="Z162" s="30">
        <v>0.0</v>
      </c>
      <c r="AA162" s="30">
        <v>0.0</v>
      </c>
      <c r="AB162" s="30">
        <v>0.0</v>
      </c>
      <c r="AC162" s="30">
        <v>0.0</v>
      </c>
      <c r="AD162" s="30">
        <v>0.0</v>
      </c>
      <c r="AE162" s="30">
        <v>0.0</v>
      </c>
      <c r="AF162" s="30">
        <v>0.0</v>
      </c>
      <c r="AG162" s="30">
        <v>0.0</v>
      </c>
      <c r="AH162" s="30">
        <v>0.0</v>
      </c>
      <c r="AI162" s="30">
        <v>0.0</v>
      </c>
      <c r="AJ162" s="79"/>
    </row>
    <row r="163">
      <c r="A163" s="30">
        <v>14817.4</v>
      </c>
      <c r="B163" s="31">
        <v>44540.0</v>
      </c>
      <c r="C163" s="67"/>
      <c r="D163" s="32" t="s">
        <v>211</v>
      </c>
      <c r="E163" s="32" t="s">
        <v>36</v>
      </c>
      <c r="F163" s="32" t="s">
        <v>266</v>
      </c>
      <c r="G163" s="33" t="s">
        <v>38</v>
      </c>
      <c r="H163" s="34">
        <v>27604.0</v>
      </c>
      <c r="I163" s="35"/>
      <c r="J163" s="30">
        <v>0.0</v>
      </c>
      <c r="K163" s="30">
        <v>1.0</v>
      </c>
      <c r="L163" s="30">
        <v>0.0</v>
      </c>
      <c r="M163" s="32" t="s">
        <v>39</v>
      </c>
      <c r="N163" s="32" t="s">
        <v>39</v>
      </c>
      <c r="O163" s="30">
        <v>0.0</v>
      </c>
      <c r="P163" s="30">
        <v>0.0</v>
      </c>
      <c r="Q163" s="30">
        <v>0.0</v>
      </c>
      <c r="R163" s="30">
        <v>0.0</v>
      </c>
      <c r="S163" s="30">
        <v>0.0</v>
      </c>
      <c r="T163" s="30">
        <v>0.0</v>
      </c>
      <c r="U163" s="30">
        <v>0.0</v>
      </c>
      <c r="V163" s="30">
        <v>0.0</v>
      </c>
      <c r="W163" s="30">
        <v>0.0</v>
      </c>
      <c r="X163" s="30">
        <v>0.0</v>
      </c>
      <c r="Y163" s="30">
        <v>0.0</v>
      </c>
      <c r="Z163" s="30">
        <v>0.0</v>
      </c>
      <c r="AA163" s="30">
        <v>0.0</v>
      </c>
      <c r="AB163" s="30">
        <v>0.0</v>
      </c>
      <c r="AC163" s="30">
        <v>0.0</v>
      </c>
      <c r="AD163" s="30">
        <v>0.0</v>
      </c>
      <c r="AE163" s="30">
        <v>0.0</v>
      </c>
      <c r="AF163" s="30">
        <v>0.0</v>
      </c>
      <c r="AG163" s="30">
        <v>0.0</v>
      </c>
      <c r="AH163" s="30">
        <v>0.0</v>
      </c>
      <c r="AI163" s="30">
        <v>0.0</v>
      </c>
      <c r="AJ163" s="79"/>
    </row>
    <row r="164">
      <c r="A164" s="30">
        <v>14818.1</v>
      </c>
      <c r="B164" s="31">
        <v>44540.0</v>
      </c>
      <c r="C164" s="31">
        <v>44543.0</v>
      </c>
      <c r="D164" s="32" t="s">
        <v>119</v>
      </c>
      <c r="E164" s="32" t="s">
        <v>36</v>
      </c>
      <c r="F164" s="32" t="s">
        <v>120</v>
      </c>
      <c r="G164" s="33" t="s">
        <v>38</v>
      </c>
      <c r="H164" s="34">
        <v>27616.0</v>
      </c>
      <c r="I164" s="35"/>
      <c r="J164" s="30">
        <v>0.0</v>
      </c>
      <c r="K164" s="30">
        <v>1.0</v>
      </c>
      <c r="L164" s="30">
        <v>0.0</v>
      </c>
      <c r="M164" s="32" t="s">
        <v>39</v>
      </c>
      <c r="N164" s="32" t="s">
        <v>39</v>
      </c>
      <c r="O164" s="30">
        <v>3.0</v>
      </c>
      <c r="P164" s="30">
        <v>0.0</v>
      </c>
      <c r="Q164" s="30">
        <v>0.0</v>
      </c>
      <c r="R164" s="30">
        <v>0.0</v>
      </c>
      <c r="S164" s="30">
        <v>0.0</v>
      </c>
      <c r="T164" s="30">
        <v>0.0</v>
      </c>
      <c r="U164" s="30">
        <v>11.0</v>
      </c>
      <c r="V164" s="30">
        <v>5.0</v>
      </c>
      <c r="W164" s="30">
        <v>10.0</v>
      </c>
      <c r="X164" s="30">
        <v>2.0</v>
      </c>
      <c r="Y164" s="30">
        <v>1.0</v>
      </c>
      <c r="Z164" s="30">
        <v>0.0</v>
      </c>
      <c r="AA164" s="30">
        <v>0.0</v>
      </c>
      <c r="AB164" s="30">
        <v>0.0</v>
      </c>
      <c r="AC164" s="30">
        <v>0.0</v>
      </c>
      <c r="AD164" s="30">
        <v>0.0</v>
      </c>
      <c r="AE164" s="30">
        <v>0.0</v>
      </c>
      <c r="AF164" s="30">
        <v>0.0</v>
      </c>
      <c r="AG164" s="30">
        <v>0.0</v>
      </c>
      <c r="AH164" s="30">
        <v>0.0</v>
      </c>
      <c r="AI164" s="30">
        <v>0.0</v>
      </c>
      <c r="AJ164" s="79"/>
    </row>
    <row r="165">
      <c r="A165" s="30">
        <v>14818.2</v>
      </c>
      <c r="B165" s="31">
        <v>44540.0</v>
      </c>
      <c r="C165" s="31">
        <v>44543.0</v>
      </c>
      <c r="D165" s="32" t="s">
        <v>119</v>
      </c>
      <c r="E165" s="32" t="s">
        <v>36</v>
      </c>
      <c r="J165" s="30">
        <v>1.0</v>
      </c>
      <c r="K165" s="30">
        <v>0.0</v>
      </c>
      <c r="L165" s="30">
        <v>0.0</v>
      </c>
      <c r="M165" s="32" t="s">
        <v>39</v>
      </c>
      <c r="N165" s="32" t="s">
        <v>39</v>
      </c>
      <c r="O165" s="30">
        <v>1.0</v>
      </c>
      <c r="P165" s="30">
        <v>0.0</v>
      </c>
      <c r="Q165" s="30">
        <v>0.0</v>
      </c>
      <c r="R165" s="30">
        <v>0.0</v>
      </c>
      <c r="S165" s="30">
        <v>0.0</v>
      </c>
      <c r="T165" s="30">
        <v>0.0</v>
      </c>
      <c r="U165" s="30">
        <v>0.0</v>
      </c>
      <c r="V165" s="30">
        <v>0.0</v>
      </c>
      <c r="W165" s="30">
        <v>0.0</v>
      </c>
      <c r="X165" s="30">
        <v>0.0</v>
      </c>
      <c r="Y165" s="30">
        <v>0.0</v>
      </c>
      <c r="Z165" s="30">
        <v>11.0</v>
      </c>
      <c r="AA165" s="30">
        <v>5.0</v>
      </c>
      <c r="AB165" s="30">
        <v>11.0</v>
      </c>
      <c r="AC165" s="30">
        <v>2.0</v>
      </c>
      <c r="AD165" s="30">
        <v>1.0</v>
      </c>
      <c r="AE165" s="30">
        <v>0.0</v>
      </c>
      <c r="AF165" s="30">
        <v>0.0</v>
      </c>
      <c r="AG165" s="30">
        <v>0.0</v>
      </c>
      <c r="AH165" s="30">
        <v>0.0</v>
      </c>
      <c r="AI165" s="30">
        <v>0.0</v>
      </c>
      <c r="AJ165" s="79"/>
    </row>
    <row r="166">
      <c r="A166" s="30">
        <v>14818.3</v>
      </c>
      <c r="B166" s="31">
        <v>44540.0</v>
      </c>
      <c r="C166" s="31">
        <v>44543.0</v>
      </c>
      <c r="D166" s="32" t="s">
        <v>119</v>
      </c>
      <c r="E166" s="32" t="s">
        <v>36</v>
      </c>
      <c r="J166" s="30">
        <v>1.0</v>
      </c>
      <c r="K166" s="30">
        <v>0.0</v>
      </c>
      <c r="L166" s="30">
        <v>0.0</v>
      </c>
      <c r="M166" s="32" t="s">
        <v>39</v>
      </c>
      <c r="N166" s="32" t="s">
        <v>39</v>
      </c>
      <c r="O166" s="30">
        <v>1.0</v>
      </c>
      <c r="P166" s="30">
        <v>0.0</v>
      </c>
      <c r="Q166" s="30">
        <v>0.0</v>
      </c>
      <c r="R166" s="30">
        <v>0.0</v>
      </c>
      <c r="S166" s="30">
        <v>0.0</v>
      </c>
      <c r="T166" s="30">
        <v>0.0</v>
      </c>
      <c r="U166" s="30">
        <v>0.0</v>
      </c>
      <c r="V166" s="30">
        <v>0.0</v>
      </c>
      <c r="W166" s="30">
        <v>0.0</v>
      </c>
      <c r="X166" s="30">
        <v>0.0</v>
      </c>
      <c r="Y166" s="30">
        <v>0.0</v>
      </c>
      <c r="Z166" s="30">
        <v>6.0</v>
      </c>
      <c r="AA166" s="30">
        <v>3.0</v>
      </c>
      <c r="AB166" s="30">
        <v>11.0</v>
      </c>
      <c r="AC166" s="30">
        <v>2.0</v>
      </c>
      <c r="AD166" s="30">
        <v>1.0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79"/>
    </row>
    <row r="167">
      <c r="A167" s="30">
        <v>14819.1</v>
      </c>
      <c r="B167" s="31">
        <v>44540.0</v>
      </c>
      <c r="C167" s="67"/>
      <c r="D167" s="32" t="s">
        <v>496</v>
      </c>
      <c r="E167" s="32" t="s">
        <v>36</v>
      </c>
      <c r="F167" s="32" t="s">
        <v>144</v>
      </c>
      <c r="G167" s="32" t="s">
        <v>107</v>
      </c>
      <c r="H167" s="30">
        <v>27519.0</v>
      </c>
      <c r="I167" s="35"/>
      <c r="J167" s="30">
        <v>0.0</v>
      </c>
      <c r="K167" s="30">
        <v>1.0</v>
      </c>
      <c r="L167" s="30">
        <v>0.0</v>
      </c>
      <c r="M167" s="32" t="s">
        <v>39</v>
      </c>
      <c r="N167" s="32" t="s">
        <v>39</v>
      </c>
      <c r="O167" s="30">
        <v>0.0</v>
      </c>
      <c r="P167" s="30">
        <v>0.0</v>
      </c>
      <c r="Q167" s="30">
        <v>0.0</v>
      </c>
      <c r="R167" s="30">
        <v>0.0</v>
      </c>
      <c r="S167" s="30">
        <v>0.0</v>
      </c>
      <c r="T167" s="30">
        <v>0.0</v>
      </c>
      <c r="U167" s="30">
        <v>0.0</v>
      </c>
      <c r="V167" s="30">
        <v>0.0</v>
      </c>
      <c r="W167" s="30">
        <v>0.0</v>
      </c>
      <c r="X167" s="30">
        <v>0.0</v>
      </c>
      <c r="Y167" s="30">
        <v>0.0</v>
      </c>
      <c r="Z167" s="30">
        <v>0.0</v>
      </c>
      <c r="AA167" s="30">
        <v>0.0</v>
      </c>
      <c r="AB167" s="30">
        <v>0.0</v>
      </c>
      <c r="AC167" s="30">
        <v>0.0</v>
      </c>
      <c r="AD167" s="30">
        <v>0.0</v>
      </c>
      <c r="AE167" s="30">
        <v>0.0</v>
      </c>
      <c r="AF167" s="30">
        <v>0.0</v>
      </c>
      <c r="AG167" s="30">
        <v>0.0</v>
      </c>
      <c r="AH167" s="30">
        <v>0.0</v>
      </c>
      <c r="AI167" s="30">
        <v>0.0</v>
      </c>
      <c r="AJ167" s="79"/>
    </row>
    <row r="168">
      <c r="A168" s="30">
        <v>14819.2</v>
      </c>
      <c r="B168" s="31">
        <v>44540.0</v>
      </c>
      <c r="C168" s="67"/>
      <c r="D168" s="32" t="s">
        <v>496</v>
      </c>
      <c r="E168" s="32" t="s">
        <v>36</v>
      </c>
      <c r="F168" s="32" t="s">
        <v>280</v>
      </c>
      <c r="G168" s="33" t="s">
        <v>107</v>
      </c>
      <c r="H168" s="34">
        <v>27511.0</v>
      </c>
      <c r="I168" s="35"/>
      <c r="J168" s="30">
        <v>0.0</v>
      </c>
      <c r="K168" s="30">
        <v>1.0</v>
      </c>
      <c r="L168" s="30">
        <v>0.0</v>
      </c>
      <c r="M168" s="32" t="s">
        <v>39</v>
      </c>
      <c r="N168" s="32" t="s">
        <v>39</v>
      </c>
      <c r="O168" s="30">
        <v>0.0</v>
      </c>
      <c r="P168" s="30">
        <v>0.0</v>
      </c>
      <c r="Q168" s="30">
        <v>0.0</v>
      </c>
      <c r="R168" s="30">
        <v>0.0</v>
      </c>
      <c r="S168" s="30">
        <v>0.0</v>
      </c>
      <c r="T168" s="30">
        <v>0.0</v>
      </c>
      <c r="U168" s="30">
        <v>0.0</v>
      </c>
      <c r="V168" s="30">
        <v>0.0</v>
      </c>
      <c r="W168" s="30">
        <v>0.0</v>
      </c>
      <c r="X168" s="30">
        <v>0.0</v>
      </c>
      <c r="Y168" s="30">
        <v>0.0</v>
      </c>
      <c r="Z168" s="30">
        <v>0.0</v>
      </c>
      <c r="AA168" s="30">
        <v>0.0</v>
      </c>
      <c r="AB168" s="30">
        <v>0.0</v>
      </c>
      <c r="AC168" s="30">
        <v>0.0</v>
      </c>
      <c r="AD168" s="30">
        <v>0.0</v>
      </c>
      <c r="AE168" s="30">
        <v>0.0</v>
      </c>
      <c r="AF168" s="30">
        <v>0.0</v>
      </c>
      <c r="AG168" s="30">
        <v>0.0</v>
      </c>
      <c r="AH168" s="30">
        <v>0.0</v>
      </c>
      <c r="AI168" s="30">
        <v>0.0</v>
      </c>
      <c r="AJ168" s="79"/>
    </row>
    <row r="169">
      <c r="A169" s="30">
        <v>14819.3</v>
      </c>
      <c r="B169" s="31">
        <v>44540.0</v>
      </c>
      <c r="C169" s="67"/>
      <c r="D169" s="32" t="s">
        <v>496</v>
      </c>
      <c r="E169" s="32" t="s">
        <v>36</v>
      </c>
      <c r="J169" s="30">
        <v>1.0</v>
      </c>
      <c r="K169" s="30">
        <v>0.0</v>
      </c>
      <c r="L169" s="30">
        <v>0.0</v>
      </c>
      <c r="M169" s="32" t="s">
        <v>39</v>
      </c>
      <c r="N169" s="32" t="s">
        <v>39</v>
      </c>
      <c r="O169" s="30">
        <v>0.0</v>
      </c>
      <c r="P169" s="30">
        <v>0.0</v>
      </c>
      <c r="Q169" s="30">
        <v>0.0</v>
      </c>
      <c r="R169" s="30">
        <v>0.0</v>
      </c>
      <c r="S169" s="30">
        <v>0.0</v>
      </c>
      <c r="T169" s="30">
        <v>0.0</v>
      </c>
      <c r="U169" s="30">
        <v>0.0</v>
      </c>
      <c r="V169" s="30">
        <v>0.0</v>
      </c>
      <c r="W169" s="30">
        <v>0.0</v>
      </c>
      <c r="X169" s="30">
        <v>0.0</v>
      </c>
      <c r="Y169" s="30">
        <v>0.0</v>
      </c>
      <c r="Z169" s="30">
        <v>0.0</v>
      </c>
      <c r="AA169" s="30">
        <v>0.0</v>
      </c>
      <c r="AB169" s="30">
        <v>0.0</v>
      </c>
      <c r="AC169" s="30">
        <v>0.0</v>
      </c>
      <c r="AD169" s="30">
        <v>0.0</v>
      </c>
      <c r="AE169" s="30">
        <v>0.0</v>
      </c>
      <c r="AF169" s="30">
        <v>0.0</v>
      </c>
      <c r="AG169" s="30">
        <v>0.0</v>
      </c>
      <c r="AH169" s="30">
        <v>0.0</v>
      </c>
      <c r="AI169" s="30">
        <v>0.0</v>
      </c>
      <c r="AJ169" s="79"/>
    </row>
    <row r="170">
      <c r="A170" s="30">
        <v>14820.1</v>
      </c>
      <c r="B170" s="31">
        <v>44540.0</v>
      </c>
      <c r="C170" s="31">
        <v>44542.0</v>
      </c>
      <c r="D170" s="32" t="s">
        <v>282</v>
      </c>
      <c r="E170" s="32" t="s">
        <v>36</v>
      </c>
      <c r="F170" s="32" t="s">
        <v>319</v>
      </c>
      <c r="G170" s="33" t="s">
        <v>38</v>
      </c>
      <c r="H170" s="34">
        <v>27614.0</v>
      </c>
      <c r="I170" s="35"/>
      <c r="J170" s="30">
        <v>0.0</v>
      </c>
      <c r="K170" s="30">
        <v>1.0</v>
      </c>
      <c r="L170" s="30">
        <v>0.0</v>
      </c>
      <c r="M170" s="32" t="s">
        <v>49</v>
      </c>
      <c r="N170" s="32" t="s">
        <v>39</v>
      </c>
      <c r="O170" s="30">
        <v>0.0</v>
      </c>
      <c r="P170" s="30">
        <v>12.0</v>
      </c>
      <c r="Q170" s="30">
        <v>6.0</v>
      </c>
      <c r="R170" s="30">
        <v>9.0</v>
      </c>
      <c r="S170" s="30">
        <v>1.0</v>
      </c>
      <c r="T170" s="30">
        <v>0.0</v>
      </c>
      <c r="U170" s="30">
        <v>0.0</v>
      </c>
      <c r="V170" s="30">
        <v>0.0</v>
      </c>
      <c r="W170" s="30">
        <v>0.0</v>
      </c>
      <c r="X170" s="30">
        <v>0.0</v>
      </c>
      <c r="Y170" s="30">
        <v>0.0</v>
      </c>
      <c r="Z170" s="30">
        <v>0.0</v>
      </c>
      <c r="AA170" s="30">
        <v>0.0</v>
      </c>
      <c r="AB170" s="30">
        <v>0.0</v>
      </c>
      <c r="AC170" s="30">
        <v>0.0</v>
      </c>
      <c r="AD170" s="30">
        <v>0.0</v>
      </c>
      <c r="AE170" s="30">
        <v>0.0</v>
      </c>
      <c r="AF170" s="30">
        <v>0.0</v>
      </c>
      <c r="AG170" s="30">
        <v>0.0</v>
      </c>
      <c r="AH170" s="30">
        <v>0.0</v>
      </c>
      <c r="AI170" s="30">
        <v>0.0</v>
      </c>
      <c r="AJ170" s="79"/>
    </row>
    <row r="171">
      <c r="A171" s="30">
        <v>14820.2</v>
      </c>
      <c r="B171" s="31">
        <v>44540.0</v>
      </c>
      <c r="C171" s="31">
        <v>44542.0</v>
      </c>
      <c r="D171" s="32" t="s">
        <v>282</v>
      </c>
      <c r="E171" s="32" t="s">
        <v>36</v>
      </c>
      <c r="F171" s="32" t="s">
        <v>319</v>
      </c>
      <c r="G171" s="33" t="s">
        <v>38</v>
      </c>
      <c r="H171" s="34">
        <v>27614.0</v>
      </c>
      <c r="I171" s="35"/>
      <c r="J171" s="30">
        <v>0.0</v>
      </c>
      <c r="K171" s="30">
        <v>1.0</v>
      </c>
      <c r="L171" s="30">
        <v>0.0</v>
      </c>
      <c r="M171" s="32" t="s">
        <v>49</v>
      </c>
      <c r="N171" s="32" t="s">
        <v>39</v>
      </c>
      <c r="O171" s="30">
        <v>0.0</v>
      </c>
      <c r="P171" s="30">
        <v>0.0</v>
      </c>
      <c r="Q171" s="30">
        <v>0.0</v>
      </c>
      <c r="R171" s="30">
        <v>0.0</v>
      </c>
      <c r="S171" s="30">
        <v>0.0</v>
      </c>
      <c r="T171" s="30">
        <v>0.0</v>
      </c>
      <c r="U171" s="30">
        <v>12.0</v>
      </c>
      <c r="V171" s="30">
        <v>6.0</v>
      </c>
      <c r="W171" s="30">
        <v>10.0</v>
      </c>
      <c r="X171" s="30">
        <v>1.0</v>
      </c>
      <c r="Y171" s="30">
        <v>0.0</v>
      </c>
      <c r="Z171" s="30">
        <v>0.0</v>
      </c>
      <c r="AA171" s="30">
        <v>0.0</v>
      </c>
      <c r="AB171" s="30">
        <v>0.0</v>
      </c>
      <c r="AC171" s="30">
        <v>0.0</v>
      </c>
      <c r="AD171" s="30">
        <v>0.0</v>
      </c>
      <c r="AE171" s="30">
        <v>0.0</v>
      </c>
      <c r="AF171" s="30">
        <v>0.0</v>
      </c>
      <c r="AG171" s="30">
        <v>0.0</v>
      </c>
      <c r="AH171" s="30">
        <v>0.0</v>
      </c>
      <c r="AI171" s="30">
        <v>0.0</v>
      </c>
      <c r="AJ171" s="79"/>
    </row>
    <row r="172">
      <c r="A172" s="30">
        <v>14821.1</v>
      </c>
      <c r="B172" s="31">
        <v>44540.0</v>
      </c>
      <c r="C172" s="67"/>
      <c r="D172" s="32" t="s">
        <v>479</v>
      </c>
      <c r="E172" s="32" t="s">
        <v>36</v>
      </c>
      <c r="F172" s="32" t="s">
        <v>253</v>
      </c>
      <c r="G172" s="33" t="s">
        <v>107</v>
      </c>
      <c r="H172" s="34">
        <v>27511.0</v>
      </c>
      <c r="I172" s="35"/>
      <c r="J172" s="30">
        <v>0.0</v>
      </c>
      <c r="K172" s="30">
        <v>1.0</v>
      </c>
      <c r="L172" s="30">
        <v>0.0</v>
      </c>
      <c r="M172" s="32" t="s">
        <v>39</v>
      </c>
      <c r="N172" s="32" t="s">
        <v>39</v>
      </c>
      <c r="O172" s="30">
        <v>0.0</v>
      </c>
      <c r="P172" s="30">
        <v>0.0</v>
      </c>
      <c r="Q172" s="30">
        <v>0.0</v>
      </c>
      <c r="R172" s="30">
        <v>0.0</v>
      </c>
      <c r="S172" s="30">
        <v>0.0</v>
      </c>
      <c r="T172" s="30">
        <v>0.0</v>
      </c>
      <c r="U172" s="30">
        <v>0.0</v>
      </c>
      <c r="V172" s="30">
        <v>0.0</v>
      </c>
      <c r="W172" s="30">
        <v>0.0</v>
      </c>
      <c r="X172" s="30">
        <v>0.0</v>
      </c>
      <c r="Y172" s="30">
        <v>0.0</v>
      </c>
      <c r="Z172" s="30">
        <v>0.0</v>
      </c>
      <c r="AA172" s="30">
        <v>0.0</v>
      </c>
      <c r="AB172" s="30">
        <v>0.0</v>
      </c>
      <c r="AC172" s="30">
        <v>0.0</v>
      </c>
      <c r="AD172" s="30">
        <v>0.0</v>
      </c>
      <c r="AE172" s="30">
        <v>0.0</v>
      </c>
      <c r="AF172" s="30">
        <v>0.0</v>
      </c>
      <c r="AG172" s="30">
        <v>0.0</v>
      </c>
      <c r="AH172" s="30">
        <v>0.0</v>
      </c>
      <c r="AI172" s="30">
        <v>0.0</v>
      </c>
      <c r="AJ172" s="79"/>
    </row>
    <row r="173">
      <c r="A173" s="30">
        <v>14821.2</v>
      </c>
      <c r="B173" s="31">
        <v>44540.0</v>
      </c>
      <c r="C173" s="67"/>
      <c r="D173" s="32" t="s">
        <v>479</v>
      </c>
      <c r="E173" s="32" t="s">
        <v>36</v>
      </c>
      <c r="F173" s="32" t="s">
        <v>253</v>
      </c>
      <c r="G173" s="33" t="s">
        <v>107</v>
      </c>
      <c r="H173" s="34">
        <v>27511.0</v>
      </c>
      <c r="I173" s="35"/>
      <c r="J173" s="30">
        <v>0.0</v>
      </c>
      <c r="K173" s="30">
        <v>1.0</v>
      </c>
      <c r="L173" s="30">
        <v>0.0</v>
      </c>
      <c r="M173" s="32" t="s">
        <v>39</v>
      </c>
      <c r="N173" s="32" t="s">
        <v>39</v>
      </c>
      <c r="O173" s="30">
        <v>0.0</v>
      </c>
      <c r="P173" s="30">
        <v>0.0</v>
      </c>
      <c r="Q173" s="30">
        <v>0.0</v>
      </c>
      <c r="R173" s="30">
        <v>0.0</v>
      </c>
      <c r="S173" s="30">
        <v>0.0</v>
      </c>
      <c r="T173" s="30">
        <v>0.0</v>
      </c>
      <c r="U173" s="30">
        <v>0.0</v>
      </c>
      <c r="V173" s="30">
        <v>0.0</v>
      </c>
      <c r="W173" s="30">
        <v>0.0</v>
      </c>
      <c r="X173" s="30">
        <v>0.0</v>
      </c>
      <c r="Y173" s="30">
        <v>0.0</v>
      </c>
      <c r="Z173" s="30">
        <v>0.0</v>
      </c>
      <c r="AA173" s="30">
        <v>0.0</v>
      </c>
      <c r="AB173" s="30">
        <v>0.0</v>
      </c>
      <c r="AC173" s="30">
        <v>0.0</v>
      </c>
      <c r="AD173" s="30">
        <v>0.0</v>
      </c>
      <c r="AE173" s="30">
        <v>0.0</v>
      </c>
      <c r="AF173" s="30">
        <v>0.0</v>
      </c>
      <c r="AG173" s="30">
        <v>0.0</v>
      </c>
      <c r="AH173" s="30">
        <v>0.0</v>
      </c>
      <c r="AI173" s="30">
        <v>0.0</v>
      </c>
      <c r="AJ173" s="79"/>
    </row>
    <row r="174">
      <c r="A174" s="30">
        <v>14821.3</v>
      </c>
      <c r="B174" s="31">
        <v>44540.0</v>
      </c>
      <c r="C174" s="67"/>
      <c r="D174" s="32" t="s">
        <v>479</v>
      </c>
      <c r="E174" s="32" t="s">
        <v>36</v>
      </c>
      <c r="F174" s="32" t="s">
        <v>253</v>
      </c>
      <c r="G174" s="33" t="s">
        <v>107</v>
      </c>
      <c r="H174" s="34">
        <v>27511.0</v>
      </c>
      <c r="I174" s="35"/>
      <c r="J174" s="30">
        <v>0.0</v>
      </c>
      <c r="K174" s="30">
        <v>1.0</v>
      </c>
      <c r="L174" s="30">
        <v>0.0</v>
      </c>
      <c r="M174" s="32" t="s">
        <v>39</v>
      </c>
      <c r="N174" s="32" t="s">
        <v>39</v>
      </c>
      <c r="O174" s="30">
        <v>0.0</v>
      </c>
      <c r="P174" s="30">
        <v>0.0</v>
      </c>
      <c r="Q174" s="30">
        <v>0.0</v>
      </c>
      <c r="R174" s="30">
        <v>0.0</v>
      </c>
      <c r="S174" s="30">
        <v>0.0</v>
      </c>
      <c r="T174" s="30">
        <v>0.0</v>
      </c>
      <c r="U174" s="30">
        <v>0.0</v>
      </c>
      <c r="V174" s="30">
        <v>0.0</v>
      </c>
      <c r="W174" s="30">
        <v>0.0</v>
      </c>
      <c r="X174" s="30">
        <v>0.0</v>
      </c>
      <c r="Y174" s="30">
        <v>0.0</v>
      </c>
      <c r="Z174" s="30">
        <v>0.0</v>
      </c>
      <c r="AA174" s="30">
        <v>0.0</v>
      </c>
      <c r="AB174" s="30">
        <v>0.0</v>
      </c>
      <c r="AC174" s="30">
        <v>0.0</v>
      </c>
      <c r="AD174" s="30">
        <v>0.0</v>
      </c>
      <c r="AE174" s="30">
        <v>0.0</v>
      </c>
      <c r="AF174" s="30">
        <v>0.0</v>
      </c>
      <c r="AG174" s="30">
        <v>0.0</v>
      </c>
      <c r="AH174" s="30">
        <v>0.0</v>
      </c>
      <c r="AI174" s="30">
        <v>0.0</v>
      </c>
      <c r="AJ174" s="79"/>
    </row>
    <row r="175">
      <c r="A175" s="30">
        <v>14822.1</v>
      </c>
      <c r="B175" s="31">
        <v>44540.0</v>
      </c>
      <c r="C175" s="31">
        <v>44543.0</v>
      </c>
      <c r="D175" s="32" t="s">
        <v>194</v>
      </c>
      <c r="E175" s="32" t="s">
        <v>36</v>
      </c>
      <c r="F175" s="32" t="s">
        <v>122</v>
      </c>
      <c r="G175" s="32" t="s">
        <v>38</v>
      </c>
      <c r="H175" s="30">
        <v>27610.0</v>
      </c>
      <c r="I175" s="35"/>
      <c r="J175" s="30">
        <v>0.0</v>
      </c>
      <c r="K175" s="30">
        <v>1.0</v>
      </c>
      <c r="L175" s="30">
        <v>0.0</v>
      </c>
      <c r="M175" s="32" t="s">
        <v>49</v>
      </c>
      <c r="N175" s="32" t="s">
        <v>39</v>
      </c>
      <c r="O175" s="30">
        <v>0.0</v>
      </c>
      <c r="P175" s="30">
        <v>0.0</v>
      </c>
      <c r="Q175" s="30">
        <v>0.0</v>
      </c>
      <c r="R175" s="30">
        <v>0.0</v>
      </c>
      <c r="S175" s="30">
        <v>0.0</v>
      </c>
      <c r="T175" s="30">
        <v>0.0</v>
      </c>
      <c r="U175" s="30">
        <v>11.0</v>
      </c>
      <c r="V175" s="30">
        <v>5.0</v>
      </c>
      <c r="W175" s="30">
        <v>10.0</v>
      </c>
      <c r="X175" s="30">
        <v>2.0</v>
      </c>
      <c r="Y175" s="30">
        <v>1.0</v>
      </c>
      <c r="Z175" s="30">
        <v>0.0</v>
      </c>
      <c r="AA175" s="30">
        <v>0.0</v>
      </c>
      <c r="AB175" s="30">
        <v>0.0</v>
      </c>
      <c r="AC175" s="30">
        <v>0.0</v>
      </c>
      <c r="AD175" s="30">
        <v>0.0</v>
      </c>
      <c r="AE175" s="30">
        <v>0.0</v>
      </c>
      <c r="AF175" s="30">
        <v>0.0</v>
      </c>
      <c r="AG175" s="30">
        <v>0.0</v>
      </c>
      <c r="AH175" s="30">
        <v>0.0</v>
      </c>
      <c r="AI175" s="30">
        <v>0.0</v>
      </c>
      <c r="AJ175" s="79"/>
    </row>
    <row r="176">
      <c r="A176" s="30">
        <v>14822.2</v>
      </c>
      <c r="B176" s="31">
        <v>44540.0</v>
      </c>
      <c r="C176" s="31">
        <v>44543.0</v>
      </c>
      <c r="D176" s="32" t="s">
        <v>194</v>
      </c>
      <c r="E176" s="32" t="s">
        <v>36</v>
      </c>
      <c r="F176" s="32" t="s">
        <v>170</v>
      </c>
      <c r="G176" s="32" t="s">
        <v>109</v>
      </c>
      <c r="H176" s="30">
        <v>27529.0</v>
      </c>
      <c r="I176" s="35"/>
      <c r="J176" s="30">
        <v>0.0</v>
      </c>
      <c r="K176" s="30">
        <v>1.0</v>
      </c>
      <c r="L176" s="30">
        <v>0.0</v>
      </c>
      <c r="M176" s="32" t="s">
        <v>49</v>
      </c>
      <c r="N176" s="32" t="s">
        <v>39</v>
      </c>
      <c r="O176" s="30">
        <v>1.0</v>
      </c>
      <c r="P176" s="30">
        <v>0.0</v>
      </c>
      <c r="Q176" s="30">
        <v>0.0</v>
      </c>
      <c r="R176" s="30">
        <v>0.0</v>
      </c>
      <c r="S176" s="30">
        <v>0.0</v>
      </c>
      <c r="T176" s="30">
        <v>0.0</v>
      </c>
      <c r="U176" s="30">
        <v>0.0</v>
      </c>
      <c r="V176" s="30">
        <v>0.0</v>
      </c>
      <c r="W176" s="30">
        <v>0.0</v>
      </c>
      <c r="X176" s="30">
        <v>0.0</v>
      </c>
      <c r="Y176" s="30">
        <v>0.0</v>
      </c>
      <c r="Z176" s="30">
        <v>11.0</v>
      </c>
      <c r="AA176" s="30">
        <v>5.0</v>
      </c>
      <c r="AB176" s="30">
        <v>11.0</v>
      </c>
      <c r="AC176" s="30">
        <v>2.0</v>
      </c>
      <c r="AD176" s="30">
        <v>1.0</v>
      </c>
      <c r="AE176" s="30">
        <v>0.0</v>
      </c>
      <c r="AF176" s="30">
        <v>0.0</v>
      </c>
      <c r="AG176" s="30">
        <v>0.0</v>
      </c>
      <c r="AH176" s="30">
        <v>0.0</v>
      </c>
      <c r="AI176" s="30">
        <v>0.0</v>
      </c>
      <c r="AJ176" s="79"/>
    </row>
    <row r="177">
      <c r="A177" s="30">
        <v>14822.3</v>
      </c>
      <c r="B177" s="31">
        <v>44540.0</v>
      </c>
      <c r="C177" s="31">
        <v>44543.0</v>
      </c>
      <c r="D177" s="32" t="s">
        <v>194</v>
      </c>
      <c r="E177" s="32" t="s">
        <v>36</v>
      </c>
      <c r="F177" s="32" t="s">
        <v>170</v>
      </c>
      <c r="G177" s="32" t="s">
        <v>109</v>
      </c>
      <c r="H177" s="30">
        <v>27529.0</v>
      </c>
      <c r="I177" s="37"/>
      <c r="J177" s="30">
        <v>0.0</v>
      </c>
      <c r="K177" s="30">
        <v>1.0</v>
      </c>
      <c r="L177" s="30">
        <v>0.0</v>
      </c>
      <c r="M177" s="32" t="s">
        <v>49</v>
      </c>
      <c r="N177" s="32" t="s">
        <v>39</v>
      </c>
      <c r="O177" s="30">
        <v>1.0</v>
      </c>
      <c r="P177" s="30">
        <v>0.0</v>
      </c>
      <c r="Q177" s="30">
        <v>0.0</v>
      </c>
      <c r="R177" s="30">
        <v>0.0</v>
      </c>
      <c r="S177" s="30">
        <v>0.0</v>
      </c>
      <c r="T177" s="30">
        <v>0.0</v>
      </c>
      <c r="U177" s="30">
        <v>0.0</v>
      </c>
      <c r="V177" s="30">
        <v>0.0</v>
      </c>
      <c r="W177" s="30">
        <v>0.0</v>
      </c>
      <c r="X177" s="30">
        <v>0.0</v>
      </c>
      <c r="Y177" s="30">
        <v>0.0</v>
      </c>
      <c r="Z177" s="30">
        <v>11.0</v>
      </c>
      <c r="AA177" s="30">
        <v>5.0</v>
      </c>
      <c r="AB177" s="30">
        <v>12.0</v>
      </c>
      <c r="AC177" s="30">
        <v>2.0</v>
      </c>
      <c r="AD177" s="30">
        <v>1.0</v>
      </c>
      <c r="AE177" s="30">
        <v>0.0</v>
      </c>
      <c r="AF177" s="30">
        <v>0.0</v>
      </c>
      <c r="AG177" s="30">
        <v>0.0</v>
      </c>
      <c r="AH177" s="30">
        <v>0.0</v>
      </c>
      <c r="AI177" s="30">
        <v>0.0</v>
      </c>
      <c r="AJ177" s="79"/>
    </row>
    <row r="178">
      <c r="A178" s="30">
        <v>14822.4</v>
      </c>
      <c r="B178" s="31">
        <v>44540.0</v>
      </c>
      <c r="C178" s="31">
        <v>44543.0</v>
      </c>
      <c r="D178" s="32" t="s">
        <v>194</v>
      </c>
      <c r="E178" s="32" t="s">
        <v>36</v>
      </c>
      <c r="J178" s="30">
        <v>0.0</v>
      </c>
      <c r="K178" s="30">
        <v>0.0</v>
      </c>
      <c r="L178" s="30">
        <v>1.0</v>
      </c>
      <c r="M178" s="32" t="s">
        <v>49</v>
      </c>
      <c r="N178" s="32" t="s">
        <v>39</v>
      </c>
      <c r="O178" s="30">
        <v>0.0</v>
      </c>
      <c r="P178" s="30">
        <v>11.0</v>
      </c>
      <c r="Q178" s="30">
        <v>5.0</v>
      </c>
      <c r="R178" s="30">
        <v>10.0</v>
      </c>
      <c r="S178" s="30">
        <v>2.0</v>
      </c>
      <c r="T178" s="30">
        <v>1.0</v>
      </c>
      <c r="U178" s="30">
        <v>0.0</v>
      </c>
      <c r="V178" s="30">
        <v>0.0</v>
      </c>
      <c r="W178" s="30">
        <v>0.0</v>
      </c>
      <c r="X178" s="30">
        <v>0.0</v>
      </c>
      <c r="Y178" s="30">
        <v>0.0</v>
      </c>
      <c r="Z178" s="30">
        <v>0.0</v>
      </c>
      <c r="AA178" s="30">
        <v>0.0</v>
      </c>
      <c r="AB178" s="30">
        <v>0.0</v>
      </c>
      <c r="AC178" s="30">
        <v>0.0</v>
      </c>
      <c r="AD178" s="30">
        <v>0.0</v>
      </c>
      <c r="AE178" s="30">
        <v>0.0</v>
      </c>
      <c r="AF178" s="30">
        <v>0.0</v>
      </c>
      <c r="AG178" s="30">
        <v>0.0</v>
      </c>
      <c r="AH178" s="30">
        <v>0.0</v>
      </c>
      <c r="AI178" s="30">
        <v>0.0</v>
      </c>
      <c r="AJ178" s="79"/>
    </row>
    <row r="179">
      <c r="A179" s="30">
        <v>14823.1</v>
      </c>
      <c r="B179" s="31">
        <v>44540.0</v>
      </c>
      <c r="C179" s="31">
        <v>44542.0</v>
      </c>
      <c r="D179" s="32" t="s">
        <v>82</v>
      </c>
      <c r="E179" s="32" t="s">
        <v>36</v>
      </c>
      <c r="F179" s="32" t="s">
        <v>265</v>
      </c>
      <c r="G179" s="33" t="s">
        <v>38</v>
      </c>
      <c r="H179" s="34">
        <v>27608.0</v>
      </c>
      <c r="I179" s="35"/>
      <c r="J179" s="30">
        <v>0.0</v>
      </c>
      <c r="K179" s="30">
        <v>1.0</v>
      </c>
      <c r="L179" s="30">
        <v>0.0</v>
      </c>
      <c r="M179" s="32" t="s">
        <v>39</v>
      </c>
      <c r="N179" s="32" t="s">
        <v>39</v>
      </c>
      <c r="O179" s="30">
        <v>2.0</v>
      </c>
      <c r="P179" s="30">
        <v>0.0</v>
      </c>
      <c r="Q179" s="30">
        <v>0.0</v>
      </c>
      <c r="R179" s="30">
        <v>0.0</v>
      </c>
      <c r="S179" s="30">
        <v>0.0</v>
      </c>
      <c r="T179" s="30">
        <v>0.0</v>
      </c>
      <c r="U179" s="30">
        <v>0.0</v>
      </c>
      <c r="V179" s="30">
        <v>0.0</v>
      </c>
      <c r="W179" s="30">
        <v>0.0</v>
      </c>
      <c r="X179" s="30">
        <v>0.0</v>
      </c>
      <c r="Y179" s="30">
        <v>0.0</v>
      </c>
      <c r="Z179" s="30">
        <v>0.0</v>
      </c>
      <c r="AA179" s="30">
        <v>0.0</v>
      </c>
      <c r="AB179" s="30">
        <v>0.0</v>
      </c>
      <c r="AC179" s="30">
        <v>0.0</v>
      </c>
      <c r="AD179" s="30">
        <v>1.0</v>
      </c>
      <c r="AE179" s="30">
        <v>0.0</v>
      </c>
      <c r="AF179" s="30">
        <v>0.0</v>
      </c>
      <c r="AG179" s="30">
        <v>0.0</v>
      </c>
      <c r="AH179" s="30">
        <v>0.0</v>
      </c>
      <c r="AI179" s="30">
        <v>0.0</v>
      </c>
      <c r="AJ179" s="79"/>
    </row>
    <row r="180">
      <c r="A180" s="30">
        <v>14823.2</v>
      </c>
      <c r="B180" s="31">
        <v>44540.0</v>
      </c>
      <c r="C180" s="31">
        <v>44542.0</v>
      </c>
      <c r="D180" s="32" t="s">
        <v>82</v>
      </c>
      <c r="E180" s="32" t="s">
        <v>36</v>
      </c>
      <c r="F180" s="32" t="s">
        <v>335</v>
      </c>
      <c r="G180" s="33" t="s">
        <v>38</v>
      </c>
      <c r="H180" s="34">
        <v>27608.0</v>
      </c>
      <c r="I180" s="35"/>
      <c r="J180" s="30">
        <v>0.0</v>
      </c>
      <c r="K180" s="30">
        <v>1.0</v>
      </c>
      <c r="L180" s="30">
        <v>0.0</v>
      </c>
      <c r="M180" s="32" t="s">
        <v>39</v>
      </c>
      <c r="N180" s="32" t="s">
        <v>39</v>
      </c>
      <c r="O180" s="30">
        <v>2.0</v>
      </c>
      <c r="P180" s="30">
        <v>0.0</v>
      </c>
      <c r="Q180" s="30">
        <v>0.0</v>
      </c>
      <c r="R180" s="30">
        <v>0.0</v>
      </c>
      <c r="S180" s="30">
        <v>0.0</v>
      </c>
      <c r="T180" s="30">
        <v>0.0</v>
      </c>
      <c r="U180" s="30">
        <v>0.0</v>
      </c>
      <c r="V180" s="30">
        <v>0.0</v>
      </c>
      <c r="W180" s="30">
        <v>0.0</v>
      </c>
      <c r="X180" s="30">
        <v>0.0</v>
      </c>
      <c r="Y180" s="30">
        <v>0.0</v>
      </c>
      <c r="Z180" s="30">
        <v>0.0</v>
      </c>
      <c r="AA180" s="30">
        <v>0.0</v>
      </c>
      <c r="AB180" s="30">
        <v>0.0</v>
      </c>
      <c r="AC180" s="30">
        <v>0.0</v>
      </c>
      <c r="AD180" s="30">
        <v>1.0</v>
      </c>
      <c r="AE180" s="30">
        <v>0.0</v>
      </c>
      <c r="AF180" s="30">
        <v>0.0</v>
      </c>
      <c r="AG180" s="30">
        <v>0.0</v>
      </c>
      <c r="AH180" s="30">
        <v>0.0</v>
      </c>
      <c r="AI180" s="30">
        <v>0.0</v>
      </c>
      <c r="AJ180" s="79"/>
    </row>
    <row r="181">
      <c r="A181" s="30">
        <v>14824.1</v>
      </c>
      <c r="B181" s="31">
        <v>44540.0</v>
      </c>
      <c r="C181" s="31">
        <v>44543.0</v>
      </c>
      <c r="D181" s="32" t="s">
        <v>368</v>
      </c>
      <c r="E181" s="32" t="s">
        <v>369</v>
      </c>
      <c r="H181" s="37"/>
      <c r="I181" s="35"/>
      <c r="J181" s="30">
        <v>0.0</v>
      </c>
      <c r="K181" s="30">
        <v>0.0</v>
      </c>
      <c r="L181" s="30">
        <v>1.0</v>
      </c>
      <c r="M181" s="32" t="s">
        <v>39</v>
      </c>
      <c r="N181" s="32" t="s">
        <v>39</v>
      </c>
      <c r="O181" s="30">
        <v>2.0</v>
      </c>
      <c r="P181" s="30">
        <v>0.0</v>
      </c>
      <c r="Q181" s="30">
        <v>0.0</v>
      </c>
      <c r="R181" s="30">
        <v>0.0</v>
      </c>
      <c r="S181" s="30">
        <v>0.0</v>
      </c>
      <c r="T181" s="30">
        <v>0.0</v>
      </c>
      <c r="U181" s="30">
        <v>11.0</v>
      </c>
      <c r="V181" s="30">
        <v>6.0</v>
      </c>
      <c r="W181" s="30">
        <v>3.0</v>
      </c>
      <c r="X181" s="30">
        <v>1.0</v>
      </c>
      <c r="Y181" s="30">
        <v>0.0</v>
      </c>
      <c r="Z181" s="30">
        <v>0.0</v>
      </c>
      <c r="AA181" s="30">
        <v>0.0</v>
      </c>
      <c r="AB181" s="30">
        <v>0.0</v>
      </c>
      <c r="AC181" s="30">
        <v>0.0</v>
      </c>
      <c r="AD181" s="30">
        <v>0.0</v>
      </c>
      <c r="AE181" s="30">
        <v>0.0</v>
      </c>
      <c r="AF181" s="30">
        <v>0.0</v>
      </c>
      <c r="AG181" s="30">
        <v>0.0</v>
      </c>
      <c r="AH181" s="30">
        <v>0.0</v>
      </c>
      <c r="AI181" s="30">
        <v>0.0</v>
      </c>
      <c r="AJ181" s="79"/>
    </row>
    <row r="182">
      <c r="A182" s="30">
        <v>14824.2</v>
      </c>
      <c r="B182" s="31">
        <v>44540.0</v>
      </c>
      <c r="C182" s="31">
        <v>44543.0</v>
      </c>
      <c r="D182" s="32" t="s">
        <v>368</v>
      </c>
      <c r="E182" s="32" t="s">
        <v>369</v>
      </c>
      <c r="H182" s="37"/>
      <c r="I182" s="37"/>
      <c r="J182" s="30">
        <v>0.0</v>
      </c>
      <c r="K182" s="30">
        <v>0.0</v>
      </c>
      <c r="L182" s="30">
        <v>1.0</v>
      </c>
      <c r="M182" s="32" t="s">
        <v>39</v>
      </c>
      <c r="N182" s="32" t="s">
        <v>39</v>
      </c>
      <c r="O182" s="30">
        <v>2.0</v>
      </c>
      <c r="P182" s="30">
        <v>0.0</v>
      </c>
      <c r="Q182" s="30">
        <v>0.0</v>
      </c>
      <c r="R182" s="30">
        <v>0.0</v>
      </c>
      <c r="S182" s="30">
        <v>0.0</v>
      </c>
      <c r="T182" s="30">
        <v>0.0</v>
      </c>
      <c r="U182" s="30">
        <v>11.0</v>
      </c>
      <c r="V182" s="30">
        <v>6.0</v>
      </c>
      <c r="W182" s="30">
        <v>3.0</v>
      </c>
      <c r="X182" s="30">
        <v>1.0</v>
      </c>
      <c r="Y182" s="30">
        <v>0.0</v>
      </c>
      <c r="Z182" s="30">
        <v>0.0</v>
      </c>
      <c r="AA182" s="30">
        <v>0.0</v>
      </c>
      <c r="AB182" s="30">
        <v>0.0</v>
      </c>
      <c r="AC182" s="30">
        <v>0.0</v>
      </c>
      <c r="AD182" s="30">
        <v>0.0</v>
      </c>
      <c r="AE182" s="30">
        <v>0.0</v>
      </c>
      <c r="AF182" s="30">
        <v>0.0</v>
      </c>
      <c r="AG182" s="30">
        <v>0.0</v>
      </c>
      <c r="AH182" s="30">
        <v>0.0</v>
      </c>
      <c r="AI182" s="30">
        <v>0.0</v>
      </c>
      <c r="AJ182" s="79"/>
    </row>
    <row r="183">
      <c r="A183" s="30">
        <v>14824.3</v>
      </c>
      <c r="B183" s="31">
        <v>44540.0</v>
      </c>
      <c r="C183" s="31">
        <v>44543.0</v>
      </c>
      <c r="D183" s="32" t="s">
        <v>368</v>
      </c>
      <c r="E183" s="32" t="s">
        <v>369</v>
      </c>
      <c r="H183" s="37"/>
      <c r="I183" s="35"/>
      <c r="J183" s="30">
        <v>0.0</v>
      </c>
      <c r="K183" s="30">
        <v>0.0</v>
      </c>
      <c r="L183" s="30">
        <v>1.0</v>
      </c>
      <c r="M183" s="32" t="s">
        <v>39</v>
      </c>
      <c r="N183" s="32" t="s">
        <v>39</v>
      </c>
      <c r="O183" s="30">
        <v>2.0</v>
      </c>
      <c r="P183" s="30">
        <v>0.0</v>
      </c>
      <c r="Q183" s="30">
        <v>0.0</v>
      </c>
      <c r="R183" s="30">
        <v>0.0</v>
      </c>
      <c r="S183" s="30">
        <v>0.0</v>
      </c>
      <c r="T183" s="30">
        <v>0.0</v>
      </c>
      <c r="U183" s="30">
        <v>11.0</v>
      </c>
      <c r="V183" s="30">
        <v>6.0</v>
      </c>
      <c r="W183" s="30">
        <v>3.0</v>
      </c>
      <c r="X183" s="30">
        <v>1.0</v>
      </c>
      <c r="Y183" s="30">
        <v>0.0</v>
      </c>
      <c r="Z183" s="30">
        <v>0.0</v>
      </c>
      <c r="AA183" s="30">
        <v>0.0</v>
      </c>
      <c r="AB183" s="30">
        <v>0.0</v>
      </c>
      <c r="AC183" s="30">
        <v>0.0</v>
      </c>
      <c r="AD183" s="30">
        <v>0.0</v>
      </c>
      <c r="AE183" s="30">
        <v>0.0</v>
      </c>
      <c r="AF183" s="30">
        <v>0.0</v>
      </c>
      <c r="AG183" s="30">
        <v>0.0</v>
      </c>
      <c r="AH183" s="30">
        <v>0.0</v>
      </c>
      <c r="AI183" s="30">
        <v>0.0</v>
      </c>
      <c r="AJ183" s="79"/>
    </row>
    <row r="184">
      <c r="A184" s="30">
        <v>14825.1</v>
      </c>
      <c r="B184" s="31">
        <v>44540.0</v>
      </c>
      <c r="C184" s="31">
        <v>44543.0</v>
      </c>
      <c r="D184" s="32" t="s">
        <v>368</v>
      </c>
      <c r="E184" s="32" t="s">
        <v>369</v>
      </c>
      <c r="H184" s="37"/>
      <c r="I184" s="37"/>
      <c r="J184" s="30">
        <v>0.0</v>
      </c>
      <c r="K184" s="30">
        <v>0.0</v>
      </c>
      <c r="L184" s="30">
        <v>1.0</v>
      </c>
      <c r="M184" s="32" t="s">
        <v>39</v>
      </c>
      <c r="N184" s="32" t="s">
        <v>39</v>
      </c>
      <c r="O184" s="30">
        <v>2.0</v>
      </c>
      <c r="P184" s="30">
        <v>0.0</v>
      </c>
      <c r="Q184" s="30">
        <v>0.0</v>
      </c>
      <c r="R184" s="30">
        <v>0.0</v>
      </c>
      <c r="S184" s="30">
        <v>0.0</v>
      </c>
      <c r="T184" s="30">
        <v>0.0</v>
      </c>
      <c r="U184" s="30">
        <v>11.0</v>
      </c>
      <c r="V184" s="30">
        <v>6.0</v>
      </c>
      <c r="W184" s="30">
        <v>3.0</v>
      </c>
      <c r="X184" s="30">
        <v>1.0</v>
      </c>
      <c r="Y184" s="30">
        <v>0.0</v>
      </c>
      <c r="Z184" s="30">
        <v>0.0</v>
      </c>
      <c r="AA184" s="30">
        <v>0.0</v>
      </c>
      <c r="AB184" s="30">
        <v>0.0</v>
      </c>
      <c r="AC184" s="30">
        <v>0.0</v>
      </c>
      <c r="AD184" s="30">
        <v>0.0</v>
      </c>
      <c r="AE184" s="30">
        <v>0.0</v>
      </c>
      <c r="AF184" s="30">
        <v>0.0</v>
      </c>
      <c r="AG184" s="30">
        <v>0.0</v>
      </c>
      <c r="AH184" s="30">
        <v>0.0</v>
      </c>
      <c r="AI184" s="30">
        <v>0.0</v>
      </c>
      <c r="AJ184" s="79"/>
    </row>
    <row r="185">
      <c r="A185" s="30">
        <v>14826.1</v>
      </c>
      <c r="B185" s="31">
        <v>44540.0</v>
      </c>
      <c r="C185" s="67"/>
      <c r="D185" s="32" t="s">
        <v>432</v>
      </c>
      <c r="E185" s="32" t="s">
        <v>36</v>
      </c>
      <c r="F185" s="32" t="s">
        <v>279</v>
      </c>
      <c r="G185" s="33" t="s">
        <v>107</v>
      </c>
      <c r="H185" s="34">
        <v>27519.0</v>
      </c>
      <c r="I185" s="35"/>
      <c r="J185" s="30">
        <v>0.0</v>
      </c>
      <c r="K185" s="30">
        <v>1.0</v>
      </c>
      <c r="L185" s="30">
        <v>0.0</v>
      </c>
      <c r="M185" s="32" t="s">
        <v>39</v>
      </c>
      <c r="N185" s="32" t="s">
        <v>39</v>
      </c>
      <c r="O185" s="30">
        <v>0.0</v>
      </c>
      <c r="P185" s="30">
        <v>0.0</v>
      </c>
      <c r="Q185" s="30">
        <v>0.0</v>
      </c>
      <c r="R185" s="30">
        <v>0.0</v>
      </c>
      <c r="S185" s="30">
        <v>0.0</v>
      </c>
      <c r="T185" s="30">
        <v>0.0</v>
      </c>
      <c r="U185" s="30">
        <v>0.0</v>
      </c>
      <c r="V185" s="30">
        <v>0.0</v>
      </c>
      <c r="W185" s="30">
        <v>0.0</v>
      </c>
      <c r="X185" s="30">
        <v>0.0</v>
      </c>
      <c r="Y185" s="30">
        <v>0.0</v>
      </c>
      <c r="Z185" s="30">
        <v>0.0</v>
      </c>
      <c r="AA185" s="30">
        <v>0.0</v>
      </c>
      <c r="AB185" s="30">
        <v>0.0</v>
      </c>
      <c r="AC185" s="30">
        <v>0.0</v>
      </c>
      <c r="AD185" s="30">
        <v>0.0</v>
      </c>
      <c r="AE185" s="30">
        <v>0.0</v>
      </c>
      <c r="AF185" s="30">
        <v>0.0</v>
      </c>
      <c r="AG185" s="30">
        <v>0.0</v>
      </c>
      <c r="AH185" s="30">
        <v>0.0</v>
      </c>
      <c r="AI185" s="30">
        <v>0.0</v>
      </c>
      <c r="AJ185" s="79"/>
    </row>
    <row r="186">
      <c r="A186" s="30">
        <v>14826.2</v>
      </c>
      <c r="B186" s="31">
        <v>44540.0</v>
      </c>
      <c r="C186" s="67"/>
      <c r="D186" s="32" t="s">
        <v>432</v>
      </c>
      <c r="E186" s="32" t="s">
        <v>36</v>
      </c>
      <c r="F186" s="32" t="s">
        <v>189</v>
      </c>
      <c r="G186" s="33" t="s">
        <v>107</v>
      </c>
      <c r="H186" s="34">
        <v>27519.0</v>
      </c>
      <c r="I186" s="35"/>
      <c r="J186" s="30">
        <v>0.0</v>
      </c>
      <c r="K186" s="30">
        <v>1.0</v>
      </c>
      <c r="L186" s="30">
        <v>0.0</v>
      </c>
      <c r="M186" s="32" t="s">
        <v>39</v>
      </c>
      <c r="N186" s="32" t="s">
        <v>39</v>
      </c>
      <c r="O186" s="30">
        <v>0.0</v>
      </c>
      <c r="P186" s="30">
        <v>0.0</v>
      </c>
      <c r="Q186" s="30">
        <v>0.0</v>
      </c>
      <c r="R186" s="30">
        <v>0.0</v>
      </c>
      <c r="S186" s="30">
        <v>0.0</v>
      </c>
      <c r="T186" s="30">
        <v>0.0</v>
      </c>
      <c r="U186" s="30">
        <v>0.0</v>
      </c>
      <c r="V186" s="30">
        <v>0.0</v>
      </c>
      <c r="W186" s="30">
        <v>0.0</v>
      </c>
      <c r="X186" s="30">
        <v>0.0</v>
      </c>
      <c r="Y186" s="30">
        <v>0.0</v>
      </c>
      <c r="Z186" s="30">
        <v>0.0</v>
      </c>
      <c r="AA186" s="30">
        <v>0.0</v>
      </c>
      <c r="AB186" s="30">
        <v>0.0</v>
      </c>
      <c r="AC186" s="30">
        <v>0.0</v>
      </c>
      <c r="AD186" s="30">
        <v>0.0</v>
      </c>
      <c r="AE186" s="30">
        <v>0.0</v>
      </c>
      <c r="AF186" s="30">
        <v>0.0</v>
      </c>
      <c r="AG186" s="30">
        <v>0.0</v>
      </c>
      <c r="AH186" s="30">
        <v>0.0</v>
      </c>
      <c r="AI186" s="30">
        <v>0.0</v>
      </c>
      <c r="AJ186" s="79"/>
    </row>
    <row r="187">
      <c r="A187" s="30">
        <v>14826.3</v>
      </c>
      <c r="B187" s="31">
        <v>44540.0</v>
      </c>
      <c r="C187" s="67"/>
      <c r="D187" s="32" t="s">
        <v>432</v>
      </c>
      <c r="E187" s="32" t="s">
        <v>36</v>
      </c>
      <c r="J187" s="30">
        <v>0.0</v>
      </c>
      <c r="K187" s="30">
        <v>0.0</v>
      </c>
      <c r="L187" s="30">
        <v>1.0</v>
      </c>
      <c r="M187" s="32" t="s">
        <v>39</v>
      </c>
      <c r="N187" s="32" t="s">
        <v>39</v>
      </c>
      <c r="O187" s="30">
        <v>0.0</v>
      </c>
      <c r="P187" s="30">
        <v>0.0</v>
      </c>
      <c r="Q187" s="30">
        <v>0.0</v>
      </c>
      <c r="R187" s="30">
        <v>0.0</v>
      </c>
      <c r="S187" s="30">
        <v>0.0</v>
      </c>
      <c r="T187" s="30">
        <v>0.0</v>
      </c>
      <c r="U187" s="30">
        <v>0.0</v>
      </c>
      <c r="V187" s="30">
        <v>0.0</v>
      </c>
      <c r="W187" s="30">
        <v>0.0</v>
      </c>
      <c r="X187" s="30">
        <v>0.0</v>
      </c>
      <c r="Y187" s="30">
        <v>0.0</v>
      </c>
      <c r="Z187" s="30">
        <v>0.0</v>
      </c>
      <c r="AA187" s="30">
        <v>0.0</v>
      </c>
      <c r="AB187" s="30">
        <v>0.0</v>
      </c>
      <c r="AC187" s="30">
        <v>0.0</v>
      </c>
      <c r="AD187" s="30">
        <v>0.0</v>
      </c>
      <c r="AE187" s="30">
        <v>0.0</v>
      </c>
      <c r="AF187" s="30">
        <v>0.0</v>
      </c>
      <c r="AG187" s="30">
        <v>0.0</v>
      </c>
      <c r="AH187" s="30">
        <v>0.0</v>
      </c>
      <c r="AI187" s="30">
        <v>0.0</v>
      </c>
      <c r="AJ187" s="79"/>
    </row>
    <row r="188">
      <c r="A188" s="30">
        <v>14826.4</v>
      </c>
      <c r="B188" s="31">
        <v>44540.0</v>
      </c>
      <c r="C188" s="67"/>
      <c r="D188" s="32" t="s">
        <v>432</v>
      </c>
      <c r="E188" s="32" t="s">
        <v>36</v>
      </c>
      <c r="J188" s="30">
        <v>0.0</v>
      </c>
      <c r="K188" s="30">
        <v>0.0</v>
      </c>
      <c r="L188" s="30">
        <v>1.0</v>
      </c>
      <c r="M188" s="32" t="s">
        <v>39</v>
      </c>
      <c r="N188" s="32" t="s">
        <v>39</v>
      </c>
      <c r="O188" s="30">
        <v>0.0</v>
      </c>
      <c r="P188" s="30">
        <v>0.0</v>
      </c>
      <c r="Q188" s="30">
        <v>0.0</v>
      </c>
      <c r="R188" s="30">
        <v>0.0</v>
      </c>
      <c r="S188" s="30">
        <v>0.0</v>
      </c>
      <c r="T188" s="30">
        <v>0.0</v>
      </c>
      <c r="U188" s="30">
        <v>0.0</v>
      </c>
      <c r="V188" s="30">
        <v>0.0</v>
      </c>
      <c r="W188" s="30">
        <v>0.0</v>
      </c>
      <c r="X188" s="30">
        <v>0.0</v>
      </c>
      <c r="Y188" s="30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79"/>
    </row>
    <row r="189">
      <c r="A189" s="30">
        <v>14826.5</v>
      </c>
      <c r="B189" s="31">
        <v>44540.0</v>
      </c>
      <c r="C189" s="67"/>
      <c r="D189" s="32" t="s">
        <v>432</v>
      </c>
      <c r="E189" s="32" t="s">
        <v>36</v>
      </c>
      <c r="J189" s="30">
        <v>1.0</v>
      </c>
      <c r="K189" s="30">
        <v>0.0</v>
      </c>
      <c r="L189" s="30">
        <v>0.0</v>
      </c>
      <c r="M189" s="32" t="s">
        <v>39</v>
      </c>
      <c r="N189" s="32" t="s">
        <v>39</v>
      </c>
      <c r="O189" s="30">
        <v>0.0</v>
      </c>
      <c r="P189" s="30">
        <v>0.0</v>
      </c>
      <c r="Q189" s="30">
        <v>0.0</v>
      </c>
      <c r="R189" s="30">
        <v>0.0</v>
      </c>
      <c r="S189" s="30">
        <v>0.0</v>
      </c>
      <c r="T189" s="30">
        <v>0.0</v>
      </c>
      <c r="U189" s="30">
        <v>0.0</v>
      </c>
      <c r="V189" s="30">
        <v>0.0</v>
      </c>
      <c r="W189" s="30">
        <v>0.0</v>
      </c>
      <c r="X189" s="30">
        <v>0.0</v>
      </c>
      <c r="Y189" s="30">
        <v>0.0</v>
      </c>
      <c r="Z189" s="30">
        <v>0.0</v>
      </c>
      <c r="AA189" s="30">
        <v>0.0</v>
      </c>
      <c r="AB189" s="30">
        <v>0.0</v>
      </c>
      <c r="AC189" s="30">
        <v>0.0</v>
      </c>
      <c r="AD189" s="30">
        <v>0.0</v>
      </c>
      <c r="AE189" s="30">
        <v>0.0</v>
      </c>
      <c r="AF189" s="30">
        <v>0.0</v>
      </c>
      <c r="AG189" s="30">
        <v>0.0</v>
      </c>
      <c r="AH189" s="30">
        <v>0.0</v>
      </c>
      <c r="AI189" s="30">
        <v>0.0</v>
      </c>
      <c r="AJ189" s="79"/>
    </row>
    <row r="190">
      <c r="A190" s="30">
        <v>14826.6</v>
      </c>
      <c r="B190" s="31">
        <v>44540.0</v>
      </c>
      <c r="C190" s="67"/>
      <c r="D190" s="32" t="s">
        <v>432</v>
      </c>
      <c r="E190" s="32" t="s">
        <v>36</v>
      </c>
      <c r="J190" s="30">
        <v>1.0</v>
      </c>
      <c r="K190" s="30">
        <v>0.0</v>
      </c>
      <c r="L190" s="30">
        <v>0.0</v>
      </c>
      <c r="M190" s="32" t="s">
        <v>39</v>
      </c>
      <c r="N190" s="32" t="s">
        <v>39</v>
      </c>
      <c r="O190" s="30">
        <v>0.0</v>
      </c>
      <c r="P190" s="30">
        <v>0.0</v>
      </c>
      <c r="Q190" s="30">
        <v>0.0</v>
      </c>
      <c r="R190" s="30">
        <v>0.0</v>
      </c>
      <c r="S190" s="30">
        <v>0.0</v>
      </c>
      <c r="T190" s="30">
        <v>0.0</v>
      </c>
      <c r="U190" s="30">
        <v>0.0</v>
      </c>
      <c r="V190" s="30">
        <v>0.0</v>
      </c>
      <c r="W190" s="30">
        <v>0.0</v>
      </c>
      <c r="X190" s="30">
        <v>0.0</v>
      </c>
      <c r="Y190" s="30">
        <v>0.0</v>
      </c>
      <c r="Z190" s="30">
        <v>0.0</v>
      </c>
      <c r="AA190" s="30">
        <v>0.0</v>
      </c>
      <c r="AB190" s="30">
        <v>0.0</v>
      </c>
      <c r="AC190" s="30">
        <v>0.0</v>
      </c>
      <c r="AD190" s="30">
        <v>0.0</v>
      </c>
      <c r="AE190" s="30">
        <v>0.0</v>
      </c>
      <c r="AF190" s="30">
        <v>0.0</v>
      </c>
      <c r="AG190" s="30">
        <v>0.0</v>
      </c>
      <c r="AH190" s="30">
        <v>0.0</v>
      </c>
      <c r="AI190" s="30">
        <v>0.0</v>
      </c>
      <c r="AJ190" s="79"/>
    </row>
    <row r="191">
      <c r="A191" s="30">
        <v>14827.1</v>
      </c>
      <c r="B191" s="31">
        <v>44540.0</v>
      </c>
      <c r="C191" s="67"/>
      <c r="D191" s="32" t="s">
        <v>114</v>
      </c>
      <c r="E191" s="32" t="s">
        <v>36</v>
      </c>
      <c r="F191" s="32" t="s">
        <v>37</v>
      </c>
      <c r="G191" s="33" t="s">
        <v>38</v>
      </c>
      <c r="H191" s="34">
        <v>27610.0</v>
      </c>
      <c r="I191" s="35"/>
      <c r="J191" s="30">
        <v>0.0</v>
      </c>
      <c r="K191" s="30">
        <v>1.0</v>
      </c>
      <c r="L191" s="30">
        <v>0.0</v>
      </c>
      <c r="M191" s="32" t="s">
        <v>39</v>
      </c>
      <c r="N191" s="32" t="s">
        <v>39</v>
      </c>
      <c r="O191" s="30">
        <v>0.0</v>
      </c>
      <c r="P191" s="30">
        <v>0.0</v>
      </c>
      <c r="Q191" s="30">
        <v>0.0</v>
      </c>
      <c r="R191" s="30">
        <v>0.0</v>
      </c>
      <c r="S191" s="30">
        <v>0.0</v>
      </c>
      <c r="T191" s="30">
        <v>0.0</v>
      </c>
      <c r="U191" s="30">
        <v>0.0</v>
      </c>
      <c r="V191" s="30">
        <v>0.0</v>
      </c>
      <c r="W191" s="30">
        <v>0.0</v>
      </c>
      <c r="X191" s="30">
        <v>0.0</v>
      </c>
      <c r="Y191" s="30">
        <v>0.0</v>
      </c>
      <c r="Z191" s="30">
        <v>0.0</v>
      </c>
      <c r="AA191" s="30">
        <v>0.0</v>
      </c>
      <c r="AB191" s="30">
        <v>0.0</v>
      </c>
      <c r="AC191" s="30">
        <v>0.0</v>
      </c>
      <c r="AD191" s="30">
        <v>0.0</v>
      </c>
      <c r="AE191" s="30">
        <v>0.0</v>
      </c>
      <c r="AF191" s="30">
        <v>0.0</v>
      </c>
      <c r="AG191" s="30">
        <v>0.0</v>
      </c>
      <c r="AH191" s="30">
        <v>0.0</v>
      </c>
      <c r="AI191" s="30">
        <v>0.0</v>
      </c>
      <c r="AJ191" s="79"/>
    </row>
    <row r="192">
      <c r="A192" s="30">
        <v>14828.1</v>
      </c>
      <c r="B192" s="31">
        <v>44543.0</v>
      </c>
      <c r="C192" s="67"/>
      <c r="D192" s="32" t="s">
        <v>285</v>
      </c>
      <c r="E192" s="32" t="s">
        <v>36</v>
      </c>
      <c r="F192" s="32" t="s">
        <v>380</v>
      </c>
      <c r="G192" s="33" t="s">
        <v>62</v>
      </c>
      <c r="H192" s="34">
        <v>27526.0</v>
      </c>
      <c r="I192" s="35"/>
      <c r="J192" s="30">
        <v>0.0</v>
      </c>
      <c r="K192" s="30">
        <v>1.0</v>
      </c>
      <c r="L192" s="30">
        <v>0.0</v>
      </c>
      <c r="M192" s="32" t="s">
        <v>39</v>
      </c>
      <c r="N192" s="32" t="s">
        <v>39</v>
      </c>
      <c r="O192" s="30">
        <v>0.0</v>
      </c>
      <c r="P192" s="30">
        <v>0.0</v>
      </c>
      <c r="Q192" s="30">
        <v>0.0</v>
      </c>
      <c r="R192" s="30">
        <v>0.0</v>
      </c>
      <c r="S192" s="30">
        <v>0.0</v>
      </c>
      <c r="T192" s="30">
        <v>0.0</v>
      </c>
      <c r="U192" s="30">
        <v>0.0</v>
      </c>
      <c r="V192" s="30">
        <v>0.0</v>
      </c>
      <c r="W192" s="30">
        <v>0.0</v>
      </c>
      <c r="X192" s="30">
        <v>0.0</v>
      </c>
      <c r="Y192" s="30">
        <v>0.0</v>
      </c>
      <c r="Z192" s="30">
        <v>0.0</v>
      </c>
      <c r="AA192" s="30">
        <v>0.0</v>
      </c>
      <c r="AB192" s="30">
        <v>0.0</v>
      </c>
      <c r="AC192" s="30">
        <v>0.0</v>
      </c>
      <c r="AD192" s="30">
        <v>0.0</v>
      </c>
      <c r="AE192" s="30">
        <v>0.0</v>
      </c>
      <c r="AF192" s="30">
        <v>0.0</v>
      </c>
      <c r="AG192" s="30">
        <v>0.0</v>
      </c>
      <c r="AH192" s="30">
        <v>0.0</v>
      </c>
      <c r="AI192" s="30">
        <v>0.0</v>
      </c>
      <c r="AJ192" s="79"/>
    </row>
    <row r="193">
      <c r="A193" s="30">
        <v>14829.1</v>
      </c>
      <c r="B193" s="31">
        <v>44543.0</v>
      </c>
      <c r="C193" s="67"/>
      <c r="D193" s="32" t="s">
        <v>35</v>
      </c>
      <c r="E193" s="32" t="s">
        <v>36</v>
      </c>
      <c r="F193" s="32" t="s">
        <v>266</v>
      </c>
      <c r="G193" s="33" t="s">
        <v>38</v>
      </c>
      <c r="H193" s="34">
        <v>27604.0</v>
      </c>
      <c r="I193" s="35"/>
      <c r="J193" s="30">
        <v>0.0</v>
      </c>
      <c r="K193" s="30">
        <v>1.0</v>
      </c>
      <c r="L193" s="30">
        <v>0.0</v>
      </c>
      <c r="M193" s="32" t="s">
        <v>49</v>
      </c>
      <c r="N193" s="32" t="s">
        <v>39</v>
      </c>
      <c r="O193" s="30">
        <v>0.0</v>
      </c>
      <c r="P193" s="30">
        <v>0.0</v>
      </c>
      <c r="Q193" s="30">
        <v>0.0</v>
      </c>
      <c r="R193" s="30">
        <v>0.0</v>
      </c>
      <c r="S193" s="30">
        <v>0.0</v>
      </c>
      <c r="T193" s="30">
        <v>0.0</v>
      </c>
      <c r="U193" s="30">
        <v>0.0</v>
      </c>
      <c r="V193" s="30">
        <v>0.0</v>
      </c>
      <c r="W193" s="30">
        <v>0.0</v>
      </c>
      <c r="X193" s="30">
        <v>0.0</v>
      </c>
      <c r="Y193" s="30">
        <v>0.0</v>
      </c>
      <c r="Z193" s="30">
        <v>0.0</v>
      </c>
      <c r="AA193" s="30">
        <v>0.0</v>
      </c>
      <c r="AB193" s="30">
        <v>0.0</v>
      </c>
      <c r="AC193" s="30">
        <v>0.0</v>
      </c>
      <c r="AD193" s="30">
        <v>0.0</v>
      </c>
      <c r="AE193" s="30">
        <v>0.0</v>
      </c>
      <c r="AF193" s="30">
        <v>0.0</v>
      </c>
      <c r="AG193" s="30">
        <v>0.0</v>
      </c>
      <c r="AH193" s="30">
        <v>0.0</v>
      </c>
      <c r="AI193" s="30">
        <v>0.0</v>
      </c>
      <c r="AJ193" s="79"/>
    </row>
    <row r="194">
      <c r="A194" s="30">
        <v>14830.1</v>
      </c>
      <c r="B194" s="31">
        <v>44543.0</v>
      </c>
      <c r="C194" s="31">
        <v>44545.0</v>
      </c>
      <c r="D194" s="32" t="s">
        <v>215</v>
      </c>
      <c r="E194" s="32" t="s">
        <v>36</v>
      </c>
      <c r="F194" s="32" t="s">
        <v>308</v>
      </c>
      <c r="G194" s="33" t="s">
        <v>43</v>
      </c>
      <c r="H194" s="34">
        <v>27545.0</v>
      </c>
      <c r="I194" s="35"/>
      <c r="J194" s="30">
        <v>0.0</v>
      </c>
      <c r="K194" s="30">
        <v>1.0</v>
      </c>
      <c r="L194" s="30">
        <v>0.0</v>
      </c>
      <c r="M194" s="32" t="s">
        <v>39</v>
      </c>
      <c r="N194" s="32" t="s">
        <v>39</v>
      </c>
      <c r="O194" s="30">
        <v>0.0</v>
      </c>
      <c r="P194" s="30">
        <v>0.0</v>
      </c>
      <c r="Q194" s="30">
        <v>0.0</v>
      </c>
      <c r="R194" s="30">
        <v>0.0</v>
      </c>
      <c r="S194" s="30">
        <v>0.0</v>
      </c>
      <c r="T194" s="30">
        <v>0.0</v>
      </c>
      <c r="U194" s="30">
        <v>11.0</v>
      </c>
      <c r="V194" s="30">
        <v>6.0</v>
      </c>
      <c r="W194" s="30">
        <v>10.0</v>
      </c>
      <c r="X194" s="30">
        <v>1.0</v>
      </c>
      <c r="Y194" s="30">
        <v>0.0</v>
      </c>
      <c r="Z194" s="30">
        <v>0.0</v>
      </c>
      <c r="AA194" s="30">
        <v>0.0</v>
      </c>
      <c r="AB194" s="30">
        <v>0.0</v>
      </c>
      <c r="AC194" s="30">
        <v>0.0</v>
      </c>
      <c r="AD194" s="30">
        <v>0.0</v>
      </c>
      <c r="AE194" s="30">
        <v>0.0</v>
      </c>
      <c r="AF194" s="30">
        <v>0.0</v>
      </c>
      <c r="AG194" s="30">
        <v>0.0</v>
      </c>
      <c r="AH194" s="30">
        <v>0.0</v>
      </c>
      <c r="AI194" s="30">
        <v>0.0</v>
      </c>
      <c r="AJ194" s="79"/>
    </row>
    <row r="195">
      <c r="A195" s="30">
        <v>14830.2</v>
      </c>
      <c r="B195" s="31">
        <v>44543.0</v>
      </c>
      <c r="C195" s="31">
        <v>44545.0</v>
      </c>
      <c r="D195" s="32" t="s">
        <v>215</v>
      </c>
      <c r="E195" s="32" t="s">
        <v>36</v>
      </c>
      <c r="F195" s="32" t="s">
        <v>40</v>
      </c>
      <c r="G195" s="38"/>
      <c r="H195" s="38"/>
      <c r="I195" s="35"/>
      <c r="J195" s="30">
        <v>0.0</v>
      </c>
      <c r="K195" s="30">
        <v>1.0</v>
      </c>
      <c r="L195" s="30">
        <v>0.0</v>
      </c>
      <c r="M195" s="32" t="s">
        <v>39</v>
      </c>
      <c r="N195" s="32" t="s">
        <v>39</v>
      </c>
      <c r="O195" s="30">
        <v>0.0</v>
      </c>
      <c r="P195" s="30">
        <v>0.0</v>
      </c>
      <c r="Q195" s="30">
        <v>0.0</v>
      </c>
      <c r="R195" s="30">
        <v>0.0</v>
      </c>
      <c r="S195" s="30">
        <v>0.0</v>
      </c>
      <c r="T195" s="30">
        <v>0.0</v>
      </c>
      <c r="U195" s="30">
        <v>0.0</v>
      </c>
      <c r="V195" s="30">
        <v>0.0</v>
      </c>
      <c r="W195" s="30">
        <v>0.0</v>
      </c>
      <c r="X195" s="30">
        <v>0.0</v>
      </c>
      <c r="Y195" s="30">
        <v>0.0</v>
      </c>
      <c r="Z195" s="30">
        <v>0.0</v>
      </c>
      <c r="AA195" s="30">
        <v>0.0</v>
      </c>
      <c r="AB195" s="30">
        <v>0.0</v>
      </c>
      <c r="AC195" s="30">
        <v>0.0</v>
      </c>
      <c r="AD195" s="30">
        <v>0.0</v>
      </c>
      <c r="AE195" s="30">
        <v>12.0</v>
      </c>
      <c r="AF195" s="30">
        <v>6.0</v>
      </c>
      <c r="AG195" s="30">
        <v>10.0</v>
      </c>
      <c r="AH195" s="30">
        <v>1.0</v>
      </c>
      <c r="AI195" s="30">
        <v>0.0</v>
      </c>
      <c r="AJ195" s="79"/>
    </row>
    <row r="196">
      <c r="A196" s="30">
        <v>14830.3</v>
      </c>
      <c r="B196" s="31">
        <v>44543.0</v>
      </c>
      <c r="C196" s="31">
        <v>44545.0</v>
      </c>
      <c r="D196" s="32" t="s">
        <v>215</v>
      </c>
      <c r="E196" s="32" t="s">
        <v>36</v>
      </c>
      <c r="F196" s="32" t="s">
        <v>40</v>
      </c>
      <c r="G196" s="37"/>
      <c r="H196" s="37"/>
      <c r="I196" s="35"/>
      <c r="J196" s="30">
        <v>0.0</v>
      </c>
      <c r="K196" s="30">
        <v>1.0</v>
      </c>
      <c r="L196" s="30">
        <v>0.0</v>
      </c>
      <c r="M196" s="32" t="s">
        <v>39</v>
      </c>
      <c r="N196" s="32" t="s">
        <v>39</v>
      </c>
      <c r="O196" s="30">
        <v>0.0</v>
      </c>
      <c r="P196" s="30">
        <v>0.0</v>
      </c>
      <c r="Q196" s="30">
        <v>0.0</v>
      </c>
      <c r="R196" s="30">
        <v>0.0</v>
      </c>
      <c r="S196" s="30">
        <v>0.0</v>
      </c>
      <c r="T196" s="30">
        <v>0.0</v>
      </c>
      <c r="U196" s="30">
        <v>0.0</v>
      </c>
      <c r="V196" s="30">
        <v>0.0</v>
      </c>
      <c r="W196" s="30">
        <v>0.0</v>
      </c>
      <c r="X196" s="30">
        <v>0.0</v>
      </c>
      <c r="Y196" s="30">
        <v>0.0</v>
      </c>
      <c r="Z196" s="30">
        <v>0.0</v>
      </c>
      <c r="AA196" s="30">
        <v>0.0</v>
      </c>
      <c r="AB196" s="30">
        <v>0.0</v>
      </c>
      <c r="AC196" s="30">
        <v>0.0</v>
      </c>
      <c r="AD196" s="30">
        <v>0.0</v>
      </c>
      <c r="AE196" s="30">
        <v>12.0</v>
      </c>
      <c r="AF196" s="30">
        <v>6.0</v>
      </c>
      <c r="AG196" s="30">
        <v>10.0</v>
      </c>
      <c r="AH196" s="30">
        <v>1.0</v>
      </c>
      <c r="AI196" s="30">
        <v>0.0</v>
      </c>
      <c r="AJ196" s="79"/>
    </row>
    <row r="197">
      <c r="A197" s="30">
        <v>14830.4</v>
      </c>
      <c r="B197" s="31">
        <v>44543.0</v>
      </c>
      <c r="C197" s="31">
        <v>44545.0</v>
      </c>
      <c r="D197" s="32" t="s">
        <v>215</v>
      </c>
      <c r="E197" s="32" t="s">
        <v>36</v>
      </c>
      <c r="J197" s="30">
        <v>1.0</v>
      </c>
      <c r="K197" s="30">
        <v>0.0</v>
      </c>
      <c r="L197" s="30">
        <v>0.0</v>
      </c>
      <c r="M197" s="32" t="s">
        <v>39</v>
      </c>
      <c r="N197" s="32" t="s">
        <v>39</v>
      </c>
      <c r="O197" s="30">
        <v>0.0</v>
      </c>
      <c r="P197" s="30">
        <v>0.0</v>
      </c>
      <c r="Q197" s="30">
        <v>0.0</v>
      </c>
      <c r="R197" s="30">
        <v>0.0</v>
      </c>
      <c r="S197" s="30">
        <v>0.0</v>
      </c>
      <c r="T197" s="30">
        <v>0.0</v>
      </c>
      <c r="U197" s="30">
        <v>0.0</v>
      </c>
      <c r="V197" s="30">
        <v>0.0</v>
      </c>
      <c r="W197" s="30">
        <v>0.0</v>
      </c>
      <c r="X197" s="30">
        <v>0.0</v>
      </c>
      <c r="Y197" s="30">
        <v>0.0</v>
      </c>
      <c r="Z197" s="30">
        <v>8.0</v>
      </c>
      <c r="AA197" s="30">
        <v>6.0</v>
      </c>
      <c r="AB197" s="30">
        <v>10.0</v>
      </c>
      <c r="AC197" s="30">
        <v>1.0</v>
      </c>
      <c r="AD197" s="30">
        <v>0.0</v>
      </c>
      <c r="AE197" s="30">
        <v>0.0</v>
      </c>
      <c r="AF197" s="30">
        <v>0.0</v>
      </c>
      <c r="AG197" s="30">
        <v>0.0</v>
      </c>
      <c r="AH197" s="30">
        <v>0.0</v>
      </c>
      <c r="AI197" s="30">
        <v>0.0</v>
      </c>
      <c r="AJ197" s="79"/>
    </row>
    <row r="198">
      <c r="A198" s="30">
        <v>14830.5</v>
      </c>
      <c r="B198" s="31">
        <v>44543.0</v>
      </c>
      <c r="C198" s="31">
        <v>44545.0</v>
      </c>
      <c r="D198" s="32" t="s">
        <v>215</v>
      </c>
      <c r="E198" s="32" t="s">
        <v>36</v>
      </c>
      <c r="J198" s="30">
        <v>1.0</v>
      </c>
      <c r="K198" s="30">
        <v>0.0</v>
      </c>
      <c r="L198" s="30">
        <v>0.0</v>
      </c>
      <c r="M198" s="32" t="s">
        <v>39</v>
      </c>
      <c r="N198" s="32" t="s">
        <v>39</v>
      </c>
      <c r="O198" s="30">
        <v>0.0</v>
      </c>
      <c r="P198" s="30">
        <v>0.0</v>
      </c>
      <c r="Q198" s="30">
        <v>0.0</v>
      </c>
      <c r="R198" s="30">
        <v>0.0</v>
      </c>
      <c r="S198" s="30">
        <v>0.0</v>
      </c>
      <c r="T198" s="30">
        <v>0.0</v>
      </c>
      <c r="U198" s="30">
        <v>0.0</v>
      </c>
      <c r="V198" s="30">
        <v>0.0</v>
      </c>
      <c r="W198" s="30">
        <v>0.0</v>
      </c>
      <c r="X198" s="30">
        <v>0.0</v>
      </c>
      <c r="Y198" s="30">
        <v>0.0</v>
      </c>
      <c r="Z198" s="30">
        <v>8.0</v>
      </c>
      <c r="AA198" s="30">
        <v>6.0</v>
      </c>
      <c r="AB198" s="30">
        <v>10.0</v>
      </c>
      <c r="AC198" s="30">
        <v>2.0</v>
      </c>
      <c r="AD198" s="30">
        <v>0.0</v>
      </c>
      <c r="AE198" s="30">
        <v>0.0</v>
      </c>
      <c r="AF198" s="30">
        <v>0.0</v>
      </c>
      <c r="AG198" s="30">
        <v>0.0</v>
      </c>
      <c r="AH198" s="30">
        <v>0.0</v>
      </c>
      <c r="AI198" s="30">
        <v>0.0</v>
      </c>
      <c r="AJ198" s="79"/>
    </row>
    <row r="199">
      <c r="A199" s="30">
        <v>14830.6</v>
      </c>
      <c r="B199" s="31">
        <v>44543.0</v>
      </c>
      <c r="C199" s="31">
        <v>44545.0</v>
      </c>
      <c r="D199" s="32" t="s">
        <v>215</v>
      </c>
      <c r="E199" s="32" t="s">
        <v>36</v>
      </c>
      <c r="J199" s="30">
        <v>1.0</v>
      </c>
      <c r="K199" s="30">
        <v>0.0</v>
      </c>
      <c r="L199" s="30">
        <v>0.0</v>
      </c>
      <c r="M199" s="32" t="s">
        <v>39</v>
      </c>
      <c r="N199" s="32" t="s">
        <v>39</v>
      </c>
      <c r="O199" s="30">
        <v>0.0</v>
      </c>
      <c r="P199" s="30">
        <v>0.0</v>
      </c>
      <c r="Q199" s="30">
        <v>0.0</v>
      </c>
      <c r="R199" s="30">
        <v>0.0</v>
      </c>
      <c r="S199" s="30">
        <v>0.0</v>
      </c>
      <c r="T199" s="30">
        <v>0.0</v>
      </c>
      <c r="U199" s="30">
        <v>0.0</v>
      </c>
      <c r="V199" s="30">
        <v>0.0</v>
      </c>
      <c r="W199" s="30">
        <v>5.0</v>
      </c>
      <c r="X199" s="30">
        <v>2.0</v>
      </c>
      <c r="Y199" s="30">
        <v>0.0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8.0</v>
      </c>
      <c r="AF199" s="30">
        <v>4.0</v>
      </c>
      <c r="AG199" s="30">
        <v>5.0</v>
      </c>
      <c r="AH199" s="30">
        <v>0.0</v>
      </c>
      <c r="AI199" s="30">
        <v>1.0</v>
      </c>
      <c r="AJ199" s="79"/>
    </row>
    <row r="200">
      <c r="A200" s="30">
        <v>14831.1</v>
      </c>
      <c r="B200" s="31">
        <v>44543.0</v>
      </c>
      <c r="C200" s="31">
        <v>44545.0</v>
      </c>
      <c r="D200" s="32" t="s">
        <v>215</v>
      </c>
      <c r="E200" s="32" t="s">
        <v>36</v>
      </c>
      <c r="J200" s="30">
        <v>1.0</v>
      </c>
      <c r="K200" s="30">
        <v>0.0</v>
      </c>
      <c r="L200" s="30">
        <v>0.0</v>
      </c>
      <c r="M200" s="32" t="s">
        <v>39</v>
      </c>
      <c r="N200" s="32" t="s">
        <v>39</v>
      </c>
      <c r="O200" s="30">
        <v>0.0</v>
      </c>
      <c r="P200" s="30">
        <v>0.0</v>
      </c>
      <c r="Q200" s="30">
        <v>0.0</v>
      </c>
      <c r="R200" s="30">
        <v>0.0</v>
      </c>
      <c r="S200" s="30">
        <v>0.0</v>
      </c>
      <c r="T200" s="30">
        <v>0.0</v>
      </c>
      <c r="U200" s="30">
        <v>0.0</v>
      </c>
      <c r="V200" s="30">
        <v>0.0</v>
      </c>
      <c r="W200" s="30">
        <v>0.0</v>
      </c>
      <c r="X200" s="30">
        <v>0.0</v>
      </c>
      <c r="Y200" s="30">
        <v>0.0</v>
      </c>
      <c r="Z200" s="30">
        <v>5.0</v>
      </c>
      <c r="AA200" s="30">
        <v>4.0</v>
      </c>
      <c r="AB200" s="30">
        <v>11.0</v>
      </c>
      <c r="AC200" s="30">
        <v>1.0</v>
      </c>
      <c r="AD200" s="30">
        <v>0.0</v>
      </c>
      <c r="AE200" s="30">
        <v>0.0</v>
      </c>
      <c r="AF200" s="30">
        <v>0.0</v>
      </c>
      <c r="AG200" s="30">
        <v>0.0</v>
      </c>
      <c r="AH200" s="30">
        <v>0.0</v>
      </c>
      <c r="AI200" s="30">
        <v>0.0</v>
      </c>
      <c r="AJ200" s="79"/>
    </row>
    <row r="201">
      <c r="A201" s="30">
        <v>14831.2</v>
      </c>
      <c r="B201" s="31">
        <v>44543.0</v>
      </c>
      <c r="C201" s="31">
        <v>44545.0</v>
      </c>
      <c r="D201" s="32" t="s">
        <v>215</v>
      </c>
      <c r="E201" s="32" t="s">
        <v>36</v>
      </c>
      <c r="J201" s="30">
        <v>1.0</v>
      </c>
      <c r="K201" s="30">
        <v>0.0</v>
      </c>
      <c r="L201" s="30">
        <v>0.0</v>
      </c>
      <c r="M201" s="32" t="s">
        <v>39</v>
      </c>
      <c r="N201" s="32" t="s">
        <v>39</v>
      </c>
      <c r="O201" s="30">
        <v>0.0</v>
      </c>
      <c r="P201" s="30">
        <v>0.0</v>
      </c>
      <c r="Q201" s="30">
        <v>0.0</v>
      </c>
      <c r="R201" s="30">
        <v>0.0</v>
      </c>
      <c r="S201" s="30">
        <v>0.0</v>
      </c>
      <c r="T201" s="30">
        <v>0.0</v>
      </c>
      <c r="U201" s="30">
        <v>0.0</v>
      </c>
      <c r="V201" s="30">
        <v>0.0</v>
      </c>
      <c r="W201" s="30">
        <v>0.0</v>
      </c>
      <c r="X201" s="30">
        <v>0.0</v>
      </c>
      <c r="Y201" s="30">
        <v>0.0</v>
      </c>
      <c r="Z201" s="30">
        <v>11.0</v>
      </c>
      <c r="AA201" s="30">
        <v>5.0</v>
      </c>
      <c r="AB201" s="30">
        <v>11.0</v>
      </c>
      <c r="AC201" s="30">
        <v>1.0</v>
      </c>
      <c r="AD201" s="30">
        <v>1.0</v>
      </c>
      <c r="AE201" s="30">
        <v>0.0</v>
      </c>
      <c r="AF201" s="30">
        <v>0.0</v>
      </c>
      <c r="AG201" s="30">
        <v>0.0</v>
      </c>
      <c r="AH201" s="30">
        <v>0.0</v>
      </c>
      <c r="AI201" s="30">
        <v>0.0</v>
      </c>
      <c r="AJ201" s="79"/>
    </row>
    <row r="202">
      <c r="A202" s="30">
        <v>14831.3</v>
      </c>
      <c r="B202" s="31">
        <v>44543.0</v>
      </c>
      <c r="C202" s="31">
        <v>44545.0</v>
      </c>
      <c r="D202" s="32" t="s">
        <v>215</v>
      </c>
      <c r="E202" s="32" t="s">
        <v>36</v>
      </c>
      <c r="J202" s="30">
        <v>1.0</v>
      </c>
      <c r="K202" s="30">
        <v>0.0</v>
      </c>
      <c r="L202" s="30">
        <v>0.0</v>
      </c>
      <c r="M202" s="32" t="s">
        <v>39</v>
      </c>
      <c r="N202" s="32" t="s">
        <v>39</v>
      </c>
      <c r="O202" s="30">
        <v>0.0</v>
      </c>
      <c r="P202" s="30">
        <v>0.0</v>
      </c>
      <c r="Q202" s="30">
        <v>0.0</v>
      </c>
      <c r="R202" s="30">
        <v>0.0</v>
      </c>
      <c r="S202" s="30">
        <v>0.0</v>
      </c>
      <c r="T202" s="30">
        <v>0.0</v>
      </c>
      <c r="U202" s="30">
        <v>0.0</v>
      </c>
      <c r="V202" s="30">
        <v>0.0</v>
      </c>
      <c r="W202" s="30">
        <v>0.0</v>
      </c>
      <c r="X202" s="30">
        <v>0.0</v>
      </c>
      <c r="Y202" s="30">
        <v>0.0</v>
      </c>
      <c r="Z202" s="30">
        <v>0.0</v>
      </c>
      <c r="AA202" s="30">
        <v>0.0</v>
      </c>
      <c r="AB202" s="30">
        <v>0.0</v>
      </c>
      <c r="AC202" s="30">
        <v>0.0</v>
      </c>
      <c r="AD202" s="30">
        <v>0.0</v>
      </c>
      <c r="AE202" s="30">
        <v>10.0</v>
      </c>
      <c r="AF202" s="30">
        <v>3.0</v>
      </c>
      <c r="AG202" s="30">
        <v>10.0</v>
      </c>
      <c r="AH202" s="30">
        <v>1.0</v>
      </c>
      <c r="AI202" s="30">
        <v>0.0</v>
      </c>
      <c r="AJ202" s="79"/>
    </row>
    <row r="203">
      <c r="A203" s="30">
        <v>14832.1</v>
      </c>
      <c r="B203" s="31">
        <v>44543.0</v>
      </c>
      <c r="C203" s="31">
        <v>44543.0</v>
      </c>
      <c r="D203" s="32" t="s">
        <v>55</v>
      </c>
      <c r="E203" s="32" t="s">
        <v>36</v>
      </c>
      <c r="F203" s="32" t="s">
        <v>56</v>
      </c>
      <c r="G203" s="33" t="s">
        <v>38</v>
      </c>
      <c r="H203" s="34">
        <v>27603.0</v>
      </c>
      <c r="I203" s="35"/>
      <c r="J203" s="30">
        <v>0.0</v>
      </c>
      <c r="K203" s="30">
        <v>1.0</v>
      </c>
      <c r="L203" s="30">
        <v>0.0</v>
      </c>
      <c r="M203" s="32" t="s">
        <v>49</v>
      </c>
      <c r="N203" s="32" t="s">
        <v>39</v>
      </c>
      <c r="O203" s="30">
        <v>1.0</v>
      </c>
      <c r="P203" s="30">
        <v>0.0</v>
      </c>
      <c r="Q203" s="30">
        <v>0.0</v>
      </c>
      <c r="R203" s="30">
        <v>0.0</v>
      </c>
      <c r="S203" s="30">
        <v>0.0</v>
      </c>
      <c r="T203" s="30">
        <v>0.0</v>
      </c>
      <c r="U203" s="30">
        <v>0.0</v>
      </c>
      <c r="V203" s="30">
        <v>0.0</v>
      </c>
      <c r="W203" s="30">
        <v>0.0</v>
      </c>
      <c r="X203" s="30">
        <v>0.0</v>
      </c>
      <c r="Y203" s="30">
        <v>1.0</v>
      </c>
      <c r="Z203" s="30">
        <v>0.0</v>
      </c>
      <c r="AA203" s="30">
        <v>0.0</v>
      </c>
      <c r="AB203" s="30">
        <v>0.0</v>
      </c>
      <c r="AC203" s="30">
        <v>0.0</v>
      </c>
      <c r="AD203" s="30">
        <v>0.0</v>
      </c>
      <c r="AE203" s="30">
        <v>0.0</v>
      </c>
      <c r="AF203" s="30">
        <v>0.0</v>
      </c>
      <c r="AG203" s="30">
        <v>0.0</v>
      </c>
      <c r="AH203" s="30">
        <v>0.0</v>
      </c>
      <c r="AI203" s="30">
        <v>0.0</v>
      </c>
      <c r="AJ203" s="79"/>
    </row>
    <row r="204">
      <c r="A204" s="30">
        <v>14833.1</v>
      </c>
      <c r="B204" s="31">
        <v>44543.0</v>
      </c>
      <c r="C204" s="67"/>
      <c r="D204" s="32" t="s">
        <v>321</v>
      </c>
      <c r="E204" s="32" t="s">
        <v>46</v>
      </c>
      <c r="F204" s="32" t="s">
        <v>360</v>
      </c>
      <c r="G204" s="33" t="s">
        <v>38</v>
      </c>
      <c r="H204" s="34">
        <v>27601.0</v>
      </c>
      <c r="I204" s="35"/>
      <c r="J204" s="30">
        <v>0.0</v>
      </c>
      <c r="K204" s="30">
        <v>1.0</v>
      </c>
      <c r="L204" s="30">
        <v>0.0</v>
      </c>
      <c r="M204" s="32" t="s">
        <v>49</v>
      </c>
      <c r="N204" s="32" t="s">
        <v>39</v>
      </c>
      <c r="O204" s="30">
        <v>0.0</v>
      </c>
      <c r="P204" s="30">
        <v>0.0</v>
      </c>
      <c r="Q204" s="30">
        <v>0.0</v>
      </c>
      <c r="R204" s="30">
        <v>0.0</v>
      </c>
      <c r="S204" s="30">
        <v>0.0</v>
      </c>
      <c r="T204" s="30">
        <v>0.0</v>
      </c>
      <c r="U204" s="30">
        <v>0.0</v>
      </c>
      <c r="V204" s="30">
        <v>0.0</v>
      </c>
      <c r="W204" s="30">
        <v>0.0</v>
      </c>
      <c r="X204" s="30">
        <v>0.0</v>
      </c>
      <c r="Y204" s="30">
        <v>0.0</v>
      </c>
      <c r="Z204" s="30">
        <v>0.0</v>
      </c>
      <c r="AA204" s="30">
        <v>0.0</v>
      </c>
      <c r="AB204" s="30">
        <v>0.0</v>
      </c>
      <c r="AC204" s="30">
        <v>0.0</v>
      </c>
      <c r="AD204" s="30">
        <v>0.0</v>
      </c>
      <c r="AE204" s="30">
        <v>0.0</v>
      </c>
      <c r="AF204" s="30">
        <v>0.0</v>
      </c>
      <c r="AG204" s="30">
        <v>0.0</v>
      </c>
      <c r="AH204" s="30">
        <v>0.0</v>
      </c>
      <c r="AI204" s="30">
        <v>0.0</v>
      </c>
      <c r="AJ204" s="79"/>
    </row>
    <row r="205">
      <c r="A205" s="30">
        <v>14833.2</v>
      </c>
      <c r="B205" s="31">
        <v>44543.0</v>
      </c>
      <c r="C205" s="67"/>
      <c r="D205" s="32" t="s">
        <v>321</v>
      </c>
      <c r="E205" s="32" t="s">
        <v>46</v>
      </c>
      <c r="F205" s="32" t="s">
        <v>467</v>
      </c>
      <c r="G205" s="33" t="s">
        <v>107</v>
      </c>
      <c r="H205" s="34">
        <v>27518.0</v>
      </c>
      <c r="I205" s="35"/>
      <c r="J205" s="30">
        <v>0.0</v>
      </c>
      <c r="K205" s="30">
        <v>1.0</v>
      </c>
      <c r="L205" s="30">
        <v>0.0</v>
      </c>
      <c r="M205" s="32" t="s">
        <v>39</v>
      </c>
      <c r="N205" s="32" t="s">
        <v>39</v>
      </c>
      <c r="O205" s="30">
        <v>0.0</v>
      </c>
      <c r="P205" s="30">
        <v>0.0</v>
      </c>
      <c r="Q205" s="30">
        <v>0.0</v>
      </c>
      <c r="R205" s="30">
        <v>0.0</v>
      </c>
      <c r="S205" s="30">
        <v>0.0</v>
      </c>
      <c r="T205" s="30">
        <v>0.0</v>
      </c>
      <c r="U205" s="30">
        <v>0.0</v>
      </c>
      <c r="V205" s="30">
        <v>0.0</v>
      </c>
      <c r="W205" s="30">
        <v>0.0</v>
      </c>
      <c r="X205" s="30">
        <v>0.0</v>
      </c>
      <c r="Y205" s="30">
        <v>0.0</v>
      </c>
      <c r="Z205" s="30">
        <v>0.0</v>
      </c>
      <c r="AA205" s="30">
        <v>0.0</v>
      </c>
      <c r="AB205" s="30">
        <v>0.0</v>
      </c>
      <c r="AC205" s="30">
        <v>0.0</v>
      </c>
      <c r="AD205" s="30">
        <v>0.0</v>
      </c>
      <c r="AE205" s="30">
        <v>0.0</v>
      </c>
      <c r="AF205" s="30">
        <v>0.0</v>
      </c>
      <c r="AG205" s="30">
        <v>0.0</v>
      </c>
      <c r="AH205" s="30">
        <v>0.0</v>
      </c>
      <c r="AI205" s="30">
        <v>0.0</v>
      </c>
      <c r="AJ205" s="79"/>
    </row>
    <row r="206">
      <c r="A206" s="30">
        <v>14833.3</v>
      </c>
      <c r="B206" s="31">
        <v>44543.0</v>
      </c>
      <c r="C206" s="67"/>
      <c r="D206" s="32" t="s">
        <v>321</v>
      </c>
      <c r="E206" s="33" t="s">
        <v>46</v>
      </c>
      <c r="I206" s="35"/>
      <c r="J206" s="30">
        <v>1.0</v>
      </c>
      <c r="K206" s="30">
        <v>0.0</v>
      </c>
      <c r="L206" s="30">
        <v>0.0</v>
      </c>
      <c r="M206" s="32" t="s">
        <v>49</v>
      </c>
      <c r="N206" s="32" t="s">
        <v>39</v>
      </c>
      <c r="O206" s="30">
        <v>0.0</v>
      </c>
      <c r="P206" s="30">
        <v>0.0</v>
      </c>
      <c r="Q206" s="30">
        <v>0.0</v>
      </c>
      <c r="R206" s="30">
        <v>0.0</v>
      </c>
      <c r="S206" s="30">
        <v>0.0</v>
      </c>
      <c r="T206" s="30">
        <v>0.0</v>
      </c>
      <c r="U206" s="30">
        <v>0.0</v>
      </c>
      <c r="V206" s="30">
        <v>0.0</v>
      </c>
      <c r="W206" s="30">
        <v>0.0</v>
      </c>
      <c r="X206" s="30">
        <v>0.0</v>
      </c>
      <c r="Y206" s="30">
        <v>0.0</v>
      </c>
      <c r="Z206" s="30">
        <v>0.0</v>
      </c>
      <c r="AA206" s="30">
        <v>0.0</v>
      </c>
      <c r="AB206" s="30">
        <v>0.0</v>
      </c>
      <c r="AC206" s="30">
        <v>0.0</v>
      </c>
      <c r="AD206" s="30">
        <v>0.0</v>
      </c>
      <c r="AE206" s="30">
        <v>0.0</v>
      </c>
      <c r="AF206" s="30">
        <v>0.0</v>
      </c>
      <c r="AG206" s="30">
        <v>0.0</v>
      </c>
      <c r="AH206" s="30">
        <v>0.0</v>
      </c>
      <c r="AI206" s="30">
        <v>0.0</v>
      </c>
      <c r="AJ206" s="79"/>
    </row>
    <row r="207">
      <c r="A207" s="30">
        <v>14833.4</v>
      </c>
      <c r="B207" s="31">
        <v>44543.0</v>
      </c>
      <c r="C207" s="67"/>
      <c r="D207" s="32" t="s">
        <v>321</v>
      </c>
      <c r="E207" s="33" t="s">
        <v>46</v>
      </c>
      <c r="I207" s="35"/>
      <c r="J207" s="30">
        <v>0.0</v>
      </c>
      <c r="K207" s="30">
        <v>0.0</v>
      </c>
      <c r="L207" s="30">
        <v>1.0</v>
      </c>
      <c r="M207" s="32" t="s">
        <v>49</v>
      </c>
      <c r="N207" s="32" t="s">
        <v>39</v>
      </c>
      <c r="O207" s="30">
        <v>0.0</v>
      </c>
      <c r="P207" s="30">
        <v>0.0</v>
      </c>
      <c r="Q207" s="30">
        <v>0.0</v>
      </c>
      <c r="R207" s="30">
        <v>0.0</v>
      </c>
      <c r="S207" s="30">
        <v>0.0</v>
      </c>
      <c r="T207" s="30">
        <v>0.0</v>
      </c>
      <c r="U207" s="30">
        <v>0.0</v>
      </c>
      <c r="V207" s="30">
        <v>0.0</v>
      </c>
      <c r="W207" s="30">
        <v>0.0</v>
      </c>
      <c r="X207" s="30">
        <v>0.0</v>
      </c>
      <c r="Y207" s="30">
        <v>0.0</v>
      </c>
      <c r="Z207" s="30">
        <v>0.0</v>
      </c>
      <c r="AA207" s="30">
        <v>0.0</v>
      </c>
      <c r="AB207" s="30">
        <v>0.0</v>
      </c>
      <c r="AC207" s="30">
        <v>0.0</v>
      </c>
      <c r="AD207" s="30">
        <v>0.0</v>
      </c>
      <c r="AE207" s="30">
        <v>0.0</v>
      </c>
      <c r="AF207" s="30">
        <v>0.0</v>
      </c>
      <c r="AG207" s="30">
        <v>0.0</v>
      </c>
      <c r="AH207" s="30">
        <v>0.0</v>
      </c>
      <c r="AI207" s="30">
        <v>0.0</v>
      </c>
      <c r="AJ207" s="79"/>
    </row>
    <row r="208">
      <c r="A208" s="30">
        <v>14834.1</v>
      </c>
      <c r="B208" s="31">
        <v>44543.0</v>
      </c>
      <c r="C208" s="31">
        <v>44544.0</v>
      </c>
      <c r="D208" s="32" t="s">
        <v>497</v>
      </c>
      <c r="E208" s="33" t="s">
        <v>36</v>
      </c>
      <c r="F208" s="32" t="s">
        <v>204</v>
      </c>
      <c r="G208" s="33" t="s">
        <v>38</v>
      </c>
      <c r="H208" s="34">
        <v>27617.0</v>
      </c>
      <c r="I208" s="35"/>
      <c r="J208" s="30">
        <v>0.0</v>
      </c>
      <c r="K208" s="30">
        <v>1.0</v>
      </c>
      <c r="L208" s="30">
        <v>0.0</v>
      </c>
      <c r="M208" s="32" t="s">
        <v>49</v>
      </c>
      <c r="N208" s="32" t="s">
        <v>39</v>
      </c>
      <c r="O208" s="30">
        <v>0.0</v>
      </c>
      <c r="P208" s="30">
        <v>11.0</v>
      </c>
      <c r="Q208" s="30">
        <v>6.0</v>
      </c>
      <c r="R208" s="30">
        <v>0.0</v>
      </c>
      <c r="S208" s="30">
        <v>0.0</v>
      </c>
      <c r="T208" s="30">
        <v>1.0</v>
      </c>
      <c r="U208" s="30">
        <v>0.0</v>
      </c>
      <c r="V208" s="30">
        <v>0.0</v>
      </c>
      <c r="W208" s="30">
        <v>0.0</v>
      </c>
      <c r="X208" s="30">
        <v>0.0</v>
      </c>
      <c r="Y208" s="30">
        <v>0.0</v>
      </c>
      <c r="Z208" s="30">
        <v>0.0</v>
      </c>
      <c r="AA208" s="30">
        <v>0.0</v>
      </c>
      <c r="AB208" s="30">
        <v>0.0</v>
      </c>
      <c r="AC208" s="30">
        <v>0.0</v>
      </c>
      <c r="AD208" s="30">
        <v>0.0</v>
      </c>
      <c r="AE208" s="30">
        <v>0.0</v>
      </c>
      <c r="AF208" s="30">
        <v>0.0</v>
      </c>
      <c r="AG208" s="30">
        <v>0.0</v>
      </c>
      <c r="AH208" s="30">
        <v>0.0</v>
      </c>
      <c r="AI208" s="30">
        <v>0.0</v>
      </c>
      <c r="AJ208" s="79"/>
    </row>
    <row r="209">
      <c r="A209" s="30">
        <v>14835.1</v>
      </c>
      <c r="B209" s="31">
        <v>44543.0</v>
      </c>
      <c r="C209" s="67"/>
      <c r="D209" s="32" t="s">
        <v>479</v>
      </c>
      <c r="E209" s="32" t="s">
        <v>36</v>
      </c>
      <c r="F209" s="32" t="s">
        <v>176</v>
      </c>
      <c r="G209" s="33" t="s">
        <v>107</v>
      </c>
      <c r="H209" s="34">
        <v>27513.0</v>
      </c>
      <c r="I209" s="35"/>
      <c r="J209" s="30">
        <v>0.0</v>
      </c>
      <c r="K209" s="30">
        <v>1.0</v>
      </c>
      <c r="L209" s="30">
        <v>0.0</v>
      </c>
      <c r="M209" s="32" t="s">
        <v>49</v>
      </c>
      <c r="N209" s="32" t="s">
        <v>39</v>
      </c>
      <c r="O209" s="30">
        <v>0.0</v>
      </c>
      <c r="P209" s="30">
        <v>0.0</v>
      </c>
      <c r="Q209" s="30">
        <v>0.0</v>
      </c>
      <c r="R209" s="30">
        <v>0.0</v>
      </c>
      <c r="S209" s="30">
        <v>0.0</v>
      </c>
      <c r="T209" s="30">
        <v>0.0</v>
      </c>
      <c r="U209" s="30">
        <v>0.0</v>
      </c>
      <c r="V209" s="30">
        <v>0.0</v>
      </c>
      <c r="W209" s="30">
        <v>0.0</v>
      </c>
      <c r="X209" s="30">
        <v>0.0</v>
      </c>
      <c r="Y209" s="30">
        <v>0.0</v>
      </c>
      <c r="Z209" s="30">
        <v>0.0</v>
      </c>
      <c r="AA209" s="30">
        <v>0.0</v>
      </c>
      <c r="AB209" s="30">
        <v>0.0</v>
      </c>
      <c r="AC209" s="30">
        <v>0.0</v>
      </c>
      <c r="AD209" s="30">
        <v>0.0</v>
      </c>
      <c r="AE209" s="30">
        <v>0.0</v>
      </c>
      <c r="AF209" s="30">
        <v>0.0</v>
      </c>
      <c r="AG209" s="30">
        <v>0.0</v>
      </c>
      <c r="AH209" s="30">
        <v>0.0</v>
      </c>
      <c r="AI209" s="30">
        <v>0.0</v>
      </c>
      <c r="AJ209" s="79"/>
    </row>
    <row r="210">
      <c r="A210" s="30">
        <v>14836.1</v>
      </c>
      <c r="B210" s="31">
        <v>44544.0</v>
      </c>
      <c r="C210" s="31">
        <v>44545.0</v>
      </c>
      <c r="D210" s="32" t="s">
        <v>482</v>
      </c>
      <c r="E210" s="32" t="s">
        <v>36</v>
      </c>
      <c r="F210" s="32" t="s">
        <v>145</v>
      </c>
      <c r="G210" s="33" t="s">
        <v>107</v>
      </c>
      <c r="H210" s="34">
        <v>27511.0</v>
      </c>
      <c r="I210" s="35"/>
      <c r="J210" s="30">
        <v>0.0</v>
      </c>
      <c r="K210" s="30">
        <v>1.0</v>
      </c>
      <c r="L210" s="30">
        <v>0.0</v>
      </c>
      <c r="M210" s="32" t="s">
        <v>39</v>
      </c>
      <c r="N210" s="32" t="s">
        <v>39</v>
      </c>
      <c r="O210" s="30">
        <v>0.0</v>
      </c>
      <c r="P210" s="30">
        <v>0.0</v>
      </c>
      <c r="Q210" s="30">
        <v>0.0</v>
      </c>
      <c r="R210" s="30">
        <v>0.0</v>
      </c>
      <c r="S210" s="30">
        <v>0.0</v>
      </c>
      <c r="T210" s="30">
        <v>0.0</v>
      </c>
      <c r="U210" s="30">
        <v>1.0</v>
      </c>
      <c r="V210" s="30">
        <v>0.0</v>
      </c>
      <c r="W210" s="30">
        <v>0.0</v>
      </c>
      <c r="X210" s="30">
        <v>0.0</v>
      </c>
      <c r="Y210" s="30">
        <v>1.0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79"/>
    </row>
    <row r="211">
      <c r="A211" s="30">
        <v>14837.1</v>
      </c>
      <c r="B211" s="31">
        <v>44544.0</v>
      </c>
      <c r="C211" s="67"/>
      <c r="D211" s="32" t="s">
        <v>362</v>
      </c>
      <c r="E211" s="32" t="s">
        <v>36</v>
      </c>
      <c r="F211" s="32" t="s">
        <v>365</v>
      </c>
      <c r="G211" s="32" t="s">
        <v>54</v>
      </c>
      <c r="H211" s="30">
        <v>27540.0</v>
      </c>
      <c r="I211" s="37"/>
      <c r="J211" s="30">
        <v>0.0</v>
      </c>
      <c r="K211" s="30">
        <v>1.0</v>
      </c>
      <c r="L211" s="30">
        <v>0.0</v>
      </c>
      <c r="M211" s="32" t="s">
        <v>39</v>
      </c>
      <c r="N211" s="32" t="s">
        <v>39</v>
      </c>
      <c r="O211" s="30">
        <v>0.0</v>
      </c>
      <c r="P211" s="30">
        <v>0.0</v>
      </c>
      <c r="Q211" s="30">
        <v>0.0</v>
      </c>
      <c r="R211" s="30">
        <v>0.0</v>
      </c>
      <c r="S211" s="30">
        <v>0.0</v>
      </c>
      <c r="T211" s="30">
        <v>0.0</v>
      </c>
      <c r="U211" s="30">
        <v>0.0</v>
      </c>
      <c r="V211" s="30">
        <v>0.0</v>
      </c>
      <c r="W211" s="30">
        <v>0.0</v>
      </c>
      <c r="X211" s="30">
        <v>0.0</v>
      </c>
      <c r="Y211" s="30">
        <v>0.0</v>
      </c>
      <c r="Z211" s="30">
        <v>0.0</v>
      </c>
      <c r="AA211" s="30">
        <v>0.0</v>
      </c>
      <c r="AB211" s="30">
        <v>0.0</v>
      </c>
      <c r="AC211" s="30">
        <v>0.0</v>
      </c>
      <c r="AD211" s="30">
        <v>0.0</v>
      </c>
      <c r="AE211" s="30">
        <v>0.0</v>
      </c>
      <c r="AF211" s="30">
        <v>0.0</v>
      </c>
      <c r="AG211" s="30">
        <v>0.0</v>
      </c>
      <c r="AH211" s="30">
        <v>0.0</v>
      </c>
      <c r="AI211" s="30">
        <v>0.0</v>
      </c>
      <c r="AJ211" s="79"/>
    </row>
    <row r="212">
      <c r="A212" s="30">
        <v>14837.2</v>
      </c>
      <c r="B212" s="31">
        <v>44544.0</v>
      </c>
      <c r="C212" s="67"/>
      <c r="D212" s="32" t="s">
        <v>362</v>
      </c>
      <c r="E212" s="32" t="s">
        <v>36</v>
      </c>
      <c r="J212" s="30">
        <v>1.0</v>
      </c>
      <c r="K212" s="30">
        <v>0.0</v>
      </c>
      <c r="L212" s="30">
        <v>0.0</v>
      </c>
      <c r="M212" s="32" t="s">
        <v>39</v>
      </c>
      <c r="N212" s="32" t="s">
        <v>39</v>
      </c>
      <c r="O212" s="30">
        <v>0.0</v>
      </c>
      <c r="P212" s="30">
        <v>0.0</v>
      </c>
      <c r="Q212" s="30">
        <v>0.0</v>
      </c>
      <c r="R212" s="30">
        <v>0.0</v>
      </c>
      <c r="S212" s="30">
        <v>0.0</v>
      </c>
      <c r="T212" s="30">
        <v>0.0</v>
      </c>
      <c r="U212" s="30">
        <v>0.0</v>
      </c>
      <c r="V212" s="30">
        <v>0.0</v>
      </c>
      <c r="W212" s="30">
        <v>0.0</v>
      </c>
      <c r="X212" s="30">
        <v>0.0</v>
      </c>
      <c r="Y212" s="30">
        <v>0.0</v>
      </c>
      <c r="Z212" s="30">
        <v>0.0</v>
      </c>
      <c r="AA212" s="30">
        <v>0.0</v>
      </c>
      <c r="AB212" s="30">
        <v>0.0</v>
      </c>
      <c r="AC212" s="30">
        <v>0.0</v>
      </c>
      <c r="AD212" s="30">
        <v>0.0</v>
      </c>
      <c r="AE212" s="30">
        <v>0.0</v>
      </c>
      <c r="AF212" s="30">
        <v>0.0</v>
      </c>
      <c r="AG212" s="30">
        <v>0.0</v>
      </c>
      <c r="AH212" s="30">
        <v>0.0</v>
      </c>
      <c r="AI212" s="30">
        <v>0.0</v>
      </c>
      <c r="AJ212" s="79"/>
    </row>
    <row r="213">
      <c r="A213" s="30">
        <v>14838.1</v>
      </c>
      <c r="B213" s="31">
        <v>44544.0</v>
      </c>
      <c r="C213" s="67"/>
      <c r="D213" s="32" t="s">
        <v>255</v>
      </c>
      <c r="E213" s="32" t="s">
        <v>36</v>
      </c>
      <c r="F213" s="32" t="s">
        <v>314</v>
      </c>
      <c r="G213" s="33" t="s">
        <v>38</v>
      </c>
      <c r="H213" s="34">
        <v>27606.0</v>
      </c>
      <c r="I213" s="35"/>
      <c r="J213" s="30">
        <v>0.0</v>
      </c>
      <c r="K213" s="30">
        <v>1.0</v>
      </c>
      <c r="L213" s="30">
        <v>0.0</v>
      </c>
      <c r="M213" s="32" t="s">
        <v>39</v>
      </c>
      <c r="N213" s="32" t="s">
        <v>39</v>
      </c>
      <c r="O213" s="30">
        <v>0.0</v>
      </c>
      <c r="P213" s="30">
        <v>0.0</v>
      </c>
      <c r="Q213" s="30">
        <v>0.0</v>
      </c>
      <c r="R213" s="30">
        <v>0.0</v>
      </c>
      <c r="S213" s="30">
        <v>0.0</v>
      </c>
      <c r="T213" s="30">
        <v>0.0</v>
      </c>
      <c r="U213" s="30">
        <v>0.0</v>
      </c>
      <c r="V213" s="30">
        <v>0.0</v>
      </c>
      <c r="W213" s="30">
        <v>0.0</v>
      </c>
      <c r="X213" s="30">
        <v>0.0</v>
      </c>
      <c r="Y213" s="30">
        <v>0.0</v>
      </c>
      <c r="Z213" s="30">
        <v>0.0</v>
      </c>
      <c r="AA213" s="30">
        <v>0.0</v>
      </c>
      <c r="AB213" s="30">
        <v>0.0</v>
      </c>
      <c r="AC213" s="30">
        <v>0.0</v>
      </c>
      <c r="AD213" s="30">
        <v>0.0</v>
      </c>
      <c r="AE213" s="30">
        <v>0.0</v>
      </c>
      <c r="AF213" s="30">
        <v>0.0</v>
      </c>
      <c r="AG213" s="30">
        <v>0.0</v>
      </c>
      <c r="AH213" s="30">
        <v>0.0</v>
      </c>
      <c r="AI213" s="30">
        <v>0.0</v>
      </c>
      <c r="AJ213" s="79"/>
    </row>
    <row r="214">
      <c r="A214" s="30">
        <v>14838.2</v>
      </c>
      <c r="B214" s="31">
        <v>44544.0</v>
      </c>
      <c r="C214" s="67"/>
      <c r="D214" s="32" t="s">
        <v>255</v>
      </c>
      <c r="E214" s="32" t="s">
        <v>36</v>
      </c>
      <c r="F214" s="32" t="s">
        <v>314</v>
      </c>
      <c r="G214" s="32" t="s">
        <v>38</v>
      </c>
      <c r="H214" s="30">
        <v>27606.0</v>
      </c>
      <c r="I214" s="37"/>
      <c r="J214" s="30">
        <v>0.0</v>
      </c>
      <c r="K214" s="30">
        <v>1.0</v>
      </c>
      <c r="L214" s="30">
        <v>0.0</v>
      </c>
      <c r="M214" s="32" t="s">
        <v>39</v>
      </c>
      <c r="N214" s="32" t="s">
        <v>39</v>
      </c>
      <c r="O214" s="30">
        <v>0.0</v>
      </c>
      <c r="P214" s="30">
        <v>0.0</v>
      </c>
      <c r="Q214" s="30">
        <v>0.0</v>
      </c>
      <c r="R214" s="30">
        <v>0.0</v>
      </c>
      <c r="S214" s="30">
        <v>0.0</v>
      </c>
      <c r="T214" s="30">
        <v>0.0</v>
      </c>
      <c r="U214" s="30">
        <v>0.0</v>
      </c>
      <c r="V214" s="30">
        <v>0.0</v>
      </c>
      <c r="W214" s="30">
        <v>0.0</v>
      </c>
      <c r="X214" s="30">
        <v>0.0</v>
      </c>
      <c r="Y214" s="30">
        <v>0.0</v>
      </c>
      <c r="Z214" s="30">
        <v>0.0</v>
      </c>
      <c r="AA214" s="30">
        <v>0.0</v>
      </c>
      <c r="AB214" s="30">
        <v>0.0</v>
      </c>
      <c r="AC214" s="30">
        <v>0.0</v>
      </c>
      <c r="AD214" s="30">
        <v>0.0</v>
      </c>
      <c r="AE214" s="30">
        <v>0.0</v>
      </c>
      <c r="AF214" s="30">
        <v>0.0</v>
      </c>
      <c r="AG214" s="30">
        <v>0.0</v>
      </c>
      <c r="AH214" s="30">
        <v>0.0</v>
      </c>
      <c r="AI214" s="30">
        <v>0.0</v>
      </c>
      <c r="AJ214" s="79"/>
    </row>
    <row r="215">
      <c r="A215" s="30">
        <v>14839.1</v>
      </c>
      <c r="B215" s="31">
        <v>44544.0</v>
      </c>
      <c r="C215" s="67"/>
      <c r="D215" s="32" t="s">
        <v>82</v>
      </c>
      <c r="E215" s="32" t="s">
        <v>36</v>
      </c>
      <c r="F215" s="32" t="s">
        <v>265</v>
      </c>
      <c r="G215" s="33" t="s">
        <v>38</v>
      </c>
      <c r="H215" s="34">
        <v>27608.0</v>
      </c>
      <c r="I215" s="35"/>
      <c r="J215" s="30">
        <v>0.0</v>
      </c>
      <c r="K215" s="30">
        <v>1.0</v>
      </c>
      <c r="L215" s="30">
        <v>0.0</v>
      </c>
      <c r="M215" s="32" t="s">
        <v>39</v>
      </c>
      <c r="N215" s="32" t="s">
        <v>39</v>
      </c>
      <c r="O215" s="30">
        <v>0.0</v>
      </c>
      <c r="P215" s="30">
        <v>0.0</v>
      </c>
      <c r="Q215" s="30">
        <v>0.0</v>
      </c>
      <c r="R215" s="30">
        <v>0.0</v>
      </c>
      <c r="S215" s="30">
        <v>0.0</v>
      </c>
      <c r="T215" s="30">
        <v>0.0</v>
      </c>
      <c r="U215" s="30">
        <v>0.0</v>
      </c>
      <c r="V215" s="30">
        <v>0.0</v>
      </c>
      <c r="W215" s="30">
        <v>0.0</v>
      </c>
      <c r="X215" s="30">
        <v>0.0</v>
      </c>
      <c r="Y215" s="30">
        <v>0.0</v>
      </c>
      <c r="Z215" s="30">
        <v>0.0</v>
      </c>
      <c r="AA215" s="30">
        <v>0.0</v>
      </c>
      <c r="AB215" s="30">
        <v>0.0</v>
      </c>
      <c r="AC215" s="30">
        <v>0.0</v>
      </c>
      <c r="AD215" s="30">
        <v>0.0</v>
      </c>
      <c r="AE215" s="30">
        <v>0.0</v>
      </c>
      <c r="AF215" s="30">
        <v>0.0</v>
      </c>
      <c r="AG215" s="30">
        <v>0.0</v>
      </c>
      <c r="AH215" s="30">
        <v>0.0</v>
      </c>
      <c r="AI215" s="30">
        <v>0.0</v>
      </c>
      <c r="AJ215" s="79"/>
    </row>
    <row r="216">
      <c r="A216" s="30">
        <v>14840.1</v>
      </c>
      <c r="B216" s="31">
        <v>44544.0</v>
      </c>
      <c r="C216" s="67"/>
      <c r="D216" s="32" t="s">
        <v>482</v>
      </c>
      <c r="E216" s="33" t="s">
        <v>36</v>
      </c>
      <c r="F216" s="32" t="s">
        <v>145</v>
      </c>
      <c r="G216" s="32" t="s">
        <v>107</v>
      </c>
      <c r="H216" s="30">
        <v>27511.0</v>
      </c>
      <c r="I216" s="35"/>
      <c r="J216" s="30">
        <v>0.0</v>
      </c>
      <c r="K216" s="30">
        <v>1.0</v>
      </c>
      <c r="L216" s="30">
        <v>0.0</v>
      </c>
      <c r="M216" s="32" t="s">
        <v>39</v>
      </c>
      <c r="N216" s="32" t="s">
        <v>39</v>
      </c>
      <c r="O216" s="30">
        <v>0.0</v>
      </c>
      <c r="P216" s="30">
        <v>0.0</v>
      </c>
      <c r="Q216" s="30">
        <v>0.0</v>
      </c>
      <c r="R216" s="30">
        <v>0.0</v>
      </c>
      <c r="S216" s="30">
        <v>0.0</v>
      </c>
      <c r="T216" s="30">
        <v>0.0</v>
      </c>
      <c r="U216" s="30">
        <v>0.0</v>
      </c>
      <c r="V216" s="30">
        <v>0.0</v>
      </c>
      <c r="W216" s="30">
        <v>0.0</v>
      </c>
      <c r="X216" s="30">
        <v>0.0</v>
      </c>
      <c r="Y216" s="30">
        <v>0.0</v>
      </c>
      <c r="Z216" s="30">
        <v>0.0</v>
      </c>
      <c r="AA216" s="30">
        <v>0.0</v>
      </c>
      <c r="AB216" s="30">
        <v>0.0</v>
      </c>
      <c r="AC216" s="30">
        <v>0.0</v>
      </c>
      <c r="AD216" s="30">
        <v>0.0</v>
      </c>
      <c r="AE216" s="30">
        <v>0.0</v>
      </c>
      <c r="AF216" s="30">
        <v>0.0</v>
      </c>
      <c r="AG216" s="30">
        <v>0.0</v>
      </c>
      <c r="AH216" s="30">
        <v>0.0</v>
      </c>
      <c r="AI216" s="30">
        <v>0.0</v>
      </c>
      <c r="AJ216" s="79"/>
    </row>
    <row r="217">
      <c r="A217" s="30">
        <v>14840.2</v>
      </c>
      <c r="B217" s="31">
        <v>44544.0</v>
      </c>
      <c r="C217" s="67"/>
      <c r="D217" s="32" t="s">
        <v>482</v>
      </c>
      <c r="E217" s="32" t="s">
        <v>36</v>
      </c>
      <c r="F217" s="32" t="s">
        <v>145</v>
      </c>
      <c r="G217" s="33" t="s">
        <v>107</v>
      </c>
      <c r="H217" s="34">
        <v>27511.0</v>
      </c>
      <c r="I217" s="35"/>
      <c r="J217" s="30">
        <v>0.0</v>
      </c>
      <c r="K217" s="30">
        <v>1.0</v>
      </c>
      <c r="L217" s="30">
        <v>0.0</v>
      </c>
      <c r="M217" s="32" t="s">
        <v>39</v>
      </c>
      <c r="N217" s="32" t="s">
        <v>39</v>
      </c>
      <c r="O217" s="30">
        <v>0.0</v>
      </c>
      <c r="P217" s="30">
        <v>0.0</v>
      </c>
      <c r="Q217" s="30">
        <v>0.0</v>
      </c>
      <c r="R217" s="30">
        <v>0.0</v>
      </c>
      <c r="S217" s="30">
        <v>0.0</v>
      </c>
      <c r="T217" s="30">
        <v>0.0</v>
      </c>
      <c r="U217" s="30">
        <v>0.0</v>
      </c>
      <c r="V217" s="30">
        <v>0.0</v>
      </c>
      <c r="W217" s="30">
        <v>0.0</v>
      </c>
      <c r="X217" s="30">
        <v>0.0</v>
      </c>
      <c r="Y217" s="30">
        <v>0.0</v>
      </c>
      <c r="Z217" s="30">
        <v>0.0</v>
      </c>
      <c r="AA217" s="30">
        <v>0.0</v>
      </c>
      <c r="AB217" s="30">
        <v>0.0</v>
      </c>
      <c r="AC217" s="30">
        <v>0.0</v>
      </c>
      <c r="AD217" s="30">
        <v>0.0</v>
      </c>
      <c r="AE217" s="30">
        <v>0.0</v>
      </c>
      <c r="AF217" s="30">
        <v>0.0</v>
      </c>
      <c r="AG217" s="30">
        <v>0.0</v>
      </c>
      <c r="AH217" s="30">
        <v>0.0</v>
      </c>
      <c r="AI217" s="30">
        <v>0.0</v>
      </c>
      <c r="AJ217" s="79"/>
    </row>
    <row r="218">
      <c r="A218" s="30">
        <v>14840.3</v>
      </c>
      <c r="B218" s="31">
        <v>44544.0</v>
      </c>
      <c r="C218" s="67"/>
      <c r="D218" s="32" t="s">
        <v>482</v>
      </c>
      <c r="E218" s="32" t="s">
        <v>36</v>
      </c>
      <c r="J218" s="30">
        <v>1.0</v>
      </c>
      <c r="K218" s="30">
        <v>0.0</v>
      </c>
      <c r="L218" s="30">
        <v>0.0</v>
      </c>
      <c r="M218" s="32" t="s">
        <v>39</v>
      </c>
      <c r="N218" s="32" t="s">
        <v>39</v>
      </c>
      <c r="O218" s="30">
        <v>0.0</v>
      </c>
      <c r="P218" s="30">
        <v>0.0</v>
      </c>
      <c r="Q218" s="30">
        <v>0.0</v>
      </c>
      <c r="R218" s="30">
        <v>0.0</v>
      </c>
      <c r="S218" s="30">
        <v>0.0</v>
      </c>
      <c r="T218" s="30">
        <v>0.0</v>
      </c>
      <c r="U218" s="30">
        <v>0.0</v>
      </c>
      <c r="V218" s="30">
        <v>0.0</v>
      </c>
      <c r="W218" s="30">
        <v>0.0</v>
      </c>
      <c r="X218" s="30">
        <v>0.0</v>
      </c>
      <c r="Y218" s="30">
        <v>0.0</v>
      </c>
      <c r="Z218" s="30">
        <v>0.0</v>
      </c>
      <c r="AA218" s="30">
        <v>0.0</v>
      </c>
      <c r="AB218" s="30">
        <v>0.0</v>
      </c>
      <c r="AC218" s="30">
        <v>0.0</v>
      </c>
      <c r="AD218" s="30">
        <v>0.0</v>
      </c>
      <c r="AE218" s="30">
        <v>0.0</v>
      </c>
      <c r="AF218" s="30">
        <v>0.0</v>
      </c>
      <c r="AG218" s="30">
        <v>0.0</v>
      </c>
      <c r="AH218" s="30">
        <v>0.0</v>
      </c>
      <c r="AI218" s="30">
        <v>0.0</v>
      </c>
      <c r="AJ218" s="79"/>
    </row>
    <row r="219">
      <c r="A219" s="30">
        <v>14840.4</v>
      </c>
      <c r="B219" s="31">
        <v>44544.0</v>
      </c>
      <c r="C219" s="67"/>
      <c r="D219" s="32" t="s">
        <v>482</v>
      </c>
      <c r="E219" s="32" t="s">
        <v>36</v>
      </c>
      <c r="J219" s="30">
        <v>1.0</v>
      </c>
      <c r="K219" s="30">
        <v>0.0</v>
      </c>
      <c r="L219" s="30">
        <v>0.0</v>
      </c>
      <c r="M219" s="32" t="s">
        <v>39</v>
      </c>
      <c r="N219" s="32" t="s">
        <v>39</v>
      </c>
      <c r="O219" s="30">
        <v>0.0</v>
      </c>
      <c r="P219" s="30">
        <v>0.0</v>
      </c>
      <c r="Q219" s="30">
        <v>0.0</v>
      </c>
      <c r="R219" s="30">
        <v>0.0</v>
      </c>
      <c r="S219" s="30">
        <v>0.0</v>
      </c>
      <c r="T219" s="30">
        <v>0.0</v>
      </c>
      <c r="U219" s="30">
        <v>0.0</v>
      </c>
      <c r="V219" s="30">
        <v>0.0</v>
      </c>
      <c r="W219" s="30">
        <v>0.0</v>
      </c>
      <c r="X219" s="30">
        <v>0.0</v>
      </c>
      <c r="Y219" s="30">
        <v>0.0</v>
      </c>
      <c r="Z219" s="30">
        <v>0.0</v>
      </c>
      <c r="AA219" s="30">
        <v>0.0</v>
      </c>
      <c r="AB219" s="30">
        <v>0.0</v>
      </c>
      <c r="AC219" s="30">
        <v>0.0</v>
      </c>
      <c r="AD219" s="30">
        <v>0.0</v>
      </c>
      <c r="AE219" s="30">
        <v>0.0</v>
      </c>
      <c r="AF219" s="30">
        <v>0.0</v>
      </c>
      <c r="AG219" s="30">
        <v>0.0</v>
      </c>
      <c r="AH219" s="30">
        <v>0.0</v>
      </c>
      <c r="AI219" s="30">
        <v>0.0</v>
      </c>
      <c r="AJ219" s="79"/>
    </row>
    <row r="220">
      <c r="A220" s="30">
        <v>14840.5</v>
      </c>
      <c r="B220" s="31">
        <v>44544.0</v>
      </c>
      <c r="C220" s="67"/>
      <c r="D220" s="32" t="s">
        <v>482</v>
      </c>
      <c r="E220" s="32" t="s">
        <v>36</v>
      </c>
      <c r="J220" s="30">
        <v>1.0</v>
      </c>
      <c r="K220" s="30">
        <v>0.0</v>
      </c>
      <c r="L220" s="30">
        <v>0.0</v>
      </c>
      <c r="M220" s="32" t="s">
        <v>39</v>
      </c>
      <c r="N220" s="32" t="s">
        <v>39</v>
      </c>
      <c r="O220" s="30">
        <v>0.0</v>
      </c>
      <c r="P220" s="30">
        <v>0.0</v>
      </c>
      <c r="Q220" s="30">
        <v>0.0</v>
      </c>
      <c r="R220" s="30">
        <v>0.0</v>
      </c>
      <c r="S220" s="30">
        <v>0.0</v>
      </c>
      <c r="T220" s="30">
        <v>0.0</v>
      </c>
      <c r="U220" s="30">
        <v>0.0</v>
      </c>
      <c r="V220" s="30">
        <v>0.0</v>
      </c>
      <c r="W220" s="30">
        <v>0.0</v>
      </c>
      <c r="X220" s="30">
        <v>0.0</v>
      </c>
      <c r="Y220" s="30">
        <v>0.0</v>
      </c>
      <c r="Z220" s="30">
        <v>0.0</v>
      </c>
      <c r="AA220" s="30">
        <v>0.0</v>
      </c>
      <c r="AB220" s="30">
        <v>0.0</v>
      </c>
      <c r="AC220" s="30">
        <v>0.0</v>
      </c>
      <c r="AD220" s="30">
        <v>0.0</v>
      </c>
      <c r="AE220" s="30">
        <v>0.0</v>
      </c>
      <c r="AF220" s="30">
        <v>0.0</v>
      </c>
      <c r="AG220" s="30">
        <v>0.0</v>
      </c>
      <c r="AH220" s="30">
        <v>0.0</v>
      </c>
      <c r="AI220" s="30">
        <v>0.0</v>
      </c>
      <c r="AJ220" s="79"/>
    </row>
    <row r="221">
      <c r="A221" s="30">
        <v>14840.6</v>
      </c>
      <c r="B221" s="31">
        <v>44544.0</v>
      </c>
      <c r="C221" s="67"/>
      <c r="D221" s="32" t="s">
        <v>482</v>
      </c>
      <c r="E221" s="32" t="s">
        <v>36</v>
      </c>
      <c r="J221" s="30">
        <v>1.0</v>
      </c>
      <c r="K221" s="30">
        <v>0.0</v>
      </c>
      <c r="L221" s="30">
        <v>0.0</v>
      </c>
      <c r="M221" s="32" t="s">
        <v>39</v>
      </c>
      <c r="N221" s="32" t="s">
        <v>39</v>
      </c>
      <c r="O221" s="30">
        <v>0.0</v>
      </c>
      <c r="P221" s="30">
        <v>0.0</v>
      </c>
      <c r="Q221" s="30">
        <v>0.0</v>
      </c>
      <c r="R221" s="30">
        <v>0.0</v>
      </c>
      <c r="S221" s="30">
        <v>0.0</v>
      </c>
      <c r="T221" s="30">
        <v>0.0</v>
      </c>
      <c r="U221" s="30">
        <v>0.0</v>
      </c>
      <c r="V221" s="30">
        <v>0.0</v>
      </c>
      <c r="W221" s="30">
        <v>0.0</v>
      </c>
      <c r="X221" s="30">
        <v>0.0</v>
      </c>
      <c r="Y221" s="30">
        <v>0.0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79"/>
    </row>
    <row r="222">
      <c r="A222" s="30">
        <v>14841.1</v>
      </c>
      <c r="B222" s="31">
        <v>44544.0</v>
      </c>
      <c r="C222" s="32" t="s">
        <v>171</v>
      </c>
      <c r="D222" s="32" t="s">
        <v>35</v>
      </c>
      <c r="E222" s="32" t="s">
        <v>36</v>
      </c>
      <c r="F222" s="32" t="s">
        <v>40</v>
      </c>
      <c r="G222" s="38"/>
      <c r="H222" s="38"/>
      <c r="I222" s="35"/>
      <c r="J222" s="30">
        <v>0.0</v>
      </c>
      <c r="K222" s="30">
        <v>1.0</v>
      </c>
      <c r="L222" s="30">
        <v>0.0</v>
      </c>
      <c r="M222" s="32" t="s">
        <v>39</v>
      </c>
      <c r="N222" s="32" t="s">
        <v>39</v>
      </c>
      <c r="O222" s="30">
        <v>0.0</v>
      </c>
      <c r="P222" s="30">
        <v>0.0</v>
      </c>
      <c r="Q222" s="30">
        <v>0.0</v>
      </c>
      <c r="R222" s="30">
        <v>0.0</v>
      </c>
      <c r="S222" s="30">
        <v>0.0</v>
      </c>
      <c r="T222" s="30">
        <v>0.0</v>
      </c>
      <c r="U222" s="30">
        <v>0.0</v>
      </c>
      <c r="V222" s="30">
        <v>0.0</v>
      </c>
      <c r="W222" s="30">
        <v>0.0</v>
      </c>
      <c r="X222" s="30">
        <v>0.0</v>
      </c>
      <c r="Y222" s="30">
        <v>0.0</v>
      </c>
      <c r="Z222" s="30">
        <v>0.0</v>
      </c>
      <c r="AA222" s="30">
        <v>0.0</v>
      </c>
      <c r="AB222" s="30">
        <v>0.0</v>
      </c>
      <c r="AC222" s="30">
        <v>0.0</v>
      </c>
      <c r="AD222" s="30">
        <v>0.0</v>
      </c>
      <c r="AE222" s="30">
        <v>0.0</v>
      </c>
      <c r="AF222" s="30">
        <v>0.0</v>
      </c>
      <c r="AG222" s="30">
        <v>0.0</v>
      </c>
      <c r="AH222" s="30">
        <v>0.0</v>
      </c>
      <c r="AI222" s="30">
        <v>0.0</v>
      </c>
      <c r="AJ222" s="79"/>
    </row>
    <row r="223">
      <c r="A223" s="30">
        <v>14841.2</v>
      </c>
      <c r="B223" s="31">
        <v>44544.0</v>
      </c>
      <c r="C223" s="32" t="s">
        <v>171</v>
      </c>
      <c r="D223" s="32" t="s">
        <v>35</v>
      </c>
      <c r="E223" s="32" t="s">
        <v>36</v>
      </c>
      <c r="F223" s="32" t="s">
        <v>40</v>
      </c>
      <c r="G223" s="38"/>
      <c r="H223" s="38"/>
      <c r="I223" s="35"/>
      <c r="J223" s="30">
        <v>0.0</v>
      </c>
      <c r="K223" s="30">
        <v>1.0</v>
      </c>
      <c r="L223" s="30">
        <v>0.0</v>
      </c>
      <c r="M223" s="32" t="s">
        <v>39</v>
      </c>
      <c r="N223" s="32" t="s">
        <v>39</v>
      </c>
      <c r="O223" s="30">
        <v>0.0</v>
      </c>
      <c r="P223" s="30">
        <v>0.0</v>
      </c>
      <c r="Q223" s="30">
        <v>0.0</v>
      </c>
      <c r="R223" s="30">
        <v>0.0</v>
      </c>
      <c r="S223" s="30">
        <v>0.0</v>
      </c>
      <c r="T223" s="30">
        <v>0.0</v>
      </c>
      <c r="U223" s="30">
        <v>0.0</v>
      </c>
      <c r="V223" s="30">
        <v>0.0</v>
      </c>
      <c r="W223" s="30">
        <v>0.0</v>
      </c>
      <c r="X223" s="30">
        <v>0.0</v>
      </c>
      <c r="Y223" s="30">
        <v>0.0</v>
      </c>
      <c r="Z223" s="30">
        <v>0.0</v>
      </c>
      <c r="AA223" s="30">
        <v>0.0</v>
      </c>
      <c r="AB223" s="30">
        <v>0.0</v>
      </c>
      <c r="AC223" s="30">
        <v>0.0</v>
      </c>
      <c r="AD223" s="30">
        <v>0.0</v>
      </c>
      <c r="AE223" s="30">
        <v>0.0</v>
      </c>
      <c r="AF223" s="30">
        <v>0.0</v>
      </c>
      <c r="AG223" s="30">
        <v>0.0</v>
      </c>
      <c r="AH223" s="30">
        <v>0.0</v>
      </c>
      <c r="AI223" s="30">
        <v>0.0</v>
      </c>
      <c r="AJ223" s="79"/>
    </row>
    <row r="224">
      <c r="A224" s="30">
        <v>14842.1</v>
      </c>
      <c r="B224" s="31">
        <v>44544.0</v>
      </c>
      <c r="C224" s="67"/>
      <c r="D224" s="32" t="s">
        <v>159</v>
      </c>
      <c r="E224" s="32" t="s">
        <v>160</v>
      </c>
      <c r="F224" s="32" t="s">
        <v>176</v>
      </c>
      <c r="G224" s="32" t="s">
        <v>107</v>
      </c>
      <c r="H224" s="30">
        <v>27513.0</v>
      </c>
      <c r="I224" s="37"/>
      <c r="J224" s="30">
        <v>0.0</v>
      </c>
      <c r="K224" s="30">
        <v>1.0</v>
      </c>
      <c r="L224" s="30">
        <v>0.0</v>
      </c>
      <c r="M224" s="32" t="s">
        <v>39</v>
      </c>
      <c r="N224" s="32" t="s">
        <v>39</v>
      </c>
      <c r="O224" s="30">
        <v>0.0</v>
      </c>
      <c r="P224" s="30">
        <v>0.0</v>
      </c>
      <c r="Q224" s="30">
        <v>0.0</v>
      </c>
      <c r="R224" s="30">
        <v>0.0</v>
      </c>
      <c r="S224" s="30">
        <v>0.0</v>
      </c>
      <c r="T224" s="30">
        <v>0.0</v>
      </c>
      <c r="U224" s="30">
        <v>0.0</v>
      </c>
      <c r="V224" s="30">
        <v>0.0</v>
      </c>
      <c r="W224" s="30">
        <v>0.0</v>
      </c>
      <c r="X224" s="30">
        <v>0.0</v>
      </c>
      <c r="Y224" s="30">
        <v>0.0</v>
      </c>
      <c r="Z224" s="30">
        <v>0.0</v>
      </c>
      <c r="AA224" s="30">
        <v>0.0</v>
      </c>
      <c r="AB224" s="30">
        <v>0.0</v>
      </c>
      <c r="AC224" s="30">
        <v>0.0</v>
      </c>
      <c r="AD224" s="30">
        <v>0.0</v>
      </c>
      <c r="AE224" s="30">
        <v>0.0</v>
      </c>
      <c r="AF224" s="30">
        <v>0.0</v>
      </c>
      <c r="AG224" s="30">
        <v>0.0</v>
      </c>
      <c r="AH224" s="30">
        <v>0.0</v>
      </c>
      <c r="AI224" s="30">
        <v>0.0</v>
      </c>
      <c r="AJ224" s="79"/>
    </row>
    <row r="225">
      <c r="A225" s="30">
        <v>14842.2</v>
      </c>
      <c r="B225" s="31">
        <v>44544.0</v>
      </c>
      <c r="C225" s="67"/>
      <c r="D225" s="32" t="s">
        <v>159</v>
      </c>
      <c r="E225" s="32" t="s">
        <v>160</v>
      </c>
      <c r="F225" s="32" t="s">
        <v>280</v>
      </c>
      <c r="G225" s="33" t="s">
        <v>107</v>
      </c>
      <c r="H225" s="34">
        <v>27511.0</v>
      </c>
      <c r="I225" s="35"/>
      <c r="J225" s="30">
        <v>0.0</v>
      </c>
      <c r="K225" s="30">
        <v>1.0</v>
      </c>
      <c r="L225" s="30">
        <v>0.0</v>
      </c>
      <c r="M225" s="32" t="s">
        <v>39</v>
      </c>
      <c r="N225" s="32" t="s">
        <v>39</v>
      </c>
      <c r="O225" s="30">
        <v>0.0</v>
      </c>
      <c r="P225" s="30">
        <v>0.0</v>
      </c>
      <c r="Q225" s="30">
        <v>0.0</v>
      </c>
      <c r="R225" s="30">
        <v>0.0</v>
      </c>
      <c r="S225" s="30">
        <v>0.0</v>
      </c>
      <c r="T225" s="30">
        <v>0.0</v>
      </c>
      <c r="U225" s="30">
        <v>0.0</v>
      </c>
      <c r="V225" s="30">
        <v>0.0</v>
      </c>
      <c r="W225" s="30">
        <v>0.0</v>
      </c>
      <c r="X225" s="30">
        <v>0.0</v>
      </c>
      <c r="Y225" s="30">
        <v>0.0</v>
      </c>
      <c r="Z225" s="30">
        <v>0.0</v>
      </c>
      <c r="AA225" s="30">
        <v>0.0</v>
      </c>
      <c r="AB225" s="30">
        <v>0.0</v>
      </c>
      <c r="AC225" s="30">
        <v>0.0</v>
      </c>
      <c r="AD225" s="30">
        <v>0.0</v>
      </c>
      <c r="AE225" s="30">
        <v>0.0</v>
      </c>
      <c r="AF225" s="30">
        <v>0.0</v>
      </c>
      <c r="AG225" s="30">
        <v>0.0</v>
      </c>
      <c r="AH225" s="30">
        <v>0.0</v>
      </c>
      <c r="AI225" s="30">
        <v>0.0</v>
      </c>
      <c r="AJ225" s="79"/>
    </row>
    <row r="226">
      <c r="A226" s="30">
        <v>14842.3</v>
      </c>
      <c r="B226" s="31">
        <v>44544.0</v>
      </c>
      <c r="C226" s="67"/>
      <c r="D226" s="32" t="s">
        <v>159</v>
      </c>
      <c r="E226" s="32" t="s">
        <v>160</v>
      </c>
      <c r="F226" s="37"/>
      <c r="G226" s="38"/>
      <c r="H226" s="38"/>
      <c r="I226" s="35"/>
      <c r="J226" s="30">
        <v>1.0</v>
      </c>
      <c r="K226" s="30">
        <v>0.0</v>
      </c>
      <c r="L226" s="30">
        <v>0.0</v>
      </c>
      <c r="M226" s="32" t="s">
        <v>39</v>
      </c>
      <c r="N226" s="32" t="s">
        <v>39</v>
      </c>
      <c r="O226" s="30">
        <v>0.0</v>
      </c>
      <c r="P226" s="30">
        <v>0.0</v>
      </c>
      <c r="Q226" s="30">
        <v>0.0</v>
      </c>
      <c r="R226" s="30">
        <v>0.0</v>
      </c>
      <c r="S226" s="30">
        <v>0.0</v>
      </c>
      <c r="T226" s="30">
        <v>0.0</v>
      </c>
      <c r="U226" s="30">
        <v>0.0</v>
      </c>
      <c r="V226" s="30">
        <v>0.0</v>
      </c>
      <c r="W226" s="30">
        <v>0.0</v>
      </c>
      <c r="X226" s="30">
        <v>0.0</v>
      </c>
      <c r="Y226" s="30">
        <v>0.0</v>
      </c>
      <c r="Z226" s="30">
        <v>0.0</v>
      </c>
      <c r="AA226" s="30">
        <v>0.0</v>
      </c>
      <c r="AB226" s="30">
        <v>0.0</v>
      </c>
      <c r="AC226" s="30">
        <v>0.0</v>
      </c>
      <c r="AD226" s="30">
        <v>0.0</v>
      </c>
      <c r="AE226" s="30">
        <v>0.0</v>
      </c>
      <c r="AF226" s="30">
        <v>0.0</v>
      </c>
      <c r="AG226" s="30">
        <v>0.0</v>
      </c>
      <c r="AH226" s="30">
        <v>0.0</v>
      </c>
      <c r="AI226" s="30">
        <v>0.0</v>
      </c>
      <c r="AJ226" s="79"/>
    </row>
    <row r="227">
      <c r="A227" s="30">
        <v>14843.1</v>
      </c>
      <c r="B227" s="31">
        <v>44545.0</v>
      </c>
      <c r="C227" s="32" t="s">
        <v>171</v>
      </c>
      <c r="D227" s="32" t="s">
        <v>498</v>
      </c>
      <c r="E227" s="32" t="s">
        <v>72</v>
      </c>
      <c r="J227" s="30">
        <v>1.0</v>
      </c>
      <c r="K227" s="30">
        <v>0.0</v>
      </c>
      <c r="L227" s="30">
        <v>0.0</v>
      </c>
      <c r="M227" s="32" t="s">
        <v>39</v>
      </c>
      <c r="N227" s="32" t="s">
        <v>39</v>
      </c>
      <c r="O227" s="30">
        <v>0.0</v>
      </c>
      <c r="P227" s="30">
        <v>0.0</v>
      </c>
      <c r="Q227" s="30">
        <v>0.0</v>
      </c>
      <c r="R227" s="30">
        <v>0.0</v>
      </c>
      <c r="S227" s="30">
        <v>0.0</v>
      </c>
      <c r="T227" s="30">
        <v>0.0</v>
      </c>
      <c r="U227" s="30">
        <v>0.0</v>
      </c>
      <c r="V227" s="30">
        <v>0.0</v>
      </c>
      <c r="W227" s="30">
        <v>0.0</v>
      </c>
      <c r="X227" s="30">
        <v>0.0</v>
      </c>
      <c r="Y227" s="30">
        <v>0.0</v>
      </c>
      <c r="Z227" s="30">
        <v>0.0</v>
      </c>
      <c r="AA227" s="30">
        <v>0.0</v>
      </c>
      <c r="AB227" s="30">
        <v>0.0</v>
      </c>
      <c r="AC227" s="30">
        <v>0.0</v>
      </c>
      <c r="AD227" s="30">
        <v>0.0</v>
      </c>
      <c r="AE227" s="30">
        <v>0.0</v>
      </c>
      <c r="AF227" s="30">
        <v>0.0</v>
      </c>
      <c r="AG227" s="30">
        <v>0.0</v>
      </c>
      <c r="AH227" s="30">
        <v>0.0</v>
      </c>
      <c r="AI227" s="30">
        <v>0.0</v>
      </c>
      <c r="AJ227" s="79"/>
    </row>
    <row r="228">
      <c r="A228" s="30">
        <v>14844.1</v>
      </c>
      <c r="B228" s="31">
        <v>44545.0</v>
      </c>
      <c r="C228" s="67"/>
      <c r="D228" s="32" t="s">
        <v>96</v>
      </c>
      <c r="E228" s="33" t="s">
        <v>36</v>
      </c>
      <c r="F228" s="32" t="s">
        <v>118</v>
      </c>
      <c r="G228" s="32" t="s">
        <v>38</v>
      </c>
      <c r="H228" s="30">
        <v>27601.0</v>
      </c>
      <c r="I228" s="35"/>
      <c r="J228" s="30">
        <v>0.0</v>
      </c>
      <c r="K228" s="30">
        <v>1.0</v>
      </c>
      <c r="L228" s="30">
        <v>0.0</v>
      </c>
      <c r="M228" s="32" t="s">
        <v>49</v>
      </c>
      <c r="N228" s="32" t="s">
        <v>39</v>
      </c>
      <c r="O228" s="30">
        <v>0.0</v>
      </c>
      <c r="P228" s="30">
        <v>0.0</v>
      </c>
      <c r="Q228" s="30">
        <v>0.0</v>
      </c>
      <c r="R228" s="30">
        <v>0.0</v>
      </c>
      <c r="S228" s="30">
        <v>0.0</v>
      </c>
      <c r="T228" s="30">
        <v>0.0</v>
      </c>
      <c r="U228" s="30">
        <v>0.0</v>
      </c>
      <c r="V228" s="30">
        <v>0.0</v>
      </c>
      <c r="W228" s="30">
        <v>0.0</v>
      </c>
      <c r="X228" s="30">
        <v>0.0</v>
      </c>
      <c r="Y228" s="30">
        <v>0.0</v>
      </c>
      <c r="Z228" s="30">
        <v>0.0</v>
      </c>
      <c r="AA228" s="30">
        <v>0.0</v>
      </c>
      <c r="AB228" s="30">
        <v>0.0</v>
      </c>
      <c r="AC228" s="30">
        <v>0.0</v>
      </c>
      <c r="AD228" s="30">
        <v>0.0</v>
      </c>
      <c r="AE228" s="30">
        <v>0.0</v>
      </c>
      <c r="AF228" s="30">
        <v>0.0</v>
      </c>
      <c r="AG228" s="30">
        <v>0.0</v>
      </c>
      <c r="AH228" s="30">
        <v>0.0</v>
      </c>
      <c r="AI228" s="30">
        <v>0.0</v>
      </c>
      <c r="AJ228" s="79"/>
    </row>
    <row r="229">
      <c r="A229" s="30">
        <v>14844.2</v>
      </c>
      <c r="B229" s="31">
        <v>44545.0</v>
      </c>
      <c r="C229" s="67"/>
      <c r="D229" s="32" t="s">
        <v>96</v>
      </c>
      <c r="E229" s="32" t="s">
        <v>36</v>
      </c>
      <c r="J229" s="30">
        <v>0.0</v>
      </c>
      <c r="K229" s="30">
        <v>0.0</v>
      </c>
      <c r="L229" s="30">
        <v>1.0</v>
      </c>
      <c r="M229" s="32" t="s">
        <v>49</v>
      </c>
      <c r="N229" s="32" t="s">
        <v>39</v>
      </c>
      <c r="O229" s="30">
        <v>0.0</v>
      </c>
      <c r="P229" s="30">
        <v>0.0</v>
      </c>
      <c r="Q229" s="30">
        <v>0.0</v>
      </c>
      <c r="R229" s="30">
        <v>0.0</v>
      </c>
      <c r="S229" s="30">
        <v>0.0</v>
      </c>
      <c r="T229" s="30">
        <v>0.0</v>
      </c>
      <c r="U229" s="30">
        <v>0.0</v>
      </c>
      <c r="V229" s="30">
        <v>0.0</v>
      </c>
      <c r="W229" s="30">
        <v>0.0</v>
      </c>
      <c r="X229" s="30">
        <v>0.0</v>
      </c>
      <c r="Y229" s="30">
        <v>0.0</v>
      </c>
      <c r="Z229" s="30">
        <v>0.0</v>
      </c>
      <c r="AA229" s="30">
        <v>0.0</v>
      </c>
      <c r="AB229" s="30">
        <v>0.0</v>
      </c>
      <c r="AC229" s="30">
        <v>0.0</v>
      </c>
      <c r="AD229" s="30">
        <v>0.0</v>
      </c>
      <c r="AE229" s="30">
        <v>0.0</v>
      </c>
      <c r="AF229" s="30">
        <v>0.0</v>
      </c>
      <c r="AG229" s="30">
        <v>0.0</v>
      </c>
      <c r="AH229" s="30">
        <v>0.0</v>
      </c>
      <c r="AI229" s="30">
        <v>0.0</v>
      </c>
      <c r="AJ229" s="79"/>
    </row>
    <row r="230">
      <c r="A230" s="30">
        <v>14845.1</v>
      </c>
      <c r="B230" s="31">
        <v>44545.0</v>
      </c>
      <c r="C230" s="67"/>
      <c r="D230" s="32" t="s">
        <v>111</v>
      </c>
      <c r="E230" s="32" t="s">
        <v>36</v>
      </c>
      <c r="F230" s="32" t="s">
        <v>112</v>
      </c>
      <c r="G230" s="33" t="s">
        <v>38</v>
      </c>
      <c r="H230" s="34">
        <v>27610.0</v>
      </c>
      <c r="I230" s="35"/>
      <c r="J230" s="30">
        <v>0.0</v>
      </c>
      <c r="K230" s="30">
        <v>1.0</v>
      </c>
      <c r="L230" s="30">
        <v>0.0</v>
      </c>
      <c r="M230" s="32" t="s">
        <v>39</v>
      </c>
      <c r="N230" s="32" t="s">
        <v>39</v>
      </c>
      <c r="O230" s="30">
        <v>0.0</v>
      </c>
      <c r="P230" s="30">
        <v>0.0</v>
      </c>
      <c r="Q230" s="30">
        <v>0.0</v>
      </c>
      <c r="R230" s="30">
        <v>0.0</v>
      </c>
      <c r="S230" s="30">
        <v>0.0</v>
      </c>
      <c r="T230" s="30">
        <v>0.0</v>
      </c>
      <c r="U230" s="30">
        <v>0.0</v>
      </c>
      <c r="V230" s="30">
        <v>0.0</v>
      </c>
      <c r="W230" s="30">
        <v>0.0</v>
      </c>
      <c r="X230" s="30">
        <v>0.0</v>
      </c>
      <c r="Y230" s="30">
        <v>0.0</v>
      </c>
      <c r="Z230" s="30">
        <v>0.0</v>
      </c>
      <c r="AA230" s="30">
        <v>0.0</v>
      </c>
      <c r="AB230" s="30">
        <v>0.0</v>
      </c>
      <c r="AC230" s="30">
        <v>0.0</v>
      </c>
      <c r="AD230" s="30">
        <v>0.0</v>
      </c>
      <c r="AE230" s="30">
        <v>0.0</v>
      </c>
      <c r="AF230" s="30">
        <v>0.0</v>
      </c>
      <c r="AG230" s="30">
        <v>0.0</v>
      </c>
      <c r="AH230" s="30">
        <v>0.0</v>
      </c>
      <c r="AI230" s="30">
        <v>0.0</v>
      </c>
      <c r="AJ230" s="79"/>
    </row>
    <row r="231">
      <c r="A231" s="30">
        <v>14845.2</v>
      </c>
      <c r="B231" s="31">
        <v>44545.0</v>
      </c>
      <c r="C231" s="67"/>
      <c r="D231" s="32" t="s">
        <v>111</v>
      </c>
      <c r="E231" s="32" t="s">
        <v>36</v>
      </c>
      <c r="F231" s="32" t="s">
        <v>124</v>
      </c>
      <c r="G231" s="32" t="s">
        <v>38</v>
      </c>
      <c r="H231" s="30">
        <v>27610.0</v>
      </c>
      <c r="I231" s="37"/>
      <c r="J231" s="30">
        <v>0.0</v>
      </c>
      <c r="K231" s="30">
        <v>1.0</v>
      </c>
      <c r="L231" s="30">
        <v>0.0</v>
      </c>
      <c r="M231" s="32" t="s">
        <v>39</v>
      </c>
      <c r="N231" s="32" t="s">
        <v>39</v>
      </c>
      <c r="O231" s="30">
        <v>0.0</v>
      </c>
      <c r="P231" s="30">
        <v>0.0</v>
      </c>
      <c r="Q231" s="30">
        <v>0.0</v>
      </c>
      <c r="R231" s="30">
        <v>0.0</v>
      </c>
      <c r="S231" s="30">
        <v>0.0</v>
      </c>
      <c r="T231" s="30">
        <v>0.0</v>
      </c>
      <c r="U231" s="30">
        <v>0.0</v>
      </c>
      <c r="V231" s="30">
        <v>0.0</v>
      </c>
      <c r="W231" s="30">
        <v>0.0</v>
      </c>
      <c r="X231" s="30">
        <v>0.0</v>
      </c>
      <c r="Y231" s="30">
        <v>0.0</v>
      </c>
      <c r="Z231" s="30">
        <v>0.0</v>
      </c>
      <c r="AA231" s="30">
        <v>0.0</v>
      </c>
      <c r="AB231" s="30">
        <v>0.0</v>
      </c>
      <c r="AC231" s="30">
        <v>0.0</v>
      </c>
      <c r="AD231" s="30">
        <v>0.0</v>
      </c>
      <c r="AE231" s="30">
        <v>0.0</v>
      </c>
      <c r="AF231" s="30">
        <v>0.0</v>
      </c>
      <c r="AG231" s="30">
        <v>0.0</v>
      </c>
      <c r="AH231" s="30">
        <v>0.0</v>
      </c>
      <c r="AI231" s="30">
        <v>0.0</v>
      </c>
      <c r="AJ231" s="79"/>
    </row>
    <row r="232">
      <c r="A232" s="30">
        <v>14845.3</v>
      </c>
      <c r="B232" s="31">
        <v>44545.0</v>
      </c>
      <c r="C232" s="67"/>
      <c r="D232" s="32" t="s">
        <v>111</v>
      </c>
      <c r="E232" s="32" t="s">
        <v>36</v>
      </c>
      <c r="J232" s="30">
        <v>1.0</v>
      </c>
      <c r="K232" s="30">
        <v>0.0</v>
      </c>
      <c r="L232" s="30">
        <v>0.0</v>
      </c>
      <c r="M232" s="32" t="s">
        <v>39</v>
      </c>
      <c r="N232" s="32" t="s">
        <v>39</v>
      </c>
      <c r="O232" s="30">
        <v>0.0</v>
      </c>
      <c r="P232" s="30">
        <v>0.0</v>
      </c>
      <c r="Q232" s="30">
        <v>0.0</v>
      </c>
      <c r="R232" s="30">
        <v>0.0</v>
      </c>
      <c r="S232" s="30">
        <v>0.0</v>
      </c>
      <c r="T232" s="30">
        <v>0.0</v>
      </c>
      <c r="U232" s="30">
        <v>0.0</v>
      </c>
      <c r="V232" s="30">
        <v>0.0</v>
      </c>
      <c r="W232" s="30">
        <v>0.0</v>
      </c>
      <c r="X232" s="30">
        <v>0.0</v>
      </c>
      <c r="Y232" s="30">
        <v>0.0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79"/>
    </row>
    <row r="233">
      <c r="A233" s="30">
        <v>14845.4</v>
      </c>
      <c r="B233" s="31">
        <v>44545.0</v>
      </c>
      <c r="C233" s="67"/>
      <c r="D233" s="32" t="s">
        <v>111</v>
      </c>
      <c r="E233" s="32" t="s">
        <v>36</v>
      </c>
      <c r="J233" s="30">
        <v>1.0</v>
      </c>
      <c r="K233" s="30">
        <v>0.0</v>
      </c>
      <c r="L233" s="30">
        <v>0.0</v>
      </c>
      <c r="M233" s="32" t="s">
        <v>39</v>
      </c>
      <c r="N233" s="32" t="s">
        <v>39</v>
      </c>
      <c r="O233" s="30">
        <v>0.0</v>
      </c>
      <c r="P233" s="30">
        <v>0.0</v>
      </c>
      <c r="Q233" s="30">
        <v>0.0</v>
      </c>
      <c r="R233" s="30">
        <v>0.0</v>
      </c>
      <c r="S233" s="30">
        <v>0.0</v>
      </c>
      <c r="T233" s="30">
        <v>0.0</v>
      </c>
      <c r="U233" s="30">
        <v>0.0</v>
      </c>
      <c r="V233" s="30">
        <v>0.0</v>
      </c>
      <c r="W233" s="30">
        <v>0.0</v>
      </c>
      <c r="X233" s="30">
        <v>0.0</v>
      </c>
      <c r="Y233" s="30">
        <v>0.0</v>
      </c>
      <c r="Z233" s="30">
        <v>0.0</v>
      </c>
      <c r="AA233" s="30">
        <v>0.0</v>
      </c>
      <c r="AB233" s="30">
        <v>0.0</v>
      </c>
      <c r="AC233" s="30">
        <v>0.0</v>
      </c>
      <c r="AD233" s="30">
        <v>0.0</v>
      </c>
      <c r="AE233" s="30">
        <v>0.0</v>
      </c>
      <c r="AF233" s="30">
        <v>0.0</v>
      </c>
      <c r="AG233" s="30">
        <v>0.0</v>
      </c>
      <c r="AH233" s="30">
        <v>0.0</v>
      </c>
      <c r="AI233" s="30">
        <v>0.0</v>
      </c>
      <c r="AJ233" s="79"/>
    </row>
    <row r="234">
      <c r="A234" s="30">
        <v>14846.1</v>
      </c>
      <c r="B234" s="31">
        <v>44545.0</v>
      </c>
      <c r="C234" s="31">
        <v>44545.0</v>
      </c>
      <c r="D234" s="32" t="s">
        <v>499</v>
      </c>
      <c r="E234" s="32" t="s">
        <v>36</v>
      </c>
      <c r="F234" s="32" t="s">
        <v>256</v>
      </c>
      <c r="G234" s="32" t="s">
        <v>107</v>
      </c>
      <c r="H234" s="30">
        <v>27519.0</v>
      </c>
      <c r="I234" s="37"/>
      <c r="J234" s="30">
        <v>0.0</v>
      </c>
      <c r="K234" s="30">
        <v>1.0</v>
      </c>
      <c r="L234" s="30">
        <v>0.0</v>
      </c>
      <c r="M234" s="32" t="s">
        <v>39</v>
      </c>
      <c r="N234" s="32" t="s">
        <v>39</v>
      </c>
      <c r="O234" s="30">
        <v>2.0</v>
      </c>
      <c r="P234" s="30">
        <v>0.0</v>
      </c>
      <c r="Q234" s="30">
        <v>0.0</v>
      </c>
      <c r="R234" s="30">
        <v>0.0</v>
      </c>
      <c r="S234" s="30">
        <v>0.0</v>
      </c>
      <c r="T234" s="30">
        <v>0.0</v>
      </c>
      <c r="U234" s="30">
        <v>0.0</v>
      </c>
      <c r="V234" s="30">
        <v>0.0</v>
      </c>
      <c r="W234" s="30">
        <v>0.0</v>
      </c>
      <c r="X234" s="30">
        <v>0.0</v>
      </c>
      <c r="Y234" s="30">
        <v>1.0</v>
      </c>
      <c r="Z234" s="30">
        <v>0.0</v>
      </c>
      <c r="AA234" s="30">
        <v>0.0</v>
      </c>
      <c r="AB234" s="30">
        <v>0.0</v>
      </c>
      <c r="AC234" s="30">
        <v>0.0</v>
      </c>
      <c r="AD234" s="30">
        <v>0.0</v>
      </c>
      <c r="AE234" s="30">
        <v>0.0</v>
      </c>
      <c r="AF234" s="30">
        <v>0.0</v>
      </c>
      <c r="AG234" s="30">
        <v>0.0</v>
      </c>
      <c r="AH234" s="30">
        <v>0.0</v>
      </c>
      <c r="AI234" s="30">
        <v>0.0</v>
      </c>
      <c r="AJ234" s="79"/>
    </row>
    <row r="235">
      <c r="A235" s="30">
        <v>14846.2</v>
      </c>
      <c r="B235" s="31">
        <v>44545.0</v>
      </c>
      <c r="C235" s="31">
        <v>44545.0</v>
      </c>
      <c r="D235" s="32" t="s">
        <v>499</v>
      </c>
      <c r="E235" s="32" t="s">
        <v>36</v>
      </c>
      <c r="F235" s="32" t="s">
        <v>256</v>
      </c>
      <c r="G235" s="33" t="s">
        <v>107</v>
      </c>
      <c r="H235" s="34">
        <v>27519.0</v>
      </c>
      <c r="I235" s="35"/>
      <c r="J235" s="30">
        <v>0.0</v>
      </c>
      <c r="K235" s="30">
        <v>1.0</v>
      </c>
      <c r="L235" s="30">
        <v>0.0</v>
      </c>
      <c r="M235" s="32" t="s">
        <v>39</v>
      </c>
      <c r="N235" s="32" t="s">
        <v>39</v>
      </c>
      <c r="O235" s="30">
        <v>2.0</v>
      </c>
      <c r="P235" s="30">
        <v>0.0</v>
      </c>
      <c r="Q235" s="30">
        <v>0.0</v>
      </c>
      <c r="R235" s="30">
        <v>0.0</v>
      </c>
      <c r="S235" s="30">
        <v>0.0</v>
      </c>
      <c r="T235" s="30">
        <v>0.0</v>
      </c>
      <c r="U235" s="30">
        <v>0.0</v>
      </c>
      <c r="V235" s="30">
        <v>0.0</v>
      </c>
      <c r="W235" s="30">
        <v>0.0</v>
      </c>
      <c r="X235" s="30">
        <v>0.0</v>
      </c>
      <c r="Y235" s="30">
        <v>1.0</v>
      </c>
      <c r="Z235" s="30">
        <v>0.0</v>
      </c>
      <c r="AA235" s="30">
        <v>0.0</v>
      </c>
      <c r="AB235" s="30">
        <v>0.0</v>
      </c>
      <c r="AC235" s="30">
        <v>0.0</v>
      </c>
      <c r="AD235" s="30">
        <v>0.0</v>
      </c>
      <c r="AE235" s="30">
        <v>0.0</v>
      </c>
      <c r="AF235" s="30">
        <v>0.0</v>
      </c>
      <c r="AG235" s="30">
        <v>0.0</v>
      </c>
      <c r="AH235" s="30">
        <v>0.0</v>
      </c>
      <c r="AI235" s="30">
        <v>0.0</v>
      </c>
      <c r="AJ235" s="79"/>
    </row>
    <row r="236">
      <c r="A236" s="30">
        <v>14847.1</v>
      </c>
      <c r="B236" s="31">
        <v>44545.0</v>
      </c>
      <c r="C236" s="67"/>
      <c r="D236" s="32" t="s">
        <v>366</v>
      </c>
      <c r="E236" s="33" t="s">
        <v>36</v>
      </c>
      <c r="F236" s="32" t="s">
        <v>367</v>
      </c>
      <c r="G236" s="32" t="s">
        <v>38</v>
      </c>
      <c r="H236" s="30">
        <v>27610.0</v>
      </c>
      <c r="I236" s="35"/>
      <c r="J236" s="30">
        <v>0.0</v>
      </c>
      <c r="K236" s="30">
        <v>1.0</v>
      </c>
      <c r="L236" s="30">
        <v>0.0</v>
      </c>
      <c r="M236" s="32" t="s">
        <v>49</v>
      </c>
      <c r="N236" s="32" t="s">
        <v>39</v>
      </c>
      <c r="O236" s="30">
        <v>0.0</v>
      </c>
      <c r="P236" s="30">
        <v>0.0</v>
      </c>
      <c r="Q236" s="30">
        <v>0.0</v>
      </c>
      <c r="R236" s="30">
        <v>0.0</v>
      </c>
      <c r="S236" s="30">
        <v>0.0</v>
      </c>
      <c r="T236" s="30">
        <v>0.0</v>
      </c>
      <c r="U236" s="30">
        <v>0.0</v>
      </c>
      <c r="V236" s="30">
        <v>0.0</v>
      </c>
      <c r="W236" s="30">
        <v>0.0</v>
      </c>
      <c r="X236" s="30">
        <v>0.0</v>
      </c>
      <c r="Y236" s="30">
        <v>0.0</v>
      </c>
      <c r="Z236" s="30">
        <v>0.0</v>
      </c>
      <c r="AA236" s="30">
        <v>0.0</v>
      </c>
      <c r="AB236" s="30">
        <v>0.0</v>
      </c>
      <c r="AC236" s="30">
        <v>0.0</v>
      </c>
      <c r="AD236" s="30">
        <v>0.0</v>
      </c>
      <c r="AE236" s="30">
        <v>0.0</v>
      </c>
      <c r="AF236" s="30">
        <v>0.0</v>
      </c>
      <c r="AG236" s="30">
        <v>0.0</v>
      </c>
      <c r="AH236" s="30">
        <v>0.0</v>
      </c>
      <c r="AI236" s="30">
        <v>0.0</v>
      </c>
      <c r="AJ236" s="79"/>
    </row>
    <row r="237">
      <c r="A237" s="30">
        <v>14847.2</v>
      </c>
      <c r="B237" s="31">
        <v>44545.0</v>
      </c>
      <c r="C237" s="67"/>
      <c r="D237" s="32" t="s">
        <v>366</v>
      </c>
      <c r="E237" s="32" t="s">
        <v>36</v>
      </c>
      <c r="F237" s="32" t="s">
        <v>367</v>
      </c>
      <c r="G237" s="33" t="s">
        <v>38</v>
      </c>
      <c r="H237" s="34">
        <v>27610.0</v>
      </c>
      <c r="I237" s="35"/>
      <c r="J237" s="30">
        <v>0.0</v>
      </c>
      <c r="K237" s="30">
        <v>1.0</v>
      </c>
      <c r="L237" s="30">
        <v>0.0</v>
      </c>
      <c r="M237" s="32" t="s">
        <v>49</v>
      </c>
      <c r="N237" s="32" t="s">
        <v>39</v>
      </c>
      <c r="O237" s="30">
        <v>0.0</v>
      </c>
      <c r="P237" s="30">
        <v>0.0</v>
      </c>
      <c r="Q237" s="30">
        <v>0.0</v>
      </c>
      <c r="R237" s="30">
        <v>0.0</v>
      </c>
      <c r="S237" s="30">
        <v>0.0</v>
      </c>
      <c r="T237" s="30">
        <v>0.0</v>
      </c>
      <c r="U237" s="30">
        <v>0.0</v>
      </c>
      <c r="V237" s="30">
        <v>0.0</v>
      </c>
      <c r="W237" s="30">
        <v>0.0</v>
      </c>
      <c r="X237" s="30">
        <v>0.0</v>
      </c>
      <c r="Y237" s="30">
        <v>0.0</v>
      </c>
      <c r="Z237" s="30">
        <v>0.0</v>
      </c>
      <c r="AA237" s="30">
        <v>0.0</v>
      </c>
      <c r="AB237" s="30">
        <v>0.0</v>
      </c>
      <c r="AC237" s="30">
        <v>0.0</v>
      </c>
      <c r="AD237" s="30">
        <v>0.0</v>
      </c>
      <c r="AE237" s="30">
        <v>0.0</v>
      </c>
      <c r="AF237" s="30">
        <v>0.0</v>
      </c>
      <c r="AG237" s="30">
        <v>0.0</v>
      </c>
      <c r="AH237" s="30">
        <v>0.0</v>
      </c>
      <c r="AI237" s="30">
        <v>0.0</v>
      </c>
      <c r="AJ237" s="79"/>
    </row>
    <row r="238">
      <c r="A238" s="30">
        <v>14847.3</v>
      </c>
      <c r="B238" s="31">
        <v>44545.0</v>
      </c>
      <c r="C238" s="67"/>
      <c r="D238" s="32" t="s">
        <v>366</v>
      </c>
      <c r="E238" s="32" t="s">
        <v>36</v>
      </c>
      <c r="F238" s="32" t="s">
        <v>367</v>
      </c>
      <c r="G238" s="33" t="s">
        <v>38</v>
      </c>
      <c r="H238" s="34">
        <v>27610.0</v>
      </c>
      <c r="I238" s="35"/>
      <c r="J238" s="30">
        <v>0.0</v>
      </c>
      <c r="K238" s="30">
        <v>1.0</v>
      </c>
      <c r="L238" s="30">
        <v>0.0</v>
      </c>
      <c r="M238" s="32" t="s">
        <v>49</v>
      </c>
      <c r="N238" s="32" t="s">
        <v>39</v>
      </c>
      <c r="O238" s="30">
        <v>0.0</v>
      </c>
      <c r="P238" s="30">
        <v>0.0</v>
      </c>
      <c r="Q238" s="30">
        <v>0.0</v>
      </c>
      <c r="R238" s="30">
        <v>0.0</v>
      </c>
      <c r="S238" s="30">
        <v>0.0</v>
      </c>
      <c r="T238" s="30">
        <v>0.0</v>
      </c>
      <c r="U238" s="30">
        <v>0.0</v>
      </c>
      <c r="V238" s="30">
        <v>0.0</v>
      </c>
      <c r="W238" s="30">
        <v>0.0</v>
      </c>
      <c r="X238" s="30">
        <v>0.0</v>
      </c>
      <c r="Y238" s="30">
        <v>0.0</v>
      </c>
      <c r="Z238" s="30">
        <v>0.0</v>
      </c>
      <c r="AA238" s="30">
        <v>0.0</v>
      </c>
      <c r="AB238" s="30">
        <v>0.0</v>
      </c>
      <c r="AC238" s="30">
        <v>0.0</v>
      </c>
      <c r="AD238" s="30">
        <v>0.0</v>
      </c>
      <c r="AE238" s="30">
        <v>0.0</v>
      </c>
      <c r="AF238" s="30">
        <v>0.0</v>
      </c>
      <c r="AG238" s="30">
        <v>0.0</v>
      </c>
      <c r="AH238" s="30">
        <v>0.0</v>
      </c>
      <c r="AI238" s="30">
        <v>0.0</v>
      </c>
      <c r="AJ238" s="79"/>
    </row>
    <row r="239">
      <c r="A239" s="30">
        <v>14847.4</v>
      </c>
      <c r="B239" s="31">
        <v>44545.0</v>
      </c>
      <c r="C239" s="67"/>
      <c r="D239" s="32" t="s">
        <v>366</v>
      </c>
      <c r="E239" s="32" t="s">
        <v>36</v>
      </c>
      <c r="J239" s="30">
        <v>0.0</v>
      </c>
      <c r="K239" s="30">
        <v>0.0</v>
      </c>
      <c r="L239" s="30">
        <v>1.0</v>
      </c>
      <c r="M239" s="32" t="s">
        <v>49</v>
      </c>
      <c r="N239" s="32" t="s">
        <v>39</v>
      </c>
      <c r="O239" s="30">
        <v>0.0</v>
      </c>
      <c r="P239" s="30">
        <v>0.0</v>
      </c>
      <c r="Q239" s="30">
        <v>0.0</v>
      </c>
      <c r="R239" s="30">
        <v>0.0</v>
      </c>
      <c r="S239" s="30">
        <v>0.0</v>
      </c>
      <c r="T239" s="30">
        <v>0.0</v>
      </c>
      <c r="U239" s="30">
        <v>0.0</v>
      </c>
      <c r="V239" s="30">
        <v>0.0</v>
      </c>
      <c r="W239" s="30">
        <v>0.0</v>
      </c>
      <c r="X239" s="30">
        <v>0.0</v>
      </c>
      <c r="Y239" s="30">
        <v>0.0</v>
      </c>
      <c r="Z239" s="30">
        <v>0.0</v>
      </c>
      <c r="AA239" s="30">
        <v>0.0</v>
      </c>
      <c r="AB239" s="30">
        <v>0.0</v>
      </c>
      <c r="AC239" s="30">
        <v>0.0</v>
      </c>
      <c r="AD239" s="30">
        <v>0.0</v>
      </c>
      <c r="AE239" s="30">
        <v>0.0</v>
      </c>
      <c r="AF239" s="30">
        <v>0.0</v>
      </c>
      <c r="AG239" s="30">
        <v>0.0</v>
      </c>
      <c r="AH239" s="30">
        <v>0.0</v>
      </c>
      <c r="AI239" s="30">
        <v>0.0</v>
      </c>
      <c r="AJ239" s="79"/>
    </row>
    <row r="240">
      <c r="A240" s="30">
        <v>14847.5</v>
      </c>
      <c r="B240" s="31">
        <v>44545.0</v>
      </c>
      <c r="C240" s="67"/>
      <c r="D240" s="32" t="s">
        <v>366</v>
      </c>
      <c r="E240" s="32" t="s">
        <v>36</v>
      </c>
      <c r="F240" s="32" t="s">
        <v>40</v>
      </c>
      <c r="G240" s="38"/>
      <c r="H240" s="38"/>
      <c r="I240" s="35"/>
      <c r="J240" s="30">
        <v>0.0</v>
      </c>
      <c r="K240" s="30">
        <v>1.0</v>
      </c>
      <c r="L240" s="30">
        <v>0.0</v>
      </c>
      <c r="M240" s="32" t="s">
        <v>49</v>
      </c>
      <c r="N240" s="32" t="s">
        <v>39</v>
      </c>
      <c r="O240" s="30">
        <v>0.0</v>
      </c>
      <c r="P240" s="30">
        <v>0.0</v>
      </c>
      <c r="Q240" s="30">
        <v>0.0</v>
      </c>
      <c r="R240" s="30">
        <v>0.0</v>
      </c>
      <c r="S240" s="30">
        <v>0.0</v>
      </c>
      <c r="T240" s="30">
        <v>0.0</v>
      </c>
      <c r="U240" s="30">
        <v>0.0</v>
      </c>
      <c r="V240" s="30">
        <v>0.0</v>
      </c>
      <c r="W240" s="30">
        <v>0.0</v>
      </c>
      <c r="X240" s="30">
        <v>0.0</v>
      </c>
      <c r="Y240" s="30">
        <v>0.0</v>
      </c>
      <c r="Z240" s="30">
        <v>0.0</v>
      </c>
      <c r="AA240" s="30">
        <v>0.0</v>
      </c>
      <c r="AB240" s="30">
        <v>0.0</v>
      </c>
      <c r="AC240" s="30">
        <v>0.0</v>
      </c>
      <c r="AD240" s="30">
        <v>0.0</v>
      </c>
      <c r="AE240" s="30">
        <v>0.0</v>
      </c>
      <c r="AF240" s="30">
        <v>0.0</v>
      </c>
      <c r="AG240" s="30">
        <v>0.0</v>
      </c>
      <c r="AH240" s="30">
        <v>0.0</v>
      </c>
      <c r="AI240" s="30">
        <v>0.0</v>
      </c>
      <c r="AJ240" s="79"/>
    </row>
    <row r="241">
      <c r="A241" s="30">
        <v>14848.1</v>
      </c>
      <c r="B241" s="31">
        <v>44545.0</v>
      </c>
      <c r="C241" s="67"/>
      <c r="D241" s="32" t="s">
        <v>114</v>
      </c>
      <c r="E241" s="32" t="s">
        <v>36</v>
      </c>
      <c r="F241" s="32" t="s">
        <v>37</v>
      </c>
      <c r="G241" s="33" t="s">
        <v>38</v>
      </c>
      <c r="H241" s="34">
        <v>27610.0</v>
      </c>
      <c r="I241" s="35"/>
      <c r="J241" s="30">
        <v>0.0</v>
      </c>
      <c r="K241" s="30">
        <v>1.0</v>
      </c>
      <c r="L241" s="30">
        <v>0.0</v>
      </c>
      <c r="M241" s="32" t="s">
        <v>39</v>
      </c>
      <c r="N241" s="32" t="s">
        <v>39</v>
      </c>
      <c r="O241" s="30">
        <v>0.0</v>
      </c>
      <c r="P241" s="30">
        <v>0.0</v>
      </c>
      <c r="Q241" s="30">
        <v>0.0</v>
      </c>
      <c r="R241" s="30">
        <v>0.0</v>
      </c>
      <c r="S241" s="30">
        <v>0.0</v>
      </c>
      <c r="T241" s="30">
        <v>0.0</v>
      </c>
      <c r="U241" s="30">
        <v>0.0</v>
      </c>
      <c r="V241" s="30">
        <v>0.0</v>
      </c>
      <c r="W241" s="30">
        <v>0.0</v>
      </c>
      <c r="X241" s="30">
        <v>0.0</v>
      </c>
      <c r="Y241" s="30">
        <v>0.0</v>
      </c>
      <c r="Z241" s="30">
        <v>0.0</v>
      </c>
      <c r="AA241" s="30">
        <v>0.0</v>
      </c>
      <c r="AB241" s="30">
        <v>0.0</v>
      </c>
      <c r="AC241" s="30">
        <v>0.0</v>
      </c>
      <c r="AD241" s="30">
        <v>0.0</v>
      </c>
      <c r="AE241" s="30">
        <v>0.0</v>
      </c>
      <c r="AF241" s="30">
        <v>0.0</v>
      </c>
      <c r="AG241" s="30">
        <v>0.0</v>
      </c>
      <c r="AH241" s="30">
        <v>0.0</v>
      </c>
      <c r="AI241" s="30">
        <v>0.0</v>
      </c>
      <c r="AJ241" s="79"/>
    </row>
    <row r="242">
      <c r="A242" s="30">
        <v>14848.2</v>
      </c>
      <c r="B242" s="31">
        <v>44545.0</v>
      </c>
      <c r="C242" s="67"/>
      <c r="D242" s="32" t="s">
        <v>114</v>
      </c>
      <c r="E242" s="33" t="s">
        <v>36</v>
      </c>
      <c r="F242" s="32" t="s">
        <v>37</v>
      </c>
      <c r="G242" s="33" t="s">
        <v>38</v>
      </c>
      <c r="H242" s="34">
        <v>27610.0</v>
      </c>
      <c r="I242" s="35"/>
      <c r="J242" s="30">
        <v>0.0</v>
      </c>
      <c r="K242" s="30">
        <v>1.0</v>
      </c>
      <c r="L242" s="30">
        <v>0.0</v>
      </c>
      <c r="M242" s="32" t="s">
        <v>39</v>
      </c>
      <c r="N242" s="32" t="s">
        <v>39</v>
      </c>
      <c r="O242" s="30">
        <v>0.0</v>
      </c>
      <c r="P242" s="30">
        <v>0.0</v>
      </c>
      <c r="Q242" s="30">
        <v>0.0</v>
      </c>
      <c r="R242" s="30">
        <v>0.0</v>
      </c>
      <c r="S242" s="30">
        <v>0.0</v>
      </c>
      <c r="T242" s="30">
        <v>0.0</v>
      </c>
      <c r="U242" s="30">
        <v>0.0</v>
      </c>
      <c r="V242" s="30">
        <v>0.0</v>
      </c>
      <c r="W242" s="30">
        <v>0.0</v>
      </c>
      <c r="X242" s="30">
        <v>0.0</v>
      </c>
      <c r="Y242" s="30">
        <v>0.0</v>
      </c>
      <c r="Z242" s="30">
        <v>0.0</v>
      </c>
      <c r="AA242" s="30">
        <v>0.0</v>
      </c>
      <c r="AB242" s="30">
        <v>0.0</v>
      </c>
      <c r="AC242" s="30">
        <v>0.0</v>
      </c>
      <c r="AD242" s="30">
        <v>0.0</v>
      </c>
      <c r="AE242" s="30">
        <v>0.0</v>
      </c>
      <c r="AF242" s="30">
        <v>0.0</v>
      </c>
      <c r="AG242" s="30">
        <v>0.0</v>
      </c>
      <c r="AH242" s="30">
        <v>0.0</v>
      </c>
      <c r="AI242" s="30">
        <v>0.0</v>
      </c>
      <c r="AJ242" s="79"/>
    </row>
    <row r="243">
      <c r="A243" s="30">
        <v>14849.1</v>
      </c>
      <c r="B243" s="31">
        <v>44546.0</v>
      </c>
      <c r="C243" s="31">
        <v>44585.0</v>
      </c>
      <c r="D243" s="32" t="s">
        <v>257</v>
      </c>
      <c r="E243" s="32" t="s">
        <v>258</v>
      </c>
      <c r="F243" s="32" t="s">
        <v>500</v>
      </c>
      <c r="G243" s="33" t="s">
        <v>107</v>
      </c>
      <c r="H243" s="34">
        <v>27518.0</v>
      </c>
      <c r="I243" s="35"/>
      <c r="J243" s="30">
        <v>0.0</v>
      </c>
      <c r="K243" s="30">
        <v>1.0</v>
      </c>
      <c r="L243" s="30">
        <v>0.0</v>
      </c>
      <c r="M243" s="32" t="s">
        <v>39</v>
      </c>
      <c r="N243" s="32" t="s">
        <v>39</v>
      </c>
      <c r="O243" s="30">
        <v>0.0</v>
      </c>
      <c r="P243" s="30">
        <v>0.0</v>
      </c>
      <c r="Q243" s="30">
        <v>0.0</v>
      </c>
      <c r="R243" s="30">
        <v>0.0</v>
      </c>
      <c r="S243" s="30">
        <v>0.0</v>
      </c>
      <c r="T243" s="30">
        <v>0.0</v>
      </c>
      <c r="U243" s="30">
        <v>6.0</v>
      </c>
      <c r="V243" s="30">
        <v>5.0</v>
      </c>
      <c r="W243" s="30">
        <v>0.0</v>
      </c>
      <c r="X243" s="30">
        <v>2.0</v>
      </c>
      <c r="Y243" s="30">
        <v>0.0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79"/>
    </row>
    <row r="244">
      <c r="A244" s="30">
        <v>14849.2</v>
      </c>
      <c r="B244" s="31">
        <v>44546.0</v>
      </c>
      <c r="C244" s="31">
        <v>44585.0</v>
      </c>
      <c r="D244" s="32" t="s">
        <v>257</v>
      </c>
      <c r="E244" s="32" t="s">
        <v>258</v>
      </c>
      <c r="G244" s="37"/>
      <c r="H244" s="38"/>
      <c r="I244" s="35"/>
      <c r="J244" s="30">
        <v>1.0</v>
      </c>
      <c r="K244" s="30">
        <v>0.0</v>
      </c>
      <c r="L244" s="30">
        <v>0.0</v>
      </c>
      <c r="M244" s="32" t="s">
        <v>39</v>
      </c>
      <c r="N244" s="32" t="s">
        <v>39</v>
      </c>
      <c r="O244" s="30">
        <v>0.0</v>
      </c>
      <c r="P244" s="30">
        <v>0.0</v>
      </c>
      <c r="Q244" s="30">
        <v>0.0</v>
      </c>
      <c r="R244" s="30">
        <v>0.0</v>
      </c>
      <c r="S244" s="30">
        <v>0.0</v>
      </c>
      <c r="T244" s="30">
        <v>0.0</v>
      </c>
      <c r="U244" s="30">
        <v>0.0</v>
      </c>
      <c r="V244" s="30">
        <v>0.0</v>
      </c>
      <c r="W244" s="30">
        <v>0.0</v>
      </c>
      <c r="X244" s="30">
        <v>0.0</v>
      </c>
      <c r="Y244" s="30">
        <v>0.0</v>
      </c>
      <c r="Z244" s="30">
        <v>8.0</v>
      </c>
      <c r="AA244" s="30">
        <v>0.0</v>
      </c>
      <c r="AB244" s="30">
        <v>0.0</v>
      </c>
      <c r="AC244" s="30">
        <v>0.0</v>
      </c>
      <c r="AD244" s="30">
        <v>0.0</v>
      </c>
      <c r="AE244" s="30">
        <v>0.0</v>
      </c>
      <c r="AF244" s="30">
        <v>0.0</v>
      </c>
      <c r="AG244" s="30">
        <v>0.0</v>
      </c>
      <c r="AH244" s="30">
        <v>0.0</v>
      </c>
      <c r="AI244" s="30">
        <v>0.0</v>
      </c>
      <c r="AJ244" s="79"/>
    </row>
    <row r="245">
      <c r="A245" s="30">
        <v>14850.1</v>
      </c>
      <c r="B245" s="31">
        <v>44546.0</v>
      </c>
      <c r="C245" s="67"/>
      <c r="D245" s="32" t="s">
        <v>194</v>
      </c>
      <c r="E245" s="32" t="s">
        <v>36</v>
      </c>
      <c r="F245" s="32" t="s">
        <v>122</v>
      </c>
      <c r="G245" s="33" t="s">
        <v>38</v>
      </c>
      <c r="H245" s="34">
        <v>27610.0</v>
      </c>
      <c r="I245" s="35"/>
      <c r="J245" s="30">
        <v>0.0</v>
      </c>
      <c r="K245" s="30">
        <v>1.0</v>
      </c>
      <c r="L245" s="30">
        <v>0.0</v>
      </c>
      <c r="M245" s="32" t="s">
        <v>49</v>
      </c>
      <c r="N245" s="32" t="s">
        <v>39</v>
      </c>
      <c r="O245" s="30">
        <v>0.0</v>
      </c>
      <c r="P245" s="30">
        <v>0.0</v>
      </c>
      <c r="Q245" s="30">
        <v>0.0</v>
      </c>
      <c r="R245" s="30">
        <v>0.0</v>
      </c>
      <c r="S245" s="30">
        <v>0.0</v>
      </c>
      <c r="T245" s="30">
        <v>0.0</v>
      </c>
      <c r="U245" s="30">
        <v>0.0</v>
      </c>
      <c r="V245" s="30">
        <v>0.0</v>
      </c>
      <c r="W245" s="30">
        <v>0.0</v>
      </c>
      <c r="X245" s="30">
        <v>0.0</v>
      </c>
      <c r="Y245" s="30">
        <v>0.0</v>
      </c>
      <c r="Z245" s="30">
        <v>0.0</v>
      </c>
      <c r="AA245" s="30">
        <v>0.0</v>
      </c>
      <c r="AB245" s="30">
        <v>0.0</v>
      </c>
      <c r="AC245" s="30">
        <v>0.0</v>
      </c>
      <c r="AD245" s="30">
        <v>0.0</v>
      </c>
      <c r="AE245" s="30">
        <v>0.0</v>
      </c>
      <c r="AF245" s="30">
        <v>0.0</v>
      </c>
      <c r="AG245" s="30">
        <v>0.0</v>
      </c>
      <c r="AH245" s="30">
        <v>0.0</v>
      </c>
      <c r="AI245" s="30">
        <v>0.0</v>
      </c>
      <c r="AJ245" s="79"/>
    </row>
    <row r="246">
      <c r="A246" s="30">
        <v>14850.2</v>
      </c>
      <c r="B246" s="31">
        <v>44546.0</v>
      </c>
      <c r="C246" s="67"/>
      <c r="D246" s="32" t="s">
        <v>194</v>
      </c>
      <c r="E246" s="33" t="s">
        <v>36</v>
      </c>
      <c r="F246" s="32" t="s">
        <v>122</v>
      </c>
      <c r="G246" s="32" t="s">
        <v>38</v>
      </c>
      <c r="H246" s="30">
        <v>27610.0</v>
      </c>
      <c r="I246" s="35"/>
      <c r="J246" s="30">
        <v>0.0</v>
      </c>
      <c r="K246" s="30">
        <v>1.0</v>
      </c>
      <c r="L246" s="30">
        <v>0.0</v>
      </c>
      <c r="M246" s="32" t="s">
        <v>49</v>
      </c>
      <c r="N246" s="32" t="s">
        <v>39</v>
      </c>
      <c r="O246" s="30">
        <v>0.0</v>
      </c>
      <c r="P246" s="30">
        <v>0.0</v>
      </c>
      <c r="Q246" s="30">
        <v>0.0</v>
      </c>
      <c r="R246" s="30">
        <v>0.0</v>
      </c>
      <c r="S246" s="30">
        <v>0.0</v>
      </c>
      <c r="T246" s="30">
        <v>0.0</v>
      </c>
      <c r="U246" s="30">
        <v>0.0</v>
      </c>
      <c r="V246" s="30">
        <v>0.0</v>
      </c>
      <c r="W246" s="30">
        <v>0.0</v>
      </c>
      <c r="X246" s="30">
        <v>0.0</v>
      </c>
      <c r="Y246" s="30">
        <v>0.0</v>
      </c>
      <c r="Z246" s="30">
        <v>0.0</v>
      </c>
      <c r="AA246" s="30">
        <v>0.0</v>
      </c>
      <c r="AB246" s="30">
        <v>0.0</v>
      </c>
      <c r="AC246" s="30">
        <v>0.0</v>
      </c>
      <c r="AD246" s="30">
        <v>0.0</v>
      </c>
      <c r="AE246" s="30">
        <v>0.0</v>
      </c>
      <c r="AF246" s="30">
        <v>0.0</v>
      </c>
      <c r="AG246" s="30">
        <v>0.0</v>
      </c>
      <c r="AH246" s="30">
        <v>0.0</v>
      </c>
      <c r="AI246" s="30">
        <v>0.0</v>
      </c>
      <c r="AJ246" s="79"/>
    </row>
    <row r="247">
      <c r="A247" s="30">
        <v>14851.1</v>
      </c>
      <c r="B247" s="31">
        <v>44546.0</v>
      </c>
      <c r="C247" s="67"/>
      <c r="D247" s="32" t="s">
        <v>243</v>
      </c>
      <c r="E247" s="32" t="s">
        <v>36</v>
      </c>
      <c r="F247" s="32" t="s">
        <v>501</v>
      </c>
      <c r="G247" s="33" t="s">
        <v>38</v>
      </c>
      <c r="H247" s="33" t="s">
        <v>304</v>
      </c>
      <c r="I247" s="35"/>
      <c r="J247" s="30">
        <v>0.0</v>
      </c>
      <c r="K247" s="30">
        <v>1.0</v>
      </c>
      <c r="L247" s="30">
        <v>0.0</v>
      </c>
      <c r="M247" s="32" t="s">
        <v>39</v>
      </c>
      <c r="N247" s="32" t="s">
        <v>49</v>
      </c>
      <c r="O247" s="30">
        <v>0.0</v>
      </c>
      <c r="P247" s="30">
        <v>0.0</v>
      </c>
      <c r="Q247" s="30">
        <v>0.0</v>
      </c>
      <c r="R247" s="30">
        <v>0.0</v>
      </c>
      <c r="S247" s="30">
        <v>0.0</v>
      </c>
      <c r="T247" s="30">
        <v>0.0</v>
      </c>
      <c r="U247" s="30">
        <v>0.0</v>
      </c>
      <c r="V247" s="30">
        <v>0.0</v>
      </c>
      <c r="W247" s="30">
        <v>0.0</v>
      </c>
      <c r="X247" s="30">
        <v>0.0</v>
      </c>
      <c r="Y247" s="30">
        <v>0.0</v>
      </c>
      <c r="Z247" s="30">
        <v>0.0</v>
      </c>
      <c r="AA247" s="30">
        <v>0.0</v>
      </c>
      <c r="AB247" s="30">
        <v>0.0</v>
      </c>
      <c r="AC247" s="30">
        <v>0.0</v>
      </c>
      <c r="AD247" s="30">
        <v>0.0</v>
      </c>
      <c r="AE247" s="30">
        <v>0.0</v>
      </c>
      <c r="AF247" s="30">
        <v>0.0</v>
      </c>
      <c r="AG247" s="30">
        <v>0.0</v>
      </c>
      <c r="AH247" s="30">
        <v>0.0</v>
      </c>
      <c r="AI247" s="30">
        <v>0.0</v>
      </c>
      <c r="AJ247" s="79"/>
    </row>
    <row r="248">
      <c r="A248" s="30">
        <v>14851.2</v>
      </c>
      <c r="B248" s="31">
        <v>44546.0</v>
      </c>
      <c r="C248" s="67"/>
      <c r="D248" s="32" t="s">
        <v>243</v>
      </c>
      <c r="E248" s="33" t="s">
        <v>36</v>
      </c>
      <c r="F248" s="32" t="s">
        <v>342</v>
      </c>
      <c r="G248" s="32" t="s">
        <v>74</v>
      </c>
      <c r="H248" s="30">
        <v>27587.0</v>
      </c>
      <c r="I248" s="35"/>
      <c r="J248" s="30">
        <v>0.0</v>
      </c>
      <c r="K248" s="30">
        <v>1.0</v>
      </c>
      <c r="L248" s="30">
        <v>0.0</v>
      </c>
      <c r="M248" s="32" t="s">
        <v>39</v>
      </c>
      <c r="N248" s="32" t="s">
        <v>49</v>
      </c>
      <c r="O248" s="30">
        <v>0.0</v>
      </c>
      <c r="P248" s="30">
        <v>0.0</v>
      </c>
      <c r="Q248" s="30">
        <v>0.0</v>
      </c>
      <c r="R248" s="30">
        <v>0.0</v>
      </c>
      <c r="S248" s="30">
        <v>0.0</v>
      </c>
      <c r="T248" s="30">
        <v>0.0</v>
      </c>
      <c r="U248" s="30">
        <v>0.0</v>
      </c>
      <c r="V248" s="30">
        <v>0.0</v>
      </c>
      <c r="W248" s="30">
        <v>0.0</v>
      </c>
      <c r="X248" s="30">
        <v>0.0</v>
      </c>
      <c r="Y248" s="30">
        <v>0.0</v>
      </c>
      <c r="Z248" s="30">
        <v>0.0</v>
      </c>
      <c r="AA248" s="30">
        <v>0.0</v>
      </c>
      <c r="AB248" s="30">
        <v>0.0</v>
      </c>
      <c r="AC248" s="30">
        <v>0.0</v>
      </c>
      <c r="AD248" s="30">
        <v>0.0</v>
      </c>
      <c r="AE248" s="30">
        <v>0.0</v>
      </c>
      <c r="AF248" s="30">
        <v>0.0</v>
      </c>
      <c r="AG248" s="30">
        <v>0.0</v>
      </c>
      <c r="AH248" s="30">
        <v>0.0</v>
      </c>
      <c r="AI248" s="30">
        <v>0.0</v>
      </c>
      <c r="AJ248" s="79"/>
    </row>
    <row r="249">
      <c r="A249" s="30">
        <v>14852.1</v>
      </c>
      <c r="B249" s="31">
        <v>44546.0</v>
      </c>
      <c r="C249" s="67"/>
      <c r="D249" s="32" t="s">
        <v>495</v>
      </c>
      <c r="E249" s="32" t="s">
        <v>36</v>
      </c>
      <c r="J249" s="30">
        <v>0.0</v>
      </c>
      <c r="K249" s="30">
        <v>0.0</v>
      </c>
      <c r="L249" s="30">
        <v>1.0</v>
      </c>
      <c r="M249" s="32" t="s">
        <v>39</v>
      </c>
      <c r="N249" s="32" t="s">
        <v>39</v>
      </c>
      <c r="O249" s="30">
        <v>0.0</v>
      </c>
      <c r="P249" s="30">
        <v>0.0</v>
      </c>
      <c r="Q249" s="30">
        <v>0.0</v>
      </c>
      <c r="R249" s="30">
        <v>0.0</v>
      </c>
      <c r="S249" s="30">
        <v>0.0</v>
      </c>
      <c r="T249" s="30">
        <v>0.0</v>
      </c>
      <c r="U249" s="30">
        <v>0.0</v>
      </c>
      <c r="V249" s="30">
        <v>0.0</v>
      </c>
      <c r="W249" s="30">
        <v>0.0</v>
      </c>
      <c r="X249" s="30">
        <v>0.0</v>
      </c>
      <c r="Y249" s="30">
        <v>0.0</v>
      </c>
      <c r="Z249" s="30">
        <v>0.0</v>
      </c>
      <c r="AA249" s="30">
        <v>0.0</v>
      </c>
      <c r="AB249" s="30">
        <v>0.0</v>
      </c>
      <c r="AC249" s="30">
        <v>0.0</v>
      </c>
      <c r="AD249" s="30">
        <v>0.0</v>
      </c>
      <c r="AE249" s="30">
        <v>0.0</v>
      </c>
      <c r="AF249" s="30">
        <v>0.0</v>
      </c>
      <c r="AG249" s="30">
        <v>0.0</v>
      </c>
      <c r="AH249" s="30">
        <v>0.0</v>
      </c>
      <c r="AI249" s="30">
        <v>0.0</v>
      </c>
      <c r="AJ249" s="79"/>
    </row>
    <row r="250">
      <c r="A250" s="30">
        <v>14852.2</v>
      </c>
      <c r="B250" s="31">
        <v>44546.0</v>
      </c>
      <c r="C250" s="67"/>
      <c r="D250" s="32" t="s">
        <v>495</v>
      </c>
      <c r="E250" s="32" t="s">
        <v>36</v>
      </c>
      <c r="J250" s="30">
        <v>0.0</v>
      </c>
      <c r="K250" s="30">
        <v>0.0</v>
      </c>
      <c r="L250" s="30">
        <v>1.0</v>
      </c>
      <c r="M250" s="32" t="s">
        <v>39</v>
      </c>
      <c r="N250" s="32" t="s">
        <v>39</v>
      </c>
      <c r="O250" s="30">
        <v>0.0</v>
      </c>
      <c r="P250" s="30">
        <v>0.0</v>
      </c>
      <c r="Q250" s="30">
        <v>0.0</v>
      </c>
      <c r="R250" s="30">
        <v>0.0</v>
      </c>
      <c r="S250" s="30">
        <v>0.0</v>
      </c>
      <c r="T250" s="30">
        <v>0.0</v>
      </c>
      <c r="U250" s="30">
        <v>0.0</v>
      </c>
      <c r="V250" s="30">
        <v>0.0</v>
      </c>
      <c r="W250" s="30">
        <v>0.0</v>
      </c>
      <c r="X250" s="30">
        <v>0.0</v>
      </c>
      <c r="Y250" s="30">
        <v>0.0</v>
      </c>
      <c r="Z250" s="30">
        <v>0.0</v>
      </c>
      <c r="AA250" s="30">
        <v>0.0</v>
      </c>
      <c r="AB250" s="30">
        <v>0.0</v>
      </c>
      <c r="AC250" s="30">
        <v>0.0</v>
      </c>
      <c r="AD250" s="30">
        <v>0.0</v>
      </c>
      <c r="AE250" s="30">
        <v>0.0</v>
      </c>
      <c r="AF250" s="30">
        <v>0.0</v>
      </c>
      <c r="AG250" s="30">
        <v>0.0</v>
      </c>
      <c r="AH250" s="30">
        <v>0.0</v>
      </c>
      <c r="AI250" s="30">
        <v>0.0</v>
      </c>
      <c r="AJ250" s="79"/>
    </row>
    <row r="251">
      <c r="A251" s="30">
        <v>14852.3</v>
      </c>
      <c r="B251" s="31">
        <v>44546.0</v>
      </c>
      <c r="C251" s="67"/>
      <c r="D251" s="32" t="s">
        <v>495</v>
      </c>
      <c r="E251" s="32" t="s">
        <v>36</v>
      </c>
      <c r="J251" s="30">
        <v>0.0</v>
      </c>
      <c r="K251" s="30">
        <v>0.0</v>
      </c>
      <c r="L251" s="30">
        <v>1.0</v>
      </c>
      <c r="M251" s="32" t="s">
        <v>39</v>
      </c>
      <c r="N251" s="32" t="s">
        <v>39</v>
      </c>
      <c r="O251" s="30">
        <v>0.0</v>
      </c>
      <c r="P251" s="30">
        <v>0.0</v>
      </c>
      <c r="Q251" s="30">
        <v>0.0</v>
      </c>
      <c r="R251" s="30">
        <v>0.0</v>
      </c>
      <c r="S251" s="30">
        <v>0.0</v>
      </c>
      <c r="T251" s="30">
        <v>0.0</v>
      </c>
      <c r="U251" s="30">
        <v>0.0</v>
      </c>
      <c r="V251" s="30">
        <v>0.0</v>
      </c>
      <c r="W251" s="30">
        <v>0.0</v>
      </c>
      <c r="X251" s="30">
        <v>0.0</v>
      </c>
      <c r="Y251" s="30">
        <v>0.0</v>
      </c>
      <c r="Z251" s="30">
        <v>0.0</v>
      </c>
      <c r="AA251" s="30">
        <v>0.0</v>
      </c>
      <c r="AB251" s="30">
        <v>0.0</v>
      </c>
      <c r="AC251" s="30">
        <v>0.0</v>
      </c>
      <c r="AD251" s="30">
        <v>0.0</v>
      </c>
      <c r="AE251" s="30">
        <v>0.0</v>
      </c>
      <c r="AF251" s="30">
        <v>0.0</v>
      </c>
      <c r="AG251" s="30">
        <v>0.0</v>
      </c>
      <c r="AH251" s="30">
        <v>0.0</v>
      </c>
      <c r="AI251" s="30">
        <v>0.0</v>
      </c>
      <c r="AJ251" s="79"/>
    </row>
    <row r="252">
      <c r="A252" s="30">
        <v>14853.1</v>
      </c>
      <c r="B252" s="31">
        <v>44546.0</v>
      </c>
      <c r="C252" s="31">
        <v>44547.0</v>
      </c>
      <c r="D252" s="32" t="s">
        <v>199</v>
      </c>
      <c r="E252" s="32" t="s">
        <v>160</v>
      </c>
      <c r="F252" s="32" t="s">
        <v>393</v>
      </c>
      <c r="G252" s="33" t="s">
        <v>38</v>
      </c>
      <c r="H252" s="34">
        <v>27607.0</v>
      </c>
      <c r="I252" s="35"/>
      <c r="J252" s="30">
        <v>0.0</v>
      </c>
      <c r="K252" s="30">
        <v>1.0</v>
      </c>
      <c r="L252" s="30">
        <v>0.0</v>
      </c>
      <c r="M252" s="32" t="s">
        <v>49</v>
      </c>
      <c r="N252" s="32" t="s">
        <v>39</v>
      </c>
      <c r="O252" s="30">
        <v>0.0</v>
      </c>
      <c r="P252" s="30">
        <v>0.0</v>
      </c>
      <c r="Q252" s="30">
        <v>0.0</v>
      </c>
      <c r="R252" s="30">
        <v>0.0</v>
      </c>
      <c r="S252" s="30">
        <v>0.0</v>
      </c>
      <c r="T252" s="30">
        <v>0.0</v>
      </c>
      <c r="U252" s="30">
        <v>14.0</v>
      </c>
      <c r="V252" s="30">
        <v>5.0</v>
      </c>
      <c r="W252" s="30">
        <v>20.0</v>
      </c>
      <c r="X252" s="30">
        <v>2.0</v>
      </c>
      <c r="Y252" s="30">
        <v>0.0</v>
      </c>
      <c r="Z252" s="30">
        <v>0.0</v>
      </c>
      <c r="AA252" s="30">
        <v>0.0</v>
      </c>
      <c r="AB252" s="30">
        <v>0.0</v>
      </c>
      <c r="AC252" s="30">
        <v>0.0</v>
      </c>
      <c r="AD252" s="30">
        <v>0.0</v>
      </c>
      <c r="AE252" s="30">
        <v>0.0</v>
      </c>
      <c r="AF252" s="30">
        <v>0.0</v>
      </c>
      <c r="AG252" s="30">
        <v>0.0</v>
      </c>
      <c r="AH252" s="30">
        <v>0.0</v>
      </c>
      <c r="AI252" s="30">
        <v>0.0</v>
      </c>
      <c r="AJ252" s="79"/>
    </row>
    <row r="253">
      <c r="A253" s="30">
        <v>14853.2</v>
      </c>
      <c r="B253" s="31">
        <v>44546.0</v>
      </c>
      <c r="C253" s="31">
        <v>44547.0</v>
      </c>
      <c r="D253" s="32" t="s">
        <v>199</v>
      </c>
      <c r="E253" s="32" t="s">
        <v>160</v>
      </c>
      <c r="F253" s="32" t="s">
        <v>393</v>
      </c>
      <c r="G253" s="33" t="s">
        <v>38</v>
      </c>
      <c r="H253" s="34">
        <v>27607.0</v>
      </c>
      <c r="I253" s="35"/>
      <c r="J253" s="30">
        <v>0.0</v>
      </c>
      <c r="K253" s="30">
        <v>1.0</v>
      </c>
      <c r="L253" s="30">
        <v>0.0</v>
      </c>
      <c r="M253" s="32" t="s">
        <v>49</v>
      </c>
      <c r="N253" s="32" t="s">
        <v>39</v>
      </c>
      <c r="O253" s="30">
        <v>0.0</v>
      </c>
      <c r="P253" s="30">
        <v>11.0</v>
      </c>
      <c r="Q253" s="30">
        <v>10.0</v>
      </c>
      <c r="R253" s="30">
        <v>20.0</v>
      </c>
      <c r="S253" s="30">
        <v>1.0</v>
      </c>
      <c r="T253" s="30">
        <v>0.0</v>
      </c>
      <c r="U253" s="30">
        <v>0.0</v>
      </c>
      <c r="V253" s="30">
        <v>0.0</v>
      </c>
      <c r="W253" s="30">
        <v>0.0</v>
      </c>
      <c r="X253" s="30">
        <v>0.0</v>
      </c>
      <c r="Y253" s="30">
        <v>0.0</v>
      </c>
      <c r="Z253" s="30">
        <v>0.0</v>
      </c>
      <c r="AA253" s="30">
        <v>0.0</v>
      </c>
      <c r="AB253" s="30">
        <v>0.0</v>
      </c>
      <c r="AC253" s="30">
        <v>0.0</v>
      </c>
      <c r="AD253" s="30">
        <v>0.0</v>
      </c>
      <c r="AE253" s="30">
        <v>0.0</v>
      </c>
      <c r="AF253" s="30">
        <v>0.0</v>
      </c>
      <c r="AG253" s="30">
        <v>0.0</v>
      </c>
      <c r="AH253" s="30">
        <v>0.0</v>
      </c>
      <c r="AI253" s="30">
        <v>0.0</v>
      </c>
      <c r="AJ253" s="79"/>
    </row>
    <row r="254">
      <c r="A254" s="30">
        <v>14853.3</v>
      </c>
      <c r="B254" s="31">
        <v>44546.0</v>
      </c>
      <c r="C254" s="31">
        <v>44547.0</v>
      </c>
      <c r="D254" s="32" t="s">
        <v>199</v>
      </c>
      <c r="E254" s="33" t="s">
        <v>160</v>
      </c>
      <c r="F254" s="32" t="s">
        <v>393</v>
      </c>
      <c r="G254" s="32" t="s">
        <v>38</v>
      </c>
      <c r="H254" s="30">
        <v>27607.0</v>
      </c>
      <c r="I254" s="35"/>
      <c r="J254" s="30">
        <v>0.0</v>
      </c>
      <c r="K254" s="30">
        <v>1.0</v>
      </c>
      <c r="L254" s="30">
        <v>0.0</v>
      </c>
      <c r="M254" s="32" t="s">
        <v>49</v>
      </c>
      <c r="N254" s="32" t="s">
        <v>39</v>
      </c>
      <c r="O254" s="30">
        <v>0.0</v>
      </c>
      <c r="P254" s="30">
        <v>11.0</v>
      </c>
      <c r="Q254" s="30">
        <v>9.0</v>
      </c>
      <c r="R254" s="30">
        <v>20.0</v>
      </c>
      <c r="S254" s="30">
        <v>2.0</v>
      </c>
      <c r="T254" s="30">
        <v>0.0</v>
      </c>
      <c r="U254" s="30">
        <v>0.0</v>
      </c>
      <c r="V254" s="30">
        <v>0.0</v>
      </c>
      <c r="W254" s="30">
        <v>0.0</v>
      </c>
      <c r="X254" s="30">
        <v>0.0</v>
      </c>
      <c r="Y254" s="30">
        <v>0.0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79"/>
    </row>
    <row r="255">
      <c r="A255" s="30">
        <v>14853.4</v>
      </c>
      <c r="B255" s="31">
        <v>44546.0</v>
      </c>
      <c r="C255" s="31">
        <v>44547.0</v>
      </c>
      <c r="D255" s="32" t="s">
        <v>199</v>
      </c>
      <c r="E255" s="32" t="s">
        <v>160</v>
      </c>
      <c r="F255" s="32" t="s">
        <v>393</v>
      </c>
      <c r="G255" s="33" t="s">
        <v>38</v>
      </c>
      <c r="H255" s="34">
        <v>27607.0</v>
      </c>
      <c r="I255" s="35"/>
      <c r="J255" s="30">
        <v>0.0</v>
      </c>
      <c r="K255" s="30">
        <v>1.0</v>
      </c>
      <c r="L255" s="30">
        <v>0.0</v>
      </c>
      <c r="M255" s="32" t="s">
        <v>49</v>
      </c>
      <c r="N255" s="32" t="s">
        <v>39</v>
      </c>
      <c r="O255" s="30">
        <v>0.0</v>
      </c>
      <c r="P255" s="30">
        <v>0.0</v>
      </c>
      <c r="Q255" s="30">
        <v>0.0</v>
      </c>
      <c r="R255" s="30">
        <v>0.0</v>
      </c>
      <c r="S255" s="30">
        <v>0.0</v>
      </c>
      <c r="T255" s="30">
        <v>0.0</v>
      </c>
      <c r="U255" s="30">
        <v>11.0</v>
      </c>
      <c r="V255" s="30">
        <v>6.0</v>
      </c>
      <c r="W255" s="30">
        <v>20.0</v>
      </c>
      <c r="X255" s="30">
        <v>2.0</v>
      </c>
      <c r="Y255" s="30">
        <v>0.0</v>
      </c>
      <c r="Z255" s="30">
        <v>0.0</v>
      </c>
      <c r="AA255" s="30">
        <v>0.0</v>
      </c>
      <c r="AB255" s="30">
        <v>0.0</v>
      </c>
      <c r="AC255" s="30">
        <v>0.0</v>
      </c>
      <c r="AD255" s="30">
        <v>0.0</v>
      </c>
      <c r="AE255" s="30">
        <v>0.0</v>
      </c>
      <c r="AF255" s="30">
        <v>0.0</v>
      </c>
      <c r="AG255" s="30">
        <v>0.0</v>
      </c>
      <c r="AH255" s="30">
        <v>0.0</v>
      </c>
      <c r="AI255" s="30">
        <v>0.0</v>
      </c>
      <c r="AJ255" s="79"/>
    </row>
    <row r="256">
      <c r="A256" s="30">
        <v>14854.1</v>
      </c>
      <c r="B256" s="31">
        <v>44546.0</v>
      </c>
      <c r="C256" s="67"/>
      <c r="D256" s="32" t="s">
        <v>496</v>
      </c>
      <c r="E256" s="32" t="s">
        <v>36</v>
      </c>
      <c r="F256" s="32" t="s">
        <v>144</v>
      </c>
      <c r="G256" s="33" t="s">
        <v>107</v>
      </c>
      <c r="H256" s="34">
        <v>27519.0</v>
      </c>
      <c r="I256" s="35"/>
      <c r="J256" s="30">
        <v>0.0</v>
      </c>
      <c r="K256" s="30">
        <v>1.0</v>
      </c>
      <c r="L256" s="30">
        <v>0.0</v>
      </c>
      <c r="M256" s="32" t="s">
        <v>39</v>
      </c>
      <c r="N256" s="32" t="s">
        <v>39</v>
      </c>
      <c r="O256" s="30">
        <v>0.0</v>
      </c>
      <c r="P256" s="30">
        <v>0.0</v>
      </c>
      <c r="Q256" s="30">
        <v>0.0</v>
      </c>
      <c r="R256" s="30">
        <v>0.0</v>
      </c>
      <c r="S256" s="30">
        <v>0.0</v>
      </c>
      <c r="T256" s="30">
        <v>0.0</v>
      </c>
      <c r="U256" s="30">
        <v>0.0</v>
      </c>
      <c r="V256" s="30">
        <v>0.0</v>
      </c>
      <c r="W256" s="30">
        <v>0.0</v>
      </c>
      <c r="X256" s="30">
        <v>0.0</v>
      </c>
      <c r="Y256" s="30">
        <v>0.0</v>
      </c>
      <c r="Z256" s="30">
        <v>0.0</v>
      </c>
      <c r="AA256" s="30">
        <v>0.0</v>
      </c>
      <c r="AB256" s="30">
        <v>0.0</v>
      </c>
      <c r="AC256" s="30">
        <v>0.0</v>
      </c>
      <c r="AD256" s="30">
        <v>0.0</v>
      </c>
      <c r="AE256" s="30">
        <v>0.0</v>
      </c>
      <c r="AF256" s="30">
        <v>0.0</v>
      </c>
      <c r="AG256" s="30">
        <v>0.0</v>
      </c>
      <c r="AH256" s="30">
        <v>0.0</v>
      </c>
      <c r="AI256" s="30">
        <v>0.0</v>
      </c>
      <c r="AJ256" s="79"/>
    </row>
    <row r="257">
      <c r="A257" s="30">
        <v>14854.2</v>
      </c>
      <c r="B257" s="31">
        <v>44546.0</v>
      </c>
      <c r="C257" s="67"/>
      <c r="D257" s="32" t="s">
        <v>496</v>
      </c>
      <c r="E257" s="32" t="s">
        <v>36</v>
      </c>
      <c r="F257" s="32" t="s">
        <v>442</v>
      </c>
      <c r="G257" s="33" t="s">
        <v>107</v>
      </c>
      <c r="H257" s="34">
        <v>27519.0</v>
      </c>
      <c r="I257" s="35"/>
      <c r="J257" s="30">
        <v>0.0</v>
      </c>
      <c r="K257" s="30">
        <v>1.0</v>
      </c>
      <c r="L257" s="30">
        <v>0.0</v>
      </c>
      <c r="M257" s="32" t="s">
        <v>39</v>
      </c>
      <c r="N257" s="32" t="s">
        <v>39</v>
      </c>
      <c r="O257" s="30">
        <v>0.0</v>
      </c>
      <c r="P257" s="30">
        <v>0.0</v>
      </c>
      <c r="Q257" s="30">
        <v>0.0</v>
      </c>
      <c r="R257" s="30">
        <v>0.0</v>
      </c>
      <c r="S257" s="30">
        <v>0.0</v>
      </c>
      <c r="T257" s="30">
        <v>0.0</v>
      </c>
      <c r="U257" s="30">
        <v>0.0</v>
      </c>
      <c r="V257" s="30">
        <v>0.0</v>
      </c>
      <c r="W257" s="30">
        <v>0.0</v>
      </c>
      <c r="X257" s="30">
        <v>0.0</v>
      </c>
      <c r="Y257" s="30">
        <v>0.0</v>
      </c>
      <c r="Z257" s="30">
        <v>0.0</v>
      </c>
      <c r="AA257" s="30">
        <v>0.0</v>
      </c>
      <c r="AB257" s="30">
        <v>0.0</v>
      </c>
      <c r="AC257" s="30">
        <v>0.0</v>
      </c>
      <c r="AD257" s="30">
        <v>0.0</v>
      </c>
      <c r="AE257" s="30">
        <v>0.0</v>
      </c>
      <c r="AF257" s="30">
        <v>0.0</v>
      </c>
      <c r="AG257" s="30">
        <v>0.0</v>
      </c>
      <c r="AH257" s="30">
        <v>0.0</v>
      </c>
      <c r="AI257" s="30">
        <v>0.0</v>
      </c>
      <c r="AJ257" s="79"/>
    </row>
    <row r="258">
      <c r="A258" s="30">
        <v>14854.3</v>
      </c>
      <c r="B258" s="31">
        <v>44546.0</v>
      </c>
      <c r="C258" s="67"/>
      <c r="D258" s="32" t="s">
        <v>496</v>
      </c>
      <c r="E258" s="32" t="s">
        <v>36</v>
      </c>
      <c r="F258" s="32" t="s">
        <v>442</v>
      </c>
      <c r="G258" s="33" t="s">
        <v>107</v>
      </c>
      <c r="H258" s="34">
        <v>27519.0</v>
      </c>
      <c r="I258" s="35"/>
      <c r="J258" s="30">
        <v>0.0</v>
      </c>
      <c r="K258" s="30">
        <v>1.0</v>
      </c>
      <c r="L258" s="30">
        <v>0.0</v>
      </c>
      <c r="M258" s="32" t="s">
        <v>39</v>
      </c>
      <c r="N258" s="32" t="s">
        <v>39</v>
      </c>
      <c r="O258" s="30">
        <v>0.0</v>
      </c>
      <c r="P258" s="30">
        <v>0.0</v>
      </c>
      <c r="Q258" s="30">
        <v>0.0</v>
      </c>
      <c r="R258" s="30">
        <v>0.0</v>
      </c>
      <c r="S258" s="30">
        <v>0.0</v>
      </c>
      <c r="T258" s="30">
        <v>0.0</v>
      </c>
      <c r="U258" s="30">
        <v>0.0</v>
      </c>
      <c r="V258" s="30">
        <v>0.0</v>
      </c>
      <c r="W258" s="30">
        <v>0.0</v>
      </c>
      <c r="X258" s="30">
        <v>0.0</v>
      </c>
      <c r="Y258" s="30">
        <v>0.0</v>
      </c>
      <c r="Z258" s="30">
        <v>0.0</v>
      </c>
      <c r="AA258" s="30">
        <v>0.0</v>
      </c>
      <c r="AB258" s="30">
        <v>0.0</v>
      </c>
      <c r="AC258" s="30">
        <v>0.0</v>
      </c>
      <c r="AD258" s="30">
        <v>0.0</v>
      </c>
      <c r="AE258" s="30">
        <v>0.0</v>
      </c>
      <c r="AF258" s="30">
        <v>0.0</v>
      </c>
      <c r="AG258" s="30">
        <v>0.0</v>
      </c>
      <c r="AH258" s="30">
        <v>0.0</v>
      </c>
      <c r="AI258" s="30">
        <v>0.0</v>
      </c>
      <c r="AJ258" s="79"/>
    </row>
    <row r="259">
      <c r="A259" s="30">
        <v>14854.4</v>
      </c>
      <c r="B259" s="31">
        <v>44546.0</v>
      </c>
      <c r="C259" s="67"/>
      <c r="D259" s="32" t="s">
        <v>496</v>
      </c>
      <c r="E259" s="32" t="s">
        <v>36</v>
      </c>
      <c r="F259" s="32" t="s">
        <v>442</v>
      </c>
      <c r="G259" s="33" t="s">
        <v>107</v>
      </c>
      <c r="H259" s="34">
        <v>27519.0</v>
      </c>
      <c r="I259" s="35"/>
      <c r="J259" s="30">
        <v>0.0</v>
      </c>
      <c r="K259" s="30">
        <v>1.0</v>
      </c>
      <c r="L259" s="30">
        <v>0.0</v>
      </c>
      <c r="M259" s="32" t="s">
        <v>39</v>
      </c>
      <c r="N259" s="32" t="s">
        <v>39</v>
      </c>
      <c r="O259" s="30">
        <v>0.0</v>
      </c>
      <c r="P259" s="30">
        <v>0.0</v>
      </c>
      <c r="Q259" s="30">
        <v>0.0</v>
      </c>
      <c r="R259" s="30">
        <v>0.0</v>
      </c>
      <c r="S259" s="30">
        <v>0.0</v>
      </c>
      <c r="T259" s="30">
        <v>0.0</v>
      </c>
      <c r="U259" s="30">
        <v>0.0</v>
      </c>
      <c r="V259" s="30">
        <v>0.0</v>
      </c>
      <c r="W259" s="30">
        <v>0.0</v>
      </c>
      <c r="X259" s="30">
        <v>0.0</v>
      </c>
      <c r="Y259" s="30">
        <v>0.0</v>
      </c>
      <c r="Z259" s="30">
        <v>0.0</v>
      </c>
      <c r="AA259" s="30">
        <v>0.0</v>
      </c>
      <c r="AB259" s="30">
        <v>0.0</v>
      </c>
      <c r="AC259" s="30">
        <v>0.0</v>
      </c>
      <c r="AD259" s="30">
        <v>0.0</v>
      </c>
      <c r="AE259" s="30">
        <v>0.0</v>
      </c>
      <c r="AF259" s="30">
        <v>0.0</v>
      </c>
      <c r="AG259" s="30">
        <v>0.0</v>
      </c>
      <c r="AH259" s="30">
        <v>0.0</v>
      </c>
      <c r="AI259" s="30">
        <v>0.0</v>
      </c>
      <c r="AJ259" s="79"/>
    </row>
    <row r="260">
      <c r="A260" s="30">
        <v>14854.5</v>
      </c>
      <c r="B260" s="31">
        <v>44546.0</v>
      </c>
      <c r="C260" s="67"/>
      <c r="D260" s="32" t="s">
        <v>496</v>
      </c>
      <c r="E260" s="32" t="s">
        <v>36</v>
      </c>
      <c r="F260" s="32" t="s">
        <v>467</v>
      </c>
      <c r="G260" s="32" t="s">
        <v>107</v>
      </c>
      <c r="H260" s="30">
        <v>27518.0</v>
      </c>
      <c r="I260" s="37"/>
      <c r="J260" s="30">
        <v>1.0</v>
      </c>
      <c r="K260" s="30">
        <v>0.0</v>
      </c>
      <c r="L260" s="30">
        <v>0.0</v>
      </c>
      <c r="M260" s="32" t="s">
        <v>39</v>
      </c>
      <c r="N260" s="32" t="s">
        <v>39</v>
      </c>
      <c r="O260" s="30">
        <v>0.0</v>
      </c>
      <c r="P260" s="30">
        <v>0.0</v>
      </c>
      <c r="Q260" s="30">
        <v>0.0</v>
      </c>
      <c r="R260" s="30">
        <v>0.0</v>
      </c>
      <c r="S260" s="30">
        <v>0.0</v>
      </c>
      <c r="T260" s="30">
        <v>0.0</v>
      </c>
      <c r="U260" s="30">
        <v>0.0</v>
      </c>
      <c r="V260" s="30">
        <v>0.0</v>
      </c>
      <c r="W260" s="30">
        <v>0.0</v>
      </c>
      <c r="X260" s="30">
        <v>0.0</v>
      </c>
      <c r="Y260" s="30">
        <v>0.0</v>
      </c>
      <c r="Z260" s="30">
        <v>0.0</v>
      </c>
      <c r="AA260" s="30">
        <v>0.0</v>
      </c>
      <c r="AB260" s="30">
        <v>0.0</v>
      </c>
      <c r="AC260" s="30">
        <v>0.0</v>
      </c>
      <c r="AD260" s="30">
        <v>0.0</v>
      </c>
      <c r="AE260" s="30">
        <v>0.0</v>
      </c>
      <c r="AF260" s="30">
        <v>0.0</v>
      </c>
      <c r="AG260" s="30">
        <v>0.0</v>
      </c>
      <c r="AH260" s="30">
        <v>0.0</v>
      </c>
      <c r="AI260" s="30">
        <v>0.0</v>
      </c>
      <c r="AJ260" s="79"/>
    </row>
    <row r="261">
      <c r="A261" s="30">
        <v>14854.6</v>
      </c>
      <c r="B261" s="31">
        <v>44546.0</v>
      </c>
      <c r="C261" s="67"/>
      <c r="D261" s="32" t="s">
        <v>496</v>
      </c>
      <c r="E261" s="32" t="s">
        <v>36</v>
      </c>
      <c r="J261" s="30">
        <v>1.0</v>
      </c>
      <c r="K261" s="30">
        <v>0.0</v>
      </c>
      <c r="L261" s="30">
        <v>0.0</v>
      </c>
      <c r="M261" s="32" t="s">
        <v>39</v>
      </c>
      <c r="N261" s="32" t="s">
        <v>39</v>
      </c>
      <c r="O261" s="30">
        <v>0.0</v>
      </c>
      <c r="P261" s="30">
        <v>0.0</v>
      </c>
      <c r="Q261" s="30">
        <v>0.0</v>
      </c>
      <c r="R261" s="30">
        <v>0.0</v>
      </c>
      <c r="S261" s="30">
        <v>0.0</v>
      </c>
      <c r="T261" s="30">
        <v>0.0</v>
      </c>
      <c r="U261" s="30">
        <v>0.0</v>
      </c>
      <c r="V261" s="30">
        <v>0.0</v>
      </c>
      <c r="W261" s="30">
        <v>0.0</v>
      </c>
      <c r="X261" s="30">
        <v>0.0</v>
      </c>
      <c r="Y261" s="30">
        <v>0.0</v>
      </c>
      <c r="Z261" s="30">
        <v>0.0</v>
      </c>
      <c r="AA261" s="30">
        <v>0.0</v>
      </c>
      <c r="AB261" s="30">
        <v>0.0</v>
      </c>
      <c r="AC261" s="30">
        <v>0.0</v>
      </c>
      <c r="AD261" s="30">
        <v>0.0</v>
      </c>
      <c r="AE261" s="30">
        <v>0.0</v>
      </c>
      <c r="AF261" s="30">
        <v>0.0</v>
      </c>
      <c r="AG261" s="30">
        <v>0.0</v>
      </c>
      <c r="AH261" s="30">
        <v>0.0</v>
      </c>
      <c r="AI261" s="30">
        <v>0.0</v>
      </c>
      <c r="AJ261" s="79"/>
    </row>
    <row r="262">
      <c r="A262" s="30">
        <v>14855.1</v>
      </c>
      <c r="B262" s="31">
        <v>44547.0</v>
      </c>
      <c r="C262" s="67"/>
      <c r="D262" s="32" t="s">
        <v>343</v>
      </c>
      <c r="E262" s="32" t="s">
        <v>36</v>
      </c>
      <c r="F262" s="32" t="s">
        <v>438</v>
      </c>
      <c r="G262" s="32" t="s">
        <v>439</v>
      </c>
      <c r="H262" s="30">
        <v>27526.0</v>
      </c>
      <c r="I262" s="37"/>
      <c r="J262" s="30">
        <v>0.0</v>
      </c>
      <c r="K262" s="30">
        <v>1.0</v>
      </c>
      <c r="L262" s="30">
        <v>0.0</v>
      </c>
      <c r="M262" s="32" t="s">
        <v>39</v>
      </c>
      <c r="N262" s="32" t="s">
        <v>39</v>
      </c>
      <c r="O262" s="30">
        <v>0.0</v>
      </c>
      <c r="P262" s="30">
        <v>0.0</v>
      </c>
      <c r="Q262" s="30">
        <v>0.0</v>
      </c>
      <c r="R262" s="30">
        <v>0.0</v>
      </c>
      <c r="S262" s="30">
        <v>0.0</v>
      </c>
      <c r="T262" s="30">
        <v>0.0</v>
      </c>
      <c r="U262" s="30">
        <v>0.0</v>
      </c>
      <c r="V262" s="30">
        <v>0.0</v>
      </c>
      <c r="W262" s="30">
        <v>0.0</v>
      </c>
      <c r="X262" s="30">
        <v>0.0</v>
      </c>
      <c r="Y262" s="30">
        <v>0.0</v>
      </c>
      <c r="Z262" s="30">
        <v>0.0</v>
      </c>
      <c r="AA262" s="30">
        <v>0.0</v>
      </c>
      <c r="AB262" s="30">
        <v>0.0</v>
      </c>
      <c r="AC262" s="30">
        <v>0.0</v>
      </c>
      <c r="AD262" s="30">
        <v>0.0</v>
      </c>
      <c r="AE262" s="30">
        <v>0.0</v>
      </c>
      <c r="AF262" s="30">
        <v>0.0</v>
      </c>
      <c r="AG262" s="30">
        <v>0.0</v>
      </c>
      <c r="AH262" s="30">
        <v>0.0</v>
      </c>
      <c r="AI262" s="30">
        <v>0.0</v>
      </c>
      <c r="AJ262" s="79"/>
    </row>
    <row r="263">
      <c r="A263" s="30">
        <v>14855.2</v>
      </c>
      <c r="B263" s="31">
        <v>44547.0</v>
      </c>
      <c r="C263" s="67"/>
      <c r="D263" s="32" t="s">
        <v>343</v>
      </c>
      <c r="E263" s="32" t="s">
        <v>36</v>
      </c>
      <c r="F263" s="32" t="s">
        <v>438</v>
      </c>
      <c r="G263" s="33" t="s">
        <v>439</v>
      </c>
      <c r="H263" s="34">
        <v>27526.0</v>
      </c>
      <c r="I263" s="35"/>
      <c r="J263" s="30">
        <v>0.0</v>
      </c>
      <c r="K263" s="30">
        <v>1.0</v>
      </c>
      <c r="L263" s="30">
        <v>0.0</v>
      </c>
      <c r="M263" s="32" t="s">
        <v>39</v>
      </c>
      <c r="N263" s="32" t="s">
        <v>39</v>
      </c>
      <c r="O263" s="30">
        <v>0.0</v>
      </c>
      <c r="P263" s="30">
        <v>0.0</v>
      </c>
      <c r="Q263" s="30">
        <v>0.0</v>
      </c>
      <c r="R263" s="30">
        <v>0.0</v>
      </c>
      <c r="S263" s="30">
        <v>0.0</v>
      </c>
      <c r="T263" s="30">
        <v>0.0</v>
      </c>
      <c r="U263" s="30">
        <v>0.0</v>
      </c>
      <c r="V263" s="30">
        <v>0.0</v>
      </c>
      <c r="W263" s="30">
        <v>0.0</v>
      </c>
      <c r="X263" s="30">
        <v>0.0</v>
      </c>
      <c r="Y263" s="30">
        <v>0.0</v>
      </c>
      <c r="Z263" s="30">
        <v>0.0</v>
      </c>
      <c r="AA263" s="30">
        <v>0.0</v>
      </c>
      <c r="AB263" s="30">
        <v>0.0</v>
      </c>
      <c r="AC263" s="30">
        <v>0.0</v>
      </c>
      <c r="AD263" s="30">
        <v>0.0</v>
      </c>
      <c r="AE263" s="30">
        <v>0.0</v>
      </c>
      <c r="AF263" s="30">
        <v>0.0</v>
      </c>
      <c r="AG263" s="30">
        <v>0.0</v>
      </c>
      <c r="AH263" s="30">
        <v>0.0</v>
      </c>
      <c r="AI263" s="30">
        <v>0.0</v>
      </c>
      <c r="AJ263" s="79"/>
    </row>
    <row r="264">
      <c r="A264" s="30">
        <v>14855.3</v>
      </c>
      <c r="B264" s="31">
        <v>44547.0</v>
      </c>
      <c r="C264" s="67"/>
      <c r="D264" s="32" t="s">
        <v>343</v>
      </c>
      <c r="E264" s="32" t="s">
        <v>36</v>
      </c>
      <c r="J264" s="30">
        <v>0.0</v>
      </c>
      <c r="K264" s="30">
        <v>0.0</v>
      </c>
      <c r="L264" s="30">
        <v>1.0</v>
      </c>
      <c r="M264" s="32" t="s">
        <v>39</v>
      </c>
      <c r="N264" s="32" t="s">
        <v>39</v>
      </c>
      <c r="O264" s="30">
        <v>0.0</v>
      </c>
      <c r="P264" s="30">
        <v>0.0</v>
      </c>
      <c r="Q264" s="30">
        <v>0.0</v>
      </c>
      <c r="R264" s="30">
        <v>0.0</v>
      </c>
      <c r="S264" s="30">
        <v>0.0</v>
      </c>
      <c r="T264" s="30">
        <v>0.0</v>
      </c>
      <c r="U264" s="30">
        <v>0.0</v>
      </c>
      <c r="V264" s="30">
        <v>0.0</v>
      </c>
      <c r="W264" s="30">
        <v>0.0</v>
      </c>
      <c r="X264" s="30">
        <v>0.0</v>
      </c>
      <c r="Y264" s="30">
        <v>0.0</v>
      </c>
      <c r="Z264" s="30">
        <v>0.0</v>
      </c>
      <c r="AA264" s="30">
        <v>0.0</v>
      </c>
      <c r="AB264" s="30">
        <v>0.0</v>
      </c>
      <c r="AC264" s="30">
        <v>0.0</v>
      </c>
      <c r="AD264" s="30">
        <v>0.0</v>
      </c>
      <c r="AE264" s="30">
        <v>0.0</v>
      </c>
      <c r="AF264" s="30">
        <v>0.0</v>
      </c>
      <c r="AG264" s="30">
        <v>0.0</v>
      </c>
      <c r="AH264" s="30">
        <v>0.0</v>
      </c>
      <c r="AI264" s="30">
        <v>0.0</v>
      </c>
      <c r="AJ264" s="79"/>
    </row>
    <row r="265">
      <c r="A265" s="30">
        <v>14856.1</v>
      </c>
      <c r="B265" s="31">
        <v>44547.0</v>
      </c>
      <c r="C265" s="67"/>
      <c r="D265" s="32" t="s">
        <v>41</v>
      </c>
      <c r="E265" s="32" t="s">
        <v>36</v>
      </c>
      <c r="F265" s="32" t="s">
        <v>42</v>
      </c>
      <c r="G265" s="33" t="s">
        <v>43</v>
      </c>
      <c r="H265" s="34">
        <v>27545.0</v>
      </c>
      <c r="I265" s="35"/>
      <c r="J265" s="30">
        <v>0.0</v>
      </c>
      <c r="K265" s="30">
        <v>1.0</v>
      </c>
      <c r="L265" s="30">
        <v>0.0</v>
      </c>
      <c r="M265" s="32" t="s">
        <v>39</v>
      </c>
      <c r="N265" s="32" t="s">
        <v>39</v>
      </c>
      <c r="O265" s="30">
        <v>0.0</v>
      </c>
      <c r="P265" s="30">
        <v>0.0</v>
      </c>
      <c r="Q265" s="30">
        <v>0.0</v>
      </c>
      <c r="R265" s="30">
        <v>0.0</v>
      </c>
      <c r="S265" s="30">
        <v>0.0</v>
      </c>
      <c r="T265" s="30">
        <v>0.0</v>
      </c>
      <c r="U265" s="30">
        <v>0.0</v>
      </c>
      <c r="V265" s="30">
        <v>0.0</v>
      </c>
      <c r="W265" s="30">
        <v>0.0</v>
      </c>
      <c r="X265" s="30">
        <v>0.0</v>
      </c>
      <c r="Y265" s="30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79"/>
    </row>
    <row r="266">
      <c r="A266" s="30">
        <v>14856.2</v>
      </c>
      <c r="B266" s="31">
        <v>44547.0</v>
      </c>
      <c r="C266" s="67"/>
      <c r="D266" s="32" t="s">
        <v>41</v>
      </c>
      <c r="E266" s="32" t="s">
        <v>36</v>
      </c>
      <c r="F266" s="32" t="s">
        <v>42</v>
      </c>
      <c r="G266" s="33" t="s">
        <v>43</v>
      </c>
      <c r="H266" s="34">
        <v>27545.0</v>
      </c>
      <c r="I266" s="35"/>
      <c r="J266" s="30">
        <v>0.0</v>
      </c>
      <c r="K266" s="30">
        <v>1.0</v>
      </c>
      <c r="L266" s="30">
        <v>0.0</v>
      </c>
      <c r="M266" s="32" t="s">
        <v>39</v>
      </c>
      <c r="N266" s="32" t="s">
        <v>39</v>
      </c>
      <c r="O266" s="30">
        <v>0.0</v>
      </c>
      <c r="P266" s="30">
        <v>0.0</v>
      </c>
      <c r="Q266" s="30">
        <v>0.0</v>
      </c>
      <c r="R266" s="30">
        <v>0.0</v>
      </c>
      <c r="S266" s="30">
        <v>0.0</v>
      </c>
      <c r="T266" s="30">
        <v>0.0</v>
      </c>
      <c r="U266" s="30">
        <v>0.0</v>
      </c>
      <c r="V266" s="30">
        <v>0.0</v>
      </c>
      <c r="W266" s="30">
        <v>0.0</v>
      </c>
      <c r="X266" s="30">
        <v>0.0</v>
      </c>
      <c r="Y266" s="30">
        <v>0.0</v>
      </c>
      <c r="Z266" s="30">
        <v>0.0</v>
      </c>
      <c r="AA266" s="30">
        <v>0.0</v>
      </c>
      <c r="AB266" s="30">
        <v>0.0</v>
      </c>
      <c r="AC266" s="30">
        <v>0.0</v>
      </c>
      <c r="AD266" s="30">
        <v>0.0</v>
      </c>
      <c r="AE266" s="30">
        <v>0.0</v>
      </c>
      <c r="AF266" s="30">
        <v>0.0</v>
      </c>
      <c r="AG266" s="30">
        <v>0.0</v>
      </c>
      <c r="AH266" s="30">
        <v>0.0</v>
      </c>
      <c r="AI266" s="30">
        <v>0.0</v>
      </c>
      <c r="AJ266" s="79"/>
    </row>
    <row r="267">
      <c r="A267" s="30">
        <v>14856.3</v>
      </c>
      <c r="B267" s="31">
        <v>44547.0</v>
      </c>
      <c r="C267" s="67"/>
      <c r="D267" s="32" t="s">
        <v>41</v>
      </c>
      <c r="E267" s="32" t="s">
        <v>36</v>
      </c>
      <c r="F267" s="32" t="s">
        <v>44</v>
      </c>
      <c r="G267" s="33" t="s">
        <v>38</v>
      </c>
      <c r="H267" s="34">
        <v>27604.0</v>
      </c>
      <c r="I267" s="35"/>
      <c r="J267" s="30">
        <v>0.0</v>
      </c>
      <c r="K267" s="30">
        <v>1.0</v>
      </c>
      <c r="L267" s="30">
        <v>0.0</v>
      </c>
      <c r="M267" s="32" t="s">
        <v>39</v>
      </c>
      <c r="N267" s="32" t="s">
        <v>39</v>
      </c>
      <c r="O267" s="30">
        <v>0.0</v>
      </c>
      <c r="P267" s="30">
        <v>0.0</v>
      </c>
      <c r="Q267" s="30">
        <v>0.0</v>
      </c>
      <c r="R267" s="30">
        <v>0.0</v>
      </c>
      <c r="S267" s="30">
        <v>0.0</v>
      </c>
      <c r="T267" s="30">
        <v>0.0</v>
      </c>
      <c r="U267" s="30">
        <v>0.0</v>
      </c>
      <c r="V267" s="30">
        <v>0.0</v>
      </c>
      <c r="W267" s="30">
        <v>0.0</v>
      </c>
      <c r="X267" s="30">
        <v>0.0</v>
      </c>
      <c r="Y267" s="30">
        <v>0.0</v>
      </c>
      <c r="Z267" s="30">
        <v>0.0</v>
      </c>
      <c r="AA267" s="30">
        <v>0.0</v>
      </c>
      <c r="AB267" s="30">
        <v>0.0</v>
      </c>
      <c r="AC267" s="30">
        <v>0.0</v>
      </c>
      <c r="AD267" s="30">
        <v>0.0</v>
      </c>
      <c r="AE267" s="30">
        <v>0.0</v>
      </c>
      <c r="AF267" s="30">
        <v>0.0</v>
      </c>
      <c r="AG267" s="30">
        <v>0.0</v>
      </c>
      <c r="AH267" s="30">
        <v>0.0</v>
      </c>
      <c r="AI267" s="30">
        <v>0.0</v>
      </c>
      <c r="AJ267" s="79"/>
    </row>
    <row r="268">
      <c r="A268" s="30">
        <v>14857.1</v>
      </c>
      <c r="B268" s="31">
        <v>44550.0</v>
      </c>
      <c r="C268" s="67"/>
      <c r="D268" s="32" t="s">
        <v>459</v>
      </c>
      <c r="E268" s="32" t="s">
        <v>36</v>
      </c>
      <c r="F268" s="32" t="s">
        <v>100</v>
      </c>
      <c r="G268" s="33" t="s">
        <v>74</v>
      </c>
      <c r="H268" s="34">
        <v>27587.0</v>
      </c>
      <c r="I268" s="35"/>
      <c r="J268" s="30">
        <v>0.0</v>
      </c>
      <c r="K268" s="30">
        <v>1.0</v>
      </c>
      <c r="L268" s="30">
        <v>0.0</v>
      </c>
      <c r="M268" s="32" t="s">
        <v>39</v>
      </c>
      <c r="N268" s="32" t="s">
        <v>39</v>
      </c>
      <c r="O268" s="30">
        <v>0.0</v>
      </c>
      <c r="P268" s="30">
        <v>0.0</v>
      </c>
      <c r="Q268" s="30">
        <v>0.0</v>
      </c>
      <c r="R268" s="30">
        <v>0.0</v>
      </c>
      <c r="S268" s="30">
        <v>0.0</v>
      </c>
      <c r="T268" s="30">
        <v>0.0</v>
      </c>
      <c r="U268" s="30">
        <v>0.0</v>
      </c>
      <c r="V268" s="30">
        <v>0.0</v>
      </c>
      <c r="W268" s="30">
        <v>0.0</v>
      </c>
      <c r="X268" s="30">
        <v>0.0</v>
      </c>
      <c r="Y268" s="30">
        <v>0.0</v>
      </c>
      <c r="Z268" s="30">
        <v>0.0</v>
      </c>
      <c r="AA268" s="30">
        <v>0.0</v>
      </c>
      <c r="AB268" s="30">
        <v>0.0</v>
      </c>
      <c r="AC268" s="30">
        <v>0.0</v>
      </c>
      <c r="AD268" s="30">
        <v>0.0</v>
      </c>
      <c r="AE268" s="30">
        <v>0.0</v>
      </c>
      <c r="AF268" s="30">
        <v>0.0</v>
      </c>
      <c r="AG268" s="30">
        <v>0.0</v>
      </c>
      <c r="AH268" s="30">
        <v>0.0</v>
      </c>
      <c r="AI268" s="30">
        <v>0.0</v>
      </c>
      <c r="AJ268" s="79"/>
    </row>
    <row r="269">
      <c r="A269" s="30">
        <v>14857.2</v>
      </c>
      <c r="B269" s="31">
        <v>44550.0</v>
      </c>
      <c r="C269" s="67"/>
      <c r="D269" s="32" t="s">
        <v>459</v>
      </c>
      <c r="E269" s="32" t="s">
        <v>36</v>
      </c>
      <c r="F269" s="32" t="s">
        <v>115</v>
      </c>
      <c r="G269" s="33" t="s">
        <v>74</v>
      </c>
      <c r="H269" s="34">
        <v>27587.0</v>
      </c>
      <c r="I269" s="35"/>
      <c r="J269" s="30">
        <v>0.0</v>
      </c>
      <c r="K269" s="30">
        <v>1.0</v>
      </c>
      <c r="L269" s="30">
        <v>0.0</v>
      </c>
      <c r="M269" s="32" t="s">
        <v>39</v>
      </c>
      <c r="N269" s="32" t="s">
        <v>39</v>
      </c>
      <c r="O269" s="30">
        <v>0.0</v>
      </c>
      <c r="P269" s="30">
        <v>0.0</v>
      </c>
      <c r="Q269" s="30">
        <v>0.0</v>
      </c>
      <c r="R269" s="30">
        <v>0.0</v>
      </c>
      <c r="S269" s="30">
        <v>0.0</v>
      </c>
      <c r="T269" s="30">
        <v>0.0</v>
      </c>
      <c r="U269" s="30">
        <v>0.0</v>
      </c>
      <c r="V269" s="30">
        <v>0.0</v>
      </c>
      <c r="W269" s="30">
        <v>0.0</v>
      </c>
      <c r="X269" s="30">
        <v>0.0</v>
      </c>
      <c r="Y269" s="30">
        <v>0.0</v>
      </c>
      <c r="Z269" s="30">
        <v>0.0</v>
      </c>
      <c r="AA269" s="30">
        <v>0.0</v>
      </c>
      <c r="AB269" s="30">
        <v>0.0</v>
      </c>
      <c r="AC269" s="30">
        <v>0.0</v>
      </c>
      <c r="AD269" s="30">
        <v>0.0</v>
      </c>
      <c r="AE269" s="30">
        <v>0.0</v>
      </c>
      <c r="AF269" s="30">
        <v>0.0</v>
      </c>
      <c r="AG269" s="30">
        <v>0.0</v>
      </c>
      <c r="AH269" s="30">
        <v>0.0</v>
      </c>
      <c r="AI269" s="30">
        <v>0.0</v>
      </c>
      <c r="AJ269" s="79"/>
    </row>
    <row r="270">
      <c r="A270" s="30">
        <v>14857.3</v>
      </c>
      <c r="B270" s="31">
        <v>44550.0</v>
      </c>
      <c r="C270" s="67"/>
      <c r="D270" s="32" t="s">
        <v>459</v>
      </c>
      <c r="E270" s="33" t="s">
        <v>36</v>
      </c>
      <c r="F270" s="32" t="s">
        <v>101</v>
      </c>
      <c r="G270" s="32" t="s">
        <v>74</v>
      </c>
      <c r="H270" s="30">
        <v>27587.0</v>
      </c>
      <c r="I270" s="35"/>
      <c r="J270" s="30">
        <v>0.0</v>
      </c>
      <c r="K270" s="30">
        <v>1.0</v>
      </c>
      <c r="L270" s="30">
        <v>0.0</v>
      </c>
      <c r="M270" s="32" t="s">
        <v>39</v>
      </c>
      <c r="N270" s="32" t="s">
        <v>39</v>
      </c>
      <c r="O270" s="30">
        <v>0.0</v>
      </c>
      <c r="P270" s="30">
        <v>0.0</v>
      </c>
      <c r="Q270" s="30">
        <v>0.0</v>
      </c>
      <c r="R270" s="30">
        <v>0.0</v>
      </c>
      <c r="S270" s="30">
        <v>0.0</v>
      </c>
      <c r="T270" s="30">
        <v>0.0</v>
      </c>
      <c r="U270" s="30">
        <v>0.0</v>
      </c>
      <c r="V270" s="30">
        <v>0.0</v>
      </c>
      <c r="W270" s="30">
        <v>0.0</v>
      </c>
      <c r="X270" s="30">
        <v>0.0</v>
      </c>
      <c r="Y270" s="30">
        <v>0.0</v>
      </c>
      <c r="Z270" s="30">
        <v>0.0</v>
      </c>
      <c r="AA270" s="30">
        <v>0.0</v>
      </c>
      <c r="AB270" s="30">
        <v>0.0</v>
      </c>
      <c r="AC270" s="30">
        <v>0.0</v>
      </c>
      <c r="AD270" s="30">
        <v>0.0</v>
      </c>
      <c r="AE270" s="30">
        <v>0.0</v>
      </c>
      <c r="AF270" s="30">
        <v>0.0</v>
      </c>
      <c r="AG270" s="30">
        <v>0.0</v>
      </c>
      <c r="AH270" s="30">
        <v>0.0</v>
      </c>
      <c r="AI270" s="30">
        <v>0.0</v>
      </c>
      <c r="AJ270" s="79"/>
    </row>
    <row r="271">
      <c r="A271" s="30">
        <v>14857.4</v>
      </c>
      <c r="B271" s="31">
        <v>44550.0</v>
      </c>
      <c r="C271" s="67"/>
      <c r="D271" s="32" t="s">
        <v>459</v>
      </c>
      <c r="E271" s="32" t="s">
        <v>36</v>
      </c>
      <c r="F271" s="32" t="s">
        <v>101</v>
      </c>
      <c r="G271" s="32" t="s">
        <v>74</v>
      </c>
      <c r="H271" s="30">
        <v>27587.0</v>
      </c>
      <c r="I271" s="37"/>
      <c r="J271" s="30">
        <v>0.0</v>
      </c>
      <c r="K271" s="30">
        <v>1.0</v>
      </c>
      <c r="L271" s="30">
        <v>0.0</v>
      </c>
      <c r="M271" s="32" t="s">
        <v>39</v>
      </c>
      <c r="N271" s="32" t="s">
        <v>39</v>
      </c>
      <c r="O271" s="30">
        <v>0.0</v>
      </c>
      <c r="P271" s="30">
        <v>0.0</v>
      </c>
      <c r="Q271" s="30">
        <v>0.0</v>
      </c>
      <c r="R271" s="30">
        <v>0.0</v>
      </c>
      <c r="S271" s="30">
        <v>0.0</v>
      </c>
      <c r="T271" s="30">
        <v>0.0</v>
      </c>
      <c r="U271" s="30">
        <v>0.0</v>
      </c>
      <c r="V271" s="30">
        <v>0.0</v>
      </c>
      <c r="W271" s="30">
        <v>0.0</v>
      </c>
      <c r="X271" s="30">
        <v>0.0</v>
      </c>
      <c r="Y271" s="30">
        <v>0.0</v>
      </c>
      <c r="Z271" s="30">
        <v>0.0</v>
      </c>
      <c r="AA271" s="30">
        <v>0.0</v>
      </c>
      <c r="AB271" s="30">
        <v>0.0</v>
      </c>
      <c r="AC271" s="30">
        <v>0.0</v>
      </c>
      <c r="AD271" s="30">
        <v>0.0</v>
      </c>
      <c r="AE271" s="30">
        <v>0.0</v>
      </c>
      <c r="AF271" s="30">
        <v>0.0</v>
      </c>
      <c r="AG271" s="30">
        <v>0.0</v>
      </c>
      <c r="AH271" s="30">
        <v>0.0</v>
      </c>
      <c r="AI271" s="30">
        <v>0.0</v>
      </c>
      <c r="AJ271" s="79"/>
    </row>
    <row r="272">
      <c r="A272" s="30">
        <v>14857.5</v>
      </c>
      <c r="B272" s="31">
        <v>44550.0</v>
      </c>
      <c r="C272" s="67"/>
      <c r="D272" s="32" t="s">
        <v>459</v>
      </c>
      <c r="E272" s="32" t="s">
        <v>36</v>
      </c>
      <c r="J272" s="30">
        <v>0.0</v>
      </c>
      <c r="K272" s="30">
        <v>0.0</v>
      </c>
      <c r="L272" s="30">
        <v>1.0</v>
      </c>
      <c r="M272" s="32" t="s">
        <v>39</v>
      </c>
      <c r="N272" s="32" t="s">
        <v>39</v>
      </c>
      <c r="O272" s="30">
        <v>0.0</v>
      </c>
      <c r="P272" s="30">
        <v>0.0</v>
      </c>
      <c r="Q272" s="30">
        <v>0.0</v>
      </c>
      <c r="R272" s="30">
        <v>0.0</v>
      </c>
      <c r="S272" s="30">
        <v>0.0</v>
      </c>
      <c r="T272" s="30">
        <v>0.0</v>
      </c>
      <c r="U272" s="30">
        <v>0.0</v>
      </c>
      <c r="V272" s="30">
        <v>0.0</v>
      </c>
      <c r="W272" s="30">
        <v>0.0</v>
      </c>
      <c r="X272" s="30">
        <v>0.0</v>
      </c>
      <c r="Y272" s="30">
        <v>0.0</v>
      </c>
      <c r="Z272" s="30">
        <v>0.0</v>
      </c>
      <c r="AA272" s="30">
        <v>0.0</v>
      </c>
      <c r="AB272" s="30">
        <v>0.0</v>
      </c>
      <c r="AC272" s="30">
        <v>0.0</v>
      </c>
      <c r="AD272" s="30">
        <v>0.0</v>
      </c>
      <c r="AE272" s="30">
        <v>0.0</v>
      </c>
      <c r="AF272" s="30">
        <v>0.0</v>
      </c>
      <c r="AG272" s="30">
        <v>0.0</v>
      </c>
      <c r="AH272" s="30">
        <v>0.0</v>
      </c>
      <c r="AI272" s="30">
        <v>0.0</v>
      </c>
      <c r="AJ272" s="79"/>
    </row>
    <row r="273">
      <c r="A273" s="30">
        <v>14857.6</v>
      </c>
      <c r="B273" s="31">
        <v>44550.0</v>
      </c>
      <c r="C273" s="67"/>
      <c r="D273" s="32" t="s">
        <v>459</v>
      </c>
      <c r="E273" s="32" t="s">
        <v>36</v>
      </c>
      <c r="J273" s="30">
        <v>0.0</v>
      </c>
      <c r="K273" s="30">
        <v>0.0</v>
      </c>
      <c r="L273" s="30">
        <v>1.0</v>
      </c>
      <c r="M273" s="32" t="s">
        <v>39</v>
      </c>
      <c r="N273" s="32" t="s">
        <v>39</v>
      </c>
      <c r="O273" s="30">
        <v>0.0</v>
      </c>
      <c r="P273" s="30">
        <v>0.0</v>
      </c>
      <c r="Q273" s="30">
        <v>0.0</v>
      </c>
      <c r="R273" s="30">
        <v>0.0</v>
      </c>
      <c r="S273" s="30">
        <v>0.0</v>
      </c>
      <c r="T273" s="30">
        <v>0.0</v>
      </c>
      <c r="U273" s="30">
        <v>0.0</v>
      </c>
      <c r="V273" s="30">
        <v>0.0</v>
      </c>
      <c r="W273" s="30">
        <v>0.0</v>
      </c>
      <c r="X273" s="30">
        <v>0.0</v>
      </c>
      <c r="Y273" s="30">
        <v>0.0</v>
      </c>
      <c r="Z273" s="30">
        <v>0.0</v>
      </c>
      <c r="AA273" s="30">
        <v>0.0</v>
      </c>
      <c r="AB273" s="30">
        <v>0.0</v>
      </c>
      <c r="AC273" s="30">
        <v>0.0</v>
      </c>
      <c r="AD273" s="30">
        <v>0.0</v>
      </c>
      <c r="AE273" s="30">
        <v>0.0</v>
      </c>
      <c r="AF273" s="30">
        <v>0.0</v>
      </c>
      <c r="AG273" s="30">
        <v>0.0</v>
      </c>
      <c r="AH273" s="30">
        <v>0.0</v>
      </c>
      <c r="AI273" s="30">
        <v>0.0</v>
      </c>
      <c r="AJ273" s="79"/>
    </row>
    <row r="274">
      <c r="A274" s="30">
        <v>14858.1</v>
      </c>
      <c r="B274" s="31">
        <v>44550.0</v>
      </c>
      <c r="C274" s="67"/>
      <c r="D274" s="32" t="s">
        <v>459</v>
      </c>
      <c r="E274" s="32" t="s">
        <v>36</v>
      </c>
      <c r="J274" s="30">
        <v>0.0</v>
      </c>
      <c r="K274" s="30">
        <v>0.0</v>
      </c>
      <c r="L274" s="30">
        <v>1.0</v>
      </c>
      <c r="M274" s="32" t="s">
        <v>39</v>
      </c>
      <c r="N274" s="32" t="s">
        <v>39</v>
      </c>
      <c r="O274" s="30">
        <v>0.0</v>
      </c>
      <c r="P274" s="30">
        <v>0.0</v>
      </c>
      <c r="Q274" s="30">
        <v>0.0</v>
      </c>
      <c r="R274" s="30">
        <v>0.0</v>
      </c>
      <c r="S274" s="30">
        <v>0.0</v>
      </c>
      <c r="T274" s="30">
        <v>0.0</v>
      </c>
      <c r="U274" s="30">
        <v>0.0</v>
      </c>
      <c r="V274" s="30">
        <v>0.0</v>
      </c>
      <c r="W274" s="30">
        <v>0.0</v>
      </c>
      <c r="X274" s="30">
        <v>0.0</v>
      </c>
      <c r="Y274" s="30">
        <v>0.0</v>
      </c>
      <c r="Z274" s="30">
        <v>0.0</v>
      </c>
      <c r="AA274" s="30">
        <v>0.0</v>
      </c>
      <c r="AB274" s="30">
        <v>0.0</v>
      </c>
      <c r="AC274" s="30">
        <v>0.0</v>
      </c>
      <c r="AD274" s="30">
        <v>0.0</v>
      </c>
      <c r="AE274" s="30">
        <v>0.0</v>
      </c>
      <c r="AF274" s="30">
        <v>0.0</v>
      </c>
      <c r="AG274" s="30">
        <v>0.0</v>
      </c>
      <c r="AH274" s="30">
        <v>0.0</v>
      </c>
      <c r="AI274" s="30">
        <v>0.0</v>
      </c>
      <c r="AJ274" s="79"/>
    </row>
    <row r="275">
      <c r="A275" s="30">
        <v>14858.2</v>
      </c>
      <c r="B275" s="31">
        <v>44550.0</v>
      </c>
      <c r="C275" s="67"/>
      <c r="D275" s="32" t="s">
        <v>459</v>
      </c>
      <c r="E275" s="32" t="s">
        <v>36</v>
      </c>
      <c r="J275" s="30">
        <v>1.0</v>
      </c>
      <c r="K275" s="30">
        <v>0.0</v>
      </c>
      <c r="L275" s="30">
        <v>0.0</v>
      </c>
      <c r="M275" s="32" t="s">
        <v>39</v>
      </c>
      <c r="N275" s="32" t="s">
        <v>39</v>
      </c>
      <c r="O275" s="30">
        <v>0.0</v>
      </c>
      <c r="P275" s="30">
        <v>0.0</v>
      </c>
      <c r="Q275" s="30">
        <v>0.0</v>
      </c>
      <c r="R275" s="30">
        <v>0.0</v>
      </c>
      <c r="S275" s="30">
        <v>0.0</v>
      </c>
      <c r="T275" s="30">
        <v>0.0</v>
      </c>
      <c r="U275" s="30">
        <v>0.0</v>
      </c>
      <c r="V275" s="30">
        <v>0.0</v>
      </c>
      <c r="W275" s="30">
        <v>0.0</v>
      </c>
      <c r="X275" s="30">
        <v>0.0</v>
      </c>
      <c r="Y275" s="30">
        <v>0.0</v>
      </c>
      <c r="Z275" s="30">
        <v>0.0</v>
      </c>
      <c r="AA275" s="30">
        <v>0.0</v>
      </c>
      <c r="AB275" s="30">
        <v>0.0</v>
      </c>
      <c r="AC275" s="30">
        <v>0.0</v>
      </c>
      <c r="AD275" s="30">
        <v>0.0</v>
      </c>
      <c r="AE275" s="30">
        <v>0.0</v>
      </c>
      <c r="AF275" s="30">
        <v>0.0</v>
      </c>
      <c r="AG275" s="30">
        <v>0.0</v>
      </c>
      <c r="AH275" s="30">
        <v>0.0</v>
      </c>
      <c r="AI275" s="30">
        <v>0.0</v>
      </c>
      <c r="AJ275" s="79"/>
    </row>
    <row r="276">
      <c r="A276" s="30">
        <v>14859.1</v>
      </c>
      <c r="B276" s="31">
        <v>44550.0</v>
      </c>
      <c r="C276" s="67"/>
      <c r="D276" s="32" t="s">
        <v>476</v>
      </c>
      <c r="E276" s="32" t="s">
        <v>36</v>
      </c>
      <c r="F276" s="32" t="s">
        <v>388</v>
      </c>
      <c r="G276" s="33" t="s">
        <v>389</v>
      </c>
      <c r="H276" s="34">
        <v>27592.0</v>
      </c>
      <c r="I276" s="35"/>
      <c r="J276" s="30">
        <v>0.0</v>
      </c>
      <c r="K276" s="30">
        <v>1.0</v>
      </c>
      <c r="L276" s="30">
        <v>0.0</v>
      </c>
      <c r="M276" s="32" t="s">
        <v>39</v>
      </c>
      <c r="N276" s="32" t="s">
        <v>39</v>
      </c>
      <c r="O276" s="30">
        <v>0.0</v>
      </c>
      <c r="P276" s="30">
        <v>0.0</v>
      </c>
      <c r="Q276" s="30">
        <v>0.0</v>
      </c>
      <c r="R276" s="30">
        <v>0.0</v>
      </c>
      <c r="S276" s="30">
        <v>0.0</v>
      </c>
      <c r="T276" s="30">
        <v>0.0</v>
      </c>
      <c r="U276" s="30">
        <v>0.0</v>
      </c>
      <c r="V276" s="30">
        <v>0.0</v>
      </c>
      <c r="W276" s="30">
        <v>0.0</v>
      </c>
      <c r="X276" s="30">
        <v>0.0</v>
      </c>
      <c r="Y276" s="30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79"/>
    </row>
    <row r="277">
      <c r="A277" s="30">
        <v>14859.2</v>
      </c>
      <c r="B277" s="31">
        <v>44550.0</v>
      </c>
      <c r="C277" s="67"/>
      <c r="D277" s="32" t="s">
        <v>476</v>
      </c>
      <c r="E277" s="32" t="s">
        <v>36</v>
      </c>
      <c r="J277" s="30">
        <v>0.0</v>
      </c>
      <c r="K277" s="30">
        <v>0.0</v>
      </c>
      <c r="L277" s="30">
        <v>1.0</v>
      </c>
      <c r="M277" s="32" t="s">
        <v>39</v>
      </c>
      <c r="N277" s="32" t="s">
        <v>39</v>
      </c>
      <c r="O277" s="30">
        <v>0.0</v>
      </c>
      <c r="P277" s="30">
        <v>0.0</v>
      </c>
      <c r="Q277" s="30">
        <v>0.0</v>
      </c>
      <c r="R277" s="30">
        <v>0.0</v>
      </c>
      <c r="S277" s="30">
        <v>0.0</v>
      </c>
      <c r="T277" s="30">
        <v>0.0</v>
      </c>
      <c r="U277" s="30">
        <v>0.0</v>
      </c>
      <c r="V277" s="30">
        <v>0.0</v>
      </c>
      <c r="W277" s="30">
        <v>0.0</v>
      </c>
      <c r="X277" s="30">
        <v>0.0</v>
      </c>
      <c r="Y277" s="30">
        <v>0.0</v>
      </c>
      <c r="Z277" s="30">
        <v>0.0</v>
      </c>
      <c r="AA277" s="30">
        <v>0.0</v>
      </c>
      <c r="AB277" s="30">
        <v>0.0</v>
      </c>
      <c r="AC277" s="30">
        <v>0.0</v>
      </c>
      <c r="AD277" s="30">
        <v>0.0</v>
      </c>
      <c r="AE277" s="30">
        <v>0.0</v>
      </c>
      <c r="AF277" s="30">
        <v>0.0</v>
      </c>
      <c r="AG277" s="30">
        <v>0.0</v>
      </c>
      <c r="AH277" s="30">
        <v>0.0</v>
      </c>
      <c r="AI277" s="30">
        <v>0.0</v>
      </c>
      <c r="AJ277" s="79"/>
    </row>
    <row r="278">
      <c r="A278" s="30">
        <v>14859.3</v>
      </c>
      <c r="B278" s="31">
        <v>44550.0</v>
      </c>
      <c r="C278" s="67"/>
      <c r="D278" s="32" t="s">
        <v>476</v>
      </c>
      <c r="E278" s="32" t="s">
        <v>36</v>
      </c>
      <c r="J278" s="30">
        <v>0.0</v>
      </c>
      <c r="K278" s="30">
        <v>0.0</v>
      </c>
      <c r="L278" s="30">
        <v>1.0</v>
      </c>
      <c r="M278" s="32" t="s">
        <v>39</v>
      </c>
      <c r="N278" s="32" t="s">
        <v>39</v>
      </c>
      <c r="O278" s="30">
        <v>0.0</v>
      </c>
      <c r="P278" s="30">
        <v>0.0</v>
      </c>
      <c r="Q278" s="30">
        <v>0.0</v>
      </c>
      <c r="R278" s="30">
        <v>0.0</v>
      </c>
      <c r="S278" s="30">
        <v>0.0</v>
      </c>
      <c r="T278" s="30">
        <v>0.0</v>
      </c>
      <c r="U278" s="30">
        <v>0.0</v>
      </c>
      <c r="V278" s="30">
        <v>0.0</v>
      </c>
      <c r="W278" s="30">
        <v>0.0</v>
      </c>
      <c r="X278" s="30">
        <v>0.0</v>
      </c>
      <c r="Y278" s="30">
        <v>0.0</v>
      </c>
      <c r="Z278" s="30">
        <v>0.0</v>
      </c>
      <c r="AA278" s="30">
        <v>0.0</v>
      </c>
      <c r="AB278" s="30">
        <v>0.0</v>
      </c>
      <c r="AC278" s="30">
        <v>0.0</v>
      </c>
      <c r="AD278" s="30">
        <v>0.0</v>
      </c>
      <c r="AE278" s="30">
        <v>0.0</v>
      </c>
      <c r="AF278" s="30">
        <v>0.0</v>
      </c>
      <c r="AG278" s="30">
        <v>0.0</v>
      </c>
      <c r="AH278" s="30">
        <v>0.0</v>
      </c>
      <c r="AI278" s="30">
        <v>0.0</v>
      </c>
      <c r="AJ278" s="79"/>
    </row>
    <row r="279">
      <c r="A279" s="30">
        <v>14860.1</v>
      </c>
      <c r="B279" s="31">
        <v>44552.0</v>
      </c>
      <c r="C279" s="67"/>
      <c r="D279" s="32" t="s">
        <v>257</v>
      </c>
      <c r="E279" s="32" t="s">
        <v>258</v>
      </c>
      <c r="G279" s="37"/>
      <c r="H279" s="37"/>
      <c r="I279" s="37"/>
      <c r="J279" s="30">
        <v>0.0</v>
      </c>
      <c r="K279" s="30">
        <v>0.0</v>
      </c>
      <c r="L279" s="30">
        <v>1.0</v>
      </c>
      <c r="M279" s="32" t="s">
        <v>39</v>
      </c>
      <c r="N279" s="32" t="s">
        <v>39</v>
      </c>
      <c r="O279" s="30">
        <v>0.0</v>
      </c>
      <c r="P279" s="30">
        <v>0.0</v>
      </c>
      <c r="Q279" s="30">
        <v>0.0</v>
      </c>
      <c r="R279" s="30">
        <v>0.0</v>
      </c>
      <c r="S279" s="30">
        <v>0.0</v>
      </c>
      <c r="T279" s="30">
        <v>0.0</v>
      </c>
      <c r="U279" s="30">
        <v>0.0</v>
      </c>
      <c r="V279" s="30">
        <v>0.0</v>
      </c>
      <c r="W279" s="30">
        <v>0.0</v>
      </c>
      <c r="X279" s="30">
        <v>0.0</v>
      </c>
      <c r="Y279" s="30">
        <v>0.0</v>
      </c>
      <c r="Z279" s="30">
        <v>0.0</v>
      </c>
      <c r="AA279" s="30">
        <v>0.0</v>
      </c>
      <c r="AB279" s="30">
        <v>0.0</v>
      </c>
      <c r="AC279" s="30">
        <v>0.0</v>
      </c>
      <c r="AD279" s="30">
        <v>0.0</v>
      </c>
      <c r="AE279" s="30">
        <v>0.0</v>
      </c>
      <c r="AF279" s="30">
        <v>0.0</v>
      </c>
      <c r="AG279" s="30">
        <v>0.0</v>
      </c>
      <c r="AH279" s="30">
        <v>0.0</v>
      </c>
      <c r="AI279" s="30">
        <v>0.0</v>
      </c>
      <c r="AJ279" s="79"/>
    </row>
    <row r="280">
      <c r="A280" s="30">
        <v>14861.1</v>
      </c>
      <c r="B280" s="31">
        <v>44553.0</v>
      </c>
      <c r="C280" s="31">
        <v>44553.0</v>
      </c>
      <c r="D280" s="32" t="s">
        <v>368</v>
      </c>
      <c r="E280" s="32" t="s">
        <v>369</v>
      </c>
      <c r="H280" s="37"/>
      <c r="I280" s="37"/>
      <c r="J280" s="30">
        <v>0.0</v>
      </c>
      <c r="K280" s="30">
        <v>0.0</v>
      </c>
      <c r="L280" s="30">
        <v>1.0</v>
      </c>
      <c r="M280" s="32" t="s">
        <v>39</v>
      </c>
      <c r="N280" s="32" t="s">
        <v>39</v>
      </c>
      <c r="O280" s="30">
        <v>3.0</v>
      </c>
      <c r="P280" s="30">
        <v>0.0</v>
      </c>
      <c r="Q280" s="30">
        <v>0.0</v>
      </c>
      <c r="R280" s="30">
        <v>0.0</v>
      </c>
      <c r="S280" s="30">
        <v>0.0</v>
      </c>
      <c r="T280" s="30">
        <v>0.0</v>
      </c>
      <c r="U280" s="30">
        <v>10.0</v>
      </c>
      <c r="V280" s="30">
        <v>7.0</v>
      </c>
      <c r="W280" s="30">
        <v>1.0</v>
      </c>
      <c r="X280" s="30">
        <v>1.0</v>
      </c>
      <c r="Y280" s="30">
        <v>0.0</v>
      </c>
      <c r="Z280" s="30">
        <v>0.0</v>
      </c>
      <c r="AA280" s="30">
        <v>0.0</v>
      </c>
      <c r="AB280" s="30">
        <v>0.0</v>
      </c>
      <c r="AC280" s="30">
        <v>0.0</v>
      </c>
      <c r="AD280" s="30">
        <v>0.0</v>
      </c>
      <c r="AE280" s="30">
        <v>0.0</v>
      </c>
      <c r="AF280" s="30">
        <v>0.0</v>
      </c>
      <c r="AG280" s="30">
        <v>0.0</v>
      </c>
      <c r="AH280" s="30">
        <v>0.0</v>
      </c>
      <c r="AI280" s="30">
        <v>0.0</v>
      </c>
      <c r="AJ280" s="79"/>
    </row>
    <row r="281">
      <c r="A281" s="30">
        <v>14861.2</v>
      </c>
      <c r="B281" s="31">
        <v>44553.0</v>
      </c>
      <c r="C281" s="31">
        <v>44553.0</v>
      </c>
      <c r="D281" s="32" t="s">
        <v>368</v>
      </c>
      <c r="E281" s="32" t="s">
        <v>369</v>
      </c>
      <c r="H281" s="37"/>
      <c r="I281" s="37"/>
      <c r="J281" s="30">
        <v>0.0</v>
      </c>
      <c r="K281" s="30">
        <v>0.0</v>
      </c>
      <c r="L281" s="30">
        <v>1.0</v>
      </c>
      <c r="M281" s="32" t="s">
        <v>39</v>
      </c>
      <c r="N281" s="32" t="s">
        <v>39</v>
      </c>
      <c r="O281" s="30">
        <v>2.0</v>
      </c>
      <c r="P281" s="30">
        <v>0.0</v>
      </c>
      <c r="Q281" s="30">
        <v>0.0</v>
      </c>
      <c r="R281" s="30">
        <v>0.0</v>
      </c>
      <c r="S281" s="30">
        <v>0.0</v>
      </c>
      <c r="T281" s="30">
        <v>0.0</v>
      </c>
      <c r="U281" s="30">
        <v>10.0</v>
      </c>
      <c r="V281" s="30">
        <v>8.0</v>
      </c>
      <c r="W281" s="30">
        <v>5.0</v>
      </c>
      <c r="X281" s="30">
        <v>1.0</v>
      </c>
      <c r="Y281" s="30">
        <v>0.0</v>
      </c>
      <c r="Z281" s="30">
        <v>0.0</v>
      </c>
      <c r="AA281" s="30">
        <v>0.0</v>
      </c>
      <c r="AB281" s="30">
        <v>0.0</v>
      </c>
      <c r="AC281" s="30">
        <v>0.0</v>
      </c>
      <c r="AD281" s="30">
        <v>0.0</v>
      </c>
      <c r="AE281" s="30">
        <v>0.0</v>
      </c>
      <c r="AF281" s="30">
        <v>0.0</v>
      </c>
      <c r="AG281" s="30">
        <v>0.0</v>
      </c>
      <c r="AH281" s="30">
        <v>0.0</v>
      </c>
      <c r="AI281" s="30">
        <v>0.0</v>
      </c>
      <c r="AJ281" s="79"/>
    </row>
    <row r="282">
      <c r="A282" s="30">
        <v>14862.1</v>
      </c>
      <c r="B282" s="40">
        <v>44554.0</v>
      </c>
      <c r="C282" s="35"/>
      <c r="D282" s="32" t="s">
        <v>257</v>
      </c>
      <c r="E282" s="32" t="s">
        <v>258</v>
      </c>
      <c r="F282" s="32" t="s">
        <v>40</v>
      </c>
      <c r="G282" s="38"/>
      <c r="H282" s="38"/>
      <c r="I282" s="35"/>
      <c r="J282" s="30">
        <v>0.0</v>
      </c>
      <c r="K282" s="30">
        <v>1.0</v>
      </c>
      <c r="L282" s="30">
        <v>0.0</v>
      </c>
      <c r="M282" s="32" t="s">
        <v>39</v>
      </c>
      <c r="N282" s="32" t="s">
        <v>39</v>
      </c>
      <c r="O282" s="30">
        <v>0.0</v>
      </c>
      <c r="P282" s="30">
        <v>0.0</v>
      </c>
      <c r="Q282" s="30">
        <v>0.0</v>
      </c>
      <c r="R282" s="30">
        <v>0.0</v>
      </c>
      <c r="S282" s="30">
        <v>0.0</v>
      </c>
      <c r="T282" s="30">
        <v>0.0</v>
      </c>
      <c r="U282" s="30">
        <v>0.0</v>
      </c>
      <c r="V282" s="30">
        <v>0.0</v>
      </c>
      <c r="W282" s="30">
        <v>0.0</v>
      </c>
      <c r="X282" s="30">
        <v>0.0</v>
      </c>
      <c r="Y282" s="30">
        <v>0.0</v>
      </c>
      <c r="Z282" s="30">
        <v>0.0</v>
      </c>
      <c r="AA282" s="30">
        <v>0.0</v>
      </c>
      <c r="AB282" s="30">
        <v>0.0</v>
      </c>
      <c r="AC282" s="30">
        <v>0.0</v>
      </c>
      <c r="AD282" s="30">
        <v>0.0</v>
      </c>
      <c r="AE282" s="30">
        <v>0.0</v>
      </c>
      <c r="AF282" s="30">
        <v>0.0</v>
      </c>
      <c r="AG282" s="30">
        <v>0.0</v>
      </c>
      <c r="AH282" s="30">
        <v>0.0</v>
      </c>
      <c r="AI282" s="30">
        <v>0.0</v>
      </c>
      <c r="AJ282" s="79"/>
    </row>
    <row r="283">
      <c r="A283" s="30">
        <v>14862.2</v>
      </c>
      <c r="B283" s="40">
        <v>44554.0</v>
      </c>
      <c r="C283" s="35"/>
      <c r="D283" s="32" t="s">
        <v>257</v>
      </c>
      <c r="E283" s="32" t="s">
        <v>258</v>
      </c>
      <c r="G283" s="37"/>
      <c r="H283" s="37"/>
      <c r="I283" s="37"/>
      <c r="J283" s="30">
        <v>1.0</v>
      </c>
      <c r="K283" s="30">
        <v>0.0</v>
      </c>
      <c r="L283" s="30">
        <v>0.0</v>
      </c>
      <c r="M283" s="32" t="s">
        <v>39</v>
      </c>
      <c r="N283" s="32" t="s">
        <v>39</v>
      </c>
      <c r="O283" s="30">
        <v>0.0</v>
      </c>
      <c r="P283" s="30">
        <v>0.0</v>
      </c>
      <c r="Q283" s="30">
        <v>0.0</v>
      </c>
      <c r="R283" s="30">
        <v>0.0</v>
      </c>
      <c r="S283" s="30">
        <v>0.0</v>
      </c>
      <c r="T283" s="30">
        <v>0.0</v>
      </c>
      <c r="U283" s="30">
        <v>0.0</v>
      </c>
      <c r="V283" s="30">
        <v>0.0</v>
      </c>
      <c r="W283" s="30">
        <v>0.0</v>
      </c>
      <c r="X283" s="30">
        <v>0.0</v>
      </c>
      <c r="Y283" s="30">
        <v>0.0</v>
      </c>
      <c r="Z283" s="30">
        <v>0.0</v>
      </c>
      <c r="AA283" s="30">
        <v>0.0</v>
      </c>
      <c r="AB283" s="30">
        <v>0.0</v>
      </c>
      <c r="AC283" s="30">
        <v>0.0</v>
      </c>
      <c r="AD283" s="30">
        <v>0.0</v>
      </c>
      <c r="AE283" s="30">
        <v>0.0</v>
      </c>
      <c r="AF283" s="30">
        <v>0.0</v>
      </c>
      <c r="AG283" s="30">
        <v>0.0</v>
      </c>
      <c r="AH283" s="30">
        <v>0.0</v>
      </c>
      <c r="AI283" s="30">
        <v>0.0</v>
      </c>
      <c r="AJ283" s="79"/>
    </row>
    <row r="284">
      <c r="A284" s="30">
        <v>14862.3</v>
      </c>
      <c r="B284" s="40">
        <v>44554.0</v>
      </c>
      <c r="C284" s="35"/>
      <c r="D284" s="32" t="s">
        <v>257</v>
      </c>
      <c r="E284" s="32" t="s">
        <v>258</v>
      </c>
      <c r="F284" s="32" t="s">
        <v>40</v>
      </c>
      <c r="G284" s="37"/>
      <c r="H284" s="37"/>
      <c r="I284" s="37"/>
      <c r="J284" s="30">
        <v>0.0</v>
      </c>
      <c r="K284" s="30">
        <v>1.0</v>
      </c>
      <c r="L284" s="30">
        <v>0.0</v>
      </c>
      <c r="M284" s="32" t="s">
        <v>39</v>
      </c>
      <c r="N284" s="32" t="s">
        <v>39</v>
      </c>
      <c r="O284" s="30">
        <v>0.0</v>
      </c>
      <c r="P284" s="30">
        <v>0.0</v>
      </c>
      <c r="Q284" s="30">
        <v>0.0</v>
      </c>
      <c r="R284" s="30">
        <v>0.0</v>
      </c>
      <c r="S284" s="30">
        <v>0.0</v>
      </c>
      <c r="T284" s="30">
        <v>0.0</v>
      </c>
      <c r="U284" s="30">
        <v>0.0</v>
      </c>
      <c r="V284" s="30">
        <v>0.0</v>
      </c>
      <c r="W284" s="30">
        <v>0.0</v>
      </c>
      <c r="X284" s="30">
        <v>0.0</v>
      </c>
      <c r="Y284" s="30">
        <v>0.0</v>
      </c>
      <c r="Z284" s="30">
        <v>0.0</v>
      </c>
      <c r="AA284" s="30">
        <v>0.0</v>
      </c>
      <c r="AB284" s="30">
        <v>0.0</v>
      </c>
      <c r="AC284" s="30">
        <v>0.0</v>
      </c>
      <c r="AD284" s="30">
        <v>0.0</v>
      </c>
      <c r="AE284" s="30">
        <v>0.0</v>
      </c>
      <c r="AF284" s="30">
        <v>0.0</v>
      </c>
      <c r="AG284" s="30">
        <v>0.0</v>
      </c>
      <c r="AH284" s="30">
        <v>0.0</v>
      </c>
      <c r="AI284" s="30">
        <v>0.0</v>
      </c>
      <c r="AJ284" s="79"/>
    </row>
    <row r="285">
      <c r="A285" s="30">
        <v>14862.4</v>
      </c>
      <c r="B285" s="40">
        <v>44554.0</v>
      </c>
      <c r="C285" s="35"/>
      <c r="D285" s="32" t="s">
        <v>257</v>
      </c>
      <c r="E285" s="32" t="s">
        <v>258</v>
      </c>
      <c r="F285" s="32" t="s">
        <v>40</v>
      </c>
      <c r="G285" s="38"/>
      <c r="H285" s="38"/>
      <c r="I285" s="35"/>
      <c r="J285" s="30">
        <v>0.0</v>
      </c>
      <c r="K285" s="30">
        <v>1.0</v>
      </c>
      <c r="L285" s="30">
        <v>0.0</v>
      </c>
      <c r="M285" s="32" t="s">
        <v>39</v>
      </c>
      <c r="N285" s="32" t="s">
        <v>39</v>
      </c>
      <c r="O285" s="30">
        <v>0.0</v>
      </c>
      <c r="P285" s="30">
        <v>0.0</v>
      </c>
      <c r="Q285" s="30">
        <v>0.0</v>
      </c>
      <c r="R285" s="30">
        <v>0.0</v>
      </c>
      <c r="S285" s="30">
        <v>0.0</v>
      </c>
      <c r="T285" s="30">
        <v>0.0</v>
      </c>
      <c r="U285" s="30">
        <v>0.0</v>
      </c>
      <c r="V285" s="30">
        <v>0.0</v>
      </c>
      <c r="W285" s="30">
        <v>0.0</v>
      </c>
      <c r="X285" s="30">
        <v>0.0</v>
      </c>
      <c r="Y285" s="30">
        <v>0.0</v>
      </c>
      <c r="Z285" s="30">
        <v>0.0</v>
      </c>
      <c r="AA285" s="30">
        <v>0.0</v>
      </c>
      <c r="AB285" s="30">
        <v>0.0</v>
      </c>
      <c r="AC285" s="30">
        <v>0.0</v>
      </c>
      <c r="AD285" s="30">
        <v>0.0</v>
      </c>
      <c r="AE285" s="30">
        <v>0.0</v>
      </c>
      <c r="AF285" s="30">
        <v>0.0</v>
      </c>
      <c r="AG285" s="30">
        <v>0.0</v>
      </c>
      <c r="AH285" s="30">
        <v>0.0</v>
      </c>
      <c r="AI285" s="30">
        <v>0.0</v>
      </c>
      <c r="AJ285" s="79"/>
    </row>
    <row r="286">
      <c r="A286" s="30"/>
      <c r="B286" s="40"/>
      <c r="C286" s="35"/>
      <c r="D286" s="32"/>
      <c r="E286" s="32"/>
      <c r="G286" s="38"/>
      <c r="H286" s="38"/>
      <c r="I286" s="35"/>
      <c r="J286" s="30"/>
      <c r="K286" s="30"/>
      <c r="L286" s="30"/>
      <c r="M286" s="32"/>
      <c r="N286" s="32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79"/>
    </row>
    <row r="287">
      <c r="A287" s="41" t="s">
        <v>133</v>
      </c>
      <c r="B287" s="52"/>
      <c r="C287" s="52"/>
      <c r="D287" s="42">
        <f>COUNTIF(D3:D285,"Emergency Clothing Events")</f>
        <v>2</v>
      </c>
      <c r="E287" s="32"/>
      <c r="G287" s="38"/>
      <c r="H287" s="38"/>
      <c r="I287" s="35"/>
      <c r="J287" s="30"/>
      <c r="K287" s="30"/>
      <c r="L287" s="30"/>
      <c r="M287" s="32"/>
      <c r="N287" s="32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79"/>
    </row>
    <row r="288">
      <c r="A288" s="41" t="s">
        <v>134</v>
      </c>
      <c r="B288" s="52"/>
      <c r="C288" s="52"/>
      <c r="D288" s="43">
        <f>A2-D287</f>
        <v>281</v>
      </c>
      <c r="E288" s="32"/>
      <c r="G288" s="38"/>
      <c r="H288" s="38"/>
      <c r="I288" s="35"/>
      <c r="J288" s="30"/>
      <c r="K288" s="30"/>
      <c r="L288" s="30"/>
      <c r="M288" s="32"/>
      <c r="N288" s="32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79"/>
    </row>
    <row r="289">
      <c r="A289" s="30" t="s">
        <v>135</v>
      </c>
      <c r="B289" s="52"/>
      <c r="C289" s="52"/>
      <c r="D289" s="33">
        <f>D288+D287</f>
        <v>283</v>
      </c>
      <c r="E289" s="32"/>
      <c r="F289" s="32"/>
      <c r="G289" s="33"/>
      <c r="H289" s="34"/>
      <c r="I289" s="35"/>
      <c r="J289" s="30"/>
      <c r="K289" s="30"/>
      <c r="L289" s="30"/>
      <c r="M289" s="32"/>
      <c r="N289" s="32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79"/>
    </row>
    <row r="290">
      <c r="A290" s="30"/>
      <c r="B290" s="40"/>
      <c r="C290" s="35"/>
      <c r="D290" s="32"/>
      <c r="E290" s="32"/>
      <c r="J290" s="30"/>
      <c r="K290" s="30"/>
      <c r="L290" s="30"/>
      <c r="M290" s="32"/>
      <c r="N290" s="32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79"/>
    </row>
    <row r="291">
      <c r="A291" s="30"/>
      <c r="B291" s="40"/>
      <c r="C291" s="35"/>
      <c r="D291" s="32"/>
      <c r="E291" s="32"/>
      <c r="F291" s="32"/>
      <c r="G291" s="32"/>
      <c r="H291" s="30"/>
      <c r="I291" s="37"/>
      <c r="J291" s="30"/>
      <c r="K291" s="30"/>
      <c r="L291" s="30"/>
      <c r="M291" s="32"/>
      <c r="N291" s="32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79"/>
    </row>
    <row r="292">
      <c r="A292" s="30"/>
      <c r="B292" s="40"/>
      <c r="C292" s="35"/>
      <c r="D292" s="32"/>
      <c r="E292" s="32"/>
      <c r="F292" s="32"/>
      <c r="G292" s="33"/>
      <c r="H292" s="34"/>
      <c r="I292" s="35"/>
      <c r="J292" s="30"/>
      <c r="K292" s="30"/>
      <c r="L292" s="30"/>
      <c r="M292" s="32"/>
      <c r="N292" s="32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79"/>
    </row>
    <row r="293">
      <c r="A293" s="30"/>
      <c r="B293" s="40"/>
      <c r="C293" s="35"/>
      <c r="D293" s="32"/>
      <c r="E293" s="32"/>
      <c r="F293" s="32"/>
      <c r="G293" s="33"/>
      <c r="H293" s="34"/>
      <c r="I293" s="35"/>
      <c r="J293" s="30"/>
      <c r="K293" s="30"/>
      <c r="L293" s="30"/>
      <c r="M293" s="32"/>
      <c r="N293" s="32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79"/>
    </row>
    <row r="294">
      <c r="A294" s="30"/>
      <c r="B294" s="40"/>
      <c r="C294" s="35"/>
      <c r="D294" s="32"/>
      <c r="E294" s="32"/>
      <c r="F294" s="32"/>
      <c r="G294" s="33"/>
      <c r="H294" s="34"/>
      <c r="I294" s="35"/>
      <c r="J294" s="30"/>
      <c r="K294" s="30"/>
      <c r="L294" s="30"/>
      <c r="M294" s="32"/>
      <c r="N294" s="32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79"/>
    </row>
    <row r="295">
      <c r="A295" s="30"/>
      <c r="B295" s="40"/>
      <c r="C295" s="35"/>
      <c r="D295" s="32"/>
      <c r="E295" s="32"/>
      <c r="F295" s="32"/>
      <c r="G295" s="38"/>
      <c r="H295" s="38"/>
      <c r="I295" s="35"/>
      <c r="J295" s="30"/>
      <c r="K295" s="30"/>
      <c r="L295" s="30"/>
      <c r="M295" s="32"/>
      <c r="N295" s="32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79"/>
    </row>
    <row r="296">
      <c r="A296" s="30"/>
      <c r="B296" s="40"/>
      <c r="C296" s="35"/>
      <c r="D296" s="32"/>
      <c r="E296" s="32"/>
      <c r="G296" s="38"/>
      <c r="H296" s="38"/>
      <c r="I296" s="35"/>
      <c r="J296" s="30"/>
      <c r="K296" s="30"/>
      <c r="L296" s="30"/>
      <c r="M296" s="32"/>
      <c r="N296" s="32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79"/>
    </row>
    <row r="297">
      <c r="A297" s="30"/>
      <c r="B297" s="40"/>
      <c r="C297" s="35"/>
      <c r="D297" s="32"/>
      <c r="E297" s="32"/>
      <c r="F297" s="32"/>
      <c r="G297" s="33"/>
      <c r="H297" s="34"/>
      <c r="I297" s="35"/>
      <c r="J297" s="30"/>
      <c r="K297" s="30"/>
      <c r="L297" s="30"/>
      <c r="M297" s="32"/>
      <c r="N297" s="32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79"/>
    </row>
    <row r="298">
      <c r="A298" s="30"/>
      <c r="B298" s="40"/>
      <c r="C298" s="35"/>
      <c r="D298" s="32"/>
      <c r="E298" s="32"/>
      <c r="F298" s="32"/>
      <c r="G298" s="33"/>
      <c r="H298" s="34"/>
      <c r="I298" s="35"/>
      <c r="J298" s="30"/>
      <c r="K298" s="30"/>
      <c r="L298" s="30"/>
      <c r="M298" s="32"/>
      <c r="N298" s="32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79"/>
    </row>
    <row r="299">
      <c r="A299" s="30"/>
      <c r="B299" s="40"/>
      <c r="C299" s="35"/>
      <c r="D299" s="32"/>
      <c r="E299" s="32"/>
      <c r="F299" s="32"/>
      <c r="G299" s="33"/>
      <c r="H299" s="34"/>
      <c r="I299" s="35"/>
      <c r="J299" s="30"/>
      <c r="K299" s="30"/>
      <c r="L299" s="30"/>
      <c r="M299" s="32"/>
      <c r="N299" s="32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79"/>
    </row>
    <row r="300">
      <c r="A300" s="30"/>
      <c r="B300" s="40"/>
      <c r="C300" s="35"/>
      <c r="D300" s="32"/>
      <c r="E300" s="32"/>
      <c r="F300" s="32"/>
      <c r="G300" s="33"/>
      <c r="H300" s="34"/>
      <c r="I300" s="35"/>
      <c r="J300" s="30"/>
      <c r="K300" s="30"/>
      <c r="L300" s="30"/>
      <c r="M300" s="32"/>
      <c r="N300" s="32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79"/>
    </row>
    <row r="301">
      <c r="A301" s="30"/>
      <c r="B301" s="40"/>
      <c r="C301" s="35"/>
      <c r="D301" s="32"/>
      <c r="E301" s="32"/>
      <c r="G301" s="38"/>
      <c r="H301" s="38"/>
      <c r="I301" s="35"/>
      <c r="J301" s="30"/>
      <c r="K301" s="30"/>
      <c r="L301" s="30"/>
      <c r="M301" s="32"/>
      <c r="N301" s="32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79"/>
    </row>
    <row r="302">
      <c r="A302" s="30"/>
      <c r="B302" s="40"/>
      <c r="C302" s="35"/>
      <c r="D302" s="32"/>
      <c r="E302" s="32"/>
      <c r="F302" s="32"/>
      <c r="G302" s="33"/>
      <c r="H302" s="34"/>
      <c r="I302" s="35"/>
      <c r="J302" s="30"/>
      <c r="K302" s="30"/>
      <c r="L302" s="30"/>
      <c r="M302" s="32"/>
      <c r="N302" s="32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79"/>
    </row>
    <row r="303">
      <c r="A303" s="30"/>
      <c r="B303" s="40"/>
      <c r="C303" s="35"/>
      <c r="D303" s="32"/>
      <c r="E303" s="32"/>
      <c r="F303" s="32"/>
      <c r="G303" s="33"/>
      <c r="H303" s="34"/>
      <c r="I303" s="35"/>
      <c r="J303" s="30"/>
      <c r="K303" s="30"/>
      <c r="L303" s="30"/>
      <c r="M303" s="32"/>
      <c r="N303" s="32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79"/>
    </row>
    <row r="304">
      <c r="A304" s="30"/>
      <c r="B304" s="40"/>
      <c r="C304" s="35"/>
      <c r="D304" s="32"/>
      <c r="E304" s="32"/>
      <c r="F304" s="32"/>
      <c r="G304" s="33"/>
      <c r="H304" s="34"/>
      <c r="I304" s="35"/>
      <c r="J304" s="30"/>
      <c r="K304" s="30"/>
      <c r="L304" s="30"/>
      <c r="M304" s="32"/>
      <c r="N304" s="32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79"/>
    </row>
    <row r="305">
      <c r="A305" s="30"/>
      <c r="B305" s="40"/>
      <c r="C305" s="35"/>
      <c r="D305" s="32"/>
      <c r="E305" s="32"/>
      <c r="G305" s="38"/>
      <c r="H305" s="38"/>
      <c r="I305" s="35"/>
      <c r="J305" s="30"/>
      <c r="K305" s="30"/>
      <c r="L305" s="30"/>
      <c r="M305" s="32"/>
      <c r="N305" s="32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79"/>
    </row>
    <row r="306">
      <c r="A306" s="30"/>
      <c r="B306" s="40"/>
      <c r="C306" s="40"/>
      <c r="D306" s="32"/>
      <c r="E306" s="32"/>
      <c r="F306" s="32"/>
      <c r="G306" s="33"/>
      <c r="H306" s="34"/>
      <c r="I306" s="35"/>
      <c r="J306" s="30"/>
      <c r="K306" s="30"/>
      <c r="L306" s="30"/>
      <c r="M306" s="32"/>
      <c r="N306" s="32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79"/>
    </row>
    <row r="307">
      <c r="A307" s="30"/>
      <c r="B307" s="40"/>
      <c r="C307" s="126"/>
      <c r="D307" s="32"/>
      <c r="E307" s="32"/>
      <c r="F307" s="32"/>
      <c r="G307" s="33"/>
      <c r="H307" s="34"/>
      <c r="I307" s="35"/>
      <c r="J307" s="30"/>
      <c r="K307" s="30"/>
      <c r="L307" s="30"/>
      <c r="M307" s="32"/>
      <c r="N307" s="32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79"/>
    </row>
    <row r="308">
      <c r="A308" s="30"/>
      <c r="B308" s="40"/>
      <c r="C308" s="35"/>
      <c r="D308" s="32"/>
      <c r="E308" s="32"/>
      <c r="F308" s="32"/>
      <c r="G308" s="33"/>
      <c r="H308" s="34"/>
      <c r="I308" s="35"/>
      <c r="J308" s="30"/>
      <c r="K308" s="30"/>
      <c r="L308" s="30"/>
      <c r="M308" s="32"/>
      <c r="N308" s="32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79"/>
    </row>
    <row r="309">
      <c r="A309" s="30"/>
      <c r="B309" s="40"/>
      <c r="C309" s="35"/>
      <c r="D309" s="32"/>
      <c r="E309" s="32"/>
      <c r="F309" s="32"/>
      <c r="G309" s="33"/>
      <c r="H309" s="34"/>
      <c r="I309" s="35"/>
      <c r="J309" s="30"/>
      <c r="K309" s="30"/>
      <c r="L309" s="30"/>
      <c r="M309" s="32"/>
      <c r="N309" s="32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79"/>
    </row>
    <row r="310">
      <c r="A310" s="30"/>
      <c r="B310" s="40"/>
      <c r="C310" s="35"/>
      <c r="D310" s="32"/>
      <c r="E310" s="32"/>
      <c r="F310" s="32"/>
      <c r="G310" s="33"/>
      <c r="H310" s="34"/>
      <c r="I310" s="35"/>
      <c r="J310" s="30"/>
      <c r="K310" s="30"/>
      <c r="L310" s="30"/>
      <c r="M310" s="32"/>
      <c r="N310" s="32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79"/>
    </row>
    <row r="311">
      <c r="A311" s="30"/>
      <c r="B311" s="40"/>
      <c r="C311" s="35"/>
      <c r="D311" s="32"/>
      <c r="E311" s="32"/>
      <c r="J311" s="30"/>
      <c r="K311" s="30"/>
      <c r="L311" s="30"/>
      <c r="M311" s="32"/>
      <c r="N311" s="32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79"/>
    </row>
    <row r="312">
      <c r="A312" s="30"/>
      <c r="B312" s="40"/>
      <c r="C312" s="35"/>
      <c r="D312" s="32"/>
      <c r="E312" s="32"/>
      <c r="J312" s="30"/>
      <c r="K312" s="30"/>
      <c r="L312" s="30"/>
      <c r="M312" s="32"/>
      <c r="N312" s="32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79"/>
    </row>
    <row r="313">
      <c r="A313" s="30"/>
      <c r="B313" s="40"/>
      <c r="C313" s="35"/>
      <c r="D313" s="32"/>
      <c r="E313" s="32"/>
      <c r="J313" s="30"/>
      <c r="K313" s="30"/>
      <c r="L313" s="30"/>
      <c r="M313" s="32"/>
      <c r="N313" s="32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79"/>
    </row>
    <row r="314">
      <c r="A314" s="30"/>
      <c r="B314" s="40"/>
      <c r="C314" s="35"/>
      <c r="D314" s="32"/>
      <c r="E314" s="32"/>
      <c r="J314" s="30"/>
      <c r="K314" s="30"/>
      <c r="L314" s="30"/>
      <c r="M314" s="32"/>
      <c r="N314" s="32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79"/>
    </row>
    <row r="315">
      <c r="A315" s="30"/>
      <c r="B315" s="40"/>
      <c r="C315" s="35"/>
      <c r="D315" s="32"/>
      <c r="E315" s="32"/>
      <c r="J315" s="30"/>
      <c r="K315" s="30"/>
      <c r="L315" s="30"/>
      <c r="M315" s="32"/>
      <c r="N315" s="32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79"/>
    </row>
    <row r="316">
      <c r="A316" s="30"/>
      <c r="B316" s="40"/>
      <c r="C316" s="35"/>
      <c r="D316" s="32"/>
      <c r="E316" s="32"/>
      <c r="F316" s="32"/>
      <c r="G316" s="32"/>
      <c r="H316" s="30"/>
      <c r="I316" s="37"/>
      <c r="J316" s="30"/>
      <c r="K316" s="30"/>
      <c r="L316" s="30"/>
      <c r="M316" s="32"/>
      <c r="N316" s="32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79"/>
    </row>
    <row r="317">
      <c r="A317" s="30"/>
      <c r="B317" s="40"/>
      <c r="C317" s="35"/>
      <c r="D317" s="32"/>
      <c r="E317" s="32"/>
      <c r="J317" s="30"/>
      <c r="K317" s="30"/>
      <c r="L317" s="30"/>
      <c r="M317" s="32"/>
      <c r="N317" s="32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79"/>
    </row>
    <row r="318">
      <c r="A318" s="30"/>
      <c r="B318" s="40"/>
      <c r="C318" s="35"/>
      <c r="D318" s="32"/>
      <c r="E318" s="32"/>
      <c r="J318" s="30"/>
      <c r="K318" s="30"/>
      <c r="L318" s="30"/>
      <c r="M318" s="32"/>
      <c r="N318" s="32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79"/>
    </row>
    <row r="319">
      <c r="A319" s="30"/>
      <c r="B319" s="40"/>
      <c r="C319" s="35"/>
      <c r="D319" s="32"/>
      <c r="E319" s="32"/>
      <c r="F319" s="32"/>
      <c r="G319" s="32"/>
      <c r="H319" s="30"/>
      <c r="I319" s="37"/>
      <c r="J319" s="30"/>
      <c r="K319" s="30"/>
      <c r="L319" s="30"/>
      <c r="M319" s="32"/>
      <c r="N319" s="32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79"/>
    </row>
    <row r="320">
      <c r="A320" s="30"/>
      <c r="B320" s="40"/>
      <c r="C320" s="35"/>
      <c r="D320" s="32"/>
      <c r="E320" s="32"/>
      <c r="F320" s="32"/>
      <c r="G320" s="33"/>
      <c r="H320" s="34"/>
      <c r="I320" s="35"/>
      <c r="J320" s="30"/>
      <c r="K320" s="30"/>
      <c r="L320" s="30"/>
      <c r="M320" s="32"/>
      <c r="N320" s="32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79"/>
    </row>
    <row r="321">
      <c r="A321" s="30"/>
      <c r="B321" s="40"/>
      <c r="C321" s="35"/>
      <c r="D321" s="32"/>
      <c r="E321" s="32"/>
      <c r="J321" s="30"/>
      <c r="K321" s="30"/>
      <c r="L321" s="30"/>
      <c r="M321" s="32"/>
      <c r="N321" s="32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79"/>
    </row>
    <row r="322">
      <c r="A322" s="30"/>
      <c r="B322" s="40"/>
      <c r="C322" s="35"/>
      <c r="D322" s="32"/>
      <c r="E322" s="32"/>
      <c r="J322" s="30"/>
      <c r="K322" s="30"/>
      <c r="L322" s="30"/>
      <c r="M322" s="32"/>
      <c r="N322" s="32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79"/>
    </row>
    <row r="323">
      <c r="A323" s="30"/>
      <c r="B323" s="40"/>
      <c r="C323" s="35"/>
      <c r="D323" s="32"/>
      <c r="E323" s="32"/>
      <c r="J323" s="30"/>
      <c r="K323" s="30"/>
      <c r="L323" s="30"/>
      <c r="M323" s="32"/>
      <c r="N323" s="32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79"/>
    </row>
    <row r="324">
      <c r="A324" s="30"/>
      <c r="B324" s="40"/>
      <c r="C324" s="35"/>
      <c r="D324" s="32"/>
      <c r="E324" s="32"/>
      <c r="F324" s="32"/>
      <c r="G324" s="32"/>
      <c r="H324" s="30"/>
      <c r="I324" s="37"/>
      <c r="J324" s="30"/>
      <c r="K324" s="30"/>
      <c r="L324" s="30"/>
      <c r="M324" s="32"/>
      <c r="N324" s="32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79"/>
    </row>
    <row r="325">
      <c r="A325" s="30"/>
      <c r="B325" s="40"/>
      <c r="C325" s="35"/>
      <c r="D325" s="32"/>
      <c r="E325" s="32"/>
      <c r="F325" s="32"/>
      <c r="G325" s="33"/>
      <c r="H325" s="34"/>
      <c r="I325" s="35"/>
      <c r="J325" s="30"/>
      <c r="K325" s="30"/>
      <c r="L325" s="30"/>
      <c r="M325" s="32"/>
      <c r="N325" s="32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79"/>
    </row>
    <row r="326">
      <c r="A326" s="30"/>
      <c r="B326" s="40"/>
      <c r="C326" s="35"/>
      <c r="D326" s="32"/>
      <c r="E326" s="32"/>
      <c r="F326" s="32"/>
      <c r="G326" s="33"/>
      <c r="H326" s="34"/>
      <c r="I326" s="35"/>
      <c r="J326" s="30"/>
      <c r="K326" s="30"/>
      <c r="L326" s="30"/>
      <c r="M326" s="32"/>
      <c r="N326" s="32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79"/>
    </row>
    <row r="327">
      <c r="A327" s="30"/>
      <c r="B327" s="40"/>
      <c r="C327" s="35"/>
      <c r="D327" s="32"/>
      <c r="E327" s="32"/>
      <c r="J327" s="30"/>
      <c r="K327" s="30"/>
      <c r="L327" s="30"/>
      <c r="M327" s="32"/>
      <c r="N327" s="32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79"/>
    </row>
    <row r="328">
      <c r="A328" s="30"/>
      <c r="B328" s="40"/>
      <c r="C328" s="35"/>
      <c r="D328" s="32"/>
      <c r="E328" s="32"/>
      <c r="J328" s="30"/>
      <c r="K328" s="30"/>
      <c r="L328" s="30"/>
      <c r="M328" s="32"/>
      <c r="N328" s="32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79"/>
    </row>
    <row r="329">
      <c r="A329" s="30"/>
      <c r="B329" s="40"/>
      <c r="C329" s="35"/>
      <c r="D329" s="32"/>
      <c r="E329" s="32"/>
      <c r="F329" s="32"/>
      <c r="G329" s="32"/>
      <c r="H329" s="30"/>
      <c r="I329" s="37"/>
      <c r="J329" s="30"/>
      <c r="K329" s="30"/>
      <c r="L329" s="30"/>
      <c r="M329" s="32"/>
      <c r="N329" s="32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79"/>
    </row>
    <row r="330">
      <c r="A330" s="30"/>
      <c r="B330" s="40"/>
      <c r="C330" s="35"/>
      <c r="D330" s="32"/>
      <c r="E330" s="32"/>
      <c r="J330" s="30"/>
      <c r="K330" s="30"/>
      <c r="L330" s="30"/>
      <c r="M330" s="32"/>
      <c r="N330" s="32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79"/>
    </row>
    <row r="331">
      <c r="A331" s="30"/>
      <c r="B331" s="40"/>
      <c r="C331" s="35"/>
      <c r="D331" s="32"/>
      <c r="E331" s="32"/>
      <c r="J331" s="30"/>
      <c r="K331" s="30"/>
      <c r="L331" s="30"/>
      <c r="M331" s="32"/>
      <c r="N331" s="32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79"/>
    </row>
    <row r="332">
      <c r="A332" s="30"/>
      <c r="B332" s="40"/>
      <c r="C332" s="35"/>
      <c r="D332" s="32"/>
      <c r="E332" s="32"/>
      <c r="F332" s="32"/>
      <c r="G332" s="32"/>
      <c r="H332" s="30"/>
      <c r="I332" s="37"/>
      <c r="J332" s="30"/>
      <c r="K332" s="30"/>
      <c r="L332" s="30"/>
      <c r="M332" s="32"/>
      <c r="N332" s="32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79"/>
    </row>
    <row r="333">
      <c r="A333" s="30"/>
      <c r="B333" s="40"/>
      <c r="C333" s="35"/>
      <c r="D333" s="32"/>
      <c r="E333" s="32"/>
      <c r="F333" s="32"/>
      <c r="G333" s="33"/>
      <c r="H333" s="34"/>
      <c r="I333" s="35"/>
      <c r="J333" s="30"/>
      <c r="K333" s="30"/>
      <c r="L333" s="30"/>
      <c r="M333" s="32"/>
      <c r="N333" s="32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79"/>
    </row>
    <row r="334">
      <c r="A334" s="30"/>
      <c r="B334" s="40"/>
      <c r="C334" s="35"/>
      <c r="D334" s="32"/>
      <c r="E334" s="32"/>
      <c r="F334" s="32"/>
      <c r="G334" s="33"/>
      <c r="H334" s="34"/>
      <c r="I334" s="35"/>
      <c r="J334" s="30"/>
      <c r="K334" s="30"/>
      <c r="L334" s="30"/>
      <c r="M334" s="32"/>
      <c r="N334" s="32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79"/>
    </row>
    <row r="335">
      <c r="A335" s="30"/>
      <c r="B335" s="40"/>
      <c r="C335" s="35"/>
      <c r="D335" s="32"/>
      <c r="E335" s="32"/>
      <c r="F335" s="32"/>
      <c r="G335" s="33"/>
      <c r="H335" s="34"/>
      <c r="I335" s="35"/>
      <c r="J335" s="30"/>
      <c r="K335" s="30"/>
      <c r="L335" s="30"/>
      <c r="M335" s="32"/>
      <c r="N335" s="32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79"/>
    </row>
    <row r="336">
      <c r="A336" s="30"/>
      <c r="B336" s="40"/>
      <c r="C336" s="35"/>
      <c r="D336" s="32"/>
      <c r="E336" s="32"/>
      <c r="F336" s="32"/>
      <c r="G336" s="33"/>
      <c r="H336" s="34"/>
      <c r="I336" s="35"/>
      <c r="J336" s="30"/>
      <c r="K336" s="30"/>
      <c r="L336" s="30"/>
      <c r="M336" s="32"/>
      <c r="N336" s="32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79"/>
    </row>
    <row r="337">
      <c r="A337" s="30"/>
      <c r="B337" s="40"/>
      <c r="C337" s="35"/>
      <c r="D337" s="32"/>
      <c r="E337" s="32"/>
      <c r="F337" s="32"/>
      <c r="G337" s="33"/>
      <c r="H337" s="34"/>
      <c r="I337" s="35"/>
      <c r="J337" s="30"/>
      <c r="K337" s="30"/>
      <c r="L337" s="30"/>
      <c r="M337" s="32"/>
      <c r="N337" s="32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79"/>
    </row>
    <row r="338">
      <c r="A338" s="30"/>
      <c r="B338" s="40"/>
      <c r="C338" s="35"/>
      <c r="D338" s="32"/>
      <c r="E338" s="32"/>
      <c r="F338" s="32"/>
      <c r="G338" s="33"/>
      <c r="H338" s="34"/>
      <c r="I338" s="35"/>
      <c r="J338" s="30"/>
      <c r="K338" s="30"/>
      <c r="L338" s="30"/>
      <c r="M338" s="32"/>
      <c r="N338" s="32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79"/>
    </row>
    <row r="339">
      <c r="A339" s="30"/>
      <c r="B339" s="40"/>
      <c r="C339" s="35"/>
      <c r="D339" s="32"/>
      <c r="E339" s="32"/>
      <c r="F339" s="32"/>
      <c r="G339" s="33"/>
      <c r="H339" s="34"/>
      <c r="I339" s="35"/>
      <c r="J339" s="30"/>
      <c r="K339" s="30"/>
      <c r="L339" s="30"/>
      <c r="M339" s="32"/>
      <c r="N339" s="32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79"/>
    </row>
    <row r="340">
      <c r="A340" s="30"/>
      <c r="B340" s="40"/>
      <c r="C340" s="35"/>
      <c r="D340" s="32"/>
      <c r="E340" s="32"/>
      <c r="F340" s="32"/>
      <c r="G340" s="33"/>
      <c r="H340" s="34"/>
      <c r="I340" s="35"/>
      <c r="J340" s="30"/>
      <c r="K340" s="30"/>
      <c r="L340" s="30"/>
      <c r="M340" s="32"/>
      <c r="N340" s="32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79"/>
    </row>
    <row r="341">
      <c r="A341" s="30"/>
      <c r="B341" s="40"/>
      <c r="C341" s="35"/>
      <c r="D341" s="32"/>
      <c r="E341" s="32"/>
      <c r="F341" s="32"/>
      <c r="G341" s="33"/>
      <c r="H341" s="34"/>
      <c r="I341" s="35"/>
      <c r="J341" s="30"/>
      <c r="K341" s="30"/>
      <c r="L341" s="30"/>
      <c r="M341" s="32"/>
      <c r="N341" s="32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79"/>
    </row>
    <row r="342">
      <c r="A342" s="30"/>
      <c r="B342" s="40"/>
      <c r="C342" s="35"/>
      <c r="D342" s="32"/>
      <c r="E342" s="32"/>
      <c r="J342" s="30"/>
      <c r="K342" s="30"/>
      <c r="L342" s="30"/>
      <c r="M342" s="32"/>
      <c r="N342" s="32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79"/>
    </row>
    <row r="343">
      <c r="A343" s="30"/>
      <c r="B343" s="40"/>
      <c r="C343" s="35"/>
      <c r="D343" s="32"/>
      <c r="E343" s="32"/>
      <c r="F343" s="32"/>
      <c r="G343" s="32"/>
      <c r="H343" s="30"/>
      <c r="I343" s="37"/>
      <c r="J343" s="30"/>
      <c r="K343" s="30"/>
      <c r="L343" s="30"/>
      <c r="M343" s="32"/>
      <c r="N343" s="32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79"/>
    </row>
    <row r="344">
      <c r="A344" s="30"/>
      <c r="B344" s="40"/>
      <c r="C344" s="35"/>
      <c r="D344" s="32"/>
      <c r="E344" s="32"/>
      <c r="F344" s="32"/>
      <c r="G344" s="33"/>
      <c r="H344" s="34"/>
      <c r="I344" s="35"/>
      <c r="J344" s="30"/>
      <c r="K344" s="30"/>
      <c r="L344" s="30"/>
      <c r="M344" s="32"/>
      <c r="N344" s="32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79"/>
    </row>
    <row r="345">
      <c r="A345" s="30"/>
      <c r="B345" s="40"/>
      <c r="C345" s="35"/>
      <c r="D345" s="32"/>
      <c r="E345" s="32"/>
      <c r="F345" s="32"/>
      <c r="G345" s="33"/>
      <c r="H345" s="34"/>
      <c r="I345" s="35"/>
      <c r="J345" s="30"/>
      <c r="K345" s="30"/>
      <c r="L345" s="30"/>
      <c r="M345" s="32"/>
      <c r="N345" s="32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79"/>
    </row>
    <row r="346">
      <c r="A346" s="30"/>
      <c r="B346" s="40"/>
      <c r="C346" s="35"/>
      <c r="D346" s="32"/>
      <c r="E346" s="32"/>
      <c r="J346" s="30"/>
      <c r="K346" s="30"/>
      <c r="L346" s="30"/>
      <c r="M346" s="32"/>
      <c r="N346" s="32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79"/>
    </row>
    <row r="347">
      <c r="A347" s="30"/>
      <c r="B347" s="40"/>
      <c r="C347" s="35"/>
      <c r="D347" s="32"/>
      <c r="E347" s="32"/>
      <c r="F347" s="32"/>
      <c r="G347" s="32"/>
      <c r="H347" s="30"/>
      <c r="I347" s="37"/>
      <c r="J347" s="30"/>
      <c r="K347" s="30"/>
      <c r="L347" s="30"/>
      <c r="M347" s="32"/>
      <c r="N347" s="32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79"/>
    </row>
    <row r="348">
      <c r="A348" s="30"/>
      <c r="B348" s="40"/>
      <c r="C348" s="35"/>
      <c r="D348" s="32"/>
      <c r="E348" s="32"/>
      <c r="F348" s="32"/>
      <c r="G348" s="33"/>
      <c r="H348" s="34"/>
      <c r="I348" s="35"/>
      <c r="J348" s="30"/>
      <c r="K348" s="30"/>
      <c r="L348" s="30"/>
      <c r="M348" s="32"/>
      <c r="N348" s="32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79"/>
    </row>
    <row r="349">
      <c r="A349" s="30"/>
      <c r="B349" s="40"/>
      <c r="C349" s="35"/>
      <c r="D349" s="32"/>
      <c r="E349" s="32"/>
      <c r="F349" s="32"/>
      <c r="G349" s="33"/>
      <c r="H349" s="34"/>
      <c r="I349" s="35"/>
      <c r="J349" s="30"/>
      <c r="K349" s="30"/>
      <c r="L349" s="30"/>
      <c r="M349" s="32"/>
      <c r="N349" s="32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79"/>
    </row>
    <row r="350">
      <c r="A350" s="30"/>
      <c r="B350" s="40"/>
      <c r="C350" s="35"/>
      <c r="D350" s="32"/>
      <c r="E350" s="32"/>
      <c r="J350" s="30"/>
      <c r="K350" s="30"/>
      <c r="L350" s="30"/>
      <c r="M350" s="32"/>
      <c r="N350" s="32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79"/>
    </row>
    <row r="351">
      <c r="A351" s="30"/>
      <c r="B351" s="40"/>
      <c r="C351" s="35"/>
      <c r="D351" s="32"/>
      <c r="E351" s="32"/>
      <c r="F351" s="32"/>
      <c r="G351" s="37"/>
      <c r="H351" s="37"/>
      <c r="I351" s="37"/>
      <c r="J351" s="30"/>
      <c r="K351" s="30"/>
      <c r="L351" s="30"/>
      <c r="M351" s="32"/>
      <c r="N351" s="32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69"/>
    </row>
    <row r="352">
      <c r="A352" s="30"/>
      <c r="B352" s="40"/>
      <c r="C352" s="35"/>
      <c r="D352" s="32"/>
      <c r="E352" s="32"/>
      <c r="F352" s="32"/>
      <c r="G352" s="33"/>
      <c r="H352" s="34"/>
      <c r="I352" s="35"/>
      <c r="J352" s="30"/>
      <c r="K352" s="30"/>
      <c r="L352" s="30"/>
      <c r="M352" s="32"/>
      <c r="N352" s="32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69"/>
    </row>
    <row r="353">
      <c r="A353" s="30"/>
      <c r="B353" s="40"/>
      <c r="C353" s="40"/>
      <c r="D353" s="32"/>
      <c r="E353" s="32"/>
      <c r="F353" s="32"/>
      <c r="G353" s="33"/>
      <c r="H353" s="34"/>
      <c r="I353" s="35"/>
      <c r="J353" s="30"/>
      <c r="K353" s="30"/>
      <c r="L353" s="30"/>
      <c r="M353" s="32"/>
      <c r="N353" s="32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69"/>
    </row>
    <row r="354">
      <c r="A354" s="30"/>
      <c r="B354" s="40"/>
      <c r="C354" s="40"/>
      <c r="D354" s="32"/>
      <c r="E354" s="32"/>
      <c r="F354" s="32"/>
      <c r="G354" s="33"/>
      <c r="H354" s="34"/>
      <c r="I354" s="35"/>
      <c r="J354" s="30"/>
      <c r="K354" s="30"/>
      <c r="L354" s="30"/>
      <c r="M354" s="32"/>
      <c r="N354" s="32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69"/>
    </row>
    <row r="355">
      <c r="A355" s="30"/>
      <c r="B355" s="40"/>
      <c r="C355" s="35"/>
      <c r="D355" s="32"/>
      <c r="E355" s="32"/>
      <c r="F355" s="32"/>
      <c r="G355" s="33"/>
      <c r="H355" s="34"/>
      <c r="I355" s="35"/>
      <c r="J355" s="30"/>
      <c r="K355" s="30"/>
      <c r="L355" s="30"/>
      <c r="M355" s="32"/>
      <c r="N355" s="32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69"/>
    </row>
    <row r="356">
      <c r="A356" s="30"/>
      <c r="B356" s="40"/>
      <c r="C356" s="35"/>
      <c r="D356" s="32"/>
      <c r="E356" s="32"/>
      <c r="F356" s="32"/>
      <c r="G356" s="33"/>
      <c r="H356" s="34"/>
      <c r="I356" s="35"/>
      <c r="J356" s="30"/>
      <c r="K356" s="30"/>
      <c r="L356" s="30"/>
      <c r="M356" s="32"/>
      <c r="N356" s="32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69"/>
    </row>
    <row r="357">
      <c r="A357" s="30"/>
      <c r="B357" s="40"/>
      <c r="C357" s="35"/>
      <c r="D357" s="32"/>
      <c r="E357" s="32"/>
      <c r="F357" s="32"/>
      <c r="G357" s="33"/>
      <c r="H357" s="34"/>
      <c r="I357" s="35"/>
      <c r="J357" s="30"/>
      <c r="K357" s="30"/>
      <c r="L357" s="30"/>
      <c r="M357" s="32"/>
      <c r="N357" s="32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69"/>
    </row>
    <row r="358">
      <c r="A358" s="30"/>
      <c r="B358" s="40"/>
      <c r="C358" s="35"/>
      <c r="D358" s="32"/>
      <c r="E358" s="32"/>
      <c r="F358" s="32"/>
      <c r="G358" s="33"/>
      <c r="H358" s="34"/>
      <c r="I358" s="35"/>
      <c r="J358" s="30"/>
      <c r="K358" s="30"/>
      <c r="L358" s="30"/>
      <c r="M358" s="32"/>
      <c r="N358" s="32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69"/>
    </row>
    <row r="359">
      <c r="A359" s="30"/>
      <c r="B359" s="40"/>
      <c r="C359" s="35"/>
      <c r="D359" s="32"/>
      <c r="E359" s="32"/>
      <c r="F359" s="32"/>
      <c r="G359" s="33"/>
      <c r="H359" s="34"/>
      <c r="I359" s="35"/>
      <c r="J359" s="30"/>
      <c r="K359" s="30"/>
      <c r="L359" s="30"/>
      <c r="M359" s="32"/>
      <c r="N359" s="32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69"/>
    </row>
    <row r="360">
      <c r="A360" s="30"/>
      <c r="B360" s="40"/>
      <c r="C360" s="35"/>
      <c r="D360" s="32"/>
      <c r="E360" s="32"/>
      <c r="F360" s="32"/>
      <c r="G360" s="33"/>
      <c r="H360" s="34"/>
      <c r="I360" s="35"/>
      <c r="J360" s="30"/>
      <c r="K360" s="30"/>
      <c r="L360" s="30"/>
      <c r="M360" s="32"/>
      <c r="N360" s="32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69"/>
    </row>
    <row r="361">
      <c r="A361" s="30"/>
      <c r="B361" s="40"/>
      <c r="C361" s="35"/>
      <c r="D361" s="32"/>
      <c r="E361" s="32"/>
      <c r="J361" s="30"/>
      <c r="K361" s="30"/>
      <c r="L361" s="30"/>
      <c r="M361" s="32"/>
      <c r="N361" s="32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69"/>
    </row>
    <row r="362">
      <c r="A362" s="30"/>
      <c r="B362" s="40"/>
      <c r="C362" s="35"/>
      <c r="D362" s="32"/>
      <c r="E362" s="32"/>
      <c r="J362" s="30"/>
      <c r="K362" s="30"/>
      <c r="L362" s="30"/>
      <c r="M362" s="32"/>
      <c r="N362" s="32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69"/>
    </row>
    <row r="363">
      <c r="A363" s="30"/>
      <c r="B363" s="40"/>
      <c r="C363" s="35"/>
      <c r="D363" s="32"/>
      <c r="E363" s="32"/>
      <c r="J363" s="30"/>
      <c r="K363" s="30"/>
      <c r="L363" s="30"/>
      <c r="M363" s="32"/>
      <c r="N363" s="32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69"/>
    </row>
    <row r="364">
      <c r="A364" s="30"/>
      <c r="B364" s="40"/>
      <c r="C364" s="35"/>
      <c r="D364" s="32"/>
      <c r="E364" s="32"/>
      <c r="J364" s="30"/>
      <c r="K364" s="30"/>
      <c r="L364" s="30"/>
      <c r="M364" s="32"/>
      <c r="N364" s="32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69"/>
    </row>
    <row r="365">
      <c r="A365" s="30"/>
      <c r="B365" s="40"/>
      <c r="C365" s="35"/>
      <c r="D365" s="32"/>
      <c r="E365" s="32"/>
      <c r="F365" s="32"/>
      <c r="G365" s="33"/>
      <c r="H365" s="34"/>
      <c r="I365" s="35"/>
      <c r="J365" s="30"/>
      <c r="K365" s="30"/>
      <c r="L365" s="30"/>
      <c r="M365" s="32"/>
      <c r="N365" s="32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69"/>
    </row>
    <row r="366">
      <c r="A366" s="30"/>
      <c r="B366" s="40"/>
      <c r="C366" s="35"/>
      <c r="D366" s="32"/>
      <c r="E366" s="32"/>
      <c r="F366" s="32"/>
      <c r="G366" s="33"/>
      <c r="H366" s="34"/>
      <c r="I366" s="35"/>
      <c r="J366" s="30"/>
      <c r="K366" s="30"/>
      <c r="L366" s="30"/>
      <c r="M366" s="32"/>
      <c r="N366" s="32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69"/>
    </row>
    <row r="367">
      <c r="A367" s="30"/>
      <c r="B367" s="40"/>
      <c r="C367" s="35"/>
      <c r="D367" s="32"/>
      <c r="E367" s="32"/>
      <c r="J367" s="30"/>
      <c r="K367" s="30"/>
      <c r="L367" s="30"/>
      <c r="M367" s="32"/>
      <c r="N367" s="32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69"/>
    </row>
    <row r="368">
      <c r="A368" s="30"/>
      <c r="B368" s="40"/>
      <c r="C368" s="35"/>
      <c r="D368" s="32"/>
      <c r="E368" s="32"/>
      <c r="F368" s="32"/>
      <c r="G368" s="33"/>
      <c r="H368" s="34"/>
      <c r="I368" s="35"/>
      <c r="J368" s="30"/>
      <c r="K368" s="30"/>
      <c r="L368" s="30"/>
      <c r="M368" s="32"/>
      <c r="N368" s="32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69"/>
    </row>
    <row r="369">
      <c r="A369" s="30"/>
      <c r="B369" s="40"/>
      <c r="C369" s="35"/>
      <c r="D369" s="32"/>
      <c r="E369" s="32"/>
      <c r="G369" s="38"/>
      <c r="H369" s="38"/>
      <c r="I369" s="35"/>
      <c r="J369" s="30"/>
      <c r="K369" s="30"/>
      <c r="L369" s="30"/>
      <c r="M369" s="32"/>
      <c r="N369" s="32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69"/>
    </row>
    <row r="370">
      <c r="A370" s="30"/>
      <c r="B370" s="40"/>
      <c r="C370" s="35"/>
      <c r="D370" s="32"/>
      <c r="E370" s="32"/>
      <c r="G370" s="38"/>
      <c r="H370" s="38"/>
      <c r="I370" s="35"/>
      <c r="J370" s="30"/>
      <c r="K370" s="30"/>
      <c r="L370" s="30"/>
      <c r="M370" s="32"/>
      <c r="N370" s="32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69"/>
    </row>
    <row r="371">
      <c r="A371" s="30"/>
      <c r="B371" s="40"/>
      <c r="C371" s="35"/>
      <c r="D371" s="32"/>
      <c r="E371" s="32"/>
      <c r="F371" s="32"/>
      <c r="G371" s="33"/>
      <c r="H371" s="34"/>
      <c r="I371" s="35"/>
      <c r="J371" s="30"/>
      <c r="K371" s="30"/>
      <c r="L371" s="30"/>
      <c r="M371" s="32"/>
      <c r="N371" s="32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69"/>
    </row>
    <row r="372">
      <c r="A372" s="30"/>
      <c r="B372" s="40"/>
      <c r="C372" s="35"/>
      <c r="D372" s="32"/>
      <c r="E372" s="32"/>
      <c r="J372" s="30"/>
      <c r="K372" s="30"/>
      <c r="L372" s="30"/>
      <c r="M372" s="32"/>
      <c r="N372" s="32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69"/>
    </row>
    <row r="373">
      <c r="A373" s="30"/>
      <c r="B373" s="40"/>
      <c r="C373" s="35"/>
      <c r="D373" s="32"/>
      <c r="E373" s="32"/>
      <c r="J373" s="30"/>
      <c r="K373" s="30"/>
      <c r="L373" s="30"/>
      <c r="M373" s="32"/>
      <c r="N373" s="32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69"/>
    </row>
    <row r="374">
      <c r="A374" s="30"/>
      <c r="B374" s="40"/>
      <c r="C374" s="35"/>
      <c r="D374" s="32"/>
      <c r="E374" s="32"/>
      <c r="F374" s="32"/>
      <c r="G374" s="33"/>
      <c r="H374" s="34"/>
      <c r="I374" s="35"/>
      <c r="J374" s="30"/>
      <c r="K374" s="30"/>
      <c r="L374" s="30"/>
      <c r="M374" s="32"/>
      <c r="N374" s="32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69"/>
    </row>
    <row r="375">
      <c r="A375" s="30"/>
      <c r="B375" s="40"/>
      <c r="C375" s="35"/>
      <c r="D375" s="32"/>
      <c r="E375" s="32"/>
      <c r="F375" s="32"/>
      <c r="G375" s="33"/>
      <c r="H375" s="34"/>
      <c r="I375" s="35"/>
      <c r="J375" s="30"/>
      <c r="K375" s="30"/>
      <c r="L375" s="30"/>
      <c r="M375" s="32"/>
      <c r="N375" s="32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69"/>
    </row>
    <row r="376">
      <c r="A376" s="30"/>
      <c r="B376" s="40"/>
      <c r="C376" s="35"/>
      <c r="D376" s="32"/>
      <c r="E376" s="32"/>
      <c r="F376" s="32"/>
      <c r="G376" s="33"/>
      <c r="H376" s="34"/>
      <c r="I376" s="35"/>
      <c r="J376" s="30"/>
      <c r="K376" s="30"/>
      <c r="L376" s="30"/>
      <c r="M376" s="32"/>
      <c r="N376" s="32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69"/>
    </row>
    <row r="377">
      <c r="A377" s="30"/>
      <c r="B377" s="40"/>
      <c r="C377" s="35"/>
      <c r="D377" s="32"/>
      <c r="E377" s="32"/>
      <c r="F377" s="32"/>
      <c r="G377" s="33"/>
      <c r="H377" s="34"/>
      <c r="I377" s="35"/>
      <c r="J377" s="30"/>
      <c r="K377" s="30"/>
      <c r="L377" s="30"/>
      <c r="M377" s="32"/>
      <c r="N377" s="32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69"/>
    </row>
    <row r="378">
      <c r="A378" s="30"/>
      <c r="B378" s="40"/>
      <c r="C378" s="35"/>
      <c r="D378" s="32"/>
      <c r="E378" s="32"/>
      <c r="F378" s="32"/>
      <c r="G378" s="33"/>
      <c r="H378" s="34"/>
      <c r="I378" s="35"/>
      <c r="J378" s="30"/>
      <c r="K378" s="30"/>
      <c r="L378" s="30"/>
      <c r="M378" s="32"/>
      <c r="N378" s="32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69"/>
    </row>
    <row r="379">
      <c r="A379" s="30"/>
      <c r="B379" s="40"/>
      <c r="C379" s="35"/>
      <c r="D379" s="32"/>
      <c r="E379" s="32"/>
      <c r="F379" s="32"/>
      <c r="G379" s="33"/>
      <c r="H379" s="34"/>
      <c r="I379" s="35"/>
      <c r="J379" s="30"/>
      <c r="K379" s="30"/>
      <c r="L379" s="30"/>
      <c r="M379" s="32"/>
      <c r="N379" s="32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69"/>
    </row>
    <row r="380">
      <c r="A380" s="30"/>
      <c r="B380" s="40"/>
      <c r="C380" s="35"/>
      <c r="D380" s="32"/>
      <c r="E380" s="32"/>
      <c r="F380" s="32"/>
      <c r="G380" s="33"/>
      <c r="H380" s="34"/>
      <c r="I380" s="35"/>
      <c r="J380" s="30"/>
      <c r="K380" s="30"/>
      <c r="L380" s="30"/>
      <c r="M380" s="32"/>
      <c r="N380" s="32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69"/>
    </row>
    <row r="381">
      <c r="A381" s="30"/>
      <c r="B381" s="40"/>
      <c r="C381" s="35"/>
      <c r="D381" s="32"/>
      <c r="E381" s="32"/>
      <c r="J381" s="30"/>
      <c r="K381" s="30"/>
      <c r="L381" s="30"/>
      <c r="M381" s="32"/>
      <c r="N381" s="32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69"/>
    </row>
    <row r="382">
      <c r="A382" s="30"/>
      <c r="B382" s="40"/>
      <c r="C382" s="35"/>
      <c r="D382" s="32"/>
      <c r="E382" s="32"/>
      <c r="J382" s="30"/>
      <c r="K382" s="30"/>
      <c r="L382" s="30"/>
      <c r="M382" s="32"/>
      <c r="N382" s="32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69"/>
    </row>
    <row r="383">
      <c r="A383" s="30"/>
      <c r="B383" s="40"/>
      <c r="C383" s="35"/>
      <c r="D383" s="32"/>
      <c r="E383" s="32"/>
      <c r="F383" s="32"/>
      <c r="G383" s="33"/>
      <c r="H383" s="34"/>
      <c r="I383" s="35"/>
      <c r="J383" s="30"/>
      <c r="K383" s="30"/>
      <c r="L383" s="30"/>
      <c r="M383" s="32"/>
      <c r="N383" s="32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</row>
    <row r="384">
      <c r="A384" s="30"/>
      <c r="B384" s="40"/>
      <c r="C384" s="35"/>
      <c r="D384" s="32"/>
      <c r="E384" s="32"/>
      <c r="F384" s="32"/>
      <c r="G384" s="33"/>
      <c r="H384" s="34"/>
      <c r="I384" s="35"/>
      <c r="J384" s="30"/>
      <c r="K384" s="30"/>
      <c r="L384" s="30"/>
      <c r="M384" s="32"/>
      <c r="N384" s="32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</row>
    <row r="385">
      <c r="A385" s="30"/>
      <c r="B385" s="40"/>
      <c r="C385" s="35"/>
      <c r="D385" s="32"/>
      <c r="E385" s="32"/>
      <c r="F385" s="32"/>
      <c r="G385" s="33"/>
      <c r="H385" s="34"/>
      <c r="I385" s="35"/>
      <c r="J385" s="30"/>
      <c r="K385" s="30"/>
      <c r="L385" s="30"/>
      <c r="M385" s="32"/>
      <c r="N385" s="32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</row>
    <row r="386">
      <c r="A386" s="30"/>
      <c r="B386" s="40"/>
      <c r="C386" s="35"/>
      <c r="D386" s="32"/>
      <c r="E386" s="32"/>
      <c r="F386" s="32"/>
      <c r="G386" s="33"/>
      <c r="H386" s="34"/>
      <c r="I386" s="35"/>
      <c r="J386" s="30"/>
      <c r="K386" s="30"/>
      <c r="L386" s="30"/>
      <c r="M386" s="32"/>
      <c r="N386" s="32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</row>
    <row r="387">
      <c r="A387" s="30"/>
      <c r="B387" s="40"/>
      <c r="C387" s="35"/>
      <c r="D387" s="32"/>
      <c r="E387" s="32"/>
      <c r="F387" s="35"/>
      <c r="G387" s="38"/>
      <c r="H387" s="38"/>
      <c r="I387" s="35"/>
      <c r="J387" s="30"/>
      <c r="K387" s="30"/>
      <c r="L387" s="30"/>
      <c r="M387" s="32"/>
      <c r="N387" s="32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</row>
    <row r="388">
      <c r="A388" s="30"/>
      <c r="B388" s="40"/>
      <c r="C388" s="35"/>
      <c r="D388" s="32"/>
      <c r="E388" s="32"/>
      <c r="F388" s="32"/>
      <c r="G388" s="33"/>
      <c r="H388" s="34"/>
      <c r="I388" s="35"/>
      <c r="J388" s="30"/>
      <c r="K388" s="30"/>
      <c r="L388" s="30"/>
      <c r="M388" s="32"/>
      <c r="N388" s="32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</row>
    <row r="389">
      <c r="A389" s="30"/>
      <c r="B389" s="40"/>
      <c r="C389" s="35"/>
      <c r="D389" s="32"/>
      <c r="E389" s="32"/>
      <c r="F389" s="32"/>
      <c r="G389" s="33"/>
      <c r="H389" s="34"/>
      <c r="I389" s="35"/>
      <c r="J389" s="30"/>
      <c r="K389" s="30"/>
      <c r="L389" s="30"/>
      <c r="M389" s="32"/>
      <c r="N389" s="32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</row>
    <row r="390">
      <c r="A390" s="30"/>
      <c r="B390" s="40"/>
      <c r="C390" s="35"/>
      <c r="D390" s="32"/>
      <c r="E390" s="32"/>
      <c r="F390" s="32"/>
      <c r="G390" s="33"/>
      <c r="H390" s="34"/>
      <c r="I390" s="35"/>
      <c r="J390" s="30"/>
      <c r="K390" s="30"/>
      <c r="L390" s="30"/>
      <c r="M390" s="32"/>
      <c r="N390" s="32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</row>
    <row r="391">
      <c r="A391" s="30"/>
      <c r="B391" s="40"/>
      <c r="C391" s="35"/>
      <c r="D391" s="32"/>
      <c r="E391" s="32"/>
      <c r="J391" s="30"/>
      <c r="K391" s="30"/>
      <c r="L391" s="30"/>
      <c r="M391" s="32"/>
      <c r="N391" s="32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</row>
    <row r="392">
      <c r="A392" s="30"/>
      <c r="B392" s="40"/>
      <c r="C392" s="40"/>
      <c r="D392" s="32"/>
      <c r="E392" s="32"/>
      <c r="F392" s="32"/>
      <c r="G392" s="33"/>
      <c r="H392" s="34"/>
      <c r="I392" s="35"/>
      <c r="J392" s="30"/>
      <c r="K392" s="30"/>
      <c r="L392" s="30"/>
      <c r="M392" s="32"/>
      <c r="N392" s="32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</row>
    <row r="393">
      <c r="A393" s="30"/>
      <c r="B393" s="40"/>
      <c r="C393" s="40"/>
      <c r="D393" s="32"/>
      <c r="E393" s="32"/>
      <c r="F393" s="32"/>
      <c r="G393" s="33"/>
      <c r="H393" s="34"/>
      <c r="I393" s="35"/>
      <c r="J393" s="30"/>
      <c r="K393" s="30"/>
      <c r="L393" s="30"/>
      <c r="M393" s="32"/>
      <c r="N393" s="32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</row>
    <row r="394">
      <c r="A394" s="30"/>
      <c r="B394" s="40"/>
      <c r="C394" s="40"/>
      <c r="D394" s="32"/>
      <c r="E394" s="32"/>
      <c r="F394" s="32"/>
      <c r="G394" s="33"/>
      <c r="H394" s="34"/>
      <c r="I394" s="35"/>
      <c r="J394" s="30"/>
      <c r="K394" s="30"/>
      <c r="L394" s="30"/>
      <c r="M394" s="32"/>
      <c r="N394" s="32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</row>
    <row r="395">
      <c r="A395" s="30"/>
      <c r="B395" s="40"/>
      <c r="C395" s="35"/>
      <c r="D395" s="32"/>
      <c r="E395" s="32"/>
      <c r="F395" s="32"/>
      <c r="G395" s="33"/>
      <c r="H395" s="34"/>
      <c r="I395" s="35"/>
      <c r="J395" s="30"/>
      <c r="K395" s="30"/>
      <c r="L395" s="30"/>
      <c r="M395" s="32"/>
      <c r="N395" s="32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</row>
    <row r="396">
      <c r="A396" s="30"/>
      <c r="B396" s="40"/>
      <c r="C396" s="35"/>
      <c r="D396" s="32"/>
      <c r="E396" s="32"/>
      <c r="F396" s="32"/>
      <c r="G396" s="33"/>
      <c r="H396" s="34"/>
      <c r="I396" s="35"/>
      <c r="J396" s="30"/>
      <c r="K396" s="30"/>
      <c r="L396" s="30"/>
      <c r="M396" s="32"/>
      <c r="N396" s="32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</row>
    <row r="397">
      <c r="A397" s="30"/>
      <c r="B397" s="40"/>
      <c r="C397" s="35"/>
      <c r="D397" s="32"/>
      <c r="E397" s="32"/>
      <c r="F397" s="32"/>
      <c r="G397" s="33"/>
      <c r="H397" s="34"/>
      <c r="I397" s="35"/>
      <c r="J397" s="30"/>
      <c r="K397" s="30"/>
      <c r="L397" s="30"/>
      <c r="M397" s="32"/>
      <c r="N397" s="32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</row>
    <row r="398">
      <c r="A398" s="30"/>
      <c r="B398" s="40"/>
      <c r="C398" s="35"/>
      <c r="D398" s="32"/>
      <c r="E398" s="32"/>
      <c r="F398" s="32"/>
      <c r="G398" s="33"/>
      <c r="H398" s="34"/>
      <c r="I398" s="35"/>
      <c r="J398" s="30"/>
      <c r="K398" s="30"/>
      <c r="L398" s="30"/>
      <c r="M398" s="32"/>
      <c r="N398" s="32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</row>
    <row r="399">
      <c r="A399" s="30"/>
      <c r="B399" s="40"/>
      <c r="C399" s="35"/>
      <c r="D399" s="32"/>
      <c r="E399" s="32"/>
      <c r="J399" s="30"/>
      <c r="K399" s="30"/>
      <c r="L399" s="30"/>
      <c r="M399" s="32"/>
      <c r="N399" s="32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</row>
    <row r="400">
      <c r="A400" s="30"/>
      <c r="B400" s="40"/>
      <c r="C400" s="35"/>
      <c r="D400" s="32"/>
      <c r="E400" s="32"/>
      <c r="F400" s="32"/>
      <c r="G400" s="33"/>
      <c r="H400" s="34"/>
      <c r="I400" s="35"/>
      <c r="J400" s="30"/>
      <c r="K400" s="30"/>
      <c r="L400" s="30"/>
      <c r="M400" s="32"/>
      <c r="N400" s="32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</row>
    <row r="401">
      <c r="A401" s="30"/>
      <c r="B401" s="40"/>
      <c r="C401" s="35"/>
      <c r="D401" s="32"/>
      <c r="E401" s="32"/>
      <c r="F401" s="32"/>
      <c r="G401" s="33"/>
      <c r="H401" s="34"/>
      <c r="I401" s="35"/>
      <c r="J401" s="30"/>
      <c r="K401" s="30"/>
      <c r="L401" s="30"/>
      <c r="M401" s="32"/>
      <c r="N401" s="32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</row>
    <row r="402">
      <c r="A402" s="30"/>
      <c r="B402" s="40"/>
      <c r="C402" s="35"/>
      <c r="D402" s="32"/>
      <c r="E402" s="32"/>
      <c r="F402" s="32"/>
      <c r="G402" s="33"/>
      <c r="H402" s="34"/>
      <c r="I402" s="35"/>
      <c r="J402" s="30"/>
      <c r="K402" s="30"/>
      <c r="L402" s="30"/>
      <c r="M402" s="32"/>
      <c r="N402" s="32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</row>
    <row r="403">
      <c r="A403" s="30"/>
      <c r="B403" s="40"/>
      <c r="C403" s="35"/>
      <c r="D403" s="32"/>
      <c r="E403" s="32"/>
      <c r="F403" s="32"/>
      <c r="G403" s="33"/>
      <c r="H403" s="34"/>
      <c r="I403" s="35"/>
      <c r="J403" s="30"/>
      <c r="K403" s="30"/>
      <c r="L403" s="30"/>
      <c r="M403" s="32"/>
      <c r="N403" s="32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</row>
    <row r="404">
      <c r="A404" s="30"/>
      <c r="B404" s="40"/>
      <c r="C404" s="35"/>
      <c r="D404" s="32"/>
      <c r="E404" s="32"/>
      <c r="F404" s="32"/>
      <c r="G404" s="33"/>
      <c r="H404" s="34"/>
      <c r="I404" s="35"/>
      <c r="J404" s="30"/>
      <c r="K404" s="30"/>
      <c r="L404" s="30"/>
      <c r="M404" s="32"/>
      <c r="N404" s="32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</row>
    <row r="405">
      <c r="A405" s="30"/>
      <c r="B405" s="40"/>
      <c r="C405" s="35"/>
      <c r="D405" s="32"/>
      <c r="E405" s="32"/>
      <c r="F405" s="32"/>
      <c r="G405" s="33"/>
      <c r="H405" s="34"/>
      <c r="I405" s="35"/>
      <c r="J405" s="30"/>
      <c r="K405" s="30"/>
      <c r="L405" s="30"/>
      <c r="M405" s="32"/>
      <c r="N405" s="32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</row>
    <row r="406">
      <c r="A406" s="30"/>
      <c r="B406" s="40"/>
      <c r="C406" s="35"/>
      <c r="D406" s="32"/>
      <c r="E406" s="32"/>
      <c r="F406" s="32"/>
      <c r="G406" s="33"/>
      <c r="H406" s="34"/>
      <c r="I406" s="35"/>
      <c r="J406" s="30"/>
      <c r="K406" s="30"/>
      <c r="L406" s="30"/>
      <c r="M406" s="32"/>
      <c r="N406" s="32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</row>
    <row r="407">
      <c r="A407" s="30"/>
      <c r="B407" s="40"/>
      <c r="C407" s="35"/>
      <c r="D407" s="32"/>
      <c r="E407" s="32"/>
      <c r="F407" s="32"/>
      <c r="G407" s="33"/>
      <c r="H407" s="34"/>
      <c r="I407" s="35"/>
      <c r="J407" s="30"/>
      <c r="K407" s="30"/>
      <c r="L407" s="30"/>
      <c r="M407" s="32"/>
      <c r="N407" s="32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</row>
    <row r="408">
      <c r="A408" s="30"/>
      <c r="B408" s="40"/>
      <c r="C408" s="35"/>
      <c r="D408" s="32"/>
      <c r="E408" s="32"/>
      <c r="J408" s="30"/>
      <c r="K408" s="30"/>
      <c r="L408" s="30"/>
      <c r="M408" s="32"/>
      <c r="N408" s="32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</row>
    <row r="409">
      <c r="A409" s="30"/>
      <c r="B409" s="40"/>
      <c r="C409" s="35"/>
      <c r="D409" s="32"/>
      <c r="E409" s="32"/>
      <c r="J409" s="30"/>
      <c r="K409" s="30"/>
      <c r="L409" s="30"/>
      <c r="M409" s="32"/>
      <c r="N409" s="32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</row>
    <row r="410">
      <c r="A410" s="139"/>
      <c r="B410" s="39"/>
      <c r="C410" s="39"/>
      <c r="D410" s="39"/>
      <c r="E410" s="39"/>
      <c r="F410" s="60"/>
      <c r="G410" s="83"/>
      <c r="H410" s="83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</row>
    <row r="411">
      <c r="A411" s="139"/>
      <c r="B411" s="39"/>
      <c r="C411" s="39"/>
      <c r="D411" s="39"/>
      <c r="E411" s="39"/>
      <c r="F411" s="60"/>
      <c r="G411" s="83"/>
      <c r="H411" s="83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  <c r="AC411" s="140"/>
      <c r="AD411" s="140"/>
      <c r="AE411" s="140"/>
      <c r="AF411" s="140"/>
      <c r="AG411" s="140"/>
      <c r="AH411" s="140"/>
      <c r="AI411" s="140"/>
    </row>
    <row r="412">
      <c r="A412" s="139"/>
      <c r="B412" s="39"/>
      <c r="C412" s="39"/>
      <c r="D412" s="39"/>
      <c r="E412" s="39"/>
      <c r="F412" s="60"/>
      <c r="G412" s="83"/>
      <c r="H412" s="83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  <c r="AC412" s="140"/>
      <c r="AD412" s="140"/>
      <c r="AE412" s="140"/>
      <c r="AF412" s="140"/>
      <c r="AG412" s="140"/>
      <c r="AH412" s="140"/>
      <c r="AI412" s="140"/>
    </row>
    <row r="413">
      <c r="A413" s="139"/>
      <c r="B413" s="39"/>
      <c r="C413" s="39"/>
      <c r="D413" s="39"/>
      <c r="E413" s="39"/>
      <c r="F413" s="60"/>
      <c r="G413" s="83"/>
      <c r="H413" s="83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  <c r="AC413" s="140"/>
      <c r="AD413" s="140"/>
      <c r="AE413" s="140"/>
      <c r="AF413" s="140"/>
      <c r="AG413" s="140"/>
      <c r="AH413" s="140"/>
      <c r="AI413" s="140"/>
    </row>
    <row r="414">
      <c r="A414" s="139"/>
      <c r="B414" s="39"/>
      <c r="C414" s="39"/>
      <c r="D414" s="39"/>
      <c r="E414" s="39"/>
      <c r="F414" s="60"/>
      <c r="G414" s="83"/>
      <c r="H414" s="83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  <c r="AC414" s="140"/>
      <c r="AD414" s="140"/>
      <c r="AE414" s="140"/>
      <c r="AF414" s="140"/>
      <c r="AG414" s="140"/>
      <c r="AH414" s="140"/>
      <c r="AI414" s="140"/>
    </row>
    <row r="415">
      <c r="A415" s="139"/>
      <c r="B415" s="39"/>
      <c r="C415" s="39"/>
      <c r="D415" s="39"/>
      <c r="E415" s="39"/>
      <c r="F415" s="60"/>
      <c r="G415" s="83"/>
      <c r="H415" s="83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  <c r="AC415" s="140"/>
      <c r="AD415" s="140"/>
      <c r="AE415" s="140"/>
      <c r="AF415" s="140"/>
      <c r="AG415" s="140"/>
      <c r="AH415" s="140"/>
      <c r="AI415" s="140"/>
    </row>
    <row r="416">
      <c r="A416" s="139"/>
      <c r="B416" s="39"/>
      <c r="C416" s="39"/>
      <c r="D416" s="39"/>
      <c r="E416" s="39"/>
      <c r="F416" s="60"/>
      <c r="G416" s="83"/>
      <c r="H416" s="83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140"/>
      <c r="AD416" s="140"/>
      <c r="AE416" s="140"/>
      <c r="AF416" s="140"/>
      <c r="AG416" s="140"/>
      <c r="AH416" s="140"/>
      <c r="AI416" s="140"/>
    </row>
    <row r="417">
      <c r="A417" s="139"/>
      <c r="B417" s="39"/>
      <c r="C417" s="39"/>
      <c r="D417" s="39"/>
      <c r="E417" s="39"/>
      <c r="F417" s="60"/>
      <c r="G417" s="83"/>
      <c r="H417" s="83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</row>
    <row r="418">
      <c r="A418" s="139"/>
      <c r="B418" s="39"/>
      <c r="C418" s="39"/>
      <c r="D418" s="39"/>
      <c r="E418" s="39"/>
      <c r="F418" s="60"/>
      <c r="G418" s="83"/>
      <c r="H418" s="83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  <c r="AC418" s="140"/>
      <c r="AD418" s="140"/>
      <c r="AE418" s="140"/>
      <c r="AF418" s="140"/>
      <c r="AG418" s="140"/>
      <c r="AH418" s="140"/>
      <c r="AI418" s="140"/>
    </row>
    <row r="419">
      <c r="A419" s="139"/>
      <c r="B419" s="39"/>
      <c r="C419" s="39"/>
      <c r="D419" s="39"/>
      <c r="E419" s="39"/>
      <c r="F419" s="60"/>
      <c r="G419" s="83"/>
      <c r="H419" s="83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</row>
    <row r="420">
      <c r="A420" s="139"/>
      <c r="B420" s="39"/>
      <c r="C420" s="39"/>
      <c r="D420" s="39"/>
      <c r="E420" s="39"/>
      <c r="F420" s="60"/>
      <c r="G420" s="83"/>
      <c r="H420" s="83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</row>
    <row r="421">
      <c r="A421" s="139"/>
      <c r="B421" s="39"/>
      <c r="C421" s="39"/>
      <c r="D421" s="39"/>
      <c r="E421" s="39"/>
      <c r="F421" s="60"/>
      <c r="G421" s="83"/>
      <c r="H421" s="83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</row>
    <row r="422">
      <c r="A422" s="139"/>
      <c r="B422" s="39"/>
      <c r="C422" s="39"/>
      <c r="D422" s="39"/>
      <c r="E422" s="39"/>
      <c r="F422" s="60"/>
      <c r="G422" s="83"/>
      <c r="H422" s="83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  <c r="AC422" s="140"/>
      <c r="AD422" s="140"/>
      <c r="AE422" s="140"/>
      <c r="AF422" s="140"/>
      <c r="AG422" s="140"/>
      <c r="AH422" s="140"/>
      <c r="AI422" s="140"/>
    </row>
    <row r="423">
      <c r="A423" s="139"/>
      <c r="B423" s="39"/>
      <c r="C423" s="39"/>
      <c r="D423" s="39"/>
      <c r="E423" s="39"/>
      <c r="F423" s="60"/>
      <c r="G423" s="83"/>
      <c r="H423" s="83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  <c r="AC423" s="140"/>
      <c r="AD423" s="140"/>
      <c r="AE423" s="140"/>
      <c r="AF423" s="140"/>
      <c r="AG423" s="140"/>
      <c r="AH423" s="140"/>
      <c r="AI423" s="140"/>
    </row>
    <row r="424">
      <c r="A424" s="139"/>
      <c r="B424" s="39"/>
      <c r="C424" s="39"/>
      <c r="D424" s="39"/>
      <c r="E424" s="39"/>
      <c r="F424" s="60"/>
      <c r="G424" s="83"/>
      <c r="H424" s="83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</row>
    <row r="425">
      <c r="A425" s="139"/>
      <c r="B425" s="39"/>
      <c r="C425" s="39"/>
      <c r="D425" s="39"/>
      <c r="E425" s="39"/>
      <c r="F425" s="60"/>
      <c r="G425" s="83"/>
      <c r="H425" s="83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</row>
    <row r="426">
      <c r="A426" s="139"/>
      <c r="B426" s="39"/>
      <c r="C426" s="39"/>
      <c r="D426" s="39"/>
      <c r="E426" s="39"/>
      <c r="F426" s="60"/>
      <c r="G426" s="83"/>
      <c r="H426" s="83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140"/>
      <c r="AD426" s="140"/>
      <c r="AE426" s="140"/>
      <c r="AF426" s="140"/>
      <c r="AG426" s="140"/>
      <c r="AH426" s="140"/>
      <c r="AI426" s="140"/>
    </row>
    <row r="427">
      <c r="A427" s="139"/>
      <c r="B427" s="39"/>
      <c r="C427" s="39"/>
      <c r="D427" s="39"/>
      <c r="E427" s="39"/>
      <c r="F427" s="60"/>
      <c r="G427" s="83"/>
      <c r="H427" s="83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</row>
    <row r="428">
      <c r="A428" s="139"/>
      <c r="B428" s="39"/>
      <c r="C428" s="39"/>
      <c r="D428" s="39"/>
      <c r="E428" s="39"/>
      <c r="F428" s="60"/>
      <c r="G428" s="83"/>
      <c r="H428" s="83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  <c r="AC428" s="140"/>
      <c r="AD428" s="140"/>
      <c r="AE428" s="140"/>
      <c r="AF428" s="140"/>
      <c r="AG428" s="140"/>
      <c r="AH428" s="140"/>
      <c r="AI428" s="140"/>
    </row>
    <row r="429">
      <c r="A429" s="139"/>
      <c r="B429" s="39"/>
      <c r="C429" s="39"/>
      <c r="D429" s="39"/>
      <c r="E429" s="39"/>
      <c r="F429" s="60"/>
      <c r="G429" s="83"/>
      <c r="H429" s="83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  <c r="AC429" s="140"/>
      <c r="AD429" s="140"/>
      <c r="AE429" s="140"/>
      <c r="AF429" s="140"/>
      <c r="AG429" s="140"/>
      <c r="AH429" s="140"/>
      <c r="AI429" s="140"/>
    </row>
    <row r="430">
      <c r="A430" s="139"/>
      <c r="B430" s="39"/>
      <c r="C430" s="39"/>
      <c r="D430" s="39"/>
      <c r="E430" s="39"/>
      <c r="F430" s="60"/>
      <c r="G430" s="83"/>
      <c r="H430" s="83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  <c r="AC430" s="140"/>
      <c r="AD430" s="140"/>
      <c r="AE430" s="140"/>
      <c r="AF430" s="140"/>
      <c r="AG430" s="140"/>
      <c r="AH430" s="140"/>
      <c r="AI430" s="140"/>
    </row>
    <row r="431">
      <c r="A431" s="139"/>
      <c r="B431" s="39"/>
      <c r="C431" s="39"/>
      <c r="D431" s="39"/>
      <c r="E431" s="39"/>
      <c r="F431" s="60"/>
      <c r="G431" s="83"/>
      <c r="H431" s="83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  <c r="AC431" s="140"/>
      <c r="AD431" s="140"/>
      <c r="AE431" s="140"/>
      <c r="AF431" s="140"/>
      <c r="AG431" s="140"/>
      <c r="AH431" s="140"/>
      <c r="AI431" s="140"/>
    </row>
    <row r="432">
      <c r="A432" s="139"/>
      <c r="B432" s="39"/>
      <c r="C432" s="39"/>
      <c r="D432" s="39"/>
      <c r="E432" s="39"/>
      <c r="F432" s="60"/>
      <c r="G432" s="83"/>
      <c r="H432" s="83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</row>
    <row r="433">
      <c r="A433" s="139"/>
      <c r="B433" s="39"/>
      <c r="C433" s="39"/>
      <c r="D433" s="39"/>
      <c r="E433" s="39"/>
      <c r="F433" s="60"/>
      <c r="G433" s="83"/>
      <c r="H433" s="83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140"/>
      <c r="AD433" s="140"/>
      <c r="AE433" s="140"/>
      <c r="AF433" s="140"/>
      <c r="AG433" s="140"/>
      <c r="AH433" s="140"/>
      <c r="AI433" s="140"/>
    </row>
    <row r="434">
      <c r="A434" s="139"/>
      <c r="B434" s="39"/>
      <c r="C434" s="39"/>
      <c r="D434" s="39"/>
      <c r="E434" s="39"/>
      <c r="F434" s="60"/>
      <c r="G434" s="83"/>
      <c r="H434" s="83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</row>
    <row r="435">
      <c r="A435" s="139"/>
      <c r="B435" s="39"/>
      <c r="C435" s="39"/>
      <c r="D435" s="39"/>
      <c r="E435" s="39"/>
      <c r="F435" s="60"/>
      <c r="G435" s="83"/>
      <c r="H435" s="83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</row>
    <row r="436">
      <c r="A436" s="139"/>
      <c r="B436" s="39"/>
      <c r="C436" s="39"/>
      <c r="D436" s="39"/>
      <c r="E436" s="39"/>
      <c r="F436" s="60"/>
      <c r="G436" s="83"/>
      <c r="H436" s="83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</row>
    <row r="437">
      <c r="A437" s="139"/>
      <c r="B437" s="39"/>
      <c r="C437" s="39"/>
      <c r="D437" s="39"/>
      <c r="E437" s="39"/>
      <c r="F437" s="60"/>
      <c r="G437" s="83"/>
      <c r="H437" s="83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  <c r="AC437" s="140"/>
      <c r="AD437" s="140"/>
      <c r="AE437" s="140"/>
      <c r="AF437" s="140"/>
      <c r="AG437" s="140"/>
      <c r="AH437" s="140"/>
      <c r="AI437" s="140"/>
    </row>
    <row r="438">
      <c r="A438" s="139"/>
      <c r="B438" s="39"/>
      <c r="C438" s="39"/>
      <c r="D438" s="39"/>
      <c r="E438" s="39"/>
      <c r="F438" s="60"/>
      <c r="G438" s="83"/>
      <c r="H438" s="83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  <c r="AC438" s="140"/>
      <c r="AD438" s="140"/>
      <c r="AE438" s="140"/>
      <c r="AF438" s="140"/>
      <c r="AG438" s="140"/>
      <c r="AH438" s="140"/>
      <c r="AI438" s="140"/>
    </row>
    <row r="439">
      <c r="A439" s="139"/>
      <c r="B439" s="39"/>
      <c r="C439" s="39"/>
      <c r="D439" s="39"/>
      <c r="E439" s="39"/>
      <c r="F439" s="60"/>
      <c r="G439" s="83"/>
      <c r="H439" s="83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  <c r="AC439" s="140"/>
      <c r="AD439" s="140"/>
      <c r="AE439" s="140"/>
      <c r="AF439" s="140"/>
      <c r="AG439" s="140"/>
      <c r="AH439" s="140"/>
      <c r="AI439" s="140"/>
    </row>
    <row r="440">
      <c r="A440" s="139"/>
      <c r="B440" s="39"/>
      <c r="C440" s="39"/>
      <c r="D440" s="39"/>
      <c r="E440" s="39"/>
      <c r="F440" s="60"/>
      <c r="G440" s="83"/>
      <c r="H440" s="83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140"/>
      <c r="AD440" s="140"/>
      <c r="AE440" s="140"/>
      <c r="AF440" s="140"/>
      <c r="AG440" s="140"/>
      <c r="AH440" s="140"/>
      <c r="AI440" s="140"/>
    </row>
    <row r="441">
      <c r="A441" s="139"/>
      <c r="B441" s="39"/>
      <c r="C441" s="39"/>
      <c r="D441" s="39"/>
      <c r="E441" s="39"/>
      <c r="F441" s="60"/>
      <c r="G441" s="83"/>
      <c r="H441" s="83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140"/>
      <c r="AD441" s="140"/>
      <c r="AE441" s="140"/>
      <c r="AF441" s="140"/>
      <c r="AG441" s="140"/>
      <c r="AH441" s="140"/>
      <c r="AI441" s="140"/>
    </row>
    <row r="442">
      <c r="A442" s="139"/>
      <c r="B442" s="39"/>
      <c r="C442" s="39"/>
      <c r="D442" s="39"/>
      <c r="E442" s="39"/>
      <c r="F442" s="60"/>
      <c r="G442" s="83"/>
      <c r="H442" s="83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  <c r="AC442" s="140"/>
      <c r="AD442" s="140"/>
      <c r="AE442" s="140"/>
      <c r="AF442" s="140"/>
      <c r="AG442" s="140"/>
      <c r="AH442" s="140"/>
      <c r="AI442" s="140"/>
    </row>
    <row r="443">
      <c r="A443" s="139"/>
      <c r="B443" s="39"/>
      <c r="C443" s="39"/>
      <c r="D443" s="39"/>
      <c r="E443" s="39"/>
      <c r="F443" s="60"/>
      <c r="G443" s="83"/>
      <c r="H443" s="83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  <c r="AC443" s="140"/>
      <c r="AD443" s="140"/>
      <c r="AE443" s="140"/>
      <c r="AF443" s="140"/>
      <c r="AG443" s="140"/>
      <c r="AH443" s="140"/>
      <c r="AI443" s="140"/>
    </row>
    <row r="444">
      <c r="A444" s="139"/>
      <c r="B444" s="39"/>
      <c r="C444" s="39"/>
      <c r="D444" s="39"/>
      <c r="E444" s="39"/>
      <c r="F444" s="60"/>
      <c r="G444" s="83"/>
      <c r="H444" s="83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</row>
    <row r="445">
      <c r="A445" s="139"/>
      <c r="B445" s="39"/>
      <c r="C445" s="39"/>
      <c r="D445" s="39"/>
      <c r="E445" s="39"/>
      <c r="F445" s="60"/>
      <c r="G445" s="83"/>
      <c r="H445" s="83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</row>
    <row r="446">
      <c r="A446" s="139"/>
      <c r="B446" s="39"/>
      <c r="C446" s="39"/>
      <c r="D446" s="39"/>
      <c r="E446" s="39"/>
      <c r="F446" s="60"/>
      <c r="G446" s="83"/>
      <c r="H446" s="83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</row>
    <row r="447">
      <c r="A447" s="139"/>
      <c r="B447" s="39"/>
      <c r="C447" s="39"/>
      <c r="D447" s="39"/>
      <c r="E447" s="39"/>
      <c r="F447" s="60"/>
      <c r="G447" s="83"/>
      <c r="H447" s="83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  <c r="AC447" s="140"/>
      <c r="AD447" s="140"/>
      <c r="AE447" s="140"/>
      <c r="AF447" s="140"/>
      <c r="AG447" s="140"/>
      <c r="AH447" s="140"/>
      <c r="AI447" s="140"/>
    </row>
    <row r="448">
      <c r="A448" s="139"/>
      <c r="B448" s="39"/>
      <c r="C448" s="39"/>
      <c r="D448" s="39"/>
      <c r="E448" s="39"/>
      <c r="F448" s="60"/>
      <c r="G448" s="83"/>
      <c r="H448" s="83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  <c r="AC448" s="140"/>
      <c r="AD448" s="140"/>
      <c r="AE448" s="140"/>
      <c r="AF448" s="140"/>
      <c r="AG448" s="140"/>
      <c r="AH448" s="140"/>
      <c r="AI448" s="140"/>
    </row>
    <row r="449">
      <c r="A449" s="139"/>
      <c r="B449" s="39"/>
      <c r="C449" s="39"/>
      <c r="D449" s="39"/>
      <c r="E449" s="39"/>
      <c r="F449" s="60"/>
      <c r="G449" s="83"/>
      <c r="H449" s="83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  <c r="AC449" s="140"/>
      <c r="AD449" s="140"/>
      <c r="AE449" s="140"/>
      <c r="AF449" s="140"/>
      <c r="AG449" s="140"/>
      <c r="AH449" s="140"/>
      <c r="AI449" s="140"/>
    </row>
    <row r="450">
      <c r="A450" s="139"/>
      <c r="B450" s="39"/>
      <c r="C450" s="39"/>
      <c r="D450" s="39"/>
      <c r="E450" s="39"/>
      <c r="F450" s="60"/>
      <c r="G450" s="83"/>
      <c r="H450" s="83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  <c r="AC450" s="140"/>
      <c r="AD450" s="140"/>
      <c r="AE450" s="140"/>
      <c r="AF450" s="140"/>
      <c r="AG450" s="140"/>
      <c r="AH450" s="140"/>
      <c r="AI450" s="140"/>
    </row>
    <row r="451">
      <c r="A451" s="139"/>
      <c r="B451" s="39"/>
      <c r="C451" s="39"/>
      <c r="D451" s="39"/>
      <c r="E451" s="39"/>
      <c r="F451" s="60"/>
      <c r="G451" s="83"/>
      <c r="H451" s="83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140"/>
      <c r="AD451" s="140"/>
      <c r="AE451" s="140"/>
      <c r="AF451" s="140"/>
      <c r="AG451" s="140"/>
      <c r="AH451" s="140"/>
      <c r="AI451" s="140"/>
    </row>
    <row r="452">
      <c r="A452" s="139"/>
      <c r="B452" s="39"/>
      <c r="C452" s="39"/>
      <c r="D452" s="39"/>
      <c r="E452" s="39"/>
      <c r="F452" s="60"/>
      <c r="G452" s="83"/>
      <c r="H452" s="83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</row>
    <row r="453">
      <c r="A453" s="139"/>
      <c r="B453" s="39"/>
      <c r="C453" s="39"/>
      <c r="D453" s="39"/>
      <c r="E453" s="39"/>
      <c r="F453" s="60"/>
      <c r="G453" s="83"/>
      <c r="H453" s="83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  <c r="AC453" s="140"/>
      <c r="AD453" s="140"/>
      <c r="AE453" s="140"/>
      <c r="AF453" s="140"/>
      <c r="AG453" s="140"/>
      <c r="AH453" s="140"/>
      <c r="AI453" s="140"/>
    </row>
    <row r="454">
      <c r="A454" s="139"/>
      <c r="B454" s="39"/>
      <c r="C454" s="39"/>
      <c r="D454" s="39"/>
      <c r="E454" s="39"/>
      <c r="F454" s="60"/>
      <c r="G454" s="83"/>
      <c r="H454" s="83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</row>
    <row r="455">
      <c r="A455" s="139"/>
      <c r="B455" s="39"/>
      <c r="C455" s="39"/>
      <c r="D455" s="39"/>
      <c r="E455" s="39"/>
      <c r="F455" s="60"/>
      <c r="G455" s="83"/>
      <c r="H455" s="83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</row>
    <row r="456">
      <c r="A456" s="139"/>
      <c r="B456" s="39"/>
      <c r="C456" s="39"/>
      <c r="D456" s="39"/>
      <c r="E456" s="39"/>
      <c r="F456" s="60"/>
      <c r="G456" s="83"/>
      <c r="H456" s="83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</row>
    <row r="457">
      <c r="A457" s="139"/>
      <c r="B457" s="39"/>
      <c r="C457" s="39"/>
      <c r="D457" s="39"/>
      <c r="E457" s="39"/>
      <c r="F457" s="60"/>
      <c r="G457" s="83"/>
      <c r="H457" s="83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140"/>
      <c r="AD457" s="140"/>
      <c r="AE457" s="140"/>
      <c r="AF457" s="140"/>
      <c r="AG457" s="140"/>
      <c r="AH457" s="140"/>
      <c r="AI457" s="140"/>
    </row>
    <row r="458">
      <c r="A458" s="139"/>
      <c r="B458" s="39"/>
      <c r="C458" s="39"/>
      <c r="D458" s="39"/>
      <c r="E458" s="39"/>
      <c r="F458" s="60"/>
      <c r="G458" s="83"/>
      <c r="H458" s="83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140"/>
      <c r="AD458" s="140"/>
      <c r="AE458" s="140"/>
      <c r="AF458" s="140"/>
      <c r="AG458" s="140"/>
      <c r="AH458" s="140"/>
      <c r="AI458" s="140"/>
    </row>
    <row r="459">
      <c r="A459" s="139"/>
      <c r="B459" s="39"/>
      <c r="C459" s="39"/>
      <c r="D459" s="39"/>
      <c r="E459" s="39"/>
      <c r="F459" s="60"/>
      <c r="G459" s="83"/>
      <c r="H459" s="83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  <c r="AC459" s="140"/>
      <c r="AD459" s="140"/>
      <c r="AE459" s="140"/>
      <c r="AF459" s="140"/>
      <c r="AG459" s="140"/>
      <c r="AH459" s="140"/>
      <c r="AI459" s="140"/>
    </row>
    <row r="460">
      <c r="A460" s="139"/>
      <c r="B460" s="39"/>
      <c r="C460" s="39"/>
      <c r="D460" s="39"/>
      <c r="E460" s="39"/>
      <c r="F460" s="60"/>
      <c r="G460" s="83"/>
      <c r="H460" s="83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140"/>
      <c r="AD460" s="140"/>
      <c r="AE460" s="140"/>
      <c r="AF460" s="140"/>
      <c r="AG460" s="140"/>
      <c r="AH460" s="140"/>
      <c r="AI460" s="140"/>
    </row>
    <row r="461">
      <c r="A461" s="139"/>
      <c r="B461" s="39"/>
      <c r="C461" s="39"/>
      <c r="D461" s="39"/>
      <c r="E461" s="39"/>
      <c r="F461" s="60"/>
      <c r="G461" s="83"/>
      <c r="H461" s="83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140"/>
      <c r="AD461" s="140"/>
      <c r="AE461" s="140"/>
      <c r="AF461" s="140"/>
      <c r="AG461" s="140"/>
      <c r="AH461" s="140"/>
      <c r="AI461" s="140"/>
    </row>
    <row r="462">
      <c r="A462" s="139"/>
      <c r="B462" s="39"/>
      <c r="C462" s="39"/>
      <c r="D462" s="39"/>
      <c r="E462" s="39"/>
      <c r="F462" s="60"/>
      <c r="G462" s="83"/>
      <c r="H462" s="83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</row>
    <row r="463">
      <c r="A463" s="139"/>
      <c r="B463" s="39"/>
      <c r="C463" s="39"/>
      <c r="D463" s="39"/>
      <c r="E463" s="39"/>
      <c r="F463" s="60"/>
      <c r="G463" s="83"/>
      <c r="H463" s="83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  <c r="AC463" s="140"/>
      <c r="AD463" s="140"/>
      <c r="AE463" s="140"/>
      <c r="AF463" s="140"/>
      <c r="AG463" s="140"/>
      <c r="AH463" s="140"/>
      <c r="AI463" s="140"/>
    </row>
    <row r="464">
      <c r="A464" s="139"/>
      <c r="B464" s="39"/>
      <c r="C464" s="39"/>
      <c r="D464" s="39"/>
      <c r="E464" s="39"/>
      <c r="F464" s="60"/>
      <c r="G464" s="83"/>
      <c r="H464" s="83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</row>
    <row r="465">
      <c r="A465" s="139"/>
      <c r="B465" s="39"/>
      <c r="C465" s="39"/>
      <c r="D465" s="39"/>
      <c r="E465" s="39"/>
      <c r="F465" s="60"/>
      <c r="G465" s="83"/>
      <c r="H465" s="83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</row>
    <row r="466">
      <c r="A466" s="139"/>
      <c r="B466" s="39"/>
      <c r="C466" s="39"/>
      <c r="D466" s="39"/>
      <c r="E466" s="39"/>
      <c r="F466" s="60"/>
      <c r="G466" s="83"/>
      <c r="H466" s="83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</row>
    <row r="467">
      <c r="A467" s="139"/>
      <c r="B467" s="39"/>
      <c r="C467" s="39"/>
      <c r="D467" s="39"/>
      <c r="E467" s="39"/>
      <c r="F467" s="60"/>
      <c r="G467" s="83"/>
      <c r="H467" s="83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</row>
    <row r="468">
      <c r="A468" s="139"/>
      <c r="B468" s="39"/>
      <c r="C468" s="39"/>
      <c r="D468" s="39"/>
      <c r="E468" s="39"/>
      <c r="F468" s="60"/>
      <c r="G468" s="83"/>
      <c r="H468" s="83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  <c r="AC468" s="140"/>
      <c r="AD468" s="140"/>
      <c r="AE468" s="140"/>
      <c r="AF468" s="140"/>
      <c r="AG468" s="140"/>
      <c r="AH468" s="140"/>
      <c r="AI468" s="140"/>
    </row>
    <row r="469">
      <c r="A469" s="139"/>
      <c r="B469" s="39"/>
      <c r="C469" s="39"/>
      <c r="D469" s="39"/>
      <c r="E469" s="39"/>
      <c r="F469" s="60"/>
      <c r="G469" s="83"/>
      <c r="H469" s="83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140"/>
      <c r="AD469" s="140"/>
      <c r="AE469" s="140"/>
      <c r="AF469" s="140"/>
      <c r="AG469" s="140"/>
      <c r="AH469" s="140"/>
      <c r="AI469" s="140"/>
    </row>
    <row r="470">
      <c r="A470" s="139"/>
      <c r="B470" s="39"/>
      <c r="C470" s="39"/>
      <c r="D470" s="39"/>
      <c r="E470" s="39"/>
      <c r="F470" s="60"/>
      <c r="G470" s="83"/>
      <c r="H470" s="83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  <c r="AC470" s="140"/>
      <c r="AD470" s="140"/>
      <c r="AE470" s="140"/>
      <c r="AF470" s="140"/>
      <c r="AG470" s="140"/>
      <c r="AH470" s="140"/>
      <c r="AI470" s="140"/>
    </row>
    <row r="471">
      <c r="A471" s="139"/>
      <c r="B471" s="39"/>
      <c r="C471" s="39"/>
      <c r="D471" s="39"/>
      <c r="E471" s="39"/>
      <c r="F471" s="60"/>
      <c r="G471" s="83"/>
      <c r="H471" s="83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140"/>
      <c r="AD471" s="140"/>
      <c r="AE471" s="140"/>
      <c r="AF471" s="140"/>
      <c r="AG471" s="140"/>
      <c r="AH471" s="140"/>
      <c r="AI471" s="140"/>
    </row>
    <row r="472">
      <c r="A472" s="139"/>
      <c r="B472" s="39"/>
      <c r="C472" s="39"/>
      <c r="D472" s="39"/>
      <c r="E472" s="39"/>
      <c r="F472" s="60"/>
      <c r="G472" s="83"/>
      <c r="H472" s="83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  <c r="AC472" s="140"/>
      <c r="AD472" s="140"/>
      <c r="AE472" s="140"/>
      <c r="AF472" s="140"/>
      <c r="AG472" s="140"/>
      <c r="AH472" s="140"/>
      <c r="AI472" s="140"/>
    </row>
    <row r="473">
      <c r="A473" s="139"/>
      <c r="B473" s="39"/>
      <c r="C473" s="39"/>
      <c r="D473" s="39"/>
      <c r="E473" s="39"/>
      <c r="F473" s="60"/>
      <c r="G473" s="83"/>
      <c r="H473" s="83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</row>
    <row r="474">
      <c r="A474" s="139"/>
      <c r="B474" s="39"/>
      <c r="C474" s="39"/>
      <c r="D474" s="39"/>
      <c r="E474" s="39"/>
      <c r="F474" s="60"/>
      <c r="G474" s="83"/>
      <c r="H474" s="83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  <c r="AC474" s="140"/>
      <c r="AD474" s="140"/>
      <c r="AE474" s="140"/>
      <c r="AF474" s="140"/>
      <c r="AG474" s="140"/>
      <c r="AH474" s="140"/>
      <c r="AI474" s="140"/>
    </row>
    <row r="475">
      <c r="A475" s="139"/>
      <c r="B475" s="39"/>
      <c r="C475" s="39"/>
      <c r="D475" s="39"/>
      <c r="E475" s="39"/>
      <c r="F475" s="60"/>
      <c r="G475" s="83"/>
      <c r="H475" s="83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</row>
    <row r="476">
      <c r="A476" s="139"/>
      <c r="B476" s="39"/>
      <c r="C476" s="39"/>
      <c r="D476" s="39"/>
      <c r="E476" s="39"/>
      <c r="F476" s="60"/>
      <c r="G476" s="83"/>
      <c r="H476" s="83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</row>
    <row r="477">
      <c r="A477" s="139"/>
      <c r="B477" s="39"/>
      <c r="C477" s="39"/>
      <c r="D477" s="39"/>
      <c r="E477" s="39"/>
      <c r="F477" s="60"/>
      <c r="G477" s="83"/>
      <c r="H477" s="83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</row>
    <row r="478">
      <c r="A478" s="139"/>
      <c r="B478" s="39"/>
      <c r="C478" s="39"/>
      <c r="D478" s="39"/>
      <c r="E478" s="39"/>
      <c r="F478" s="60"/>
      <c r="G478" s="83"/>
      <c r="H478" s="83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  <c r="AC478" s="140"/>
      <c r="AD478" s="140"/>
      <c r="AE478" s="140"/>
      <c r="AF478" s="140"/>
      <c r="AG478" s="140"/>
      <c r="AH478" s="140"/>
      <c r="AI478" s="140"/>
    </row>
    <row r="479">
      <c r="A479" s="139"/>
      <c r="B479" s="39"/>
      <c r="C479" s="39"/>
      <c r="D479" s="39"/>
      <c r="E479" s="39"/>
      <c r="F479" s="60"/>
      <c r="G479" s="83"/>
      <c r="H479" s="83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  <c r="AC479" s="140"/>
      <c r="AD479" s="140"/>
      <c r="AE479" s="140"/>
      <c r="AF479" s="140"/>
      <c r="AG479" s="140"/>
      <c r="AH479" s="140"/>
      <c r="AI479" s="140"/>
    </row>
    <row r="480">
      <c r="A480" s="139"/>
      <c r="B480" s="39"/>
      <c r="C480" s="39"/>
      <c r="D480" s="39"/>
      <c r="E480" s="39"/>
      <c r="F480" s="60"/>
      <c r="G480" s="83"/>
      <c r="H480" s="83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</row>
    <row r="481">
      <c r="A481" s="139"/>
      <c r="B481" s="39"/>
      <c r="C481" s="39"/>
      <c r="D481" s="39"/>
      <c r="E481" s="39"/>
      <c r="F481" s="60"/>
      <c r="G481" s="83"/>
      <c r="H481" s="83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</row>
    <row r="482">
      <c r="A482" s="139"/>
      <c r="B482" s="39"/>
      <c r="C482" s="39"/>
      <c r="D482" s="39"/>
      <c r="E482" s="39"/>
      <c r="F482" s="60"/>
      <c r="G482" s="83"/>
      <c r="H482" s="83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</row>
    <row r="483">
      <c r="A483" s="139"/>
      <c r="B483" s="39"/>
      <c r="C483" s="39"/>
      <c r="D483" s="39"/>
      <c r="E483" s="39"/>
      <c r="F483" s="60"/>
      <c r="G483" s="83"/>
      <c r="H483" s="83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  <c r="AC483" s="140"/>
      <c r="AD483" s="140"/>
      <c r="AE483" s="140"/>
      <c r="AF483" s="140"/>
      <c r="AG483" s="140"/>
      <c r="AH483" s="140"/>
      <c r="AI483" s="140"/>
    </row>
    <row r="484">
      <c r="A484" s="139"/>
      <c r="B484" s="39"/>
      <c r="C484" s="39"/>
      <c r="D484" s="39"/>
      <c r="E484" s="39"/>
      <c r="F484" s="60"/>
      <c r="G484" s="83"/>
      <c r="H484" s="83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  <c r="AC484" s="140"/>
      <c r="AD484" s="140"/>
      <c r="AE484" s="140"/>
      <c r="AF484" s="140"/>
      <c r="AG484" s="140"/>
      <c r="AH484" s="140"/>
      <c r="AI484" s="140"/>
    </row>
    <row r="485">
      <c r="A485" s="139"/>
      <c r="B485" s="39"/>
      <c r="C485" s="39"/>
      <c r="D485" s="39"/>
      <c r="E485" s="39"/>
      <c r="F485" s="60"/>
      <c r="G485" s="83"/>
      <c r="H485" s="83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  <c r="AD485" s="140"/>
      <c r="AE485" s="140"/>
      <c r="AF485" s="140"/>
      <c r="AG485" s="140"/>
      <c r="AH485" s="140"/>
      <c r="AI485" s="140"/>
    </row>
    <row r="486">
      <c r="A486" s="139"/>
      <c r="B486" s="39"/>
      <c r="C486" s="39"/>
      <c r="D486" s="39"/>
      <c r="E486" s="39"/>
      <c r="F486" s="60"/>
      <c r="G486" s="83"/>
      <c r="H486" s="83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  <c r="AC486" s="140"/>
      <c r="AD486" s="140"/>
      <c r="AE486" s="140"/>
      <c r="AF486" s="140"/>
      <c r="AG486" s="140"/>
      <c r="AH486" s="140"/>
      <c r="AI486" s="140"/>
    </row>
    <row r="487">
      <c r="A487" s="139"/>
      <c r="B487" s="39"/>
      <c r="C487" s="39"/>
      <c r="D487" s="39"/>
      <c r="E487" s="39"/>
      <c r="F487" s="60"/>
      <c r="G487" s="83"/>
      <c r="H487" s="83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  <c r="AC487" s="140"/>
      <c r="AD487" s="140"/>
      <c r="AE487" s="140"/>
      <c r="AF487" s="140"/>
      <c r="AG487" s="140"/>
      <c r="AH487" s="140"/>
      <c r="AI487" s="140"/>
    </row>
    <row r="488">
      <c r="A488" s="139"/>
      <c r="B488" s="39"/>
      <c r="C488" s="39"/>
      <c r="D488" s="39"/>
      <c r="E488" s="39"/>
      <c r="F488" s="60"/>
      <c r="G488" s="83"/>
      <c r="H488" s="83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  <c r="AC488" s="140"/>
      <c r="AD488" s="140"/>
      <c r="AE488" s="140"/>
      <c r="AF488" s="140"/>
      <c r="AG488" s="140"/>
      <c r="AH488" s="140"/>
      <c r="AI488" s="140"/>
    </row>
    <row r="489">
      <c r="A489" s="139"/>
      <c r="B489" s="39"/>
      <c r="C489" s="39"/>
      <c r="D489" s="39"/>
      <c r="E489" s="39"/>
      <c r="F489" s="60"/>
      <c r="G489" s="83"/>
      <c r="H489" s="83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  <c r="AC489" s="140"/>
      <c r="AD489" s="140"/>
      <c r="AE489" s="140"/>
      <c r="AF489" s="140"/>
      <c r="AG489" s="140"/>
      <c r="AH489" s="140"/>
      <c r="AI489" s="140"/>
    </row>
    <row r="490">
      <c r="A490" s="139"/>
      <c r="B490" s="39"/>
      <c r="C490" s="39"/>
      <c r="D490" s="39"/>
      <c r="E490" s="39"/>
      <c r="F490" s="60"/>
      <c r="G490" s="83"/>
      <c r="H490" s="83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  <c r="AC490" s="140"/>
      <c r="AD490" s="140"/>
      <c r="AE490" s="140"/>
      <c r="AF490" s="140"/>
      <c r="AG490" s="140"/>
      <c r="AH490" s="140"/>
      <c r="AI490" s="140"/>
    </row>
    <row r="491">
      <c r="A491" s="139"/>
      <c r="B491" s="39"/>
      <c r="C491" s="39"/>
      <c r="D491" s="39"/>
      <c r="E491" s="39"/>
      <c r="F491" s="60"/>
      <c r="G491" s="83"/>
      <c r="H491" s="83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  <c r="AD491" s="140"/>
      <c r="AE491" s="140"/>
      <c r="AF491" s="140"/>
      <c r="AG491" s="140"/>
      <c r="AH491" s="140"/>
      <c r="AI491" s="140"/>
    </row>
    <row r="492">
      <c r="A492" s="139"/>
      <c r="B492" s="39"/>
      <c r="C492" s="39"/>
      <c r="D492" s="39"/>
      <c r="E492" s="39"/>
      <c r="F492" s="60"/>
      <c r="G492" s="83"/>
      <c r="H492" s="83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  <c r="AC492" s="140"/>
      <c r="AD492" s="140"/>
      <c r="AE492" s="140"/>
      <c r="AF492" s="140"/>
      <c r="AG492" s="140"/>
      <c r="AH492" s="140"/>
      <c r="AI492" s="140"/>
    </row>
    <row r="493">
      <c r="A493" s="139"/>
      <c r="B493" s="39"/>
      <c r="C493" s="39"/>
      <c r="D493" s="39"/>
      <c r="E493" s="39"/>
      <c r="F493" s="60"/>
      <c r="G493" s="83"/>
      <c r="H493" s="83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</row>
    <row r="494">
      <c r="A494" s="139"/>
      <c r="B494" s="39"/>
      <c r="C494" s="39"/>
      <c r="D494" s="39"/>
      <c r="E494" s="39"/>
      <c r="F494" s="60"/>
      <c r="G494" s="83"/>
      <c r="H494" s="83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  <c r="AC494" s="140"/>
      <c r="AD494" s="140"/>
      <c r="AE494" s="140"/>
      <c r="AF494" s="140"/>
      <c r="AG494" s="140"/>
      <c r="AH494" s="140"/>
      <c r="AI494" s="140"/>
    </row>
    <row r="495">
      <c r="A495" s="139"/>
      <c r="B495" s="39"/>
      <c r="C495" s="39"/>
      <c r="D495" s="39"/>
      <c r="E495" s="39"/>
      <c r="F495" s="60"/>
      <c r="G495" s="83"/>
      <c r="H495" s="83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  <c r="AC495" s="140"/>
      <c r="AD495" s="140"/>
      <c r="AE495" s="140"/>
      <c r="AF495" s="140"/>
      <c r="AG495" s="140"/>
      <c r="AH495" s="140"/>
      <c r="AI495" s="140"/>
    </row>
    <row r="496">
      <c r="A496" s="139"/>
      <c r="B496" s="39"/>
      <c r="C496" s="39"/>
      <c r="D496" s="39"/>
      <c r="E496" s="39"/>
      <c r="F496" s="60"/>
      <c r="G496" s="83"/>
      <c r="H496" s="83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</row>
    <row r="497">
      <c r="A497" s="139"/>
      <c r="B497" s="39"/>
      <c r="C497" s="39"/>
      <c r="D497" s="39"/>
      <c r="E497" s="39"/>
      <c r="F497" s="60"/>
      <c r="G497" s="83"/>
      <c r="H497" s="83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</row>
    <row r="498">
      <c r="A498" s="139"/>
      <c r="B498" s="39"/>
      <c r="C498" s="39"/>
      <c r="D498" s="39"/>
      <c r="E498" s="39"/>
      <c r="F498" s="60"/>
      <c r="G498" s="83"/>
      <c r="H498" s="83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</row>
    <row r="499">
      <c r="A499" s="139"/>
      <c r="B499" s="39"/>
      <c r="C499" s="39"/>
      <c r="D499" s="39"/>
      <c r="E499" s="39"/>
      <c r="F499" s="60"/>
      <c r="G499" s="83"/>
      <c r="H499" s="83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  <c r="AC499" s="140"/>
      <c r="AD499" s="140"/>
      <c r="AE499" s="140"/>
      <c r="AF499" s="140"/>
      <c r="AG499" s="140"/>
      <c r="AH499" s="140"/>
      <c r="AI499" s="140"/>
    </row>
    <row r="500">
      <c r="A500" s="139"/>
      <c r="B500" s="39"/>
      <c r="C500" s="39"/>
      <c r="D500" s="39"/>
      <c r="E500" s="39"/>
      <c r="F500" s="60"/>
      <c r="G500" s="83"/>
      <c r="H500" s="83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140"/>
      <c r="AD500" s="140"/>
      <c r="AE500" s="140"/>
      <c r="AF500" s="140"/>
      <c r="AG500" s="140"/>
      <c r="AH500" s="140"/>
      <c r="AI500" s="140"/>
    </row>
    <row r="501">
      <c r="A501" s="139"/>
      <c r="B501" s="39"/>
      <c r="C501" s="39"/>
      <c r="D501" s="39"/>
      <c r="E501" s="39"/>
      <c r="F501" s="60"/>
      <c r="G501" s="83"/>
      <c r="H501" s="83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</row>
    <row r="502">
      <c r="A502" s="139"/>
      <c r="B502" s="39"/>
      <c r="C502" s="39"/>
      <c r="D502" s="39"/>
      <c r="E502" s="39"/>
      <c r="F502" s="60"/>
      <c r="G502" s="83"/>
      <c r="H502" s="83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140"/>
      <c r="AD502" s="140"/>
      <c r="AE502" s="140"/>
      <c r="AF502" s="140"/>
      <c r="AG502" s="140"/>
      <c r="AH502" s="140"/>
      <c r="AI502" s="140"/>
    </row>
    <row r="503">
      <c r="A503" s="139"/>
      <c r="B503" s="39"/>
      <c r="C503" s="39"/>
      <c r="D503" s="39"/>
      <c r="E503" s="39"/>
      <c r="F503" s="60"/>
      <c r="G503" s="83"/>
      <c r="H503" s="83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  <c r="AD503" s="140"/>
      <c r="AE503" s="140"/>
      <c r="AF503" s="140"/>
      <c r="AG503" s="140"/>
      <c r="AH503" s="140"/>
      <c r="AI503" s="140"/>
    </row>
    <row r="504">
      <c r="A504" s="139"/>
      <c r="B504" s="39"/>
      <c r="C504" s="39"/>
      <c r="D504" s="39"/>
      <c r="E504" s="39"/>
      <c r="F504" s="60"/>
      <c r="G504" s="83"/>
      <c r="H504" s="83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  <c r="AC504" s="140"/>
      <c r="AD504" s="140"/>
      <c r="AE504" s="140"/>
      <c r="AF504" s="140"/>
      <c r="AG504" s="140"/>
      <c r="AH504" s="140"/>
      <c r="AI504" s="140"/>
    </row>
    <row r="505">
      <c r="A505" s="139"/>
      <c r="B505" s="39"/>
      <c r="C505" s="39"/>
      <c r="D505" s="39"/>
      <c r="E505" s="39"/>
      <c r="F505" s="60"/>
      <c r="G505" s="83"/>
      <c r="H505" s="83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  <c r="AD505" s="140"/>
      <c r="AE505" s="140"/>
      <c r="AF505" s="140"/>
      <c r="AG505" s="140"/>
      <c r="AH505" s="140"/>
      <c r="AI505" s="140"/>
    </row>
    <row r="506">
      <c r="A506" s="139"/>
      <c r="B506" s="39"/>
      <c r="C506" s="39"/>
      <c r="D506" s="39"/>
      <c r="E506" s="39"/>
      <c r="F506" s="60"/>
      <c r="G506" s="83"/>
      <c r="H506" s="83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140"/>
      <c r="AD506" s="140"/>
      <c r="AE506" s="140"/>
      <c r="AF506" s="140"/>
      <c r="AG506" s="140"/>
      <c r="AH506" s="140"/>
      <c r="AI506" s="140"/>
    </row>
    <row r="507">
      <c r="A507" s="139"/>
      <c r="B507" s="39"/>
      <c r="C507" s="39"/>
      <c r="D507" s="39"/>
      <c r="E507" s="39"/>
      <c r="F507" s="60"/>
      <c r="G507" s="83"/>
      <c r="H507" s="83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  <c r="AC507" s="140"/>
      <c r="AD507" s="140"/>
      <c r="AE507" s="140"/>
      <c r="AF507" s="140"/>
      <c r="AG507" s="140"/>
      <c r="AH507" s="140"/>
      <c r="AI507" s="140"/>
    </row>
    <row r="508">
      <c r="A508" s="139"/>
      <c r="B508" s="39"/>
      <c r="C508" s="39"/>
      <c r="D508" s="39"/>
      <c r="E508" s="39"/>
      <c r="F508" s="60"/>
      <c r="G508" s="83"/>
      <c r="H508" s="83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  <c r="AC508" s="140"/>
      <c r="AD508" s="140"/>
      <c r="AE508" s="140"/>
      <c r="AF508" s="140"/>
      <c r="AG508" s="140"/>
      <c r="AH508" s="140"/>
      <c r="AI508" s="140"/>
    </row>
    <row r="509">
      <c r="A509" s="139"/>
      <c r="B509" s="39"/>
      <c r="C509" s="39"/>
      <c r="D509" s="39"/>
      <c r="E509" s="39"/>
      <c r="F509" s="60"/>
      <c r="G509" s="83"/>
      <c r="H509" s="83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140"/>
    </row>
    <row r="510">
      <c r="A510" s="139"/>
      <c r="B510" s="39"/>
      <c r="C510" s="39"/>
      <c r="D510" s="39"/>
      <c r="E510" s="39"/>
      <c r="F510" s="60"/>
      <c r="G510" s="83"/>
      <c r="H510" s="83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  <c r="AC510" s="140"/>
      <c r="AD510" s="140"/>
      <c r="AE510" s="140"/>
      <c r="AF510" s="140"/>
      <c r="AG510" s="140"/>
      <c r="AH510" s="140"/>
      <c r="AI510" s="140"/>
    </row>
    <row r="511">
      <c r="A511" s="139"/>
      <c r="B511" s="39"/>
      <c r="C511" s="39"/>
      <c r="D511" s="39"/>
      <c r="E511" s="39"/>
      <c r="F511" s="60"/>
      <c r="G511" s="83"/>
      <c r="H511" s="83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  <c r="AC511" s="140"/>
      <c r="AD511" s="140"/>
      <c r="AE511" s="140"/>
      <c r="AF511" s="140"/>
      <c r="AG511" s="140"/>
      <c r="AH511" s="140"/>
      <c r="AI511" s="140"/>
    </row>
    <row r="512">
      <c r="A512" s="139"/>
      <c r="B512" s="39"/>
      <c r="C512" s="39"/>
      <c r="D512" s="39"/>
      <c r="E512" s="39"/>
      <c r="F512" s="60"/>
      <c r="G512" s="83"/>
      <c r="H512" s="83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  <c r="AD512" s="140"/>
      <c r="AE512" s="140"/>
      <c r="AF512" s="140"/>
      <c r="AG512" s="140"/>
      <c r="AH512" s="140"/>
      <c r="AI512" s="140"/>
    </row>
    <row r="513">
      <c r="A513" s="139"/>
      <c r="B513" s="39"/>
      <c r="C513" s="39"/>
      <c r="D513" s="39"/>
      <c r="E513" s="39"/>
      <c r="F513" s="60"/>
      <c r="G513" s="83"/>
      <c r="H513" s="83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  <c r="AD513" s="140"/>
      <c r="AE513" s="140"/>
      <c r="AF513" s="140"/>
      <c r="AG513" s="140"/>
      <c r="AH513" s="140"/>
      <c r="AI513" s="140"/>
    </row>
    <row r="514">
      <c r="A514" s="139"/>
      <c r="B514" s="39"/>
      <c r="C514" s="39"/>
      <c r="D514" s="39"/>
      <c r="E514" s="39"/>
      <c r="F514" s="60"/>
      <c r="G514" s="83"/>
      <c r="H514" s="83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  <c r="AC514" s="140"/>
      <c r="AD514" s="140"/>
      <c r="AE514" s="140"/>
      <c r="AF514" s="140"/>
      <c r="AG514" s="140"/>
      <c r="AH514" s="140"/>
      <c r="AI514" s="140"/>
    </row>
    <row r="515">
      <c r="A515" s="139"/>
      <c r="B515" s="39"/>
      <c r="C515" s="39"/>
      <c r="D515" s="39"/>
      <c r="E515" s="39"/>
      <c r="F515" s="60"/>
      <c r="G515" s="83"/>
      <c r="H515" s="83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  <c r="AC515" s="140"/>
      <c r="AD515" s="140"/>
      <c r="AE515" s="140"/>
      <c r="AF515" s="140"/>
      <c r="AG515" s="140"/>
      <c r="AH515" s="140"/>
      <c r="AI515" s="140"/>
    </row>
    <row r="516">
      <c r="A516" s="139"/>
      <c r="B516" s="39"/>
      <c r="C516" s="39"/>
      <c r="D516" s="39"/>
      <c r="E516" s="39"/>
      <c r="F516" s="60"/>
      <c r="G516" s="83"/>
      <c r="H516" s="83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  <c r="AC516" s="140"/>
      <c r="AD516" s="140"/>
      <c r="AE516" s="140"/>
      <c r="AF516" s="140"/>
      <c r="AG516" s="140"/>
      <c r="AH516" s="140"/>
      <c r="AI516" s="140"/>
    </row>
    <row r="517">
      <c r="A517" s="139"/>
      <c r="B517" s="39"/>
      <c r="C517" s="39"/>
      <c r="D517" s="39"/>
      <c r="E517" s="39"/>
      <c r="F517" s="60"/>
      <c r="G517" s="83"/>
      <c r="H517" s="83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  <c r="AC517" s="140"/>
      <c r="AD517" s="140"/>
      <c r="AE517" s="140"/>
      <c r="AF517" s="140"/>
      <c r="AG517" s="140"/>
      <c r="AH517" s="140"/>
      <c r="AI517" s="140"/>
    </row>
    <row r="518">
      <c r="A518" s="139"/>
      <c r="B518" s="39"/>
      <c r="C518" s="39"/>
      <c r="D518" s="39"/>
      <c r="E518" s="39"/>
      <c r="F518" s="60"/>
      <c r="G518" s="83"/>
      <c r="H518" s="83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  <c r="AC518" s="140"/>
      <c r="AD518" s="140"/>
      <c r="AE518" s="140"/>
      <c r="AF518" s="140"/>
      <c r="AG518" s="140"/>
      <c r="AH518" s="140"/>
      <c r="AI518" s="140"/>
    </row>
    <row r="519">
      <c r="A519" s="139"/>
      <c r="B519" s="39"/>
      <c r="C519" s="39"/>
      <c r="D519" s="39"/>
      <c r="E519" s="39"/>
      <c r="F519" s="60"/>
      <c r="G519" s="83"/>
      <c r="H519" s="83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  <c r="AC519" s="140"/>
      <c r="AD519" s="140"/>
      <c r="AE519" s="140"/>
      <c r="AF519" s="140"/>
      <c r="AG519" s="140"/>
      <c r="AH519" s="140"/>
      <c r="AI519" s="140"/>
    </row>
    <row r="520">
      <c r="A520" s="139"/>
      <c r="B520" s="39"/>
      <c r="C520" s="39"/>
      <c r="D520" s="39"/>
      <c r="E520" s="39"/>
      <c r="F520" s="60"/>
      <c r="G520" s="83"/>
      <c r="H520" s="83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  <c r="AC520" s="140"/>
      <c r="AD520" s="140"/>
      <c r="AE520" s="140"/>
      <c r="AF520" s="140"/>
      <c r="AG520" s="140"/>
      <c r="AH520" s="140"/>
      <c r="AI520" s="140"/>
    </row>
    <row r="521">
      <c r="A521" s="139"/>
      <c r="B521" s="39"/>
      <c r="C521" s="39"/>
      <c r="D521" s="39"/>
      <c r="E521" s="39"/>
      <c r="F521" s="60"/>
      <c r="G521" s="83"/>
      <c r="H521" s="83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  <c r="AC521" s="140"/>
      <c r="AD521" s="140"/>
      <c r="AE521" s="140"/>
      <c r="AF521" s="140"/>
      <c r="AG521" s="140"/>
      <c r="AH521" s="140"/>
      <c r="AI521" s="140"/>
    </row>
    <row r="522">
      <c r="A522" s="139"/>
      <c r="B522" s="39"/>
      <c r="C522" s="39"/>
      <c r="D522" s="39"/>
      <c r="E522" s="39"/>
      <c r="F522" s="60"/>
      <c r="G522" s="83"/>
      <c r="H522" s="83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  <c r="AC522" s="140"/>
      <c r="AD522" s="140"/>
      <c r="AE522" s="140"/>
      <c r="AF522" s="140"/>
      <c r="AG522" s="140"/>
      <c r="AH522" s="140"/>
      <c r="AI522" s="140"/>
    </row>
    <row r="523">
      <c r="A523" s="139"/>
      <c r="B523" s="39"/>
      <c r="C523" s="39"/>
      <c r="D523" s="39"/>
      <c r="E523" s="39"/>
      <c r="F523" s="60"/>
      <c r="G523" s="83"/>
      <c r="H523" s="83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  <c r="AC523" s="140"/>
      <c r="AD523" s="140"/>
      <c r="AE523" s="140"/>
      <c r="AF523" s="140"/>
      <c r="AG523" s="140"/>
      <c r="AH523" s="140"/>
      <c r="AI523" s="140"/>
    </row>
    <row r="524">
      <c r="A524" s="139"/>
      <c r="B524" s="39"/>
      <c r="C524" s="39"/>
      <c r="D524" s="39"/>
      <c r="E524" s="39"/>
      <c r="F524" s="60"/>
      <c r="G524" s="83"/>
      <c r="H524" s="83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  <c r="AC524" s="140"/>
      <c r="AD524" s="140"/>
      <c r="AE524" s="140"/>
      <c r="AF524" s="140"/>
      <c r="AG524" s="140"/>
      <c r="AH524" s="140"/>
      <c r="AI524" s="140"/>
    </row>
    <row r="525">
      <c r="A525" s="139"/>
      <c r="B525" s="39"/>
      <c r="C525" s="39"/>
      <c r="D525" s="39"/>
      <c r="E525" s="39"/>
      <c r="F525" s="60"/>
      <c r="G525" s="83"/>
      <c r="H525" s="83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  <c r="AC525" s="140"/>
      <c r="AD525" s="140"/>
      <c r="AE525" s="140"/>
      <c r="AF525" s="140"/>
      <c r="AG525" s="140"/>
      <c r="AH525" s="140"/>
      <c r="AI525" s="140"/>
    </row>
    <row r="526">
      <c r="A526" s="139"/>
      <c r="B526" s="39"/>
      <c r="C526" s="39"/>
      <c r="D526" s="39"/>
      <c r="E526" s="39"/>
      <c r="F526" s="60"/>
      <c r="G526" s="83"/>
      <c r="H526" s="83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140"/>
      <c r="AD526" s="140"/>
      <c r="AE526" s="140"/>
      <c r="AF526" s="140"/>
      <c r="AG526" s="140"/>
      <c r="AH526" s="140"/>
      <c r="AI526" s="140"/>
    </row>
    <row r="527">
      <c r="A527" s="139"/>
      <c r="B527" s="39"/>
      <c r="C527" s="39"/>
      <c r="D527" s="39"/>
      <c r="E527" s="39"/>
      <c r="F527" s="60"/>
      <c r="G527" s="83"/>
      <c r="H527" s="83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</row>
    <row r="528">
      <c r="A528" s="139"/>
      <c r="B528" s="39"/>
      <c r="C528" s="39"/>
      <c r="D528" s="39"/>
      <c r="E528" s="39"/>
      <c r="F528" s="60"/>
      <c r="G528" s="83"/>
      <c r="H528" s="83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  <c r="AC528" s="140"/>
      <c r="AD528" s="140"/>
      <c r="AE528" s="140"/>
      <c r="AF528" s="140"/>
      <c r="AG528" s="140"/>
      <c r="AH528" s="140"/>
      <c r="AI528" s="140"/>
    </row>
    <row r="529">
      <c r="A529" s="139"/>
      <c r="B529" s="39"/>
      <c r="C529" s="39"/>
      <c r="D529" s="39"/>
      <c r="E529" s="39"/>
      <c r="F529" s="60"/>
      <c r="G529" s="83"/>
      <c r="H529" s="83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140"/>
      <c r="AD529" s="140"/>
      <c r="AE529" s="140"/>
      <c r="AF529" s="140"/>
      <c r="AG529" s="140"/>
      <c r="AH529" s="140"/>
      <c r="AI529" s="140"/>
    </row>
    <row r="530">
      <c r="A530" s="139"/>
      <c r="B530" s="39"/>
      <c r="C530" s="39"/>
      <c r="D530" s="39"/>
      <c r="E530" s="39"/>
      <c r="F530" s="60"/>
      <c r="G530" s="83"/>
      <c r="H530" s="83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140"/>
      <c r="AD530" s="140"/>
      <c r="AE530" s="140"/>
      <c r="AF530" s="140"/>
      <c r="AG530" s="140"/>
      <c r="AH530" s="140"/>
      <c r="AI530" s="140"/>
    </row>
    <row r="531">
      <c r="A531" s="139"/>
      <c r="B531" s="39"/>
      <c r="C531" s="39"/>
      <c r="D531" s="39"/>
      <c r="E531" s="39"/>
      <c r="F531" s="60"/>
      <c r="G531" s="83"/>
      <c r="H531" s="83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  <c r="AC531" s="140"/>
      <c r="AD531" s="140"/>
      <c r="AE531" s="140"/>
      <c r="AF531" s="140"/>
      <c r="AG531" s="140"/>
      <c r="AH531" s="140"/>
      <c r="AI531" s="140"/>
    </row>
    <row r="532">
      <c r="A532" s="139"/>
      <c r="B532" s="39"/>
      <c r="C532" s="39"/>
      <c r="D532" s="39"/>
      <c r="E532" s="39"/>
      <c r="F532" s="60"/>
      <c r="G532" s="83"/>
      <c r="H532" s="83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  <c r="AC532" s="140"/>
      <c r="AD532" s="140"/>
      <c r="AE532" s="140"/>
      <c r="AF532" s="140"/>
      <c r="AG532" s="140"/>
      <c r="AH532" s="140"/>
      <c r="AI532" s="140"/>
    </row>
    <row r="533">
      <c r="A533" s="139"/>
      <c r="B533" s="39"/>
      <c r="C533" s="39"/>
      <c r="D533" s="39"/>
      <c r="E533" s="39"/>
      <c r="F533" s="60"/>
      <c r="G533" s="83"/>
      <c r="H533" s="83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  <c r="AC533" s="140"/>
      <c r="AD533" s="140"/>
      <c r="AE533" s="140"/>
      <c r="AF533" s="140"/>
      <c r="AG533" s="140"/>
      <c r="AH533" s="140"/>
      <c r="AI533" s="140"/>
    </row>
    <row r="534">
      <c r="A534" s="139"/>
      <c r="B534" s="39"/>
      <c r="C534" s="39"/>
      <c r="D534" s="39"/>
      <c r="E534" s="39"/>
      <c r="F534" s="60"/>
      <c r="G534" s="83"/>
      <c r="H534" s="83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  <c r="AC534" s="140"/>
      <c r="AD534" s="140"/>
      <c r="AE534" s="140"/>
      <c r="AF534" s="140"/>
      <c r="AG534" s="140"/>
      <c r="AH534" s="140"/>
      <c r="AI534" s="140"/>
    </row>
    <row r="535">
      <c r="A535" s="139"/>
      <c r="B535" s="39"/>
      <c r="C535" s="39"/>
      <c r="D535" s="39"/>
      <c r="E535" s="39"/>
      <c r="F535" s="60"/>
      <c r="G535" s="83"/>
      <c r="H535" s="83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  <c r="AD535" s="140"/>
      <c r="AE535" s="140"/>
      <c r="AF535" s="140"/>
      <c r="AG535" s="140"/>
      <c r="AH535" s="140"/>
      <c r="AI535" s="140"/>
    </row>
    <row r="536">
      <c r="A536" s="139"/>
      <c r="B536" s="39"/>
      <c r="C536" s="39"/>
      <c r="D536" s="39"/>
      <c r="E536" s="39"/>
      <c r="F536" s="60"/>
      <c r="G536" s="83"/>
      <c r="H536" s="83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  <c r="AC536" s="140"/>
      <c r="AD536" s="140"/>
      <c r="AE536" s="140"/>
      <c r="AF536" s="140"/>
      <c r="AG536" s="140"/>
      <c r="AH536" s="140"/>
      <c r="AI536" s="140"/>
    </row>
    <row r="537">
      <c r="A537" s="139"/>
      <c r="B537" s="39"/>
      <c r="C537" s="39"/>
      <c r="D537" s="39"/>
      <c r="E537" s="39"/>
      <c r="F537" s="60"/>
      <c r="G537" s="83"/>
      <c r="H537" s="83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  <c r="AC537" s="140"/>
      <c r="AD537" s="140"/>
      <c r="AE537" s="140"/>
      <c r="AF537" s="140"/>
      <c r="AG537" s="140"/>
      <c r="AH537" s="140"/>
      <c r="AI537" s="140"/>
    </row>
    <row r="538">
      <c r="A538" s="139"/>
      <c r="B538" s="39"/>
      <c r="C538" s="39"/>
      <c r="D538" s="39"/>
      <c r="E538" s="39"/>
      <c r="F538" s="60"/>
      <c r="G538" s="83"/>
      <c r="H538" s="83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  <c r="AC538" s="140"/>
      <c r="AD538" s="140"/>
      <c r="AE538" s="140"/>
      <c r="AF538" s="140"/>
      <c r="AG538" s="140"/>
      <c r="AH538" s="140"/>
      <c r="AI538" s="140"/>
    </row>
    <row r="539">
      <c r="A539" s="139"/>
      <c r="B539" s="39"/>
      <c r="C539" s="39"/>
      <c r="D539" s="39"/>
      <c r="E539" s="39"/>
      <c r="F539" s="60"/>
      <c r="G539" s="83"/>
      <c r="H539" s="83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  <c r="AC539" s="140"/>
      <c r="AD539" s="140"/>
      <c r="AE539" s="140"/>
      <c r="AF539" s="140"/>
      <c r="AG539" s="140"/>
      <c r="AH539" s="140"/>
      <c r="AI539" s="140"/>
    </row>
    <row r="540">
      <c r="A540" s="139"/>
      <c r="B540" s="39"/>
      <c r="C540" s="39"/>
      <c r="D540" s="39"/>
      <c r="E540" s="39"/>
      <c r="F540" s="60"/>
      <c r="G540" s="83"/>
      <c r="H540" s="83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  <c r="AC540" s="140"/>
      <c r="AD540" s="140"/>
      <c r="AE540" s="140"/>
      <c r="AF540" s="140"/>
      <c r="AG540" s="140"/>
      <c r="AH540" s="140"/>
      <c r="AI540" s="140"/>
    </row>
    <row r="541">
      <c r="A541" s="139"/>
      <c r="B541" s="39"/>
      <c r="C541" s="39"/>
      <c r="D541" s="39"/>
      <c r="E541" s="39"/>
      <c r="F541" s="60"/>
      <c r="G541" s="83"/>
      <c r="H541" s="83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  <c r="AC541" s="140"/>
      <c r="AD541" s="140"/>
      <c r="AE541" s="140"/>
      <c r="AF541" s="140"/>
      <c r="AG541" s="140"/>
      <c r="AH541" s="140"/>
      <c r="AI541" s="140"/>
    </row>
    <row r="542">
      <c r="A542" s="139"/>
      <c r="B542" s="39"/>
      <c r="C542" s="39"/>
      <c r="D542" s="39"/>
      <c r="E542" s="39"/>
      <c r="F542" s="60"/>
      <c r="G542" s="83"/>
      <c r="H542" s="83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  <c r="AC542" s="140"/>
      <c r="AD542" s="140"/>
      <c r="AE542" s="140"/>
      <c r="AF542" s="140"/>
      <c r="AG542" s="140"/>
      <c r="AH542" s="140"/>
      <c r="AI542" s="140"/>
    </row>
    <row r="543">
      <c r="A543" s="139"/>
      <c r="B543" s="39"/>
      <c r="C543" s="39"/>
      <c r="D543" s="39"/>
      <c r="E543" s="39"/>
      <c r="F543" s="60"/>
      <c r="G543" s="83"/>
      <c r="H543" s="83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  <c r="AC543" s="140"/>
      <c r="AD543" s="140"/>
      <c r="AE543" s="140"/>
      <c r="AF543" s="140"/>
      <c r="AG543" s="140"/>
      <c r="AH543" s="140"/>
      <c r="AI543" s="140"/>
    </row>
    <row r="544">
      <c r="A544" s="139"/>
      <c r="B544" s="39"/>
      <c r="C544" s="39"/>
      <c r="D544" s="39"/>
      <c r="E544" s="39"/>
      <c r="F544" s="60"/>
      <c r="G544" s="83"/>
      <c r="H544" s="83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  <c r="AC544" s="140"/>
      <c r="AD544" s="140"/>
      <c r="AE544" s="140"/>
      <c r="AF544" s="140"/>
      <c r="AG544" s="140"/>
      <c r="AH544" s="140"/>
      <c r="AI544" s="140"/>
    </row>
    <row r="545">
      <c r="A545" s="139"/>
      <c r="B545" s="39"/>
      <c r="C545" s="39"/>
      <c r="D545" s="39"/>
      <c r="E545" s="39"/>
      <c r="F545" s="60"/>
      <c r="G545" s="83"/>
      <c r="H545" s="83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  <c r="AC545" s="140"/>
      <c r="AD545" s="140"/>
      <c r="AE545" s="140"/>
      <c r="AF545" s="140"/>
      <c r="AG545" s="140"/>
      <c r="AH545" s="140"/>
      <c r="AI545" s="140"/>
    </row>
    <row r="546">
      <c r="A546" s="139"/>
      <c r="B546" s="39"/>
      <c r="C546" s="39"/>
      <c r="D546" s="39"/>
      <c r="E546" s="39"/>
      <c r="F546" s="60"/>
      <c r="G546" s="83"/>
      <c r="H546" s="83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  <c r="AC546" s="140"/>
      <c r="AD546" s="140"/>
      <c r="AE546" s="140"/>
      <c r="AF546" s="140"/>
      <c r="AG546" s="140"/>
      <c r="AH546" s="140"/>
      <c r="AI546" s="140"/>
    </row>
    <row r="547">
      <c r="A547" s="139"/>
      <c r="B547" s="39"/>
      <c r="C547" s="39"/>
      <c r="D547" s="39"/>
      <c r="E547" s="39"/>
      <c r="F547" s="60"/>
      <c r="G547" s="83"/>
      <c r="H547" s="83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  <c r="AD547" s="140"/>
      <c r="AE547" s="140"/>
      <c r="AF547" s="140"/>
      <c r="AG547" s="140"/>
      <c r="AH547" s="140"/>
      <c r="AI547" s="140"/>
    </row>
    <row r="548">
      <c r="A548" s="139"/>
      <c r="B548" s="39"/>
      <c r="C548" s="39"/>
      <c r="D548" s="39"/>
      <c r="E548" s="39"/>
      <c r="F548" s="60"/>
      <c r="G548" s="83"/>
      <c r="H548" s="83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  <c r="AC548" s="140"/>
      <c r="AD548" s="140"/>
      <c r="AE548" s="140"/>
      <c r="AF548" s="140"/>
      <c r="AG548" s="140"/>
      <c r="AH548" s="140"/>
      <c r="AI548" s="140"/>
    </row>
    <row r="549">
      <c r="A549" s="139"/>
      <c r="B549" s="39"/>
      <c r="C549" s="39"/>
      <c r="D549" s="39"/>
      <c r="E549" s="39"/>
      <c r="F549" s="60"/>
      <c r="G549" s="83"/>
      <c r="H549" s="83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  <c r="AD549" s="140"/>
      <c r="AE549" s="140"/>
      <c r="AF549" s="140"/>
      <c r="AG549" s="140"/>
      <c r="AH549" s="140"/>
      <c r="AI549" s="140"/>
    </row>
    <row r="550">
      <c r="A550" s="139"/>
      <c r="B550" s="39"/>
      <c r="C550" s="39"/>
      <c r="D550" s="39"/>
      <c r="E550" s="39"/>
      <c r="F550" s="60"/>
      <c r="G550" s="83"/>
      <c r="H550" s="83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  <c r="AC550" s="140"/>
      <c r="AD550" s="140"/>
      <c r="AE550" s="140"/>
      <c r="AF550" s="140"/>
      <c r="AG550" s="140"/>
      <c r="AH550" s="140"/>
      <c r="AI550" s="140"/>
    </row>
    <row r="551">
      <c r="A551" s="139"/>
      <c r="B551" s="39"/>
      <c r="C551" s="39"/>
      <c r="D551" s="39"/>
      <c r="E551" s="39"/>
      <c r="F551" s="60"/>
      <c r="G551" s="83"/>
      <c r="H551" s="83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</row>
    <row r="552">
      <c r="A552" s="139"/>
      <c r="B552" s="39"/>
      <c r="C552" s="39"/>
      <c r="D552" s="39"/>
      <c r="E552" s="39"/>
      <c r="F552" s="60"/>
      <c r="G552" s="83"/>
      <c r="H552" s="83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140"/>
      <c r="AD552" s="140"/>
      <c r="AE552" s="140"/>
      <c r="AF552" s="140"/>
      <c r="AG552" s="140"/>
      <c r="AH552" s="140"/>
      <c r="AI552" s="140"/>
    </row>
    <row r="553">
      <c r="A553" s="139"/>
      <c r="B553" s="39"/>
      <c r="C553" s="39"/>
      <c r="D553" s="39"/>
      <c r="E553" s="39"/>
      <c r="F553" s="60"/>
      <c r="G553" s="83"/>
      <c r="H553" s="83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140"/>
      <c r="AD553" s="140"/>
      <c r="AE553" s="140"/>
      <c r="AF553" s="140"/>
      <c r="AG553" s="140"/>
      <c r="AH553" s="140"/>
      <c r="AI553" s="140"/>
    </row>
    <row r="554">
      <c r="A554" s="139"/>
      <c r="B554" s="39"/>
      <c r="C554" s="39"/>
      <c r="D554" s="39"/>
      <c r="E554" s="39"/>
      <c r="F554" s="60"/>
      <c r="G554" s="83"/>
      <c r="H554" s="83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140"/>
      <c r="AD554" s="140"/>
      <c r="AE554" s="140"/>
      <c r="AF554" s="140"/>
      <c r="AG554" s="140"/>
      <c r="AH554" s="140"/>
      <c r="AI554" s="140"/>
    </row>
    <row r="555">
      <c r="A555" s="139"/>
      <c r="B555" s="39"/>
      <c r="C555" s="39"/>
      <c r="D555" s="39"/>
      <c r="E555" s="39"/>
      <c r="F555" s="60"/>
      <c r="G555" s="83"/>
      <c r="H555" s="83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  <c r="AC555" s="140"/>
      <c r="AD555" s="140"/>
      <c r="AE555" s="140"/>
      <c r="AF555" s="140"/>
      <c r="AG555" s="140"/>
      <c r="AH555" s="140"/>
      <c r="AI555" s="140"/>
    </row>
    <row r="556">
      <c r="A556" s="139"/>
      <c r="B556" s="39"/>
      <c r="C556" s="39"/>
      <c r="D556" s="39"/>
      <c r="E556" s="39"/>
      <c r="F556" s="60"/>
      <c r="G556" s="83"/>
      <c r="H556" s="83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  <c r="AC556" s="140"/>
      <c r="AD556" s="140"/>
      <c r="AE556" s="140"/>
      <c r="AF556" s="140"/>
      <c r="AG556" s="140"/>
      <c r="AH556" s="140"/>
      <c r="AI556" s="140"/>
    </row>
    <row r="557">
      <c r="A557" s="139"/>
      <c r="B557" s="39"/>
      <c r="C557" s="39"/>
      <c r="D557" s="39"/>
      <c r="E557" s="39"/>
      <c r="F557" s="60"/>
      <c r="G557" s="83"/>
      <c r="H557" s="83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  <c r="AD557" s="140"/>
      <c r="AE557" s="140"/>
      <c r="AF557" s="140"/>
      <c r="AG557" s="140"/>
      <c r="AH557" s="140"/>
      <c r="AI557" s="140"/>
    </row>
    <row r="558">
      <c r="A558" s="139"/>
      <c r="B558" s="39"/>
      <c r="C558" s="39"/>
      <c r="D558" s="39"/>
      <c r="E558" s="39"/>
      <c r="F558" s="60"/>
      <c r="G558" s="83"/>
      <c r="H558" s="83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  <c r="AD558" s="140"/>
      <c r="AE558" s="140"/>
      <c r="AF558" s="140"/>
      <c r="AG558" s="140"/>
      <c r="AH558" s="140"/>
      <c r="AI558" s="140"/>
    </row>
    <row r="559">
      <c r="A559" s="139"/>
      <c r="B559" s="39"/>
      <c r="C559" s="39"/>
      <c r="D559" s="39"/>
      <c r="E559" s="39"/>
      <c r="F559" s="60"/>
      <c r="G559" s="83"/>
      <c r="H559" s="83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  <c r="AD559" s="140"/>
      <c r="AE559" s="140"/>
      <c r="AF559" s="140"/>
      <c r="AG559" s="140"/>
      <c r="AH559" s="140"/>
      <c r="AI559" s="140"/>
    </row>
    <row r="560">
      <c r="A560" s="139"/>
      <c r="B560" s="39"/>
      <c r="C560" s="39"/>
      <c r="D560" s="39"/>
      <c r="E560" s="39"/>
      <c r="F560" s="60"/>
      <c r="G560" s="83"/>
      <c r="H560" s="83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  <c r="AC560" s="140"/>
      <c r="AD560" s="140"/>
      <c r="AE560" s="140"/>
      <c r="AF560" s="140"/>
      <c r="AG560" s="140"/>
      <c r="AH560" s="140"/>
      <c r="AI560" s="140"/>
    </row>
    <row r="561">
      <c r="A561" s="139"/>
      <c r="B561" s="39"/>
      <c r="C561" s="39"/>
      <c r="D561" s="39"/>
      <c r="E561" s="39"/>
      <c r="F561" s="60"/>
      <c r="G561" s="83"/>
      <c r="H561" s="83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  <c r="AC561" s="140"/>
      <c r="AD561" s="140"/>
      <c r="AE561" s="140"/>
      <c r="AF561" s="140"/>
      <c r="AG561" s="140"/>
      <c r="AH561" s="140"/>
      <c r="AI561" s="140"/>
    </row>
    <row r="562">
      <c r="A562" s="139"/>
      <c r="B562" s="39"/>
      <c r="C562" s="39"/>
      <c r="D562" s="39"/>
      <c r="E562" s="39"/>
      <c r="F562" s="60"/>
      <c r="G562" s="83"/>
      <c r="H562" s="83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  <c r="AC562" s="140"/>
      <c r="AD562" s="140"/>
      <c r="AE562" s="140"/>
      <c r="AF562" s="140"/>
      <c r="AG562" s="140"/>
      <c r="AH562" s="140"/>
      <c r="AI562" s="140"/>
    </row>
    <row r="563">
      <c r="A563" s="139"/>
      <c r="B563" s="39"/>
      <c r="C563" s="39"/>
      <c r="D563" s="39"/>
      <c r="E563" s="39"/>
      <c r="F563" s="60"/>
      <c r="G563" s="83"/>
      <c r="H563" s="83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  <c r="AC563" s="140"/>
      <c r="AD563" s="140"/>
      <c r="AE563" s="140"/>
      <c r="AF563" s="140"/>
      <c r="AG563" s="140"/>
      <c r="AH563" s="140"/>
      <c r="AI563" s="140"/>
    </row>
    <row r="564">
      <c r="A564" s="139"/>
      <c r="B564" s="39"/>
      <c r="C564" s="39"/>
      <c r="D564" s="39"/>
      <c r="E564" s="39"/>
      <c r="F564" s="60"/>
      <c r="G564" s="83"/>
      <c r="H564" s="83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  <c r="AC564" s="140"/>
      <c r="AD564" s="140"/>
      <c r="AE564" s="140"/>
      <c r="AF564" s="140"/>
      <c r="AG564" s="140"/>
      <c r="AH564" s="140"/>
      <c r="AI564" s="140"/>
    </row>
    <row r="565">
      <c r="A565" s="139"/>
      <c r="B565" s="39"/>
      <c r="C565" s="39"/>
      <c r="D565" s="39"/>
      <c r="E565" s="39"/>
      <c r="F565" s="60"/>
      <c r="G565" s="83"/>
      <c r="H565" s="83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  <c r="AC565" s="140"/>
      <c r="AD565" s="140"/>
      <c r="AE565" s="140"/>
      <c r="AF565" s="140"/>
      <c r="AG565" s="140"/>
      <c r="AH565" s="140"/>
      <c r="AI565" s="140"/>
    </row>
    <row r="566">
      <c r="A566" s="139"/>
      <c r="B566" s="39"/>
      <c r="C566" s="39"/>
      <c r="D566" s="39"/>
      <c r="E566" s="39"/>
      <c r="F566" s="60"/>
      <c r="G566" s="83"/>
      <c r="H566" s="83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  <c r="AC566" s="140"/>
      <c r="AD566" s="140"/>
      <c r="AE566" s="140"/>
      <c r="AF566" s="140"/>
      <c r="AG566" s="140"/>
      <c r="AH566" s="140"/>
      <c r="AI566" s="140"/>
    </row>
    <row r="567">
      <c r="A567" s="139"/>
      <c r="B567" s="39"/>
      <c r="C567" s="39"/>
      <c r="D567" s="39"/>
      <c r="E567" s="39"/>
      <c r="F567" s="60"/>
      <c r="G567" s="83"/>
      <c r="H567" s="83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</row>
    <row r="568">
      <c r="A568" s="139"/>
      <c r="B568" s="39"/>
      <c r="C568" s="39"/>
      <c r="D568" s="39"/>
      <c r="E568" s="39"/>
      <c r="F568" s="60"/>
      <c r="G568" s="83"/>
      <c r="H568" s="83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  <c r="AD568" s="140"/>
      <c r="AE568" s="140"/>
      <c r="AF568" s="140"/>
      <c r="AG568" s="140"/>
      <c r="AH568" s="140"/>
      <c r="AI568" s="140"/>
    </row>
    <row r="569">
      <c r="A569" s="139"/>
      <c r="B569" s="39"/>
      <c r="C569" s="39"/>
      <c r="D569" s="39"/>
      <c r="E569" s="39"/>
      <c r="F569" s="60"/>
      <c r="G569" s="83"/>
      <c r="H569" s="83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  <c r="AD569" s="140"/>
      <c r="AE569" s="140"/>
      <c r="AF569" s="140"/>
      <c r="AG569" s="140"/>
      <c r="AH569" s="140"/>
      <c r="AI569" s="140"/>
    </row>
    <row r="570">
      <c r="A570" s="139"/>
      <c r="B570" s="39"/>
      <c r="C570" s="39"/>
      <c r="D570" s="39"/>
      <c r="E570" s="39"/>
      <c r="F570" s="60"/>
      <c r="G570" s="83"/>
      <c r="H570" s="83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  <c r="AC570" s="140"/>
      <c r="AD570" s="140"/>
      <c r="AE570" s="140"/>
      <c r="AF570" s="140"/>
      <c r="AG570" s="140"/>
      <c r="AH570" s="140"/>
      <c r="AI570" s="140"/>
    </row>
    <row r="571">
      <c r="A571" s="139"/>
      <c r="B571" s="39"/>
      <c r="C571" s="39"/>
      <c r="D571" s="39"/>
      <c r="E571" s="39"/>
      <c r="F571" s="60"/>
      <c r="G571" s="83"/>
      <c r="H571" s="83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  <c r="AC571" s="140"/>
      <c r="AD571" s="140"/>
      <c r="AE571" s="140"/>
      <c r="AF571" s="140"/>
      <c r="AG571" s="140"/>
      <c r="AH571" s="140"/>
      <c r="AI571" s="140"/>
    </row>
    <row r="572">
      <c r="A572" s="139"/>
      <c r="B572" s="39"/>
      <c r="C572" s="39"/>
      <c r="D572" s="39"/>
      <c r="E572" s="39"/>
      <c r="F572" s="60"/>
      <c r="G572" s="83"/>
      <c r="H572" s="83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  <c r="AC572" s="140"/>
      <c r="AD572" s="140"/>
      <c r="AE572" s="140"/>
      <c r="AF572" s="140"/>
      <c r="AG572" s="140"/>
      <c r="AH572" s="140"/>
      <c r="AI572" s="140"/>
    </row>
    <row r="573">
      <c r="A573" s="139"/>
      <c r="B573" s="39"/>
      <c r="C573" s="39"/>
      <c r="D573" s="39"/>
      <c r="E573" s="39"/>
      <c r="F573" s="60"/>
      <c r="G573" s="83"/>
      <c r="H573" s="83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  <c r="AC573" s="140"/>
      <c r="AD573" s="140"/>
      <c r="AE573" s="140"/>
      <c r="AF573" s="140"/>
      <c r="AG573" s="140"/>
      <c r="AH573" s="140"/>
      <c r="AI573" s="140"/>
    </row>
    <row r="574">
      <c r="A574" s="139"/>
      <c r="B574" s="39"/>
      <c r="C574" s="39"/>
      <c r="D574" s="39"/>
      <c r="E574" s="39"/>
      <c r="F574" s="60"/>
      <c r="G574" s="83"/>
      <c r="H574" s="83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  <c r="AC574" s="140"/>
      <c r="AD574" s="140"/>
      <c r="AE574" s="140"/>
      <c r="AF574" s="140"/>
      <c r="AG574" s="140"/>
      <c r="AH574" s="140"/>
      <c r="AI574" s="140"/>
    </row>
    <row r="575">
      <c r="A575" s="139"/>
      <c r="B575" s="39"/>
      <c r="C575" s="39"/>
      <c r="D575" s="39"/>
      <c r="E575" s="39"/>
      <c r="F575" s="60"/>
      <c r="G575" s="83"/>
      <c r="H575" s="83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  <c r="AC575" s="140"/>
      <c r="AD575" s="140"/>
      <c r="AE575" s="140"/>
      <c r="AF575" s="140"/>
      <c r="AG575" s="140"/>
      <c r="AH575" s="140"/>
      <c r="AI575" s="140"/>
    </row>
    <row r="576">
      <c r="A576" s="139"/>
      <c r="B576" s="39"/>
      <c r="C576" s="39"/>
      <c r="D576" s="39"/>
      <c r="E576" s="39"/>
      <c r="F576" s="60"/>
      <c r="G576" s="83"/>
      <c r="H576" s="83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140"/>
      <c r="AD576" s="140"/>
      <c r="AE576" s="140"/>
      <c r="AF576" s="140"/>
      <c r="AG576" s="140"/>
      <c r="AH576" s="140"/>
      <c r="AI576" s="140"/>
    </row>
    <row r="577">
      <c r="A577" s="139"/>
      <c r="B577" s="39"/>
      <c r="C577" s="39"/>
      <c r="D577" s="39"/>
      <c r="E577" s="39"/>
      <c r="F577" s="60"/>
      <c r="G577" s="83"/>
      <c r="H577" s="83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</row>
    <row r="578">
      <c r="A578" s="139"/>
      <c r="B578" s="39"/>
      <c r="C578" s="39"/>
      <c r="D578" s="39"/>
      <c r="E578" s="39"/>
      <c r="F578" s="60"/>
      <c r="G578" s="83"/>
      <c r="H578" s="83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140"/>
      <c r="AD578" s="140"/>
      <c r="AE578" s="140"/>
      <c r="AF578" s="140"/>
      <c r="AG578" s="140"/>
      <c r="AH578" s="140"/>
      <c r="AI578" s="140"/>
    </row>
    <row r="579">
      <c r="A579" s="139"/>
      <c r="B579" s="39"/>
      <c r="C579" s="39"/>
      <c r="D579" s="39"/>
      <c r="E579" s="39"/>
      <c r="F579" s="60"/>
      <c r="G579" s="83"/>
      <c r="H579" s="83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  <c r="AD579" s="140"/>
      <c r="AE579" s="140"/>
      <c r="AF579" s="140"/>
      <c r="AG579" s="140"/>
      <c r="AH579" s="140"/>
      <c r="AI579" s="140"/>
    </row>
    <row r="580">
      <c r="A580" s="139"/>
      <c r="B580" s="39"/>
      <c r="C580" s="39"/>
      <c r="D580" s="39"/>
      <c r="E580" s="39"/>
      <c r="F580" s="60"/>
      <c r="G580" s="83"/>
      <c r="H580" s="83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  <c r="AC580" s="140"/>
      <c r="AD580" s="140"/>
      <c r="AE580" s="140"/>
      <c r="AF580" s="140"/>
      <c r="AG580" s="140"/>
      <c r="AH580" s="140"/>
      <c r="AI580" s="140"/>
    </row>
    <row r="581">
      <c r="A581" s="139"/>
      <c r="B581" s="39"/>
      <c r="C581" s="39"/>
      <c r="D581" s="39"/>
      <c r="E581" s="39"/>
      <c r="F581" s="60"/>
      <c r="G581" s="83"/>
      <c r="H581" s="83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  <c r="AC581" s="140"/>
      <c r="AD581" s="140"/>
      <c r="AE581" s="140"/>
      <c r="AF581" s="140"/>
      <c r="AG581" s="140"/>
      <c r="AH581" s="140"/>
      <c r="AI581" s="140"/>
    </row>
    <row r="582">
      <c r="A582" s="139"/>
      <c r="B582" s="39"/>
      <c r="C582" s="39"/>
      <c r="D582" s="39"/>
      <c r="E582" s="39"/>
      <c r="F582" s="60"/>
      <c r="G582" s="83"/>
      <c r="H582" s="83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  <c r="AC582" s="140"/>
      <c r="AD582" s="140"/>
      <c r="AE582" s="140"/>
      <c r="AF582" s="140"/>
      <c r="AG582" s="140"/>
      <c r="AH582" s="140"/>
      <c r="AI582" s="140"/>
    </row>
    <row r="583">
      <c r="A583" s="139"/>
      <c r="B583" s="39"/>
      <c r="C583" s="39"/>
      <c r="D583" s="39"/>
      <c r="E583" s="39"/>
      <c r="F583" s="60"/>
      <c r="G583" s="83"/>
      <c r="H583" s="83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  <c r="AD583" s="140"/>
      <c r="AE583" s="140"/>
      <c r="AF583" s="140"/>
      <c r="AG583" s="140"/>
      <c r="AH583" s="140"/>
      <c r="AI583" s="140"/>
    </row>
    <row r="584">
      <c r="A584" s="139"/>
      <c r="B584" s="39"/>
      <c r="C584" s="39"/>
      <c r="D584" s="39"/>
      <c r="E584" s="39"/>
      <c r="F584" s="60"/>
      <c r="G584" s="83"/>
      <c r="H584" s="83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  <c r="AC584" s="140"/>
      <c r="AD584" s="140"/>
      <c r="AE584" s="140"/>
      <c r="AF584" s="140"/>
      <c r="AG584" s="140"/>
      <c r="AH584" s="140"/>
      <c r="AI584" s="140"/>
    </row>
    <row r="585">
      <c r="A585" s="139"/>
      <c r="B585" s="39"/>
      <c r="C585" s="39"/>
      <c r="D585" s="39"/>
      <c r="E585" s="39"/>
      <c r="F585" s="60"/>
      <c r="G585" s="83"/>
      <c r="H585" s="83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  <c r="AC585" s="140"/>
      <c r="AD585" s="140"/>
      <c r="AE585" s="140"/>
      <c r="AF585" s="140"/>
      <c r="AG585" s="140"/>
      <c r="AH585" s="140"/>
      <c r="AI585" s="140"/>
    </row>
    <row r="586">
      <c r="A586" s="139"/>
      <c r="B586" s="39"/>
      <c r="C586" s="39"/>
      <c r="D586" s="39"/>
      <c r="E586" s="39"/>
      <c r="F586" s="60"/>
      <c r="G586" s="83"/>
      <c r="H586" s="83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140"/>
      <c r="AD586" s="140"/>
      <c r="AE586" s="140"/>
      <c r="AF586" s="140"/>
      <c r="AG586" s="140"/>
      <c r="AH586" s="140"/>
      <c r="AI586" s="140"/>
    </row>
    <row r="587">
      <c r="A587" s="139"/>
      <c r="B587" s="39"/>
      <c r="C587" s="39"/>
      <c r="D587" s="39"/>
      <c r="E587" s="39"/>
      <c r="F587" s="60"/>
      <c r="G587" s="83"/>
      <c r="H587" s="83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  <c r="AC587" s="140"/>
      <c r="AD587" s="140"/>
      <c r="AE587" s="140"/>
      <c r="AF587" s="140"/>
      <c r="AG587" s="140"/>
      <c r="AH587" s="140"/>
      <c r="AI587" s="140"/>
    </row>
    <row r="588">
      <c r="A588" s="139"/>
      <c r="B588" s="39"/>
      <c r="C588" s="39"/>
      <c r="D588" s="39"/>
      <c r="E588" s="39"/>
      <c r="F588" s="60"/>
      <c r="G588" s="83"/>
      <c r="H588" s="83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  <c r="AD588" s="140"/>
      <c r="AE588" s="140"/>
      <c r="AF588" s="140"/>
      <c r="AG588" s="140"/>
      <c r="AH588" s="140"/>
      <c r="AI588" s="140"/>
    </row>
    <row r="589">
      <c r="A589" s="139"/>
      <c r="B589" s="39"/>
      <c r="C589" s="39"/>
      <c r="D589" s="39"/>
      <c r="E589" s="39"/>
      <c r="F589" s="60"/>
      <c r="G589" s="83"/>
      <c r="H589" s="83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  <c r="AD589" s="140"/>
      <c r="AE589" s="140"/>
      <c r="AF589" s="140"/>
      <c r="AG589" s="140"/>
      <c r="AH589" s="140"/>
      <c r="AI589" s="140"/>
    </row>
    <row r="590">
      <c r="A590" s="139"/>
      <c r="B590" s="39"/>
      <c r="C590" s="39"/>
      <c r="D590" s="39"/>
      <c r="E590" s="39"/>
      <c r="F590" s="60"/>
      <c r="G590" s="83"/>
      <c r="H590" s="83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  <c r="AC590" s="140"/>
      <c r="AD590" s="140"/>
      <c r="AE590" s="140"/>
      <c r="AF590" s="140"/>
      <c r="AG590" s="140"/>
      <c r="AH590" s="140"/>
      <c r="AI590" s="140"/>
    </row>
    <row r="591">
      <c r="A591" s="139"/>
      <c r="B591" s="39"/>
      <c r="C591" s="39"/>
      <c r="D591" s="39"/>
      <c r="E591" s="39"/>
      <c r="F591" s="60"/>
      <c r="G591" s="83"/>
      <c r="H591" s="83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  <c r="AD591" s="140"/>
      <c r="AE591" s="140"/>
      <c r="AF591" s="140"/>
      <c r="AG591" s="140"/>
      <c r="AH591" s="140"/>
      <c r="AI591" s="140"/>
    </row>
    <row r="592">
      <c r="A592" s="139"/>
      <c r="B592" s="39"/>
      <c r="C592" s="39"/>
      <c r="D592" s="39"/>
      <c r="E592" s="39"/>
      <c r="F592" s="60"/>
      <c r="G592" s="83"/>
      <c r="H592" s="83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  <c r="AC592" s="140"/>
      <c r="AD592" s="140"/>
      <c r="AE592" s="140"/>
      <c r="AF592" s="140"/>
      <c r="AG592" s="140"/>
      <c r="AH592" s="140"/>
      <c r="AI592" s="140"/>
    </row>
    <row r="593">
      <c r="A593" s="139"/>
      <c r="B593" s="39"/>
      <c r="C593" s="39"/>
      <c r="D593" s="39"/>
      <c r="E593" s="39"/>
      <c r="F593" s="60"/>
      <c r="G593" s="83"/>
      <c r="H593" s="83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  <c r="AD593" s="140"/>
      <c r="AE593" s="140"/>
      <c r="AF593" s="140"/>
      <c r="AG593" s="140"/>
      <c r="AH593" s="140"/>
      <c r="AI593" s="140"/>
    </row>
    <row r="594">
      <c r="A594" s="139"/>
      <c r="B594" s="39"/>
      <c r="C594" s="39"/>
      <c r="D594" s="39"/>
      <c r="E594" s="39"/>
      <c r="F594" s="60"/>
      <c r="G594" s="83"/>
      <c r="H594" s="83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  <c r="AC594" s="140"/>
      <c r="AD594" s="140"/>
      <c r="AE594" s="140"/>
      <c r="AF594" s="140"/>
      <c r="AG594" s="140"/>
      <c r="AH594" s="140"/>
      <c r="AI594" s="140"/>
    </row>
    <row r="595">
      <c r="A595" s="139"/>
      <c r="B595" s="39"/>
      <c r="C595" s="39"/>
      <c r="D595" s="39"/>
      <c r="E595" s="39"/>
      <c r="F595" s="60"/>
      <c r="G595" s="83"/>
      <c r="H595" s="83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  <c r="AD595" s="140"/>
      <c r="AE595" s="140"/>
      <c r="AF595" s="140"/>
      <c r="AG595" s="140"/>
      <c r="AH595" s="140"/>
      <c r="AI595" s="140"/>
    </row>
    <row r="596">
      <c r="A596" s="139"/>
      <c r="B596" s="39"/>
      <c r="C596" s="39"/>
      <c r="D596" s="39"/>
      <c r="E596" s="39"/>
      <c r="F596" s="60"/>
      <c r="G596" s="83"/>
      <c r="H596" s="83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  <c r="AC596" s="140"/>
      <c r="AD596" s="140"/>
      <c r="AE596" s="140"/>
      <c r="AF596" s="140"/>
      <c r="AG596" s="140"/>
      <c r="AH596" s="140"/>
      <c r="AI596" s="140"/>
    </row>
    <row r="597">
      <c r="A597" s="139"/>
      <c r="B597" s="39"/>
      <c r="C597" s="39"/>
      <c r="D597" s="39"/>
      <c r="E597" s="39"/>
      <c r="F597" s="60"/>
      <c r="G597" s="83"/>
      <c r="H597" s="83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  <c r="AC597" s="140"/>
      <c r="AD597" s="140"/>
      <c r="AE597" s="140"/>
      <c r="AF597" s="140"/>
      <c r="AG597" s="140"/>
      <c r="AH597" s="140"/>
      <c r="AI597" s="140"/>
    </row>
    <row r="598">
      <c r="A598" s="139"/>
      <c r="B598" s="39"/>
      <c r="C598" s="39"/>
      <c r="D598" s="39"/>
      <c r="E598" s="39"/>
      <c r="F598" s="60"/>
      <c r="G598" s="83"/>
      <c r="H598" s="83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  <c r="AC598" s="140"/>
      <c r="AD598" s="140"/>
      <c r="AE598" s="140"/>
      <c r="AF598" s="140"/>
      <c r="AG598" s="140"/>
      <c r="AH598" s="140"/>
      <c r="AI598" s="140"/>
    </row>
    <row r="599">
      <c r="A599" s="139"/>
      <c r="B599" s="39"/>
      <c r="C599" s="39"/>
      <c r="D599" s="39"/>
      <c r="E599" s="39"/>
      <c r="F599" s="60"/>
      <c r="G599" s="83"/>
      <c r="H599" s="83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  <c r="AD599" s="140"/>
      <c r="AE599" s="140"/>
      <c r="AF599" s="140"/>
      <c r="AG599" s="140"/>
      <c r="AH599" s="140"/>
      <c r="AI599" s="140"/>
    </row>
    <row r="600">
      <c r="A600" s="139"/>
      <c r="B600" s="39"/>
      <c r="C600" s="39"/>
      <c r="D600" s="39"/>
      <c r="E600" s="39"/>
      <c r="F600" s="60"/>
      <c r="G600" s="83"/>
      <c r="H600" s="83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  <c r="AC600" s="140"/>
      <c r="AD600" s="140"/>
      <c r="AE600" s="140"/>
      <c r="AF600" s="140"/>
      <c r="AG600" s="140"/>
      <c r="AH600" s="140"/>
      <c r="AI600" s="140"/>
    </row>
    <row r="601">
      <c r="A601" s="139"/>
      <c r="B601" s="39"/>
      <c r="C601" s="39"/>
      <c r="D601" s="39"/>
      <c r="E601" s="39"/>
      <c r="F601" s="60"/>
      <c r="G601" s="83"/>
      <c r="H601" s="83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140"/>
      <c r="AD601" s="140"/>
      <c r="AE601" s="140"/>
      <c r="AF601" s="140"/>
      <c r="AG601" s="140"/>
      <c r="AH601" s="140"/>
      <c r="AI601" s="140"/>
    </row>
    <row r="602">
      <c r="A602" s="139"/>
      <c r="B602" s="39"/>
      <c r="C602" s="39"/>
      <c r="D602" s="39"/>
      <c r="E602" s="39"/>
      <c r="F602" s="60"/>
      <c r="G602" s="83"/>
      <c r="H602" s="83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140"/>
      <c r="AD602" s="140"/>
      <c r="AE602" s="140"/>
      <c r="AF602" s="140"/>
      <c r="AG602" s="140"/>
      <c r="AH602" s="140"/>
      <c r="AI602" s="140"/>
    </row>
    <row r="603">
      <c r="A603" s="139"/>
      <c r="B603" s="39"/>
      <c r="C603" s="39"/>
      <c r="D603" s="39"/>
      <c r="E603" s="39"/>
      <c r="F603" s="60"/>
      <c r="G603" s="83"/>
      <c r="H603" s="83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  <c r="AD603" s="140"/>
      <c r="AE603" s="140"/>
      <c r="AF603" s="140"/>
      <c r="AG603" s="140"/>
      <c r="AH603" s="140"/>
      <c r="AI603" s="140"/>
    </row>
    <row r="604">
      <c r="A604" s="139"/>
      <c r="B604" s="39"/>
      <c r="C604" s="39"/>
      <c r="D604" s="39"/>
      <c r="E604" s="39"/>
      <c r="F604" s="60"/>
      <c r="G604" s="83"/>
      <c r="H604" s="83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  <c r="AD604" s="140"/>
      <c r="AE604" s="140"/>
      <c r="AF604" s="140"/>
      <c r="AG604" s="140"/>
      <c r="AH604" s="140"/>
      <c r="AI604" s="140"/>
    </row>
    <row r="605">
      <c r="A605" s="139"/>
      <c r="B605" s="39"/>
      <c r="C605" s="39"/>
      <c r="D605" s="39"/>
      <c r="E605" s="39"/>
      <c r="F605" s="60"/>
      <c r="G605" s="83"/>
      <c r="H605" s="83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  <c r="AD605" s="140"/>
      <c r="AE605" s="140"/>
      <c r="AF605" s="140"/>
      <c r="AG605" s="140"/>
      <c r="AH605" s="140"/>
      <c r="AI605" s="140"/>
    </row>
    <row r="606">
      <c r="A606" s="139"/>
      <c r="B606" s="39"/>
      <c r="C606" s="39"/>
      <c r="D606" s="39"/>
      <c r="E606" s="39"/>
      <c r="F606" s="60"/>
      <c r="G606" s="83"/>
      <c r="H606" s="83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  <c r="AC606" s="140"/>
      <c r="AD606" s="140"/>
      <c r="AE606" s="140"/>
      <c r="AF606" s="140"/>
      <c r="AG606" s="140"/>
      <c r="AH606" s="140"/>
      <c r="AI606" s="140"/>
    </row>
    <row r="607">
      <c r="A607" s="139"/>
      <c r="B607" s="39"/>
      <c r="C607" s="39"/>
      <c r="D607" s="39"/>
      <c r="E607" s="39"/>
      <c r="F607" s="60"/>
      <c r="G607" s="83"/>
      <c r="H607" s="83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  <c r="AD607" s="140"/>
      <c r="AE607" s="140"/>
      <c r="AF607" s="140"/>
      <c r="AG607" s="140"/>
      <c r="AH607" s="140"/>
      <c r="AI607" s="140"/>
    </row>
    <row r="608">
      <c r="A608" s="139"/>
      <c r="B608" s="39"/>
      <c r="C608" s="39"/>
      <c r="D608" s="39"/>
      <c r="E608" s="39"/>
      <c r="F608" s="60"/>
      <c r="G608" s="83"/>
      <c r="H608" s="83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  <c r="AC608" s="140"/>
      <c r="AD608" s="140"/>
      <c r="AE608" s="140"/>
      <c r="AF608" s="140"/>
      <c r="AG608" s="140"/>
      <c r="AH608" s="140"/>
      <c r="AI608" s="140"/>
    </row>
    <row r="609">
      <c r="A609" s="139"/>
      <c r="B609" s="39"/>
      <c r="C609" s="39"/>
      <c r="D609" s="39"/>
      <c r="E609" s="39"/>
      <c r="F609" s="60"/>
      <c r="G609" s="83"/>
      <c r="H609" s="83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  <c r="AC609" s="140"/>
      <c r="AD609" s="140"/>
      <c r="AE609" s="140"/>
      <c r="AF609" s="140"/>
      <c r="AG609" s="140"/>
      <c r="AH609" s="140"/>
      <c r="AI609" s="140"/>
    </row>
    <row r="610">
      <c r="A610" s="139"/>
      <c r="B610" s="39"/>
      <c r="C610" s="39"/>
      <c r="D610" s="39"/>
      <c r="E610" s="39"/>
      <c r="F610" s="60"/>
      <c r="G610" s="83"/>
      <c r="H610" s="83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  <c r="AC610" s="140"/>
      <c r="AD610" s="140"/>
      <c r="AE610" s="140"/>
      <c r="AF610" s="140"/>
      <c r="AG610" s="140"/>
      <c r="AH610" s="140"/>
      <c r="AI610" s="140"/>
    </row>
    <row r="611">
      <c r="A611" s="139"/>
      <c r="B611" s="39"/>
      <c r="C611" s="39"/>
      <c r="D611" s="39"/>
      <c r="E611" s="39"/>
      <c r="F611" s="60"/>
      <c r="G611" s="83"/>
      <c r="H611" s="83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  <c r="AC611" s="140"/>
      <c r="AD611" s="140"/>
      <c r="AE611" s="140"/>
      <c r="AF611" s="140"/>
      <c r="AG611" s="140"/>
      <c r="AH611" s="140"/>
      <c r="AI611" s="140"/>
    </row>
    <row r="612">
      <c r="A612" s="139"/>
      <c r="B612" s="39"/>
      <c r="C612" s="39"/>
      <c r="D612" s="39"/>
      <c r="E612" s="39"/>
      <c r="F612" s="60"/>
      <c r="G612" s="83"/>
      <c r="H612" s="83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  <c r="AC612" s="140"/>
      <c r="AD612" s="140"/>
      <c r="AE612" s="140"/>
      <c r="AF612" s="140"/>
      <c r="AG612" s="140"/>
      <c r="AH612" s="140"/>
      <c r="AI612" s="140"/>
    </row>
    <row r="613">
      <c r="A613" s="139"/>
      <c r="B613" s="39"/>
      <c r="C613" s="39"/>
      <c r="D613" s="39"/>
      <c r="E613" s="39"/>
      <c r="F613" s="60"/>
      <c r="G613" s="83"/>
      <c r="H613" s="83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  <c r="AD613" s="140"/>
      <c r="AE613" s="140"/>
      <c r="AF613" s="140"/>
      <c r="AG613" s="140"/>
      <c r="AH613" s="140"/>
      <c r="AI613" s="140"/>
    </row>
    <row r="614">
      <c r="A614" s="139"/>
      <c r="B614" s="39"/>
      <c r="C614" s="39"/>
      <c r="D614" s="39"/>
      <c r="E614" s="39"/>
      <c r="F614" s="60"/>
      <c r="G614" s="83"/>
      <c r="H614" s="83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  <c r="AD614" s="140"/>
      <c r="AE614" s="140"/>
      <c r="AF614" s="140"/>
      <c r="AG614" s="140"/>
      <c r="AH614" s="140"/>
      <c r="AI614" s="140"/>
    </row>
    <row r="615">
      <c r="A615" s="139"/>
      <c r="B615" s="39"/>
      <c r="C615" s="39"/>
      <c r="D615" s="39"/>
      <c r="E615" s="39"/>
      <c r="F615" s="60"/>
      <c r="G615" s="83"/>
      <c r="H615" s="83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  <c r="AC615" s="140"/>
      <c r="AD615" s="140"/>
      <c r="AE615" s="140"/>
      <c r="AF615" s="140"/>
      <c r="AG615" s="140"/>
      <c r="AH615" s="140"/>
      <c r="AI615" s="140"/>
    </row>
    <row r="616">
      <c r="A616" s="139"/>
      <c r="B616" s="39"/>
      <c r="C616" s="39"/>
      <c r="D616" s="39"/>
      <c r="E616" s="39"/>
      <c r="F616" s="60"/>
      <c r="G616" s="83"/>
      <c r="H616" s="83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  <c r="AC616" s="140"/>
      <c r="AD616" s="140"/>
      <c r="AE616" s="140"/>
      <c r="AF616" s="140"/>
      <c r="AG616" s="140"/>
      <c r="AH616" s="140"/>
      <c r="AI616" s="140"/>
    </row>
    <row r="617">
      <c r="A617" s="139"/>
      <c r="B617" s="39"/>
      <c r="C617" s="39"/>
      <c r="D617" s="39"/>
      <c r="E617" s="39"/>
      <c r="F617" s="60"/>
      <c r="G617" s="83"/>
      <c r="H617" s="83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  <c r="AC617" s="140"/>
      <c r="AD617" s="140"/>
      <c r="AE617" s="140"/>
      <c r="AF617" s="140"/>
      <c r="AG617" s="140"/>
      <c r="AH617" s="140"/>
      <c r="AI617" s="140"/>
    </row>
    <row r="618">
      <c r="A618" s="139"/>
      <c r="B618" s="39"/>
      <c r="C618" s="39"/>
      <c r="D618" s="39"/>
      <c r="E618" s="39"/>
      <c r="F618" s="60"/>
      <c r="G618" s="83"/>
      <c r="H618" s="83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  <c r="AC618" s="140"/>
      <c r="AD618" s="140"/>
      <c r="AE618" s="140"/>
      <c r="AF618" s="140"/>
      <c r="AG618" s="140"/>
      <c r="AH618" s="140"/>
      <c r="AI618" s="140"/>
    </row>
    <row r="619">
      <c r="A619" s="139"/>
      <c r="B619" s="39"/>
      <c r="C619" s="39"/>
      <c r="D619" s="39"/>
      <c r="E619" s="39"/>
      <c r="F619" s="60"/>
      <c r="G619" s="83"/>
      <c r="H619" s="83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  <c r="AC619" s="140"/>
      <c r="AD619" s="140"/>
      <c r="AE619" s="140"/>
      <c r="AF619" s="140"/>
      <c r="AG619" s="140"/>
      <c r="AH619" s="140"/>
      <c r="AI619" s="140"/>
    </row>
    <row r="620">
      <c r="A620" s="139"/>
      <c r="B620" s="39"/>
      <c r="C620" s="39"/>
      <c r="D620" s="39"/>
      <c r="E620" s="39"/>
      <c r="F620" s="60"/>
      <c r="G620" s="83"/>
      <c r="H620" s="83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  <c r="AC620" s="140"/>
      <c r="AD620" s="140"/>
      <c r="AE620" s="140"/>
      <c r="AF620" s="140"/>
      <c r="AG620" s="140"/>
      <c r="AH620" s="140"/>
      <c r="AI620" s="140"/>
    </row>
    <row r="621">
      <c r="A621" s="139"/>
      <c r="B621" s="39"/>
      <c r="C621" s="39"/>
      <c r="D621" s="39"/>
      <c r="E621" s="39"/>
      <c r="F621" s="60"/>
      <c r="G621" s="83"/>
      <c r="H621" s="83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  <c r="AC621" s="140"/>
      <c r="AD621" s="140"/>
      <c r="AE621" s="140"/>
      <c r="AF621" s="140"/>
      <c r="AG621" s="140"/>
      <c r="AH621" s="140"/>
      <c r="AI621" s="140"/>
    </row>
    <row r="622">
      <c r="A622" s="139"/>
      <c r="B622" s="39"/>
      <c r="C622" s="39"/>
      <c r="D622" s="39"/>
      <c r="E622" s="39"/>
      <c r="F622" s="60"/>
      <c r="G622" s="83"/>
      <c r="H622" s="83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140"/>
      <c r="AD622" s="140"/>
      <c r="AE622" s="140"/>
      <c r="AF622" s="140"/>
      <c r="AG622" s="140"/>
      <c r="AH622" s="140"/>
      <c r="AI622" s="140"/>
    </row>
    <row r="623">
      <c r="A623" s="139"/>
      <c r="B623" s="39"/>
      <c r="C623" s="39"/>
      <c r="D623" s="39"/>
      <c r="E623" s="39"/>
      <c r="F623" s="60"/>
      <c r="G623" s="83"/>
      <c r="H623" s="83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  <c r="AD623" s="140"/>
      <c r="AE623" s="140"/>
      <c r="AF623" s="140"/>
      <c r="AG623" s="140"/>
      <c r="AH623" s="140"/>
      <c r="AI623" s="140"/>
    </row>
    <row r="624">
      <c r="A624" s="139"/>
      <c r="B624" s="39"/>
      <c r="C624" s="39"/>
      <c r="D624" s="39"/>
      <c r="E624" s="39"/>
      <c r="F624" s="60"/>
      <c r="G624" s="83"/>
      <c r="H624" s="83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  <c r="AC624" s="140"/>
      <c r="AD624" s="140"/>
      <c r="AE624" s="140"/>
      <c r="AF624" s="140"/>
      <c r="AG624" s="140"/>
      <c r="AH624" s="140"/>
      <c r="AI624" s="140"/>
    </row>
    <row r="625">
      <c r="A625" s="139"/>
      <c r="B625" s="39"/>
      <c r="C625" s="39"/>
      <c r="D625" s="39"/>
      <c r="E625" s="39"/>
      <c r="F625" s="60"/>
      <c r="G625" s="83"/>
      <c r="H625" s="83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</row>
    <row r="626">
      <c r="A626" s="139"/>
      <c r="B626" s="39"/>
      <c r="C626" s="39"/>
      <c r="D626" s="39"/>
      <c r="E626" s="39"/>
      <c r="F626" s="60"/>
      <c r="G626" s="83"/>
      <c r="H626" s="83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140"/>
      <c r="AD626" s="140"/>
      <c r="AE626" s="140"/>
      <c r="AF626" s="140"/>
      <c r="AG626" s="140"/>
      <c r="AH626" s="140"/>
      <c r="AI626" s="140"/>
    </row>
    <row r="627">
      <c r="A627" s="139"/>
      <c r="B627" s="39"/>
      <c r="C627" s="39"/>
      <c r="D627" s="39"/>
      <c r="E627" s="39"/>
      <c r="F627" s="60"/>
      <c r="G627" s="83"/>
      <c r="H627" s="83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  <c r="AC627" s="140"/>
      <c r="AD627" s="140"/>
      <c r="AE627" s="140"/>
      <c r="AF627" s="140"/>
      <c r="AG627" s="140"/>
      <c r="AH627" s="140"/>
      <c r="AI627" s="140"/>
    </row>
    <row r="628">
      <c r="A628" s="139"/>
      <c r="B628" s="39"/>
      <c r="C628" s="39"/>
      <c r="D628" s="39"/>
      <c r="E628" s="39"/>
      <c r="F628" s="60"/>
      <c r="G628" s="83"/>
      <c r="H628" s="83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140"/>
      <c r="AD628" s="140"/>
      <c r="AE628" s="140"/>
      <c r="AF628" s="140"/>
      <c r="AG628" s="140"/>
      <c r="AH628" s="140"/>
      <c r="AI628" s="140"/>
    </row>
    <row r="629">
      <c r="A629" s="139"/>
      <c r="B629" s="39"/>
      <c r="C629" s="39"/>
      <c r="D629" s="39"/>
      <c r="E629" s="39"/>
      <c r="F629" s="60"/>
      <c r="G629" s="83"/>
      <c r="H629" s="83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  <c r="AC629" s="140"/>
      <c r="AD629" s="140"/>
      <c r="AE629" s="140"/>
      <c r="AF629" s="140"/>
      <c r="AG629" s="140"/>
      <c r="AH629" s="140"/>
      <c r="AI629" s="140"/>
    </row>
    <row r="630">
      <c r="A630" s="139"/>
      <c r="B630" s="39"/>
      <c r="C630" s="39"/>
      <c r="D630" s="39"/>
      <c r="E630" s="39"/>
      <c r="F630" s="60"/>
      <c r="G630" s="83"/>
      <c r="H630" s="83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  <c r="AC630" s="140"/>
      <c r="AD630" s="140"/>
      <c r="AE630" s="140"/>
      <c r="AF630" s="140"/>
      <c r="AG630" s="140"/>
      <c r="AH630" s="140"/>
      <c r="AI630" s="140"/>
    </row>
    <row r="631">
      <c r="A631" s="139"/>
      <c r="B631" s="39"/>
      <c r="C631" s="39"/>
      <c r="D631" s="39"/>
      <c r="E631" s="39"/>
      <c r="F631" s="60"/>
      <c r="G631" s="83"/>
      <c r="H631" s="83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  <c r="AC631" s="140"/>
      <c r="AD631" s="140"/>
      <c r="AE631" s="140"/>
      <c r="AF631" s="140"/>
      <c r="AG631" s="140"/>
      <c r="AH631" s="140"/>
      <c r="AI631" s="140"/>
    </row>
    <row r="632">
      <c r="A632" s="139"/>
      <c r="B632" s="39"/>
      <c r="C632" s="39"/>
      <c r="D632" s="39"/>
      <c r="E632" s="39"/>
      <c r="F632" s="60"/>
      <c r="G632" s="83"/>
      <c r="H632" s="83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  <c r="AC632" s="140"/>
      <c r="AD632" s="140"/>
      <c r="AE632" s="140"/>
      <c r="AF632" s="140"/>
      <c r="AG632" s="140"/>
      <c r="AH632" s="140"/>
      <c r="AI632" s="140"/>
    </row>
    <row r="633">
      <c r="A633" s="139"/>
      <c r="B633" s="39"/>
      <c r="C633" s="39"/>
      <c r="D633" s="39"/>
      <c r="E633" s="39"/>
      <c r="F633" s="60"/>
      <c r="G633" s="83"/>
      <c r="H633" s="83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</row>
    <row r="634">
      <c r="A634" s="139"/>
      <c r="B634" s="39"/>
      <c r="C634" s="39"/>
      <c r="D634" s="39"/>
      <c r="E634" s="39"/>
      <c r="F634" s="60"/>
      <c r="G634" s="83"/>
      <c r="H634" s="83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  <c r="AD634" s="140"/>
      <c r="AE634" s="140"/>
      <c r="AF634" s="140"/>
      <c r="AG634" s="140"/>
      <c r="AH634" s="140"/>
      <c r="AI634" s="140"/>
    </row>
    <row r="635">
      <c r="A635" s="139"/>
      <c r="B635" s="39"/>
      <c r="C635" s="39"/>
      <c r="D635" s="39"/>
      <c r="E635" s="39"/>
      <c r="F635" s="60"/>
      <c r="G635" s="83"/>
      <c r="H635" s="83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  <c r="AD635" s="140"/>
      <c r="AE635" s="140"/>
      <c r="AF635" s="140"/>
      <c r="AG635" s="140"/>
      <c r="AH635" s="140"/>
      <c r="AI635" s="140"/>
    </row>
    <row r="636">
      <c r="A636" s="139"/>
      <c r="B636" s="39"/>
      <c r="C636" s="39"/>
      <c r="D636" s="39"/>
      <c r="E636" s="39"/>
      <c r="F636" s="60"/>
      <c r="G636" s="83"/>
      <c r="H636" s="83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  <c r="AC636" s="140"/>
      <c r="AD636" s="140"/>
      <c r="AE636" s="140"/>
      <c r="AF636" s="140"/>
      <c r="AG636" s="140"/>
      <c r="AH636" s="140"/>
      <c r="AI636" s="140"/>
    </row>
    <row r="637">
      <c r="A637" s="139"/>
      <c r="B637" s="39"/>
      <c r="C637" s="39"/>
      <c r="D637" s="39"/>
      <c r="E637" s="39"/>
      <c r="F637" s="60"/>
      <c r="G637" s="83"/>
      <c r="H637" s="83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  <c r="AC637" s="140"/>
      <c r="AD637" s="140"/>
      <c r="AE637" s="140"/>
      <c r="AF637" s="140"/>
      <c r="AG637" s="140"/>
      <c r="AH637" s="140"/>
      <c r="AI637" s="140"/>
    </row>
    <row r="638">
      <c r="A638" s="139"/>
      <c r="B638" s="39"/>
      <c r="C638" s="39"/>
      <c r="D638" s="39"/>
      <c r="E638" s="39"/>
      <c r="F638" s="60"/>
      <c r="G638" s="83"/>
      <c r="H638" s="83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  <c r="AC638" s="140"/>
      <c r="AD638" s="140"/>
      <c r="AE638" s="140"/>
      <c r="AF638" s="140"/>
      <c r="AG638" s="140"/>
      <c r="AH638" s="140"/>
      <c r="AI638" s="140"/>
    </row>
    <row r="639">
      <c r="A639" s="139"/>
      <c r="B639" s="39"/>
      <c r="C639" s="39"/>
      <c r="D639" s="39"/>
      <c r="E639" s="39"/>
      <c r="F639" s="60"/>
      <c r="G639" s="83"/>
      <c r="H639" s="83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  <c r="AC639" s="140"/>
      <c r="AD639" s="140"/>
      <c r="AE639" s="140"/>
      <c r="AF639" s="140"/>
      <c r="AG639" s="140"/>
      <c r="AH639" s="140"/>
      <c r="AI639" s="140"/>
    </row>
    <row r="640">
      <c r="A640" s="139"/>
      <c r="B640" s="39"/>
      <c r="C640" s="39"/>
      <c r="D640" s="39"/>
      <c r="E640" s="39"/>
      <c r="F640" s="60"/>
      <c r="G640" s="83"/>
      <c r="H640" s="83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  <c r="AC640" s="140"/>
      <c r="AD640" s="140"/>
      <c r="AE640" s="140"/>
      <c r="AF640" s="140"/>
      <c r="AG640" s="140"/>
      <c r="AH640" s="140"/>
      <c r="AI640" s="140"/>
    </row>
    <row r="641">
      <c r="A641" s="139"/>
      <c r="B641" s="39"/>
      <c r="C641" s="39"/>
      <c r="D641" s="39"/>
      <c r="E641" s="39"/>
      <c r="F641" s="60"/>
      <c r="G641" s="83"/>
      <c r="H641" s="83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  <c r="AC641" s="140"/>
      <c r="AD641" s="140"/>
      <c r="AE641" s="140"/>
      <c r="AF641" s="140"/>
      <c r="AG641" s="140"/>
      <c r="AH641" s="140"/>
      <c r="AI641" s="140"/>
    </row>
    <row r="642">
      <c r="A642" s="139"/>
      <c r="B642" s="39"/>
      <c r="C642" s="39"/>
      <c r="D642" s="39"/>
      <c r="E642" s="39"/>
      <c r="F642" s="60"/>
      <c r="G642" s="83"/>
      <c r="H642" s="83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  <c r="AC642" s="140"/>
      <c r="AD642" s="140"/>
      <c r="AE642" s="140"/>
      <c r="AF642" s="140"/>
      <c r="AG642" s="140"/>
      <c r="AH642" s="140"/>
      <c r="AI642" s="140"/>
    </row>
    <row r="643">
      <c r="A643" s="139"/>
      <c r="B643" s="39"/>
      <c r="C643" s="39"/>
      <c r="D643" s="39"/>
      <c r="E643" s="39"/>
      <c r="F643" s="60"/>
      <c r="G643" s="83"/>
      <c r="H643" s="83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  <c r="AC643" s="140"/>
      <c r="AD643" s="140"/>
      <c r="AE643" s="140"/>
      <c r="AF643" s="140"/>
      <c r="AG643" s="140"/>
      <c r="AH643" s="140"/>
      <c r="AI643" s="140"/>
    </row>
    <row r="644">
      <c r="A644" s="139"/>
      <c r="B644" s="39"/>
      <c r="C644" s="39"/>
      <c r="D644" s="39"/>
      <c r="E644" s="39"/>
      <c r="F644" s="60"/>
      <c r="G644" s="83"/>
      <c r="H644" s="83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  <c r="AD644" s="140"/>
      <c r="AE644" s="140"/>
      <c r="AF644" s="140"/>
      <c r="AG644" s="140"/>
      <c r="AH644" s="140"/>
      <c r="AI644" s="140"/>
    </row>
    <row r="645">
      <c r="A645" s="139"/>
      <c r="B645" s="39"/>
      <c r="C645" s="39"/>
      <c r="D645" s="39"/>
      <c r="E645" s="39"/>
      <c r="F645" s="60"/>
      <c r="G645" s="83"/>
      <c r="H645" s="83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  <c r="AD645" s="140"/>
      <c r="AE645" s="140"/>
      <c r="AF645" s="140"/>
      <c r="AG645" s="140"/>
      <c r="AH645" s="140"/>
      <c r="AI645" s="140"/>
    </row>
    <row r="646">
      <c r="A646" s="139"/>
      <c r="B646" s="39"/>
      <c r="C646" s="39"/>
      <c r="D646" s="39"/>
      <c r="E646" s="39"/>
      <c r="F646" s="60"/>
      <c r="G646" s="83"/>
      <c r="H646" s="83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  <c r="AC646" s="140"/>
      <c r="AD646" s="140"/>
      <c r="AE646" s="140"/>
      <c r="AF646" s="140"/>
      <c r="AG646" s="140"/>
      <c r="AH646" s="140"/>
      <c r="AI646" s="140"/>
    </row>
    <row r="647">
      <c r="A647" s="139"/>
      <c r="B647" s="39"/>
      <c r="C647" s="39"/>
      <c r="D647" s="39"/>
      <c r="E647" s="39"/>
      <c r="F647" s="60"/>
      <c r="G647" s="83"/>
      <c r="H647" s="83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  <c r="AC647" s="140"/>
      <c r="AD647" s="140"/>
      <c r="AE647" s="140"/>
      <c r="AF647" s="140"/>
      <c r="AG647" s="140"/>
      <c r="AH647" s="140"/>
      <c r="AI647" s="140"/>
    </row>
    <row r="648">
      <c r="A648" s="139"/>
      <c r="B648" s="39"/>
      <c r="C648" s="39"/>
      <c r="D648" s="39"/>
      <c r="E648" s="39"/>
      <c r="F648" s="60"/>
      <c r="G648" s="83"/>
      <c r="H648" s="83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  <c r="AC648" s="140"/>
      <c r="AD648" s="140"/>
      <c r="AE648" s="140"/>
      <c r="AF648" s="140"/>
      <c r="AG648" s="140"/>
      <c r="AH648" s="140"/>
      <c r="AI648" s="140"/>
    </row>
    <row r="649">
      <c r="A649" s="139"/>
      <c r="B649" s="39"/>
      <c r="C649" s="39"/>
      <c r="D649" s="39"/>
      <c r="E649" s="39"/>
      <c r="F649" s="60"/>
      <c r="G649" s="83"/>
      <c r="H649" s="83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</row>
    <row r="650">
      <c r="A650" s="139"/>
      <c r="B650" s="39"/>
      <c r="C650" s="39"/>
      <c r="D650" s="39"/>
      <c r="E650" s="39"/>
      <c r="F650" s="60"/>
      <c r="G650" s="83"/>
      <c r="H650" s="83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  <c r="AC650" s="140"/>
      <c r="AD650" s="140"/>
      <c r="AE650" s="140"/>
      <c r="AF650" s="140"/>
      <c r="AG650" s="140"/>
      <c r="AH650" s="140"/>
      <c r="AI650" s="140"/>
    </row>
    <row r="651">
      <c r="A651" s="139"/>
      <c r="B651" s="39"/>
      <c r="C651" s="39"/>
      <c r="D651" s="39"/>
      <c r="E651" s="39"/>
      <c r="F651" s="60"/>
      <c r="G651" s="83"/>
      <c r="H651" s="83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  <c r="AD651" s="140"/>
      <c r="AE651" s="140"/>
      <c r="AF651" s="140"/>
      <c r="AG651" s="140"/>
      <c r="AH651" s="140"/>
      <c r="AI651" s="140"/>
    </row>
    <row r="652">
      <c r="A652" s="139"/>
      <c r="B652" s="39"/>
      <c r="C652" s="39"/>
      <c r="D652" s="39"/>
      <c r="E652" s="39"/>
      <c r="F652" s="60"/>
      <c r="G652" s="83"/>
      <c r="H652" s="83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  <c r="AC652" s="140"/>
      <c r="AD652" s="140"/>
      <c r="AE652" s="140"/>
      <c r="AF652" s="140"/>
      <c r="AG652" s="140"/>
      <c r="AH652" s="140"/>
      <c r="AI652" s="140"/>
    </row>
    <row r="653">
      <c r="A653" s="139"/>
      <c r="B653" s="39"/>
      <c r="C653" s="39"/>
      <c r="D653" s="39"/>
      <c r="E653" s="39"/>
      <c r="F653" s="60"/>
      <c r="G653" s="83"/>
      <c r="H653" s="83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  <c r="AC653" s="140"/>
      <c r="AD653" s="140"/>
      <c r="AE653" s="140"/>
      <c r="AF653" s="140"/>
      <c r="AG653" s="140"/>
      <c r="AH653" s="140"/>
      <c r="AI653" s="140"/>
    </row>
    <row r="654">
      <c r="A654" s="139"/>
      <c r="B654" s="39"/>
      <c r="C654" s="39"/>
      <c r="D654" s="39"/>
      <c r="E654" s="39"/>
      <c r="F654" s="60"/>
      <c r="G654" s="83"/>
      <c r="H654" s="83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  <c r="AC654" s="140"/>
      <c r="AD654" s="140"/>
      <c r="AE654" s="140"/>
      <c r="AF654" s="140"/>
      <c r="AG654" s="140"/>
      <c r="AH654" s="140"/>
      <c r="AI654" s="140"/>
    </row>
    <row r="655">
      <c r="A655" s="139"/>
      <c r="B655" s="39"/>
      <c r="C655" s="39"/>
      <c r="D655" s="39"/>
      <c r="E655" s="39"/>
      <c r="F655" s="60"/>
      <c r="G655" s="83"/>
      <c r="H655" s="83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  <c r="AC655" s="140"/>
      <c r="AD655" s="140"/>
      <c r="AE655" s="140"/>
      <c r="AF655" s="140"/>
      <c r="AG655" s="140"/>
      <c r="AH655" s="140"/>
      <c r="AI655" s="140"/>
    </row>
    <row r="656">
      <c r="A656" s="139"/>
      <c r="B656" s="39"/>
      <c r="C656" s="39"/>
      <c r="D656" s="39"/>
      <c r="E656" s="39"/>
      <c r="F656" s="60"/>
      <c r="G656" s="83"/>
      <c r="H656" s="83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  <c r="AC656" s="140"/>
      <c r="AD656" s="140"/>
      <c r="AE656" s="140"/>
      <c r="AF656" s="140"/>
      <c r="AG656" s="140"/>
      <c r="AH656" s="140"/>
      <c r="AI656" s="140"/>
    </row>
    <row r="657">
      <c r="A657" s="139"/>
      <c r="B657" s="39"/>
      <c r="C657" s="39"/>
      <c r="D657" s="39"/>
      <c r="E657" s="39"/>
      <c r="F657" s="60"/>
      <c r="G657" s="83"/>
      <c r="H657" s="83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  <c r="AC657" s="140"/>
      <c r="AD657" s="140"/>
      <c r="AE657" s="140"/>
      <c r="AF657" s="140"/>
      <c r="AG657" s="140"/>
      <c r="AH657" s="140"/>
      <c r="AI657" s="140"/>
    </row>
    <row r="658">
      <c r="A658" s="139"/>
      <c r="B658" s="39"/>
      <c r="C658" s="39"/>
      <c r="D658" s="39"/>
      <c r="E658" s="39"/>
      <c r="F658" s="60"/>
      <c r="G658" s="83"/>
      <c r="H658" s="83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  <c r="AC658" s="140"/>
      <c r="AD658" s="140"/>
      <c r="AE658" s="140"/>
      <c r="AF658" s="140"/>
      <c r="AG658" s="140"/>
      <c r="AH658" s="140"/>
      <c r="AI658" s="140"/>
    </row>
    <row r="659">
      <c r="A659" s="139"/>
      <c r="B659" s="39"/>
      <c r="C659" s="39"/>
      <c r="D659" s="39"/>
      <c r="E659" s="39"/>
      <c r="F659" s="60"/>
      <c r="G659" s="83"/>
      <c r="H659" s="83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  <c r="AC659" s="140"/>
      <c r="AD659" s="140"/>
      <c r="AE659" s="140"/>
      <c r="AF659" s="140"/>
      <c r="AG659" s="140"/>
      <c r="AH659" s="140"/>
      <c r="AI659" s="140"/>
    </row>
    <row r="660">
      <c r="A660" s="139"/>
      <c r="B660" s="39"/>
      <c r="C660" s="39"/>
      <c r="D660" s="39"/>
      <c r="E660" s="39"/>
      <c r="F660" s="60"/>
      <c r="G660" s="83"/>
      <c r="H660" s="83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  <c r="AC660" s="140"/>
      <c r="AD660" s="140"/>
      <c r="AE660" s="140"/>
      <c r="AF660" s="140"/>
      <c r="AG660" s="140"/>
      <c r="AH660" s="140"/>
      <c r="AI660" s="140"/>
    </row>
    <row r="661">
      <c r="A661" s="139"/>
      <c r="B661" s="39"/>
      <c r="C661" s="39"/>
      <c r="D661" s="39"/>
      <c r="E661" s="39"/>
      <c r="F661" s="60"/>
      <c r="G661" s="83"/>
      <c r="H661" s="83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  <c r="AC661" s="140"/>
      <c r="AD661" s="140"/>
      <c r="AE661" s="140"/>
      <c r="AF661" s="140"/>
      <c r="AG661" s="140"/>
      <c r="AH661" s="140"/>
      <c r="AI661" s="140"/>
    </row>
    <row r="662">
      <c r="A662" s="139"/>
      <c r="B662" s="39"/>
      <c r="C662" s="39"/>
      <c r="D662" s="39"/>
      <c r="E662" s="39"/>
      <c r="F662" s="60"/>
      <c r="G662" s="83"/>
      <c r="H662" s="83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  <c r="AC662" s="140"/>
      <c r="AD662" s="140"/>
      <c r="AE662" s="140"/>
      <c r="AF662" s="140"/>
      <c r="AG662" s="140"/>
      <c r="AH662" s="140"/>
      <c r="AI662" s="140"/>
    </row>
    <row r="663">
      <c r="A663" s="139"/>
      <c r="B663" s="39"/>
      <c r="C663" s="39"/>
      <c r="D663" s="39"/>
      <c r="E663" s="39"/>
      <c r="F663" s="60"/>
      <c r="G663" s="83"/>
      <c r="H663" s="83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  <c r="AC663" s="140"/>
      <c r="AD663" s="140"/>
      <c r="AE663" s="140"/>
      <c r="AF663" s="140"/>
      <c r="AG663" s="140"/>
      <c r="AH663" s="140"/>
      <c r="AI663" s="140"/>
    </row>
    <row r="664">
      <c r="A664" s="139"/>
      <c r="B664" s="39"/>
      <c r="C664" s="39"/>
      <c r="D664" s="39"/>
      <c r="E664" s="39"/>
      <c r="F664" s="60"/>
      <c r="G664" s="83"/>
      <c r="H664" s="83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  <c r="AC664" s="140"/>
      <c r="AD664" s="140"/>
      <c r="AE664" s="140"/>
      <c r="AF664" s="140"/>
      <c r="AG664" s="140"/>
      <c r="AH664" s="140"/>
      <c r="AI664" s="140"/>
    </row>
    <row r="665">
      <c r="A665" s="139"/>
      <c r="B665" s="39"/>
      <c r="C665" s="39"/>
      <c r="D665" s="39"/>
      <c r="E665" s="39"/>
      <c r="F665" s="60"/>
      <c r="G665" s="83"/>
      <c r="H665" s="83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  <c r="AC665" s="140"/>
      <c r="AD665" s="140"/>
      <c r="AE665" s="140"/>
      <c r="AF665" s="140"/>
      <c r="AG665" s="140"/>
      <c r="AH665" s="140"/>
      <c r="AI665" s="140"/>
    </row>
    <row r="666">
      <c r="A666" s="139"/>
      <c r="B666" s="39"/>
      <c r="C666" s="39"/>
      <c r="D666" s="39"/>
      <c r="E666" s="39"/>
      <c r="F666" s="60"/>
      <c r="G666" s="83"/>
      <c r="H666" s="83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  <c r="AC666" s="140"/>
      <c r="AD666" s="140"/>
      <c r="AE666" s="140"/>
      <c r="AF666" s="140"/>
      <c r="AG666" s="140"/>
      <c r="AH666" s="140"/>
      <c r="AI666" s="140"/>
    </row>
    <row r="667">
      <c r="A667" s="139"/>
      <c r="B667" s="39"/>
      <c r="C667" s="39"/>
      <c r="D667" s="39"/>
      <c r="E667" s="39"/>
      <c r="F667" s="60"/>
      <c r="G667" s="83"/>
      <c r="H667" s="83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  <c r="AD667" s="140"/>
      <c r="AE667" s="140"/>
      <c r="AF667" s="140"/>
      <c r="AG667" s="140"/>
      <c r="AH667" s="140"/>
      <c r="AI667" s="140"/>
    </row>
    <row r="668">
      <c r="A668" s="139"/>
      <c r="B668" s="39"/>
      <c r="C668" s="39"/>
      <c r="D668" s="39"/>
      <c r="E668" s="39"/>
      <c r="F668" s="60"/>
      <c r="G668" s="83"/>
      <c r="H668" s="83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  <c r="AC668" s="140"/>
      <c r="AD668" s="140"/>
      <c r="AE668" s="140"/>
      <c r="AF668" s="140"/>
      <c r="AG668" s="140"/>
      <c r="AH668" s="140"/>
      <c r="AI668" s="140"/>
    </row>
    <row r="669">
      <c r="A669" s="139"/>
      <c r="B669" s="39"/>
      <c r="C669" s="39"/>
      <c r="D669" s="39"/>
      <c r="E669" s="39"/>
      <c r="F669" s="60"/>
      <c r="G669" s="83"/>
      <c r="H669" s="83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  <c r="AC669" s="140"/>
      <c r="AD669" s="140"/>
      <c r="AE669" s="140"/>
      <c r="AF669" s="140"/>
      <c r="AG669" s="140"/>
      <c r="AH669" s="140"/>
      <c r="AI669" s="140"/>
    </row>
    <row r="670">
      <c r="A670" s="139"/>
      <c r="B670" s="39"/>
      <c r="C670" s="39"/>
      <c r="D670" s="39"/>
      <c r="E670" s="39"/>
      <c r="F670" s="60"/>
      <c r="G670" s="83"/>
      <c r="H670" s="83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  <c r="AC670" s="140"/>
      <c r="AD670" s="140"/>
      <c r="AE670" s="140"/>
      <c r="AF670" s="140"/>
      <c r="AG670" s="140"/>
      <c r="AH670" s="140"/>
      <c r="AI670" s="140"/>
    </row>
    <row r="671">
      <c r="A671" s="139"/>
      <c r="B671" s="39"/>
      <c r="C671" s="39"/>
      <c r="D671" s="39"/>
      <c r="E671" s="39"/>
      <c r="F671" s="60"/>
      <c r="G671" s="83"/>
      <c r="H671" s="83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  <c r="AC671" s="140"/>
      <c r="AD671" s="140"/>
      <c r="AE671" s="140"/>
      <c r="AF671" s="140"/>
      <c r="AG671" s="140"/>
      <c r="AH671" s="140"/>
      <c r="AI671" s="140"/>
    </row>
    <row r="672">
      <c r="A672" s="139"/>
      <c r="B672" s="39"/>
      <c r="C672" s="39"/>
      <c r="D672" s="39"/>
      <c r="E672" s="39"/>
      <c r="F672" s="60"/>
      <c r="G672" s="83"/>
      <c r="H672" s="83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  <c r="AC672" s="140"/>
      <c r="AD672" s="140"/>
      <c r="AE672" s="140"/>
      <c r="AF672" s="140"/>
      <c r="AG672" s="140"/>
      <c r="AH672" s="140"/>
      <c r="AI672" s="140"/>
    </row>
    <row r="673">
      <c r="A673" s="139"/>
      <c r="B673" s="39"/>
      <c r="C673" s="39"/>
      <c r="D673" s="39"/>
      <c r="E673" s="39"/>
      <c r="F673" s="60"/>
      <c r="G673" s="83"/>
      <c r="H673" s="83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  <c r="AC673" s="140"/>
      <c r="AD673" s="140"/>
      <c r="AE673" s="140"/>
      <c r="AF673" s="140"/>
      <c r="AG673" s="140"/>
      <c r="AH673" s="140"/>
      <c r="AI673" s="140"/>
    </row>
    <row r="674">
      <c r="A674" s="139"/>
      <c r="B674" s="39"/>
      <c r="C674" s="39"/>
      <c r="D674" s="39"/>
      <c r="E674" s="39"/>
      <c r="F674" s="60"/>
      <c r="G674" s="83"/>
      <c r="H674" s="83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  <c r="AC674" s="140"/>
      <c r="AD674" s="140"/>
      <c r="AE674" s="140"/>
      <c r="AF674" s="140"/>
      <c r="AG674" s="140"/>
      <c r="AH674" s="140"/>
      <c r="AI674" s="140"/>
    </row>
    <row r="675">
      <c r="A675" s="139"/>
      <c r="B675" s="39"/>
      <c r="C675" s="39"/>
      <c r="D675" s="39"/>
      <c r="E675" s="39"/>
      <c r="F675" s="60"/>
      <c r="G675" s="83"/>
      <c r="H675" s="83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  <c r="AD675" s="140"/>
      <c r="AE675" s="140"/>
      <c r="AF675" s="140"/>
      <c r="AG675" s="140"/>
      <c r="AH675" s="140"/>
      <c r="AI675" s="140"/>
    </row>
    <row r="676">
      <c r="A676" s="139"/>
      <c r="B676" s="39"/>
      <c r="C676" s="39"/>
      <c r="D676" s="39"/>
      <c r="E676" s="39"/>
      <c r="F676" s="60"/>
      <c r="G676" s="83"/>
      <c r="H676" s="83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  <c r="AC676" s="140"/>
      <c r="AD676" s="140"/>
      <c r="AE676" s="140"/>
      <c r="AF676" s="140"/>
      <c r="AG676" s="140"/>
      <c r="AH676" s="140"/>
      <c r="AI676" s="140"/>
    </row>
    <row r="677">
      <c r="A677" s="139"/>
      <c r="B677" s="39"/>
      <c r="C677" s="39"/>
      <c r="D677" s="39"/>
      <c r="E677" s="39"/>
      <c r="F677" s="60"/>
      <c r="G677" s="83"/>
      <c r="H677" s="83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  <c r="AC677" s="140"/>
      <c r="AD677" s="140"/>
      <c r="AE677" s="140"/>
      <c r="AF677" s="140"/>
      <c r="AG677" s="140"/>
      <c r="AH677" s="140"/>
      <c r="AI677" s="140"/>
    </row>
    <row r="678">
      <c r="A678" s="139"/>
      <c r="B678" s="39"/>
      <c r="C678" s="39"/>
      <c r="D678" s="39"/>
      <c r="E678" s="39"/>
      <c r="F678" s="60"/>
      <c r="G678" s="83"/>
      <c r="H678" s="83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  <c r="AC678" s="140"/>
      <c r="AD678" s="140"/>
      <c r="AE678" s="140"/>
      <c r="AF678" s="140"/>
      <c r="AG678" s="140"/>
      <c r="AH678" s="140"/>
      <c r="AI678" s="140"/>
    </row>
    <row r="679">
      <c r="A679" s="139"/>
      <c r="B679" s="39"/>
      <c r="C679" s="39"/>
      <c r="D679" s="39"/>
      <c r="E679" s="39"/>
      <c r="F679" s="60"/>
      <c r="G679" s="83"/>
      <c r="H679" s="83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  <c r="AC679" s="140"/>
      <c r="AD679" s="140"/>
      <c r="AE679" s="140"/>
      <c r="AF679" s="140"/>
      <c r="AG679" s="140"/>
      <c r="AH679" s="140"/>
      <c r="AI679" s="140"/>
    </row>
    <row r="680">
      <c r="A680" s="139"/>
      <c r="B680" s="39"/>
      <c r="C680" s="39"/>
      <c r="D680" s="39"/>
      <c r="E680" s="39"/>
      <c r="F680" s="60"/>
      <c r="G680" s="83"/>
      <c r="H680" s="83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  <c r="AC680" s="140"/>
      <c r="AD680" s="140"/>
      <c r="AE680" s="140"/>
      <c r="AF680" s="140"/>
      <c r="AG680" s="140"/>
      <c r="AH680" s="140"/>
      <c r="AI680" s="140"/>
    </row>
    <row r="681">
      <c r="A681" s="139"/>
      <c r="B681" s="39"/>
      <c r="C681" s="39"/>
      <c r="D681" s="39"/>
      <c r="E681" s="39"/>
      <c r="F681" s="60"/>
      <c r="G681" s="83"/>
      <c r="H681" s="83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  <c r="AC681" s="140"/>
      <c r="AD681" s="140"/>
      <c r="AE681" s="140"/>
      <c r="AF681" s="140"/>
      <c r="AG681" s="140"/>
      <c r="AH681" s="140"/>
      <c r="AI681" s="140"/>
    </row>
    <row r="682">
      <c r="A682" s="139"/>
      <c r="B682" s="39"/>
      <c r="C682" s="39"/>
      <c r="D682" s="39"/>
      <c r="E682" s="39"/>
      <c r="F682" s="60"/>
      <c r="G682" s="83"/>
      <c r="H682" s="83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  <c r="AC682" s="140"/>
      <c r="AD682" s="140"/>
      <c r="AE682" s="140"/>
      <c r="AF682" s="140"/>
      <c r="AG682" s="140"/>
      <c r="AH682" s="140"/>
      <c r="AI682" s="140"/>
    </row>
    <row r="683">
      <c r="A683" s="139"/>
      <c r="B683" s="39"/>
      <c r="C683" s="39"/>
      <c r="D683" s="39"/>
      <c r="E683" s="39"/>
      <c r="F683" s="60"/>
      <c r="G683" s="83"/>
      <c r="H683" s="83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  <c r="AD683" s="140"/>
      <c r="AE683" s="140"/>
      <c r="AF683" s="140"/>
      <c r="AG683" s="140"/>
      <c r="AH683" s="140"/>
      <c r="AI683" s="140"/>
    </row>
    <row r="684">
      <c r="A684" s="139"/>
      <c r="B684" s="39"/>
      <c r="C684" s="39"/>
      <c r="D684" s="39"/>
      <c r="E684" s="39"/>
      <c r="F684" s="60"/>
      <c r="G684" s="83"/>
      <c r="H684" s="83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  <c r="AC684" s="140"/>
      <c r="AD684" s="140"/>
      <c r="AE684" s="140"/>
      <c r="AF684" s="140"/>
      <c r="AG684" s="140"/>
      <c r="AH684" s="140"/>
      <c r="AI684" s="140"/>
    </row>
    <row r="685">
      <c r="A685" s="139"/>
      <c r="B685" s="39"/>
      <c r="C685" s="39"/>
      <c r="D685" s="39"/>
      <c r="E685" s="39"/>
      <c r="F685" s="60"/>
      <c r="G685" s="83"/>
      <c r="H685" s="83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  <c r="AC685" s="140"/>
      <c r="AD685" s="140"/>
      <c r="AE685" s="140"/>
      <c r="AF685" s="140"/>
      <c r="AG685" s="140"/>
      <c r="AH685" s="140"/>
      <c r="AI685" s="140"/>
    </row>
    <row r="686">
      <c r="A686" s="139"/>
      <c r="B686" s="39"/>
      <c r="C686" s="39"/>
      <c r="D686" s="39"/>
      <c r="E686" s="39"/>
      <c r="F686" s="60"/>
      <c r="G686" s="83"/>
      <c r="H686" s="83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  <c r="AC686" s="140"/>
      <c r="AD686" s="140"/>
      <c r="AE686" s="140"/>
      <c r="AF686" s="140"/>
      <c r="AG686" s="140"/>
      <c r="AH686" s="140"/>
      <c r="AI686" s="140"/>
    </row>
    <row r="687">
      <c r="A687" s="139"/>
      <c r="B687" s="39"/>
      <c r="C687" s="39"/>
      <c r="D687" s="39"/>
      <c r="E687" s="39"/>
      <c r="F687" s="60"/>
      <c r="G687" s="83"/>
      <c r="H687" s="83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  <c r="AC687" s="140"/>
      <c r="AD687" s="140"/>
      <c r="AE687" s="140"/>
      <c r="AF687" s="140"/>
      <c r="AG687" s="140"/>
      <c r="AH687" s="140"/>
      <c r="AI687" s="140"/>
    </row>
    <row r="688">
      <c r="A688" s="139"/>
      <c r="B688" s="39"/>
      <c r="C688" s="39"/>
      <c r="D688" s="39"/>
      <c r="E688" s="39"/>
      <c r="F688" s="60"/>
      <c r="G688" s="83"/>
      <c r="H688" s="83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  <c r="AC688" s="140"/>
      <c r="AD688" s="140"/>
      <c r="AE688" s="140"/>
      <c r="AF688" s="140"/>
      <c r="AG688" s="140"/>
      <c r="AH688" s="140"/>
      <c r="AI688" s="140"/>
    </row>
    <row r="689">
      <c r="A689" s="139"/>
      <c r="B689" s="39"/>
      <c r="C689" s="39"/>
      <c r="D689" s="39"/>
      <c r="E689" s="39"/>
      <c r="F689" s="60"/>
      <c r="G689" s="83"/>
      <c r="H689" s="83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  <c r="AC689" s="140"/>
      <c r="AD689" s="140"/>
      <c r="AE689" s="140"/>
      <c r="AF689" s="140"/>
      <c r="AG689" s="140"/>
      <c r="AH689" s="140"/>
      <c r="AI689" s="140"/>
    </row>
    <row r="690">
      <c r="A690" s="139"/>
      <c r="B690" s="39"/>
      <c r="C690" s="39"/>
      <c r="D690" s="39"/>
      <c r="E690" s="39"/>
      <c r="F690" s="60"/>
      <c r="G690" s="83"/>
      <c r="H690" s="83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  <c r="AC690" s="140"/>
      <c r="AD690" s="140"/>
      <c r="AE690" s="140"/>
      <c r="AF690" s="140"/>
      <c r="AG690" s="140"/>
      <c r="AH690" s="140"/>
      <c r="AI690" s="140"/>
    </row>
    <row r="691">
      <c r="A691" s="139"/>
      <c r="B691" s="39"/>
      <c r="C691" s="39"/>
      <c r="D691" s="39"/>
      <c r="E691" s="39"/>
      <c r="F691" s="60"/>
      <c r="G691" s="83"/>
      <c r="H691" s="83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  <c r="AC691" s="140"/>
      <c r="AD691" s="140"/>
      <c r="AE691" s="140"/>
      <c r="AF691" s="140"/>
      <c r="AG691" s="140"/>
      <c r="AH691" s="140"/>
      <c r="AI691" s="140"/>
    </row>
    <row r="692">
      <c r="A692" s="139"/>
      <c r="B692" s="39"/>
      <c r="C692" s="39"/>
      <c r="D692" s="39"/>
      <c r="E692" s="39"/>
      <c r="F692" s="60"/>
      <c r="G692" s="83"/>
      <c r="H692" s="83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  <c r="AC692" s="140"/>
      <c r="AD692" s="140"/>
      <c r="AE692" s="140"/>
      <c r="AF692" s="140"/>
      <c r="AG692" s="140"/>
      <c r="AH692" s="140"/>
      <c r="AI692" s="140"/>
    </row>
    <row r="693">
      <c r="A693" s="139"/>
      <c r="B693" s="39"/>
      <c r="C693" s="39"/>
      <c r="D693" s="39"/>
      <c r="E693" s="39"/>
      <c r="F693" s="60"/>
      <c r="G693" s="83"/>
      <c r="H693" s="83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  <c r="AC693" s="140"/>
      <c r="AD693" s="140"/>
      <c r="AE693" s="140"/>
      <c r="AF693" s="140"/>
      <c r="AG693" s="140"/>
      <c r="AH693" s="140"/>
      <c r="AI693" s="140"/>
    </row>
    <row r="694">
      <c r="A694" s="139"/>
      <c r="B694" s="39"/>
      <c r="C694" s="39"/>
      <c r="D694" s="39"/>
      <c r="E694" s="39"/>
      <c r="F694" s="60"/>
      <c r="G694" s="83"/>
      <c r="H694" s="83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  <c r="AC694" s="140"/>
      <c r="AD694" s="140"/>
      <c r="AE694" s="140"/>
      <c r="AF694" s="140"/>
      <c r="AG694" s="140"/>
      <c r="AH694" s="140"/>
      <c r="AI694" s="140"/>
    </row>
    <row r="695">
      <c r="A695" s="139"/>
      <c r="B695" s="39"/>
      <c r="C695" s="39"/>
      <c r="D695" s="39"/>
      <c r="E695" s="39"/>
      <c r="F695" s="60"/>
      <c r="G695" s="83"/>
      <c r="H695" s="83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  <c r="AC695" s="140"/>
      <c r="AD695" s="140"/>
      <c r="AE695" s="140"/>
      <c r="AF695" s="140"/>
      <c r="AG695" s="140"/>
      <c r="AH695" s="140"/>
      <c r="AI695" s="140"/>
    </row>
    <row r="696">
      <c r="A696" s="139"/>
      <c r="B696" s="39"/>
      <c r="C696" s="39"/>
      <c r="D696" s="39"/>
      <c r="E696" s="39"/>
      <c r="F696" s="60"/>
      <c r="G696" s="83"/>
      <c r="H696" s="83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  <c r="AC696" s="140"/>
      <c r="AD696" s="140"/>
      <c r="AE696" s="140"/>
      <c r="AF696" s="140"/>
      <c r="AG696" s="140"/>
      <c r="AH696" s="140"/>
      <c r="AI696" s="140"/>
    </row>
    <row r="697">
      <c r="A697" s="139"/>
      <c r="B697" s="39"/>
      <c r="C697" s="39"/>
      <c r="D697" s="39"/>
      <c r="E697" s="39"/>
      <c r="F697" s="60"/>
      <c r="G697" s="83"/>
      <c r="H697" s="83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  <c r="AC697" s="140"/>
      <c r="AD697" s="140"/>
      <c r="AE697" s="140"/>
      <c r="AF697" s="140"/>
      <c r="AG697" s="140"/>
      <c r="AH697" s="140"/>
      <c r="AI697" s="140"/>
    </row>
    <row r="698">
      <c r="A698" s="139"/>
      <c r="B698" s="39"/>
      <c r="C698" s="39"/>
      <c r="D698" s="39"/>
      <c r="E698" s="39"/>
      <c r="F698" s="60"/>
      <c r="G698" s="83"/>
      <c r="H698" s="83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  <c r="AC698" s="140"/>
      <c r="AD698" s="140"/>
      <c r="AE698" s="140"/>
      <c r="AF698" s="140"/>
      <c r="AG698" s="140"/>
      <c r="AH698" s="140"/>
      <c r="AI698" s="140"/>
    </row>
    <row r="699">
      <c r="A699" s="139"/>
      <c r="B699" s="39"/>
      <c r="C699" s="39"/>
      <c r="D699" s="39"/>
      <c r="E699" s="39"/>
      <c r="F699" s="60"/>
      <c r="G699" s="83"/>
      <c r="H699" s="83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  <c r="AC699" s="140"/>
      <c r="AD699" s="140"/>
      <c r="AE699" s="140"/>
      <c r="AF699" s="140"/>
      <c r="AG699" s="140"/>
      <c r="AH699" s="140"/>
      <c r="AI699" s="140"/>
    </row>
    <row r="700">
      <c r="A700" s="139"/>
      <c r="B700" s="39"/>
      <c r="C700" s="39"/>
      <c r="D700" s="39"/>
      <c r="E700" s="39"/>
      <c r="F700" s="60"/>
      <c r="G700" s="83"/>
      <c r="H700" s="83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  <c r="AC700" s="140"/>
      <c r="AD700" s="140"/>
      <c r="AE700" s="140"/>
      <c r="AF700" s="140"/>
      <c r="AG700" s="140"/>
      <c r="AH700" s="140"/>
      <c r="AI700" s="140"/>
    </row>
    <row r="701">
      <c r="A701" s="139"/>
      <c r="B701" s="39"/>
      <c r="C701" s="39"/>
      <c r="D701" s="39"/>
      <c r="E701" s="39"/>
      <c r="F701" s="60"/>
      <c r="G701" s="83"/>
      <c r="H701" s="83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  <c r="AC701" s="140"/>
      <c r="AD701" s="140"/>
      <c r="AE701" s="140"/>
      <c r="AF701" s="140"/>
      <c r="AG701" s="140"/>
      <c r="AH701" s="140"/>
      <c r="AI701" s="140"/>
    </row>
    <row r="702">
      <c r="A702" s="139"/>
      <c r="B702" s="39"/>
      <c r="C702" s="39"/>
      <c r="D702" s="39"/>
      <c r="E702" s="39"/>
      <c r="F702" s="60"/>
      <c r="G702" s="83"/>
      <c r="H702" s="83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  <c r="AC702" s="140"/>
      <c r="AD702" s="140"/>
      <c r="AE702" s="140"/>
      <c r="AF702" s="140"/>
      <c r="AG702" s="140"/>
      <c r="AH702" s="140"/>
      <c r="AI702" s="140"/>
    </row>
    <row r="703">
      <c r="A703" s="139"/>
      <c r="B703" s="39"/>
      <c r="C703" s="39"/>
      <c r="D703" s="39"/>
      <c r="E703" s="39"/>
      <c r="F703" s="60"/>
      <c r="G703" s="83"/>
      <c r="H703" s="83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140"/>
      <c r="AD703" s="140"/>
      <c r="AE703" s="140"/>
      <c r="AF703" s="140"/>
      <c r="AG703" s="140"/>
      <c r="AH703" s="140"/>
      <c r="AI703" s="140"/>
    </row>
    <row r="704">
      <c r="A704" s="139"/>
      <c r="B704" s="39"/>
      <c r="C704" s="39"/>
      <c r="D704" s="39"/>
      <c r="E704" s="39"/>
      <c r="F704" s="60"/>
      <c r="G704" s="83"/>
      <c r="H704" s="83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  <c r="AC704" s="140"/>
      <c r="AD704" s="140"/>
      <c r="AE704" s="140"/>
      <c r="AF704" s="140"/>
      <c r="AG704" s="140"/>
      <c r="AH704" s="140"/>
      <c r="AI704" s="140"/>
    </row>
    <row r="705">
      <c r="A705" s="139"/>
      <c r="B705" s="39"/>
      <c r="C705" s="39"/>
      <c r="D705" s="39"/>
      <c r="E705" s="39"/>
      <c r="F705" s="60"/>
      <c r="G705" s="83"/>
      <c r="H705" s="83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  <c r="AC705" s="140"/>
      <c r="AD705" s="140"/>
      <c r="AE705" s="140"/>
      <c r="AF705" s="140"/>
      <c r="AG705" s="140"/>
      <c r="AH705" s="140"/>
      <c r="AI705" s="140"/>
    </row>
    <row r="706">
      <c r="A706" s="139"/>
      <c r="B706" s="39"/>
      <c r="C706" s="39"/>
      <c r="D706" s="39"/>
      <c r="E706" s="39"/>
      <c r="F706" s="60"/>
      <c r="G706" s="83"/>
      <c r="H706" s="83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  <c r="AC706" s="140"/>
      <c r="AD706" s="140"/>
      <c r="AE706" s="140"/>
      <c r="AF706" s="140"/>
      <c r="AG706" s="140"/>
      <c r="AH706" s="140"/>
      <c r="AI706" s="140"/>
    </row>
    <row r="707">
      <c r="A707" s="139"/>
      <c r="B707" s="39"/>
      <c r="C707" s="39"/>
      <c r="D707" s="39"/>
      <c r="E707" s="39"/>
      <c r="F707" s="60"/>
      <c r="G707" s="83"/>
      <c r="H707" s="83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  <c r="AC707" s="140"/>
      <c r="AD707" s="140"/>
      <c r="AE707" s="140"/>
      <c r="AF707" s="140"/>
      <c r="AG707" s="140"/>
      <c r="AH707" s="140"/>
      <c r="AI707" s="140"/>
    </row>
    <row r="708">
      <c r="A708" s="139"/>
      <c r="B708" s="39"/>
      <c r="C708" s="39"/>
      <c r="D708" s="39"/>
      <c r="E708" s="39"/>
      <c r="F708" s="60"/>
      <c r="G708" s="83"/>
      <c r="H708" s="83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  <c r="AC708" s="140"/>
      <c r="AD708" s="140"/>
      <c r="AE708" s="140"/>
      <c r="AF708" s="140"/>
      <c r="AG708" s="140"/>
      <c r="AH708" s="140"/>
      <c r="AI708" s="140"/>
    </row>
    <row r="709">
      <c r="A709" s="139"/>
      <c r="B709" s="39"/>
      <c r="C709" s="39"/>
      <c r="D709" s="39"/>
      <c r="E709" s="39"/>
      <c r="F709" s="60"/>
      <c r="G709" s="83"/>
      <c r="H709" s="83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  <c r="AC709" s="140"/>
      <c r="AD709" s="140"/>
      <c r="AE709" s="140"/>
      <c r="AF709" s="140"/>
      <c r="AG709" s="140"/>
      <c r="AH709" s="140"/>
      <c r="AI709" s="140"/>
    </row>
    <row r="710">
      <c r="A710" s="139"/>
      <c r="B710" s="39"/>
      <c r="C710" s="39"/>
      <c r="D710" s="39"/>
      <c r="E710" s="39"/>
      <c r="F710" s="60"/>
      <c r="G710" s="83"/>
      <c r="H710" s="83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  <c r="AC710" s="140"/>
      <c r="AD710" s="140"/>
      <c r="AE710" s="140"/>
      <c r="AF710" s="140"/>
      <c r="AG710" s="140"/>
      <c r="AH710" s="140"/>
      <c r="AI710" s="140"/>
    </row>
    <row r="711">
      <c r="A711" s="139"/>
      <c r="B711" s="39"/>
      <c r="C711" s="39"/>
      <c r="D711" s="39"/>
      <c r="E711" s="39"/>
      <c r="F711" s="60"/>
      <c r="G711" s="83"/>
      <c r="H711" s="83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  <c r="AC711" s="140"/>
      <c r="AD711" s="140"/>
      <c r="AE711" s="140"/>
      <c r="AF711" s="140"/>
      <c r="AG711" s="140"/>
      <c r="AH711" s="140"/>
      <c r="AI711" s="140"/>
    </row>
    <row r="712">
      <c r="A712" s="139"/>
      <c r="B712" s="39"/>
      <c r="C712" s="39"/>
      <c r="D712" s="39"/>
      <c r="E712" s="39"/>
      <c r="F712" s="60"/>
      <c r="G712" s="83"/>
      <c r="H712" s="83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  <c r="AC712" s="140"/>
      <c r="AD712" s="140"/>
      <c r="AE712" s="140"/>
      <c r="AF712" s="140"/>
      <c r="AG712" s="140"/>
      <c r="AH712" s="140"/>
      <c r="AI712" s="140"/>
    </row>
    <row r="713">
      <c r="A713" s="139"/>
      <c r="B713" s="39"/>
      <c r="C713" s="39"/>
      <c r="D713" s="39"/>
      <c r="E713" s="39"/>
      <c r="F713" s="60"/>
      <c r="G713" s="83"/>
      <c r="H713" s="83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  <c r="AC713" s="140"/>
      <c r="AD713" s="140"/>
      <c r="AE713" s="140"/>
      <c r="AF713" s="140"/>
      <c r="AG713" s="140"/>
      <c r="AH713" s="140"/>
      <c r="AI713" s="140"/>
    </row>
    <row r="714">
      <c r="A714" s="139"/>
      <c r="B714" s="39"/>
      <c r="C714" s="39"/>
      <c r="D714" s="39"/>
      <c r="E714" s="39"/>
      <c r="F714" s="60"/>
      <c r="G714" s="83"/>
      <c r="H714" s="83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  <c r="AC714" s="140"/>
      <c r="AD714" s="140"/>
      <c r="AE714" s="140"/>
      <c r="AF714" s="140"/>
      <c r="AG714" s="140"/>
      <c r="AH714" s="140"/>
      <c r="AI714" s="140"/>
    </row>
    <row r="715">
      <c r="A715" s="139"/>
      <c r="B715" s="39"/>
      <c r="C715" s="39"/>
      <c r="D715" s="39"/>
      <c r="E715" s="39"/>
      <c r="F715" s="60"/>
      <c r="G715" s="83"/>
      <c r="H715" s="83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  <c r="AC715" s="140"/>
      <c r="AD715" s="140"/>
      <c r="AE715" s="140"/>
      <c r="AF715" s="140"/>
      <c r="AG715" s="140"/>
      <c r="AH715" s="140"/>
      <c r="AI715" s="140"/>
    </row>
    <row r="716">
      <c r="A716" s="139"/>
      <c r="B716" s="39"/>
      <c r="C716" s="39"/>
      <c r="D716" s="39"/>
      <c r="E716" s="39"/>
      <c r="F716" s="60"/>
      <c r="G716" s="83"/>
      <c r="H716" s="83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  <c r="AC716" s="140"/>
      <c r="AD716" s="140"/>
      <c r="AE716" s="140"/>
      <c r="AF716" s="140"/>
      <c r="AG716" s="140"/>
      <c r="AH716" s="140"/>
      <c r="AI716" s="140"/>
    </row>
    <row r="717">
      <c r="A717" s="139"/>
      <c r="B717" s="39"/>
      <c r="C717" s="39"/>
      <c r="D717" s="39"/>
      <c r="E717" s="39"/>
      <c r="F717" s="60"/>
      <c r="G717" s="83"/>
      <c r="H717" s="83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  <c r="AD717" s="140"/>
      <c r="AE717" s="140"/>
      <c r="AF717" s="140"/>
      <c r="AG717" s="140"/>
      <c r="AH717" s="140"/>
      <c r="AI717" s="140"/>
    </row>
    <row r="718">
      <c r="A718" s="139"/>
      <c r="B718" s="39"/>
      <c r="C718" s="39"/>
      <c r="D718" s="39"/>
      <c r="E718" s="39"/>
      <c r="F718" s="60"/>
      <c r="G718" s="83"/>
      <c r="H718" s="83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  <c r="AC718" s="140"/>
      <c r="AD718" s="140"/>
      <c r="AE718" s="140"/>
      <c r="AF718" s="140"/>
      <c r="AG718" s="140"/>
      <c r="AH718" s="140"/>
      <c r="AI718" s="140"/>
    </row>
    <row r="719">
      <c r="A719" s="139"/>
      <c r="B719" s="39"/>
      <c r="C719" s="39"/>
      <c r="D719" s="39"/>
      <c r="E719" s="39"/>
      <c r="F719" s="60"/>
      <c r="G719" s="83"/>
      <c r="H719" s="83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  <c r="AC719" s="140"/>
      <c r="AD719" s="140"/>
      <c r="AE719" s="140"/>
      <c r="AF719" s="140"/>
      <c r="AG719" s="140"/>
      <c r="AH719" s="140"/>
      <c r="AI719" s="140"/>
    </row>
    <row r="720">
      <c r="A720" s="139"/>
      <c r="B720" s="39"/>
      <c r="C720" s="39"/>
      <c r="D720" s="39"/>
      <c r="E720" s="39"/>
      <c r="F720" s="60"/>
      <c r="G720" s="83"/>
      <c r="H720" s="83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  <c r="AC720" s="140"/>
      <c r="AD720" s="140"/>
      <c r="AE720" s="140"/>
      <c r="AF720" s="140"/>
      <c r="AG720" s="140"/>
      <c r="AH720" s="140"/>
      <c r="AI720" s="140"/>
    </row>
    <row r="721">
      <c r="A721" s="139"/>
      <c r="B721" s="39"/>
      <c r="C721" s="39"/>
      <c r="D721" s="39"/>
      <c r="E721" s="39"/>
      <c r="F721" s="60"/>
      <c r="G721" s="83"/>
      <c r="H721" s="83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  <c r="AC721" s="140"/>
      <c r="AD721" s="140"/>
      <c r="AE721" s="140"/>
      <c r="AF721" s="140"/>
      <c r="AG721" s="140"/>
      <c r="AH721" s="140"/>
      <c r="AI721" s="140"/>
    </row>
    <row r="722">
      <c r="A722" s="139"/>
      <c r="B722" s="39"/>
      <c r="C722" s="39"/>
      <c r="D722" s="39"/>
      <c r="E722" s="39"/>
      <c r="F722" s="60"/>
      <c r="G722" s="83"/>
      <c r="H722" s="83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  <c r="AC722" s="140"/>
      <c r="AD722" s="140"/>
      <c r="AE722" s="140"/>
      <c r="AF722" s="140"/>
      <c r="AG722" s="140"/>
      <c r="AH722" s="140"/>
      <c r="AI722" s="140"/>
    </row>
    <row r="723">
      <c r="A723" s="139"/>
      <c r="B723" s="39"/>
      <c r="C723" s="39"/>
      <c r="D723" s="39"/>
      <c r="E723" s="39"/>
      <c r="F723" s="60"/>
      <c r="G723" s="83"/>
      <c r="H723" s="83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  <c r="AC723" s="140"/>
      <c r="AD723" s="140"/>
      <c r="AE723" s="140"/>
      <c r="AF723" s="140"/>
      <c r="AG723" s="140"/>
      <c r="AH723" s="140"/>
      <c r="AI723" s="140"/>
    </row>
    <row r="724">
      <c r="A724" s="139"/>
      <c r="B724" s="39"/>
      <c r="C724" s="39"/>
      <c r="D724" s="39"/>
      <c r="E724" s="39"/>
      <c r="F724" s="60"/>
      <c r="G724" s="83"/>
      <c r="H724" s="83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  <c r="AC724" s="140"/>
      <c r="AD724" s="140"/>
      <c r="AE724" s="140"/>
      <c r="AF724" s="140"/>
      <c r="AG724" s="140"/>
      <c r="AH724" s="140"/>
      <c r="AI724" s="140"/>
    </row>
    <row r="725">
      <c r="A725" s="139"/>
      <c r="B725" s="39"/>
      <c r="C725" s="39"/>
      <c r="D725" s="39"/>
      <c r="E725" s="39"/>
      <c r="F725" s="60"/>
      <c r="G725" s="83"/>
      <c r="H725" s="83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  <c r="AC725" s="140"/>
      <c r="AD725" s="140"/>
      <c r="AE725" s="140"/>
      <c r="AF725" s="140"/>
      <c r="AG725" s="140"/>
      <c r="AH725" s="140"/>
      <c r="AI725" s="140"/>
    </row>
    <row r="726">
      <c r="A726" s="139"/>
      <c r="B726" s="39"/>
      <c r="C726" s="39"/>
      <c r="D726" s="39"/>
      <c r="E726" s="39"/>
      <c r="F726" s="60"/>
      <c r="G726" s="83"/>
      <c r="H726" s="83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  <c r="AC726" s="140"/>
      <c r="AD726" s="140"/>
      <c r="AE726" s="140"/>
      <c r="AF726" s="140"/>
      <c r="AG726" s="140"/>
      <c r="AH726" s="140"/>
      <c r="AI726" s="140"/>
    </row>
    <row r="727">
      <c r="A727" s="139"/>
      <c r="B727" s="39"/>
      <c r="C727" s="39"/>
      <c r="D727" s="39"/>
      <c r="E727" s="39"/>
      <c r="F727" s="60"/>
      <c r="G727" s="83"/>
      <c r="H727" s="83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  <c r="AC727" s="140"/>
      <c r="AD727" s="140"/>
      <c r="AE727" s="140"/>
      <c r="AF727" s="140"/>
      <c r="AG727" s="140"/>
      <c r="AH727" s="140"/>
      <c r="AI727" s="140"/>
    </row>
    <row r="728">
      <c r="A728" s="139"/>
      <c r="B728" s="39"/>
      <c r="C728" s="39"/>
      <c r="D728" s="39"/>
      <c r="E728" s="39"/>
      <c r="F728" s="60"/>
      <c r="G728" s="83"/>
      <c r="H728" s="83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  <c r="AC728" s="140"/>
      <c r="AD728" s="140"/>
      <c r="AE728" s="140"/>
      <c r="AF728" s="140"/>
      <c r="AG728" s="140"/>
      <c r="AH728" s="140"/>
      <c r="AI728" s="140"/>
    </row>
    <row r="729">
      <c r="A729" s="139"/>
      <c r="B729" s="39"/>
      <c r="C729" s="39"/>
      <c r="D729" s="39"/>
      <c r="E729" s="39"/>
      <c r="F729" s="60"/>
      <c r="G729" s="83"/>
      <c r="H729" s="83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  <c r="AC729" s="140"/>
      <c r="AD729" s="140"/>
      <c r="AE729" s="140"/>
      <c r="AF729" s="140"/>
      <c r="AG729" s="140"/>
      <c r="AH729" s="140"/>
      <c r="AI729" s="140"/>
    </row>
    <row r="730">
      <c r="A730" s="139"/>
      <c r="B730" s="39"/>
      <c r="C730" s="39"/>
      <c r="D730" s="39"/>
      <c r="E730" s="39"/>
      <c r="F730" s="60"/>
      <c r="G730" s="83"/>
      <c r="H730" s="83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  <c r="AC730" s="140"/>
      <c r="AD730" s="140"/>
      <c r="AE730" s="140"/>
      <c r="AF730" s="140"/>
      <c r="AG730" s="140"/>
      <c r="AH730" s="140"/>
      <c r="AI730" s="140"/>
    </row>
    <row r="731">
      <c r="A731" s="139"/>
      <c r="B731" s="39"/>
      <c r="C731" s="39"/>
      <c r="D731" s="39"/>
      <c r="E731" s="39"/>
      <c r="F731" s="60"/>
      <c r="G731" s="83"/>
      <c r="H731" s="83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  <c r="AC731" s="140"/>
      <c r="AD731" s="140"/>
      <c r="AE731" s="140"/>
      <c r="AF731" s="140"/>
      <c r="AG731" s="140"/>
      <c r="AH731" s="140"/>
      <c r="AI731" s="140"/>
    </row>
    <row r="732">
      <c r="A732" s="139"/>
      <c r="B732" s="39"/>
      <c r="C732" s="39"/>
      <c r="D732" s="39"/>
      <c r="E732" s="39"/>
      <c r="F732" s="60"/>
      <c r="G732" s="83"/>
      <c r="H732" s="83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  <c r="AC732" s="140"/>
      <c r="AD732" s="140"/>
      <c r="AE732" s="140"/>
      <c r="AF732" s="140"/>
      <c r="AG732" s="140"/>
      <c r="AH732" s="140"/>
      <c r="AI732" s="140"/>
    </row>
    <row r="733">
      <c r="A733" s="139"/>
      <c r="B733" s="39"/>
      <c r="C733" s="39"/>
      <c r="D733" s="39"/>
      <c r="E733" s="39"/>
      <c r="F733" s="60"/>
      <c r="G733" s="83"/>
      <c r="H733" s="83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</row>
    <row r="734">
      <c r="A734" s="139"/>
      <c r="B734" s="39"/>
      <c r="C734" s="39"/>
      <c r="D734" s="39"/>
      <c r="E734" s="39"/>
      <c r="F734" s="60"/>
      <c r="G734" s="83"/>
      <c r="H734" s="83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  <c r="AC734" s="140"/>
      <c r="AD734" s="140"/>
      <c r="AE734" s="140"/>
      <c r="AF734" s="140"/>
      <c r="AG734" s="140"/>
      <c r="AH734" s="140"/>
      <c r="AI734" s="140"/>
    </row>
    <row r="735">
      <c r="A735" s="139"/>
      <c r="B735" s="39"/>
      <c r="C735" s="39"/>
      <c r="D735" s="39"/>
      <c r="E735" s="39"/>
      <c r="F735" s="60"/>
      <c r="G735" s="83"/>
      <c r="H735" s="83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  <c r="AC735" s="140"/>
      <c r="AD735" s="140"/>
      <c r="AE735" s="140"/>
      <c r="AF735" s="140"/>
      <c r="AG735" s="140"/>
      <c r="AH735" s="140"/>
      <c r="AI735" s="140"/>
    </row>
    <row r="736">
      <c r="A736" s="139"/>
      <c r="B736" s="39"/>
      <c r="C736" s="39"/>
      <c r="D736" s="39"/>
      <c r="E736" s="39"/>
      <c r="F736" s="60"/>
      <c r="G736" s="83"/>
      <c r="H736" s="83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  <c r="AC736" s="140"/>
      <c r="AD736" s="140"/>
      <c r="AE736" s="140"/>
      <c r="AF736" s="140"/>
      <c r="AG736" s="140"/>
      <c r="AH736" s="140"/>
      <c r="AI736" s="140"/>
    </row>
    <row r="737">
      <c r="A737" s="139"/>
      <c r="B737" s="39"/>
      <c r="C737" s="39"/>
      <c r="D737" s="39"/>
      <c r="E737" s="39"/>
      <c r="F737" s="60"/>
      <c r="G737" s="83"/>
      <c r="H737" s="83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  <c r="AC737" s="140"/>
      <c r="AD737" s="140"/>
      <c r="AE737" s="140"/>
      <c r="AF737" s="140"/>
      <c r="AG737" s="140"/>
      <c r="AH737" s="140"/>
      <c r="AI737" s="140"/>
    </row>
    <row r="738">
      <c r="A738" s="139"/>
      <c r="B738" s="39"/>
      <c r="C738" s="39"/>
      <c r="D738" s="39"/>
      <c r="E738" s="39"/>
      <c r="F738" s="60"/>
      <c r="G738" s="83"/>
      <c r="H738" s="83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  <c r="AC738" s="140"/>
      <c r="AD738" s="140"/>
      <c r="AE738" s="140"/>
      <c r="AF738" s="140"/>
      <c r="AG738" s="140"/>
      <c r="AH738" s="140"/>
      <c r="AI738" s="140"/>
    </row>
    <row r="739">
      <c r="A739" s="139"/>
      <c r="B739" s="39"/>
      <c r="C739" s="39"/>
      <c r="D739" s="39"/>
      <c r="E739" s="39"/>
      <c r="F739" s="60"/>
      <c r="G739" s="83"/>
      <c r="H739" s="83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140"/>
      <c r="AD739" s="140"/>
      <c r="AE739" s="140"/>
      <c r="AF739" s="140"/>
      <c r="AG739" s="140"/>
      <c r="AH739" s="140"/>
      <c r="AI739" s="140"/>
    </row>
    <row r="740">
      <c r="A740" s="139"/>
      <c r="B740" s="39"/>
      <c r="C740" s="39"/>
      <c r="D740" s="39"/>
      <c r="E740" s="39"/>
      <c r="F740" s="60"/>
      <c r="G740" s="83"/>
      <c r="H740" s="83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  <c r="AC740" s="140"/>
      <c r="AD740" s="140"/>
      <c r="AE740" s="140"/>
      <c r="AF740" s="140"/>
      <c r="AG740" s="140"/>
      <c r="AH740" s="140"/>
      <c r="AI740" s="140"/>
    </row>
    <row r="741">
      <c r="A741" s="139"/>
      <c r="B741" s="39"/>
      <c r="C741" s="39"/>
      <c r="D741" s="39"/>
      <c r="E741" s="39"/>
      <c r="F741" s="60"/>
      <c r="G741" s="83"/>
      <c r="H741" s="83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  <c r="AD741" s="140"/>
      <c r="AE741" s="140"/>
      <c r="AF741" s="140"/>
      <c r="AG741" s="140"/>
      <c r="AH741" s="140"/>
      <c r="AI741" s="140"/>
    </row>
    <row r="742">
      <c r="A742" s="139"/>
      <c r="B742" s="39"/>
      <c r="C742" s="39"/>
      <c r="D742" s="39"/>
      <c r="E742" s="39"/>
      <c r="F742" s="60"/>
      <c r="G742" s="83"/>
      <c r="H742" s="83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  <c r="AC742" s="140"/>
      <c r="AD742" s="140"/>
      <c r="AE742" s="140"/>
      <c r="AF742" s="140"/>
      <c r="AG742" s="140"/>
      <c r="AH742" s="140"/>
      <c r="AI742" s="140"/>
    </row>
    <row r="743">
      <c r="A743" s="139"/>
      <c r="B743" s="39"/>
      <c r="C743" s="39"/>
      <c r="D743" s="39"/>
      <c r="E743" s="39"/>
      <c r="F743" s="60"/>
      <c r="G743" s="83"/>
      <c r="H743" s="83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140"/>
      <c r="AD743" s="140"/>
      <c r="AE743" s="140"/>
      <c r="AF743" s="140"/>
      <c r="AG743" s="140"/>
      <c r="AH743" s="140"/>
      <c r="AI743" s="140"/>
    </row>
    <row r="744">
      <c r="A744" s="139"/>
      <c r="B744" s="39"/>
      <c r="C744" s="39"/>
      <c r="D744" s="39"/>
      <c r="E744" s="39"/>
      <c r="F744" s="60"/>
      <c r="G744" s="83"/>
      <c r="H744" s="83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  <c r="AC744" s="140"/>
      <c r="AD744" s="140"/>
      <c r="AE744" s="140"/>
      <c r="AF744" s="140"/>
      <c r="AG744" s="140"/>
      <c r="AH744" s="140"/>
      <c r="AI744" s="140"/>
    </row>
    <row r="745">
      <c r="A745" s="139"/>
      <c r="B745" s="39"/>
      <c r="C745" s="39"/>
      <c r="D745" s="39"/>
      <c r="E745" s="39"/>
      <c r="F745" s="60"/>
      <c r="G745" s="83"/>
      <c r="H745" s="83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  <c r="AC745" s="140"/>
      <c r="AD745" s="140"/>
      <c r="AE745" s="140"/>
      <c r="AF745" s="140"/>
      <c r="AG745" s="140"/>
      <c r="AH745" s="140"/>
      <c r="AI745" s="140"/>
    </row>
    <row r="746">
      <c r="A746" s="139"/>
      <c r="B746" s="39"/>
      <c r="C746" s="39"/>
      <c r="D746" s="39"/>
      <c r="E746" s="39"/>
      <c r="F746" s="60"/>
      <c r="G746" s="83"/>
      <c r="H746" s="83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  <c r="AC746" s="140"/>
      <c r="AD746" s="140"/>
      <c r="AE746" s="140"/>
      <c r="AF746" s="140"/>
      <c r="AG746" s="140"/>
      <c r="AH746" s="140"/>
      <c r="AI746" s="140"/>
    </row>
    <row r="747">
      <c r="A747" s="139"/>
      <c r="B747" s="39"/>
      <c r="C747" s="39"/>
      <c r="D747" s="39"/>
      <c r="E747" s="39"/>
      <c r="F747" s="60"/>
      <c r="G747" s="83"/>
      <c r="H747" s="83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  <c r="AC747" s="140"/>
      <c r="AD747" s="140"/>
      <c r="AE747" s="140"/>
      <c r="AF747" s="140"/>
      <c r="AG747" s="140"/>
      <c r="AH747" s="140"/>
      <c r="AI747" s="140"/>
    </row>
    <row r="748">
      <c r="A748" s="139"/>
      <c r="B748" s="39"/>
      <c r="C748" s="39"/>
      <c r="D748" s="39"/>
      <c r="E748" s="39"/>
      <c r="F748" s="60"/>
      <c r="G748" s="83"/>
      <c r="H748" s="83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  <c r="AC748" s="140"/>
      <c r="AD748" s="140"/>
      <c r="AE748" s="140"/>
      <c r="AF748" s="140"/>
      <c r="AG748" s="140"/>
      <c r="AH748" s="140"/>
      <c r="AI748" s="140"/>
    </row>
    <row r="749">
      <c r="A749" s="139"/>
      <c r="B749" s="39"/>
      <c r="C749" s="39"/>
      <c r="D749" s="39"/>
      <c r="E749" s="39"/>
      <c r="F749" s="60"/>
      <c r="G749" s="83"/>
      <c r="H749" s="83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  <c r="AC749" s="140"/>
      <c r="AD749" s="140"/>
      <c r="AE749" s="140"/>
      <c r="AF749" s="140"/>
      <c r="AG749" s="140"/>
      <c r="AH749" s="140"/>
      <c r="AI749" s="140"/>
    </row>
    <row r="750">
      <c r="A750" s="139"/>
      <c r="B750" s="39"/>
      <c r="C750" s="39"/>
      <c r="D750" s="39"/>
      <c r="E750" s="39"/>
      <c r="F750" s="60"/>
      <c r="G750" s="83"/>
      <c r="H750" s="83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  <c r="AC750" s="140"/>
      <c r="AD750" s="140"/>
      <c r="AE750" s="140"/>
      <c r="AF750" s="140"/>
      <c r="AG750" s="140"/>
      <c r="AH750" s="140"/>
      <c r="AI750" s="140"/>
    </row>
    <row r="751">
      <c r="A751" s="139"/>
      <c r="B751" s="39"/>
      <c r="C751" s="39"/>
      <c r="D751" s="39"/>
      <c r="E751" s="39"/>
      <c r="F751" s="60"/>
      <c r="G751" s="83"/>
      <c r="H751" s="83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  <c r="AC751" s="140"/>
      <c r="AD751" s="140"/>
      <c r="AE751" s="140"/>
      <c r="AF751" s="140"/>
      <c r="AG751" s="140"/>
      <c r="AH751" s="140"/>
      <c r="AI751" s="140"/>
    </row>
    <row r="752">
      <c r="A752" s="139"/>
      <c r="B752" s="39"/>
      <c r="C752" s="39"/>
      <c r="D752" s="39"/>
      <c r="E752" s="39"/>
      <c r="F752" s="60"/>
      <c r="G752" s="83"/>
      <c r="H752" s="83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  <c r="AC752" s="140"/>
      <c r="AD752" s="140"/>
      <c r="AE752" s="140"/>
      <c r="AF752" s="140"/>
      <c r="AG752" s="140"/>
      <c r="AH752" s="140"/>
      <c r="AI752" s="140"/>
    </row>
    <row r="753">
      <c r="A753" s="139"/>
      <c r="B753" s="39"/>
      <c r="C753" s="39"/>
      <c r="D753" s="39"/>
      <c r="E753" s="39"/>
      <c r="F753" s="60"/>
      <c r="G753" s="83"/>
      <c r="H753" s="83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  <c r="AC753" s="140"/>
      <c r="AD753" s="140"/>
      <c r="AE753" s="140"/>
      <c r="AF753" s="140"/>
      <c r="AG753" s="140"/>
      <c r="AH753" s="140"/>
      <c r="AI753" s="140"/>
    </row>
    <row r="754">
      <c r="A754" s="139"/>
      <c r="B754" s="39"/>
      <c r="C754" s="39"/>
      <c r="D754" s="39"/>
      <c r="E754" s="39"/>
      <c r="F754" s="60"/>
      <c r="G754" s="83"/>
      <c r="H754" s="83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  <c r="AC754" s="140"/>
      <c r="AD754" s="140"/>
      <c r="AE754" s="140"/>
      <c r="AF754" s="140"/>
      <c r="AG754" s="140"/>
      <c r="AH754" s="140"/>
      <c r="AI754" s="140"/>
    </row>
    <row r="755">
      <c r="A755" s="139"/>
      <c r="B755" s="39"/>
      <c r="C755" s="39"/>
      <c r="D755" s="39"/>
      <c r="E755" s="39"/>
      <c r="F755" s="60"/>
      <c r="G755" s="83"/>
      <c r="H755" s="83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  <c r="AC755" s="140"/>
      <c r="AD755" s="140"/>
      <c r="AE755" s="140"/>
      <c r="AF755" s="140"/>
      <c r="AG755" s="140"/>
      <c r="AH755" s="140"/>
      <c r="AI755" s="140"/>
    </row>
    <row r="756">
      <c r="A756" s="139"/>
      <c r="B756" s="39"/>
      <c r="C756" s="39"/>
      <c r="D756" s="39"/>
      <c r="E756" s="39"/>
      <c r="F756" s="60"/>
      <c r="G756" s="83"/>
      <c r="H756" s="83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  <c r="AC756" s="140"/>
      <c r="AD756" s="140"/>
      <c r="AE756" s="140"/>
      <c r="AF756" s="140"/>
      <c r="AG756" s="140"/>
      <c r="AH756" s="140"/>
      <c r="AI756" s="140"/>
    </row>
    <row r="757">
      <c r="A757" s="139"/>
      <c r="B757" s="39"/>
      <c r="C757" s="39"/>
      <c r="D757" s="39"/>
      <c r="E757" s="39"/>
      <c r="F757" s="60"/>
      <c r="G757" s="83"/>
      <c r="H757" s="83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  <c r="AC757" s="140"/>
      <c r="AD757" s="140"/>
      <c r="AE757" s="140"/>
      <c r="AF757" s="140"/>
      <c r="AG757" s="140"/>
      <c r="AH757" s="140"/>
      <c r="AI757" s="140"/>
    </row>
    <row r="758">
      <c r="A758" s="139"/>
      <c r="B758" s="39"/>
      <c r="C758" s="39"/>
      <c r="D758" s="39"/>
      <c r="E758" s="39"/>
      <c r="F758" s="60"/>
      <c r="G758" s="83"/>
      <c r="H758" s="83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  <c r="AC758" s="140"/>
      <c r="AD758" s="140"/>
      <c r="AE758" s="140"/>
      <c r="AF758" s="140"/>
      <c r="AG758" s="140"/>
      <c r="AH758" s="140"/>
      <c r="AI758" s="140"/>
    </row>
    <row r="759">
      <c r="A759" s="139"/>
      <c r="B759" s="39"/>
      <c r="C759" s="39"/>
      <c r="D759" s="39"/>
      <c r="E759" s="39"/>
      <c r="F759" s="60"/>
      <c r="G759" s="83"/>
      <c r="H759" s="83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  <c r="AC759" s="140"/>
      <c r="AD759" s="140"/>
      <c r="AE759" s="140"/>
      <c r="AF759" s="140"/>
      <c r="AG759" s="140"/>
      <c r="AH759" s="140"/>
      <c r="AI759" s="140"/>
    </row>
    <row r="760">
      <c r="A760" s="139"/>
      <c r="B760" s="39"/>
      <c r="C760" s="39"/>
      <c r="D760" s="39"/>
      <c r="E760" s="39"/>
      <c r="F760" s="60"/>
      <c r="G760" s="83"/>
      <c r="H760" s="83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  <c r="AC760" s="140"/>
      <c r="AD760" s="140"/>
      <c r="AE760" s="140"/>
      <c r="AF760" s="140"/>
      <c r="AG760" s="140"/>
      <c r="AH760" s="140"/>
      <c r="AI760" s="140"/>
    </row>
    <row r="761">
      <c r="A761" s="139"/>
      <c r="B761" s="39"/>
      <c r="C761" s="39"/>
      <c r="D761" s="39"/>
      <c r="E761" s="39"/>
      <c r="F761" s="60"/>
      <c r="G761" s="83"/>
      <c r="H761" s="83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  <c r="AC761" s="140"/>
      <c r="AD761" s="140"/>
      <c r="AE761" s="140"/>
      <c r="AF761" s="140"/>
      <c r="AG761" s="140"/>
      <c r="AH761" s="140"/>
      <c r="AI761" s="140"/>
    </row>
    <row r="762">
      <c r="A762" s="139"/>
      <c r="B762" s="39"/>
      <c r="C762" s="39"/>
      <c r="D762" s="39"/>
      <c r="E762" s="39"/>
      <c r="F762" s="60"/>
      <c r="G762" s="83"/>
      <c r="H762" s="83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  <c r="AC762" s="140"/>
      <c r="AD762" s="140"/>
      <c r="AE762" s="140"/>
      <c r="AF762" s="140"/>
      <c r="AG762" s="140"/>
      <c r="AH762" s="140"/>
      <c r="AI762" s="140"/>
    </row>
    <row r="763">
      <c r="A763" s="139"/>
      <c r="B763" s="39"/>
      <c r="C763" s="39"/>
      <c r="D763" s="39"/>
      <c r="E763" s="39"/>
      <c r="F763" s="60"/>
      <c r="G763" s="83"/>
      <c r="H763" s="83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  <c r="AC763" s="140"/>
      <c r="AD763" s="140"/>
      <c r="AE763" s="140"/>
      <c r="AF763" s="140"/>
      <c r="AG763" s="140"/>
      <c r="AH763" s="140"/>
      <c r="AI763" s="140"/>
    </row>
    <row r="764">
      <c r="A764" s="139"/>
      <c r="B764" s="39"/>
      <c r="C764" s="39"/>
      <c r="D764" s="39"/>
      <c r="E764" s="39"/>
      <c r="F764" s="60"/>
      <c r="G764" s="83"/>
      <c r="H764" s="83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  <c r="AC764" s="140"/>
      <c r="AD764" s="140"/>
      <c r="AE764" s="140"/>
      <c r="AF764" s="140"/>
      <c r="AG764" s="140"/>
      <c r="AH764" s="140"/>
      <c r="AI764" s="140"/>
    </row>
    <row r="765">
      <c r="A765" s="139"/>
      <c r="B765" s="39"/>
      <c r="C765" s="39"/>
      <c r="D765" s="39"/>
      <c r="E765" s="39"/>
      <c r="F765" s="60"/>
      <c r="G765" s="83"/>
      <c r="H765" s="83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  <c r="AC765" s="140"/>
      <c r="AD765" s="140"/>
      <c r="AE765" s="140"/>
      <c r="AF765" s="140"/>
      <c r="AG765" s="140"/>
      <c r="AH765" s="140"/>
      <c r="AI765" s="140"/>
    </row>
    <row r="766">
      <c r="A766" s="139"/>
      <c r="B766" s="39"/>
      <c r="C766" s="39"/>
      <c r="D766" s="39"/>
      <c r="E766" s="39"/>
      <c r="F766" s="60"/>
      <c r="G766" s="83"/>
      <c r="H766" s="83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  <c r="AC766" s="140"/>
      <c r="AD766" s="140"/>
      <c r="AE766" s="140"/>
      <c r="AF766" s="140"/>
      <c r="AG766" s="140"/>
      <c r="AH766" s="140"/>
      <c r="AI766" s="140"/>
    </row>
    <row r="767">
      <c r="A767" s="139"/>
      <c r="B767" s="39"/>
      <c r="C767" s="39"/>
      <c r="D767" s="39"/>
      <c r="E767" s="39"/>
      <c r="F767" s="60"/>
      <c r="G767" s="83"/>
      <c r="H767" s="83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  <c r="AC767" s="140"/>
      <c r="AD767" s="140"/>
      <c r="AE767" s="140"/>
      <c r="AF767" s="140"/>
      <c r="AG767" s="140"/>
      <c r="AH767" s="140"/>
      <c r="AI767" s="140"/>
    </row>
    <row r="768">
      <c r="A768" s="139"/>
      <c r="B768" s="39"/>
      <c r="C768" s="39"/>
      <c r="D768" s="39"/>
      <c r="E768" s="39"/>
      <c r="F768" s="60"/>
      <c r="G768" s="83"/>
      <c r="H768" s="83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  <c r="AC768" s="140"/>
      <c r="AD768" s="140"/>
      <c r="AE768" s="140"/>
      <c r="AF768" s="140"/>
      <c r="AG768" s="140"/>
      <c r="AH768" s="140"/>
      <c r="AI768" s="140"/>
    </row>
    <row r="769">
      <c r="A769" s="139"/>
      <c r="B769" s="39"/>
      <c r="C769" s="39"/>
      <c r="D769" s="39"/>
      <c r="E769" s="39"/>
      <c r="F769" s="60"/>
      <c r="G769" s="83"/>
      <c r="H769" s="83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  <c r="AC769" s="140"/>
      <c r="AD769" s="140"/>
      <c r="AE769" s="140"/>
      <c r="AF769" s="140"/>
      <c r="AG769" s="140"/>
      <c r="AH769" s="140"/>
      <c r="AI769" s="140"/>
    </row>
    <row r="770">
      <c r="A770" s="139"/>
      <c r="B770" s="39"/>
      <c r="C770" s="39"/>
      <c r="D770" s="39"/>
      <c r="E770" s="39"/>
      <c r="F770" s="60"/>
      <c r="G770" s="83"/>
      <c r="H770" s="83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  <c r="AC770" s="140"/>
      <c r="AD770" s="140"/>
      <c r="AE770" s="140"/>
      <c r="AF770" s="140"/>
      <c r="AG770" s="140"/>
      <c r="AH770" s="140"/>
      <c r="AI770" s="140"/>
    </row>
    <row r="771">
      <c r="A771" s="139"/>
      <c r="B771" s="39"/>
      <c r="C771" s="39"/>
      <c r="D771" s="39"/>
      <c r="E771" s="39"/>
      <c r="F771" s="60"/>
      <c r="G771" s="83"/>
      <c r="H771" s="83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  <c r="AC771" s="140"/>
      <c r="AD771" s="140"/>
      <c r="AE771" s="140"/>
      <c r="AF771" s="140"/>
      <c r="AG771" s="140"/>
      <c r="AH771" s="140"/>
      <c r="AI771" s="140"/>
    </row>
    <row r="772">
      <c r="A772" s="139"/>
      <c r="B772" s="39"/>
      <c r="C772" s="39"/>
      <c r="D772" s="39"/>
      <c r="E772" s="39"/>
      <c r="F772" s="60"/>
      <c r="G772" s="83"/>
      <c r="H772" s="83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  <c r="AC772" s="140"/>
      <c r="AD772" s="140"/>
      <c r="AE772" s="140"/>
      <c r="AF772" s="140"/>
      <c r="AG772" s="140"/>
      <c r="AH772" s="140"/>
      <c r="AI772" s="140"/>
    </row>
    <row r="773">
      <c r="A773" s="139"/>
      <c r="B773" s="39"/>
      <c r="C773" s="39"/>
      <c r="D773" s="39"/>
      <c r="E773" s="39"/>
      <c r="F773" s="60"/>
      <c r="G773" s="83"/>
      <c r="H773" s="83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  <c r="AC773" s="140"/>
      <c r="AD773" s="140"/>
      <c r="AE773" s="140"/>
      <c r="AF773" s="140"/>
      <c r="AG773" s="140"/>
      <c r="AH773" s="140"/>
      <c r="AI773" s="140"/>
    </row>
    <row r="774">
      <c r="A774" s="139"/>
      <c r="B774" s="39"/>
      <c r="C774" s="39"/>
      <c r="D774" s="39"/>
      <c r="E774" s="39"/>
      <c r="F774" s="60"/>
      <c r="G774" s="83"/>
      <c r="H774" s="83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  <c r="AC774" s="140"/>
      <c r="AD774" s="140"/>
      <c r="AE774" s="140"/>
      <c r="AF774" s="140"/>
      <c r="AG774" s="140"/>
      <c r="AH774" s="140"/>
      <c r="AI774" s="140"/>
    </row>
    <row r="775">
      <c r="A775" s="139"/>
      <c r="B775" s="39"/>
      <c r="C775" s="39"/>
      <c r="D775" s="39"/>
      <c r="E775" s="39"/>
      <c r="F775" s="60"/>
      <c r="G775" s="83"/>
      <c r="H775" s="83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</row>
    <row r="776">
      <c r="A776" s="139"/>
      <c r="B776" s="39"/>
      <c r="C776" s="39"/>
      <c r="D776" s="39"/>
      <c r="E776" s="39"/>
      <c r="F776" s="60"/>
      <c r="G776" s="83"/>
      <c r="H776" s="83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  <c r="AC776" s="140"/>
      <c r="AD776" s="140"/>
      <c r="AE776" s="140"/>
      <c r="AF776" s="140"/>
      <c r="AG776" s="140"/>
      <c r="AH776" s="140"/>
      <c r="AI776" s="140"/>
    </row>
    <row r="777">
      <c r="A777" s="139"/>
      <c r="B777" s="39"/>
      <c r="C777" s="39"/>
      <c r="D777" s="39"/>
      <c r="E777" s="39"/>
      <c r="F777" s="60"/>
      <c r="G777" s="83"/>
      <c r="H777" s="83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  <c r="AC777" s="140"/>
      <c r="AD777" s="140"/>
      <c r="AE777" s="140"/>
      <c r="AF777" s="140"/>
      <c r="AG777" s="140"/>
      <c r="AH777" s="140"/>
      <c r="AI777" s="140"/>
    </row>
    <row r="778">
      <c r="A778" s="139"/>
      <c r="B778" s="39"/>
      <c r="C778" s="39"/>
      <c r="D778" s="39"/>
      <c r="E778" s="39"/>
      <c r="F778" s="60"/>
      <c r="G778" s="83"/>
      <c r="H778" s="83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  <c r="AC778" s="140"/>
      <c r="AD778" s="140"/>
      <c r="AE778" s="140"/>
      <c r="AF778" s="140"/>
      <c r="AG778" s="140"/>
      <c r="AH778" s="140"/>
      <c r="AI778" s="140"/>
    </row>
    <row r="779">
      <c r="A779" s="139"/>
      <c r="B779" s="39"/>
      <c r="C779" s="39"/>
      <c r="D779" s="39"/>
      <c r="E779" s="39"/>
      <c r="F779" s="60"/>
      <c r="G779" s="83"/>
      <c r="H779" s="83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  <c r="AC779" s="140"/>
      <c r="AD779" s="140"/>
      <c r="AE779" s="140"/>
      <c r="AF779" s="140"/>
      <c r="AG779" s="140"/>
      <c r="AH779" s="140"/>
      <c r="AI779" s="140"/>
    </row>
    <row r="780">
      <c r="A780" s="139"/>
      <c r="B780" s="39"/>
      <c r="C780" s="39"/>
      <c r="D780" s="39"/>
      <c r="E780" s="39"/>
      <c r="F780" s="60"/>
      <c r="G780" s="83"/>
      <c r="H780" s="83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  <c r="AC780" s="140"/>
      <c r="AD780" s="140"/>
      <c r="AE780" s="140"/>
      <c r="AF780" s="140"/>
      <c r="AG780" s="140"/>
      <c r="AH780" s="140"/>
      <c r="AI780" s="140"/>
    </row>
    <row r="781">
      <c r="A781" s="139"/>
      <c r="B781" s="39"/>
      <c r="C781" s="39"/>
      <c r="D781" s="39"/>
      <c r="E781" s="39"/>
      <c r="F781" s="60"/>
      <c r="G781" s="83"/>
      <c r="H781" s="83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  <c r="AC781" s="140"/>
      <c r="AD781" s="140"/>
      <c r="AE781" s="140"/>
      <c r="AF781" s="140"/>
      <c r="AG781" s="140"/>
      <c r="AH781" s="140"/>
      <c r="AI781" s="140"/>
    </row>
    <row r="782">
      <c r="A782" s="139"/>
      <c r="B782" s="39"/>
      <c r="C782" s="39"/>
      <c r="D782" s="39"/>
      <c r="E782" s="39"/>
      <c r="F782" s="60"/>
      <c r="G782" s="83"/>
      <c r="H782" s="83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  <c r="AC782" s="140"/>
      <c r="AD782" s="140"/>
      <c r="AE782" s="140"/>
      <c r="AF782" s="140"/>
      <c r="AG782" s="140"/>
      <c r="AH782" s="140"/>
      <c r="AI782" s="140"/>
    </row>
    <row r="783">
      <c r="A783" s="139"/>
      <c r="B783" s="39"/>
      <c r="C783" s="39"/>
      <c r="D783" s="39"/>
      <c r="E783" s="39"/>
      <c r="F783" s="60"/>
      <c r="G783" s="83"/>
      <c r="H783" s="83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  <c r="AD783" s="140"/>
      <c r="AE783" s="140"/>
      <c r="AF783" s="140"/>
      <c r="AG783" s="140"/>
      <c r="AH783" s="140"/>
      <c r="AI783" s="140"/>
    </row>
    <row r="784">
      <c r="A784" s="139"/>
      <c r="B784" s="39"/>
      <c r="C784" s="39"/>
      <c r="D784" s="39"/>
      <c r="E784" s="39"/>
      <c r="F784" s="60"/>
      <c r="G784" s="83"/>
      <c r="H784" s="83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  <c r="AC784" s="140"/>
      <c r="AD784" s="140"/>
      <c r="AE784" s="140"/>
      <c r="AF784" s="140"/>
      <c r="AG784" s="140"/>
      <c r="AH784" s="140"/>
      <c r="AI784" s="140"/>
    </row>
    <row r="785">
      <c r="A785" s="139"/>
      <c r="B785" s="39"/>
      <c r="C785" s="39"/>
      <c r="D785" s="39"/>
      <c r="E785" s="39"/>
      <c r="F785" s="60"/>
      <c r="G785" s="83"/>
      <c r="H785" s="83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  <c r="AC785" s="140"/>
      <c r="AD785" s="140"/>
      <c r="AE785" s="140"/>
      <c r="AF785" s="140"/>
      <c r="AG785" s="140"/>
      <c r="AH785" s="140"/>
      <c r="AI785" s="140"/>
    </row>
    <row r="786">
      <c r="A786" s="139"/>
      <c r="B786" s="39"/>
      <c r="C786" s="39"/>
      <c r="D786" s="39"/>
      <c r="E786" s="39"/>
      <c r="F786" s="60"/>
      <c r="G786" s="83"/>
      <c r="H786" s="83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  <c r="AC786" s="140"/>
      <c r="AD786" s="140"/>
      <c r="AE786" s="140"/>
      <c r="AF786" s="140"/>
      <c r="AG786" s="140"/>
      <c r="AH786" s="140"/>
      <c r="AI786" s="140"/>
    </row>
    <row r="787">
      <c r="A787" s="139"/>
      <c r="B787" s="39"/>
      <c r="C787" s="39"/>
      <c r="D787" s="39"/>
      <c r="E787" s="39"/>
      <c r="F787" s="60"/>
      <c r="G787" s="83"/>
      <c r="H787" s="83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  <c r="AC787" s="140"/>
      <c r="AD787" s="140"/>
      <c r="AE787" s="140"/>
      <c r="AF787" s="140"/>
      <c r="AG787" s="140"/>
      <c r="AH787" s="140"/>
      <c r="AI787" s="140"/>
    </row>
    <row r="788">
      <c r="A788" s="139"/>
      <c r="B788" s="39"/>
      <c r="C788" s="39"/>
      <c r="D788" s="39"/>
      <c r="E788" s="39"/>
      <c r="F788" s="60"/>
      <c r="G788" s="83"/>
      <c r="H788" s="83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  <c r="AC788" s="140"/>
      <c r="AD788" s="140"/>
      <c r="AE788" s="140"/>
      <c r="AF788" s="140"/>
      <c r="AG788" s="140"/>
      <c r="AH788" s="140"/>
      <c r="AI788" s="140"/>
    </row>
    <row r="789">
      <c r="A789" s="139"/>
      <c r="B789" s="39"/>
      <c r="C789" s="39"/>
      <c r="D789" s="39"/>
      <c r="E789" s="39"/>
      <c r="F789" s="60"/>
      <c r="G789" s="83"/>
      <c r="H789" s="83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  <c r="AC789" s="140"/>
      <c r="AD789" s="140"/>
      <c r="AE789" s="140"/>
      <c r="AF789" s="140"/>
      <c r="AG789" s="140"/>
      <c r="AH789" s="140"/>
      <c r="AI789" s="140"/>
    </row>
    <row r="790">
      <c r="A790" s="139"/>
      <c r="B790" s="39"/>
      <c r="C790" s="39"/>
      <c r="D790" s="39"/>
      <c r="E790" s="39"/>
      <c r="F790" s="60"/>
      <c r="G790" s="83"/>
      <c r="H790" s="83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  <c r="AC790" s="140"/>
      <c r="AD790" s="140"/>
      <c r="AE790" s="140"/>
      <c r="AF790" s="140"/>
      <c r="AG790" s="140"/>
      <c r="AH790" s="140"/>
      <c r="AI790" s="140"/>
    </row>
    <row r="791">
      <c r="A791" s="139"/>
      <c r="B791" s="39"/>
      <c r="C791" s="39"/>
      <c r="D791" s="39"/>
      <c r="E791" s="39"/>
      <c r="F791" s="60"/>
      <c r="G791" s="83"/>
      <c r="H791" s="83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  <c r="AD791" s="140"/>
      <c r="AE791" s="140"/>
      <c r="AF791" s="140"/>
      <c r="AG791" s="140"/>
      <c r="AH791" s="140"/>
      <c r="AI791" s="140"/>
    </row>
    <row r="792">
      <c r="A792" s="139"/>
      <c r="B792" s="39"/>
      <c r="C792" s="39"/>
      <c r="D792" s="39"/>
      <c r="E792" s="39"/>
      <c r="F792" s="60"/>
      <c r="G792" s="83"/>
      <c r="H792" s="83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  <c r="AC792" s="140"/>
      <c r="AD792" s="140"/>
      <c r="AE792" s="140"/>
      <c r="AF792" s="140"/>
      <c r="AG792" s="140"/>
      <c r="AH792" s="140"/>
      <c r="AI792" s="140"/>
    </row>
    <row r="793">
      <c r="A793" s="139"/>
      <c r="B793" s="39"/>
      <c r="C793" s="39"/>
      <c r="D793" s="39"/>
      <c r="E793" s="39"/>
      <c r="F793" s="60"/>
      <c r="G793" s="83"/>
      <c r="H793" s="83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  <c r="AC793" s="140"/>
      <c r="AD793" s="140"/>
      <c r="AE793" s="140"/>
      <c r="AF793" s="140"/>
      <c r="AG793" s="140"/>
      <c r="AH793" s="140"/>
      <c r="AI793" s="140"/>
    </row>
    <row r="794">
      <c r="A794" s="139"/>
      <c r="B794" s="39"/>
      <c r="C794" s="39"/>
      <c r="D794" s="39"/>
      <c r="E794" s="39"/>
      <c r="F794" s="60"/>
      <c r="G794" s="83"/>
      <c r="H794" s="83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  <c r="AC794" s="140"/>
      <c r="AD794" s="140"/>
      <c r="AE794" s="140"/>
      <c r="AF794" s="140"/>
      <c r="AG794" s="140"/>
      <c r="AH794" s="140"/>
      <c r="AI794" s="140"/>
    </row>
    <row r="795">
      <c r="A795" s="139"/>
      <c r="B795" s="39"/>
      <c r="C795" s="39"/>
      <c r="D795" s="39"/>
      <c r="E795" s="39"/>
      <c r="F795" s="60"/>
      <c r="G795" s="83"/>
      <c r="H795" s="83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  <c r="AC795" s="140"/>
      <c r="AD795" s="140"/>
      <c r="AE795" s="140"/>
      <c r="AF795" s="140"/>
      <c r="AG795" s="140"/>
      <c r="AH795" s="140"/>
      <c r="AI795" s="140"/>
    </row>
    <row r="796">
      <c r="A796" s="139"/>
      <c r="B796" s="39"/>
      <c r="C796" s="39"/>
      <c r="D796" s="39"/>
      <c r="E796" s="39"/>
      <c r="F796" s="60"/>
      <c r="G796" s="83"/>
      <c r="H796" s="83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  <c r="AC796" s="140"/>
      <c r="AD796" s="140"/>
      <c r="AE796" s="140"/>
      <c r="AF796" s="140"/>
      <c r="AG796" s="140"/>
      <c r="AH796" s="140"/>
      <c r="AI796" s="140"/>
    </row>
    <row r="797">
      <c r="A797" s="139"/>
      <c r="B797" s="39"/>
      <c r="C797" s="39"/>
      <c r="D797" s="39"/>
      <c r="E797" s="39"/>
      <c r="F797" s="60"/>
      <c r="G797" s="83"/>
      <c r="H797" s="83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  <c r="AC797" s="140"/>
      <c r="AD797" s="140"/>
      <c r="AE797" s="140"/>
      <c r="AF797" s="140"/>
      <c r="AG797" s="140"/>
      <c r="AH797" s="140"/>
      <c r="AI797" s="140"/>
    </row>
    <row r="798">
      <c r="A798" s="139"/>
      <c r="B798" s="39"/>
      <c r="C798" s="39"/>
      <c r="D798" s="39"/>
      <c r="E798" s="39"/>
      <c r="F798" s="60"/>
      <c r="G798" s="83"/>
      <c r="H798" s="83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  <c r="AC798" s="140"/>
      <c r="AD798" s="140"/>
      <c r="AE798" s="140"/>
      <c r="AF798" s="140"/>
      <c r="AG798" s="140"/>
      <c r="AH798" s="140"/>
      <c r="AI798" s="140"/>
    </row>
    <row r="799">
      <c r="A799" s="139"/>
      <c r="B799" s="39"/>
      <c r="C799" s="39"/>
      <c r="D799" s="39"/>
      <c r="E799" s="39"/>
      <c r="F799" s="60"/>
      <c r="G799" s="83"/>
      <c r="H799" s="83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  <c r="AC799" s="140"/>
      <c r="AD799" s="140"/>
      <c r="AE799" s="140"/>
      <c r="AF799" s="140"/>
      <c r="AG799" s="140"/>
      <c r="AH799" s="140"/>
      <c r="AI799" s="140"/>
    </row>
    <row r="800">
      <c r="A800" s="139"/>
      <c r="B800" s="39"/>
      <c r="C800" s="39"/>
      <c r="D800" s="39"/>
      <c r="E800" s="39"/>
      <c r="F800" s="60"/>
      <c r="G800" s="83"/>
      <c r="H800" s="83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  <c r="AC800" s="140"/>
      <c r="AD800" s="140"/>
      <c r="AE800" s="140"/>
      <c r="AF800" s="140"/>
      <c r="AG800" s="140"/>
      <c r="AH800" s="140"/>
      <c r="AI800" s="140"/>
    </row>
    <row r="801">
      <c r="A801" s="139"/>
      <c r="B801" s="39"/>
      <c r="C801" s="39"/>
      <c r="D801" s="39"/>
      <c r="E801" s="39"/>
      <c r="F801" s="60"/>
      <c r="G801" s="83"/>
      <c r="H801" s="83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  <c r="AC801" s="140"/>
      <c r="AD801" s="140"/>
      <c r="AE801" s="140"/>
      <c r="AF801" s="140"/>
      <c r="AG801" s="140"/>
      <c r="AH801" s="140"/>
      <c r="AI801" s="140"/>
    </row>
    <row r="802">
      <c r="A802" s="139"/>
      <c r="B802" s="39"/>
      <c r="C802" s="39"/>
      <c r="D802" s="39"/>
      <c r="E802" s="39"/>
      <c r="F802" s="60"/>
      <c r="G802" s="83"/>
      <c r="H802" s="83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  <c r="AC802" s="140"/>
      <c r="AD802" s="140"/>
      <c r="AE802" s="140"/>
      <c r="AF802" s="140"/>
      <c r="AG802" s="140"/>
      <c r="AH802" s="140"/>
      <c r="AI802" s="140"/>
    </row>
    <row r="803">
      <c r="A803" s="139"/>
      <c r="B803" s="39"/>
      <c r="C803" s="39"/>
      <c r="D803" s="39"/>
      <c r="E803" s="39"/>
      <c r="F803" s="60"/>
      <c r="G803" s="83"/>
      <c r="H803" s="83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  <c r="AC803" s="140"/>
      <c r="AD803" s="140"/>
      <c r="AE803" s="140"/>
      <c r="AF803" s="140"/>
      <c r="AG803" s="140"/>
      <c r="AH803" s="140"/>
      <c r="AI803" s="140"/>
    </row>
    <row r="804">
      <c r="A804" s="139"/>
      <c r="B804" s="39"/>
      <c r="C804" s="39"/>
      <c r="D804" s="39"/>
      <c r="E804" s="39"/>
      <c r="F804" s="60"/>
      <c r="G804" s="83"/>
      <c r="H804" s="83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  <c r="AC804" s="140"/>
      <c r="AD804" s="140"/>
      <c r="AE804" s="140"/>
      <c r="AF804" s="140"/>
      <c r="AG804" s="140"/>
      <c r="AH804" s="140"/>
      <c r="AI804" s="140"/>
    </row>
    <row r="805">
      <c r="A805" s="139"/>
      <c r="B805" s="39"/>
      <c r="C805" s="39"/>
      <c r="D805" s="39"/>
      <c r="E805" s="39"/>
      <c r="F805" s="60"/>
      <c r="G805" s="83"/>
      <c r="H805" s="83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  <c r="AC805" s="140"/>
      <c r="AD805" s="140"/>
      <c r="AE805" s="140"/>
      <c r="AF805" s="140"/>
      <c r="AG805" s="140"/>
      <c r="AH805" s="140"/>
      <c r="AI805" s="140"/>
    </row>
    <row r="806">
      <c r="A806" s="139"/>
      <c r="B806" s="39"/>
      <c r="C806" s="39"/>
      <c r="D806" s="39"/>
      <c r="E806" s="39"/>
      <c r="F806" s="60"/>
      <c r="G806" s="83"/>
      <c r="H806" s="83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  <c r="AC806" s="140"/>
      <c r="AD806" s="140"/>
      <c r="AE806" s="140"/>
      <c r="AF806" s="140"/>
      <c r="AG806" s="140"/>
      <c r="AH806" s="140"/>
      <c r="AI806" s="140"/>
    </row>
    <row r="807">
      <c r="A807" s="139"/>
      <c r="B807" s="39"/>
      <c r="C807" s="39"/>
      <c r="D807" s="39"/>
      <c r="E807" s="39"/>
      <c r="F807" s="60"/>
      <c r="G807" s="83"/>
      <c r="H807" s="83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  <c r="AC807" s="140"/>
      <c r="AD807" s="140"/>
      <c r="AE807" s="140"/>
      <c r="AF807" s="140"/>
      <c r="AG807" s="140"/>
      <c r="AH807" s="140"/>
      <c r="AI807" s="140"/>
    </row>
    <row r="808">
      <c r="A808" s="139"/>
      <c r="B808" s="39"/>
      <c r="C808" s="39"/>
      <c r="D808" s="39"/>
      <c r="E808" s="39"/>
      <c r="F808" s="60"/>
      <c r="G808" s="83"/>
      <c r="H808" s="83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  <c r="AC808" s="140"/>
      <c r="AD808" s="140"/>
      <c r="AE808" s="140"/>
      <c r="AF808" s="140"/>
      <c r="AG808" s="140"/>
      <c r="AH808" s="140"/>
      <c r="AI808" s="140"/>
    </row>
  </sheetData>
  <mergeCells count="135">
    <mergeCell ref="E138:I138"/>
    <mergeCell ref="E142:I142"/>
    <mergeCell ref="E146:I146"/>
    <mergeCell ref="E148:H148"/>
    <mergeCell ref="E150:I150"/>
    <mergeCell ref="E151:I151"/>
    <mergeCell ref="E155:H155"/>
    <mergeCell ref="E156:H156"/>
    <mergeCell ref="E165:I165"/>
    <mergeCell ref="E166:I166"/>
    <mergeCell ref="E169:I169"/>
    <mergeCell ref="E178:I178"/>
    <mergeCell ref="E181:G181"/>
    <mergeCell ref="E182:G182"/>
    <mergeCell ref="E183:G183"/>
    <mergeCell ref="E184:G184"/>
    <mergeCell ref="E187:I187"/>
    <mergeCell ref="E188:I188"/>
    <mergeCell ref="E189:I189"/>
    <mergeCell ref="E190:I190"/>
    <mergeCell ref="E197:I197"/>
    <mergeCell ref="E198:I198"/>
    <mergeCell ref="E199:I199"/>
    <mergeCell ref="E200:I200"/>
    <mergeCell ref="E201:I201"/>
    <mergeCell ref="E202:I202"/>
    <mergeCell ref="E206:H206"/>
    <mergeCell ref="E207:H207"/>
    <mergeCell ref="E212:I212"/>
    <mergeCell ref="E218:I218"/>
    <mergeCell ref="E219:I219"/>
    <mergeCell ref="E220:I220"/>
    <mergeCell ref="E221:I221"/>
    <mergeCell ref="E227:I227"/>
    <mergeCell ref="E229:I229"/>
    <mergeCell ref="E232:I232"/>
    <mergeCell ref="E233:I233"/>
    <mergeCell ref="E239:I239"/>
    <mergeCell ref="E244:F244"/>
    <mergeCell ref="E249:I249"/>
    <mergeCell ref="E250:I250"/>
    <mergeCell ref="E251:I251"/>
    <mergeCell ref="E278:I278"/>
    <mergeCell ref="E279:F279"/>
    <mergeCell ref="E280:G280"/>
    <mergeCell ref="E281:G281"/>
    <mergeCell ref="E283:F283"/>
    <mergeCell ref="E286:F286"/>
    <mergeCell ref="E287:F287"/>
    <mergeCell ref="E288:F288"/>
    <mergeCell ref="E290:I290"/>
    <mergeCell ref="E296:F296"/>
    <mergeCell ref="E301:F301"/>
    <mergeCell ref="E305:F305"/>
    <mergeCell ref="E311:I311"/>
    <mergeCell ref="E312:I312"/>
    <mergeCell ref="E313:I313"/>
    <mergeCell ref="E314:I314"/>
    <mergeCell ref="E315:I315"/>
    <mergeCell ref="E317:I317"/>
    <mergeCell ref="E318:I318"/>
    <mergeCell ref="E321:I321"/>
    <mergeCell ref="E322:I322"/>
    <mergeCell ref="E323:I323"/>
    <mergeCell ref="E327:I327"/>
    <mergeCell ref="E328:I328"/>
    <mergeCell ref="E330:I330"/>
    <mergeCell ref="E331:I331"/>
    <mergeCell ref="E342:I342"/>
    <mergeCell ref="E346:I346"/>
    <mergeCell ref="E350:I350"/>
    <mergeCell ref="E361:I361"/>
    <mergeCell ref="E362:I362"/>
    <mergeCell ref="E363:I363"/>
    <mergeCell ref="E364:I364"/>
    <mergeCell ref="E367:I367"/>
    <mergeCell ref="E369:F369"/>
    <mergeCell ref="E408:I408"/>
    <mergeCell ref="E409:I409"/>
    <mergeCell ref="E370:F370"/>
    <mergeCell ref="E372:I372"/>
    <mergeCell ref="E373:I373"/>
    <mergeCell ref="E381:I381"/>
    <mergeCell ref="E382:I382"/>
    <mergeCell ref="E391:I391"/>
    <mergeCell ref="E399:I399"/>
    <mergeCell ref="E5:F5"/>
    <mergeCell ref="E7:F7"/>
    <mergeCell ref="E8:F8"/>
    <mergeCell ref="E15:F15"/>
    <mergeCell ref="E16:F16"/>
    <mergeCell ref="E17:I17"/>
    <mergeCell ref="E19:I19"/>
    <mergeCell ref="E20:I20"/>
    <mergeCell ref="E23:I23"/>
    <mergeCell ref="E24:I24"/>
    <mergeCell ref="E25:I25"/>
    <mergeCell ref="E30:I30"/>
    <mergeCell ref="E32:I32"/>
    <mergeCell ref="E41:I41"/>
    <mergeCell ref="E45:I45"/>
    <mergeCell ref="E50:I50"/>
    <mergeCell ref="E51:I51"/>
    <mergeCell ref="E52:I52"/>
    <mergeCell ref="E53:H53"/>
    <mergeCell ref="E54:I54"/>
    <mergeCell ref="E58:I58"/>
    <mergeCell ref="E63:I63"/>
    <mergeCell ref="E64:I64"/>
    <mergeCell ref="E66:I66"/>
    <mergeCell ref="E68:I68"/>
    <mergeCell ref="E69:I69"/>
    <mergeCell ref="E71:I71"/>
    <mergeCell ref="E72:I72"/>
    <mergeCell ref="E73:I73"/>
    <mergeCell ref="E80:I80"/>
    <mergeCell ref="E82:I82"/>
    <mergeCell ref="E83:I83"/>
    <mergeCell ref="E91:I91"/>
    <mergeCell ref="E92:I92"/>
    <mergeCell ref="E102:I102"/>
    <mergeCell ref="E113:I113"/>
    <mergeCell ref="E117:F117"/>
    <mergeCell ref="E118:F118"/>
    <mergeCell ref="E126:I126"/>
    <mergeCell ref="E127:I127"/>
    <mergeCell ref="E135:I135"/>
    <mergeCell ref="E136:I136"/>
    <mergeCell ref="E261:I261"/>
    <mergeCell ref="E264:I264"/>
    <mergeCell ref="E272:I272"/>
    <mergeCell ref="E273:I273"/>
    <mergeCell ref="E274:I274"/>
    <mergeCell ref="E275:I275"/>
    <mergeCell ref="E277:I277"/>
  </mergeCells>
  <dataValidations>
    <dataValidation type="list" allowBlank="1" showErrorMessage="1" sqref="M3:N808">
      <formula1>"yes,no"</formula1>
    </dataValidation>
    <dataValidation type="list" allowBlank="1" sqref="F3 E5 F6 E7:E8 F9:F11 F14 E15 F18 F21:F22 F27:F28 F35:F38 E40:F40 F44 F67 F74 F76:F79 F81 F84:F90 E93:F96 F97:F99 F103 F106:F107 F111:F112 F114:F116 E117 F120:F121 F123:F125 F129:F131 F137 F139:F141 F143:F145 F147 F153 E157:F157 F158 F161 F163:F164 F168 E170:F170 F171:F174 E179:F179 F180 F185:F186 F191 E192:F193 F194:F195 F203:F205 F209:F210 F213 E215:F215 F217 F222:F223 F225:F226 F230 F235 F237 E238:F238 F240:F241 F243 F245 F247 F252:F253 F255:F259 F263 F265:F269 F276 F282 F285 E286:E288 E289:F289 F292:F295 E296 E297:F297 F298:F300 E301 E302:F302 F303:F304 E305 E306:F306 F307:F310 F320 F325:F326 F333:F341 F344:F345 F348:F349 F352:F360 F365:F366 F368 E369:E370 F371 F374:F380 F383:F390 F392:F398 F400:F407 F410:F808">
      <formula1>'Schools Table'!$A$3:$A$235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1" max="1" width="10.57"/>
    <col customWidth="1" min="2" max="2" width="19.43"/>
    <col customWidth="1" min="3" max="3" width="14.43"/>
    <col customWidth="1" min="4" max="4" width="36.14"/>
    <col customWidth="1" min="5" max="5" width="14.57"/>
    <col customWidth="1" min="6" max="6" width="18.86"/>
    <col customWidth="1" min="7" max="7" width="11.86"/>
    <col customWidth="1" min="8" max="8" width="11.14"/>
    <col customWidth="1" min="9" max="9" width="11.0"/>
    <col customWidth="1" min="10" max="10" width="9.29"/>
    <col customWidth="1" min="11" max="11" width="13.57"/>
    <col customWidth="1" min="12" max="12" width="13.14"/>
    <col customWidth="1" min="13" max="14" width="9.29"/>
    <col customWidth="1" min="15" max="15" width="7.71"/>
    <col customWidth="1" min="16" max="16" width="10.29"/>
    <col customWidth="1" min="17" max="19" width="9.29"/>
    <col customWidth="1" min="20" max="20" width="7.71"/>
    <col customWidth="1" min="21" max="24" width="9.29"/>
    <col customWidth="1" min="25" max="25" width="7.71"/>
    <col customWidth="1" min="26" max="27" width="9.29"/>
    <col customWidth="1" min="28" max="30" width="7.71"/>
    <col customWidth="1" min="31" max="32" width="28.29"/>
  </cols>
  <sheetData>
    <row r="2">
      <c r="E2" s="141" t="s">
        <v>502</v>
      </c>
      <c r="AE2" s="142" t="s">
        <v>503</v>
      </c>
      <c r="AF2" s="142" t="s">
        <v>504</v>
      </c>
    </row>
    <row r="4" ht="27.0" customHeight="1">
      <c r="E4" s="143" t="s">
        <v>8</v>
      </c>
      <c r="F4" s="144" t="s">
        <v>505</v>
      </c>
      <c r="G4" s="144" t="s">
        <v>506</v>
      </c>
      <c r="H4" s="145" t="s">
        <v>507</v>
      </c>
      <c r="I4" s="145" t="s">
        <v>508</v>
      </c>
      <c r="J4" s="146" t="s">
        <v>13</v>
      </c>
      <c r="K4" s="146" t="s">
        <v>14</v>
      </c>
      <c r="L4" s="146" t="s">
        <v>15</v>
      </c>
      <c r="M4" s="146" t="s">
        <v>16</v>
      </c>
      <c r="N4" s="146" t="s">
        <v>17</v>
      </c>
      <c r="O4" s="146" t="s">
        <v>18</v>
      </c>
      <c r="P4" s="146" t="s">
        <v>19</v>
      </c>
      <c r="Q4" s="146" t="s">
        <v>20</v>
      </c>
      <c r="R4" s="146" t="s">
        <v>21</v>
      </c>
      <c r="S4" s="146" t="s">
        <v>22</v>
      </c>
      <c r="T4" s="146" t="s">
        <v>23</v>
      </c>
      <c r="U4" s="146" t="s">
        <v>24</v>
      </c>
      <c r="V4" s="146" t="s">
        <v>25</v>
      </c>
      <c r="W4" s="146" t="s">
        <v>26</v>
      </c>
      <c r="X4" s="146" t="s">
        <v>27</v>
      </c>
      <c r="Y4" s="146" t="s">
        <v>28</v>
      </c>
      <c r="Z4" s="146" t="s">
        <v>29</v>
      </c>
      <c r="AA4" s="146" t="s">
        <v>30</v>
      </c>
      <c r="AB4" s="146" t="s">
        <v>31</v>
      </c>
      <c r="AC4" s="146" t="s">
        <v>32</v>
      </c>
      <c r="AD4" s="146" t="s">
        <v>33</v>
      </c>
      <c r="AE4" s="146"/>
    </row>
    <row r="5">
      <c r="D5" s="147" t="s">
        <v>509</v>
      </c>
      <c r="E5" s="148">
        <f>Jan!J2</f>
        <v>52</v>
      </c>
      <c r="F5" s="148">
        <f>Jan!K2</f>
        <v>174</v>
      </c>
      <c r="G5" s="149">
        <f>Jan!L2</f>
        <v>54</v>
      </c>
      <c r="H5" s="150">
        <f>Jan!M2</f>
        <v>44</v>
      </c>
      <c r="I5" s="150">
        <f>Jan!N2</f>
        <v>1</v>
      </c>
      <c r="J5" s="151">
        <f>Jan!O2</f>
        <v>217</v>
      </c>
      <c r="K5" s="151">
        <f>Jan!P2</f>
        <v>506</v>
      </c>
      <c r="L5" s="151">
        <f>Jan!Q2</f>
        <v>316</v>
      </c>
      <c r="M5" s="151">
        <f>Jan!R2</f>
        <v>552</v>
      </c>
      <c r="N5" s="151">
        <f>Jan!S2</f>
        <v>54</v>
      </c>
      <c r="O5" s="151">
        <f>Jan!T2</f>
        <v>27</v>
      </c>
      <c r="P5" s="151">
        <f>Jan!U2</f>
        <v>623</v>
      </c>
      <c r="Q5" s="151">
        <f>Jan!V2</f>
        <v>338</v>
      </c>
      <c r="R5" s="151">
        <f>Jan!W2</f>
        <v>640</v>
      </c>
      <c r="S5" s="151">
        <f>Jan!X2</f>
        <v>65</v>
      </c>
      <c r="T5" s="151">
        <f>Jan!Y2</f>
        <v>39</v>
      </c>
      <c r="U5" s="151">
        <f>Jan!Z2</f>
        <v>203</v>
      </c>
      <c r="V5" s="151">
        <f>Jan!AA2</f>
        <v>119</v>
      </c>
      <c r="W5" s="151">
        <f>Jan!AB2</f>
        <v>388</v>
      </c>
      <c r="X5" s="151">
        <f>Jan!AC2</f>
        <v>37</v>
      </c>
      <c r="Y5" s="151">
        <f>Jan!AD2</f>
        <v>27</v>
      </c>
      <c r="Z5" s="151">
        <f>Jan!AE2</f>
        <v>190</v>
      </c>
      <c r="AA5" s="151">
        <f>Jan!AF2</f>
        <v>68</v>
      </c>
      <c r="AB5" s="151">
        <f>Jan!AG2</f>
        <v>200</v>
      </c>
      <c r="AC5" s="151">
        <f>Jan!AH2</f>
        <v>24</v>
      </c>
      <c r="AD5" s="151">
        <f>Jan!AI2</f>
        <v>13</v>
      </c>
      <c r="AE5" s="152">
        <f t="shared" ref="AE5:AE17" si="1">SUM(J5:AD5)</f>
        <v>4646</v>
      </c>
      <c r="AF5" s="153">
        <f t="shared" ref="AF5:AF16" si="2">AE38</f>
        <v>33054</v>
      </c>
    </row>
    <row r="6">
      <c r="D6" s="147" t="s">
        <v>510</v>
      </c>
      <c r="E6" s="148">
        <f>Feb!J2</f>
        <v>36</v>
      </c>
      <c r="F6" s="148">
        <f>Feb!K2</f>
        <v>133</v>
      </c>
      <c r="G6" s="148">
        <f>Feb!L2</f>
        <v>46</v>
      </c>
      <c r="H6" s="154">
        <f>Feb!M2</f>
        <v>71</v>
      </c>
      <c r="I6" s="154">
        <f>Feb!N2</f>
        <v>5</v>
      </c>
      <c r="J6" s="151">
        <f>Feb!O2</f>
        <v>413</v>
      </c>
      <c r="K6" s="151">
        <f>Feb!P2</f>
        <v>563</v>
      </c>
      <c r="L6" s="151">
        <f>Feb!Q2</f>
        <v>361</v>
      </c>
      <c r="M6" s="151">
        <f>Feb!R2</f>
        <v>484</v>
      </c>
      <c r="N6" s="151">
        <f>Feb!S2</f>
        <v>81</v>
      </c>
      <c r="O6" s="151">
        <f>Feb!T2</f>
        <v>43</v>
      </c>
      <c r="P6" s="151">
        <f>Feb!U2</f>
        <v>663</v>
      </c>
      <c r="Q6" s="151">
        <f>Feb!V2</f>
        <v>351</v>
      </c>
      <c r="R6" s="151">
        <f>Feb!W2</f>
        <v>609</v>
      </c>
      <c r="S6" s="151">
        <f>Feb!X2</f>
        <v>76</v>
      </c>
      <c r="T6" s="151">
        <f>Feb!Y2</f>
        <v>36</v>
      </c>
      <c r="U6" s="151">
        <f>Feb!Z2</f>
        <v>382</v>
      </c>
      <c r="V6" s="151">
        <f>Feb!AA2</f>
        <v>223</v>
      </c>
      <c r="W6" s="151">
        <f>Feb!AB2</f>
        <v>568</v>
      </c>
      <c r="X6" s="151">
        <f>Feb!AC2</f>
        <v>71</v>
      </c>
      <c r="Y6" s="151">
        <f>Feb!AD2</f>
        <v>21</v>
      </c>
      <c r="Z6" s="151">
        <f>Feb!AE2</f>
        <v>150</v>
      </c>
      <c r="AA6" s="151">
        <f>Feb!AF2</f>
        <v>84</v>
      </c>
      <c r="AB6" s="151">
        <f>Feb!AG2</f>
        <v>206</v>
      </c>
      <c r="AC6" s="151">
        <f>Feb!AH2</f>
        <v>22</v>
      </c>
      <c r="AD6" s="151">
        <f>Feb!AI2</f>
        <v>8</v>
      </c>
      <c r="AE6" s="152">
        <f t="shared" si="1"/>
        <v>5415</v>
      </c>
      <c r="AF6" s="153">
        <f t="shared" si="2"/>
        <v>39577.5</v>
      </c>
    </row>
    <row r="7">
      <c r="D7" s="147" t="s">
        <v>511</v>
      </c>
      <c r="E7" s="148">
        <f>Mar!J2</f>
        <v>196</v>
      </c>
      <c r="F7" s="148">
        <f>Mar!K2</f>
        <v>356</v>
      </c>
      <c r="G7" s="148">
        <f>Mar!L2</f>
        <v>106</v>
      </c>
      <c r="H7" s="154">
        <f>Mar!M2</f>
        <v>65</v>
      </c>
      <c r="I7" s="154">
        <f>Mar!N2</f>
        <v>5</v>
      </c>
      <c r="J7" s="151">
        <f>Mar!O2</f>
        <v>672</v>
      </c>
      <c r="K7" s="151">
        <f>Mar!P2</f>
        <v>989</v>
      </c>
      <c r="L7" s="151">
        <f>Mar!Q2</f>
        <v>813</v>
      </c>
      <c r="M7" s="151">
        <f>Mar!R2</f>
        <v>1390</v>
      </c>
      <c r="N7" s="151">
        <f>Mar!S2</f>
        <v>100</v>
      </c>
      <c r="O7" s="151">
        <f>Mar!T2</f>
        <v>30</v>
      </c>
      <c r="P7" s="151">
        <f>Mar!U2</f>
        <v>1149</v>
      </c>
      <c r="Q7" s="151">
        <f>Mar!V2</f>
        <v>767</v>
      </c>
      <c r="R7" s="151">
        <f>Mar!W2</f>
        <v>1346</v>
      </c>
      <c r="S7" s="151">
        <f>Mar!X2</f>
        <v>120</v>
      </c>
      <c r="T7" s="151">
        <f>Mar!Y2</f>
        <v>32</v>
      </c>
      <c r="U7" s="151">
        <f>Mar!Z2</f>
        <v>703</v>
      </c>
      <c r="V7" s="151">
        <f>Mar!AA2</f>
        <v>433</v>
      </c>
      <c r="W7" s="151">
        <f>Mar!AB2</f>
        <v>1072</v>
      </c>
      <c r="X7" s="151">
        <f>Mar!AC2</f>
        <v>82</v>
      </c>
      <c r="Y7" s="151">
        <f>Mar!AD2</f>
        <v>39</v>
      </c>
      <c r="Z7" s="151">
        <f>Mar!AE2</f>
        <v>492</v>
      </c>
      <c r="AA7" s="151">
        <f>Mar!AF2</f>
        <v>261</v>
      </c>
      <c r="AB7" s="151">
        <f>Mar!AG2</f>
        <v>436</v>
      </c>
      <c r="AC7" s="151">
        <f>Mar!AH2</f>
        <v>51</v>
      </c>
      <c r="AD7" s="151">
        <f>Mar!AI2</f>
        <v>12</v>
      </c>
      <c r="AE7" s="152">
        <f t="shared" si="1"/>
        <v>10989</v>
      </c>
      <c r="AF7" s="153">
        <f t="shared" si="2"/>
        <v>79179.5</v>
      </c>
    </row>
    <row r="8">
      <c r="A8" s="155"/>
      <c r="B8" s="155"/>
      <c r="D8" s="147" t="s">
        <v>512</v>
      </c>
      <c r="E8" s="148">
        <f>Apr!J2</f>
        <v>220</v>
      </c>
      <c r="F8" s="148">
        <f>Apr!K2</f>
        <v>445</v>
      </c>
      <c r="G8" s="148">
        <f>Apr!L2</f>
        <v>137</v>
      </c>
      <c r="H8" s="154">
        <f>Apr!M2</f>
        <v>147</v>
      </c>
      <c r="I8" s="154">
        <f>Apr!N2</f>
        <v>4</v>
      </c>
      <c r="J8" s="151">
        <f>Apr!O2</f>
        <v>934</v>
      </c>
      <c r="K8" s="151">
        <f>Apr!P2</f>
        <v>1438</v>
      </c>
      <c r="L8" s="151">
        <f>Apr!Q2</f>
        <v>1047</v>
      </c>
      <c r="M8" s="151">
        <f>Apr!R2</f>
        <v>1679</v>
      </c>
      <c r="N8" s="151">
        <f>Apr!S2</f>
        <v>180</v>
      </c>
      <c r="O8" s="151">
        <f>Apr!T2</f>
        <v>5</v>
      </c>
      <c r="P8" s="151">
        <f>Apr!U2</f>
        <v>1588</v>
      </c>
      <c r="Q8" s="151">
        <f>Apr!V2</f>
        <v>974</v>
      </c>
      <c r="R8" s="151">
        <f>Apr!W2</f>
        <v>1747</v>
      </c>
      <c r="S8" s="151">
        <f>Apr!X2</f>
        <v>202</v>
      </c>
      <c r="T8" s="151">
        <f>Apr!Y2</f>
        <v>17</v>
      </c>
      <c r="U8" s="151">
        <f>Apr!Z2</f>
        <v>711</v>
      </c>
      <c r="V8" s="151">
        <f>Apr!AA2</f>
        <v>410</v>
      </c>
      <c r="W8" s="151">
        <f>Apr!AB2</f>
        <v>1203</v>
      </c>
      <c r="X8" s="151">
        <f>Apr!AC2</f>
        <v>176</v>
      </c>
      <c r="Y8" s="151">
        <f>Apr!AD2</f>
        <v>10</v>
      </c>
      <c r="Z8" s="151">
        <f>Apr!AE2</f>
        <v>548</v>
      </c>
      <c r="AA8" s="151">
        <f>Apr!AF2</f>
        <v>335</v>
      </c>
      <c r="AB8" s="151">
        <f>Apr!AG2</f>
        <v>692</v>
      </c>
      <c r="AC8" s="151">
        <f>Apr!AH2</f>
        <v>80</v>
      </c>
      <c r="AD8" s="151">
        <f>Apr!AI2</f>
        <v>5</v>
      </c>
      <c r="AE8" s="152">
        <f t="shared" si="1"/>
        <v>13981</v>
      </c>
      <c r="AF8" s="153">
        <f t="shared" si="2"/>
        <v>98320.5</v>
      </c>
    </row>
    <row r="9">
      <c r="D9" s="147" t="s">
        <v>513</v>
      </c>
      <c r="E9" s="148">
        <f>May!J2</f>
        <v>98</v>
      </c>
      <c r="F9" s="148">
        <f>May!K2</f>
        <v>292</v>
      </c>
      <c r="G9" s="148">
        <f>May!L2</f>
        <v>101</v>
      </c>
      <c r="H9" s="154">
        <f>May!M2</f>
        <v>83</v>
      </c>
      <c r="I9" s="154">
        <f>May!N2</f>
        <v>14</v>
      </c>
      <c r="J9" s="151">
        <f>May!O2</f>
        <v>704</v>
      </c>
      <c r="K9" s="151">
        <f>May!P2</f>
        <v>1078</v>
      </c>
      <c r="L9" s="151">
        <f>May!Q2</f>
        <v>749</v>
      </c>
      <c r="M9" s="151">
        <f>May!R2</f>
        <v>1043</v>
      </c>
      <c r="N9" s="151">
        <f>May!S2</f>
        <v>96</v>
      </c>
      <c r="O9" s="151">
        <f>May!T2</f>
        <v>3</v>
      </c>
      <c r="P9" s="151">
        <f>May!U2</f>
        <v>1146</v>
      </c>
      <c r="Q9" s="151">
        <f>May!V2</f>
        <v>717</v>
      </c>
      <c r="R9" s="151">
        <f>May!W2</f>
        <v>1145</v>
      </c>
      <c r="S9" s="151">
        <f>May!X2</f>
        <v>112</v>
      </c>
      <c r="T9" s="151">
        <f>May!Y2</f>
        <v>0</v>
      </c>
      <c r="U9" s="151">
        <f>May!Z2</f>
        <v>688</v>
      </c>
      <c r="V9" s="151">
        <f>May!AA2</f>
        <v>457</v>
      </c>
      <c r="W9" s="151">
        <f>May!AB2</f>
        <v>1044</v>
      </c>
      <c r="X9" s="151">
        <f>May!AC2</f>
        <v>140</v>
      </c>
      <c r="Y9" s="151">
        <f>May!AD2</f>
        <v>3</v>
      </c>
      <c r="Z9" s="151">
        <f>May!AE2</f>
        <v>398</v>
      </c>
      <c r="AA9" s="151">
        <f>May!AF2</f>
        <v>224</v>
      </c>
      <c r="AB9" s="151">
        <f>May!AG2</f>
        <v>595</v>
      </c>
      <c r="AC9" s="151">
        <f>May!AH2</f>
        <v>43</v>
      </c>
      <c r="AD9" s="151">
        <f>May!AI2</f>
        <v>1</v>
      </c>
      <c r="AE9" s="152">
        <f t="shared" si="1"/>
        <v>10386</v>
      </c>
      <c r="AF9" s="153">
        <f t="shared" si="2"/>
        <v>74768.5</v>
      </c>
    </row>
    <row r="10">
      <c r="D10" s="147" t="s">
        <v>514</v>
      </c>
      <c r="E10" s="148">
        <f>Jun!J2</f>
        <v>117</v>
      </c>
      <c r="F10" s="148">
        <f>Jun!K2</f>
        <v>268</v>
      </c>
      <c r="G10" s="148">
        <f>Jun!L2</f>
        <v>93</v>
      </c>
      <c r="H10" s="154">
        <f>Jun!M2</f>
        <v>86</v>
      </c>
      <c r="I10" s="154">
        <f>Jun!N2</f>
        <v>7</v>
      </c>
      <c r="J10" s="151">
        <f>Jun!O2</f>
        <v>716</v>
      </c>
      <c r="K10" s="151">
        <f>Jun!P2</f>
        <v>1304</v>
      </c>
      <c r="L10" s="151">
        <f>Jun!Q2</f>
        <v>952</v>
      </c>
      <c r="M10" s="151">
        <f>Jun!R2</f>
        <v>1178</v>
      </c>
      <c r="N10" s="151">
        <f>Jun!S2</f>
        <v>159</v>
      </c>
      <c r="O10" s="151">
        <f>Jun!T2</f>
        <v>4</v>
      </c>
      <c r="P10" s="151">
        <f>Jun!U2</f>
        <v>987</v>
      </c>
      <c r="Q10" s="151">
        <f>Jun!V2</f>
        <v>632</v>
      </c>
      <c r="R10" s="151">
        <f>Jun!W2</f>
        <v>1032</v>
      </c>
      <c r="S10" s="151">
        <f>Jun!X2</f>
        <v>116</v>
      </c>
      <c r="T10" s="151">
        <f>Jun!Y2</f>
        <v>1</v>
      </c>
      <c r="U10" s="151">
        <f>Jun!Z2</f>
        <v>755</v>
      </c>
      <c r="V10" s="151">
        <f>Jun!AA2</f>
        <v>431</v>
      </c>
      <c r="W10" s="151">
        <f>Jun!AB2</f>
        <v>931</v>
      </c>
      <c r="X10" s="151">
        <f>Jun!AC2</f>
        <v>141</v>
      </c>
      <c r="Y10" s="151">
        <f>Jun!AD2</f>
        <v>2</v>
      </c>
      <c r="Z10" s="151">
        <f>Jun!AE2</f>
        <v>538</v>
      </c>
      <c r="AA10" s="151">
        <f>Jun!AF2</f>
        <v>306</v>
      </c>
      <c r="AB10" s="151">
        <f>Jun!AG2</f>
        <v>505</v>
      </c>
      <c r="AC10" s="151">
        <f>Jun!AH2</f>
        <v>76</v>
      </c>
      <c r="AD10" s="151">
        <f>Jun!AI2</f>
        <v>4</v>
      </c>
      <c r="AE10" s="152">
        <f t="shared" si="1"/>
        <v>10770</v>
      </c>
      <c r="AF10" s="153">
        <f t="shared" si="2"/>
        <v>79733</v>
      </c>
    </row>
    <row r="11">
      <c r="D11" s="147" t="s">
        <v>515</v>
      </c>
      <c r="E11" s="148">
        <f>Jul!J4</f>
        <v>0</v>
      </c>
      <c r="F11" s="148">
        <f>Jul!K4</f>
        <v>1</v>
      </c>
      <c r="G11" s="148">
        <f>Jul!L4</f>
        <v>0</v>
      </c>
      <c r="H11" s="154" t="str">
        <f>Jul!M4</f>
        <v>yes</v>
      </c>
      <c r="I11" s="154" t="str">
        <f>Jul!N4</f>
        <v>no</v>
      </c>
      <c r="J11" s="151">
        <f>Jul!O4</f>
        <v>2</v>
      </c>
      <c r="K11" s="151">
        <f>Jul!P4</f>
        <v>0</v>
      </c>
      <c r="L11" s="151">
        <f>Jul!Q4</f>
        <v>0</v>
      </c>
      <c r="M11" s="151">
        <f>Jul!R4</f>
        <v>0</v>
      </c>
      <c r="N11" s="151">
        <f>Jul!S4</f>
        <v>0</v>
      </c>
      <c r="O11" s="151">
        <f>Jul!T4</f>
        <v>0</v>
      </c>
      <c r="P11" s="151">
        <f>Jul!U4</f>
        <v>11</v>
      </c>
      <c r="Q11" s="151">
        <f>Jul!V4</f>
        <v>5</v>
      </c>
      <c r="R11" s="151">
        <f>Jul!W4</f>
        <v>10</v>
      </c>
      <c r="S11" s="151">
        <f>Jul!X4</f>
        <v>1</v>
      </c>
      <c r="T11" s="151">
        <f>Jul!Y4</f>
        <v>0</v>
      </c>
      <c r="U11" s="151">
        <f>Jul!Z4</f>
        <v>0</v>
      </c>
      <c r="V11" s="151">
        <f>Jul!AA4</f>
        <v>0</v>
      </c>
      <c r="W11" s="151">
        <f>Jul!AB4</f>
        <v>0</v>
      </c>
      <c r="X11" s="151">
        <f>Jul!AC4</f>
        <v>0</v>
      </c>
      <c r="Y11" s="151">
        <f>Jul!AD4</f>
        <v>0</v>
      </c>
      <c r="Z11" s="151">
        <f>Jul!AE4</f>
        <v>0</v>
      </c>
      <c r="AA11" s="151">
        <f>Jul!AF4</f>
        <v>0</v>
      </c>
      <c r="AB11" s="151">
        <f>Jul!AG4</f>
        <v>0</v>
      </c>
      <c r="AC11" s="151">
        <f>Jul!AH4</f>
        <v>0</v>
      </c>
      <c r="AD11" s="151">
        <f>Jul!AI4</f>
        <v>0</v>
      </c>
      <c r="AE11" s="152">
        <f t="shared" si="1"/>
        <v>29</v>
      </c>
      <c r="AF11" s="153">
        <f t="shared" si="2"/>
        <v>192</v>
      </c>
    </row>
    <row r="12">
      <c r="D12" s="147" t="s">
        <v>516</v>
      </c>
      <c r="E12" s="148">
        <f>Aug!J2</f>
        <v>118</v>
      </c>
      <c r="F12" s="148">
        <f>Aug!K2</f>
        <v>464</v>
      </c>
      <c r="G12" s="148">
        <f>Aug!L2</f>
        <v>132</v>
      </c>
      <c r="H12" s="154">
        <f>Aug!M2</f>
        <v>223</v>
      </c>
      <c r="I12" s="154">
        <f>Aug!N2</f>
        <v>21</v>
      </c>
      <c r="J12" s="151">
        <f>Aug!O2</f>
        <v>1446</v>
      </c>
      <c r="K12" s="151">
        <f>Aug!P2</f>
        <v>2012</v>
      </c>
      <c r="L12" s="151">
        <f>Aug!Q2</f>
        <v>1358</v>
      </c>
      <c r="M12" s="151">
        <f>Aug!R2</f>
        <v>1696</v>
      </c>
      <c r="N12" s="151">
        <f>Aug!S2</f>
        <v>259</v>
      </c>
      <c r="O12" s="151">
        <f>Aug!T2</f>
        <v>43</v>
      </c>
      <c r="P12" s="151">
        <f>Aug!U2</f>
        <v>1997</v>
      </c>
      <c r="Q12" s="151">
        <f>Aug!V2</f>
        <v>1170</v>
      </c>
      <c r="R12" s="151">
        <f>Aug!W2</f>
        <v>1807</v>
      </c>
      <c r="S12" s="151">
        <f>Aug!X2</f>
        <v>216</v>
      </c>
      <c r="T12" s="151">
        <f>Aug!Y2</f>
        <v>67</v>
      </c>
      <c r="U12" s="151">
        <f>Aug!Z2</f>
        <v>1173</v>
      </c>
      <c r="V12" s="151">
        <f>Aug!AA2</f>
        <v>666</v>
      </c>
      <c r="W12" s="151">
        <f>Aug!AB2</f>
        <v>1443</v>
      </c>
      <c r="X12" s="151">
        <f>Aug!AC2</f>
        <v>193</v>
      </c>
      <c r="Y12" s="151">
        <f>Aug!AD2</f>
        <v>44</v>
      </c>
      <c r="Z12" s="151">
        <f>Aug!AE2</f>
        <v>640</v>
      </c>
      <c r="AA12" s="151">
        <f>Aug!AF2</f>
        <v>391</v>
      </c>
      <c r="AB12" s="151">
        <f>Aug!AG2</f>
        <v>741</v>
      </c>
      <c r="AC12" s="151">
        <f>Aug!AH2</f>
        <v>127</v>
      </c>
      <c r="AD12" s="151">
        <f>Aug!AI2</f>
        <v>22</v>
      </c>
      <c r="AE12" s="152">
        <f t="shared" si="1"/>
        <v>17511</v>
      </c>
      <c r="AF12" s="153">
        <f t="shared" si="2"/>
        <v>128035</v>
      </c>
    </row>
    <row r="13">
      <c r="D13" s="147" t="s">
        <v>517</v>
      </c>
      <c r="E13" s="148">
        <f>Sep!J2</f>
        <v>179</v>
      </c>
      <c r="F13" s="148">
        <f>Sep!K2</f>
        <v>677</v>
      </c>
      <c r="G13" s="148">
        <f>Sep!L2</f>
        <v>157</v>
      </c>
      <c r="H13" s="154">
        <f>Sep!M2</f>
        <v>203</v>
      </c>
      <c r="I13" s="154">
        <f>Sep!N2</f>
        <v>19</v>
      </c>
      <c r="J13" s="151">
        <f>Sep!O2</f>
        <v>1373</v>
      </c>
      <c r="K13" s="151">
        <f>Sep!P2</f>
        <v>3096</v>
      </c>
      <c r="L13" s="151">
        <f>Sep!Q2</f>
        <v>1814</v>
      </c>
      <c r="M13" s="151">
        <f>Sep!R2</f>
        <v>2697</v>
      </c>
      <c r="N13" s="151">
        <f>Sep!S2</f>
        <v>354</v>
      </c>
      <c r="O13" s="151">
        <f>Sep!T2</f>
        <v>170</v>
      </c>
      <c r="P13" s="151">
        <f>Sep!U2</f>
        <v>3019</v>
      </c>
      <c r="Q13" s="151">
        <f>Sep!V2</f>
        <v>1576</v>
      </c>
      <c r="R13" s="151">
        <f>Sep!W2</f>
        <v>2569</v>
      </c>
      <c r="S13" s="151">
        <f>Sep!X2</f>
        <v>345</v>
      </c>
      <c r="T13" s="151">
        <f>Sep!Y2</f>
        <v>178</v>
      </c>
      <c r="U13" s="151">
        <f>Sep!Z2</f>
        <v>1781</v>
      </c>
      <c r="V13" s="151">
        <f>Sep!AA2</f>
        <v>964</v>
      </c>
      <c r="W13" s="151">
        <f>Sep!AB2</f>
        <v>2014</v>
      </c>
      <c r="X13" s="151">
        <f>Sep!AC2</f>
        <v>280</v>
      </c>
      <c r="Y13" s="151">
        <f>Sep!AD2</f>
        <v>117</v>
      </c>
      <c r="Z13" s="151">
        <f>Sep!AE2</f>
        <v>1089</v>
      </c>
      <c r="AA13" s="151">
        <f>Sep!AF2</f>
        <v>531</v>
      </c>
      <c r="AB13" s="151">
        <f>Sep!AG2</f>
        <v>983</v>
      </c>
      <c r="AC13" s="151">
        <f>Sep!AH2</f>
        <v>122</v>
      </c>
      <c r="AD13" s="151">
        <f>Sep!AI2</f>
        <v>49</v>
      </c>
      <c r="AE13" s="152">
        <f t="shared" si="1"/>
        <v>25121</v>
      </c>
      <c r="AF13" s="153">
        <f t="shared" si="2"/>
        <v>189523</v>
      </c>
    </row>
    <row r="14">
      <c r="D14" s="147" t="s">
        <v>518</v>
      </c>
      <c r="E14" s="148">
        <f>Oct!J2</f>
        <v>133</v>
      </c>
      <c r="F14" s="148">
        <f>Oct!K2</f>
        <v>510</v>
      </c>
      <c r="G14" s="148">
        <f>Oct!L2</f>
        <v>120</v>
      </c>
      <c r="H14" s="154">
        <f>Oct!M2</f>
        <v>223</v>
      </c>
      <c r="I14" s="154">
        <f>Oct!N2</f>
        <v>10</v>
      </c>
      <c r="J14" s="151">
        <f>Oct!O2</f>
        <v>730</v>
      </c>
      <c r="K14" s="151">
        <f>Oct!P2</f>
        <v>2121</v>
      </c>
      <c r="L14" s="151">
        <f>Oct!Q2</f>
        <v>1202</v>
      </c>
      <c r="M14" s="151">
        <f>Oct!R2</f>
        <v>1817</v>
      </c>
      <c r="N14" s="151">
        <f>Oct!S2</f>
        <v>262</v>
      </c>
      <c r="O14" s="151">
        <f>Oct!T2</f>
        <v>169</v>
      </c>
      <c r="P14" s="151">
        <f>Oct!U2</f>
        <v>2057</v>
      </c>
      <c r="Q14" s="151">
        <f>Oct!V2</f>
        <v>1167</v>
      </c>
      <c r="R14" s="151">
        <f>Oct!W2</f>
        <v>1871</v>
      </c>
      <c r="S14" s="151">
        <f>Oct!X2</f>
        <v>223</v>
      </c>
      <c r="T14" s="151">
        <f>Oct!Y2</f>
        <v>190</v>
      </c>
      <c r="U14" s="151">
        <f>Oct!Z2</f>
        <v>1061</v>
      </c>
      <c r="V14" s="151">
        <f>Oct!AA2</f>
        <v>583</v>
      </c>
      <c r="W14" s="151">
        <f>Oct!AB2</f>
        <v>1407</v>
      </c>
      <c r="X14" s="151">
        <f>Oct!AC2</f>
        <v>190</v>
      </c>
      <c r="Y14" s="151">
        <f>Oct!AD2</f>
        <v>109</v>
      </c>
      <c r="Z14" s="151">
        <f>Oct!AE2</f>
        <v>687</v>
      </c>
      <c r="AA14" s="151">
        <f>Oct!AF2</f>
        <v>297</v>
      </c>
      <c r="AB14" s="151">
        <f>Oct!AG2</f>
        <v>841</v>
      </c>
      <c r="AC14" s="151">
        <f>Oct!AH2</f>
        <v>110</v>
      </c>
      <c r="AD14" s="151">
        <f>Oct!AI2</f>
        <v>63</v>
      </c>
      <c r="AE14" s="152">
        <f t="shared" si="1"/>
        <v>17157</v>
      </c>
      <c r="AF14" s="153">
        <f t="shared" si="2"/>
        <v>128902</v>
      </c>
    </row>
    <row r="15">
      <c r="D15" s="147" t="s">
        <v>519</v>
      </c>
      <c r="E15" s="148">
        <f>Nov!J2</f>
        <v>175</v>
      </c>
      <c r="F15" s="148">
        <f>Nov!K2</f>
        <v>470</v>
      </c>
      <c r="G15" s="148">
        <f>Nov!L2</f>
        <v>109</v>
      </c>
      <c r="H15" s="154">
        <f>Nov!M2</f>
        <v>135</v>
      </c>
      <c r="I15" s="154">
        <f>Nov!N2</f>
        <v>16</v>
      </c>
      <c r="J15" s="151">
        <f>Nov!O2</f>
        <v>142</v>
      </c>
      <c r="K15" s="151">
        <f>Nov!P2</f>
        <v>465</v>
      </c>
      <c r="L15" s="151">
        <f>Nov!Q2</f>
        <v>301</v>
      </c>
      <c r="M15" s="151">
        <f>Nov!R2</f>
        <v>392</v>
      </c>
      <c r="N15" s="151">
        <f>Nov!S2</f>
        <v>40</v>
      </c>
      <c r="O15" s="151">
        <f>Nov!T2</f>
        <v>61</v>
      </c>
      <c r="P15" s="151">
        <f>Nov!U2</f>
        <v>443</v>
      </c>
      <c r="Q15" s="151">
        <f>Nov!V2</f>
        <v>269</v>
      </c>
      <c r="R15" s="151">
        <f>Nov!W2</f>
        <v>470</v>
      </c>
      <c r="S15" s="151">
        <f>Nov!X2</f>
        <v>45</v>
      </c>
      <c r="T15" s="151">
        <f>Nov!Y2</f>
        <v>58</v>
      </c>
      <c r="U15" s="151">
        <f>Nov!Z2</f>
        <v>444</v>
      </c>
      <c r="V15" s="151">
        <f>Nov!AA2</f>
        <v>248</v>
      </c>
      <c r="W15" s="151">
        <f>Nov!AB2</f>
        <v>659</v>
      </c>
      <c r="X15" s="151">
        <f>Nov!AC2</f>
        <v>110</v>
      </c>
      <c r="Y15" s="151">
        <f>Nov!AD2</f>
        <v>79</v>
      </c>
      <c r="Z15" s="151">
        <f>Nov!AE2</f>
        <v>319</v>
      </c>
      <c r="AA15" s="151">
        <f>Nov!AF2</f>
        <v>172</v>
      </c>
      <c r="AB15" s="151">
        <f>Nov!AG2</f>
        <v>345</v>
      </c>
      <c r="AC15" s="151">
        <f>Nov!AH2</f>
        <v>22</v>
      </c>
      <c r="AD15" s="151">
        <f>Nov!AI2</f>
        <v>75</v>
      </c>
      <c r="AE15" s="152">
        <f t="shared" si="1"/>
        <v>5159</v>
      </c>
      <c r="AF15" s="153">
        <f t="shared" si="2"/>
        <v>44325</v>
      </c>
    </row>
    <row r="16">
      <c r="D16" s="147" t="s">
        <v>520</v>
      </c>
      <c r="E16" s="148">
        <f>Dec!J2</f>
        <v>50</v>
      </c>
      <c r="F16" s="148">
        <f>Dec!K2</f>
        <v>184</v>
      </c>
      <c r="G16" s="148">
        <f>Dec!L2</f>
        <v>49</v>
      </c>
      <c r="H16" s="154">
        <f>Dec!M2</f>
        <v>92</v>
      </c>
      <c r="I16" s="154">
        <f>Dec!N2</f>
        <v>19</v>
      </c>
      <c r="J16" s="151">
        <f>Dec!O2</f>
        <v>76</v>
      </c>
      <c r="K16" s="151">
        <f>Dec!P2</f>
        <v>106</v>
      </c>
      <c r="L16" s="151">
        <f>Dec!Q2</f>
        <v>68</v>
      </c>
      <c r="M16" s="151">
        <f>Dec!R2</f>
        <v>88</v>
      </c>
      <c r="N16" s="151">
        <f>Dec!S2</f>
        <v>12</v>
      </c>
      <c r="O16" s="151">
        <f>Dec!T2</f>
        <v>7</v>
      </c>
      <c r="P16" s="151">
        <f>Dec!U2</f>
        <v>197</v>
      </c>
      <c r="Q16" s="151">
        <f>Dec!V2</f>
        <v>113</v>
      </c>
      <c r="R16" s="151">
        <f>Dec!W2</f>
        <v>153</v>
      </c>
      <c r="S16" s="151">
        <f>Dec!X2</f>
        <v>26</v>
      </c>
      <c r="T16" s="151">
        <f>Dec!Y2</f>
        <v>12</v>
      </c>
      <c r="U16" s="151">
        <f>Dec!Z2</f>
        <v>142</v>
      </c>
      <c r="V16" s="151">
        <f>Dec!AA2</f>
        <v>73</v>
      </c>
      <c r="W16" s="151">
        <f>Dec!AB2</f>
        <v>163</v>
      </c>
      <c r="X16" s="151">
        <f>Dec!AC2</f>
        <v>25</v>
      </c>
      <c r="Y16" s="151">
        <f>Dec!AD2</f>
        <v>14</v>
      </c>
      <c r="Z16" s="151">
        <f>Dec!AE2</f>
        <v>70</v>
      </c>
      <c r="AA16" s="151">
        <f>Dec!AF2</f>
        <v>28</v>
      </c>
      <c r="AB16" s="151">
        <f>Dec!AG2</f>
        <v>60</v>
      </c>
      <c r="AC16" s="151">
        <f>Dec!AH2</f>
        <v>6</v>
      </c>
      <c r="AD16" s="151">
        <f>Dec!AI2</f>
        <v>4</v>
      </c>
      <c r="AE16" s="152">
        <f t="shared" si="1"/>
        <v>1443</v>
      </c>
      <c r="AF16" s="153">
        <f t="shared" si="2"/>
        <v>11791.5</v>
      </c>
    </row>
    <row r="17">
      <c r="D17" s="156" t="s">
        <v>521</v>
      </c>
      <c r="E17" s="148">
        <f t="shared" ref="E17:F17" si="3">SUM(E5:E16)</f>
        <v>1374</v>
      </c>
      <c r="F17" s="148">
        <f t="shared" si="3"/>
        <v>3974</v>
      </c>
      <c r="G17" s="148">
        <f t="shared" ref="G17:I17" si="4">Sum(G5:G16)</f>
        <v>1104</v>
      </c>
      <c r="H17" s="154">
        <f t="shared" si="4"/>
        <v>1372</v>
      </c>
      <c r="I17" s="154">
        <f t="shared" si="4"/>
        <v>121</v>
      </c>
      <c r="J17" s="151">
        <f t="shared" ref="J17:AD17" si="5">SUM(J5:J16)</f>
        <v>7425</v>
      </c>
      <c r="K17" s="151">
        <f t="shared" si="5"/>
        <v>13678</v>
      </c>
      <c r="L17" s="157">
        <f t="shared" si="5"/>
        <v>8981</v>
      </c>
      <c r="M17" s="151">
        <f t="shared" si="5"/>
        <v>13016</v>
      </c>
      <c r="N17" s="151">
        <f t="shared" si="5"/>
        <v>1597</v>
      </c>
      <c r="O17" s="151">
        <f t="shared" si="5"/>
        <v>562</v>
      </c>
      <c r="P17" s="151">
        <f t="shared" si="5"/>
        <v>13880</v>
      </c>
      <c r="Q17" s="151">
        <f t="shared" si="5"/>
        <v>8079</v>
      </c>
      <c r="R17" s="151">
        <f t="shared" si="5"/>
        <v>13399</v>
      </c>
      <c r="S17" s="151">
        <f t="shared" si="5"/>
        <v>1547</v>
      </c>
      <c r="T17" s="151">
        <f t="shared" si="5"/>
        <v>630</v>
      </c>
      <c r="U17" s="151">
        <f t="shared" si="5"/>
        <v>8043</v>
      </c>
      <c r="V17" s="151">
        <f t="shared" si="5"/>
        <v>4607</v>
      </c>
      <c r="W17" s="151">
        <f t="shared" si="5"/>
        <v>10892</v>
      </c>
      <c r="X17" s="151">
        <f t="shared" si="5"/>
        <v>1445</v>
      </c>
      <c r="Y17" s="151">
        <f t="shared" si="5"/>
        <v>465</v>
      </c>
      <c r="Z17" s="151">
        <f t="shared" si="5"/>
        <v>5121</v>
      </c>
      <c r="AA17" s="151">
        <f t="shared" si="5"/>
        <v>2697</v>
      </c>
      <c r="AB17" s="151">
        <f t="shared" si="5"/>
        <v>5604</v>
      </c>
      <c r="AC17" s="151">
        <f t="shared" si="5"/>
        <v>683</v>
      </c>
      <c r="AD17" s="151">
        <f t="shared" si="5"/>
        <v>256</v>
      </c>
      <c r="AE17" s="152">
        <f t="shared" si="1"/>
        <v>122607</v>
      </c>
      <c r="AF17" s="158">
        <f>Sum(AF5:AF16)</f>
        <v>907401.5</v>
      </c>
    </row>
    <row r="18">
      <c r="D18" s="156" t="s">
        <v>522</v>
      </c>
      <c r="E18" s="159">
        <f>AVERAGE(E5:E12)</f>
        <v>104.625</v>
      </c>
      <c r="F18" s="159">
        <f t="shared" ref="F18:AD18" si="6">AVERAGE(F5:F16)</f>
        <v>331.1666667</v>
      </c>
      <c r="G18" s="159">
        <f t="shared" si="6"/>
        <v>92</v>
      </c>
      <c r="H18" s="160">
        <f t="shared" si="6"/>
        <v>124.7272727</v>
      </c>
      <c r="I18" s="160">
        <f t="shared" si="6"/>
        <v>11</v>
      </c>
      <c r="J18" s="159">
        <f t="shared" si="6"/>
        <v>618.75</v>
      </c>
      <c r="K18" s="159">
        <f t="shared" si="6"/>
        <v>1139.833333</v>
      </c>
      <c r="L18" s="161">
        <f t="shared" si="6"/>
        <v>748.4166667</v>
      </c>
      <c r="M18" s="159">
        <f t="shared" si="6"/>
        <v>1084.666667</v>
      </c>
      <c r="N18" s="159">
        <f t="shared" si="6"/>
        <v>133.0833333</v>
      </c>
      <c r="O18" s="159">
        <f t="shared" si="6"/>
        <v>46.83333333</v>
      </c>
      <c r="P18" s="159">
        <f t="shared" si="6"/>
        <v>1156.666667</v>
      </c>
      <c r="Q18" s="159">
        <f t="shared" si="6"/>
        <v>673.25</v>
      </c>
      <c r="R18" s="159">
        <f t="shared" si="6"/>
        <v>1116.583333</v>
      </c>
      <c r="S18" s="159">
        <f t="shared" si="6"/>
        <v>128.9166667</v>
      </c>
      <c r="T18" s="159">
        <f t="shared" si="6"/>
        <v>52.5</v>
      </c>
      <c r="U18" s="159">
        <f t="shared" si="6"/>
        <v>670.25</v>
      </c>
      <c r="V18" s="159">
        <f t="shared" si="6"/>
        <v>383.9166667</v>
      </c>
      <c r="W18" s="159">
        <f t="shared" si="6"/>
        <v>907.6666667</v>
      </c>
      <c r="X18" s="159">
        <f t="shared" si="6"/>
        <v>120.4166667</v>
      </c>
      <c r="Y18" s="159">
        <f t="shared" si="6"/>
        <v>38.75</v>
      </c>
      <c r="Z18" s="159">
        <f t="shared" si="6"/>
        <v>426.75</v>
      </c>
      <c r="AA18" s="159">
        <f t="shared" si="6"/>
        <v>224.75</v>
      </c>
      <c r="AB18" s="159">
        <f t="shared" si="6"/>
        <v>467</v>
      </c>
      <c r="AC18" s="159">
        <f t="shared" si="6"/>
        <v>56.91666667</v>
      </c>
      <c r="AD18" s="159">
        <f t="shared" si="6"/>
        <v>21.33333333</v>
      </c>
      <c r="AE18" s="159">
        <f t="shared" ref="AE18:AE19" si="7">SUM(K18:AD18)</f>
        <v>9598.5</v>
      </c>
    </row>
    <row r="19">
      <c r="C19" s="162"/>
      <c r="D19" s="156" t="s">
        <v>523</v>
      </c>
      <c r="K19" s="163">
        <f>K17/AE17</f>
        <v>0.1115596989</v>
      </c>
      <c r="L19" s="163">
        <f>L17/AE17</f>
        <v>0.07325030382</v>
      </c>
      <c r="M19" s="163">
        <f>M17/AE17</f>
        <v>0.1061603334</v>
      </c>
      <c r="N19" s="163">
        <f>N17/AE17</f>
        <v>0.01302535744</v>
      </c>
      <c r="O19" s="163">
        <f>O17/AE17</f>
        <v>0.004583751336</v>
      </c>
      <c r="P19" s="163">
        <f>P17/AE17</f>
        <v>0.1132072394</v>
      </c>
      <c r="Q19" s="163">
        <f>Q17/AE17</f>
        <v>0.06589346448</v>
      </c>
      <c r="R19" s="163">
        <f>R17/AE17</f>
        <v>0.1092841355</v>
      </c>
      <c r="S19" s="163">
        <f>S17/AE17</f>
        <v>0.01261755038</v>
      </c>
      <c r="T19" s="163">
        <f>T17/AE17</f>
        <v>0.005138368935</v>
      </c>
      <c r="U19" s="163">
        <f>U17/AE17</f>
        <v>0.0655998434</v>
      </c>
      <c r="V19" s="163">
        <f>V17/AE17</f>
        <v>0.03757534235</v>
      </c>
      <c r="W19" s="163">
        <f>W17/AE17</f>
        <v>0.08883668959</v>
      </c>
      <c r="X19" s="163">
        <f>X17/AE17</f>
        <v>0.01178562399</v>
      </c>
      <c r="Y19" s="163">
        <f>Y17/AE17</f>
        <v>0.003792605642</v>
      </c>
      <c r="Z19" s="163">
        <f>Z17/AE17</f>
        <v>0.04176759891</v>
      </c>
      <c r="AA19" s="163">
        <f>AA17/AE17</f>
        <v>0.02199711273</v>
      </c>
      <c r="AB19" s="163">
        <f>AB17/AE17</f>
        <v>0.0457070151</v>
      </c>
      <c r="AC19" s="163">
        <f>AC17/AE17</f>
        <v>0.005570644417</v>
      </c>
      <c r="AD19" s="163">
        <f>AD17/AE17</f>
        <v>0.002087972139</v>
      </c>
      <c r="AE19" s="163">
        <f t="shared" si="7"/>
        <v>0.9394406518</v>
      </c>
    </row>
    <row r="20">
      <c r="O20" s="163">
        <f>SUM(K19:O19)</f>
        <v>0.3085794449</v>
      </c>
      <c r="T20" s="163">
        <f>SUM(P19:T19)</f>
        <v>0.3061407587</v>
      </c>
      <c r="Y20" s="163">
        <f>SUM(U19:Y19)</f>
        <v>0.207590105</v>
      </c>
      <c r="AD20" s="163">
        <f>SUM(Z19:AD19)</f>
        <v>0.1171303433</v>
      </c>
      <c r="AE20" s="164">
        <f>O20+T20+Y20+AD20</f>
        <v>0.9394406518</v>
      </c>
    </row>
    <row r="21">
      <c r="D21" s="165"/>
    </row>
    <row r="24">
      <c r="D24" s="146" t="s">
        <v>524</v>
      </c>
      <c r="E24" s="159">
        <f>E$18</f>
        <v>104.625</v>
      </c>
    </row>
    <row r="25">
      <c r="D25" s="146" t="s">
        <v>525</v>
      </c>
      <c r="E25" s="159">
        <f>F$18</f>
        <v>331.1666667</v>
      </c>
    </row>
    <row r="26">
      <c r="D26" s="146" t="s">
        <v>526</v>
      </c>
      <c r="E26" s="159">
        <f>SUM(E18:G18)</f>
        <v>527.7916667</v>
      </c>
    </row>
    <row r="27">
      <c r="D27" s="146" t="s">
        <v>527</v>
      </c>
      <c r="E27" s="159">
        <f>AE$18</f>
        <v>9598.5</v>
      </c>
    </row>
    <row r="28">
      <c r="D28" s="146" t="s">
        <v>528</v>
      </c>
      <c r="E28" s="163">
        <f>O$20</f>
        <v>0.3085794449</v>
      </c>
    </row>
    <row r="29">
      <c r="D29" s="146" t="s">
        <v>529</v>
      </c>
      <c r="E29" s="163">
        <f>T$20</f>
        <v>0.3061407587</v>
      </c>
      <c r="K29" s="166">
        <f>SUM(K26:K28)</f>
        <v>0</v>
      </c>
    </row>
    <row r="30">
      <c r="D30" s="146" t="s">
        <v>530</v>
      </c>
      <c r="E30" s="163">
        <f>Y$20</f>
        <v>0.207590105</v>
      </c>
    </row>
    <row r="31">
      <c r="D31" s="146" t="s">
        <v>531</v>
      </c>
      <c r="E31" s="163">
        <f>AD$20</f>
        <v>0.1171303433</v>
      </c>
    </row>
    <row r="36">
      <c r="D36" s="165" t="s">
        <v>532</v>
      </c>
      <c r="G36" s="167"/>
      <c r="H36" s="167"/>
      <c r="I36" s="167"/>
      <c r="J36" s="168">
        <v>2.0</v>
      </c>
      <c r="K36" s="168">
        <v>5.5</v>
      </c>
      <c r="L36" s="168">
        <v>7.0</v>
      </c>
      <c r="M36" s="168">
        <v>3.0</v>
      </c>
      <c r="N36" s="168">
        <v>13.0</v>
      </c>
      <c r="O36" s="168">
        <v>11.0</v>
      </c>
      <c r="P36" s="168">
        <v>10.0</v>
      </c>
      <c r="Q36" s="168">
        <v>7.0</v>
      </c>
      <c r="R36" s="168">
        <v>3.0</v>
      </c>
      <c r="S36" s="168">
        <v>13.0</v>
      </c>
      <c r="T36" s="168">
        <v>11.0</v>
      </c>
      <c r="U36" s="168">
        <v>11.0</v>
      </c>
      <c r="V36" s="168">
        <v>16.0</v>
      </c>
      <c r="W36" s="168">
        <v>5.5</v>
      </c>
      <c r="X36" s="168">
        <v>16.0</v>
      </c>
      <c r="Y36" s="168">
        <v>26.0</v>
      </c>
      <c r="Z36" s="168">
        <v>13.5</v>
      </c>
      <c r="AA36" s="168">
        <v>21.0</v>
      </c>
      <c r="AB36" s="168">
        <v>4.5</v>
      </c>
      <c r="AC36" s="168">
        <v>16.0</v>
      </c>
      <c r="AD36" s="168">
        <v>26.0</v>
      </c>
    </row>
    <row r="37">
      <c r="E37" s="169" t="s">
        <v>8</v>
      </c>
      <c r="F37" s="155" t="s">
        <v>9</v>
      </c>
      <c r="G37" s="155" t="s">
        <v>533</v>
      </c>
      <c r="H37" s="155"/>
      <c r="I37" s="155"/>
      <c r="J37" s="169" t="s">
        <v>13</v>
      </c>
      <c r="K37" s="169" t="s">
        <v>14</v>
      </c>
      <c r="L37" s="169" t="s">
        <v>15</v>
      </c>
      <c r="M37" s="169" t="s">
        <v>16</v>
      </c>
      <c r="N37" s="169" t="s">
        <v>17</v>
      </c>
      <c r="O37" s="169" t="s">
        <v>18</v>
      </c>
      <c r="P37" s="169" t="s">
        <v>19</v>
      </c>
      <c r="Q37" s="169" t="s">
        <v>20</v>
      </c>
      <c r="R37" s="169" t="s">
        <v>21</v>
      </c>
      <c r="S37" s="169" t="s">
        <v>22</v>
      </c>
      <c r="T37" s="169" t="s">
        <v>23</v>
      </c>
      <c r="U37" s="169" t="s">
        <v>24</v>
      </c>
      <c r="V37" s="169" t="s">
        <v>25</v>
      </c>
      <c r="W37" s="169" t="s">
        <v>26</v>
      </c>
      <c r="X37" s="169" t="s">
        <v>27</v>
      </c>
      <c r="Y37" s="169" t="s">
        <v>28</v>
      </c>
      <c r="Z37" s="169" t="s">
        <v>29</v>
      </c>
      <c r="AA37" s="169" t="s">
        <v>30</v>
      </c>
      <c r="AB37" s="169" t="s">
        <v>31</v>
      </c>
      <c r="AC37" s="169" t="s">
        <v>32</v>
      </c>
      <c r="AD37" s="169" t="s">
        <v>33</v>
      </c>
      <c r="AE37" s="155" t="s">
        <v>534</v>
      </c>
      <c r="AF37" s="165"/>
    </row>
    <row r="38">
      <c r="D38" s="147" t="s">
        <v>509</v>
      </c>
      <c r="E38" s="151">
        <f>Jan!J2</f>
        <v>52</v>
      </c>
      <c r="F38" s="151">
        <f>Jan!K2</f>
        <v>174</v>
      </c>
      <c r="G38" s="157">
        <f>Jan!L2</f>
        <v>54</v>
      </c>
      <c r="H38" s="157"/>
      <c r="I38" s="157"/>
      <c r="J38" s="170">
        <f>Jan!O2*J36</f>
        <v>434</v>
      </c>
      <c r="K38" s="170">
        <f>Jan!P2*K36</f>
        <v>2783</v>
      </c>
      <c r="L38" s="170">
        <f>Jan!Q2*L36</f>
        <v>2212</v>
      </c>
      <c r="M38" s="170">
        <f>Jan!R2*M36</f>
        <v>1656</v>
      </c>
      <c r="N38" s="170">
        <f>Jan!S2*N36</f>
        <v>702</v>
      </c>
      <c r="O38" s="170">
        <f>Jan!T2*O36</f>
        <v>297</v>
      </c>
      <c r="P38" s="170">
        <f>Jan!U2*P36</f>
        <v>6230</v>
      </c>
      <c r="Q38" s="170">
        <f>Jan!V2*Q36</f>
        <v>2366</v>
      </c>
      <c r="R38" s="170">
        <f>Jan!W2*R36</f>
        <v>1920</v>
      </c>
      <c r="S38" s="170">
        <f>Jan!X2*S36</f>
        <v>845</v>
      </c>
      <c r="T38" s="170">
        <f>Jan!Y2*T36</f>
        <v>429</v>
      </c>
      <c r="U38" s="170">
        <f>Jan!Z2*U36</f>
        <v>2233</v>
      </c>
      <c r="V38" s="170">
        <f>Jan!AA2*V36</f>
        <v>1904</v>
      </c>
      <c r="W38" s="170">
        <f>Jan!AB2*W36</f>
        <v>2134</v>
      </c>
      <c r="X38" s="170">
        <f>Jan!AC2*X36</f>
        <v>592</v>
      </c>
      <c r="Y38" s="170">
        <f>Jan!AD2*Y36</f>
        <v>702</v>
      </c>
      <c r="Z38" s="170">
        <f>Jan!AE2*Z36</f>
        <v>2565</v>
      </c>
      <c r="AA38" s="170">
        <f>Jan!AF2*AA36</f>
        <v>1428</v>
      </c>
      <c r="AB38" s="170">
        <f>Jan!AG2*AB36</f>
        <v>900</v>
      </c>
      <c r="AC38" s="170">
        <f>Jan!AH2*AC36</f>
        <v>384</v>
      </c>
      <c r="AD38" s="170">
        <f>Jan!AI2*AD36</f>
        <v>338</v>
      </c>
      <c r="AE38" s="171">
        <f t="shared" ref="AE38:AE49" si="8">SUM(J38:AD38)</f>
        <v>33054</v>
      </c>
    </row>
    <row r="39">
      <c r="D39" s="147" t="s">
        <v>510</v>
      </c>
      <c r="E39" s="151">
        <f>Feb!J2</f>
        <v>36</v>
      </c>
      <c r="F39" s="151">
        <f>Feb!K2</f>
        <v>133</v>
      </c>
      <c r="G39" s="157">
        <f>Feb!L2</f>
        <v>46</v>
      </c>
      <c r="H39" s="157"/>
      <c r="I39" s="157"/>
      <c r="J39" s="171">
        <f>Feb!O2*J36</f>
        <v>826</v>
      </c>
      <c r="K39" s="171">
        <f>Feb!P2*K36</f>
        <v>3096.5</v>
      </c>
      <c r="L39" s="171">
        <f>Feb!Q2*L36</f>
        <v>2527</v>
      </c>
      <c r="M39" s="171">
        <f>Feb!R2*M36</f>
        <v>1452</v>
      </c>
      <c r="N39" s="171">
        <f>Feb!S2*N36</f>
        <v>1053</v>
      </c>
      <c r="O39" s="171">
        <f>Feb!T2*O36</f>
        <v>473</v>
      </c>
      <c r="P39" s="171">
        <f>Feb!U2*P36</f>
        <v>6630</v>
      </c>
      <c r="Q39" s="171">
        <f>Feb!V2*Q36</f>
        <v>2457</v>
      </c>
      <c r="R39" s="171">
        <f>Feb!W2*R36</f>
        <v>1827</v>
      </c>
      <c r="S39" s="171">
        <f>Feb!X2*S36</f>
        <v>988</v>
      </c>
      <c r="T39" s="171">
        <f>Feb!Y2*T36</f>
        <v>396</v>
      </c>
      <c r="U39" s="171">
        <f>Feb!Z2*U36</f>
        <v>4202</v>
      </c>
      <c r="V39" s="171">
        <f>Feb!AA2*V36</f>
        <v>3568</v>
      </c>
      <c r="W39" s="171">
        <f>Feb!AB2*W36</f>
        <v>3124</v>
      </c>
      <c r="X39" s="171">
        <f>Feb!AC2*X36</f>
        <v>1136</v>
      </c>
      <c r="Y39" s="171">
        <f>Feb!AD2*Y36</f>
        <v>546</v>
      </c>
      <c r="Z39" s="171">
        <f>Feb!AE2*Z36</f>
        <v>2025</v>
      </c>
      <c r="AA39" s="171">
        <f>Feb!AF2*AA36</f>
        <v>1764</v>
      </c>
      <c r="AB39" s="171">
        <f>Feb!AG2*AB36</f>
        <v>927</v>
      </c>
      <c r="AC39" s="171">
        <f>Feb!AH2*AC36</f>
        <v>352</v>
      </c>
      <c r="AD39" s="171">
        <f>Feb!AI2*AD36</f>
        <v>208</v>
      </c>
      <c r="AE39" s="171">
        <f t="shared" si="8"/>
        <v>39577.5</v>
      </c>
    </row>
    <row r="40">
      <c r="D40" s="147" t="s">
        <v>511</v>
      </c>
      <c r="E40" s="151">
        <f>Mar!J2</f>
        <v>196</v>
      </c>
      <c r="F40" s="151">
        <f>Mar!K2</f>
        <v>356</v>
      </c>
      <c r="G40" s="151">
        <f>Mar!L2</f>
        <v>106</v>
      </c>
      <c r="H40" s="151"/>
      <c r="I40" s="151"/>
      <c r="J40" s="171">
        <f>Mar!O2*J36</f>
        <v>1344</v>
      </c>
      <c r="K40" s="171">
        <f>Mar!P2*K36</f>
        <v>5439.5</v>
      </c>
      <c r="L40" s="171">
        <f>Mar!Q2*L36</f>
        <v>5691</v>
      </c>
      <c r="M40" s="171">
        <f>Mar!R2*M36</f>
        <v>4170</v>
      </c>
      <c r="N40" s="171">
        <f>Mar!S2*N36</f>
        <v>1300</v>
      </c>
      <c r="O40" s="171">
        <f>Mar!T2*O36</f>
        <v>330</v>
      </c>
      <c r="P40" s="171">
        <f>Mar!U2*P36</f>
        <v>11490</v>
      </c>
      <c r="Q40" s="171">
        <f>Mar!V2*Q36</f>
        <v>5369</v>
      </c>
      <c r="R40" s="171">
        <f>Mar!W2*R36</f>
        <v>4038</v>
      </c>
      <c r="S40" s="171">
        <f>Mar!X2*S36</f>
        <v>1560</v>
      </c>
      <c r="T40" s="171">
        <f>Mar!Y2*T36</f>
        <v>352</v>
      </c>
      <c r="U40" s="171">
        <f>Mar!Z2*U36</f>
        <v>7733</v>
      </c>
      <c r="V40" s="171">
        <f>Mar!AA2*V36</f>
        <v>6928</v>
      </c>
      <c r="W40" s="171">
        <f>Mar!AB2*W36</f>
        <v>5896</v>
      </c>
      <c r="X40" s="171">
        <f>Mar!AC2*X36</f>
        <v>1312</v>
      </c>
      <c r="Y40" s="171">
        <f>Mar!AD2*Y36</f>
        <v>1014</v>
      </c>
      <c r="Z40" s="171">
        <f>Mar!AE2*Z36</f>
        <v>6642</v>
      </c>
      <c r="AA40" s="171">
        <f>Mar!AF2*AA36</f>
        <v>5481</v>
      </c>
      <c r="AB40" s="171">
        <f>Mar!AG2*AB36</f>
        <v>1962</v>
      </c>
      <c r="AC40" s="171">
        <f>Mar!AH2*AC36</f>
        <v>816</v>
      </c>
      <c r="AD40" s="171">
        <f>Mar!AI2*AD36</f>
        <v>312</v>
      </c>
      <c r="AE40" s="171">
        <f t="shared" si="8"/>
        <v>79179.5</v>
      </c>
    </row>
    <row r="41">
      <c r="D41" s="147" t="s">
        <v>512</v>
      </c>
      <c r="E41" s="151">
        <f>Apr!J2</f>
        <v>220</v>
      </c>
      <c r="F41" s="151">
        <f>Apr!K2</f>
        <v>445</v>
      </c>
      <c r="G41" s="151">
        <f>Apr!L2</f>
        <v>137</v>
      </c>
      <c r="H41" s="151"/>
      <c r="I41" s="151"/>
      <c r="J41" s="171">
        <f>Apr!O2*J36</f>
        <v>1868</v>
      </c>
      <c r="K41" s="171">
        <f>Apr!P2*K36</f>
        <v>7909</v>
      </c>
      <c r="L41" s="171">
        <f>Apr!Q2*L36</f>
        <v>7329</v>
      </c>
      <c r="M41" s="171">
        <f>Apr!R2*M36</f>
        <v>5037</v>
      </c>
      <c r="N41" s="171">
        <f>Apr!S2*N36</f>
        <v>2340</v>
      </c>
      <c r="O41" s="171">
        <f>Apr!T2*O36</f>
        <v>55</v>
      </c>
      <c r="P41" s="171">
        <f>Apr!U2*P36</f>
        <v>15880</v>
      </c>
      <c r="Q41" s="171">
        <f>Apr!V2*Q36</f>
        <v>6818</v>
      </c>
      <c r="R41" s="171">
        <f>Apr!W2*R36</f>
        <v>5241</v>
      </c>
      <c r="S41" s="171">
        <f>Apr!X2*S36</f>
        <v>2626</v>
      </c>
      <c r="T41" s="171">
        <f>Apr!Y2*T36</f>
        <v>187</v>
      </c>
      <c r="U41" s="171">
        <f>Apr!Z2*U36</f>
        <v>7821</v>
      </c>
      <c r="V41" s="171">
        <f>Apr!AA2*V36</f>
        <v>6560</v>
      </c>
      <c r="W41" s="171">
        <f>Apr!AB2*W36</f>
        <v>6616.5</v>
      </c>
      <c r="X41" s="171">
        <f>Apr!AC2*X36</f>
        <v>2816</v>
      </c>
      <c r="Y41" s="171">
        <f>Apr!AD2*Y36</f>
        <v>260</v>
      </c>
      <c r="Z41" s="171">
        <f>Apr!AE2*Z36</f>
        <v>7398</v>
      </c>
      <c r="AA41" s="171">
        <f>Apr!AF2*AA36</f>
        <v>7035</v>
      </c>
      <c r="AB41" s="171">
        <f>Apr!AG2*AB36</f>
        <v>3114</v>
      </c>
      <c r="AC41" s="171">
        <f>Apr!AH2*AC36</f>
        <v>1280</v>
      </c>
      <c r="AD41" s="171">
        <f>Apr!AI2*AD36</f>
        <v>130</v>
      </c>
      <c r="AE41" s="171">
        <f t="shared" si="8"/>
        <v>98320.5</v>
      </c>
    </row>
    <row r="42">
      <c r="D42" s="147" t="s">
        <v>513</v>
      </c>
      <c r="E42" s="151">
        <f>May!J2</f>
        <v>98</v>
      </c>
      <c r="F42" s="151">
        <f>May!K2</f>
        <v>292</v>
      </c>
      <c r="G42" s="151">
        <f>May!L2</f>
        <v>101</v>
      </c>
      <c r="H42" s="151"/>
      <c r="I42" s="151"/>
      <c r="J42" s="171">
        <f>May!O2*J36</f>
        <v>1408</v>
      </c>
      <c r="K42" s="171">
        <f>May!P2*K36</f>
        <v>5929</v>
      </c>
      <c r="L42" s="171">
        <f>May!Q2*L36</f>
        <v>5243</v>
      </c>
      <c r="M42" s="171">
        <f>May!R2*M36</f>
        <v>3129</v>
      </c>
      <c r="N42" s="171">
        <f>May!S2*N36</f>
        <v>1248</v>
      </c>
      <c r="O42" s="171">
        <f>May!T2*O36</f>
        <v>33</v>
      </c>
      <c r="P42" s="171">
        <f>May!U2*P36</f>
        <v>11460</v>
      </c>
      <c r="Q42" s="171">
        <f>May!V2*Q36</f>
        <v>5019</v>
      </c>
      <c r="R42" s="171">
        <f>May!W2*R36</f>
        <v>3435</v>
      </c>
      <c r="S42" s="171">
        <f>May!X2*S36</f>
        <v>1456</v>
      </c>
      <c r="T42" s="171">
        <f>May!Y2*T36</f>
        <v>0</v>
      </c>
      <c r="U42" s="171">
        <f>May!Z2*U36</f>
        <v>7568</v>
      </c>
      <c r="V42" s="171">
        <f>May!AA2*V36</f>
        <v>7312</v>
      </c>
      <c r="W42" s="171">
        <f>May!AB2*W36</f>
        <v>5742</v>
      </c>
      <c r="X42" s="171">
        <f>May!AC2*X36</f>
        <v>2240</v>
      </c>
      <c r="Y42" s="171">
        <f>May!AD2*Y36</f>
        <v>78</v>
      </c>
      <c r="Z42" s="171">
        <f>May!AE2*Z36</f>
        <v>5373</v>
      </c>
      <c r="AA42" s="171">
        <f>May!AF2*AA36</f>
        <v>4704</v>
      </c>
      <c r="AB42" s="171">
        <f>May!AG2*AB36</f>
        <v>2677.5</v>
      </c>
      <c r="AC42" s="171">
        <f>May!AH2*AC36</f>
        <v>688</v>
      </c>
      <c r="AD42" s="171">
        <f>May!AI2*AD36</f>
        <v>26</v>
      </c>
      <c r="AE42" s="171">
        <f t="shared" si="8"/>
        <v>74768.5</v>
      </c>
    </row>
    <row r="43">
      <c r="D43" s="147" t="s">
        <v>514</v>
      </c>
      <c r="E43" s="151">
        <f>Jun!J2</f>
        <v>117</v>
      </c>
      <c r="F43" s="151">
        <f>Jun!K2</f>
        <v>268</v>
      </c>
      <c r="G43" s="151">
        <f>Jun!L2</f>
        <v>93</v>
      </c>
      <c r="H43" s="151"/>
      <c r="I43" s="151"/>
      <c r="J43" s="171">
        <f>Jun!O2*J36</f>
        <v>1432</v>
      </c>
      <c r="K43" s="171">
        <f>Jun!P2*K36</f>
        <v>7172</v>
      </c>
      <c r="L43" s="171">
        <f>Jun!Q2*L36</f>
        <v>6664</v>
      </c>
      <c r="M43" s="171">
        <f>Jun!R2*M36</f>
        <v>3534</v>
      </c>
      <c r="N43" s="171">
        <f>Jun!S2*N36</f>
        <v>2067</v>
      </c>
      <c r="O43" s="171">
        <f>Jun!T2*O36</f>
        <v>44</v>
      </c>
      <c r="P43" s="171">
        <f>Jun!U2*P36</f>
        <v>9870</v>
      </c>
      <c r="Q43" s="171">
        <f>Jun!V2*Q36</f>
        <v>4424</v>
      </c>
      <c r="R43" s="171">
        <f>Jun!W2*R36</f>
        <v>3096</v>
      </c>
      <c r="S43" s="171">
        <f>Jun!X2*S36</f>
        <v>1508</v>
      </c>
      <c r="T43" s="171">
        <f>Jun!Y2*T36</f>
        <v>11</v>
      </c>
      <c r="U43" s="171">
        <f>Jun!Z2*U36</f>
        <v>8305</v>
      </c>
      <c r="V43" s="171">
        <f>Jun!AA2*V36</f>
        <v>6896</v>
      </c>
      <c r="W43" s="171">
        <f>Jun!AB2*W36</f>
        <v>5120.5</v>
      </c>
      <c r="X43" s="171">
        <f>Jun!AC2*X36</f>
        <v>2256</v>
      </c>
      <c r="Y43" s="171">
        <f>Jun!AD2*Y36</f>
        <v>52</v>
      </c>
      <c r="Z43" s="171">
        <f>Jun!AE2*Z36</f>
        <v>7263</v>
      </c>
      <c r="AA43" s="171">
        <f>Jun!AF2*AA36</f>
        <v>6426</v>
      </c>
      <c r="AB43" s="171">
        <f>Jun!AG2*AB36</f>
        <v>2272.5</v>
      </c>
      <c r="AC43" s="171">
        <f>Jun!AH2*AC36</f>
        <v>1216</v>
      </c>
      <c r="AD43" s="171">
        <f>Jun!AI2*AD36</f>
        <v>104</v>
      </c>
      <c r="AE43" s="171">
        <f t="shared" si="8"/>
        <v>79733</v>
      </c>
    </row>
    <row r="44">
      <c r="D44" s="147" t="s">
        <v>515</v>
      </c>
      <c r="E44" s="151">
        <f>Jul!J4</f>
        <v>0</v>
      </c>
      <c r="F44" s="151">
        <f>Jul!K4</f>
        <v>1</v>
      </c>
      <c r="G44" s="151">
        <f>Jul!L4</f>
        <v>0</v>
      </c>
      <c r="H44" s="151"/>
      <c r="I44" s="151"/>
      <c r="J44" s="171">
        <f>Jul!O4*J36</f>
        <v>4</v>
      </c>
      <c r="K44" s="171">
        <f>Jul!P4*K36</f>
        <v>0</v>
      </c>
      <c r="L44" s="171">
        <f>Jul!Q4*L36</f>
        <v>0</v>
      </c>
      <c r="M44" s="171">
        <f>Jul!R4*M36</f>
        <v>0</v>
      </c>
      <c r="N44" s="171">
        <f>Jul!S4*N36</f>
        <v>0</v>
      </c>
      <c r="O44" s="171">
        <f>Jul!T4*O36</f>
        <v>0</v>
      </c>
      <c r="P44" s="171">
        <f>Jul!U4*P36</f>
        <v>110</v>
      </c>
      <c r="Q44" s="171">
        <f>Jul!V4*Q36</f>
        <v>35</v>
      </c>
      <c r="R44" s="171">
        <f>Jul!W4*R36</f>
        <v>30</v>
      </c>
      <c r="S44" s="171">
        <f>Jul!X4*S36</f>
        <v>13</v>
      </c>
      <c r="T44" s="171">
        <f>Jul!Y4*T36</f>
        <v>0</v>
      </c>
      <c r="U44" s="171">
        <f>Jul!Z4*U36</f>
        <v>0</v>
      </c>
      <c r="V44" s="171">
        <f>Jul!AA4*V36</f>
        <v>0</v>
      </c>
      <c r="W44" s="171">
        <f>Jul!AB4*W36</f>
        <v>0</v>
      </c>
      <c r="X44" s="171">
        <f>Jul!AC4*X36</f>
        <v>0</v>
      </c>
      <c r="Y44" s="171">
        <f>Jul!AD4*Y36</f>
        <v>0</v>
      </c>
      <c r="Z44" s="171">
        <f>Jul!AE4*Z36</f>
        <v>0</v>
      </c>
      <c r="AA44" s="171">
        <f>Jul!AF4*AA36</f>
        <v>0</v>
      </c>
      <c r="AB44" s="171">
        <f>Jul!AG4*AB36</f>
        <v>0</v>
      </c>
      <c r="AC44" s="171">
        <f>Jul!AH4*AC36</f>
        <v>0</v>
      </c>
      <c r="AD44" s="171">
        <f>Jul!AI4*AD36</f>
        <v>0</v>
      </c>
      <c r="AE44" s="171">
        <f t="shared" si="8"/>
        <v>192</v>
      </c>
    </row>
    <row r="45">
      <c r="D45" s="147" t="s">
        <v>516</v>
      </c>
      <c r="E45" s="151">
        <f>Aug!J2</f>
        <v>118</v>
      </c>
      <c r="F45" s="151">
        <f>Aug!K2</f>
        <v>464</v>
      </c>
      <c r="G45" s="151">
        <f>Aug!L2</f>
        <v>132</v>
      </c>
      <c r="H45" s="151"/>
      <c r="I45" s="151"/>
      <c r="J45" s="171">
        <f>Aug!O2*J36</f>
        <v>2892</v>
      </c>
      <c r="K45" s="171">
        <f>Aug!P2*K36</f>
        <v>11066</v>
      </c>
      <c r="L45" s="171">
        <f>Aug!Q2*L36</f>
        <v>9506</v>
      </c>
      <c r="M45" s="171">
        <f>Aug!R2*M36</f>
        <v>5088</v>
      </c>
      <c r="N45" s="171">
        <f>Aug!S2*N36</f>
        <v>3367</v>
      </c>
      <c r="O45" s="171">
        <f>Aug!T2*O36</f>
        <v>473</v>
      </c>
      <c r="P45" s="171">
        <f>Aug!U2*P36</f>
        <v>19970</v>
      </c>
      <c r="Q45" s="171">
        <f>Aug!V2*Q36</f>
        <v>8190</v>
      </c>
      <c r="R45" s="171">
        <f>Aug!W2*R36</f>
        <v>5421</v>
      </c>
      <c r="S45" s="171">
        <f>Aug!X2*S36</f>
        <v>2808</v>
      </c>
      <c r="T45" s="171">
        <f>Aug!Y2*T36</f>
        <v>737</v>
      </c>
      <c r="U45" s="171">
        <f>Aug!Z2*U36</f>
        <v>12903</v>
      </c>
      <c r="V45" s="171">
        <f>Aug!AA2*V36</f>
        <v>10656</v>
      </c>
      <c r="W45" s="171">
        <f>Aug!AB2*W36</f>
        <v>7936.5</v>
      </c>
      <c r="X45" s="171">
        <f>Aug!AC2*X36</f>
        <v>3088</v>
      </c>
      <c r="Y45" s="171">
        <f>Aug!AD2*Y36</f>
        <v>1144</v>
      </c>
      <c r="Z45" s="171">
        <f>Aug!AE2*Z36</f>
        <v>8640</v>
      </c>
      <c r="AA45" s="171">
        <f>Aug!AF2*AA36</f>
        <v>8211</v>
      </c>
      <c r="AB45" s="171">
        <f>Aug!AG2*AB36</f>
        <v>3334.5</v>
      </c>
      <c r="AC45" s="171">
        <f>Aug!AH2*AC36</f>
        <v>2032</v>
      </c>
      <c r="AD45" s="171">
        <f>Aug!AI2*AD36</f>
        <v>572</v>
      </c>
      <c r="AE45" s="171">
        <f t="shared" si="8"/>
        <v>128035</v>
      </c>
    </row>
    <row r="46">
      <c r="D46" s="147" t="s">
        <v>517</v>
      </c>
      <c r="E46" s="151">
        <f>Sep!J2</f>
        <v>179</v>
      </c>
      <c r="F46" s="151">
        <f>Sep!K2</f>
        <v>677</v>
      </c>
      <c r="G46" s="151">
        <f>Sep!L2</f>
        <v>157</v>
      </c>
      <c r="H46" s="151"/>
      <c r="I46" s="151"/>
      <c r="J46" s="171">
        <f>Sep!O2*J36</f>
        <v>2746</v>
      </c>
      <c r="K46" s="171">
        <f>Sep!P2*K36</f>
        <v>17028</v>
      </c>
      <c r="L46" s="171">
        <f>Sep!Q2*L36</f>
        <v>12698</v>
      </c>
      <c r="M46" s="171">
        <f>Sep!R2*M36</f>
        <v>8091</v>
      </c>
      <c r="N46" s="171">
        <f>Sep!S2*N36</f>
        <v>4602</v>
      </c>
      <c r="O46" s="171">
        <f>Sep!T2*O36</f>
        <v>1870</v>
      </c>
      <c r="P46" s="171">
        <f>Sep!U2*P36</f>
        <v>30190</v>
      </c>
      <c r="Q46" s="171">
        <f>Sep!V2*Q36</f>
        <v>11032</v>
      </c>
      <c r="R46" s="171">
        <f>Sep!W2*R36</f>
        <v>7707</v>
      </c>
      <c r="S46" s="171">
        <f>Sep!X2*S36</f>
        <v>4485</v>
      </c>
      <c r="T46" s="171">
        <f>Sep!Y2*T36</f>
        <v>1958</v>
      </c>
      <c r="U46" s="171">
        <f>Sep!Z2*U36</f>
        <v>19591</v>
      </c>
      <c r="V46" s="171">
        <f>Sep!AA2*V36</f>
        <v>15424</v>
      </c>
      <c r="W46" s="171">
        <f>Sep!AB2*W36</f>
        <v>11077</v>
      </c>
      <c r="X46" s="171">
        <f>Sep!AC2*X36</f>
        <v>4480</v>
      </c>
      <c r="Y46" s="171">
        <f>Sep!AD2*Y36</f>
        <v>3042</v>
      </c>
      <c r="Z46" s="171">
        <f>Sep!AE2*Z36</f>
        <v>14701.5</v>
      </c>
      <c r="AA46" s="171">
        <f>Sep!AF2*AA36</f>
        <v>11151</v>
      </c>
      <c r="AB46" s="171">
        <f>Sep!AG2*AB36</f>
        <v>4423.5</v>
      </c>
      <c r="AC46" s="171">
        <f>Sep!AH2*AC36</f>
        <v>1952</v>
      </c>
      <c r="AD46" s="171">
        <f>Sep!AI2*AD36</f>
        <v>1274</v>
      </c>
      <c r="AE46" s="171">
        <f t="shared" si="8"/>
        <v>189523</v>
      </c>
    </row>
    <row r="47">
      <c r="D47" s="147" t="s">
        <v>518</v>
      </c>
      <c r="E47" s="151">
        <f>Oct!J2</f>
        <v>133</v>
      </c>
      <c r="F47" s="151">
        <f>Oct!K2</f>
        <v>510</v>
      </c>
      <c r="G47" s="151">
        <f>Oct!L2</f>
        <v>120</v>
      </c>
      <c r="H47" s="151"/>
      <c r="I47" s="151"/>
      <c r="J47" s="171">
        <f>Oct!O2*J36</f>
        <v>1460</v>
      </c>
      <c r="K47" s="171">
        <f>Oct!P2*K36</f>
        <v>11665.5</v>
      </c>
      <c r="L47" s="171">
        <f>Oct!Q2*L36</f>
        <v>8414</v>
      </c>
      <c r="M47" s="171">
        <f>Oct!R2*M36</f>
        <v>5451</v>
      </c>
      <c r="N47" s="171">
        <f>Oct!S2*N36</f>
        <v>3406</v>
      </c>
      <c r="O47" s="171">
        <f>Oct!T2*O36</f>
        <v>1859</v>
      </c>
      <c r="P47" s="171">
        <f>Oct!U2*P36</f>
        <v>20570</v>
      </c>
      <c r="Q47" s="171">
        <f>Oct!V2*Q36</f>
        <v>8169</v>
      </c>
      <c r="R47" s="171">
        <f>Oct!W2*R36</f>
        <v>5613</v>
      </c>
      <c r="S47" s="171">
        <f>Oct!X2*S36</f>
        <v>2899</v>
      </c>
      <c r="T47" s="171">
        <f>Oct!Y2*T36</f>
        <v>2090</v>
      </c>
      <c r="U47" s="171">
        <f>Oct!Z2*U36</f>
        <v>11671</v>
      </c>
      <c r="V47" s="171">
        <f>Oct!AA2*V36</f>
        <v>9328</v>
      </c>
      <c r="W47" s="171">
        <f>Oct!AB2*W36</f>
        <v>7738.5</v>
      </c>
      <c r="X47" s="171">
        <f>Oct!AC2*X36</f>
        <v>3040</v>
      </c>
      <c r="Y47" s="171">
        <f>Oct!AD2*Y36</f>
        <v>2834</v>
      </c>
      <c r="Z47" s="171">
        <f>Oct!AE2*Z36</f>
        <v>9274.5</v>
      </c>
      <c r="AA47" s="171">
        <f>Oct!AF2*AA36</f>
        <v>6237</v>
      </c>
      <c r="AB47" s="171">
        <f>Oct!AG2*AB36</f>
        <v>3784.5</v>
      </c>
      <c r="AC47" s="171">
        <f>Oct!AH2*AC36</f>
        <v>1760</v>
      </c>
      <c r="AD47" s="171">
        <f>Oct!AI2*AD36</f>
        <v>1638</v>
      </c>
      <c r="AE47" s="171">
        <f t="shared" si="8"/>
        <v>128902</v>
      </c>
    </row>
    <row r="48">
      <c r="D48" s="147" t="s">
        <v>519</v>
      </c>
      <c r="E48" s="151">
        <f>Nov!J2</f>
        <v>175</v>
      </c>
      <c r="F48" s="151">
        <f>Nov!K2</f>
        <v>470</v>
      </c>
      <c r="G48" s="151">
        <f>Nov!L2</f>
        <v>109</v>
      </c>
      <c r="H48" s="151"/>
      <c r="I48" s="151"/>
      <c r="J48" s="171">
        <f>Nov!O2*J36</f>
        <v>284</v>
      </c>
      <c r="K48" s="171">
        <f>Nov!P2*K36</f>
        <v>2557.5</v>
      </c>
      <c r="L48" s="171">
        <f>Nov!Q2*L36</f>
        <v>2107</v>
      </c>
      <c r="M48" s="171">
        <f>Nov!R2*M36</f>
        <v>1176</v>
      </c>
      <c r="N48" s="171">
        <f>Nov!S2*N36</f>
        <v>520</v>
      </c>
      <c r="O48" s="171">
        <f>Nov!T2*O36</f>
        <v>671</v>
      </c>
      <c r="P48" s="171">
        <f>Nov!U2*P36</f>
        <v>4430</v>
      </c>
      <c r="Q48" s="171">
        <f>Nov!V2*Q36</f>
        <v>1883</v>
      </c>
      <c r="R48" s="171">
        <f>Nov!W2*R36</f>
        <v>1410</v>
      </c>
      <c r="S48" s="171">
        <f>Nov!X2*S36</f>
        <v>585</v>
      </c>
      <c r="T48" s="171">
        <f>Nov!Y2*T36</f>
        <v>638</v>
      </c>
      <c r="U48" s="171">
        <f>Nov!Z2*U36</f>
        <v>4884</v>
      </c>
      <c r="V48" s="171">
        <f>Nov!AA2*V36</f>
        <v>3968</v>
      </c>
      <c r="W48" s="171">
        <f>Nov!AB2*W36</f>
        <v>3624.5</v>
      </c>
      <c r="X48" s="171">
        <f>Nov!AC2*X36</f>
        <v>1760</v>
      </c>
      <c r="Y48" s="171">
        <f>Nov!AD2*Y36</f>
        <v>2054</v>
      </c>
      <c r="Z48" s="171">
        <f>Nov!AE2*Z36</f>
        <v>4306.5</v>
      </c>
      <c r="AA48" s="171">
        <f>Nov!AF2*AA36</f>
        <v>3612</v>
      </c>
      <c r="AB48" s="171">
        <f>Nov!AG2*AB36</f>
        <v>1552.5</v>
      </c>
      <c r="AC48" s="171">
        <f>Nov!AH2*AC36</f>
        <v>352</v>
      </c>
      <c r="AD48" s="171">
        <f>Nov!AI2*AD36</f>
        <v>1950</v>
      </c>
      <c r="AE48" s="171">
        <f t="shared" si="8"/>
        <v>44325</v>
      </c>
    </row>
    <row r="49">
      <c r="D49" s="147" t="s">
        <v>520</v>
      </c>
      <c r="E49" s="151">
        <f>Dec!J2</f>
        <v>50</v>
      </c>
      <c r="F49" s="151">
        <f>Dec!K2</f>
        <v>184</v>
      </c>
      <c r="G49" s="151">
        <f>Dec!L2</f>
        <v>49</v>
      </c>
      <c r="H49" s="151"/>
      <c r="I49" s="151"/>
      <c r="J49" s="171">
        <f>Dec!O2*J36</f>
        <v>152</v>
      </c>
      <c r="K49" s="171">
        <f>Dec!P2*K36</f>
        <v>583</v>
      </c>
      <c r="L49" s="171">
        <f>Dec!Q2*L36</f>
        <v>476</v>
      </c>
      <c r="M49" s="171">
        <f>Dec!R2*M36</f>
        <v>264</v>
      </c>
      <c r="N49" s="171">
        <f>Dec!S2*N36</f>
        <v>156</v>
      </c>
      <c r="O49" s="171">
        <f>Dec!T2*O36</f>
        <v>77</v>
      </c>
      <c r="P49" s="171">
        <f>Dec!U2*P36</f>
        <v>1970</v>
      </c>
      <c r="Q49" s="171">
        <f>Dec!V2*Q36</f>
        <v>791</v>
      </c>
      <c r="R49" s="171">
        <f>Dec!W2*R36</f>
        <v>459</v>
      </c>
      <c r="S49" s="171">
        <f>Dec!X2*S36</f>
        <v>338</v>
      </c>
      <c r="T49" s="171">
        <f>Dec!Y2*T36</f>
        <v>132</v>
      </c>
      <c r="U49" s="171">
        <f>Dec!Z2*U36</f>
        <v>1562</v>
      </c>
      <c r="V49" s="171">
        <f>Dec!AA2*V36</f>
        <v>1168</v>
      </c>
      <c r="W49" s="171">
        <f>Dec!AB2*W36</f>
        <v>896.5</v>
      </c>
      <c r="X49" s="171">
        <f>Dec!AC2*X36</f>
        <v>400</v>
      </c>
      <c r="Y49" s="171">
        <f>Dec!AD2*Y36</f>
        <v>364</v>
      </c>
      <c r="Z49" s="171">
        <f>Dec!AE2*Z36</f>
        <v>945</v>
      </c>
      <c r="AA49" s="171">
        <f>Dec!AF2*AA36</f>
        <v>588</v>
      </c>
      <c r="AB49" s="171">
        <f>Dec!AG2*AB36</f>
        <v>270</v>
      </c>
      <c r="AC49" s="171">
        <f>Dec!AH2*AC36</f>
        <v>96</v>
      </c>
      <c r="AD49" s="171">
        <f>Dec!AI2*AD36</f>
        <v>104</v>
      </c>
      <c r="AE49" s="171">
        <f t="shared" si="8"/>
        <v>11791.5</v>
      </c>
    </row>
    <row r="51">
      <c r="AE51" s="171">
        <f>SUM(AE38:AE46)</f>
        <v>722383</v>
      </c>
    </row>
    <row r="53">
      <c r="V53" s="165"/>
      <c r="W53" s="165"/>
    </row>
    <row r="55">
      <c r="D55" s="172" t="s">
        <v>535</v>
      </c>
      <c r="E55" s="79"/>
    </row>
    <row r="56">
      <c r="D56" s="79"/>
      <c r="E56" s="79"/>
    </row>
    <row r="57">
      <c r="D57" s="173" t="s">
        <v>509</v>
      </c>
      <c r="E57" s="174">
        <f>Jan!M2</f>
        <v>44</v>
      </c>
      <c r="G57" s="175">
        <f>Jan!M2</f>
        <v>44</v>
      </c>
      <c r="H57" s="176"/>
      <c r="I57" s="176"/>
    </row>
    <row r="58">
      <c r="D58" s="173" t="s">
        <v>510</v>
      </c>
      <c r="E58" s="174">
        <f>Feb!N2</f>
        <v>5</v>
      </c>
      <c r="G58" s="174">
        <f>Feb!N2</f>
        <v>5</v>
      </c>
      <c r="H58" s="174"/>
      <c r="I58" s="174"/>
    </row>
    <row r="59">
      <c r="D59" s="173" t="s">
        <v>511</v>
      </c>
      <c r="E59" s="174">
        <f>Mar!N2</f>
        <v>5</v>
      </c>
      <c r="G59" s="174">
        <f>Mar!N2</f>
        <v>5</v>
      </c>
      <c r="H59" s="174"/>
      <c r="I59" s="174"/>
    </row>
    <row r="60">
      <c r="D60" s="173" t="s">
        <v>512</v>
      </c>
      <c r="E60" s="174">
        <f>Apr!O2</f>
        <v>934</v>
      </c>
      <c r="G60" s="174">
        <f>Apr!N2</f>
        <v>4</v>
      </c>
      <c r="H60" s="174"/>
      <c r="I60" s="174"/>
    </row>
    <row r="61">
      <c r="D61" s="173" t="s">
        <v>513</v>
      </c>
      <c r="E61" s="174">
        <f>May!O2</f>
        <v>704</v>
      </c>
      <c r="G61" s="174">
        <f>May!N2</f>
        <v>14</v>
      </c>
      <c r="H61" s="174"/>
      <c r="I61" s="174"/>
    </row>
    <row r="62">
      <c r="D62" s="173" t="s">
        <v>514</v>
      </c>
      <c r="E62" s="174">
        <f>Jun!O2</f>
        <v>716</v>
      </c>
      <c r="G62" s="174">
        <f>Jun!N2</f>
        <v>7</v>
      </c>
      <c r="H62" s="174"/>
      <c r="I62" s="174"/>
    </row>
    <row r="63">
      <c r="D63" s="173" t="s">
        <v>515</v>
      </c>
      <c r="E63" s="174">
        <f>Jul!O4</f>
        <v>2</v>
      </c>
      <c r="G63" s="174" t="str">
        <f>Jul!N4</f>
        <v>no</v>
      </c>
      <c r="H63" s="174"/>
      <c r="I63" s="174"/>
    </row>
    <row r="64">
      <c r="D64" s="173" t="s">
        <v>516</v>
      </c>
      <c r="E64" s="174">
        <f>Aug!O2</f>
        <v>1446</v>
      </c>
      <c r="G64" s="174">
        <f>Aug!N2</f>
        <v>21</v>
      </c>
      <c r="H64" s="174"/>
      <c r="I64" s="174"/>
    </row>
    <row r="65">
      <c r="D65" s="173" t="s">
        <v>517</v>
      </c>
      <c r="E65" s="174">
        <f>Sep!O2</f>
        <v>1373</v>
      </c>
      <c r="G65" s="174">
        <f>Sep!N2</f>
        <v>19</v>
      </c>
      <c r="H65" s="174"/>
      <c r="I65" s="174"/>
    </row>
    <row r="66">
      <c r="D66" s="173" t="s">
        <v>518</v>
      </c>
      <c r="E66" s="174">
        <f>Oct!O2</f>
        <v>730</v>
      </c>
      <c r="G66" s="174">
        <f>Oct!N2</f>
        <v>10</v>
      </c>
      <c r="H66" s="174"/>
      <c r="I66" s="174"/>
    </row>
    <row r="67">
      <c r="D67" s="173" t="s">
        <v>519</v>
      </c>
      <c r="E67" s="174">
        <f>Nov!O2</f>
        <v>142</v>
      </c>
      <c r="G67" s="174">
        <f>Nov!N2</f>
        <v>16</v>
      </c>
      <c r="H67" s="174"/>
      <c r="I67" s="174"/>
    </row>
    <row r="68">
      <c r="D68" s="173" t="s">
        <v>520</v>
      </c>
      <c r="E68" s="174">
        <f>Dec!O2</f>
        <v>76</v>
      </c>
      <c r="G68" s="174">
        <f>Dec!N2</f>
        <v>19</v>
      </c>
      <c r="H68" s="174"/>
      <c r="I68" s="174"/>
    </row>
    <row r="69">
      <c r="D69" s="173" t="s">
        <v>521</v>
      </c>
      <c r="E69" s="174">
        <f>SUM(E57:E68)</f>
        <v>6177</v>
      </c>
      <c r="G69" s="174">
        <f>SUM(G57:G68)</f>
        <v>164</v>
      </c>
      <c r="H69" s="174"/>
      <c r="I69" s="174"/>
    </row>
    <row r="75">
      <c r="F75" s="177"/>
      <c r="G75" s="178"/>
      <c r="H75" s="178"/>
      <c r="I75" s="178"/>
      <c r="J75" s="179"/>
      <c r="K75" s="180"/>
      <c r="L75" s="178"/>
      <c r="M75" s="179"/>
      <c r="N75" s="177"/>
    </row>
    <row r="76">
      <c r="F76" s="177"/>
      <c r="G76" s="85"/>
      <c r="H76" s="85"/>
      <c r="I76" s="85"/>
      <c r="J76" s="180"/>
      <c r="K76" s="181"/>
      <c r="L76" s="85"/>
      <c r="M76" s="85"/>
      <c r="N76" s="177"/>
    </row>
    <row r="77">
      <c r="F77" s="177"/>
      <c r="G77" s="85"/>
      <c r="H77" s="85"/>
      <c r="I77" s="85"/>
      <c r="J77" s="180"/>
      <c r="K77" s="182"/>
      <c r="L77" s="183"/>
      <c r="M77" s="85"/>
      <c r="N77" s="177"/>
    </row>
    <row r="78">
      <c r="D78" s="54"/>
      <c r="E78" s="54"/>
      <c r="F78" s="54"/>
    </row>
    <row r="79">
      <c r="D79" s="184" t="s">
        <v>536</v>
      </c>
      <c r="E79" s="184" t="s">
        <v>537</v>
      </c>
      <c r="F79" s="185" t="s">
        <v>538</v>
      </c>
    </row>
    <row r="80">
      <c r="D80" s="54"/>
      <c r="E80" s="186"/>
      <c r="F80" s="187"/>
    </row>
    <row r="81">
      <c r="D81" s="188"/>
      <c r="E81" s="189" t="s">
        <v>51</v>
      </c>
      <c r="F81" s="190"/>
    </row>
    <row r="82">
      <c r="D82" s="188"/>
      <c r="E82" s="191">
        <v>27502.0</v>
      </c>
      <c r="F82" s="192">
        <f t="array" ref="F82">COUNTIF({Jan!H3:H313;Feb!H3:H253;Mar!H3:H660;Apr!H3:H810;May!H3:H500;Jun!H3:H500;Jul!H5:H702;Aug!H3:H1500;Sep!H3:H1000;Oct!H3:H1000;Nov!H3:H1000;Dec!H3:H800},"27502")</f>
        <v>43</v>
      </c>
    </row>
    <row r="83">
      <c r="D83" s="188"/>
      <c r="E83" s="191">
        <v>27511.0</v>
      </c>
      <c r="F83" s="192">
        <f t="array" ref="F83">COUNTIF({Jan!H3:H313;Feb!H3:H253;Mar!H3:H660;Apr!H3:H810;May!H3:H500;Jun!H3:H500;Jul!H5:H702;Aug!H3:H1500;Sep!H3:H1000;Oct!H3:H1000;Nov!H3:H1000;Dec!H3:H800},"27511")</f>
        <v>491</v>
      </c>
    </row>
    <row r="84">
      <c r="D84" s="188"/>
      <c r="E84" s="191">
        <v>27523.0</v>
      </c>
      <c r="F84" s="192">
        <f t="array" ref="F84">COUNTIF({Jan!H3:H313;Feb!H3:H253;Mar!H3:H660;Apr!H3:H810;May!H3:H500;Jun!H3:H500;Jul!H5:H702;Aug!H3:H1500;Sep!H3:H1000;Oct!H3:H1000;Nov!H3:H1000;Dec!H3:H800},"27523")</f>
        <v>19</v>
      </c>
    </row>
    <row r="85">
      <c r="D85" s="188"/>
      <c r="E85" s="191">
        <v>27539.0</v>
      </c>
      <c r="F85" s="191">
        <f t="array" ref="F85">COUNTIF({Jan!H3:H313;Feb!H3:H253;Mar!H3:H660;Apr!H3:H810;May!H3:H500;Jun!H3:H500;Jul!H5:H702;Aug!H3:H1500;Sep!H3:H1000;Oct!H3:H1000;Nov!H3:H1000;Dec!H3:H800},"27539")</f>
        <v>83</v>
      </c>
    </row>
    <row r="86">
      <c r="D86" s="188"/>
      <c r="E86" s="188" t="s">
        <v>135</v>
      </c>
      <c r="F86" s="193">
        <f>SUM(F82:F85)</f>
        <v>636</v>
      </c>
    </row>
    <row r="87">
      <c r="D87" s="54"/>
      <c r="E87" s="54"/>
      <c r="F87" s="54"/>
    </row>
    <row r="88">
      <c r="D88" s="54"/>
      <c r="E88" s="186"/>
      <c r="F88" s="186"/>
    </row>
    <row r="89">
      <c r="D89" s="188"/>
      <c r="E89" s="189" t="s">
        <v>107</v>
      </c>
      <c r="F89" s="194"/>
    </row>
    <row r="90">
      <c r="D90" s="188"/>
      <c r="E90" s="191">
        <v>27511.0</v>
      </c>
      <c r="F90" s="191">
        <f t="array" ref="F90">COUNTIF({Jan!H3:H313;Feb!H3:H253;Mar!H3:H660;Apr!H3:H810;May!H3:H500;Jun!H3:H500;Jul!H5:H702;Aug!H3:H1500;Sep!H3:H1000;Oct!H3:H1000;Nov!H3:H1000;Dec!H3:H800},"27511")</f>
        <v>491</v>
      </c>
    </row>
    <row r="91">
      <c r="D91" s="188"/>
      <c r="E91" s="191">
        <v>27512.0</v>
      </c>
      <c r="F91" s="191">
        <f t="array" ref="F91">COUNTIF({Jan!H3:H313;Feb!H3:H253;Mar!H3:H660;Apr!H3:H810;May!H3:H500;Jun!H3:H500;Jul!H5:H702;Aug!H3:H1500;Sep!H3:H1000;Oct!H3:H1000;Nov!H3:H1000;Dec!H3:H800},"27512")</f>
        <v>0</v>
      </c>
    </row>
    <row r="92">
      <c r="D92" s="188"/>
      <c r="E92" s="191">
        <v>27513.0</v>
      </c>
      <c r="F92" s="191">
        <f t="array" ref="F92">COUNTIF({Jan!H3:H313;Feb!H3:H253;Mar!H3:H660;Apr!H3:H810;May!H3:H500;Jun!H3:H500;Jul!H5:H702;Aug!H3:H1500;Sep!H3:H1000;Oct!H3:H1000;Nov!H3:H1000;Dec!H3:H800},"27513")</f>
        <v>66</v>
      </c>
    </row>
    <row r="93">
      <c r="D93" s="188"/>
      <c r="E93" s="191">
        <v>27518.0</v>
      </c>
      <c r="F93" s="191">
        <f t="array" ref="F93">COUNTIF({Jan!H7:H313;Feb!H7:H253;Mar!H7:H660;Apr!H7:H810;May!H7:H500;Jun!H7:H500;Jul!H9:H702;Aug!H7:H1500;Sep!H7:H1000;Oct!H7:H1000;Nov!H7:H1000;Dec!H7:H800},"27518")</f>
        <v>16</v>
      </c>
    </row>
    <row r="94">
      <c r="D94" s="188"/>
      <c r="E94" s="191">
        <v>27519.0</v>
      </c>
      <c r="F94" s="191">
        <f t="array" ref="F94">COUNTIF({Jan!H7:H313;Feb!H7:H253;Mar!H7:H660;Apr!H7:H810;May!H7:H500;Jun!H7:H500;Jul!H9:H702;Aug!H7:H1500;Sep!H7:H1000;Oct!H7:H1000;Nov!H7:H1000;Dec!H7:H800},"27519")</f>
        <v>90</v>
      </c>
    </row>
    <row r="95">
      <c r="D95" s="188"/>
      <c r="E95" s="191">
        <v>27539.0</v>
      </c>
      <c r="F95" s="191">
        <f t="array" ref="F95">COUNTIF({Jan!H7:H313;Feb!H7:H253;Mar!H7:H660;Apr!H7:H810;May!H7:H500;Jun!H7:H500;Jul!H9:H702;Aug!H7:H1500;Sep!H7:H1000;Oct!H7:H1000;Nov!H7:H1000;Dec!H7:H800},"27539")</f>
        <v>82</v>
      </c>
    </row>
    <row r="96">
      <c r="D96" s="188"/>
      <c r="E96" s="191">
        <v>27560.0</v>
      </c>
      <c r="F96" s="191">
        <f t="array" ref="F96">COUNTIF({Jan!H7:H313;Feb!H7:H253;Mar!H7:H660;Apr!H7:H810;May!H7:H500;Jun!H7:H500;Jul!H9:H702;Aug!H7:H1500;Sep!H7:H1000;Oct!H7:H1000;Nov!H7:H1000;Dec!H7:H800},"27560")</f>
        <v>25</v>
      </c>
    </row>
    <row r="97">
      <c r="D97" s="188"/>
      <c r="E97" s="191">
        <v>27606.0</v>
      </c>
      <c r="F97" s="191">
        <f t="array" ref="F97">COUNTIF({Jan!H7:H313;Feb!H7:H253;Mar!H7:H660;Apr!H7:H810;May!H7:H500;Jun!H7:H500;Jul!H9:H702;Aug!H7:H1500;Sep!H7:H1000;Oct!H7:H1000;Nov!H7:H1000;Dec!H7:H800},"27606")</f>
        <v>178</v>
      </c>
    </row>
    <row r="98">
      <c r="D98" s="188"/>
      <c r="E98" s="191">
        <v>27607.0</v>
      </c>
      <c r="F98" s="191">
        <f t="array" ref="F98">COUNTIF({Jan!H7:H313;Feb!H7:H253;Mar!H7:H660;Apr!H7:H810;May!H7:H500;Jun!H7:H500;Jul!H9:H702;Aug!H7:H1500;Sep!H7:H1000;Oct!H7:H1000;Nov!H7:H1000;Dec!H7:H800},"27607")</f>
        <v>37</v>
      </c>
    </row>
    <row r="99">
      <c r="D99" s="188"/>
      <c r="E99" s="188" t="s">
        <v>135</v>
      </c>
      <c r="F99" s="193">
        <f>SUM(F87:F98)</f>
        <v>985</v>
      </c>
    </row>
    <row r="100">
      <c r="D100" s="54"/>
      <c r="E100" s="54"/>
      <c r="F100" s="54"/>
    </row>
    <row r="101">
      <c r="D101" s="54"/>
      <c r="E101" s="186"/>
      <c r="F101" s="186"/>
    </row>
    <row r="102">
      <c r="D102" s="188"/>
      <c r="E102" s="189" t="s">
        <v>62</v>
      </c>
      <c r="F102" s="194"/>
    </row>
    <row r="103">
      <c r="D103" s="188"/>
      <c r="E103" s="191">
        <v>27526.0</v>
      </c>
      <c r="F103" s="193">
        <f t="array" ref="F103">COUNTIF({Jan!H7:H313;Feb!H7:H253;Mar!H7:H660;Apr!H7:H810;May!H7:H500;Jun!H7:H500;Jul!H9:H702;Aug!H7:H1500;Sep!H7:H1000;Oct!H7:H1000;Nov!H7:H1000;Dec!H7:H800},"27526")</f>
        <v>75</v>
      </c>
    </row>
    <row r="104">
      <c r="D104" s="54"/>
      <c r="E104" s="54"/>
      <c r="F104" s="54"/>
    </row>
    <row r="105">
      <c r="D105" s="54"/>
      <c r="E105" s="186"/>
      <c r="F105" s="186"/>
    </row>
    <row r="106">
      <c r="D106" s="188"/>
      <c r="E106" s="189" t="s">
        <v>109</v>
      </c>
      <c r="F106" s="194"/>
    </row>
    <row r="107">
      <c r="D107" s="188"/>
      <c r="E107" s="191">
        <v>27529.0</v>
      </c>
      <c r="F107" s="191">
        <f t="array" ref="F107">COUNTIF({Jan!H3:H313;Feb!H3:H253;Mar!H3:H660;Apr!H3:H810;May!H3:H500;Jun!H3:H500;Jul!H5:H702;Aug!H3:H1500;Sep!H3:H1000;Oct!H3:H1000;Nov!H3:H1000;Dec!H3:H800},"27529")</f>
        <v>332</v>
      </c>
    </row>
    <row r="108">
      <c r="D108" s="188"/>
      <c r="E108" s="191">
        <v>27603.0</v>
      </c>
      <c r="F108" s="191">
        <f t="array" ref="F108">COUNTIF({Jan!H3:H313;Feb!H3:H253;Mar!H3:H660;Apr!H3:H810;May!H3:H500;Jun!H3:H500;Jul!H5:H702;Aug!H3:H1500;Sep!H3:H1000;Oct!H3:H1000;Nov!H3:H1000;Dec!H3:H800},"27603")</f>
        <v>47</v>
      </c>
    </row>
    <row r="109">
      <c r="D109" s="188"/>
      <c r="E109" s="188" t="s">
        <v>135</v>
      </c>
      <c r="F109" s="193">
        <f>SUM(F107:F108)</f>
        <v>379</v>
      </c>
    </row>
    <row r="110">
      <c r="D110" s="54"/>
      <c r="E110" s="54"/>
      <c r="F110" s="54"/>
    </row>
    <row r="111">
      <c r="D111" s="54"/>
      <c r="E111" s="186"/>
      <c r="F111" s="186"/>
    </row>
    <row r="112">
      <c r="D112" s="188"/>
      <c r="E112" s="189" t="s">
        <v>54</v>
      </c>
      <c r="F112" s="194"/>
    </row>
    <row r="113">
      <c r="D113" s="188"/>
      <c r="E113" s="191">
        <v>27539.0</v>
      </c>
      <c r="F113" s="191">
        <f t="array" ref="F113">COUNTIF({Jan!H7:H313;Feb!H7:H253;Mar!H7:H660;Apr!H7:H810;May!H7:H500;Jun!H7:H500;Jul!H9:H702;Aug!H7:H1500;Sep!H7:H1000;Oct!H7:H1000;Nov!H7:H1000;Dec!H7:H800},"27539")</f>
        <v>82</v>
      </c>
    </row>
    <row r="114">
      <c r="D114" s="188"/>
      <c r="E114" s="191">
        <v>27540.0</v>
      </c>
      <c r="F114" s="191">
        <f t="array" ref="F114">COUNTIF({Jan!H7:H313;Feb!H7:H253;Mar!H7:H660;Apr!H7:H810;May!H7:H500;Jun!H7:H500;Jul!H9:H702;Aug!H7:H1500;Sep!H7:H1000;Oct!H7:H1000;Nov!H7:H1000;Dec!H7:H800},"27540")</f>
        <v>38</v>
      </c>
    </row>
    <row r="115">
      <c r="D115" s="188"/>
      <c r="E115" s="188" t="s">
        <v>135</v>
      </c>
      <c r="F115" s="193">
        <f>SUM(F113:F114)</f>
        <v>120</v>
      </c>
    </row>
    <row r="116">
      <c r="D116" s="54"/>
      <c r="E116" s="54"/>
      <c r="F116" s="54"/>
    </row>
    <row r="117">
      <c r="D117" s="54"/>
      <c r="E117" s="186"/>
      <c r="F117" s="186"/>
    </row>
    <row r="118">
      <c r="D118" s="188"/>
      <c r="E118" s="189" t="s">
        <v>43</v>
      </c>
      <c r="F118" s="194"/>
    </row>
    <row r="119">
      <c r="D119" s="188"/>
      <c r="E119" s="191">
        <v>27545.0</v>
      </c>
      <c r="F119" s="191">
        <f t="array" ref="F119">COUNTIF({Jan!H7:H313;Feb!H7:H253;Mar!H7:H660;Apr!H7:H810;May!H7:H500;Jun!H7:H500;Jul!H9:H702;Aug!H7:H1500;Sep!H7:H1000;Oct!H7:H1000;Nov!H7:H1000;Dec!H7:H800},"27545")</f>
        <v>206</v>
      </c>
    </row>
    <row r="120">
      <c r="D120" s="188"/>
      <c r="E120" s="191">
        <v>27604.0</v>
      </c>
      <c r="F120" s="191">
        <f t="array" ref="F120">COUNTIF({Jan!H7:H313;Feb!H7:H253;Mar!H7:H660;Apr!H7:H810;May!H7:H500;Jun!H7:H500;Jul!H9:H702;Aug!H7:H1500;Sep!H7:H1000;Oct!H7:H1000;Nov!H7:H1000;Dec!H7:H800},"27604")</f>
        <v>205</v>
      </c>
    </row>
    <row r="121">
      <c r="D121" s="188"/>
      <c r="E121" s="188" t="s">
        <v>135</v>
      </c>
      <c r="F121" s="193">
        <f>SUM(F119:F120)</f>
        <v>411</v>
      </c>
    </row>
    <row r="122">
      <c r="D122" s="54"/>
      <c r="E122" s="54"/>
      <c r="F122" s="54"/>
    </row>
    <row r="123">
      <c r="D123" s="54"/>
      <c r="E123" s="186"/>
      <c r="F123" s="186"/>
    </row>
    <row r="124">
      <c r="D124" s="188"/>
      <c r="E124" s="189" t="s">
        <v>165</v>
      </c>
      <c r="F124" s="194"/>
    </row>
    <row r="125">
      <c r="D125" s="188"/>
      <c r="E125" s="191">
        <v>27560.0</v>
      </c>
      <c r="F125" s="193">
        <f t="array" ref="F125">COUNTIF({Jan!H3:H313;Feb!H3:H253;Mar!H3:H660;Apr!H3:H810;May!H3:H500;Jun!H3:H500;Jul!H5:H702;Aug!H3:H1500;Sep!H3:H1000;Oct!H3:H1000;Nov!H3:H1000;Dec!H3:H800},"27560")</f>
        <v>25</v>
      </c>
    </row>
    <row r="126">
      <c r="D126" s="54"/>
      <c r="E126" s="54"/>
      <c r="F126" s="54"/>
    </row>
    <row r="127">
      <c r="D127" s="54"/>
      <c r="E127" s="186"/>
      <c r="F127" s="186"/>
    </row>
    <row r="128">
      <c r="D128" s="188"/>
      <c r="E128" s="189" t="s">
        <v>38</v>
      </c>
      <c r="F128" s="194"/>
    </row>
    <row r="129">
      <c r="D129" s="188"/>
      <c r="E129" s="191">
        <v>27513.0</v>
      </c>
      <c r="F129" s="191">
        <f t="array" ref="F129">COUNTIF({Jan!H7:H313;Feb!H7:H253;Mar!H7:H660;Apr!H7:H810;May!H7:H500;Jun!H7:H500;Jul!H9:H702;Aug!H7:H1500;Sep!H7:H1000;Oct!H7:H1000;Nov!H7:H1000;Dec!H7:H800},"27513")</f>
        <v>65</v>
      </c>
    </row>
    <row r="130">
      <c r="D130" s="188"/>
      <c r="E130" s="191">
        <v>27545.0</v>
      </c>
      <c r="F130" s="191">
        <f t="array" ref="F130">COUNTIF({Jan!H7:H313;Feb!H7:H253;Mar!H7:H660;Apr!H7:H810;May!H7:H500;Jun!H7:H500;Jul!H9:H702;Aug!H7:H1500;Sep!H7:H1000;Oct!H7:H1000;Nov!H7:H1000;Dec!H7:H800},"27545")</f>
        <v>206</v>
      </c>
    </row>
    <row r="131">
      <c r="D131" s="188"/>
      <c r="E131" s="191">
        <v>27560.0</v>
      </c>
      <c r="F131" s="191">
        <f t="array" ref="F131">COUNTIF({Jan!H7:H313;Feb!H7:H253;Mar!H7:H660;Apr!H7:H810;May!H7:H500;Jun!H7:H500;Jul!H9:H702;Aug!H7:H1500;Sep!H7:H1000;Oct!H7:H1000;Nov!H7:H1000;Dec!H7:H800},"27560")</f>
        <v>25</v>
      </c>
    </row>
    <row r="132">
      <c r="D132" s="188"/>
      <c r="E132" s="191">
        <v>27601.0</v>
      </c>
      <c r="F132" s="191">
        <f t="array" ref="F132">COUNTIF({Jan!H7:H313;Feb!H7:H253;Mar!H7:H660;Apr!H7:H810;May!H7:H500;Jun!H7:H500;Jul!H9:H702;Aug!H7:H1500;Sep!H7:H1000;Oct!H7:H1000;Nov!H7:H1000;Dec!H7:H800},"27601")</f>
        <v>122</v>
      </c>
    </row>
    <row r="133">
      <c r="D133" s="188"/>
      <c r="E133" s="191">
        <v>27602.0</v>
      </c>
      <c r="F133" s="191">
        <f t="array" ref="F133">COUNTIF({Jan!H7:H313;Feb!H7:H253;Mar!H7:H660;Apr!H7:H810;May!H7:H500;Jun!H7:H500;Jul!H9:H702;Aug!H7:H1500;Sep!H7:H1000;Oct!H7:H1000;Nov!H7:H1000;Dec!H7:H800},"27602")</f>
        <v>0</v>
      </c>
    </row>
    <row r="134">
      <c r="D134" s="188"/>
      <c r="E134" s="191">
        <v>27603.0</v>
      </c>
      <c r="F134" s="191">
        <f t="array" ref="F134">COUNTIF({Jan!H7:H313;Feb!H7:H253;Mar!H7:H660;Apr!H7:H810;May!H7:H500;Jun!H7:H500;Jul!H9:H702;Aug!H7:H1500;Sep!H7:H1000;Oct!H7:H1000;Nov!H7:H1000;Dec!H7:H800},"27603")</f>
        <v>46</v>
      </c>
    </row>
    <row r="135">
      <c r="D135" s="188"/>
      <c r="E135" s="191">
        <v>27604.0</v>
      </c>
      <c r="F135" s="191">
        <f t="array" ref="F135">COUNTIF({Jan!H7:H313;Feb!H7:H253;Mar!H7:H660;Apr!H7:H810;May!H7:H500;Jun!H7:H500;Jul!H9:H702;Aug!H7:H1500;Sep!H7:H1000;Oct!H7:H1000;Nov!H7:H1000;Dec!H7:H800},"27604")</f>
        <v>205</v>
      </c>
    </row>
    <row r="136">
      <c r="D136" s="188"/>
      <c r="E136" s="191">
        <v>27605.0</v>
      </c>
      <c r="F136" s="191">
        <f t="array" ref="F136">COUNTIF({Jan!H7:H313;Feb!H7:H253;Mar!H7:H660;Apr!H7:H810;May!H7:H500;Jun!H7:H500;Jul!H9:H702;Aug!H7:H1500;Sep!H7:H1000;Oct!H7:H1000;Nov!H7:H1000;Dec!H7:H800},"27605")</f>
        <v>44</v>
      </c>
    </row>
    <row r="137">
      <c r="D137" s="188"/>
      <c r="E137" s="191">
        <v>27606.0</v>
      </c>
      <c r="F137" s="191">
        <f t="array" ref="F137">COUNTIF({Jan!H7:H313;Feb!H7:H253;Mar!H7:H660;Apr!H7:H810;May!H7:H500;Jun!H7:H500;Jul!H9:H702;Aug!H7:H1500;Sep!H7:H1000;Oct!H7:H1000;Nov!H7:H1000;Dec!H7:H800},"27606")</f>
        <v>178</v>
      </c>
    </row>
    <row r="138">
      <c r="D138" s="188"/>
      <c r="E138" s="191">
        <v>27607.0</v>
      </c>
      <c r="F138" s="191">
        <f t="array" ref="F138">COUNTIF({Jan!H7:H313;Feb!H7:H253;Mar!H7:H660;Apr!H7:H810;May!H7:H500;Jun!H7:H500;Jul!H9:H702;Aug!H7:H1500;Sep!H7:H1000;Oct!H7:H1000;Nov!H7:H1000;Dec!H7:H800},"27607")</f>
        <v>37</v>
      </c>
    </row>
    <row r="139">
      <c r="D139" s="188"/>
      <c r="E139" s="191">
        <v>27608.0</v>
      </c>
      <c r="F139" s="191">
        <f t="array" ref="F139">COUNTIF({Jan!H7:H313;Feb!H7:H253;Mar!H7:H660;Apr!H7:H810;May!H7:H500;Jun!H7:H500;Jul!H9:H702;Aug!H7:H1500;Sep!H7:H1000;Oct!H7:H1000;Nov!H7:H1000;Dec!H7:H800},"27608")</f>
        <v>66</v>
      </c>
    </row>
    <row r="140">
      <c r="D140" s="188"/>
      <c r="E140" s="191">
        <v>27609.0</v>
      </c>
      <c r="F140" s="191">
        <f t="array" ref="F140">COUNTIF({Jan!H7:H313;Feb!H7:H253;Mar!H7:H660;Apr!H7:H810;May!H7:H500;Jun!H7:H500;Jul!H9:H702;Aug!H7:H1500;Sep!H7:H1000;Oct!H7:H1000;Nov!H7:H1000;Dec!H7:H800},"27609")</f>
        <v>157</v>
      </c>
    </row>
    <row r="141">
      <c r="D141" s="188"/>
      <c r="E141" s="191">
        <v>27610.0</v>
      </c>
      <c r="F141" s="191">
        <f t="array" ref="F141">COUNTIF({Jan!H3:H313;Feb!H3:H253;Mar!H7:H660;Apr!H7:H810;May!H7:H500;Jun!H7:H500;Jul!H9:H702;Aug!H7:H1500;Sep!H7:H1000;Oct!H7:H1000;Nov!H7:H1000;Dec!H7:H800},"27610")</f>
        <v>578</v>
      </c>
    </row>
    <row r="142">
      <c r="D142" s="188"/>
      <c r="E142" s="191">
        <v>27611.0</v>
      </c>
      <c r="F142" s="191">
        <f t="array" ref="F142">COUNTIF({Jan!H7:H313;Feb!H7:H253;Mar!H7:H660;Apr!H7:H810;May!H7:H500;Jun!H7:H500;Jul!H9:H702;Aug!H7:H1500;Sep!H7:H1000;Oct!H7:H1000;Nov!H7:H1000;Dec!H7:H800},"27611")</f>
        <v>0</v>
      </c>
    </row>
    <row r="143">
      <c r="D143" s="188"/>
      <c r="E143" s="191">
        <v>27612.0</v>
      </c>
      <c r="F143" s="191">
        <f t="array" ref="F143">COUNTIF({Jan!H7:H313;Feb!H7:H253;Mar!H7:H660;Apr!H7:H810;May!H7:H500;Jun!H7:H500;Jul!H9:H702;Aug!H7:H1500;Sep!H7:H1000;Oct!H7:H1000;Nov!H7:H1000;Dec!H7:H800},"27612")</f>
        <v>65</v>
      </c>
    </row>
    <row r="144">
      <c r="D144" s="188"/>
      <c r="E144" s="191">
        <v>27613.0</v>
      </c>
      <c r="F144" s="191">
        <f t="array" ref="F144">COUNTIF({Jan!H7:H313;Feb!H7:H253;Mar!H7:H660;Apr!H7:H810;May!H7:H500;Jun!H7:H500;Jul!H9:H702;Aug!H7:H1500;Sep!H7:H1000;Oct!H7:H1000;Nov!H7:H1000;Dec!H7:H800},"27613")</f>
        <v>53</v>
      </c>
    </row>
    <row r="145">
      <c r="D145" s="188"/>
      <c r="E145" s="191">
        <v>27614.0</v>
      </c>
      <c r="F145" s="191">
        <f t="array" ref="F145">COUNTIF({Jan!H7:H313;Feb!H7:H253;Mar!H7:H660;Apr!H7:H810;May!H7:H500;Jun!H7:H500;Jul!H9:H702;Aug!H7:H1500;Sep!H7:H1000;Oct!H7:H1000;Nov!H7:H1000;Dec!H7:H800},"27614")</f>
        <v>168</v>
      </c>
    </row>
    <row r="146">
      <c r="D146" s="188"/>
      <c r="E146" s="191">
        <v>27615.0</v>
      </c>
      <c r="F146" s="191">
        <f t="array" ref="F146">COUNTIF({Jan!H7:H313;Feb!H7:H253;Mar!H7:H660;Apr!H7:H810;May!H7:H500;Jun!H7:H500;Jul!H9:H702;Aug!H7:H1500;Sep!H7:H1000;Oct!H7:H1000;Nov!H7:H1000;Dec!H7:H800},"27615")</f>
        <v>143</v>
      </c>
    </row>
    <row r="147">
      <c r="D147" s="188"/>
      <c r="E147" s="191">
        <v>27616.0</v>
      </c>
      <c r="F147" s="191">
        <f t="array" ref="F147">COUNTIF({Jan!H7:H313;Feb!H7:H253;Mar!H7:H660;Apr!H7:H810;May!H7:H500;Jun!H7:H500;Jul!H9:H702;Aug!H7:H1500;Sep!H7:H1000;Oct!H7:H1000;Nov!H7:H1000;Dec!H7:H800},"27616")</f>
        <v>164</v>
      </c>
    </row>
    <row r="148">
      <c r="D148" s="188"/>
      <c r="E148" s="191">
        <v>27617.0</v>
      </c>
      <c r="F148" s="191">
        <f t="array" ref="F148">COUNTIF({Jan!H7:H313;Feb!H7:H253;Mar!H7:H660;Apr!H7:H810;May!H7:H500;Jun!H7:H500;Jul!H9:H702;Aug!H7:H1500;Sep!H7:H1000;Oct!H7:H1000;Nov!H7:H1000;Dec!H7:H800},"27617")</f>
        <v>21</v>
      </c>
    </row>
    <row r="149">
      <c r="D149" s="188"/>
      <c r="E149" s="191">
        <v>27619.0</v>
      </c>
      <c r="F149" s="191">
        <f t="array" ref="F149">COUNTIF({Jan!H7:H313;Feb!H7:H253;Mar!H7:H660;Apr!H7:H810;May!H7:H500;Jun!H7:H500;Jul!H9:H702;Aug!H7:H1500;Sep!H7:H1000;Oct!H7:H1000;Nov!H7:H1000;Dec!H7:H800},"27619")</f>
        <v>0</v>
      </c>
    </row>
    <row r="150">
      <c r="D150" s="188"/>
      <c r="E150" s="191">
        <v>27620.0</v>
      </c>
      <c r="F150" s="191">
        <f t="array" ref="F150">COUNTIF({Jan!H7:H313;Feb!H7:H253;Mar!H7:H660;Apr!H7:H810;May!H7:H500;Jun!H7:H500;Jul!H9:H702;Aug!H7:H1500;Sep!H7:H1000;Oct!H7:H1000;Nov!H7:H1000;Dec!H7:H800},"27620")</f>
        <v>0</v>
      </c>
    </row>
    <row r="151">
      <c r="D151" s="188"/>
      <c r="E151" s="191">
        <v>27621.0</v>
      </c>
      <c r="F151" s="191">
        <f t="array" ref="F151">COUNTIF({Jan!H7:H313;Feb!H7:H253;Mar!H7:H660;Apr!H7:H810;May!H7:H500;Jun!H7:H500;Jul!H9:H702;Aug!H7:H1500;Sep!H7:H1000;Oct!H7:H1000;Nov!H7:H1000;Dec!H7:H800},"27621")</f>
        <v>0</v>
      </c>
    </row>
    <row r="152">
      <c r="D152" s="188"/>
      <c r="E152" s="191">
        <v>27622.0</v>
      </c>
      <c r="F152" s="191">
        <f t="array" ref="F152">COUNTIF({Jan!H7:H313;Feb!H7:H253;Mar!H7:H660;Apr!H7:H810;May!H7:H500;Jun!H7:H500;Jul!H9:H702;Aug!H7:H1500;Sep!H7:H1000;Oct!H7:H1000;Nov!H7:H1000;Dec!H7:H800},"27622")</f>
        <v>0</v>
      </c>
    </row>
    <row r="153">
      <c r="D153" s="188"/>
      <c r="E153" s="191">
        <v>27624.0</v>
      </c>
      <c r="F153" s="191">
        <f t="array" ref="F153">COUNTIF({Jan!H7:H313;Feb!H7:H253;Mar!H7:H660;Apr!H7:H810;May!H7:H500;Jun!H7:H500;Jul!H9:H702;Aug!H7:H1500;Sep!H7:H1000;Oct!H7:H1000;Nov!H7:H1000;Dec!H7:H800},"27624")</f>
        <v>0</v>
      </c>
    </row>
    <row r="154">
      <c r="D154" s="188"/>
      <c r="E154" s="191">
        <v>27625.0</v>
      </c>
      <c r="F154" s="191">
        <f t="array" ref="F154">COUNTIF({Jan!H7:H313;Feb!H7:H253;Mar!H7:H660;Apr!H7:H810;May!H7:H500;Jun!H7:H500;Jul!H9:H702;Aug!H7:H1500;Sep!H7:H1000;Oct!H7:H1000;Nov!H7:H1000;Dec!H7:H800},"27625")</f>
        <v>0</v>
      </c>
    </row>
    <row r="155">
      <c r="D155" s="188"/>
      <c r="E155" s="191">
        <v>27626.0</v>
      </c>
      <c r="F155" s="191">
        <f t="array" ref="F155">COUNTIF({Jan!H7:H313;Feb!H7:H253;Mar!H7:H660;Apr!H7:H810;May!H7:H500;Jun!H7:H500;Jul!H9:H702;Aug!H7:H1500;Sep!H7:H1000;Oct!H7:H1000;Nov!H7:H1000;Dec!H7:H800},"27626")</f>
        <v>0</v>
      </c>
    </row>
    <row r="156">
      <c r="D156" s="188"/>
      <c r="E156" s="191">
        <v>27627.0</v>
      </c>
      <c r="F156" s="191">
        <f t="array" ref="F156">COUNTIF({Jan!H7:H313;Feb!H7:H253;Mar!H7:H660;Apr!H7:H810;May!H7:H500;Jun!H7:H500;Jul!H9:H702;Aug!H7:H1500;Sep!H7:H1000;Oct!H7:H1000;Nov!H7:H1000;Dec!H7:H800},"27627")</f>
        <v>0</v>
      </c>
    </row>
    <row r="157">
      <c r="D157" s="188"/>
      <c r="E157" s="191">
        <v>27628.0</v>
      </c>
      <c r="F157" s="191">
        <f t="array" ref="F157">COUNTIF({Jan!H7:H313;Feb!H7:H253;Mar!H7:H660;Apr!H7:H810;May!H7:H500;Jun!H7:H500;Jul!H9:H702;Aug!H7:H1500;Sep!H7:H1000;Oct!H7:H1000;Nov!H7:H1000;Dec!H7:H800},"27628")</f>
        <v>0</v>
      </c>
    </row>
    <row r="158">
      <c r="D158" s="188"/>
      <c r="E158" s="191">
        <v>27629.0</v>
      </c>
      <c r="F158" s="191">
        <f t="array" ref="F158">COUNTIF({Jan!H7:H313;Feb!H7:H253;Mar!H7:H660;Apr!H7:H810;May!H7:H500;Jun!H7:H500;Jul!H9:H702;Aug!H7:H1500;Sep!H7:H1000;Oct!H7:H1000;Nov!H7:H1000;Dec!H7:H800},"27629")</f>
        <v>0</v>
      </c>
    </row>
    <row r="159">
      <c r="D159" s="188"/>
      <c r="E159" s="191">
        <v>27634.0</v>
      </c>
      <c r="F159" s="191">
        <f t="array" ref="F159">COUNTIF({Jan!H7:H313;Feb!H7:H253;Mar!H7:H660;Apr!H7:H810;May!H7:H500;Jun!H7:H500;Jul!H9:H702;Aug!H7:H1500;Sep!H7:H1000;Oct!H7:H1000;Nov!H7:H1000;Dec!H7:H800},"27634")</f>
        <v>0</v>
      </c>
    </row>
    <row r="160">
      <c r="D160" s="188"/>
      <c r="E160" s="191">
        <v>27635.0</v>
      </c>
      <c r="F160" s="191">
        <f t="array" ref="F160">COUNTIF({Jan!H7:H313;Feb!H7:H253;Mar!H7:H660;Apr!H7:H810;May!H7:H500;Jun!H7:H500;Jul!H9:H702;Aug!H7:H1500;Sep!H7:H1000;Oct!H7:H1000;Nov!H7:H1000;Dec!H7:H800},"27635")</f>
        <v>0</v>
      </c>
    </row>
    <row r="161">
      <c r="D161" s="188"/>
      <c r="E161" s="191">
        <v>27636.0</v>
      </c>
      <c r="F161" s="191">
        <f t="array" ref="F161">COUNTIF({Jan!H7:H313;Feb!H7:H253;Mar!H7:H660;Apr!H7:H810;May!H7:H500;Jun!H7:H500;Jul!H9:H702;Aug!H7:H1500;Sep!H7:H1000;Oct!H7:H1000;Nov!H7:H1000;Dec!H7:H800},"27636")</f>
        <v>0</v>
      </c>
    </row>
    <row r="162">
      <c r="D162" s="188"/>
      <c r="E162" s="191">
        <v>27640.0</v>
      </c>
      <c r="F162" s="191">
        <f t="array" ref="F162">COUNTIF({Jan!H7:H313;Feb!H7:H253;Mar!H7:H660;Apr!H7:H810;May!H7:H500;Jun!H7:H500;Jul!H9:H702;Aug!H7:H1500;Sep!H7:H1000;Oct!H7:H1000;Nov!H7:H1000;Dec!H7:H800},"27640")</f>
        <v>0</v>
      </c>
    </row>
    <row r="163">
      <c r="D163" s="188"/>
      <c r="E163" s="191">
        <v>27650.0</v>
      </c>
      <c r="F163" s="191">
        <f t="array" ref="F163">COUNTIF({Jan!H7:H313;Feb!H7:H253;Mar!H7:H660;Apr!H7:H810;May!H7:H500;Jun!H7:H500;Jul!H9:H702;Aug!H7:H1500;Sep!H7:H1000;Oct!H7:H1000;Nov!H7:H1000;Dec!H7:H800},"27650")</f>
        <v>0</v>
      </c>
    </row>
    <row r="164">
      <c r="D164" s="188"/>
      <c r="E164" s="191">
        <v>27656.0</v>
      </c>
      <c r="F164" s="191">
        <f t="array" ref="F164">COUNTIF({Jan!H7:H313;Feb!H7:H253;Mar!H7:H660;Apr!H7:H810;May!H7:H500;Jun!H7:H500;Jul!H9:H702;Aug!H7:H1500;Sep!H7:H1000;Oct!H7:H1000;Nov!H7:H1000;Dec!H7:H800},"27656")</f>
        <v>0</v>
      </c>
    </row>
    <row r="165">
      <c r="D165" s="188"/>
      <c r="E165" s="191">
        <v>27658.0</v>
      </c>
      <c r="F165" s="191">
        <f t="array" ref="F165">COUNTIF({Jan!H7:H313;Feb!H7:H253;Mar!H7:H660;Apr!H7:H810;May!H7:H500;Jun!H7:H500;Jul!H9:H702;Aug!H7:H1500;Sep!H7:H1000;Oct!H7:H1000;Nov!H7:H1000;Dec!H7:H800},"27658")</f>
        <v>0</v>
      </c>
    </row>
    <row r="166">
      <c r="D166" s="188"/>
      <c r="E166" s="191">
        <v>27661.0</v>
      </c>
      <c r="F166" s="191">
        <f t="array" ref="F166">COUNTIF({Jan!H7:H313;Feb!H7:H253;Mar!H7:H660;Apr!H7:H810;May!H7:H500;Jun!H7:H500;Jul!H9:H702;Aug!H7:H1500;Sep!H7:H1000;Oct!H7:H1000;Nov!H7:H1000;Dec!H7:H800},"27661")</f>
        <v>0</v>
      </c>
    </row>
    <row r="167">
      <c r="D167" s="188"/>
      <c r="E167" s="191">
        <v>27668.0</v>
      </c>
      <c r="F167" s="191">
        <f t="array" ref="F167">COUNTIF({Jan!H7:H313;Feb!H7:H253;Mar!H7:H660;Apr!H7:H810;May!H7:H500;Jun!H7:H500;Jul!H9:H702;Aug!H7:H1500;Sep!H7:H1000;Oct!H7:H1000;Nov!H7:H1000;Dec!H7:H800},"27668")</f>
        <v>0</v>
      </c>
    </row>
    <row r="168">
      <c r="D168" s="188"/>
      <c r="E168" s="191">
        <v>27675.0</v>
      </c>
      <c r="F168" s="191">
        <f t="array" ref="F168">COUNTIF({Jan!H7:H313;Feb!H7:H253;Mar!H7:H660;Apr!H7:H810;May!H7:H500;Jun!H7:H500;Jul!H9:H702;Aug!H7:H1500;Sep!H7:H1000;Oct!H7:H1000;Nov!H7:H1000;Dec!H7:H800},"27675")</f>
        <v>0</v>
      </c>
    </row>
    <row r="169">
      <c r="D169" s="188"/>
      <c r="E169" s="191">
        <v>27676.0</v>
      </c>
      <c r="F169" s="191">
        <f t="array" ref="F169">COUNTIF({Jan!H7:H313;Feb!H7:H253;Mar!H7:H660;Apr!H7:H810;May!H7:H500;Jun!H7:H500;Jul!H9:H702;Aug!H7:H1500;Sep!H7:H1000;Oct!H7:H1000;Nov!H7:H1000;Dec!H7:H800},"27676")</f>
        <v>0</v>
      </c>
    </row>
    <row r="170">
      <c r="D170" s="188"/>
      <c r="E170" s="191">
        <v>27690.0</v>
      </c>
      <c r="F170" s="191">
        <f t="array" ref="F170">COUNTIF({Jan!H7:H313;Feb!H7:H253;Mar!H7:H660;Apr!H7:H810;May!H7:H500;Jun!H7:H500;Jul!H9:H702;Aug!H7:H1500;Sep!H7:H1000;Oct!H7:H1000;Nov!H7:H1000;Dec!H7:H800},"27690")</f>
        <v>0</v>
      </c>
    </row>
    <row r="171">
      <c r="D171" s="188"/>
      <c r="E171" s="191">
        <v>27695.0</v>
      </c>
      <c r="F171" s="191">
        <f t="array" ref="F171">COUNTIF({Jan!H7:H313;Feb!H7:H253;Mar!H7:H660;Apr!H7:H810;May!H7:H500;Jun!H7:H500;Jul!H9:H702;Aug!H7:H1500;Sep!H7:H1000;Oct!H7:H1000;Nov!H7:H1000;Dec!H7:H800},"27695")</f>
        <v>0</v>
      </c>
    </row>
    <row r="172">
      <c r="D172" s="188"/>
      <c r="E172" s="191">
        <v>27697.0</v>
      </c>
      <c r="F172" s="191">
        <f t="array" ref="F172">COUNTIF({Jan!H7:H313;Feb!H7:H253;Mar!H7:H660;Apr!H7:H810;May!H7:H500;Jun!H7:H500;Jul!H9:H702;Aug!H7:H1500;Sep!H7:H1000;Oct!H7:H1000;Nov!H7:H1000;Dec!H7:H800},"27697")</f>
        <v>0</v>
      </c>
    </row>
    <row r="173">
      <c r="D173" s="188"/>
      <c r="E173" s="191">
        <v>27698.0</v>
      </c>
      <c r="F173" s="191">
        <f t="array" ref="F173">COUNTIF({Jan!H7:H313;Feb!H7:H253;Mar!H7:H660;Apr!H7:H810;May!H7:H500;Jun!H7:H500;Jul!H9:H702;Aug!H7:H1500;Sep!H7:H1000;Oct!H7:H1000;Nov!H7:H1000;Dec!H7:H800},"27698")</f>
        <v>0</v>
      </c>
    </row>
    <row r="174">
      <c r="D174" s="188"/>
      <c r="E174" s="188" t="s">
        <v>135</v>
      </c>
      <c r="F174" s="193">
        <f>SUM(F129:F173)</f>
        <v>2343</v>
      </c>
    </row>
    <row r="175">
      <c r="D175" s="54"/>
      <c r="E175" s="54"/>
      <c r="F175" s="54"/>
    </row>
    <row r="176">
      <c r="D176" s="54"/>
      <c r="E176" s="186"/>
      <c r="F176" s="186"/>
    </row>
    <row r="177">
      <c r="D177" s="188"/>
      <c r="E177" s="189" t="s">
        <v>48</v>
      </c>
      <c r="F177" s="194"/>
    </row>
    <row r="178">
      <c r="D178" s="188"/>
      <c r="E178" s="191">
        <v>27571.0</v>
      </c>
      <c r="F178" s="193">
        <f t="array" ref="F178">COUNTIF({Jan!H7:H313;Feb!H7:H253;Mar!H7:H660;Apr!H7:H810;May!H7:H500;Jun!H7:H500;Jul!H9:H702;Aug!H7:H1500;Sep!H7:H1000;Oct!H7:H1000;Nov!H7:H1000;Dec!H7:H800},"27571)")</f>
        <v>0</v>
      </c>
    </row>
    <row r="179">
      <c r="D179" s="54"/>
      <c r="E179" s="54"/>
      <c r="F179" s="54"/>
    </row>
    <row r="180">
      <c r="D180" s="54"/>
      <c r="E180" s="186"/>
      <c r="F180" s="186"/>
    </row>
    <row r="181">
      <c r="D181" s="188"/>
      <c r="E181" s="189" t="s">
        <v>74</v>
      </c>
      <c r="F181" s="194"/>
    </row>
    <row r="182">
      <c r="D182" s="188"/>
      <c r="E182" s="191">
        <v>27587.0</v>
      </c>
      <c r="F182" s="191">
        <f t="array" ref="F182">COUNTIF({Jan!H7:H313;Feb!H7:H253;Mar!H7:H660;Apr!H7:H810;May!H7:H500;Jun!H7:H500;Jul!H9:H702;Aug!H7:H1500;Sep!H7:H1000;Oct!H7:H1000;Nov!H7:H1000;Dec!H7:H800},"27587")</f>
        <v>230</v>
      </c>
    </row>
    <row r="183">
      <c r="D183" s="188"/>
      <c r="E183" s="191">
        <v>27588.0</v>
      </c>
      <c r="F183" s="191">
        <f t="array" ref="F183">COUNTIF({Jan!H7:H313;Feb!H7:H253;Mar!H7:H660;Apr!H7:H810;May!H7:H500;Jun!H7:H500;Jul!H9:H702;Aug!H7:H1500;Sep!H7:H1000;Oct!H7:H1000;Nov!H7:H1000;Dec!H7:H800},"27588")</f>
        <v>0</v>
      </c>
    </row>
    <row r="184">
      <c r="D184" s="188"/>
      <c r="E184" s="188" t="s">
        <v>135</v>
      </c>
      <c r="F184" s="193">
        <f>SUM(F182:F183)</f>
        <v>230</v>
      </c>
    </row>
    <row r="185">
      <c r="D185" s="54"/>
      <c r="E185" s="54"/>
      <c r="F185" s="54"/>
    </row>
    <row r="186">
      <c r="D186" s="54"/>
      <c r="E186" s="54"/>
      <c r="F186" s="54"/>
    </row>
    <row r="187">
      <c r="D187" s="195"/>
      <c r="E187" s="196" t="s">
        <v>86</v>
      </c>
      <c r="F187" s="188"/>
    </row>
    <row r="188">
      <c r="D188" s="188"/>
      <c r="E188" s="197">
        <v>27591.0</v>
      </c>
      <c r="F188" s="198">
        <f t="array" ref="F188">COUNTIF({Jan!H7:H313;Feb!H7:H253;Mar!H7:H660;Apr!H7:H810;May!H7:H500;Jun!H7:H500;Jul!H9:H702;Aug!H7:H1500;Sep!H7:H1000;Oct!H7:H1000;Nov!H7:H1000;Dec!H7:H800},"27591")</f>
        <v>57</v>
      </c>
    </row>
    <row r="189">
      <c r="D189" s="54"/>
      <c r="E189" s="54"/>
      <c r="F189" s="54"/>
    </row>
    <row r="190">
      <c r="D190" s="54"/>
      <c r="E190" s="186"/>
      <c r="F190" s="186"/>
    </row>
    <row r="191">
      <c r="D191" s="188"/>
      <c r="E191" s="189" t="s">
        <v>91</v>
      </c>
      <c r="F191" s="194"/>
    </row>
    <row r="192">
      <c r="D192" s="188"/>
      <c r="E192" s="191">
        <v>27597.0</v>
      </c>
      <c r="F192" s="193">
        <f t="array" ref="F192">COUNTIF({Jan!H7:H313;Feb!H7:H253;Mar!H7:H660;Apr!H7:H810;May!H7:H500;Jun!H7:H500;Jul!H9:H702;Aug!H7:H1500;Sep!H7:H1000;Oct!H7:H1000;Nov!H7:H1000;Dec!H7:H800},"27597")</f>
        <v>125</v>
      </c>
    </row>
    <row r="193">
      <c r="D193" s="54"/>
      <c r="E193" s="199"/>
      <c r="F193" s="200"/>
    </row>
  </sheetData>
  <mergeCells count="1">
    <mergeCell ref="E2:L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39.29"/>
    <col customWidth="1" min="3" max="3" width="5.57"/>
    <col customWidth="1" min="4" max="4" width="7.43"/>
    <col customWidth="1" min="5" max="5" width="4.71"/>
    <col customWidth="1" min="6" max="25" width="5.57"/>
    <col customWidth="1" min="26" max="26" width="10.0"/>
    <col customWidth="1" min="27" max="29" width="17.29"/>
    <col customWidth="1" min="30" max="30" width="11.14"/>
    <col customWidth="1" min="31" max="43" width="5.57"/>
    <col customWidth="1" min="44" max="44" width="4.71"/>
    <col customWidth="1" min="45" max="50" width="5.57"/>
    <col customWidth="1" min="51" max="51" width="17.29"/>
  </cols>
  <sheetData>
    <row r="1">
      <c r="C1" s="146" t="s">
        <v>8</v>
      </c>
      <c r="D1" s="165" t="s">
        <v>539</v>
      </c>
      <c r="E1" s="146" t="s">
        <v>13</v>
      </c>
      <c r="F1" s="146" t="s">
        <v>14</v>
      </c>
      <c r="G1" s="146" t="s">
        <v>15</v>
      </c>
      <c r="H1" s="146" t="s">
        <v>16</v>
      </c>
      <c r="I1" s="146" t="s">
        <v>17</v>
      </c>
      <c r="J1" s="146" t="s">
        <v>18</v>
      </c>
      <c r="K1" s="146" t="s">
        <v>19</v>
      </c>
      <c r="L1" s="146" t="s">
        <v>20</v>
      </c>
      <c r="M1" s="146" t="s">
        <v>21</v>
      </c>
      <c r="N1" s="146" t="s">
        <v>22</v>
      </c>
      <c r="O1" s="146" t="s">
        <v>23</v>
      </c>
      <c r="P1" s="146" t="s">
        <v>24</v>
      </c>
      <c r="Q1" s="146" t="s">
        <v>25</v>
      </c>
      <c r="R1" s="146" t="s">
        <v>26</v>
      </c>
      <c r="S1" s="146" t="s">
        <v>27</v>
      </c>
      <c r="T1" s="146" t="s">
        <v>28</v>
      </c>
      <c r="U1" s="146" t="s">
        <v>29</v>
      </c>
      <c r="V1" s="146" t="s">
        <v>30</v>
      </c>
      <c r="W1" s="146" t="s">
        <v>31</v>
      </c>
      <c r="X1" s="146" t="s">
        <v>32</v>
      </c>
      <c r="Y1" s="146" t="s">
        <v>33</v>
      </c>
      <c r="Z1" s="146" t="s">
        <v>540</v>
      </c>
    </row>
    <row r="2">
      <c r="B2" s="147" t="s">
        <v>509</v>
      </c>
      <c r="C2" s="151">
        <f>Jan!J$2</f>
        <v>52</v>
      </c>
      <c r="D2" s="151">
        <f>SUM(Jan!K2:L2)</f>
        <v>228</v>
      </c>
      <c r="E2" s="152">
        <f>Jan!O$2</f>
        <v>217</v>
      </c>
      <c r="F2" s="152">
        <f>Jan!P$2</f>
        <v>506</v>
      </c>
      <c r="G2" s="152">
        <f>Jan!Q$2</f>
        <v>316</v>
      </c>
      <c r="H2" s="152">
        <f>Jan!R$2</f>
        <v>552</v>
      </c>
      <c r="I2" s="152">
        <f>Jan!S$2</f>
        <v>54</v>
      </c>
      <c r="J2" s="152">
        <f>Jan!T$2</f>
        <v>27</v>
      </c>
      <c r="K2" s="152">
        <f>Jan!U$2</f>
        <v>623</v>
      </c>
      <c r="L2" s="152">
        <f>Jan!V$2</f>
        <v>338</v>
      </c>
      <c r="M2" s="152">
        <f>Jan!W$2</f>
        <v>640</v>
      </c>
      <c r="N2" s="152">
        <f>Jan!X$2</f>
        <v>65</v>
      </c>
      <c r="O2" s="152">
        <f>Jan!Y$2</f>
        <v>39</v>
      </c>
      <c r="P2" s="152">
        <f>Jan!Z$2</f>
        <v>203</v>
      </c>
      <c r="Q2" s="152">
        <f>Jan!AA$2</f>
        <v>119</v>
      </c>
      <c r="R2" s="152">
        <f>Jan!AB$2</f>
        <v>388</v>
      </c>
      <c r="S2" s="152">
        <f>Jan!AC$2</f>
        <v>37</v>
      </c>
      <c r="T2" s="152">
        <f>Jan!AD$2</f>
        <v>27</v>
      </c>
      <c r="U2" s="152">
        <f>Jan!AE$2</f>
        <v>190</v>
      </c>
      <c r="V2" s="152">
        <f>Jan!AF$2</f>
        <v>68</v>
      </c>
      <c r="W2" s="152">
        <f>Jan!AG$2</f>
        <v>200</v>
      </c>
      <c r="X2" s="152">
        <f>Jan!AH$2</f>
        <v>24</v>
      </c>
      <c r="Y2" s="152">
        <f>Jan!AI$2</f>
        <v>13</v>
      </c>
      <c r="Z2" s="151">
        <f t="shared" ref="Z2:Z5" si="1">SUM($E2:$Y2)</f>
        <v>4646</v>
      </c>
    </row>
    <row r="3">
      <c r="B3" s="147" t="s">
        <v>510</v>
      </c>
      <c r="C3" s="151">
        <f>Feb!J$2</f>
        <v>36</v>
      </c>
      <c r="D3" s="151">
        <f>SUM(Feb!K2:L2)</f>
        <v>179</v>
      </c>
      <c r="E3" s="152">
        <f>Feb!O$2</f>
        <v>413</v>
      </c>
      <c r="F3" s="152">
        <f>Feb!P$2</f>
        <v>563</v>
      </c>
      <c r="G3" s="152">
        <f>Feb!Q$2</f>
        <v>361</v>
      </c>
      <c r="H3" s="152">
        <f>Feb!R$2</f>
        <v>484</v>
      </c>
      <c r="I3" s="152">
        <f>Feb!S$2</f>
        <v>81</v>
      </c>
      <c r="J3" s="152">
        <f>Feb!T$2</f>
        <v>43</v>
      </c>
      <c r="K3" s="152">
        <f>Feb!U$2</f>
        <v>663</v>
      </c>
      <c r="L3" s="152">
        <f>Feb!V$2</f>
        <v>351</v>
      </c>
      <c r="M3" s="152">
        <f>Feb!W$2</f>
        <v>609</v>
      </c>
      <c r="N3" s="152">
        <f>Feb!X$2</f>
        <v>76</v>
      </c>
      <c r="O3" s="152">
        <f>Feb!Y$2</f>
        <v>36</v>
      </c>
      <c r="P3" s="152">
        <f>Feb!Z$2</f>
        <v>382</v>
      </c>
      <c r="Q3" s="152">
        <f>Feb!AA$2</f>
        <v>223</v>
      </c>
      <c r="R3" s="152">
        <f>Feb!AB$2</f>
        <v>568</v>
      </c>
      <c r="S3" s="152">
        <f>Feb!AC$2</f>
        <v>71</v>
      </c>
      <c r="T3" s="152">
        <f>Feb!AD$2</f>
        <v>21</v>
      </c>
      <c r="U3" s="152">
        <f>Feb!AE$2</f>
        <v>150</v>
      </c>
      <c r="V3" s="152">
        <f>Feb!AF$2</f>
        <v>84</v>
      </c>
      <c r="W3" s="152">
        <f>Feb!AG$2</f>
        <v>206</v>
      </c>
      <c r="X3" s="152">
        <f>Feb!AH$2</f>
        <v>22</v>
      </c>
      <c r="Y3" s="152">
        <f>Feb!AI$2</f>
        <v>8</v>
      </c>
      <c r="Z3" s="151">
        <f t="shared" si="1"/>
        <v>5415</v>
      </c>
    </row>
    <row r="4">
      <c r="B4" s="147" t="s">
        <v>511</v>
      </c>
      <c r="C4" s="151">
        <f>Mar!J$2</f>
        <v>196</v>
      </c>
      <c r="D4" s="151">
        <f>SUM(Mar!K2:L2)</f>
        <v>462</v>
      </c>
      <c r="E4" s="152">
        <f>Mar!O$2</f>
        <v>672</v>
      </c>
      <c r="F4" s="152">
        <f>Mar!P$2</f>
        <v>989</v>
      </c>
      <c r="G4" s="152">
        <f>Mar!Q$2</f>
        <v>813</v>
      </c>
      <c r="H4" s="152">
        <f>Mar!R$2</f>
        <v>1390</v>
      </c>
      <c r="I4" s="152">
        <f>Mar!S$2</f>
        <v>100</v>
      </c>
      <c r="J4" s="152">
        <f>Mar!T$2</f>
        <v>30</v>
      </c>
      <c r="K4" s="152">
        <f>Mar!U$2</f>
        <v>1149</v>
      </c>
      <c r="L4" s="152">
        <f>Mar!V$2</f>
        <v>767</v>
      </c>
      <c r="M4" s="152">
        <f>Mar!W$2</f>
        <v>1346</v>
      </c>
      <c r="N4" s="152">
        <f>Mar!X$2</f>
        <v>120</v>
      </c>
      <c r="O4" s="152">
        <f>Mar!Y$2</f>
        <v>32</v>
      </c>
      <c r="P4" s="152">
        <f>Mar!Z$2</f>
        <v>703</v>
      </c>
      <c r="Q4" s="152">
        <f>Mar!AA$2</f>
        <v>433</v>
      </c>
      <c r="R4" s="152">
        <f>Mar!AB$2</f>
        <v>1072</v>
      </c>
      <c r="S4" s="152">
        <f>Mar!AC$2</f>
        <v>82</v>
      </c>
      <c r="T4" s="152">
        <f>Mar!AD$2</f>
        <v>39</v>
      </c>
      <c r="U4" s="152">
        <f>Mar!AE$2</f>
        <v>492</v>
      </c>
      <c r="V4" s="152">
        <f>Mar!AF$2</f>
        <v>261</v>
      </c>
      <c r="W4" s="152">
        <f>Mar!AG$2</f>
        <v>436</v>
      </c>
      <c r="X4" s="152">
        <f>Mar!AH$2</f>
        <v>51</v>
      </c>
      <c r="Y4" s="152">
        <f>Mar!AI$2</f>
        <v>12</v>
      </c>
      <c r="Z4" s="151">
        <f t="shared" si="1"/>
        <v>10989</v>
      </c>
    </row>
    <row r="5">
      <c r="B5" s="156" t="s">
        <v>521</v>
      </c>
      <c r="C5" s="201">
        <f t="shared" ref="C5:Y5" si="2">SUM(C2:C4)</f>
        <v>284</v>
      </c>
      <c r="D5" s="201">
        <f t="shared" si="2"/>
        <v>869</v>
      </c>
      <c r="E5" s="201">
        <f t="shared" si="2"/>
        <v>1302</v>
      </c>
      <c r="F5" s="201">
        <f t="shared" si="2"/>
        <v>2058</v>
      </c>
      <c r="G5" s="201">
        <f t="shared" si="2"/>
        <v>1490</v>
      </c>
      <c r="H5" s="201">
        <f t="shared" si="2"/>
        <v>2426</v>
      </c>
      <c r="I5" s="201">
        <f t="shared" si="2"/>
        <v>235</v>
      </c>
      <c r="J5" s="201">
        <f t="shared" si="2"/>
        <v>100</v>
      </c>
      <c r="K5" s="201">
        <f t="shared" si="2"/>
        <v>2435</v>
      </c>
      <c r="L5" s="201">
        <f t="shared" si="2"/>
        <v>1456</v>
      </c>
      <c r="M5" s="201">
        <f t="shared" si="2"/>
        <v>2595</v>
      </c>
      <c r="N5" s="201">
        <f t="shared" si="2"/>
        <v>261</v>
      </c>
      <c r="O5" s="201">
        <f t="shared" si="2"/>
        <v>107</v>
      </c>
      <c r="P5" s="201">
        <f t="shared" si="2"/>
        <v>1288</v>
      </c>
      <c r="Q5" s="201">
        <f t="shared" si="2"/>
        <v>775</v>
      </c>
      <c r="R5" s="201">
        <f t="shared" si="2"/>
        <v>2028</v>
      </c>
      <c r="S5" s="201">
        <f t="shared" si="2"/>
        <v>190</v>
      </c>
      <c r="T5" s="201">
        <f t="shared" si="2"/>
        <v>87</v>
      </c>
      <c r="U5" s="201">
        <f t="shared" si="2"/>
        <v>832</v>
      </c>
      <c r="V5" s="201">
        <f t="shared" si="2"/>
        <v>413</v>
      </c>
      <c r="W5" s="201">
        <f t="shared" si="2"/>
        <v>842</v>
      </c>
      <c r="X5" s="201">
        <f t="shared" si="2"/>
        <v>97</v>
      </c>
      <c r="Y5" s="201">
        <f t="shared" si="2"/>
        <v>33</v>
      </c>
      <c r="Z5" s="151">
        <f t="shared" si="1"/>
        <v>21050</v>
      </c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</row>
    <row r="6">
      <c r="B6" s="156" t="s">
        <v>522</v>
      </c>
      <c r="C6" s="203">
        <f t="shared" ref="C6:Y6" si="3">AVERAGE(C2:C4)</f>
        <v>94.66666667</v>
      </c>
      <c r="D6" s="203">
        <f t="shared" si="3"/>
        <v>289.6666667</v>
      </c>
      <c r="E6" s="203">
        <f t="shared" si="3"/>
        <v>434</v>
      </c>
      <c r="F6" s="203">
        <f t="shared" si="3"/>
        <v>686</v>
      </c>
      <c r="G6" s="203">
        <f t="shared" si="3"/>
        <v>496.6666667</v>
      </c>
      <c r="H6" s="203">
        <f t="shared" si="3"/>
        <v>808.6666667</v>
      </c>
      <c r="I6" s="203">
        <f t="shared" si="3"/>
        <v>78.33333333</v>
      </c>
      <c r="J6" s="203">
        <f t="shared" si="3"/>
        <v>33.33333333</v>
      </c>
      <c r="K6" s="203">
        <f t="shared" si="3"/>
        <v>811.6666667</v>
      </c>
      <c r="L6" s="203">
        <f t="shared" si="3"/>
        <v>485.3333333</v>
      </c>
      <c r="M6" s="203">
        <f t="shared" si="3"/>
        <v>865</v>
      </c>
      <c r="N6" s="203">
        <f t="shared" si="3"/>
        <v>87</v>
      </c>
      <c r="O6" s="203">
        <f t="shared" si="3"/>
        <v>35.66666667</v>
      </c>
      <c r="P6" s="203">
        <f t="shared" si="3"/>
        <v>429.3333333</v>
      </c>
      <c r="Q6" s="203">
        <f t="shared" si="3"/>
        <v>258.3333333</v>
      </c>
      <c r="R6" s="203">
        <f t="shared" si="3"/>
        <v>676</v>
      </c>
      <c r="S6" s="203">
        <f t="shared" si="3"/>
        <v>63.33333333</v>
      </c>
      <c r="T6" s="203">
        <f t="shared" si="3"/>
        <v>29</v>
      </c>
      <c r="U6" s="203">
        <f t="shared" si="3"/>
        <v>277.3333333</v>
      </c>
      <c r="V6" s="203">
        <f t="shared" si="3"/>
        <v>137.6666667</v>
      </c>
      <c r="W6" s="203">
        <f t="shared" si="3"/>
        <v>280.6666667</v>
      </c>
      <c r="X6" s="203">
        <f t="shared" si="3"/>
        <v>32.33333333</v>
      </c>
      <c r="Y6" s="203">
        <f t="shared" si="3"/>
        <v>11</v>
      </c>
      <c r="Z6" s="159">
        <f t="shared" ref="Z6:Z7" si="4">SUM($F6:$Y6)</f>
        <v>6582.666667</v>
      </c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</row>
    <row r="7">
      <c r="B7" s="204" t="s">
        <v>523</v>
      </c>
      <c r="C7" s="163"/>
      <c r="D7" s="163"/>
      <c r="E7" s="163"/>
      <c r="F7" s="163">
        <f>F5/Z5</f>
        <v>0.0977672209</v>
      </c>
      <c r="G7" s="163">
        <f>G5/Z5</f>
        <v>0.07078384798</v>
      </c>
      <c r="H7" s="163">
        <f>H5/Z5</f>
        <v>0.1152494062</v>
      </c>
      <c r="I7" s="163">
        <f>I5/Z5</f>
        <v>0.01116389549</v>
      </c>
      <c r="J7" s="163">
        <f>J5/Z5</f>
        <v>0.004750593824</v>
      </c>
      <c r="K7" s="163">
        <f>K5/Z5</f>
        <v>0.1156769596</v>
      </c>
      <c r="L7" s="163">
        <f>L5/Z5</f>
        <v>0.06916864608</v>
      </c>
      <c r="M7" s="163">
        <f>M5/Z5</f>
        <v>0.1232779097</v>
      </c>
      <c r="N7" s="163">
        <f>N5/Z5</f>
        <v>0.01239904988</v>
      </c>
      <c r="O7" s="163">
        <f>O5/Z5</f>
        <v>0.005083135392</v>
      </c>
      <c r="P7" s="163">
        <f>P5/Z5</f>
        <v>0.06118764846</v>
      </c>
      <c r="Q7" s="163">
        <f>Q5/Z5</f>
        <v>0.03681710214</v>
      </c>
      <c r="R7" s="163">
        <f>R5/Z5</f>
        <v>0.09634204276</v>
      </c>
      <c r="S7" s="163">
        <f>S5/Z5</f>
        <v>0.009026128266</v>
      </c>
      <c r="T7" s="163">
        <f>T5/Z5</f>
        <v>0.004133016627</v>
      </c>
      <c r="U7" s="163">
        <f>U5/Z5</f>
        <v>0.03952494062</v>
      </c>
      <c r="V7" s="163">
        <f>V5/Z5</f>
        <v>0.01961995249</v>
      </c>
      <c r="W7" s="163">
        <f>W5/Z5</f>
        <v>0.04</v>
      </c>
      <c r="X7" s="163">
        <f>X5/Z5</f>
        <v>0.00460807601</v>
      </c>
      <c r="Y7" s="163">
        <f>Y5/Z5</f>
        <v>0.001567695962</v>
      </c>
      <c r="Z7" s="163">
        <f t="shared" si="4"/>
        <v>0.9381472684</v>
      </c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/>
      <c r="AX7" s="163"/>
      <c r="AY7" s="163"/>
    </row>
    <row r="8">
      <c r="C8" s="163"/>
      <c r="D8" s="163"/>
      <c r="E8" s="163"/>
      <c r="F8" s="163"/>
      <c r="G8" s="163"/>
      <c r="H8" s="163"/>
      <c r="I8" s="163"/>
      <c r="J8" s="163">
        <f>SUM(F7:J7)</f>
        <v>0.2997149644</v>
      </c>
      <c r="K8" s="163"/>
      <c r="L8" s="163"/>
      <c r="M8" s="163"/>
      <c r="N8" s="163"/>
      <c r="O8" s="163">
        <f>SUM(K7:O7)</f>
        <v>0.3256057007</v>
      </c>
      <c r="P8" s="163"/>
      <c r="Q8" s="163"/>
      <c r="R8" s="163"/>
      <c r="S8" s="163"/>
      <c r="T8" s="163">
        <f>SUM(P7:T7)</f>
        <v>0.2075059382</v>
      </c>
      <c r="U8" s="163"/>
      <c r="V8" s="163"/>
      <c r="W8" s="163"/>
      <c r="X8" s="163"/>
      <c r="Y8" s="163">
        <f>SUM(U7:Y7)</f>
        <v>0.1053206651</v>
      </c>
      <c r="Z8" s="163">
        <f>SUM(F8:Y8)</f>
        <v>0.9381472684</v>
      </c>
    </row>
    <row r="12">
      <c r="A12" s="205" t="s">
        <v>541</v>
      </c>
      <c r="B12" s="146" t="s">
        <v>542</v>
      </c>
      <c r="C12" s="159">
        <f>C6</f>
        <v>94.66666667</v>
      </c>
      <c r="Z12" s="159"/>
    </row>
    <row r="13">
      <c r="B13" s="146" t="s">
        <v>543</v>
      </c>
      <c r="C13" s="159">
        <f>D6</f>
        <v>289.6666667</v>
      </c>
      <c r="AE13" s="206" t="str">
        <f>AL5</f>
        <v/>
      </c>
    </row>
    <row r="14">
      <c r="B14" s="146" t="s">
        <v>526</v>
      </c>
      <c r="C14" s="159">
        <f>SUM(C12:C13)</f>
        <v>384.3333333</v>
      </c>
      <c r="AE14" s="206" t="str">
        <f>AQ5</f>
        <v/>
      </c>
    </row>
    <row r="15">
      <c r="B15" s="146" t="s">
        <v>527</v>
      </c>
      <c r="C15" s="159">
        <f>Z6</f>
        <v>6582.666667</v>
      </c>
      <c r="AE15" s="206" t="str">
        <f>AV5</f>
        <v/>
      </c>
    </row>
    <row r="16">
      <c r="B16" s="146" t="s">
        <v>544</v>
      </c>
      <c r="C16" s="163">
        <f>J8</f>
        <v>0.2997149644</v>
      </c>
      <c r="AE16" s="206" t="str">
        <f>BA5</f>
        <v/>
      </c>
    </row>
    <row r="17">
      <c r="B17" s="146" t="s">
        <v>545</v>
      </c>
      <c r="C17" s="163">
        <f>O8</f>
        <v>0.3256057007</v>
      </c>
    </row>
    <row r="18">
      <c r="B18" s="146" t="s">
        <v>546</v>
      </c>
      <c r="C18" s="163">
        <f>T8</f>
        <v>0.2075059382</v>
      </c>
    </row>
    <row r="19">
      <c r="B19" s="146" t="s">
        <v>547</v>
      </c>
      <c r="C19" s="163">
        <f>Y8</f>
        <v>0.1053206651</v>
      </c>
    </row>
    <row r="29">
      <c r="X29" s="159"/>
      <c r="AW29" s="159"/>
      <c r="AX29" s="159"/>
    </row>
    <row r="30">
      <c r="X30" s="159"/>
      <c r="AD30" s="146" t="s">
        <v>548</v>
      </c>
      <c r="AE30" s="163">
        <f>J8</f>
        <v>0.2997149644</v>
      </c>
      <c r="AW30" s="159"/>
      <c r="AX30" s="159"/>
    </row>
    <row r="31">
      <c r="W31" s="159"/>
      <c r="X31" s="159"/>
      <c r="Y31" s="159"/>
      <c r="Z31" s="159"/>
      <c r="AD31" s="146" t="s">
        <v>549</v>
      </c>
      <c r="AE31" s="163">
        <f>O8</f>
        <v>0.3256057007</v>
      </c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</row>
    <row r="32">
      <c r="W32" s="159"/>
      <c r="X32" s="159"/>
      <c r="Y32" s="159"/>
      <c r="Z32" s="159"/>
      <c r="AD32" s="146" t="s">
        <v>550</v>
      </c>
      <c r="AE32" s="163">
        <f>T8</f>
        <v>0.2075059382</v>
      </c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  <c r="AX32" s="159"/>
    </row>
    <row r="33">
      <c r="W33" s="159"/>
      <c r="X33" s="159"/>
      <c r="Y33" s="159"/>
      <c r="Z33" s="159"/>
      <c r="AD33" s="146" t="s">
        <v>551</v>
      </c>
      <c r="AE33" s="163">
        <f>Y8</f>
        <v>0.1053206651</v>
      </c>
      <c r="AF33" s="159"/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  <c r="AS33" s="159"/>
      <c r="AT33" s="159"/>
      <c r="AU33" s="159"/>
      <c r="AV33" s="159"/>
      <c r="AW33" s="159"/>
      <c r="AX33" s="159"/>
    </row>
    <row r="34">
      <c r="W34" s="159"/>
      <c r="X34" s="159"/>
      <c r="Y34" s="159"/>
      <c r="Z34" s="159"/>
      <c r="AA34" s="159"/>
      <c r="AB34" s="159"/>
      <c r="AC34" s="159"/>
      <c r="AD34" s="159"/>
      <c r="AF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  <c r="AS34" s="159"/>
      <c r="AT34" s="159"/>
      <c r="AU34" s="159"/>
      <c r="AV34" s="159"/>
      <c r="AW34" s="159"/>
      <c r="AX34" s="159"/>
    </row>
    <row r="35">
      <c r="W35" s="159"/>
      <c r="X35" s="159"/>
      <c r="Y35" s="159"/>
      <c r="Z35" s="159"/>
    </row>
    <row r="36">
      <c r="W36" s="159"/>
      <c r="X36" s="159"/>
      <c r="Y36" s="159"/>
      <c r="Z36" s="159"/>
      <c r="AA36" s="159"/>
      <c r="AB36" s="159"/>
      <c r="AC36" s="159"/>
    </row>
    <row r="37">
      <c r="W37" s="159"/>
      <c r="X37" s="159"/>
      <c r="Y37" s="159"/>
      <c r="Z37" s="159"/>
      <c r="AA37" s="159"/>
      <c r="AB37" s="159"/>
      <c r="AC37" s="159"/>
    </row>
    <row r="38">
      <c r="W38" s="159"/>
      <c r="X38" s="159"/>
      <c r="Y38" s="159"/>
      <c r="Z38" s="159"/>
      <c r="AA38" s="159"/>
      <c r="AB38" s="159"/>
      <c r="AC38" s="159"/>
    </row>
    <row r="78">
      <c r="AT78" s="159"/>
      <c r="AU78" s="161" t="s">
        <v>552</v>
      </c>
      <c r="AV78" s="161" t="s">
        <v>553</v>
      </c>
      <c r="AW78" s="161" t="s">
        <v>554</v>
      </c>
      <c r="AX78" s="161" t="s">
        <v>555</v>
      </c>
    </row>
    <row r="79">
      <c r="AT79" s="161" t="s">
        <v>556</v>
      </c>
      <c r="AU79" s="161">
        <v>1273.0</v>
      </c>
      <c r="AV79" s="161">
        <v>629.666666666667</v>
      </c>
      <c r="AW79" s="161">
        <v>1396.33333333333</v>
      </c>
      <c r="AX79" s="161">
        <v>471.666666666667</v>
      </c>
    </row>
    <row r="84">
      <c r="Z84" s="146" t="s">
        <v>557</v>
      </c>
    </row>
    <row r="86">
      <c r="AE86" s="161" t="s">
        <v>548</v>
      </c>
      <c r="AF86" s="146" t="s">
        <v>549</v>
      </c>
      <c r="AG86" s="146" t="s">
        <v>550</v>
      </c>
      <c r="AH86" s="146" t="s">
        <v>551</v>
      </c>
    </row>
    <row r="87">
      <c r="AD87" s="161" t="s">
        <v>521</v>
      </c>
      <c r="AE87" s="159" t="str">
        <f t="shared" ref="AE87:AE88" si="5">SUM(AE91:AI91)</f>
        <v>#REF!</v>
      </c>
      <c r="AF87" s="159" t="str">
        <f t="shared" ref="AF87:AF88" si="6">SUM(AJ91:AN91)</f>
        <v>#REF!</v>
      </c>
      <c r="AG87" s="159" t="str">
        <f t="shared" ref="AG87:AG88" si="7">SUM(AO91:AS91)</f>
        <v>#REF!</v>
      </c>
      <c r="AH87" s="159" t="str">
        <f t="shared" ref="AH87:AH88" si="8">SUM(AT91:AX91)</f>
        <v>#REF!</v>
      </c>
      <c r="AY87" s="161">
        <v>11312.0</v>
      </c>
    </row>
    <row r="88">
      <c r="AD88" s="161" t="s">
        <v>522</v>
      </c>
      <c r="AE88" s="159">
        <f t="shared" si="5"/>
        <v>0</v>
      </c>
      <c r="AF88" s="159">
        <f t="shared" si="6"/>
        <v>0</v>
      </c>
      <c r="AG88" s="159">
        <f t="shared" si="7"/>
        <v>0</v>
      </c>
      <c r="AH88" s="159">
        <f t="shared" si="8"/>
        <v>0</v>
      </c>
      <c r="AY88" s="161">
        <v>3770.66666666667</v>
      </c>
    </row>
    <row r="89"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</row>
    <row r="90">
      <c r="AE90" s="146" t="s">
        <v>14</v>
      </c>
      <c r="AF90" s="146" t="s">
        <v>15</v>
      </c>
      <c r="AG90" s="146" t="s">
        <v>16</v>
      </c>
      <c r="AH90" s="146" t="s">
        <v>17</v>
      </c>
      <c r="AI90" s="146" t="s">
        <v>18</v>
      </c>
      <c r="AJ90" s="146" t="s">
        <v>19</v>
      </c>
      <c r="AK90" s="146" t="s">
        <v>20</v>
      </c>
      <c r="AL90" s="146" t="s">
        <v>21</v>
      </c>
      <c r="AM90" s="146" t="s">
        <v>22</v>
      </c>
      <c r="AN90" s="146" t="s">
        <v>23</v>
      </c>
      <c r="AO90" s="146" t="s">
        <v>24</v>
      </c>
      <c r="AP90" s="146" t="s">
        <v>25</v>
      </c>
      <c r="AQ90" s="146" t="s">
        <v>26</v>
      </c>
      <c r="AR90" s="146" t="s">
        <v>27</v>
      </c>
      <c r="AS90" s="146" t="s">
        <v>28</v>
      </c>
      <c r="AT90" s="146" t="s">
        <v>29</v>
      </c>
      <c r="AU90" s="146" t="s">
        <v>30</v>
      </c>
      <c r="AV90" s="146" t="s">
        <v>31</v>
      </c>
      <c r="AW90" s="146" t="s">
        <v>32</v>
      </c>
      <c r="AX90" s="146" t="s">
        <v>33</v>
      </c>
    </row>
    <row r="91">
      <c r="AD91" s="146" t="s">
        <v>558</v>
      </c>
      <c r="AE91" s="159" t="str">
        <f t="shared" ref="AE91:AX91" si="9">Oct!M2+Nov!M2+Dec!M2</f>
        <v>#REF!</v>
      </c>
      <c r="AF91" s="159" t="str">
        <f t="shared" si="9"/>
        <v>#REF!</v>
      </c>
      <c r="AG91" s="159" t="str">
        <f t="shared" si="9"/>
        <v>#REF!</v>
      </c>
      <c r="AH91" s="159" t="str">
        <f t="shared" si="9"/>
        <v>#REF!</v>
      </c>
      <c r="AI91" s="159" t="str">
        <f t="shared" si="9"/>
        <v>#REF!</v>
      </c>
      <c r="AJ91" s="159" t="str">
        <f t="shared" si="9"/>
        <v>#REF!</v>
      </c>
      <c r="AK91" s="159" t="str">
        <f t="shared" si="9"/>
        <v>#REF!</v>
      </c>
      <c r="AL91" s="159" t="str">
        <f t="shared" si="9"/>
        <v>#REF!</v>
      </c>
      <c r="AM91" s="159" t="str">
        <f t="shared" si="9"/>
        <v>#REF!</v>
      </c>
      <c r="AN91" s="159" t="str">
        <f t="shared" si="9"/>
        <v>#REF!</v>
      </c>
      <c r="AO91" s="159" t="str">
        <f t="shared" si="9"/>
        <v>#REF!</v>
      </c>
      <c r="AP91" s="159" t="str">
        <f t="shared" si="9"/>
        <v>#REF!</v>
      </c>
      <c r="AQ91" s="159" t="str">
        <f t="shared" si="9"/>
        <v>#REF!</v>
      </c>
      <c r="AR91" s="159" t="str">
        <f t="shared" si="9"/>
        <v>#REF!</v>
      </c>
      <c r="AS91" s="159" t="str">
        <f t="shared" si="9"/>
        <v>#REF!</v>
      </c>
      <c r="AT91" s="159" t="str">
        <f t="shared" si="9"/>
        <v>#REF!</v>
      </c>
      <c r="AU91" s="159" t="str">
        <f t="shared" si="9"/>
        <v>#REF!</v>
      </c>
      <c r="AV91" s="159" t="str">
        <f t="shared" si="9"/>
        <v>#REF!</v>
      </c>
      <c r="AW91" s="159" t="str">
        <f t="shared" si="9"/>
        <v>#REF!</v>
      </c>
      <c r="AX91" s="159" t="str">
        <f t="shared" si="9"/>
        <v>#REF!</v>
      </c>
    </row>
    <row r="92"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</row>
    <row r="95">
      <c r="AE95" s="146" t="s">
        <v>14</v>
      </c>
      <c r="AF95" s="146" t="s">
        <v>15</v>
      </c>
      <c r="AG95" s="146" t="s">
        <v>16</v>
      </c>
      <c r="AH95" s="146" t="s">
        <v>17</v>
      </c>
      <c r="AI95" s="146" t="s">
        <v>18</v>
      </c>
      <c r="AJ95" s="146" t="s">
        <v>19</v>
      </c>
      <c r="AK95" s="146" t="s">
        <v>20</v>
      </c>
      <c r="AL95" s="146" t="s">
        <v>21</v>
      </c>
      <c r="AM95" s="146" t="s">
        <v>22</v>
      </c>
      <c r="AN95" s="146" t="s">
        <v>23</v>
      </c>
      <c r="AO95" s="146" t="s">
        <v>24</v>
      </c>
      <c r="AP95" s="146" t="s">
        <v>25</v>
      </c>
      <c r="AQ95" s="146" t="s">
        <v>26</v>
      </c>
      <c r="AR95" s="146" t="s">
        <v>27</v>
      </c>
      <c r="AS95" s="146" t="s">
        <v>28</v>
      </c>
      <c r="AT95" s="146" t="s">
        <v>29</v>
      </c>
      <c r="AU95" s="146" t="s">
        <v>30</v>
      </c>
      <c r="AV95" s="146" t="s">
        <v>31</v>
      </c>
      <c r="AW95" s="146" t="s">
        <v>32</v>
      </c>
      <c r="AX95" s="146" t="s">
        <v>33</v>
      </c>
    </row>
    <row r="96">
      <c r="AD96" s="146" t="s">
        <v>558</v>
      </c>
      <c r="AE96" s="161">
        <v>1442.0</v>
      </c>
      <c r="AF96" s="161">
        <v>1186.0</v>
      </c>
      <c r="AG96" s="161">
        <v>1058.0</v>
      </c>
      <c r="AH96" s="161">
        <v>123.0</v>
      </c>
      <c r="AI96" s="161">
        <v>10.0</v>
      </c>
      <c r="AJ96" s="161">
        <v>1630.0</v>
      </c>
      <c r="AK96" s="161">
        <v>1215.0</v>
      </c>
      <c r="AL96" s="161">
        <v>1198.0</v>
      </c>
      <c r="AM96" s="161">
        <v>136.0</v>
      </c>
      <c r="AN96" s="161">
        <v>10.0</v>
      </c>
      <c r="AO96" s="161">
        <v>742.0</v>
      </c>
      <c r="AP96" s="161">
        <v>493.0</v>
      </c>
      <c r="AQ96" s="161">
        <v>547.0</v>
      </c>
      <c r="AR96" s="161">
        <v>100.0</v>
      </c>
      <c r="AS96" s="161">
        <v>7.0</v>
      </c>
      <c r="AT96" s="161">
        <v>541.0</v>
      </c>
      <c r="AU96" s="161">
        <v>343.0</v>
      </c>
      <c r="AV96" s="161">
        <v>449.0</v>
      </c>
      <c r="AW96" s="161">
        <v>81.0</v>
      </c>
      <c r="AX96" s="161">
        <v>1.0</v>
      </c>
    </row>
    <row r="97">
      <c r="AE97" s="161">
        <v>480.666666666667</v>
      </c>
      <c r="AF97" s="161">
        <v>395.333333333333</v>
      </c>
      <c r="AG97" s="161">
        <v>352.666666666667</v>
      </c>
      <c r="AH97" s="161">
        <v>41.0</v>
      </c>
      <c r="AI97" s="161">
        <v>3.33333333333333</v>
      </c>
      <c r="AJ97" s="161">
        <v>543.333333333333</v>
      </c>
      <c r="AK97" s="161">
        <v>405.0</v>
      </c>
      <c r="AL97" s="161">
        <v>399.333333333333</v>
      </c>
      <c r="AM97" s="161">
        <v>45.3333333333333</v>
      </c>
      <c r="AN97" s="161">
        <v>3.33333333333333</v>
      </c>
      <c r="AO97" s="161">
        <v>247.333333333333</v>
      </c>
      <c r="AP97" s="161">
        <v>164.333333333333</v>
      </c>
      <c r="AQ97" s="161">
        <v>182.333333333333</v>
      </c>
      <c r="AR97" s="161">
        <v>33.3333333333333</v>
      </c>
      <c r="AS97" s="161">
        <v>2.33333333333333</v>
      </c>
      <c r="AT97" s="161">
        <v>180.333333333333</v>
      </c>
      <c r="AU97" s="161">
        <v>114.333333333333</v>
      </c>
      <c r="AV97" s="161">
        <v>149.666666666667</v>
      </c>
      <c r="AW97" s="161">
        <v>27.0</v>
      </c>
      <c r="AX97" s="161">
        <v>0.333333333333333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39.29"/>
    <col customWidth="1" min="3" max="3" width="5.86"/>
    <col customWidth="1" min="4" max="4" width="5.57"/>
    <col customWidth="1" min="5" max="5" width="4.71"/>
    <col customWidth="1" min="6" max="25" width="5.57"/>
    <col customWidth="1" min="26" max="26" width="10.0"/>
    <col customWidth="1" min="27" max="29" width="17.29"/>
    <col customWidth="1" min="30" max="30" width="11.14"/>
    <col customWidth="1" min="31" max="43" width="5.57"/>
    <col customWidth="1" min="44" max="44" width="4.71"/>
    <col customWidth="1" min="45" max="50" width="5.57"/>
    <col customWidth="1" min="51" max="51" width="17.29"/>
  </cols>
  <sheetData>
    <row r="1">
      <c r="A1" s="146" t="s">
        <v>559</v>
      </c>
      <c r="C1" s="146" t="s">
        <v>8</v>
      </c>
      <c r="D1" s="146" t="s">
        <v>539</v>
      </c>
      <c r="E1" s="146" t="s">
        <v>13</v>
      </c>
      <c r="F1" s="146" t="s">
        <v>14</v>
      </c>
      <c r="G1" s="146" t="s">
        <v>15</v>
      </c>
      <c r="H1" s="146" t="s">
        <v>16</v>
      </c>
      <c r="I1" s="146" t="s">
        <v>17</v>
      </c>
      <c r="J1" s="146" t="s">
        <v>18</v>
      </c>
      <c r="K1" s="146" t="s">
        <v>19</v>
      </c>
      <c r="L1" s="146" t="s">
        <v>20</v>
      </c>
      <c r="M1" s="146" t="s">
        <v>21</v>
      </c>
      <c r="N1" s="146" t="s">
        <v>22</v>
      </c>
      <c r="O1" s="146" t="s">
        <v>23</v>
      </c>
      <c r="P1" s="146" t="s">
        <v>24</v>
      </c>
      <c r="Q1" s="146" t="s">
        <v>25</v>
      </c>
      <c r="R1" s="146" t="s">
        <v>26</v>
      </c>
      <c r="S1" s="146" t="s">
        <v>27</v>
      </c>
      <c r="T1" s="146" t="s">
        <v>28</v>
      </c>
      <c r="U1" s="146" t="s">
        <v>29</v>
      </c>
      <c r="V1" s="146" t="s">
        <v>30</v>
      </c>
      <c r="W1" s="146" t="s">
        <v>31</v>
      </c>
      <c r="X1" s="146" t="s">
        <v>32</v>
      </c>
      <c r="Y1" s="146" t="s">
        <v>33</v>
      </c>
      <c r="Z1" s="146" t="s">
        <v>540</v>
      </c>
    </row>
    <row r="2">
      <c r="B2" s="147" t="s">
        <v>512</v>
      </c>
      <c r="C2" s="151">
        <f>Apr!J$2</f>
        <v>220</v>
      </c>
      <c r="D2" s="151">
        <f>SUM(Apr!K2:L2)</f>
        <v>582</v>
      </c>
      <c r="E2" s="152">
        <f>Apr!L$2</f>
        <v>137</v>
      </c>
      <c r="F2" s="152">
        <f>Apr!O$2</f>
        <v>934</v>
      </c>
      <c r="G2" s="152">
        <f>Apr!P$2</f>
        <v>1438</v>
      </c>
      <c r="H2" s="152">
        <f>Apr!Q$2</f>
        <v>1047</v>
      </c>
      <c r="I2" s="152">
        <f>Apr!R$2</f>
        <v>1679</v>
      </c>
      <c r="J2" s="152">
        <f>Apr!S$2</f>
        <v>180</v>
      </c>
      <c r="K2" s="152">
        <f>Apr!T$2</f>
        <v>5</v>
      </c>
      <c r="L2" s="152">
        <f>Apr!U$2</f>
        <v>1588</v>
      </c>
      <c r="M2" s="152">
        <f>Apr!V$2</f>
        <v>974</v>
      </c>
      <c r="N2" s="152">
        <f>Apr!W$2</f>
        <v>1747</v>
      </c>
      <c r="O2" s="152">
        <f>Apr!X$2</f>
        <v>202</v>
      </c>
      <c r="P2" s="152">
        <f>Apr!Y$2</f>
        <v>17</v>
      </c>
      <c r="Q2" s="152">
        <f>Apr!Z$2</f>
        <v>711</v>
      </c>
      <c r="R2" s="152">
        <f>Apr!AA$2</f>
        <v>410</v>
      </c>
      <c r="S2" s="152">
        <f>Apr!AB$2</f>
        <v>1203</v>
      </c>
      <c r="T2" s="152">
        <f>Apr!AC$2</f>
        <v>176</v>
      </c>
      <c r="U2" s="152">
        <f>Apr!AD$2</f>
        <v>10</v>
      </c>
      <c r="V2" s="152">
        <f>Apr!AE$2</f>
        <v>548</v>
      </c>
      <c r="W2" s="152">
        <f>Apr!AF$2</f>
        <v>335</v>
      </c>
      <c r="X2" s="152">
        <f>Apr!AG$2</f>
        <v>692</v>
      </c>
      <c r="Y2" s="152">
        <f>Apr!AH$2</f>
        <v>80</v>
      </c>
      <c r="Z2" s="151">
        <f t="shared" ref="Z2:Z3" si="1">SUM($E2:$Y2)</f>
        <v>14113</v>
      </c>
    </row>
    <row r="3">
      <c r="B3" s="147" t="s">
        <v>513</v>
      </c>
      <c r="C3" s="151">
        <f>May!J$2</f>
        <v>98</v>
      </c>
      <c r="D3" s="151">
        <f>SUM(May!K2:L2)</f>
        <v>393</v>
      </c>
      <c r="E3" s="152">
        <f>May!O$2</f>
        <v>704</v>
      </c>
      <c r="F3" s="152">
        <f>May!P$2</f>
        <v>1078</v>
      </c>
      <c r="G3" s="152">
        <f>May!Q$2</f>
        <v>749</v>
      </c>
      <c r="H3" s="152">
        <f>May!R$2</f>
        <v>1043</v>
      </c>
      <c r="I3" s="152">
        <f>May!S$2</f>
        <v>96</v>
      </c>
      <c r="J3" s="152">
        <f>May!T$2</f>
        <v>3</v>
      </c>
      <c r="K3" s="152">
        <f>May!U$2</f>
        <v>1146</v>
      </c>
      <c r="L3" s="152">
        <f>May!V$2</f>
        <v>717</v>
      </c>
      <c r="M3" s="152">
        <f>May!W$2</f>
        <v>1145</v>
      </c>
      <c r="N3" s="152">
        <f>May!X$2</f>
        <v>112</v>
      </c>
      <c r="O3" s="152">
        <f>May!Y$2</f>
        <v>0</v>
      </c>
      <c r="P3" s="152">
        <f>May!Z$2</f>
        <v>688</v>
      </c>
      <c r="Q3" s="152">
        <f>May!AA$2</f>
        <v>457</v>
      </c>
      <c r="R3" s="152">
        <f>May!AB$2</f>
        <v>1044</v>
      </c>
      <c r="S3" s="152">
        <f>May!AC$2</f>
        <v>140</v>
      </c>
      <c r="T3" s="152">
        <f>May!AD$2</f>
        <v>3</v>
      </c>
      <c r="U3" s="152">
        <f>May!AE$2</f>
        <v>398</v>
      </c>
      <c r="V3" s="152">
        <f>May!AF$2</f>
        <v>224</v>
      </c>
      <c r="W3" s="152">
        <f>May!AG$2</f>
        <v>595</v>
      </c>
      <c r="X3" s="152">
        <f>May!AH$2</f>
        <v>43</v>
      </c>
      <c r="Y3" s="152">
        <f>May!AI$2</f>
        <v>1</v>
      </c>
      <c r="Z3" s="151">
        <f t="shared" si="1"/>
        <v>10386</v>
      </c>
    </row>
    <row r="4">
      <c r="B4" s="147" t="s">
        <v>514</v>
      </c>
      <c r="C4" s="151">
        <f>Jun!J$2</f>
        <v>117</v>
      </c>
      <c r="D4" s="151">
        <f>SUM(Jun!K2:L2)</f>
        <v>361</v>
      </c>
      <c r="E4" s="151">
        <f>Jun!O$2</f>
        <v>716</v>
      </c>
      <c r="F4" s="151">
        <f>Jun!P$2</f>
        <v>1304</v>
      </c>
      <c r="G4" s="151">
        <f>Jun!Q$2</f>
        <v>952</v>
      </c>
      <c r="H4" s="151">
        <f>Jun!R$2</f>
        <v>1178</v>
      </c>
      <c r="I4" s="151">
        <f>Jun!S$2</f>
        <v>159</v>
      </c>
      <c r="J4" s="151">
        <f>Jun!T$2</f>
        <v>4</v>
      </c>
      <c r="K4" s="151">
        <f>Jun!U$2</f>
        <v>987</v>
      </c>
      <c r="L4" s="151">
        <f>Jun!V$2</f>
        <v>632</v>
      </c>
      <c r="M4" s="151">
        <f>Jun!W$2</f>
        <v>1032</v>
      </c>
      <c r="N4" s="151">
        <f>Jun!X$2</f>
        <v>116</v>
      </c>
      <c r="O4" s="151">
        <f>Jun!Y$2</f>
        <v>1</v>
      </c>
      <c r="P4" s="151">
        <f>Jun!Z$2</f>
        <v>755</v>
      </c>
      <c r="Q4" s="151">
        <f>Jun!AA$2</f>
        <v>431</v>
      </c>
      <c r="R4" s="151">
        <f>Jun!AB$2</f>
        <v>931</v>
      </c>
      <c r="S4" s="151">
        <f>Jun!AC$2</f>
        <v>141</v>
      </c>
      <c r="T4" s="151">
        <f>Jun!AD$2</f>
        <v>2</v>
      </c>
      <c r="U4" s="151">
        <f>Jun!AE$2</f>
        <v>538</v>
      </c>
      <c r="V4" s="151">
        <f>Jun!AF$2</f>
        <v>306</v>
      </c>
      <c r="W4" s="151">
        <f>Jun!AG$2</f>
        <v>505</v>
      </c>
      <c r="X4" s="151">
        <f>Jun!AH$2</f>
        <v>76</v>
      </c>
      <c r="Y4" s="151">
        <f>Jun!AI$2</f>
        <v>4</v>
      </c>
      <c r="Z4" s="151">
        <f>SUM($F4:$Y4)</f>
        <v>10054</v>
      </c>
    </row>
    <row r="5">
      <c r="B5" s="156" t="s">
        <v>521</v>
      </c>
      <c r="C5" s="201">
        <f t="shared" ref="C5:Y5" si="2">SUM(C2:C4)</f>
        <v>435</v>
      </c>
      <c r="D5" s="201">
        <f t="shared" si="2"/>
        <v>1336</v>
      </c>
      <c r="E5" s="201">
        <f t="shared" si="2"/>
        <v>1557</v>
      </c>
      <c r="F5" s="201">
        <f t="shared" si="2"/>
        <v>3316</v>
      </c>
      <c r="G5" s="201">
        <f t="shared" si="2"/>
        <v>3139</v>
      </c>
      <c r="H5" s="201">
        <f t="shared" si="2"/>
        <v>3268</v>
      </c>
      <c r="I5" s="201">
        <f t="shared" si="2"/>
        <v>1934</v>
      </c>
      <c r="J5" s="201">
        <f t="shared" si="2"/>
        <v>187</v>
      </c>
      <c r="K5" s="201">
        <f t="shared" si="2"/>
        <v>2138</v>
      </c>
      <c r="L5" s="201">
        <f t="shared" si="2"/>
        <v>2937</v>
      </c>
      <c r="M5" s="201">
        <f t="shared" si="2"/>
        <v>3151</v>
      </c>
      <c r="N5" s="201">
        <f t="shared" si="2"/>
        <v>1975</v>
      </c>
      <c r="O5" s="201">
        <f t="shared" si="2"/>
        <v>203</v>
      </c>
      <c r="P5" s="201">
        <f t="shared" si="2"/>
        <v>1460</v>
      </c>
      <c r="Q5" s="201">
        <f t="shared" si="2"/>
        <v>1599</v>
      </c>
      <c r="R5" s="201">
        <f t="shared" si="2"/>
        <v>2385</v>
      </c>
      <c r="S5" s="201">
        <f t="shared" si="2"/>
        <v>1484</v>
      </c>
      <c r="T5" s="201">
        <f t="shared" si="2"/>
        <v>181</v>
      </c>
      <c r="U5" s="201">
        <f t="shared" si="2"/>
        <v>946</v>
      </c>
      <c r="V5" s="201">
        <f t="shared" si="2"/>
        <v>1078</v>
      </c>
      <c r="W5" s="201">
        <f t="shared" si="2"/>
        <v>1435</v>
      </c>
      <c r="X5" s="201">
        <f t="shared" si="2"/>
        <v>811</v>
      </c>
      <c r="Y5" s="201">
        <f t="shared" si="2"/>
        <v>85</v>
      </c>
      <c r="Z5" s="151">
        <f t="shared" ref="Z5:Z7" si="4">SUM($E5:$Y5)</f>
        <v>35269</v>
      </c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</row>
    <row r="6">
      <c r="B6" s="156" t="s">
        <v>522</v>
      </c>
      <c r="C6" s="203">
        <f t="shared" ref="C6:Y6" si="3">AVERAGE(C2:C4)</f>
        <v>145</v>
      </c>
      <c r="D6" s="203">
        <f t="shared" si="3"/>
        <v>445.3333333</v>
      </c>
      <c r="E6" s="203">
        <f t="shared" si="3"/>
        <v>519</v>
      </c>
      <c r="F6" s="203">
        <f t="shared" si="3"/>
        <v>1105.333333</v>
      </c>
      <c r="G6" s="203">
        <f t="shared" si="3"/>
        <v>1046.333333</v>
      </c>
      <c r="H6" s="203">
        <f t="shared" si="3"/>
        <v>1089.333333</v>
      </c>
      <c r="I6" s="203">
        <f t="shared" si="3"/>
        <v>644.6666667</v>
      </c>
      <c r="J6" s="203">
        <f t="shared" si="3"/>
        <v>62.33333333</v>
      </c>
      <c r="K6" s="203">
        <f t="shared" si="3"/>
        <v>712.6666667</v>
      </c>
      <c r="L6" s="203">
        <f t="shared" si="3"/>
        <v>979</v>
      </c>
      <c r="M6" s="203">
        <f t="shared" si="3"/>
        <v>1050.333333</v>
      </c>
      <c r="N6" s="203">
        <f t="shared" si="3"/>
        <v>658.3333333</v>
      </c>
      <c r="O6" s="203">
        <f t="shared" si="3"/>
        <v>67.66666667</v>
      </c>
      <c r="P6" s="203">
        <f t="shared" si="3"/>
        <v>486.6666667</v>
      </c>
      <c r="Q6" s="203">
        <f t="shared" si="3"/>
        <v>533</v>
      </c>
      <c r="R6" s="203">
        <f t="shared" si="3"/>
        <v>795</v>
      </c>
      <c r="S6" s="203">
        <f t="shared" si="3"/>
        <v>494.6666667</v>
      </c>
      <c r="T6" s="203">
        <f t="shared" si="3"/>
        <v>60.33333333</v>
      </c>
      <c r="U6" s="203">
        <f t="shared" si="3"/>
        <v>315.3333333</v>
      </c>
      <c r="V6" s="203">
        <f t="shared" si="3"/>
        <v>359.3333333</v>
      </c>
      <c r="W6" s="203">
        <f t="shared" si="3"/>
        <v>478.3333333</v>
      </c>
      <c r="X6" s="203">
        <f t="shared" si="3"/>
        <v>270.3333333</v>
      </c>
      <c r="Y6" s="203">
        <f t="shared" si="3"/>
        <v>28.33333333</v>
      </c>
      <c r="Z6" s="159">
        <f t="shared" si="4"/>
        <v>11756.33333</v>
      </c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</row>
    <row r="7">
      <c r="B7" s="204" t="s">
        <v>523</v>
      </c>
      <c r="C7" s="163"/>
      <c r="D7" s="163"/>
      <c r="E7" s="163"/>
      <c r="F7" s="163">
        <f>F5/Z5</f>
        <v>0.09402024441</v>
      </c>
      <c r="G7" s="163">
        <f>G5/Z5</f>
        <v>0.08900167286</v>
      </c>
      <c r="H7" s="163">
        <f>H5/Z5</f>
        <v>0.09265927585</v>
      </c>
      <c r="I7" s="163">
        <f>I5/Z5</f>
        <v>0.0548356914</v>
      </c>
      <c r="J7" s="163">
        <f>J5/Z5</f>
        <v>0.005302106666</v>
      </c>
      <c r="K7" s="163">
        <f>K5/Z5</f>
        <v>0.06061980776</v>
      </c>
      <c r="L7" s="163">
        <f>L5/Z5</f>
        <v>0.08327426352</v>
      </c>
      <c r="M7" s="163">
        <f>M5/Z5</f>
        <v>0.089341915</v>
      </c>
      <c r="N7" s="163">
        <f>N5/Z5</f>
        <v>0.05599818538</v>
      </c>
      <c r="O7" s="163">
        <f>O5/Z5</f>
        <v>0.005755762851</v>
      </c>
      <c r="P7" s="163">
        <f>P5/Z5</f>
        <v>0.04139612691</v>
      </c>
      <c r="Q7" s="163">
        <f>Q5/Z5</f>
        <v>0.04533726502</v>
      </c>
      <c r="R7" s="163">
        <f>R5/Z5</f>
        <v>0.06762312512</v>
      </c>
      <c r="S7" s="163">
        <f>S5/Z5</f>
        <v>0.04207661119</v>
      </c>
      <c r="T7" s="163">
        <f>T5/Z5</f>
        <v>0.005131985596</v>
      </c>
      <c r="U7" s="163">
        <f>U5/Z5</f>
        <v>0.02682242196</v>
      </c>
      <c r="V7" s="163">
        <f>V5/Z5</f>
        <v>0.03056508549</v>
      </c>
      <c r="W7" s="163">
        <f>W5/Z5</f>
        <v>0.04068728912</v>
      </c>
      <c r="X7" s="163">
        <f>X5/Z5</f>
        <v>0.02299469789</v>
      </c>
      <c r="Y7" s="163">
        <f>Y5/Z5</f>
        <v>0.002410048485</v>
      </c>
      <c r="Z7" s="163">
        <f t="shared" si="4"/>
        <v>0.9558535825</v>
      </c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/>
      <c r="AX7" s="163"/>
      <c r="AY7" s="163"/>
    </row>
    <row r="8">
      <c r="C8" s="163"/>
      <c r="D8" s="163"/>
      <c r="E8" s="163"/>
      <c r="F8" s="163"/>
      <c r="G8" s="163"/>
      <c r="H8" s="163"/>
      <c r="I8" s="163"/>
      <c r="J8" s="163">
        <f>SUM(F7:J7)</f>
        <v>0.3358189912</v>
      </c>
      <c r="K8" s="163"/>
      <c r="L8" s="163"/>
      <c r="M8" s="163"/>
      <c r="N8" s="163"/>
      <c r="O8" s="163">
        <f>SUM(K7:O7)</f>
        <v>0.2949899345</v>
      </c>
      <c r="P8" s="163"/>
      <c r="Q8" s="163"/>
      <c r="R8" s="163"/>
      <c r="S8" s="163"/>
      <c r="T8" s="163">
        <f>SUM(P7:T7)</f>
        <v>0.2015651138</v>
      </c>
      <c r="U8" s="163"/>
      <c r="V8" s="163"/>
      <c r="W8" s="163"/>
      <c r="X8" s="163"/>
      <c r="Y8" s="163">
        <f>SUM(U7:Y7)</f>
        <v>0.1234795429</v>
      </c>
      <c r="Z8" s="163">
        <f>SUM(E8:Y8)</f>
        <v>0.9558535825</v>
      </c>
    </row>
    <row r="12">
      <c r="A12" s="205" t="s">
        <v>560</v>
      </c>
      <c r="B12" s="146" t="s">
        <v>542</v>
      </c>
      <c r="C12" s="159">
        <f>C6</f>
        <v>145</v>
      </c>
      <c r="Z12" s="159"/>
    </row>
    <row r="13">
      <c r="B13" s="146" t="s">
        <v>543</v>
      </c>
      <c r="C13" s="159">
        <f>D6</f>
        <v>445.3333333</v>
      </c>
    </row>
    <row r="14">
      <c r="B14" s="146" t="s">
        <v>526</v>
      </c>
      <c r="C14" s="159">
        <f>SUM(C12:C13)</f>
        <v>590.3333333</v>
      </c>
    </row>
    <row r="15">
      <c r="B15" s="146" t="s">
        <v>527</v>
      </c>
      <c r="C15" s="159">
        <f>Z6</f>
        <v>11756.33333</v>
      </c>
    </row>
    <row r="16">
      <c r="B16" s="146" t="s">
        <v>544</v>
      </c>
      <c r="C16" s="163">
        <f>J8</f>
        <v>0.3358189912</v>
      </c>
    </row>
    <row r="17">
      <c r="B17" s="146" t="s">
        <v>545</v>
      </c>
      <c r="C17" s="163">
        <f>O8</f>
        <v>0.2949899345</v>
      </c>
    </row>
    <row r="18">
      <c r="B18" s="146" t="s">
        <v>546</v>
      </c>
      <c r="C18" s="163">
        <f>T8</f>
        <v>0.2015651138</v>
      </c>
    </row>
    <row r="19">
      <c r="B19" s="146" t="s">
        <v>547</v>
      </c>
      <c r="C19" s="163">
        <f>Y8</f>
        <v>0.1234795429</v>
      </c>
    </row>
    <row r="25">
      <c r="AS25" s="159"/>
      <c r="AT25" s="161" t="s">
        <v>552</v>
      </c>
      <c r="AU25" s="161" t="s">
        <v>553</v>
      </c>
      <c r="AV25" s="161" t="s">
        <v>554</v>
      </c>
      <c r="AW25" s="161" t="s">
        <v>555</v>
      </c>
    </row>
    <row r="26">
      <c r="AS26" s="161" t="s">
        <v>556</v>
      </c>
      <c r="AT26" s="161">
        <v>1273.0</v>
      </c>
      <c r="AU26" s="161">
        <v>629.666666666667</v>
      </c>
      <c r="AV26" s="161">
        <v>1396.33333333333</v>
      </c>
      <c r="AW26" s="161">
        <v>471.666666666667</v>
      </c>
    </row>
    <row r="29">
      <c r="X29" s="159"/>
      <c r="AW29" s="159"/>
      <c r="AX29" s="159"/>
    </row>
    <row r="30">
      <c r="X30" s="159"/>
      <c r="AD30" s="146" t="s">
        <v>548</v>
      </c>
      <c r="AE30" s="163">
        <f>J$8</f>
        <v>0.3358189912</v>
      </c>
      <c r="AW30" s="159"/>
      <c r="AX30" s="159"/>
    </row>
    <row r="31">
      <c r="W31" s="159"/>
      <c r="X31" s="159"/>
      <c r="Y31" s="159"/>
      <c r="Z31" s="159"/>
      <c r="AD31" s="146" t="s">
        <v>549</v>
      </c>
      <c r="AE31" s="163">
        <f>O$8</f>
        <v>0.2949899345</v>
      </c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</row>
    <row r="32">
      <c r="W32" s="159"/>
      <c r="X32" s="159"/>
      <c r="Y32" s="159"/>
      <c r="Z32" s="159"/>
      <c r="AD32" s="146" t="s">
        <v>550</v>
      </c>
      <c r="AE32" s="163">
        <f>T$8</f>
        <v>0.2015651138</v>
      </c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  <c r="AX32" s="159"/>
    </row>
    <row r="33">
      <c r="W33" s="159"/>
      <c r="X33" s="159"/>
      <c r="Y33" s="159"/>
      <c r="Z33" s="159"/>
      <c r="AD33" s="146" t="s">
        <v>551</v>
      </c>
      <c r="AE33" s="163">
        <f>Y$8</f>
        <v>0.1234795429</v>
      </c>
      <c r="AF33" s="159"/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  <c r="AS33" s="159"/>
      <c r="AT33" s="159"/>
      <c r="AU33" s="159"/>
      <c r="AV33" s="159"/>
      <c r="AW33" s="159"/>
      <c r="AX33" s="159"/>
    </row>
    <row r="34">
      <c r="W34" s="159"/>
      <c r="X34" s="159"/>
      <c r="Y34" s="159"/>
      <c r="Z34" s="159"/>
      <c r="AA34" s="159"/>
      <c r="AB34" s="159"/>
      <c r="AC34" s="159"/>
      <c r="AD34" s="159"/>
      <c r="AF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  <c r="AS34" s="159"/>
      <c r="AT34" s="159"/>
      <c r="AU34" s="159"/>
      <c r="AV34" s="159"/>
      <c r="AW34" s="159"/>
      <c r="AX34" s="159"/>
    </row>
    <row r="35">
      <c r="W35" s="159"/>
      <c r="X35" s="159"/>
      <c r="Y35" s="159"/>
      <c r="Z35" s="159"/>
      <c r="AE35" s="159"/>
    </row>
    <row r="36"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  <c r="AG36" s="159"/>
      <c r="AH36" s="159"/>
      <c r="AY36" s="159"/>
    </row>
    <row r="37"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  <c r="AG37" s="159"/>
      <c r="AH37" s="159"/>
      <c r="AY37" s="159"/>
    </row>
    <row r="38"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</row>
    <row r="40"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  <c r="AX40" s="159"/>
    </row>
    <row r="41"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</row>
    <row r="45"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</row>
    <row r="46"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39.29"/>
    <col customWidth="1" min="3" max="4" width="5.57"/>
    <col customWidth="1" min="5" max="5" width="4.71"/>
    <col customWidth="1" min="6" max="25" width="5.57"/>
    <col customWidth="1" min="26" max="26" width="9.86"/>
    <col customWidth="1" min="27" max="27" width="10.0"/>
    <col customWidth="1" min="28" max="30" width="17.29"/>
    <col customWidth="1" min="31" max="31" width="11.14"/>
    <col customWidth="1" min="32" max="44" width="5.57"/>
    <col customWidth="1" min="45" max="45" width="4.71"/>
    <col customWidth="1" min="46" max="51" width="5.57"/>
    <col customWidth="1" min="52" max="52" width="17.29"/>
  </cols>
  <sheetData>
    <row r="1">
      <c r="A1" s="165" t="s">
        <v>561</v>
      </c>
      <c r="C1" s="146" t="s">
        <v>8</v>
      </c>
      <c r="D1" s="146" t="s">
        <v>539</v>
      </c>
      <c r="E1" s="146" t="s">
        <v>13</v>
      </c>
      <c r="F1" s="146" t="s">
        <v>14</v>
      </c>
      <c r="G1" s="146" t="s">
        <v>15</v>
      </c>
      <c r="H1" s="146" t="s">
        <v>16</v>
      </c>
      <c r="I1" s="146" t="s">
        <v>17</v>
      </c>
      <c r="J1" s="146" t="s">
        <v>18</v>
      </c>
      <c r="K1" s="146" t="s">
        <v>19</v>
      </c>
      <c r="L1" s="146" t="s">
        <v>20</v>
      </c>
      <c r="M1" s="146" t="s">
        <v>21</v>
      </c>
      <c r="N1" s="146" t="s">
        <v>22</v>
      </c>
      <c r="O1" s="146" t="s">
        <v>23</v>
      </c>
      <c r="P1" s="146" t="s">
        <v>24</v>
      </c>
      <c r="Q1" s="146" t="s">
        <v>25</v>
      </c>
      <c r="R1" s="146" t="s">
        <v>26</v>
      </c>
      <c r="S1" s="146" t="s">
        <v>27</v>
      </c>
      <c r="T1" s="146" t="s">
        <v>28</v>
      </c>
      <c r="U1" s="146" t="s">
        <v>29</v>
      </c>
      <c r="V1" s="146" t="s">
        <v>30</v>
      </c>
      <c r="W1" s="146" t="s">
        <v>31</v>
      </c>
      <c r="X1" s="146" t="s">
        <v>32</v>
      </c>
      <c r="Y1" s="146" t="s">
        <v>33</v>
      </c>
      <c r="Z1" s="146" t="s">
        <v>562</v>
      </c>
      <c r="AA1" s="146" t="s">
        <v>540</v>
      </c>
    </row>
    <row r="2">
      <c r="B2" s="147" t="s">
        <v>515</v>
      </c>
      <c r="C2" s="151">
        <f>Jul!J$4</f>
        <v>0</v>
      </c>
      <c r="D2" s="151">
        <f>SUM(Jul!K4:L4)</f>
        <v>1</v>
      </c>
      <c r="E2" s="152">
        <f>Jul!O$4</f>
        <v>2</v>
      </c>
      <c r="F2" s="152">
        <f>Jul!P$4</f>
        <v>0</v>
      </c>
      <c r="G2" s="152">
        <f>Jul!Q$4</f>
        <v>0</v>
      </c>
      <c r="H2" s="152">
        <f>Jul!R$4</f>
        <v>0</v>
      </c>
      <c r="I2" s="152">
        <f>Jul!S$4</f>
        <v>0</v>
      </c>
      <c r="J2" s="152">
        <f>Jul!T$4</f>
        <v>0</v>
      </c>
      <c r="K2" s="152">
        <f>Jul!U$4</f>
        <v>11</v>
      </c>
      <c r="L2" s="152">
        <f>Jul!V$4</f>
        <v>5</v>
      </c>
      <c r="M2" s="152">
        <f>Jul!W$4</f>
        <v>10</v>
      </c>
      <c r="N2" s="152">
        <f>Jul!X$4</f>
        <v>1</v>
      </c>
      <c r="O2" s="152">
        <f>Jul!Y$4</f>
        <v>0</v>
      </c>
      <c r="P2" s="152">
        <f>Jul!Z$4</f>
        <v>0</v>
      </c>
      <c r="Q2" s="152">
        <f>Jul!AA$4</f>
        <v>0</v>
      </c>
      <c r="R2" s="152">
        <f>Jul!AB$4</f>
        <v>0</v>
      </c>
      <c r="S2" s="152">
        <f>Jul!AC$4</f>
        <v>0</v>
      </c>
      <c r="T2" s="152">
        <f>Jul!AD$4</f>
        <v>0</v>
      </c>
      <c r="U2" s="152">
        <f>Jul!AE$4</f>
        <v>0</v>
      </c>
      <c r="V2" s="152">
        <f>Jul!AF$4</f>
        <v>0</v>
      </c>
      <c r="W2" s="152">
        <f>Jul!AG$4</f>
        <v>0</v>
      </c>
      <c r="X2" s="152">
        <f>Jul!AH$4</f>
        <v>0</v>
      </c>
      <c r="Y2" s="152">
        <f>Jul!AI$4</f>
        <v>0</v>
      </c>
      <c r="Z2" s="207" t="str">
        <f t="shared" ref="Z2:Z4" si="1">#REF!</f>
        <v>#REF!</v>
      </c>
      <c r="AA2" s="151">
        <f t="shared" ref="AA2:AA6" si="2">SUM($F2:$Y2)</f>
        <v>27</v>
      </c>
    </row>
    <row r="3">
      <c r="B3" s="147" t="s">
        <v>516</v>
      </c>
      <c r="C3" s="151">
        <f>Aug!J$2</f>
        <v>118</v>
      </c>
      <c r="D3" s="151">
        <f>SUM(Aug!K2:L2)</f>
        <v>596</v>
      </c>
      <c r="E3" s="151">
        <f>Aug!O$2</f>
        <v>1446</v>
      </c>
      <c r="F3" s="151">
        <f>Aug!P$2</f>
        <v>2012</v>
      </c>
      <c r="G3" s="151">
        <f>Aug!Q$2</f>
        <v>1358</v>
      </c>
      <c r="H3" s="151">
        <f>Aug!R$2</f>
        <v>1696</v>
      </c>
      <c r="I3" s="151">
        <f>Aug!S$2</f>
        <v>259</v>
      </c>
      <c r="J3" s="151">
        <f>Aug!T$2</f>
        <v>43</v>
      </c>
      <c r="K3" s="151">
        <f>Aug!U$2</f>
        <v>1997</v>
      </c>
      <c r="L3" s="151">
        <f>Aug!V$2</f>
        <v>1170</v>
      </c>
      <c r="M3" s="151">
        <f>Aug!W$2</f>
        <v>1807</v>
      </c>
      <c r="N3" s="151">
        <f>Aug!X$2</f>
        <v>216</v>
      </c>
      <c r="O3" s="151">
        <f>Aug!Y$2</f>
        <v>67</v>
      </c>
      <c r="P3" s="151">
        <f>Aug!Z$2</f>
        <v>1173</v>
      </c>
      <c r="Q3" s="151">
        <f>Aug!AA$2</f>
        <v>666</v>
      </c>
      <c r="R3" s="151">
        <f>Aug!AB$2</f>
        <v>1443</v>
      </c>
      <c r="S3" s="151">
        <f>Aug!AC$2</f>
        <v>193</v>
      </c>
      <c r="T3" s="151">
        <f>Aug!AD$2</f>
        <v>44</v>
      </c>
      <c r="U3" s="151">
        <f>Aug!AE$2</f>
        <v>640</v>
      </c>
      <c r="V3" s="151">
        <f>Aug!AF$2</f>
        <v>391</v>
      </c>
      <c r="W3" s="151">
        <f>Aug!AG$2</f>
        <v>741</v>
      </c>
      <c r="X3" s="151">
        <f>Aug!AH$2</f>
        <v>127</v>
      </c>
      <c r="Y3" s="151">
        <f>Aug!AI$2</f>
        <v>22</v>
      </c>
      <c r="Z3" s="151" t="str">
        <f t="shared" si="1"/>
        <v>#REF!</v>
      </c>
      <c r="AA3" s="151">
        <f t="shared" si="2"/>
        <v>16065</v>
      </c>
    </row>
    <row r="4">
      <c r="B4" s="147" t="s">
        <v>517</v>
      </c>
      <c r="C4" s="151">
        <f>Sep!J$2</f>
        <v>179</v>
      </c>
      <c r="D4" s="151">
        <f>SUM(Sep!K2:L2)</f>
        <v>834</v>
      </c>
      <c r="E4" s="152">
        <f>Sep!O$2</f>
        <v>1373</v>
      </c>
      <c r="F4" s="152">
        <f>Sep!P$2</f>
        <v>3096</v>
      </c>
      <c r="G4" s="152">
        <f>Sep!Q$2</f>
        <v>1814</v>
      </c>
      <c r="H4" s="152">
        <f>Sep!R$2</f>
        <v>2697</v>
      </c>
      <c r="I4" s="152">
        <f>Sep!S$2</f>
        <v>354</v>
      </c>
      <c r="J4" s="152">
        <f>Sep!T$2</f>
        <v>170</v>
      </c>
      <c r="K4" s="152">
        <f>Sep!U$2</f>
        <v>3019</v>
      </c>
      <c r="L4" s="152">
        <f>Sep!V$2</f>
        <v>1576</v>
      </c>
      <c r="M4" s="152">
        <f>Sep!W$2</f>
        <v>2569</v>
      </c>
      <c r="N4" s="152">
        <f>Sep!X$2</f>
        <v>345</v>
      </c>
      <c r="O4" s="152">
        <f>Sep!Y$2</f>
        <v>178</v>
      </c>
      <c r="P4" s="152">
        <f>Sep!Z$2</f>
        <v>1781</v>
      </c>
      <c r="Q4" s="152">
        <f>Sep!AA$2</f>
        <v>964</v>
      </c>
      <c r="R4" s="152">
        <f>Sep!AB$2</f>
        <v>2014</v>
      </c>
      <c r="S4" s="152">
        <f>Sep!AC$2</f>
        <v>280</v>
      </c>
      <c r="T4" s="152">
        <f>Sep!AD$2</f>
        <v>117</v>
      </c>
      <c r="U4" s="152">
        <f>Sep!AE$2</f>
        <v>1089</v>
      </c>
      <c r="V4" s="152">
        <f>Sep!AF$2</f>
        <v>531</v>
      </c>
      <c r="W4" s="152">
        <f>Sep!AG$2</f>
        <v>983</v>
      </c>
      <c r="X4" s="152">
        <f>Sep!AH$2</f>
        <v>122</v>
      </c>
      <c r="Y4" s="152">
        <f>Sep!AI$2</f>
        <v>49</v>
      </c>
      <c r="Z4" s="207" t="str">
        <f t="shared" si="1"/>
        <v>#REF!</v>
      </c>
      <c r="AA4" s="151">
        <f t="shared" si="2"/>
        <v>23748</v>
      </c>
    </row>
    <row r="5">
      <c r="B5" s="156" t="s">
        <v>521</v>
      </c>
      <c r="C5" s="201">
        <f t="shared" ref="C5:Z5" si="3">SUM(C2:C4)</f>
        <v>297</v>
      </c>
      <c r="D5" s="201">
        <f t="shared" si="3"/>
        <v>1431</v>
      </c>
      <c r="E5" s="201">
        <f t="shared" si="3"/>
        <v>2821</v>
      </c>
      <c r="F5" s="201">
        <f t="shared" si="3"/>
        <v>5108</v>
      </c>
      <c r="G5" s="201">
        <f t="shared" si="3"/>
        <v>3172</v>
      </c>
      <c r="H5" s="201">
        <f t="shared" si="3"/>
        <v>4393</v>
      </c>
      <c r="I5" s="201">
        <f t="shared" si="3"/>
        <v>613</v>
      </c>
      <c r="J5" s="201">
        <f t="shared" si="3"/>
        <v>213</v>
      </c>
      <c r="K5" s="201">
        <f t="shared" si="3"/>
        <v>5027</v>
      </c>
      <c r="L5" s="201">
        <f t="shared" si="3"/>
        <v>2751</v>
      </c>
      <c r="M5" s="201">
        <f t="shared" si="3"/>
        <v>4386</v>
      </c>
      <c r="N5" s="201">
        <f t="shared" si="3"/>
        <v>562</v>
      </c>
      <c r="O5" s="201">
        <f t="shared" si="3"/>
        <v>245</v>
      </c>
      <c r="P5" s="201">
        <f t="shared" si="3"/>
        <v>2954</v>
      </c>
      <c r="Q5" s="201">
        <f t="shared" si="3"/>
        <v>1630</v>
      </c>
      <c r="R5" s="201">
        <f t="shared" si="3"/>
        <v>3457</v>
      </c>
      <c r="S5" s="201">
        <f t="shared" si="3"/>
        <v>473</v>
      </c>
      <c r="T5" s="201">
        <f t="shared" si="3"/>
        <v>161</v>
      </c>
      <c r="U5" s="201">
        <f t="shared" si="3"/>
        <v>1729</v>
      </c>
      <c r="V5" s="201">
        <f t="shared" si="3"/>
        <v>922</v>
      </c>
      <c r="W5" s="201">
        <f t="shared" si="3"/>
        <v>1724</v>
      </c>
      <c r="X5" s="201">
        <f t="shared" si="3"/>
        <v>249</v>
      </c>
      <c r="Y5" s="201">
        <f t="shared" si="3"/>
        <v>71</v>
      </c>
      <c r="Z5" s="201" t="str">
        <f t="shared" si="3"/>
        <v>#REF!</v>
      </c>
      <c r="AA5" s="151">
        <f t="shared" si="2"/>
        <v>39840</v>
      </c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</row>
    <row r="6">
      <c r="B6" s="156" t="s">
        <v>522</v>
      </c>
      <c r="C6" s="203">
        <f t="shared" ref="C6:Z6" si="4">AVERAGE(C2:C4)</f>
        <v>99</v>
      </c>
      <c r="D6" s="203">
        <f t="shared" si="4"/>
        <v>477</v>
      </c>
      <c r="E6" s="203">
        <f t="shared" si="4"/>
        <v>940.3333333</v>
      </c>
      <c r="F6" s="203">
        <f t="shared" si="4"/>
        <v>1702.666667</v>
      </c>
      <c r="G6" s="203">
        <f t="shared" si="4"/>
        <v>1057.333333</v>
      </c>
      <c r="H6" s="203">
        <f t="shared" si="4"/>
        <v>1464.333333</v>
      </c>
      <c r="I6" s="203">
        <f t="shared" si="4"/>
        <v>204.3333333</v>
      </c>
      <c r="J6" s="203">
        <f t="shared" si="4"/>
        <v>71</v>
      </c>
      <c r="K6" s="203">
        <f t="shared" si="4"/>
        <v>1675.666667</v>
      </c>
      <c r="L6" s="203">
        <f t="shared" si="4"/>
        <v>917</v>
      </c>
      <c r="M6" s="203">
        <f t="shared" si="4"/>
        <v>1462</v>
      </c>
      <c r="N6" s="203">
        <f t="shared" si="4"/>
        <v>187.3333333</v>
      </c>
      <c r="O6" s="203">
        <f t="shared" si="4"/>
        <v>81.66666667</v>
      </c>
      <c r="P6" s="203">
        <f t="shared" si="4"/>
        <v>984.6666667</v>
      </c>
      <c r="Q6" s="203">
        <f t="shared" si="4"/>
        <v>543.3333333</v>
      </c>
      <c r="R6" s="203">
        <f t="shared" si="4"/>
        <v>1152.333333</v>
      </c>
      <c r="S6" s="203">
        <f t="shared" si="4"/>
        <v>157.6666667</v>
      </c>
      <c r="T6" s="203">
        <f t="shared" si="4"/>
        <v>53.66666667</v>
      </c>
      <c r="U6" s="203">
        <f t="shared" si="4"/>
        <v>576.3333333</v>
      </c>
      <c r="V6" s="203">
        <f t="shared" si="4"/>
        <v>307.3333333</v>
      </c>
      <c r="W6" s="203">
        <f t="shared" si="4"/>
        <v>574.6666667</v>
      </c>
      <c r="X6" s="203">
        <f t="shared" si="4"/>
        <v>83</v>
      </c>
      <c r="Y6" s="203">
        <f t="shared" si="4"/>
        <v>23.66666667</v>
      </c>
      <c r="Z6" s="203" t="str">
        <f t="shared" si="4"/>
        <v>#REF!</v>
      </c>
      <c r="AA6" s="159">
        <f t="shared" si="2"/>
        <v>13280</v>
      </c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</row>
    <row r="7">
      <c r="B7" s="204" t="s">
        <v>523</v>
      </c>
      <c r="C7" s="163"/>
      <c r="D7" s="163"/>
      <c r="E7" s="163"/>
      <c r="F7" s="206">
        <f>F5/AA5</f>
        <v>0.1282128514</v>
      </c>
      <c r="G7" s="206">
        <f>G5/AA5</f>
        <v>0.0796184739</v>
      </c>
      <c r="H7" s="206">
        <f>H5/AA5</f>
        <v>0.1102660643</v>
      </c>
      <c r="I7" s="206">
        <f>I5/AA5</f>
        <v>0.01538654618</v>
      </c>
      <c r="J7" s="206">
        <f>J5/AA5</f>
        <v>0.005346385542</v>
      </c>
      <c r="K7" s="206">
        <f>K5/AA5</f>
        <v>0.1261797189</v>
      </c>
      <c r="L7" s="206">
        <f>L5/AA5</f>
        <v>0.06905120482</v>
      </c>
      <c r="M7" s="206">
        <f>M5/AA5</f>
        <v>0.1100903614</v>
      </c>
      <c r="N7" s="206">
        <f>N5/AA5</f>
        <v>0.0141064257</v>
      </c>
      <c r="O7" s="206">
        <f>O5/AA5</f>
        <v>0.006149598394</v>
      </c>
      <c r="P7" s="206">
        <f>P5/AA5</f>
        <v>0.07414658635</v>
      </c>
      <c r="Q7" s="206">
        <f>Q5/AA5</f>
        <v>0.04091365462</v>
      </c>
      <c r="R7" s="206">
        <f>R5/AA5</f>
        <v>0.08677208835</v>
      </c>
      <c r="S7" s="206">
        <f>S5/AA5</f>
        <v>0.01187248996</v>
      </c>
      <c r="T7" s="206">
        <f>T5/AA5</f>
        <v>0.004041164659</v>
      </c>
      <c r="U7" s="206">
        <f>U5/AA5</f>
        <v>0.04339859438</v>
      </c>
      <c r="V7" s="206">
        <f>V5/AA5</f>
        <v>0.02314257028</v>
      </c>
      <c r="W7" s="206">
        <f>W5/AA5</f>
        <v>0.04327309237</v>
      </c>
      <c r="X7" s="206">
        <f>X5/AA5</f>
        <v>0.00625</v>
      </c>
      <c r="Y7" s="206">
        <f>Y5/AA5</f>
        <v>0.001782128514</v>
      </c>
      <c r="Z7" s="163"/>
      <c r="AA7" s="206">
        <f>SUM($E7:$Y7)</f>
        <v>1</v>
      </c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/>
      <c r="AX7" s="163"/>
      <c r="AY7" s="163"/>
      <c r="AZ7" s="163"/>
    </row>
    <row r="8">
      <c r="C8" s="163"/>
      <c r="D8" s="163"/>
      <c r="E8" s="163"/>
      <c r="F8" s="163"/>
      <c r="G8" s="163"/>
      <c r="H8" s="163"/>
      <c r="I8" s="163"/>
      <c r="J8" s="206">
        <f>SUM(F7:J7)</f>
        <v>0.3388303213</v>
      </c>
      <c r="K8" s="163"/>
      <c r="L8" s="163"/>
      <c r="M8" s="163"/>
      <c r="N8" s="163"/>
      <c r="O8" s="206">
        <f>SUM(K7:O7)</f>
        <v>0.3255773092</v>
      </c>
      <c r="P8" s="163"/>
      <c r="Q8" s="163"/>
      <c r="R8" s="163"/>
      <c r="S8" s="163"/>
      <c r="T8" s="206">
        <f>SUM(P7:T7)</f>
        <v>0.2177459839</v>
      </c>
      <c r="U8" s="163"/>
      <c r="V8" s="163"/>
      <c r="W8" s="163"/>
      <c r="X8" s="163"/>
      <c r="Y8" s="206">
        <f>SUM(U7:Y7)</f>
        <v>0.1178463855</v>
      </c>
      <c r="AA8" s="206">
        <f>SUM(F8:Y8)</f>
        <v>1</v>
      </c>
    </row>
    <row r="12">
      <c r="A12" s="205" t="s">
        <v>563</v>
      </c>
      <c r="B12" s="146" t="s">
        <v>542</v>
      </c>
      <c r="C12" s="159">
        <f>C6</f>
        <v>99</v>
      </c>
      <c r="AA12" s="159"/>
    </row>
    <row r="13">
      <c r="B13" s="146" t="s">
        <v>543</v>
      </c>
      <c r="C13" s="159">
        <f>D6</f>
        <v>477</v>
      </c>
    </row>
    <row r="14">
      <c r="B14" s="146" t="s">
        <v>526</v>
      </c>
      <c r="C14" s="159">
        <f>SUM(C12:C13)</f>
        <v>576</v>
      </c>
    </row>
    <row r="15">
      <c r="B15" s="146" t="s">
        <v>527</v>
      </c>
      <c r="C15" s="159">
        <f>AA6</f>
        <v>13280</v>
      </c>
    </row>
    <row r="16">
      <c r="B16" s="146" t="s">
        <v>544</v>
      </c>
      <c r="C16" s="206">
        <f>J8</f>
        <v>0.3388303213</v>
      </c>
    </row>
    <row r="17">
      <c r="B17" s="146" t="s">
        <v>545</v>
      </c>
      <c r="C17" s="206">
        <f>O8</f>
        <v>0.3255773092</v>
      </c>
    </row>
    <row r="18">
      <c r="B18" s="146" t="s">
        <v>546</v>
      </c>
      <c r="C18" s="206">
        <f>T8</f>
        <v>0.2177459839</v>
      </c>
    </row>
    <row r="19">
      <c r="B19" s="146" t="s">
        <v>547</v>
      </c>
      <c r="C19" s="206">
        <f>Y8</f>
        <v>0.1178463855</v>
      </c>
    </row>
    <row r="25">
      <c r="AT25" s="159"/>
      <c r="AU25" s="161" t="s">
        <v>552</v>
      </c>
      <c r="AV25" s="161" t="s">
        <v>553</v>
      </c>
      <c r="AW25" s="161" t="s">
        <v>554</v>
      </c>
      <c r="AX25" s="161" t="s">
        <v>555</v>
      </c>
    </row>
    <row r="26">
      <c r="AT26" s="161" t="s">
        <v>556</v>
      </c>
      <c r="AU26" s="161">
        <v>1273.0</v>
      </c>
      <c r="AV26" s="161">
        <v>629.666666666667</v>
      </c>
      <c r="AW26" s="161">
        <v>1396.33333333333</v>
      </c>
      <c r="AX26" s="161">
        <v>471.666666666667</v>
      </c>
    </row>
    <row r="29">
      <c r="X29" s="159"/>
      <c r="AX29" s="159"/>
      <c r="AY29" s="159"/>
    </row>
    <row r="30">
      <c r="X30" s="159"/>
      <c r="AE30" s="146" t="s">
        <v>548</v>
      </c>
      <c r="AF30" s="206" t="str">
        <f>AF36 / sum(AF36:AI36)</f>
        <v>#REF!</v>
      </c>
      <c r="AX30" s="159"/>
      <c r="AY30" s="159"/>
    </row>
    <row r="31">
      <c r="W31" s="159"/>
      <c r="X31" s="159"/>
      <c r="Y31" s="159"/>
      <c r="Z31" s="159"/>
      <c r="AA31" s="159"/>
      <c r="AE31" s="146" t="s">
        <v>549</v>
      </c>
      <c r="AF31" s="206" t="str">
        <f>AG36 / sum(AF36:AI36)</f>
        <v>#REF!</v>
      </c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</row>
    <row r="32">
      <c r="W32" s="159"/>
      <c r="X32" s="159"/>
      <c r="Y32" s="159"/>
      <c r="Z32" s="159"/>
      <c r="AA32" s="159"/>
      <c r="AE32" s="146" t="s">
        <v>550</v>
      </c>
      <c r="AF32" s="206" t="str">
        <f>AH36 / sum(AF36:AI36)</f>
        <v>#REF!</v>
      </c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  <c r="AX32" s="159"/>
      <c r="AY32" s="159"/>
    </row>
    <row r="33">
      <c r="W33" s="159"/>
      <c r="X33" s="159"/>
      <c r="Y33" s="159"/>
      <c r="Z33" s="159"/>
      <c r="AA33" s="159"/>
      <c r="AE33" s="146" t="s">
        <v>551</v>
      </c>
      <c r="AF33" s="206" t="str">
        <f>AI36 / sum(AF36:AI36)</f>
        <v>#REF!</v>
      </c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  <c r="AS33" s="159"/>
      <c r="AT33" s="159"/>
      <c r="AU33" s="159"/>
      <c r="AV33" s="159"/>
      <c r="AW33" s="159"/>
      <c r="AX33" s="159"/>
      <c r="AY33" s="159"/>
    </row>
    <row r="34">
      <c r="W34" s="159"/>
      <c r="X34" s="159"/>
      <c r="Y34" s="159"/>
      <c r="Z34" s="159"/>
      <c r="AA34" s="159"/>
      <c r="AB34" s="159"/>
      <c r="AC34" s="159"/>
      <c r="AD34" s="159"/>
      <c r="AE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  <c r="AS34" s="159"/>
      <c r="AT34" s="159"/>
      <c r="AU34" s="159"/>
      <c r="AV34" s="159"/>
      <c r="AW34" s="159"/>
      <c r="AX34" s="159"/>
      <c r="AY34" s="159"/>
    </row>
    <row r="35">
      <c r="W35" s="159"/>
      <c r="X35" s="159"/>
      <c r="Y35" s="159"/>
      <c r="Z35" s="159"/>
      <c r="AA35" s="159"/>
      <c r="AF35" s="161" t="s">
        <v>548</v>
      </c>
      <c r="AG35" s="146" t="s">
        <v>549</v>
      </c>
      <c r="AH35" s="146" t="s">
        <v>550</v>
      </c>
      <c r="AI35" s="146" t="s">
        <v>551</v>
      </c>
    </row>
    <row r="36">
      <c r="W36" s="159"/>
      <c r="X36" s="159"/>
      <c r="Y36" s="159"/>
      <c r="Z36" s="159"/>
      <c r="AA36" s="159"/>
      <c r="AB36" s="159"/>
      <c r="AC36" s="159"/>
      <c r="AD36" s="159"/>
      <c r="AE36" s="161" t="s">
        <v>521</v>
      </c>
      <c r="AF36" s="159" t="str">
        <f t="shared" ref="AF36:AF37" si="5">SUM(AF40:AJ40)</f>
        <v>#REF!</v>
      </c>
      <c r="AG36" s="159" t="str">
        <f t="shared" ref="AG36:AG37" si="6">SUM(AK40:AO40)</f>
        <v>#REF!</v>
      </c>
      <c r="AH36" s="159" t="str">
        <f t="shared" ref="AH36:AH37" si="7">SUM(AP40:AT40)</f>
        <v>#REF!</v>
      </c>
      <c r="AI36" s="159" t="str">
        <f t="shared" ref="AI36:AI37" si="8">SUM(AU40:AY40)</f>
        <v>#REF!</v>
      </c>
      <c r="AZ36" s="161">
        <v>11312.0</v>
      </c>
    </row>
    <row r="37">
      <c r="W37" s="159"/>
      <c r="X37" s="159"/>
      <c r="Y37" s="159"/>
      <c r="Z37" s="159"/>
      <c r="AA37" s="159"/>
      <c r="AB37" s="159"/>
      <c r="AC37" s="159"/>
      <c r="AD37" s="159"/>
      <c r="AE37" s="161" t="s">
        <v>522</v>
      </c>
      <c r="AF37" s="159">
        <f t="shared" si="5"/>
        <v>0</v>
      </c>
      <c r="AG37" s="159">
        <f t="shared" si="6"/>
        <v>0</v>
      </c>
      <c r="AH37" s="159">
        <f t="shared" si="7"/>
        <v>0</v>
      </c>
      <c r="AI37" s="159">
        <f t="shared" si="8"/>
        <v>0</v>
      </c>
      <c r="AZ37" s="161">
        <v>3770.66666666667</v>
      </c>
    </row>
    <row r="38"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  <c r="AY38" s="159"/>
    </row>
    <row r="39">
      <c r="AF39" s="146" t="s">
        <v>14</v>
      </c>
      <c r="AG39" s="146" t="s">
        <v>15</v>
      </c>
      <c r="AH39" s="146" t="s">
        <v>16</v>
      </c>
      <c r="AI39" s="146" t="s">
        <v>17</v>
      </c>
      <c r="AJ39" s="146" t="s">
        <v>18</v>
      </c>
      <c r="AK39" s="146" t="s">
        <v>19</v>
      </c>
      <c r="AL39" s="146" t="s">
        <v>20</v>
      </c>
      <c r="AM39" s="146" t="s">
        <v>21</v>
      </c>
      <c r="AN39" s="146" t="s">
        <v>22</v>
      </c>
      <c r="AO39" s="146" t="s">
        <v>23</v>
      </c>
      <c r="AP39" s="146" t="s">
        <v>24</v>
      </c>
      <c r="AQ39" s="146" t="s">
        <v>25</v>
      </c>
      <c r="AR39" s="146" t="s">
        <v>26</v>
      </c>
      <c r="AS39" s="146" t="s">
        <v>27</v>
      </c>
      <c r="AT39" s="146" t="s">
        <v>28</v>
      </c>
      <c r="AU39" s="146" t="s">
        <v>29</v>
      </c>
      <c r="AV39" s="146" t="s">
        <v>30</v>
      </c>
      <c r="AW39" s="146" t="s">
        <v>31</v>
      </c>
      <c r="AX39" s="146" t="s">
        <v>32</v>
      </c>
      <c r="AY39" s="146" t="s">
        <v>33</v>
      </c>
    </row>
    <row r="40">
      <c r="AE40" s="146" t="s">
        <v>558</v>
      </c>
      <c r="AF40" s="159" t="str">
        <f t="shared" ref="AF40:AY40" si="9">Oct!N2+Nov!N2+Dec!N2</f>
        <v>#REF!</v>
      </c>
      <c r="AG40" s="159" t="str">
        <f t="shared" si="9"/>
        <v>#REF!</v>
      </c>
      <c r="AH40" s="159" t="str">
        <f t="shared" si="9"/>
        <v>#REF!</v>
      </c>
      <c r="AI40" s="159" t="str">
        <f t="shared" si="9"/>
        <v>#REF!</v>
      </c>
      <c r="AJ40" s="159" t="str">
        <f t="shared" si="9"/>
        <v>#REF!</v>
      </c>
      <c r="AK40" s="159" t="str">
        <f t="shared" si="9"/>
        <v>#REF!</v>
      </c>
      <c r="AL40" s="159" t="str">
        <f t="shared" si="9"/>
        <v>#REF!</v>
      </c>
      <c r="AM40" s="159" t="str">
        <f t="shared" si="9"/>
        <v>#REF!</v>
      </c>
      <c r="AN40" s="159" t="str">
        <f t="shared" si="9"/>
        <v>#REF!</v>
      </c>
      <c r="AO40" s="159" t="str">
        <f t="shared" si="9"/>
        <v>#REF!</v>
      </c>
      <c r="AP40" s="159" t="str">
        <f t="shared" si="9"/>
        <v>#REF!</v>
      </c>
      <c r="AQ40" s="159" t="str">
        <f t="shared" si="9"/>
        <v>#REF!</v>
      </c>
      <c r="AR40" s="159" t="str">
        <f t="shared" si="9"/>
        <v>#REF!</v>
      </c>
      <c r="AS40" s="159" t="str">
        <f t="shared" si="9"/>
        <v>#REF!</v>
      </c>
      <c r="AT40" s="159" t="str">
        <f t="shared" si="9"/>
        <v>#REF!</v>
      </c>
      <c r="AU40" s="159" t="str">
        <f t="shared" si="9"/>
        <v>#REF!</v>
      </c>
      <c r="AV40" s="159" t="str">
        <f t="shared" si="9"/>
        <v>#REF!</v>
      </c>
      <c r="AW40" s="159" t="str">
        <f t="shared" si="9"/>
        <v>#REF!</v>
      </c>
      <c r="AX40" s="159" t="str">
        <f t="shared" si="9"/>
        <v>#REF!</v>
      </c>
      <c r="AY40" s="159" t="str">
        <f t="shared" si="9"/>
        <v>#REF!</v>
      </c>
    </row>
    <row r="41"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  <c r="AY41" s="159"/>
    </row>
    <row r="44">
      <c r="AA44" s="146" t="s">
        <v>557</v>
      </c>
      <c r="AF44" s="146" t="s">
        <v>14</v>
      </c>
      <c r="AG44" s="146" t="s">
        <v>15</v>
      </c>
      <c r="AH44" s="146" t="s">
        <v>16</v>
      </c>
      <c r="AI44" s="146" t="s">
        <v>17</v>
      </c>
      <c r="AJ44" s="146" t="s">
        <v>18</v>
      </c>
      <c r="AK44" s="146" t="s">
        <v>19</v>
      </c>
      <c r="AL44" s="146" t="s">
        <v>20</v>
      </c>
      <c r="AM44" s="146" t="s">
        <v>21</v>
      </c>
      <c r="AN44" s="146" t="s">
        <v>22</v>
      </c>
      <c r="AO44" s="146" t="s">
        <v>23</v>
      </c>
      <c r="AP44" s="146" t="s">
        <v>24</v>
      </c>
      <c r="AQ44" s="146" t="s">
        <v>25</v>
      </c>
      <c r="AR44" s="146" t="s">
        <v>26</v>
      </c>
      <c r="AS44" s="146" t="s">
        <v>27</v>
      </c>
      <c r="AT44" s="146" t="s">
        <v>28</v>
      </c>
      <c r="AU44" s="146" t="s">
        <v>29</v>
      </c>
      <c r="AV44" s="146" t="s">
        <v>30</v>
      </c>
      <c r="AW44" s="146" t="s">
        <v>31</v>
      </c>
      <c r="AX44" s="146" t="s">
        <v>32</v>
      </c>
      <c r="AY44" s="146" t="s">
        <v>33</v>
      </c>
    </row>
    <row r="45">
      <c r="AE45" s="146" t="s">
        <v>558</v>
      </c>
      <c r="AF45" s="161">
        <v>1442.0</v>
      </c>
      <c r="AG45" s="161">
        <v>1186.0</v>
      </c>
      <c r="AH45" s="161">
        <v>1058.0</v>
      </c>
      <c r="AI45" s="161">
        <v>123.0</v>
      </c>
      <c r="AJ45" s="161">
        <v>10.0</v>
      </c>
      <c r="AK45" s="161">
        <v>1630.0</v>
      </c>
      <c r="AL45" s="161">
        <v>1215.0</v>
      </c>
      <c r="AM45" s="161">
        <v>1198.0</v>
      </c>
      <c r="AN45" s="161">
        <v>136.0</v>
      </c>
      <c r="AO45" s="161">
        <v>10.0</v>
      </c>
      <c r="AP45" s="161">
        <v>742.0</v>
      </c>
      <c r="AQ45" s="161">
        <v>493.0</v>
      </c>
      <c r="AR45" s="161">
        <v>547.0</v>
      </c>
      <c r="AS45" s="161">
        <v>100.0</v>
      </c>
      <c r="AT45" s="161">
        <v>7.0</v>
      </c>
      <c r="AU45" s="161">
        <v>541.0</v>
      </c>
      <c r="AV45" s="161">
        <v>343.0</v>
      </c>
      <c r="AW45" s="161">
        <v>449.0</v>
      </c>
      <c r="AX45" s="161">
        <v>81.0</v>
      </c>
      <c r="AY45" s="161">
        <v>1.0</v>
      </c>
    </row>
    <row r="46">
      <c r="AF46" s="161">
        <v>480.666666666667</v>
      </c>
      <c r="AG46" s="161">
        <v>395.333333333333</v>
      </c>
      <c r="AH46" s="161">
        <v>352.666666666667</v>
      </c>
      <c r="AI46" s="161">
        <v>41.0</v>
      </c>
      <c r="AJ46" s="161">
        <v>3.33333333333333</v>
      </c>
      <c r="AK46" s="161">
        <v>543.333333333333</v>
      </c>
      <c r="AL46" s="161">
        <v>405.0</v>
      </c>
      <c r="AM46" s="161">
        <v>399.333333333333</v>
      </c>
      <c r="AN46" s="161">
        <v>45.3333333333333</v>
      </c>
      <c r="AO46" s="161">
        <v>3.33333333333333</v>
      </c>
      <c r="AP46" s="161">
        <v>247.333333333333</v>
      </c>
      <c r="AQ46" s="161">
        <v>164.333333333333</v>
      </c>
      <c r="AR46" s="161">
        <v>182.333333333333</v>
      </c>
      <c r="AS46" s="161">
        <v>33.3333333333333</v>
      </c>
      <c r="AT46" s="161">
        <v>2.33333333333333</v>
      </c>
      <c r="AU46" s="161">
        <v>180.333333333333</v>
      </c>
      <c r="AV46" s="161">
        <v>114.333333333333</v>
      </c>
      <c r="AW46" s="161">
        <v>149.666666666667</v>
      </c>
      <c r="AX46" s="161">
        <v>27.0</v>
      </c>
      <c r="AY46" s="161">
        <v>0.333333333333333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39.29"/>
    <col customWidth="1" min="3" max="4" width="5.57"/>
    <col customWidth="1" min="5" max="5" width="4.71"/>
    <col customWidth="1" min="6" max="25" width="5.57"/>
    <col customWidth="1" min="26" max="26" width="7.0"/>
    <col customWidth="1" min="27" max="27" width="10.0"/>
    <col customWidth="1" min="28" max="30" width="17.29"/>
    <col customWidth="1" min="31" max="31" width="11.14"/>
    <col customWidth="1" min="32" max="44" width="5.57"/>
    <col customWidth="1" min="45" max="45" width="4.71"/>
    <col customWidth="1" min="46" max="51" width="5.57"/>
    <col customWidth="1" min="52" max="52" width="17.29"/>
  </cols>
  <sheetData>
    <row r="1">
      <c r="C1" s="146" t="s">
        <v>8</v>
      </c>
      <c r="D1" s="146" t="s">
        <v>539</v>
      </c>
      <c r="E1" s="146" t="s">
        <v>13</v>
      </c>
      <c r="F1" s="146" t="s">
        <v>14</v>
      </c>
      <c r="G1" s="146" t="s">
        <v>15</v>
      </c>
      <c r="H1" s="146" t="s">
        <v>16</v>
      </c>
      <c r="I1" s="146" t="s">
        <v>17</v>
      </c>
      <c r="J1" s="146" t="s">
        <v>18</v>
      </c>
      <c r="K1" s="146" t="s">
        <v>19</v>
      </c>
      <c r="L1" s="146" t="s">
        <v>20</v>
      </c>
      <c r="M1" s="146" t="s">
        <v>21</v>
      </c>
      <c r="N1" s="146" t="s">
        <v>22</v>
      </c>
      <c r="O1" s="146" t="s">
        <v>23</v>
      </c>
      <c r="P1" s="146" t="s">
        <v>24</v>
      </c>
      <c r="Q1" s="146" t="s">
        <v>25</v>
      </c>
      <c r="R1" s="146" t="s">
        <v>26</v>
      </c>
      <c r="S1" s="146" t="s">
        <v>27</v>
      </c>
      <c r="T1" s="146" t="s">
        <v>28</v>
      </c>
      <c r="U1" s="146" t="s">
        <v>29</v>
      </c>
      <c r="V1" s="146" t="s">
        <v>30</v>
      </c>
      <c r="W1" s="146" t="s">
        <v>31</v>
      </c>
      <c r="X1" s="146" t="s">
        <v>32</v>
      </c>
      <c r="Y1" s="146" t="s">
        <v>33</v>
      </c>
      <c r="Z1" s="146" t="s">
        <v>562</v>
      </c>
      <c r="AA1" s="146" t="s">
        <v>540</v>
      </c>
    </row>
    <row r="2">
      <c r="B2" s="147" t="s">
        <v>518</v>
      </c>
      <c r="C2" s="151">
        <f>Oct!J$2</f>
        <v>133</v>
      </c>
      <c r="D2" s="151">
        <f>SUM(Oct!K2:L2)</f>
        <v>630</v>
      </c>
      <c r="E2" s="152">
        <f>Oct!O$2</f>
        <v>730</v>
      </c>
      <c r="F2" s="152">
        <f>Oct!P$2</f>
        <v>2121</v>
      </c>
      <c r="G2" s="152">
        <f>Oct!Q$2</f>
        <v>1202</v>
      </c>
      <c r="H2" s="152">
        <f>Oct!R$2</f>
        <v>1817</v>
      </c>
      <c r="I2" s="152">
        <f>Oct!S$2</f>
        <v>262</v>
      </c>
      <c r="J2" s="152">
        <f>Oct!T$2</f>
        <v>169</v>
      </c>
      <c r="K2" s="152">
        <f>Oct!U$2</f>
        <v>2057</v>
      </c>
      <c r="L2" s="152">
        <f>Oct!V$2</f>
        <v>1167</v>
      </c>
      <c r="M2" s="152">
        <f>Oct!W$2</f>
        <v>1871</v>
      </c>
      <c r="N2" s="152">
        <f>Oct!X$2</f>
        <v>223</v>
      </c>
      <c r="O2" s="152">
        <f>Oct!Y$2</f>
        <v>190</v>
      </c>
      <c r="P2" s="152">
        <f>Oct!Z$2</f>
        <v>1061</v>
      </c>
      <c r="Q2" s="152">
        <f>Oct!AA$2</f>
        <v>583</v>
      </c>
      <c r="R2" s="152">
        <f>Oct!AB$2</f>
        <v>1407</v>
      </c>
      <c r="S2" s="152">
        <f>Oct!AC$2</f>
        <v>190</v>
      </c>
      <c r="T2" s="152">
        <f>Oct!AD$2</f>
        <v>109</v>
      </c>
      <c r="U2" s="152">
        <f>Oct!AE$2</f>
        <v>687</v>
      </c>
      <c r="V2" s="152">
        <f>Oct!AF$2</f>
        <v>297</v>
      </c>
      <c r="W2" s="152">
        <f>Oct!AG$2</f>
        <v>841</v>
      </c>
      <c r="X2" s="152">
        <f>Oct!AH$2</f>
        <v>110</v>
      </c>
      <c r="Y2" s="152">
        <f>Oct!AI$2</f>
        <v>63</v>
      </c>
      <c r="Z2" s="207" t="str">
        <f t="shared" ref="Z2:Z4" si="1">#REF!</f>
        <v>#REF!</v>
      </c>
      <c r="AA2" s="151">
        <f t="shared" ref="AA2:AA7" si="2">SUM($E2:$Y2)</f>
        <v>17157</v>
      </c>
    </row>
    <row r="3">
      <c r="B3" s="147" t="s">
        <v>519</v>
      </c>
      <c r="C3" s="151">
        <f>Nov!J$2</f>
        <v>175</v>
      </c>
      <c r="D3" s="151">
        <f>SUM(Nov!K2:L2)</f>
        <v>579</v>
      </c>
      <c r="E3" s="152">
        <f>Nov!O$2</f>
        <v>142</v>
      </c>
      <c r="F3" s="152">
        <f>Nov!P$2</f>
        <v>465</v>
      </c>
      <c r="G3" s="152">
        <f>Nov!Q$2</f>
        <v>301</v>
      </c>
      <c r="H3" s="152">
        <f>Nov!R$2</f>
        <v>392</v>
      </c>
      <c r="I3" s="152">
        <f>Nov!S$2</f>
        <v>40</v>
      </c>
      <c r="J3" s="152">
        <f>Nov!T$2</f>
        <v>61</v>
      </c>
      <c r="K3" s="152">
        <f>Nov!U$2</f>
        <v>443</v>
      </c>
      <c r="L3" s="152">
        <f>Nov!V$2</f>
        <v>269</v>
      </c>
      <c r="M3" s="152">
        <f>Nov!W$2</f>
        <v>470</v>
      </c>
      <c r="N3" s="152">
        <f>Nov!X$2</f>
        <v>45</v>
      </c>
      <c r="O3" s="152">
        <f>Nov!Y$2</f>
        <v>58</v>
      </c>
      <c r="P3" s="152">
        <f>Nov!Z$2</f>
        <v>444</v>
      </c>
      <c r="Q3" s="152">
        <f>Nov!AA$2</f>
        <v>248</v>
      </c>
      <c r="R3" s="152">
        <f>Nov!AB$2</f>
        <v>659</v>
      </c>
      <c r="S3" s="152">
        <f>Nov!AC$2</f>
        <v>110</v>
      </c>
      <c r="T3" s="152">
        <f>Nov!AD$2</f>
        <v>79</v>
      </c>
      <c r="U3" s="152">
        <f>Nov!AE$2</f>
        <v>319</v>
      </c>
      <c r="V3" s="152">
        <f>Nov!AF$2</f>
        <v>172</v>
      </c>
      <c r="W3" s="152">
        <f>Nov!AG$2</f>
        <v>345</v>
      </c>
      <c r="X3" s="152">
        <f>Nov!AH$2</f>
        <v>22</v>
      </c>
      <c r="Y3" s="152">
        <f>Nov!AI$2</f>
        <v>75</v>
      </c>
      <c r="Z3" s="207" t="str">
        <f t="shared" si="1"/>
        <v>#REF!</v>
      </c>
      <c r="AA3" s="151">
        <f t="shared" si="2"/>
        <v>5159</v>
      </c>
    </row>
    <row r="4">
      <c r="B4" s="147" t="s">
        <v>520</v>
      </c>
      <c r="C4" s="151">
        <f>Dec!J$2</f>
        <v>50</v>
      </c>
      <c r="D4" s="151">
        <f>SUM(Dec!K2:L2)</f>
        <v>233</v>
      </c>
      <c r="E4" s="152">
        <f>Dec!O$2</f>
        <v>76</v>
      </c>
      <c r="F4" s="152">
        <f>Dec!P$2</f>
        <v>106</v>
      </c>
      <c r="G4" s="152">
        <f>Dec!Q$2</f>
        <v>68</v>
      </c>
      <c r="H4" s="152">
        <f>Dec!R$2</f>
        <v>88</v>
      </c>
      <c r="I4" s="152">
        <f>Dec!S$2</f>
        <v>12</v>
      </c>
      <c r="J4" s="152">
        <f>Dec!T$2</f>
        <v>7</v>
      </c>
      <c r="K4" s="152">
        <f>Dec!U$2</f>
        <v>197</v>
      </c>
      <c r="L4" s="152">
        <f>Dec!V$2</f>
        <v>113</v>
      </c>
      <c r="M4" s="152">
        <f>Dec!W$2</f>
        <v>153</v>
      </c>
      <c r="N4" s="152">
        <f>Dec!X$2</f>
        <v>26</v>
      </c>
      <c r="O4" s="152">
        <f>Dec!Y$2</f>
        <v>12</v>
      </c>
      <c r="P4" s="152">
        <f>Dec!Z$2</f>
        <v>142</v>
      </c>
      <c r="Q4" s="152">
        <f>Dec!AA$2</f>
        <v>73</v>
      </c>
      <c r="R4" s="152">
        <f>Dec!AB$2</f>
        <v>163</v>
      </c>
      <c r="S4" s="152">
        <f>Dec!AC$2</f>
        <v>25</v>
      </c>
      <c r="T4" s="152">
        <f>Dec!AD$2</f>
        <v>14</v>
      </c>
      <c r="U4" s="152">
        <f>Dec!AE$2</f>
        <v>70</v>
      </c>
      <c r="V4" s="152">
        <f>Dec!AF$2</f>
        <v>28</v>
      </c>
      <c r="W4" s="152">
        <f>Dec!AG$2</f>
        <v>60</v>
      </c>
      <c r="X4" s="152">
        <f>Dec!AH$2</f>
        <v>6</v>
      </c>
      <c r="Y4" s="152">
        <f>Dec!AI$2</f>
        <v>4</v>
      </c>
      <c r="Z4" s="207" t="str">
        <f t="shared" si="1"/>
        <v>#REF!</v>
      </c>
      <c r="AA4" s="151">
        <f t="shared" si="2"/>
        <v>1443</v>
      </c>
    </row>
    <row r="5">
      <c r="B5" s="156" t="s">
        <v>521</v>
      </c>
      <c r="C5" s="201">
        <f t="shared" ref="C5:Z5" si="3">SUM(C2:C4)</f>
        <v>358</v>
      </c>
      <c r="D5" s="201">
        <f t="shared" si="3"/>
        <v>1442</v>
      </c>
      <c r="E5" s="201">
        <f t="shared" si="3"/>
        <v>948</v>
      </c>
      <c r="F5" s="201">
        <f t="shared" si="3"/>
        <v>2692</v>
      </c>
      <c r="G5" s="201">
        <f t="shared" si="3"/>
        <v>1571</v>
      </c>
      <c r="H5" s="201">
        <f t="shared" si="3"/>
        <v>2297</v>
      </c>
      <c r="I5" s="201">
        <f t="shared" si="3"/>
        <v>314</v>
      </c>
      <c r="J5" s="201">
        <f t="shared" si="3"/>
        <v>237</v>
      </c>
      <c r="K5" s="201">
        <f t="shared" si="3"/>
        <v>2697</v>
      </c>
      <c r="L5" s="201">
        <f t="shared" si="3"/>
        <v>1549</v>
      </c>
      <c r="M5" s="201">
        <f t="shared" si="3"/>
        <v>2494</v>
      </c>
      <c r="N5" s="201">
        <f t="shared" si="3"/>
        <v>294</v>
      </c>
      <c r="O5" s="201">
        <f t="shared" si="3"/>
        <v>260</v>
      </c>
      <c r="P5" s="201">
        <f t="shared" si="3"/>
        <v>1647</v>
      </c>
      <c r="Q5" s="201">
        <f t="shared" si="3"/>
        <v>904</v>
      </c>
      <c r="R5" s="201">
        <f t="shared" si="3"/>
        <v>2229</v>
      </c>
      <c r="S5" s="201">
        <f t="shared" si="3"/>
        <v>325</v>
      </c>
      <c r="T5" s="201">
        <f t="shared" si="3"/>
        <v>202</v>
      </c>
      <c r="U5" s="201">
        <f t="shared" si="3"/>
        <v>1076</v>
      </c>
      <c r="V5" s="201">
        <f t="shared" si="3"/>
        <v>497</v>
      </c>
      <c r="W5" s="201">
        <f t="shared" si="3"/>
        <v>1246</v>
      </c>
      <c r="X5" s="201">
        <f t="shared" si="3"/>
        <v>138</v>
      </c>
      <c r="Y5" s="201">
        <f t="shared" si="3"/>
        <v>142</v>
      </c>
      <c r="Z5" s="201" t="str">
        <f t="shared" si="3"/>
        <v>#REF!</v>
      </c>
      <c r="AA5" s="151">
        <f t="shared" si="2"/>
        <v>23759</v>
      </c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</row>
    <row r="6">
      <c r="B6" s="156" t="s">
        <v>522</v>
      </c>
      <c r="C6" s="203">
        <f t="shared" ref="C6:Z6" si="4">AVERAGE(C2:C4)</f>
        <v>119.3333333</v>
      </c>
      <c r="D6" s="203">
        <f t="shared" si="4"/>
        <v>480.6666667</v>
      </c>
      <c r="E6" s="203">
        <f t="shared" si="4"/>
        <v>316</v>
      </c>
      <c r="F6" s="203">
        <f t="shared" si="4"/>
        <v>897.3333333</v>
      </c>
      <c r="G6" s="203">
        <f t="shared" si="4"/>
        <v>523.6666667</v>
      </c>
      <c r="H6" s="203">
        <f t="shared" si="4"/>
        <v>765.6666667</v>
      </c>
      <c r="I6" s="203">
        <f t="shared" si="4"/>
        <v>104.6666667</v>
      </c>
      <c r="J6" s="203">
        <f t="shared" si="4"/>
        <v>79</v>
      </c>
      <c r="K6" s="203">
        <f t="shared" si="4"/>
        <v>899</v>
      </c>
      <c r="L6" s="203">
        <f t="shared" si="4"/>
        <v>516.3333333</v>
      </c>
      <c r="M6" s="203">
        <f t="shared" si="4"/>
        <v>831.3333333</v>
      </c>
      <c r="N6" s="203">
        <f t="shared" si="4"/>
        <v>98</v>
      </c>
      <c r="O6" s="203">
        <f t="shared" si="4"/>
        <v>86.66666667</v>
      </c>
      <c r="P6" s="203">
        <f t="shared" si="4"/>
        <v>549</v>
      </c>
      <c r="Q6" s="203">
        <f t="shared" si="4"/>
        <v>301.3333333</v>
      </c>
      <c r="R6" s="203">
        <f t="shared" si="4"/>
        <v>743</v>
      </c>
      <c r="S6" s="203">
        <f t="shared" si="4"/>
        <v>108.3333333</v>
      </c>
      <c r="T6" s="203">
        <f t="shared" si="4"/>
        <v>67.33333333</v>
      </c>
      <c r="U6" s="203">
        <f t="shared" si="4"/>
        <v>358.6666667</v>
      </c>
      <c r="V6" s="203">
        <f t="shared" si="4"/>
        <v>165.6666667</v>
      </c>
      <c r="W6" s="203">
        <f t="shared" si="4"/>
        <v>415.3333333</v>
      </c>
      <c r="X6" s="203">
        <f t="shared" si="4"/>
        <v>46</v>
      </c>
      <c r="Y6" s="203">
        <f t="shared" si="4"/>
        <v>47.33333333</v>
      </c>
      <c r="Z6" s="203" t="str">
        <f t="shared" si="4"/>
        <v>#REF!</v>
      </c>
      <c r="AA6" s="159">
        <f t="shared" si="2"/>
        <v>7919.666667</v>
      </c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</row>
    <row r="7">
      <c r="B7" s="204" t="s">
        <v>523</v>
      </c>
      <c r="C7" s="163"/>
      <c r="D7" s="163"/>
      <c r="E7" s="163"/>
      <c r="F7" s="206">
        <f>F5/AA5</f>
        <v>0.113304432</v>
      </c>
      <c r="G7" s="206">
        <f>G5/AA5</f>
        <v>0.06612231155</v>
      </c>
      <c r="H7" s="206">
        <f>H5/AA5</f>
        <v>0.09667915316</v>
      </c>
      <c r="I7" s="206">
        <f>I5/AA5</f>
        <v>0.01321604445</v>
      </c>
      <c r="J7" s="206">
        <f>J5/AA5</f>
        <v>0.009975167305</v>
      </c>
      <c r="K7" s="206">
        <f>K5/AA5</f>
        <v>0.1135148786</v>
      </c>
      <c r="L7" s="206">
        <f>L5/AA5</f>
        <v>0.06519634665</v>
      </c>
      <c r="M7" s="206">
        <f>M5/AA5</f>
        <v>0.1049707479</v>
      </c>
      <c r="N7" s="206">
        <f>N5/AA5</f>
        <v>0.01237425818</v>
      </c>
      <c r="O7" s="206">
        <f>O5/AA5</f>
        <v>0.01094322152</v>
      </c>
      <c r="P7" s="206">
        <f>P5/AA5</f>
        <v>0.06932109937</v>
      </c>
      <c r="Q7" s="206">
        <f>Q5/AA5</f>
        <v>0.03804873943</v>
      </c>
      <c r="R7" s="206">
        <f>R5/AA5</f>
        <v>0.09381707984</v>
      </c>
      <c r="S7" s="206">
        <f>S5/AA5</f>
        <v>0.0136790269</v>
      </c>
      <c r="T7" s="206">
        <f>T5/AA5</f>
        <v>0.008502041332</v>
      </c>
      <c r="U7" s="206">
        <f>U5/AA5</f>
        <v>0.04528810135</v>
      </c>
      <c r="V7" s="206">
        <f>V5/AA5</f>
        <v>0.02091838882</v>
      </c>
      <c r="W7" s="206">
        <f>W5/AA5</f>
        <v>0.05244328465</v>
      </c>
      <c r="X7" s="206">
        <f>X5/AA5</f>
        <v>0.005808325266</v>
      </c>
      <c r="Y7" s="206">
        <f>Y5/AA5</f>
        <v>0.00597668252</v>
      </c>
      <c r="Z7" s="163"/>
      <c r="AA7" s="206">
        <f t="shared" si="2"/>
        <v>0.9600993308</v>
      </c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/>
      <c r="AX7" s="163"/>
      <c r="AY7" s="163"/>
      <c r="AZ7" s="163"/>
    </row>
    <row r="8">
      <c r="C8" s="163"/>
      <c r="D8" s="163"/>
      <c r="E8" s="163"/>
      <c r="F8" s="163"/>
      <c r="G8" s="163"/>
      <c r="H8" s="163"/>
      <c r="I8" s="163"/>
      <c r="J8" s="206">
        <f>SUM(F7:J7)</f>
        <v>0.2992971085</v>
      </c>
      <c r="K8" s="163"/>
      <c r="L8" s="163"/>
      <c r="M8" s="163"/>
      <c r="N8" s="163"/>
      <c r="O8" s="206">
        <f>SUM(K7:O7)</f>
        <v>0.3069994528</v>
      </c>
      <c r="P8" s="163"/>
      <c r="Q8" s="163"/>
      <c r="R8" s="163"/>
      <c r="S8" s="163"/>
      <c r="T8" s="206">
        <f>SUM(P7:T7)</f>
        <v>0.2233679869</v>
      </c>
      <c r="U8" s="163"/>
      <c r="V8" s="163"/>
      <c r="W8" s="163"/>
      <c r="X8" s="163"/>
      <c r="Y8" s="206">
        <f>SUM(U7:Y7)</f>
        <v>0.1304347826</v>
      </c>
      <c r="AA8" s="206">
        <f>SUM(E8:Y8)</f>
        <v>0.9600993308</v>
      </c>
    </row>
    <row r="12">
      <c r="A12" s="205" t="s">
        <v>564</v>
      </c>
      <c r="B12" s="146" t="s">
        <v>542</v>
      </c>
      <c r="C12" s="159">
        <f>C6</f>
        <v>119.3333333</v>
      </c>
      <c r="AA12" s="159"/>
    </row>
    <row r="13">
      <c r="B13" s="146" t="s">
        <v>543</v>
      </c>
      <c r="C13" s="159">
        <f>D6</f>
        <v>480.6666667</v>
      </c>
    </row>
    <row r="14">
      <c r="B14" s="146" t="s">
        <v>526</v>
      </c>
      <c r="C14" s="159">
        <f>SUM(C12:C13)</f>
        <v>600</v>
      </c>
    </row>
    <row r="15">
      <c r="B15" s="146" t="s">
        <v>527</v>
      </c>
      <c r="C15" s="159">
        <f>AA6</f>
        <v>7919.666667</v>
      </c>
    </row>
    <row r="16">
      <c r="B16" s="146" t="s">
        <v>544</v>
      </c>
      <c r="C16" s="206">
        <f>J8</f>
        <v>0.2992971085</v>
      </c>
    </row>
    <row r="17">
      <c r="B17" s="146" t="s">
        <v>545</v>
      </c>
      <c r="C17" s="206">
        <f>O8</f>
        <v>0.3069994528</v>
      </c>
    </row>
    <row r="18">
      <c r="B18" s="146" t="s">
        <v>546</v>
      </c>
      <c r="C18" s="206">
        <f>T8</f>
        <v>0.2233679869</v>
      </c>
    </row>
    <row r="19">
      <c r="B19" s="146" t="s">
        <v>547</v>
      </c>
      <c r="C19" s="206">
        <f>Y8</f>
        <v>0.1304347826</v>
      </c>
    </row>
    <row r="25">
      <c r="AT25" s="159"/>
      <c r="AU25" s="161" t="s">
        <v>552</v>
      </c>
      <c r="AV25" s="161" t="s">
        <v>553</v>
      </c>
      <c r="AW25" s="161" t="s">
        <v>554</v>
      </c>
      <c r="AX25" s="161" t="s">
        <v>555</v>
      </c>
    </row>
    <row r="26">
      <c r="AT26" s="161" t="s">
        <v>556</v>
      </c>
      <c r="AU26" s="161">
        <v>1273.0</v>
      </c>
      <c r="AV26" s="161">
        <v>629.666666666667</v>
      </c>
      <c r="AW26" s="161">
        <v>1396.33333333333</v>
      </c>
      <c r="AX26" s="161">
        <v>471.666666666667</v>
      </c>
    </row>
    <row r="29">
      <c r="X29" s="159"/>
      <c r="AX29" s="159"/>
      <c r="AY29" s="159"/>
    </row>
    <row r="30">
      <c r="X30" s="159"/>
      <c r="AE30" s="146" t="s">
        <v>548</v>
      </c>
      <c r="AF30" s="206" t="str">
        <f>AF36 / sum(AF36:AI36)</f>
        <v>#REF!</v>
      </c>
      <c r="AX30" s="159"/>
      <c r="AY30" s="159"/>
    </row>
    <row r="31">
      <c r="W31" s="159"/>
      <c r="X31" s="159"/>
      <c r="Y31" s="159"/>
      <c r="Z31" s="159"/>
      <c r="AA31" s="159"/>
      <c r="AE31" s="146" t="s">
        <v>549</v>
      </c>
      <c r="AF31" s="206" t="str">
        <f>AG36 / sum(AF36:AI36)</f>
        <v>#REF!</v>
      </c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</row>
    <row r="32">
      <c r="W32" s="159"/>
      <c r="X32" s="159"/>
      <c r="Y32" s="159"/>
      <c r="Z32" s="159"/>
      <c r="AA32" s="159"/>
      <c r="AE32" s="146" t="s">
        <v>550</v>
      </c>
      <c r="AF32" s="206" t="str">
        <f>AH36 / sum(AF36:AI36)</f>
        <v>#REF!</v>
      </c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  <c r="AX32" s="159"/>
      <c r="AY32" s="159"/>
    </row>
    <row r="33">
      <c r="W33" s="159"/>
      <c r="X33" s="159"/>
      <c r="Y33" s="159"/>
      <c r="Z33" s="159"/>
      <c r="AA33" s="159"/>
      <c r="AE33" s="146" t="s">
        <v>551</v>
      </c>
      <c r="AF33" s="206" t="str">
        <f>AI36 / sum(AF36:AI36)</f>
        <v>#REF!</v>
      </c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  <c r="AS33" s="159"/>
      <c r="AT33" s="159"/>
      <c r="AU33" s="159"/>
      <c r="AV33" s="159"/>
      <c r="AW33" s="159"/>
      <c r="AX33" s="159"/>
      <c r="AY33" s="159"/>
    </row>
    <row r="34">
      <c r="W34" s="159"/>
      <c r="X34" s="159"/>
      <c r="Y34" s="159"/>
      <c r="Z34" s="159"/>
      <c r="AA34" s="159"/>
      <c r="AB34" s="159"/>
      <c r="AC34" s="159"/>
      <c r="AD34" s="159"/>
      <c r="AE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  <c r="AS34" s="159"/>
      <c r="AT34" s="159"/>
      <c r="AU34" s="159"/>
      <c r="AV34" s="159"/>
      <c r="AW34" s="159"/>
      <c r="AX34" s="159"/>
      <c r="AY34" s="159"/>
    </row>
    <row r="35">
      <c r="W35" s="159"/>
      <c r="X35" s="159"/>
      <c r="Y35" s="159"/>
      <c r="Z35" s="159"/>
      <c r="AA35" s="159"/>
      <c r="AF35" s="161" t="s">
        <v>548</v>
      </c>
      <c r="AG35" s="146" t="s">
        <v>549</v>
      </c>
      <c r="AH35" s="146" t="s">
        <v>550</v>
      </c>
      <c r="AI35" s="146" t="s">
        <v>551</v>
      </c>
    </row>
    <row r="36">
      <c r="W36" s="159"/>
      <c r="X36" s="159"/>
      <c r="Y36" s="159"/>
      <c r="Z36" s="159"/>
      <c r="AA36" s="159"/>
      <c r="AB36" s="159"/>
      <c r="AC36" s="159"/>
      <c r="AD36" s="159"/>
      <c r="AE36" s="161" t="s">
        <v>521</v>
      </c>
      <c r="AF36" s="159" t="str">
        <f t="shared" ref="AF36:AF37" si="5">SUM(AF40:AJ40)</f>
        <v>#REF!</v>
      </c>
      <c r="AG36" s="159" t="str">
        <f t="shared" ref="AG36:AG37" si="6">SUM(AK40:AO40)</f>
        <v>#REF!</v>
      </c>
      <c r="AH36" s="159" t="str">
        <f t="shared" ref="AH36:AH37" si="7">SUM(AP40:AT40)</f>
        <v>#REF!</v>
      </c>
      <c r="AI36" s="159" t="str">
        <f t="shared" ref="AI36:AI37" si="8">SUM(AU40:AY40)</f>
        <v>#REF!</v>
      </c>
      <c r="AZ36" s="161">
        <v>11312.0</v>
      </c>
    </row>
    <row r="37">
      <c r="W37" s="159"/>
      <c r="X37" s="159"/>
      <c r="Y37" s="159"/>
      <c r="Z37" s="159"/>
      <c r="AA37" s="159"/>
      <c r="AB37" s="159"/>
      <c r="AC37" s="159"/>
      <c r="AD37" s="159"/>
      <c r="AE37" s="161" t="s">
        <v>522</v>
      </c>
      <c r="AF37" s="159">
        <f t="shared" si="5"/>
        <v>0</v>
      </c>
      <c r="AG37" s="159">
        <f t="shared" si="6"/>
        <v>0</v>
      </c>
      <c r="AH37" s="159">
        <f t="shared" si="7"/>
        <v>0</v>
      </c>
      <c r="AI37" s="159">
        <f t="shared" si="8"/>
        <v>0</v>
      </c>
      <c r="AZ37" s="161">
        <v>3770.66666666667</v>
      </c>
    </row>
    <row r="38"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  <c r="AY38" s="159"/>
    </row>
    <row r="39">
      <c r="AF39" s="146" t="s">
        <v>14</v>
      </c>
      <c r="AG39" s="146" t="s">
        <v>15</v>
      </c>
      <c r="AH39" s="146" t="s">
        <v>16</v>
      </c>
      <c r="AI39" s="146" t="s">
        <v>17</v>
      </c>
      <c r="AJ39" s="146" t="s">
        <v>18</v>
      </c>
      <c r="AK39" s="146" t="s">
        <v>19</v>
      </c>
      <c r="AL39" s="146" t="s">
        <v>20</v>
      </c>
      <c r="AM39" s="146" t="s">
        <v>21</v>
      </c>
      <c r="AN39" s="146" t="s">
        <v>22</v>
      </c>
      <c r="AO39" s="146" t="s">
        <v>23</v>
      </c>
      <c r="AP39" s="146" t="s">
        <v>24</v>
      </c>
      <c r="AQ39" s="146" t="s">
        <v>25</v>
      </c>
      <c r="AR39" s="146" t="s">
        <v>26</v>
      </c>
      <c r="AS39" s="146" t="s">
        <v>27</v>
      </c>
      <c r="AT39" s="146" t="s">
        <v>28</v>
      </c>
      <c r="AU39" s="146" t="s">
        <v>29</v>
      </c>
      <c r="AV39" s="146" t="s">
        <v>30</v>
      </c>
      <c r="AW39" s="146" t="s">
        <v>31</v>
      </c>
      <c r="AX39" s="146" t="s">
        <v>32</v>
      </c>
      <c r="AY39" s="146" t="s">
        <v>33</v>
      </c>
    </row>
    <row r="40">
      <c r="AE40" s="146" t="s">
        <v>558</v>
      </c>
      <c r="AF40" s="159" t="str">
        <f t="shared" ref="AF40:AY40" si="9">Oct!N2+Nov!N2+Dec!N2</f>
        <v>#REF!</v>
      </c>
      <c r="AG40" s="159" t="str">
        <f t="shared" si="9"/>
        <v>#REF!</v>
      </c>
      <c r="AH40" s="159" t="str">
        <f t="shared" si="9"/>
        <v>#REF!</v>
      </c>
      <c r="AI40" s="159" t="str">
        <f t="shared" si="9"/>
        <v>#REF!</v>
      </c>
      <c r="AJ40" s="159" t="str">
        <f t="shared" si="9"/>
        <v>#REF!</v>
      </c>
      <c r="AK40" s="159" t="str">
        <f t="shared" si="9"/>
        <v>#REF!</v>
      </c>
      <c r="AL40" s="159" t="str">
        <f t="shared" si="9"/>
        <v>#REF!</v>
      </c>
      <c r="AM40" s="159" t="str">
        <f t="shared" si="9"/>
        <v>#REF!</v>
      </c>
      <c r="AN40" s="159" t="str">
        <f t="shared" si="9"/>
        <v>#REF!</v>
      </c>
      <c r="AO40" s="159" t="str">
        <f t="shared" si="9"/>
        <v>#REF!</v>
      </c>
      <c r="AP40" s="159" t="str">
        <f t="shared" si="9"/>
        <v>#REF!</v>
      </c>
      <c r="AQ40" s="159" t="str">
        <f t="shared" si="9"/>
        <v>#REF!</v>
      </c>
      <c r="AR40" s="159" t="str">
        <f t="shared" si="9"/>
        <v>#REF!</v>
      </c>
      <c r="AS40" s="159" t="str">
        <f t="shared" si="9"/>
        <v>#REF!</v>
      </c>
      <c r="AT40" s="159" t="str">
        <f t="shared" si="9"/>
        <v>#REF!</v>
      </c>
      <c r="AU40" s="159" t="str">
        <f t="shared" si="9"/>
        <v>#REF!</v>
      </c>
      <c r="AV40" s="159" t="str">
        <f t="shared" si="9"/>
        <v>#REF!</v>
      </c>
      <c r="AW40" s="159" t="str">
        <f t="shared" si="9"/>
        <v>#REF!</v>
      </c>
      <c r="AX40" s="159" t="str">
        <f t="shared" si="9"/>
        <v>#REF!</v>
      </c>
      <c r="AY40" s="159" t="str">
        <f t="shared" si="9"/>
        <v>#REF!</v>
      </c>
    </row>
    <row r="41"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  <c r="AY41" s="159"/>
    </row>
    <row r="44">
      <c r="AA44" s="146" t="s">
        <v>557</v>
      </c>
      <c r="AF44" s="146" t="s">
        <v>14</v>
      </c>
      <c r="AG44" s="146" t="s">
        <v>15</v>
      </c>
      <c r="AH44" s="146" t="s">
        <v>16</v>
      </c>
      <c r="AI44" s="146" t="s">
        <v>17</v>
      </c>
      <c r="AJ44" s="146" t="s">
        <v>18</v>
      </c>
      <c r="AK44" s="146" t="s">
        <v>19</v>
      </c>
      <c r="AL44" s="146" t="s">
        <v>20</v>
      </c>
      <c r="AM44" s="146" t="s">
        <v>21</v>
      </c>
      <c r="AN44" s="146" t="s">
        <v>22</v>
      </c>
      <c r="AO44" s="146" t="s">
        <v>23</v>
      </c>
      <c r="AP44" s="146" t="s">
        <v>24</v>
      </c>
      <c r="AQ44" s="146" t="s">
        <v>25</v>
      </c>
      <c r="AR44" s="146" t="s">
        <v>26</v>
      </c>
      <c r="AS44" s="146" t="s">
        <v>27</v>
      </c>
      <c r="AT44" s="146" t="s">
        <v>28</v>
      </c>
      <c r="AU44" s="146" t="s">
        <v>29</v>
      </c>
      <c r="AV44" s="146" t="s">
        <v>30</v>
      </c>
      <c r="AW44" s="146" t="s">
        <v>31</v>
      </c>
      <c r="AX44" s="146" t="s">
        <v>32</v>
      </c>
      <c r="AY44" s="146" t="s">
        <v>33</v>
      </c>
    </row>
    <row r="45">
      <c r="AE45" s="146" t="s">
        <v>558</v>
      </c>
      <c r="AF45" s="161">
        <v>1442.0</v>
      </c>
      <c r="AG45" s="161">
        <v>1186.0</v>
      </c>
      <c r="AH45" s="161">
        <v>1058.0</v>
      </c>
      <c r="AI45" s="161">
        <v>123.0</v>
      </c>
      <c r="AJ45" s="161">
        <v>10.0</v>
      </c>
      <c r="AK45" s="161">
        <v>1630.0</v>
      </c>
      <c r="AL45" s="161">
        <v>1215.0</v>
      </c>
      <c r="AM45" s="161">
        <v>1198.0</v>
      </c>
      <c r="AN45" s="161">
        <v>136.0</v>
      </c>
      <c r="AO45" s="161">
        <v>10.0</v>
      </c>
      <c r="AP45" s="161">
        <v>742.0</v>
      </c>
      <c r="AQ45" s="161">
        <v>493.0</v>
      </c>
      <c r="AR45" s="161">
        <v>547.0</v>
      </c>
      <c r="AS45" s="161">
        <v>100.0</v>
      </c>
      <c r="AT45" s="161">
        <v>7.0</v>
      </c>
      <c r="AU45" s="161">
        <v>541.0</v>
      </c>
      <c r="AV45" s="161">
        <v>343.0</v>
      </c>
      <c r="AW45" s="161">
        <v>449.0</v>
      </c>
      <c r="AX45" s="161">
        <v>81.0</v>
      </c>
      <c r="AY45" s="161">
        <v>1.0</v>
      </c>
    </row>
    <row r="46">
      <c r="AF46" s="161">
        <v>480.666666666667</v>
      </c>
      <c r="AG46" s="161">
        <v>395.333333333333</v>
      </c>
      <c r="AH46" s="161">
        <v>352.666666666667</v>
      </c>
      <c r="AI46" s="161">
        <v>41.0</v>
      </c>
      <c r="AJ46" s="161">
        <v>3.33333333333333</v>
      </c>
      <c r="AK46" s="161">
        <v>543.333333333333</v>
      </c>
      <c r="AL46" s="161">
        <v>405.0</v>
      </c>
      <c r="AM46" s="161">
        <v>399.333333333333</v>
      </c>
      <c r="AN46" s="161">
        <v>45.3333333333333</v>
      </c>
      <c r="AO46" s="161">
        <v>3.33333333333333</v>
      </c>
      <c r="AP46" s="161">
        <v>247.333333333333</v>
      </c>
      <c r="AQ46" s="161">
        <v>164.333333333333</v>
      </c>
      <c r="AR46" s="161">
        <v>182.333333333333</v>
      </c>
      <c r="AS46" s="161">
        <v>33.3333333333333</v>
      </c>
      <c r="AT46" s="161">
        <v>2.33333333333333</v>
      </c>
      <c r="AU46" s="161">
        <v>180.333333333333</v>
      </c>
      <c r="AV46" s="161">
        <v>114.333333333333</v>
      </c>
      <c r="AW46" s="161">
        <v>149.666666666667</v>
      </c>
      <c r="AX46" s="161">
        <v>27.0</v>
      </c>
      <c r="AY46" s="161">
        <v>0.333333333333333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0.86"/>
    <col customWidth="1" min="2" max="2" width="14.0"/>
    <col customWidth="1" min="3" max="3" width="10.14"/>
    <col customWidth="1" min="4" max="4" width="6.0"/>
    <col customWidth="1" min="5" max="5" width="62.14"/>
    <col customWidth="1" min="6" max="6" width="14.57"/>
    <col customWidth="1" min="7" max="15" width="18.0"/>
  </cols>
  <sheetData>
    <row r="1">
      <c r="A1" s="208" t="s">
        <v>565</v>
      </c>
      <c r="B1" s="208" t="s">
        <v>5</v>
      </c>
      <c r="C1" s="208" t="s">
        <v>6</v>
      </c>
      <c r="D1" s="209"/>
      <c r="E1" s="208" t="s">
        <v>566</v>
      </c>
      <c r="F1" s="210"/>
      <c r="G1" s="211"/>
      <c r="H1" s="211"/>
      <c r="I1" s="211"/>
      <c r="J1" s="211"/>
      <c r="K1" s="211"/>
      <c r="L1" s="211"/>
      <c r="M1" s="211"/>
      <c r="N1" s="211"/>
      <c r="O1" s="211"/>
    </row>
    <row r="2">
      <c r="A2" s="212" t="s">
        <v>567</v>
      </c>
      <c r="B2" s="212" t="s">
        <v>38</v>
      </c>
      <c r="C2" s="212">
        <v>27614.0</v>
      </c>
      <c r="D2" s="210"/>
      <c r="E2" s="210"/>
      <c r="F2" s="209"/>
      <c r="G2" s="211"/>
      <c r="H2" s="211"/>
      <c r="I2" s="211"/>
      <c r="J2" s="211"/>
      <c r="K2" s="211"/>
      <c r="L2" s="211"/>
      <c r="M2" s="211"/>
      <c r="N2" s="211"/>
      <c r="O2" s="211"/>
    </row>
    <row r="3">
      <c r="A3" s="213" t="s">
        <v>322</v>
      </c>
      <c r="B3" s="213" t="s">
        <v>107</v>
      </c>
      <c r="C3" s="213">
        <v>27511.0</v>
      </c>
      <c r="D3" s="210"/>
      <c r="E3" s="210"/>
      <c r="F3" s="209"/>
      <c r="G3" s="211"/>
      <c r="H3" s="211"/>
      <c r="I3" s="211"/>
      <c r="J3" s="211"/>
      <c r="K3" s="211"/>
      <c r="L3" s="211"/>
      <c r="M3" s="211"/>
      <c r="N3" s="211"/>
      <c r="O3" s="211"/>
    </row>
    <row r="4">
      <c r="A4" s="213" t="s">
        <v>256</v>
      </c>
      <c r="B4" s="213" t="s">
        <v>107</v>
      </c>
      <c r="C4" s="213">
        <v>27519.0</v>
      </c>
      <c r="D4" s="210"/>
      <c r="E4" s="210"/>
      <c r="F4" s="210"/>
      <c r="G4" s="211"/>
      <c r="H4" s="211"/>
      <c r="I4" s="211"/>
      <c r="J4" s="211"/>
      <c r="K4" s="211"/>
      <c r="L4" s="211"/>
      <c r="M4" s="211"/>
      <c r="N4" s="211"/>
      <c r="O4" s="211"/>
    </row>
    <row r="5">
      <c r="A5" s="213" t="s">
        <v>161</v>
      </c>
      <c r="B5" s="213" t="s">
        <v>51</v>
      </c>
      <c r="C5" s="213">
        <v>27502.0</v>
      </c>
      <c r="D5" s="210"/>
      <c r="E5" s="210"/>
      <c r="F5" s="210"/>
      <c r="G5" s="211"/>
      <c r="H5" s="211"/>
      <c r="I5" s="211"/>
      <c r="J5" s="211"/>
      <c r="K5" s="211"/>
      <c r="L5" s="211"/>
      <c r="M5" s="211"/>
      <c r="N5" s="211"/>
      <c r="O5" s="211"/>
    </row>
    <row r="6">
      <c r="A6" s="212" t="s">
        <v>375</v>
      </c>
      <c r="B6" s="212" t="s">
        <v>51</v>
      </c>
      <c r="C6" s="212">
        <v>27502.0</v>
      </c>
      <c r="D6" s="212"/>
      <c r="E6" s="210"/>
      <c r="F6" s="210"/>
      <c r="G6" s="211"/>
      <c r="H6" s="211"/>
      <c r="I6" s="211"/>
      <c r="J6" s="211"/>
      <c r="K6" s="211"/>
      <c r="L6" s="211"/>
      <c r="M6" s="211"/>
      <c r="N6" s="211"/>
      <c r="O6" s="211"/>
    </row>
    <row r="7">
      <c r="A7" s="213" t="s">
        <v>346</v>
      </c>
      <c r="B7" s="213" t="s">
        <v>51</v>
      </c>
      <c r="C7" s="213">
        <v>27502.0</v>
      </c>
      <c r="D7" s="210"/>
      <c r="E7" s="210"/>
      <c r="F7" s="210"/>
      <c r="G7" s="211"/>
      <c r="H7" s="211"/>
      <c r="I7" s="211"/>
      <c r="J7" s="211"/>
      <c r="K7" s="211"/>
      <c r="L7" s="211"/>
      <c r="M7" s="211"/>
      <c r="N7" s="211"/>
      <c r="O7" s="211"/>
    </row>
    <row r="8">
      <c r="A8" s="213" t="s">
        <v>105</v>
      </c>
      <c r="B8" s="213" t="s">
        <v>51</v>
      </c>
      <c r="C8" s="213">
        <v>27502.0</v>
      </c>
      <c r="D8" s="210"/>
      <c r="E8" s="210"/>
      <c r="F8" s="210"/>
      <c r="G8" s="211"/>
      <c r="H8" s="211"/>
      <c r="I8" s="211"/>
      <c r="J8" s="211"/>
      <c r="K8" s="211"/>
      <c r="L8" s="211"/>
      <c r="M8" s="211"/>
      <c r="N8" s="211"/>
      <c r="O8" s="211"/>
    </row>
    <row r="9">
      <c r="A9" s="213" t="s">
        <v>154</v>
      </c>
      <c r="B9" s="213" t="s">
        <v>38</v>
      </c>
      <c r="C9" s="213">
        <v>27606.0</v>
      </c>
      <c r="D9" s="210"/>
      <c r="E9" s="210"/>
      <c r="F9" s="210"/>
      <c r="G9" s="211"/>
      <c r="H9" s="211"/>
      <c r="I9" s="211"/>
      <c r="J9" s="211"/>
      <c r="K9" s="211"/>
      <c r="L9" s="211"/>
      <c r="M9" s="211"/>
      <c r="N9" s="211"/>
      <c r="O9" s="211"/>
    </row>
    <row r="10">
      <c r="A10" s="213" t="s">
        <v>214</v>
      </c>
      <c r="B10" s="213" t="s">
        <v>109</v>
      </c>
      <c r="C10" s="213">
        <v>27529.0</v>
      </c>
      <c r="D10" s="210"/>
      <c r="E10" s="210"/>
      <c r="F10" s="210"/>
      <c r="G10" s="211"/>
      <c r="H10" s="211"/>
      <c r="I10" s="211"/>
      <c r="J10" s="211"/>
      <c r="K10" s="211"/>
      <c r="L10" s="211"/>
      <c r="M10" s="211"/>
      <c r="N10" s="211"/>
      <c r="O10" s="211"/>
    </row>
    <row r="11">
      <c r="A11" s="213" t="s">
        <v>69</v>
      </c>
      <c r="B11" s="213" t="s">
        <v>38</v>
      </c>
      <c r="C11" s="213">
        <v>27615.0</v>
      </c>
      <c r="D11" s="210"/>
      <c r="E11" s="210"/>
      <c r="F11" s="210"/>
      <c r="G11" s="211"/>
      <c r="H11" s="211"/>
      <c r="I11" s="211"/>
      <c r="J11" s="211"/>
      <c r="K11" s="211"/>
      <c r="L11" s="211"/>
      <c r="M11" s="211"/>
      <c r="N11" s="211"/>
      <c r="O11" s="211"/>
    </row>
    <row r="12">
      <c r="A12" s="213" t="s">
        <v>61</v>
      </c>
      <c r="B12" s="213" t="s">
        <v>62</v>
      </c>
      <c r="C12" s="213">
        <v>27526.0</v>
      </c>
      <c r="D12" s="210"/>
      <c r="E12" s="210"/>
      <c r="F12" s="210"/>
      <c r="G12" s="211"/>
      <c r="H12" s="211"/>
      <c r="I12" s="211"/>
      <c r="J12" s="211"/>
      <c r="K12" s="211"/>
      <c r="L12" s="211"/>
      <c r="M12" s="211"/>
      <c r="N12" s="211"/>
      <c r="O12" s="211"/>
    </row>
    <row r="13">
      <c r="A13" s="213" t="s">
        <v>149</v>
      </c>
      <c r="B13" s="213" t="s">
        <v>38</v>
      </c>
      <c r="C13" s="213">
        <v>27603.0</v>
      </c>
      <c r="D13" s="210"/>
      <c r="E13" s="210"/>
      <c r="F13" s="210"/>
      <c r="G13" s="211"/>
      <c r="H13" s="211"/>
      <c r="I13" s="211"/>
      <c r="J13" s="211"/>
      <c r="K13" s="211"/>
      <c r="L13" s="211"/>
      <c r="M13" s="211"/>
      <c r="N13" s="211"/>
      <c r="O13" s="211"/>
    </row>
    <row r="14">
      <c r="A14" s="213" t="s">
        <v>122</v>
      </c>
      <c r="B14" s="213" t="s">
        <v>38</v>
      </c>
      <c r="C14" s="213">
        <v>27610.0</v>
      </c>
      <c r="D14" s="210"/>
      <c r="E14" s="210"/>
      <c r="F14" s="210"/>
      <c r="G14" s="211"/>
      <c r="H14" s="211"/>
      <c r="I14" s="211"/>
      <c r="J14" s="211"/>
      <c r="K14" s="211"/>
      <c r="L14" s="211"/>
      <c r="M14" s="211"/>
      <c r="N14" s="211"/>
      <c r="O14" s="211"/>
    </row>
    <row r="15">
      <c r="A15" s="213" t="s">
        <v>233</v>
      </c>
      <c r="B15" s="213" t="s">
        <v>51</v>
      </c>
      <c r="C15" s="213">
        <v>27502.0</v>
      </c>
      <c r="D15" s="210"/>
      <c r="E15" s="210"/>
      <c r="F15" s="210"/>
      <c r="G15" s="211"/>
      <c r="H15" s="211"/>
      <c r="I15" s="211"/>
      <c r="J15" s="211"/>
      <c r="K15" s="211"/>
      <c r="L15" s="211"/>
      <c r="M15" s="211"/>
      <c r="N15" s="211"/>
      <c r="O15" s="211"/>
    </row>
    <row r="16">
      <c r="A16" s="212" t="s">
        <v>131</v>
      </c>
      <c r="B16" s="212" t="s">
        <v>38</v>
      </c>
      <c r="C16" s="212">
        <v>27604.0</v>
      </c>
      <c r="D16" s="210"/>
      <c r="E16" s="210"/>
      <c r="F16" s="210"/>
      <c r="G16" s="211"/>
      <c r="H16" s="211"/>
      <c r="I16" s="211"/>
      <c r="J16" s="211"/>
      <c r="K16" s="211"/>
      <c r="L16" s="211"/>
      <c r="M16" s="211"/>
      <c r="N16" s="211"/>
      <c r="O16" s="211"/>
    </row>
    <row r="17">
      <c r="A17" s="213" t="s">
        <v>153</v>
      </c>
      <c r="B17" s="213" t="s">
        <v>38</v>
      </c>
      <c r="C17" s="213">
        <v>27604.0</v>
      </c>
      <c r="D17" s="210"/>
      <c r="E17" s="210"/>
      <c r="F17" s="210"/>
      <c r="G17" s="211"/>
      <c r="H17" s="211"/>
      <c r="I17" s="211"/>
      <c r="J17" s="211"/>
      <c r="K17" s="211"/>
      <c r="L17" s="211"/>
      <c r="M17" s="211"/>
      <c r="N17" s="211"/>
      <c r="O17" s="211"/>
    </row>
    <row r="18">
      <c r="A18" s="213" t="s">
        <v>230</v>
      </c>
      <c r="B18" s="213" t="s">
        <v>38</v>
      </c>
      <c r="C18" s="213">
        <v>27604.0</v>
      </c>
      <c r="D18" s="210"/>
      <c r="E18" s="210"/>
      <c r="F18" s="210"/>
      <c r="G18" s="211"/>
      <c r="H18" s="211"/>
      <c r="I18" s="211"/>
      <c r="J18" s="211"/>
      <c r="K18" s="211"/>
      <c r="L18" s="211"/>
      <c r="M18" s="211"/>
      <c r="N18" s="211"/>
      <c r="O18" s="211"/>
    </row>
    <row r="19">
      <c r="A19" s="213" t="s">
        <v>191</v>
      </c>
      <c r="B19" s="213" t="s">
        <v>107</v>
      </c>
      <c r="C19" s="213">
        <v>27511.0</v>
      </c>
      <c r="D19" s="210"/>
      <c r="E19" s="210"/>
      <c r="F19" s="210"/>
      <c r="G19" s="211"/>
      <c r="H19" s="211"/>
      <c r="I19" s="211"/>
      <c r="J19" s="211"/>
      <c r="K19" s="211"/>
      <c r="L19" s="211"/>
      <c r="M19" s="211"/>
      <c r="N19" s="211"/>
      <c r="O19" s="211"/>
    </row>
    <row r="20">
      <c r="A20" s="213" t="s">
        <v>568</v>
      </c>
      <c r="B20" s="213" t="s">
        <v>38</v>
      </c>
      <c r="C20" s="213">
        <v>27607.0</v>
      </c>
      <c r="D20" s="210"/>
      <c r="E20" s="210"/>
      <c r="F20" s="210"/>
      <c r="G20" s="211"/>
      <c r="H20" s="211"/>
      <c r="I20" s="211"/>
      <c r="J20" s="211"/>
      <c r="K20" s="211"/>
      <c r="L20" s="211"/>
      <c r="M20" s="211"/>
      <c r="N20" s="211"/>
      <c r="O20" s="211"/>
    </row>
    <row r="21">
      <c r="A21" s="213" t="s">
        <v>204</v>
      </c>
      <c r="B21" s="213" t="s">
        <v>38</v>
      </c>
      <c r="C21" s="213">
        <v>27617.0</v>
      </c>
      <c r="D21" s="210"/>
      <c r="E21" s="210"/>
      <c r="F21" s="210"/>
      <c r="G21" s="211"/>
      <c r="H21" s="211"/>
      <c r="I21" s="211"/>
      <c r="J21" s="211"/>
      <c r="K21" s="211"/>
      <c r="L21" s="211"/>
      <c r="M21" s="211"/>
      <c r="N21" s="211"/>
      <c r="O21" s="211"/>
    </row>
    <row r="22">
      <c r="A22" s="213" t="s">
        <v>275</v>
      </c>
      <c r="B22" s="213" t="s">
        <v>38</v>
      </c>
      <c r="C22" s="213">
        <v>27609.0</v>
      </c>
      <c r="D22" s="210"/>
      <c r="E22" s="210"/>
      <c r="F22" s="210"/>
      <c r="G22" s="211"/>
      <c r="H22" s="211"/>
      <c r="I22" s="211"/>
      <c r="J22" s="211"/>
      <c r="K22" s="211"/>
      <c r="L22" s="211"/>
      <c r="M22" s="211"/>
      <c r="N22" s="211"/>
      <c r="O22" s="211"/>
    </row>
    <row r="23">
      <c r="A23" s="213" t="s">
        <v>198</v>
      </c>
      <c r="B23" s="213" t="s">
        <v>38</v>
      </c>
      <c r="C23" s="213">
        <v>27605.0</v>
      </c>
      <c r="D23" s="210"/>
      <c r="E23" s="210"/>
      <c r="F23" s="210"/>
      <c r="G23" s="211"/>
      <c r="H23" s="211"/>
      <c r="I23" s="211"/>
      <c r="J23" s="211"/>
      <c r="K23" s="211"/>
      <c r="L23" s="211"/>
      <c r="M23" s="211"/>
      <c r="N23" s="211"/>
      <c r="O23" s="211"/>
    </row>
    <row r="24">
      <c r="A24" s="212" t="s">
        <v>303</v>
      </c>
      <c r="B24" s="212" t="s">
        <v>109</v>
      </c>
      <c r="C24" s="212">
        <v>27529.0</v>
      </c>
      <c r="D24" s="210"/>
      <c r="E24" s="210"/>
      <c r="F24" s="210"/>
      <c r="G24" s="211"/>
      <c r="H24" s="211"/>
      <c r="I24" s="211"/>
      <c r="J24" s="211"/>
      <c r="K24" s="211"/>
      <c r="L24" s="211"/>
      <c r="M24" s="211"/>
      <c r="N24" s="211"/>
      <c r="O24" s="211"/>
    </row>
    <row r="25">
      <c r="A25" s="212" t="s">
        <v>53</v>
      </c>
      <c r="B25" s="212" t="s">
        <v>54</v>
      </c>
      <c r="C25" s="212">
        <v>27540.0</v>
      </c>
      <c r="D25" s="210"/>
      <c r="E25" s="210"/>
      <c r="F25" s="210"/>
      <c r="G25" s="211"/>
      <c r="H25" s="211"/>
      <c r="I25" s="211"/>
      <c r="J25" s="211"/>
      <c r="K25" s="211"/>
      <c r="L25" s="211"/>
      <c r="M25" s="211"/>
      <c r="N25" s="211"/>
      <c r="O25" s="211"/>
    </row>
    <row r="26">
      <c r="A26" s="213" t="s">
        <v>97</v>
      </c>
      <c r="B26" s="213" t="s">
        <v>38</v>
      </c>
      <c r="C26" s="213">
        <v>27610.0</v>
      </c>
      <c r="D26" s="210"/>
      <c r="E26" s="210"/>
      <c r="F26" s="210"/>
      <c r="G26" s="211"/>
      <c r="H26" s="211"/>
      <c r="I26" s="211"/>
      <c r="J26" s="211"/>
      <c r="K26" s="211"/>
      <c r="L26" s="211"/>
      <c r="M26" s="211"/>
      <c r="N26" s="211"/>
      <c r="O26" s="211"/>
    </row>
    <row r="27">
      <c r="A27" s="212" t="s">
        <v>569</v>
      </c>
      <c r="B27" s="212" t="s">
        <v>107</v>
      </c>
      <c r="C27" s="212">
        <v>27513.0</v>
      </c>
      <c r="D27" s="210"/>
      <c r="E27" s="210"/>
      <c r="F27" s="210"/>
      <c r="G27" s="211"/>
      <c r="H27" s="211"/>
      <c r="I27" s="211"/>
      <c r="J27" s="211"/>
      <c r="K27" s="211"/>
      <c r="L27" s="211"/>
      <c r="M27" s="211"/>
      <c r="N27" s="211"/>
      <c r="O27" s="211"/>
    </row>
    <row r="28">
      <c r="A28" s="213" t="s">
        <v>124</v>
      </c>
      <c r="B28" s="213" t="s">
        <v>38</v>
      </c>
      <c r="C28" s="213">
        <v>27610.0</v>
      </c>
      <c r="D28" s="210"/>
      <c r="E28" s="210"/>
      <c r="F28" s="210"/>
      <c r="G28" s="211"/>
      <c r="H28" s="211"/>
      <c r="I28" s="211"/>
      <c r="J28" s="211"/>
      <c r="K28" s="211"/>
      <c r="L28" s="211"/>
      <c r="M28" s="211"/>
      <c r="N28" s="211"/>
      <c r="O28" s="211"/>
    </row>
    <row r="29">
      <c r="A29" s="213" t="s">
        <v>189</v>
      </c>
      <c r="B29" s="213" t="s">
        <v>107</v>
      </c>
      <c r="C29" s="213">
        <v>27519.0</v>
      </c>
      <c r="D29" s="210"/>
      <c r="E29" s="210"/>
      <c r="F29" s="210"/>
      <c r="G29" s="211"/>
      <c r="H29" s="211"/>
      <c r="I29" s="211"/>
      <c r="J29" s="211"/>
      <c r="K29" s="211"/>
      <c r="L29" s="211"/>
      <c r="M29" s="211"/>
      <c r="N29" s="211"/>
      <c r="O29" s="211"/>
    </row>
    <row r="30">
      <c r="A30" s="213" t="s">
        <v>139</v>
      </c>
      <c r="B30" s="213" t="s">
        <v>38</v>
      </c>
      <c r="C30" s="213">
        <v>27609.0</v>
      </c>
      <c r="D30" s="210"/>
      <c r="E30" s="210"/>
      <c r="F30" s="210"/>
      <c r="G30" s="211"/>
      <c r="H30" s="211"/>
      <c r="I30" s="211"/>
      <c r="J30" s="211"/>
      <c r="K30" s="211"/>
      <c r="L30" s="211"/>
      <c r="M30" s="211"/>
      <c r="N30" s="211"/>
      <c r="O30" s="211"/>
    </row>
    <row r="31">
      <c r="A31" s="213" t="s">
        <v>126</v>
      </c>
      <c r="B31" s="213" t="s">
        <v>86</v>
      </c>
      <c r="C31" s="213">
        <v>27591.0</v>
      </c>
      <c r="D31" s="210"/>
      <c r="E31" s="210"/>
      <c r="F31" s="210"/>
      <c r="G31" s="211"/>
      <c r="H31" s="211"/>
      <c r="I31" s="211"/>
      <c r="J31" s="211"/>
      <c r="K31" s="211"/>
      <c r="L31" s="211"/>
      <c r="M31" s="211"/>
      <c r="N31" s="211"/>
      <c r="O31" s="211"/>
    </row>
    <row r="32">
      <c r="A32" s="213" t="s">
        <v>145</v>
      </c>
      <c r="B32" s="213" t="s">
        <v>107</v>
      </c>
      <c r="C32" s="213">
        <v>27511.0</v>
      </c>
      <c r="D32" s="210"/>
      <c r="E32" s="210"/>
      <c r="F32" s="210"/>
      <c r="G32" s="211"/>
      <c r="H32" s="211"/>
      <c r="I32" s="211"/>
      <c r="J32" s="211"/>
      <c r="K32" s="211"/>
      <c r="L32" s="211"/>
      <c r="M32" s="211"/>
      <c r="N32" s="211"/>
      <c r="O32" s="211"/>
    </row>
    <row r="33">
      <c r="A33" s="213" t="s">
        <v>280</v>
      </c>
      <c r="B33" s="213" t="s">
        <v>107</v>
      </c>
      <c r="C33" s="213">
        <v>27511.0</v>
      </c>
      <c r="D33" s="210"/>
      <c r="E33" s="210"/>
      <c r="F33" s="210"/>
      <c r="G33" s="211"/>
      <c r="H33" s="211"/>
      <c r="I33" s="211"/>
      <c r="J33" s="211"/>
      <c r="K33" s="211"/>
      <c r="L33" s="211"/>
      <c r="M33" s="211"/>
      <c r="N33" s="211"/>
      <c r="O33" s="211"/>
    </row>
    <row r="34">
      <c r="A34" s="213" t="s">
        <v>164</v>
      </c>
      <c r="B34" s="213" t="s">
        <v>165</v>
      </c>
      <c r="C34" s="213">
        <v>27560.0</v>
      </c>
      <c r="D34" s="210"/>
      <c r="E34" s="210"/>
      <c r="F34" s="210"/>
      <c r="G34" s="211"/>
      <c r="H34" s="211"/>
      <c r="I34" s="211"/>
      <c r="J34" s="211"/>
      <c r="K34" s="211"/>
      <c r="L34" s="211"/>
      <c r="M34" s="211"/>
      <c r="N34" s="211"/>
      <c r="O34" s="211"/>
    </row>
    <row r="35">
      <c r="A35" s="212" t="s">
        <v>570</v>
      </c>
      <c r="B35" s="212" t="s">
        <v>38</v>
      </c>
      <c r="C35" s="212">
        <v>27612.0</v>
      </c>
      <c r="D35" s="210"/>
      <c r="E35" s="210"/>
      <c r="F35" s="210"/>
      <c r="G35" s="211"/>
      <c r="H35" s="211"/>
      <c r="I35" s="211"/>
      <c r="J35" s="211"/>
      <c r="K35" s="211"/>
      <c r="L35" s="211"/>
      <c r="M35" s="211"/>
      <c r="N35" s="211"/>
      <c r="O35" s="211"/>
    </row>
    <row r="36">
      <c r="A36" s="213" t="s">
        <v>151</v>
      </c>
      <c r="B36" s="213" t="s">
        <v>38</v>
      </c>
      <c r="C36" s="213">
        <v>27606.0</v>
      </c>
      <c r="D36" s="210"/>
      <c r="E36" s="210"/>
      <c r="F36" s="210"/>
      <c r="G36" s="211"/>
      <c r="H36" s="211"/>
      <c r="I36" s="211"/>
      <c r="J36" s="211"/>
      <c r="K36" s="211"/>
      <c r="L36" s="211"/>
      <c r="M36" s="211"/>
      <c r="N36" s="211"/>
      <c r="O36" s="211"/>
    </row>
    <row r="37">
      <c r="A37" s="212" t="s">
        <v>571</v>
      </c>
      <c r="B37" s="212" t="s">
        <v>38</v>
      </c>
      <c r="C37" s="212">
        <v>27610.0</v>
      </c>
      <c r="D37" s="210"/>
      <c r="E37" s="213"/>
      <c r="F37" s="210"/>
      <c r="G37" s="211"/>
      <c r="H37" s="211"/>
      <c r="I37" s="211"/>
      <c r="J37" s="211"/>
      <c r="K37" s="211"/>
      <c r="L37" s="211"/>
      <c r="M37" s="211"/>
      <c r="N37" s="211"/>
      <c r="O37" s="211"/>
    </row>
    <row r="38">
      <c r="A38" s="212" t="s">
        <v>572</v>
      </c>
      <c r="B38" s="212" t="s">
        <v>38</v>
      </c>
      <c r="C38" s="212">
        <v>27603.0</v>
      </c>
      <c r="D38" s="210"/>
      <c r="E38" s="213"/>
      <c r="F38" s="210"/>
      <c r="G38" s="211"/>
      <c r="H38" s="211"/>
      <c r="I38" s="211"/>
      <c r="J38" s="211"/>
      <c r="K38" s="211"/>
      <c r="L38" s="211"/>
      <c r="M38" s="211"/>
      <c r="N38" s="211"/>
      <c r="O38" s="211"/>
    </row>
    <row r="39">
      <c r="A39" s="213" t="s">
        <v>573</v>
      </c>
      <c r="B39" s="213" t="s">
        <v>38</v>
      </c>
      <c r="C39" s="213" t="s">
        <v>574</v>
      </c>
      <c r="D39" s="210"/>
      <c r="E39" s="213" t="s">
        <v>575</v>
      </c>
      <c r="F39" s="210"/>
      <c r="G39" s="211"/>
      <c r="H39" s="211"/>
      <c r="I39" s="211"/>
      <c r="J39" s="211"/>
      <c r="K39" s="211"/>
      <c r="L39" s="211"/>
      <c r="M39" s="211"/>
      <c r="N39" s="211"/>
      <c r="O39" s="211"/>
    </row>
    <row r="40">
      <c r="A40" s="213" t="s">
        <v>314</v>
      </c>
      <c r="B40" s="213" t="s">
        <v>38</v>
      </c>
      <c r="C40" s="213">
        <v>27606.0</v>
      </c>
      <c r="D40" s="210"/>
      <c r="E40" s="210"/>
      <c r="F40" s="210"/>
      <c r="G40" s="211"/>
      <c r="H40" s="211"/>
      <c r="I40" s="211"/>
      <c r="J40" s="211"/>
      <c r="K40" s="211"/>
      <c r="L40" s="211"/>
      <c r="M40" s="211"/>
      <c r="N40" s="211"/>
      <c r="O40" s="211"/>
    </row>
    <row r="41">
      <c r="A41" s="212" t="s">
        <v>244</v>
      </c>
      <c r="B41" s="212" t="s">
        <v>38</v>
      </c>
      <c r="C41" s="212">
        <v>27606.0</v>
      </c>
      <c r="D41" s="210"/>
      <c r="E41" s="210"/>
      <c r="F41" s="210"/>
      <c r="G41" s="211"/>
      <c r="H41" s="211"/>
      <c r="I41" s="211"/>
      <c r="J41" s="211"/>
      <c r="K41" s="211"/>
      <c r="L41" s="211"/>
      <c r="M41" s="211"/>
      <c r="N41" s="211"/>
      <c r="O41" s="211"/>
    </row>
    <row r="42">
      <c r="A42" s="213" t="s">
        <v>248</v>
      </c>
      <c r="B42" s="213" t="s">
        <v>38</v>
      </c>
      <c r="C42" s="213">
        <v>27604.0</v>
      </c>
      <c r="D42" s="210"/>
      <c r="E42" s="210"/>
      <c r="F42" s="210"/>
      <c r="G42" s="211"/>
      <c r="H42" s="211"/>
      <c r="I42" s="211"/>
      <c r="J42" s="211"/>
      <c r="K42" s="211"/>
      <c r="L42" s="211"/>
      <c r="M42" s="211"/>
      <c r="N42" s="211"/>
      <c r="O42" s="211"/>
    </row>
    <row r="43">
      <c r="A43" s="213" t="s">
        <v>576</v>
      </c>
      <c r="B43" s="213" t="s">
        <v>38</v>
      </c>
      <c r="C43" s="213" t="s">
        <v>574</v>
      </c>
      <c r="D43" s="210"/>
      <c r="E43" s="213" t="s">
        <v>575</v>
      </c>
      <c r="F43" s="210"/>
      <c r="G43" s="211"/>
      <c r="H43" s="211"/>
      <c r="I43" s="211"/>
      <c r="J43" s="211"/>
      <c r="K43" s="211"/>
      <c r="L43" s="211"/>
      <c r="M43" s="211"/>
      <c r="N43" s="211"/>
      <c r="O43" s="211"/>
    </row>
    <row r="44">
      <c r="A44" s="213" t="s">
        <v>340</v>
      </c>
      <c r="B44" s="213" t="s">
        <v>109</v>
      </c>
      <c r="C44" s="213">
        <v>27529.0</v>
      </c>
      <c r="D44" s="210"/>
      <c r="E44" s="210"/>
      <c r="F44" s="210"/>
      <c r="G44" s="211"/>
      <c r="H44" s="211"/>
      <c r="I44" s="211"/>
      <c r="J44" s="211"/>
      <c r="K44" s="211"/>
      <c r="L44" s="211"/>
      <c r="M44" s="211"/>
      <c r="N44" s="211"/>
      <c r="O44" s="211"/>
    </row>
    <row r="45">
      <c r="A45" s="212" t="s">
        <v>577</v>
      </c>
      <c r="B45" s="212" t="s">
        <v>38</v>
      </c>
      <c r="C45" s="212">
        <v>27601.0</v>
      </c>
      <c r="D45" s="210"/>
      <c r="E45" s="210"/>
      <c r="F45" s="210"/>
      <c r="G45" s="211"/>
      <c r="H45" s="211"/>
      <c r="I45" s="211"/>
      <c r="J45" s="211"/>
      <c r="K45" s="211"/>
      <c r="L45" s="211"/>
      <c r="M45" s="211"/>
      <c r="N45" s="211"/>
      <c r="O45" s="211"/>
    </row>
    <row r="46">
      <c r="A46" s="213" t="s">
        <v>578</v>
      </c>
      <c r="B46" s="213" t="s">
        <v>38</v>
      </c>
      <c r="C46" s="213">
        <v>27608.0</v>
      </c>
      <c r="D46" s="210"/>
      <c r="E46" s="210"/>
      <c r="F46" s="210"/>
      <c r="G46" s="211"/>
      <c r="H46" s="211"/>
      <c r="I46" s="211"/>
      <c r="J46" s="211"/>
      <c r="K46" s="211"/>
      <c r="L46" s="211"/>
      <c r="M46" s="211"/>
      <c r="N46" s="211"/>
      <c r="O46" s="211"/>
    </row>
    <row r="47">
      <c r="A47" s="213" t="s">
        <v>327</v>
      </c>
      <c r="B47" s="213" t="s">
        <v>107</v>
      </c>
      <c r="C47" s="213">
        <v>27519.0</v>
      </c>
      <c r="D47" s="210"/>
      <c r="E47" s="210"/>
      <c r="F47" s="210"/>
      <c r="G47" s="211"/>
      <c r="H47" s="211"/>
      <c r="I47" s="211"/>
      <c r="J47" s="211"/>
      <c r="K47" s="211"/>
      <c r="L47" s="211"/>
      <c r="M47" s="211"/>
      <c r="N47" s="211"/>
      <c r="O47" s="211"/>
    </row>
    <row r="48">
      <c r="A48" s="213" t="s">
        <v>333</v>
      </c>
      <c r="B48" s="213" t="s">
        <v>107</v>
      </c>
      <c r="C48" s="213">
        <v>27519.0</v>
      </c>
      <c r="D48" s="210"/>
      <c r="E48" s="210"/>
      <c r="F48" s="210"/>
      <c r="G48" s="211"/>
      <c r="H48" s="211"/>
      <c r="I48" s="211"/>
      <c r="J48" s="211"/>
      <c r="K48" s="211"/>
      <c r="L48" s="211"/>
      <c r="M48" s="211"/>
      <c r="N48" s="211"/>
      <c r="O48" s="211"/>
    </row>
    <row r="49">
      <c r="A49" s="213" t="s">
        <v>174</v>
      </c>
      <c r="B49" s="213" t="s">
        <v>38</v>
      </c>
      <c r="C49" s="213">
        <v>27606.0</v>
      </c>
      <c r="D49" s="210"/>
      <c r="E49" s="210"/>
      <c r="F49" s="210"/>
      <c r="G49" s="211"/>
      <c r="H49" s="211"/>
      <c r="I49" s="211"/>
      <c r="J49" s="211"/>
      <c r="K49" s="211"/>
      <c r="L49" s="211"/>
      <c r="M49" s="211"/>
      <c r="N49" s="211"/>
      <c r="O49" s="211"/>
    </row>
    <row r="50">
      <c r="A50" s="213" t="s">
        <v>212</v>
      </c>
      <c r="B50" s="213" t="s">
        <v>38</v>
      </c>
      <c r="C50" s="213">
        <v>27606.0</v>
      </c>
      <c r="D50" s="210"/>
      <c r="E50" s="210"/>
      <c r="F50" s="210"/>
      <c r="G50" s="211"/>
      <c r="H50" s="211"/>
      <c r="I50" s="211"/>
      <c r="J50" s="211"/>
      <c r="K50" s="211"/>
      <c r="L50" s="211"/>
      <c r="M50" s="211"/>
      <c r="N50" s="211"/>
      <c r="O50" s="211"/>
    </row>
    <row r="51">
      <c r="A51" s="213" t="s">
        <v>209</v>
      </c>
      <c r="B51" s="213" t="s">
        <v>38</v>
      </c>
      <c r="C51" s="213">
        <v>27609.0</v>
      </c>
      <c r="D51" s="210"/>
      <c r="E51" s="210"/>
      <c r="F51" s="210"/>
      <c r="G51" s="211"/>
      <c r="H51" s="211"/>
      <c r="I51" s="211"/>
      <c r="J51" s="211"/>
      <c r="K51" s="211"/>
      <c r="L51" s="211"/>
      <c r="M51" s="211"/>
      <c r="N51" s="211"/>
      <c r="O51" s="211"/>
    </row>
    <row r="52">
      <c r="A52" s="213" t="s">
        <v>359</v>
      </c>
      <c r="B52" s="213" t="s">
        <v>38</v>
      </c>
      <c r="C52" s="213">
        <v>27614.0</v>
      </c>
      <c r="D52" s="210"/>
      <c r="E52" s="210"/>
      <c r="F52" s="210"/>
      <c r="G52" s="211"/>
      <c r="H52" s="211"/>
      <c r="I52" s="211"/>
      <c r="J52" s="211"/>
      <c r="K52" s="211"/>
      <c r="L52" s="211"/>
      <c r="M52" s="211"/>
      <c r="N52" s="211"/>
      <c r="O52" s="211"/>
    </row>
    <row r="53">
      <c r="A53" s="213" t="s">
        <v>289</v>
      </c>
      <c r="B53" s="213" t="s">
        <v>38</v>
      </c>
      <c r="C53" s="213">
        <v>27614.0</v>
      </c>
      <c r="D53" s="210"/>
      <c r="E53" s="210"/>
      <c r="F53" s="210"/>
      <c r="G53" s="211"/>
      <c r="H53" s="211"/>
      <c r="I53" s="211"/>
      <c r="J53" s="211"/>
      <c r="K53" s="211"/>
      <c r="L53" s="211"/>
      <c r="M53" s="211"/>
      <c r="N53" s="211"/>
      <c r="O53" s="211"/>
    </row>
    <row r="54">
      <c r="A54" s="213" t="s">
        <v>253</v>
      </c>
      <c r="B54" s="213" t="s">
        <v>107</v>
      </c>
      <c r="C54" s="213">
        <v>27511.0</v>
      </c>
      <c r="D54" s="210"/>
      <c r="E54" s="210"/>
      <c r="F54" s="210"/>
      <c r="G54" s="211"/>
      <c r="H54" s="211"/>
      <c r="I54" s="211"/>
      <c r="J54" s="211"/>
      <c r="K54" s="211"/>
      <c r="L54" s="211"/>
      <c r="M54" s="211"/>
      <c r="N54" s="211"/>
      <c r="O54" s="211"/>
    </row>
    <row r="55">
      <c r="A55" s="213" t="s">
        <v>129</v>
      </c>
      <c r="B55" s="213" t="s">
        <v>109</v>
      </c>
      <c r="C55" s="213">
        <v>27529.0</v>
      </c>
      <c r="D55" s="210"/>
      <c r="E55" s="210"/>
      <c r="F55" s="210"/>
      <c r="G55" s="211"/>
      <c r="H55" s="211"/>
      <c r="I55" s="211"/>
      <c r="J55" s="211"/>
      <c r="K55" s="211"/>
      <c r="L55" s="211"/>
      <c r="M55" s="211"/>
      <c r="N55" s="211"/>
      <c r="O55" s="211"/>
    </row>
    <row r="56">
      <c r="A56" s="213" t="s">
        <v>579</v>
      </c>
      <c r="B56" s="213" t="s">
        <v>109</v>
      </c>
      <c r="C56" s="213">
        <v>27529.0</v>
      </c>
      <c r="D56" s="210"/>
      <c r="E56" s="210"/>
      <c r="F56" s="210"/>
      <c r="G56" s="211"/>
      <c r="H56" s="211"/>
      <c r="I56" s="211"/>
      <c r="J56" s="211"/>
      <c r="K56" s="211"/>
      <c r="L56" s="211"/>
      <c r="M56" s="211"/>
      <c r="N56" s="211"/>
      <c r="O56" s="211"/>
    </row>
    <row r="57">
      <c r="A57" s="213" t="s">
        <v>187</v>
      </c>
      <c r="B57" s="213" t="s">
        <v>38</v>
      </c>
      <c r="C57" s="213">
        <v>27616.0</v>
      </c>
      <c r="D57" s="210"/>
      <c r="E57" s="210"/>
      <c r="F57" s="210"/>
      <c r="G57" s="211"/>
      <c r="H57" s="211"/>
      <c r="I57" s="211"/>
      <c r="J57" s="211"/>
      <c r="K57" s="211"/>
      <c r="L57" s="211"/>
      <c r="M57" s="211"/>
      <c r="N57" s="211"/>
      <c r="O57" s="211"/>
    </row>
    <row r="58">
      <c r="A58" s="212" t="s">
        <v>179</v>
      </c>
      <c r="B58" s="212" t="s">
        <v>86</v>
      </c>
      <c r="C58" s="212">
        <v>27591.0</v>
      </c>
      <c r="D58" s="210"/>
      <c r="E58" s="210"/>
      <c r="F58" s="210"/>
      <c r="G58" s="211"/>
      <c r="H58" s="211"/>
      <c r="I58" s="211"/>
      <c r="J58" s="211"/>
      <c r="K58" s="211"/>
      <c r="L58" s="211"/>
      <c r="M58" s="211"/>
      <c r="N58" s="211"/>
      <c r="O58" s="211"/>
    </row>
    <row r="59">
      <c r="A59" s="213" t="s">
        <v>580</v>
      </c>
      <c r="B59" s="213" t="s">
        <v>86</v>
      </c>
      <c r="C59" s="213">
        <v>27591.0</v>
      </c>
      <c r="D59" s="210"/>
      <c r="E59" s="210"/>
      <c r="F59" s="210"/>
      <c r="G59" s="211"/>
      <c r="H59" s="211"/>
      <c r="I59" s="211"/>
      <c r="J59" s="211"/>
      <c r="K59" s="211"/>
      <c r="L59" s="211"/>
      <c r="M59" s="211"/>
      <c r="N59" s="211"/>
      <c r="O59" s="211"/>
    </row>
    <row r="60">
      <c r="A60" s="213" t="s">
        <v>44</v>
      </c>
      <c r="B60" s="213" t="s">
        <v>38</v>
      </c>
      <c r="C60" s="213">
        <v>27604.0</v>
      </c>
      <c r="D60" s="210"/>
      <c r="E60" s="210"/>
      <c r="F60" s="210"/>
      <c r="G60" s="211"/>
      <c r="H60" s="211"/>
      <c r="I60" s="211"/>
      <c r="J60" s="211"/>
      <c r="K60" s="211"/>
      <c r="L60" s="211"/>
      <c r="M60" s="211"/>
      <c r="N60" s="211"/>
      <c r="O60" s="211"/>
    </row>
    <row r="61">
      <c r="A61" s="213" t="s">
        <v>581</v>
      </c>
      <c r="B61" s="213" t="s">
        <v>86</v>
      </c>
      <c r="C61" s="213">
        <v>27591.0</v>
      </c>
      <c r="D61" s="210"/>
      <c r="E61" s="210"/>
      <c r="F61" s="210"/>
      <c r="G61" s="211"/>
      <c r="H61" s="211"/>
      <c r="I61" s="211"/>
      <c r="J61" s="211"/>
      <c r="K61" s="211"/>
      <c r="L61" s="211"/>
      <c r="M61" s="211"/>
      <c r="N61" s="211"/>
      <c r="O61" s="211"/>
    </row>
    <row r="62">
      <c r="A62" s="213" t="s">
        <v>582</v>
      </c>
      <c r="B62" s="213" t="s">
        <v>86</v>
      </c>
      <c r="C62" s="213">
        <v>27591.0</v>
      </c>
      <c r="D62" s="210"/>
      <c r="E62" s="210"/>
      <c r="F62" s="210"/>
      <c r="G62" s="211"/>
      <c r="H62" s="211"/>
      <c r="I62" s="211"/>
      <c r="J62" s="211"/>
      <c r="K62" s="211"/>
      <c r="L62" s="211"/>
      <c r="M62" s="211"/>
      <c r="N62" s="211"/>
      <c r="O62" s="211"/>
    </row>
    <row r="63">
      <c r="A63" s="213" t="s">
        <v>583</v>
      </c>
      <c r="B63" s="213" t="s">
        <v>86</v>
      </c>
      <c r="C63" s="213">
        <v>27591.0</v>
      </c>
      <c r="D63" s="210"/>
      <c r="E63" s="210"/>
      <c r="F63" s="210"/>
      <c r="G63" s="211"/>
      <c r="H63" s="211"/>
      <c r="I63" s="211"/>
      <c r="J63" s="211"/>
      <c r="K63" s="211"/>
      <c r="L63" s="211"/>
      <c r="M63" s="211"/>
      <c r="N63" s="211"/>
      <c r="O63" s="211"/>
    </row>
    <row r="64">
      <c r="A64" s="212" t="s">
        <v>584</v>
      </c>
      <c r="B64" s="212" t="s">
        <v>585</v>
      </c>
      <c r="C64" s="212">
        <v>27549.0</v>
      </c>
      <c r="D64" s="210"/>
      <c r="E64" s="210"/>
      <c r="F64" s="210"/>
      <c r="G64" s="211"/>
      <c r="H64" s="211"/>
      <c r="I64" s="211"/>
      <c r="J64" s="211"/>
      <c r="K64" s="211"/>
      <c r="L64" s="211"/>
      <c r="M64" s="211"/>
      <c r="N64" s="211"/>
      <c r="O64" s="211"/>
    </row>
    <row r="65">
      <c r="A65" s="213" t="s">
        <v>117</v>
      </c>
      <c r="B65" s="213" t="s">
        <v>38</v>
      </c>
      <c r="C65" s="213">
        <v>27610.0</v>
      </c>
      <c r="D65" s="210"/>
      <c r="E65" s="210"/>
      <c r="F65" s="210"/>
      <c r="G65" s="211"/>
      <c r="H65" s="211"/>
      <c r="I65" s="211"/>
      <c r="J65" s="211"/>
      <c r="K65" s="211"/>
      <c r="L65" s="211"/>
      <c r="M65" s="211"/>
      <c r="N65" s="211"/>
      <c r="O65" s="211"/>
    </row>
    <row r="66">
      <c r="A66" s="212" t="s">
        <v>586</v>
      </c>
      <c r="B66" s="212" t="s">
        <v>38</v>
      </c>
      <c r="C66" s="212">
        <v>27603.0</v>
      </c>
      <c r="D66" s="210"/>
      <c r="E66" s="210"/>
      <c r="F66" s="210"/>
      <c r="G66" s="211"/>
      <c r="H66" s="211"/>
      <c r="I66" s="211"/>
      <c r="J66" s="211"/>
      <c r="K66" s="211"/>
      <c r="L66" s="211"/>
      <c r="M66" s="211"/>
      <c r="N66" s="211"/>
      <c r="O66" s="211"/>
    </row>
    <row r="67">
      <c r="A67" s="213" t="s">
        <v>587</v>
      </c>
      <c r="B67" s="213" t="s">
        <v>38</v>
      </c>
      <c r="C67" s="213" t="s">
        <v>574</v>
      </c>
      <c r="D67" s="210"/>
      <c r="E67" s="213" t="s">
        <v>575</v>
      </c>
      <c r="F67" s="210"/>
      <c r="G67" s="211"/>
      <c r="H67" s="211"/>
      <c r="I67" s="211"/>
      <c r="J67" s="211"/>
      <c r="K67" s="211"/>
      <c r="L67" s="211"/>
      <c r="M67" s="211"/>
      <c r="N67" s="211"/>
      <c r="O67" s="211"/>
    </row>
    <row r="68">
      <c r="A68" s="213" t="s">
        <v>195</v>
      </c>
      <c r="B68" s="213" t="s">
        <v>107</v>
      </c>
      <c r="C68" s="213">
        <v>27614.0</v>
      </c>
      <c r="D68" s="210"/>
      <c r="E68" s="210"/>
      <c r="F68" s="210"/>
      <c r="G68" s="211"/>
      <c r="H68" s="211"/>
      <c r="I68" s="211"/>
      <c r="J68" s="211"/>
      <c r="K68" s="211"/>
      <c r="L68" s="211"/>
      <c r="M68" s="211"/>
      <c r="N68" s="211"/>
      <c r="O68" s="211"/>
    </row>
    <row r="69">
      <c r="A69" s="213" t="s">
        <v>588</v>
      </c>
      <c r="B69" s="213" t="s">
        <v>89</v>
      </c>
      <c r="C69" s="213" t="s">
        <v>574</v>
      </c>
      <c r="D69" s="210"/>
      <c r="E69" s="213" t="s">
        <v>575</v>
      </c>
      <c r="F69" s="210"/>
      <c r="G69" s="211"/>
      <c r="H69" s="211"/>
      <c r="I69" s="211"/>
      <c r="J69" s="211"/>
      <c r="K69" s="211"/>
      <c r="L69" s="211"/>
      <c r="M69" s="211"/>
      <c r="N69" s="211"/>
      <c r="O69" s="211"/>
    </row>
    <row r="70">
      <c r="A70" s="213" t="s">
        <v>589</v>
      </c>
      <c r="B70" s="213" t="s">
        <v>38</v>
      </c>
      <c r="C70" s="213">
        <v>27614.0</v>
      </c>
      <c r="D70" s="210"/>
      <c r="E70" s="210"/>
      <c r="F70" s="210"/>
      <c r="G70" s="211"/>
      <c r="H70" s="211"/>
      <c r="I70" s="211"/>
      <c r="J70" s="211"/>
      <c r="K70" s="211"/>
      <c r="L70" s="211"/>
      <c r="M70" s="211"/>
      <c r="N70" s="211"/>
      <c r="O70" s="211"/>
    </row>
    <row r="71">
      <c r="A71" s="213" t="s">
        <v>42</v>
      </c>
      <c r="B71" s="213" t="s">
        <v>43</v>
      </c>
      <c r="C71" s="213">
        <v>27545.0</v>
      </c>
      <c r="D71" s="210"/>
      <c r="E71" s="210"/>
      <c r="F71" s="210"/>
      <c r="G71" s="211"/>
      <c r="H71" s="211"/>
      <c r="I71" s="211"/>
      <c r="J71" s="211"/>
      <c r="K71" s="211"/>
      <c r="L71" s="211"/>
      <c r="M71" s="211"/>
      <c r="N71" s="211"/>
      <c r="O71" s="211"/>
    </row>
    <row r="72">
      <c r="A72" s="213" t="s">
        <v>120</v>
      </c>
      <c r="B72" s="213" t="s">
        <v>38</v>
      </c>
      <c r="C72" s="213">
        <v>27616.0</v>
      </c>
      <c r="D72" s="210"/>
      <c r="E72" s="210"/>
      <c r="F72" s="210"/>
      <c r="G72" s="211"/>
      <c r="H72" s="211"/>
      <c r="I72" s="211"/>
      <c r="J72" s="211"/>
      <c r="K72" s="211"/>
      <c r="L72" s="211"/>
      <c r="M72" s="211"/>
      <c r="N72" s="211"/>
      <c r="O72" s="211"/>
    </row>
    <row r="73">
      <c r="A73" s="212" t="s">
        <v>590</v>
      </c>
      <c r="B73" s="212" t="s">
        <v>38</v>
      </c>
      <c r="C73" s="212">
        <v>27609.0</v>
      </c>
      <c r="D73" s="210"/>
      <c r="E73" s="210"/>
      <c r="F73" s="210"/>
      <c r="G73" s="211"/>
      <c r="H73" s="211"/>
      <c r="I73" s="211"/>
      <c r="J73" s="211"/>
      <c r="K73" s="211"/>
      <c r="L73" s="211"/>
      <c r="M73" s="211"/>
      <c r="N73" s="211"/>
      <c r="O73" s="211"/>
    </row>
    <row r="74">
      <c r="A74" s="213" t="s">
        <v>281</v>
      </c>
      <c r="B74" s="213" t="s">
        <v>38</v>
      </c>
      <c r="C74" s="213">
        <v>27610.0</v>
      </c>
      <c r="D74" s="210"/>
      <c r="E74" s="210"/>
      <c r="F74" s="210"/>
      <c r="G74" s="211"/>
      <c r="H74" s="211"/>
      <c r="I74" s="211"/>
      <c r="J74" s="211"/>
      <c r="K74" s="211"/>
      <c r="L74" s="211"/>
      <c r="M74" s="211"/>
      <c r="N74" s="211"/>
      <c r="O74" s="211"/>
    </row>
    <row r="75">
      <c r="A75" s="213" t="s">
        <v>591</v>
      </c>
      <c r="B75" s="213" t="s">
        <v>62</v>
      </c>
      <c r="C75" s="213" t="s">
        <v>574</v>
      </c>
      <c r="D75" s="210"/>
      <c r="E75" s="210"/>
      <c r="F75" s="210"/>
      <c r="G75" s="211"/>
      <c r="H75" s="211"/>
      <c r="I75" s="211"/>
      <c r="J75" s="211"/>
      <c r="K75" s="211"/>
      <c r="L75" s="211"/>
      <c r="M75" s="211"/>
      <c r="N75" s="211"/>
      <c r="O75" s="211"/>
    </row>
    <row r="76">
      <c r="A76" s="213" t="s">
        <v>273</v>
      </c>
      <c r="B76" s="213" t="s">
        <v>62</v>
      </c>
      <c r="C76" s="213">
        <v>27526.0</v>
      </c>
      <c r="D76" s="210"/>
      <c r="E76" s="210"/>
      <c r="F76" s="210"/>
      <c r="G76" s="211"/>
      <c r="H76" s="211"/>
      <c r="I76" s="211"/>
      <c r="J76" s="211"/>
      <c r="K76" s="211"/>
      <c r="L76" s="211"/>
      <c r="M76" s="211"/>
      <c r="N76" s="211"/>
      <c r="O76" s="211"/>
    </row>
    <row r="77">
      <c r="A77" s="213" t="s">
        <v>331</v>
      </c>
      <c r="B77" s="213" t="s">
        <v>62</v>
      </c>
      <c r="C77" s="213">
        <v>27526.0</v>
      </c>
      <c r="D77" s="210"/>
      <c r="E77" s="210"/>
      <c r="F77" s="210"/>
      <c r="G77" s="211"/>
      <c r="H77" s="211"/>
      <c r="I77" s="211"/>
      <c r="J77" s="211"/>
      <c r="K77" s="211"/>
      <c r="L77" s="211"/>
      <c r="M77" s="211"/>
      <c r="N77" s="211"/>
      <c r="O77" s="211"/>
    </row>
    <row r="78">
      <c r="A78" s="213" t="s">
        <v>380</v>
      </c>
      <c r="B78" s="213" t="s">
        <v>62</v>
      </c>
      <c r="C78" s="213">
        <v>27526.0</v>
      </c>
      <c r="D78" s="210"/>
      <c r="E78" s="210"/>
      <c r="F78" s="210"/>
      <c r="G78" s="211"/>
      <c r="H78" s="211"/>
      <c r="I78" s="211"/>
      <c r="J78" s="211"/>
      <c r="K78" s="211"/>
      <c r="L78" s="211"/>
      <c r="M78" s="211"/>
      <c r="N78" s="211"/>
      <c r="O78" s="211"/>
    </row>
    <row r="79">
      <c r="A79" s="213" t="s">
        <v>390</v>
      </c>
      <c r="B79" s="213" t="s">
        <v>109</v>
      </c>
      <c r="C79" s="213">
        <v>25729.0</v>
      </c>
      <c r="D79" s="210"/>
      <c r="E79" s="213" t="s">
        <v>592</v>
      </c>
      <c r="F79" s="210"/>
      <c r="G79" s="211"/>
      <c r="H79" s="211"/>
      <c r="I79" s="211"/>
      <c r="J79" s="211"/>
      <c r="K79" s="211"/>
      <c r="L79" s="211"/>
      <c r="M79" s="211"/>
      <c r="N79" s="211"/>
      <c r="O79" s="211"/>
    </row>
    <row r="80">
      <c r="A80" s="213" t="s">
        <v>593</v>
      </c>
      <c r="B80" s="213" t="s">
        <v>38</v>
      </c>
      <c r="C80" s="213">
        <v>27606.0</v>
      </c>
      <c r="D80" s="210"/>
      <c r="E80" s="210"/>
      <c r="F80" s="210"/>
      <c r="G80" s="211"/>
      <c r="H80" s="211"/>
      <c r="I80" s="211"/>
      <c r="J80" s="211"/>
      <c r="K80" s="211"/>
      <c r="L80" s="211"/>
      <c r="M80" s="211"/>
      <c r="N80" s="211"/>
      <c r="O80" s="211"/>
    </row>
    <row r="81">
      <c r="A81" s="213" t="s">
        <v>228</v>
      </c>
      <c r="B81" s="213" t="s">
        <v>38</v>
      </c>
      <c r="C81" s="213">
        <v>27616.0</v>
      </c>
      <c r="D81" s="210"/>
      <c r="E81" s="210"/>
      <c r="F81" s="210"/>
      <c r="G81" s="211"/>
      <c r="H81" s="211"/>
      <c r="I81" s="211"/>
      <c r="J81" s="211"/>
      <c r="K81" s="211"/>
      <c r="L81" s="211"/>
      <c r="M81" s="211"/>
      <c r="N81" s="211"/>
      <c r="O81" s="211"/>
    </row>
    <row r="82">
      <c r="A82" s="213" t="s">
        <v>140</v>
      </c>
      <c r="B82" s="213" t="s">
        <v>107</v>
      </c>
      <c r="C82" s="213">
        <v>27519.0</v>
      </c>
      <c r="D82" s="210"/>
      <c r="E82" s="210"/>
      <c r="F82" s="210"/>
      <c r="G82" s="211"/>
      <c r="H82" s="211"/>
      <c r="I82" s="211"/>
      <c r="J82" s="211"/>
      <c r="K82" s="211"/>
      <c r="L82" s="211"/>
      <c r="M82" s="211"/>
      <c r="N82" s="211"/>
      <c r="O82" s="211"/>
    </row>
    <row r="83">
      <c r="A83" s="213" t="s">
        <v>328</v>
      </c>
      <c r="B83" s="213" t="s">
        <v>107</v>
      </c>
      <c r="C83" s="213">
        <v>27519.0</v>
      </c>
      <c r="D83" s="210"/>
      <c r="E83" s="210"/>
      <c r="F83" s="210"/>
      <c r="G83" s="211"/>
      <c r="H83" s="211"/>
      <c r="I83" s="211"/>
      <c r="J83" s="211"/>
      <c r="K83" s="211"/>
      <c r="L83" s="211"/>
      <c r="M83" s="211"/>
      <c r="N83" s="211"/>
      <c r="O83" s="211"/>
    </row>
    <row r="84">
      <c r="A84" s="213" t="s">
        <v>207</v>
      </c>
      <c r="B84" s="213" t="s">
        <v>38</v>
      </c>
      <c r="C84" s="213">
        <v>27616.0</v>
      </c>
      <c r="D84" s="210"/>
      <c r="E84" s="210"/>
      <c r="F84" s="210"/>
      <c r="G84" s="211"/>
      <c r="H84" s="211"/>
      <c r="I84" s="211"/>
      <c r="J84" s="211"/>
      <c r="K84" s="211"/>
      <c r="L84" s="211"/>
      <c r="M84" s="211"/>
      <c r="N84" s="211"/>
      <c r="O84" s="211"/>
    </row>
    <row r="85">
      <c r="A85" s="213" t="s">
        <v>341</v>
      </c>
      <c r="B85" s="213" t="s">
        <v>62</v>
      </c>
      <c r="C85" s="213">
        <v>27526.0</v>
      </c>
      <c r="D85" s="210"/>
      <c r="E85" s="210"/>
      <c r="F85" s="210"/>
      <c r="G85" s="211"/>
      <c r="H85" s="211"/>
      <c r="I85" s="211"/>
      <c r="J85" s="211"/>
      <c r="K85" s="211"/>
      <c r="L85" s="211"/>
      <c r="M85" s="211"/>
      <c r="N85" s="211"/>
      <c r="O85" s="211"/>
    </row>
    <row r="86">
      <c r="A86" s="213" t="s">
        <v>101</v>
      </c>
      <c r="B86" s="213" t="s">
        <v>74</v>
      </c>
      <c r="C86" s="213">
        <v>27587.0</v>
      </c>
      <c r="D86" s="210"/>
      <c r="E86" s="210"/>
      <c r="F86" s="210"/>
      <c r="G86" s="211"/>
      <c r="H86" s="211"/>
      <c r="I86" s="211"/>
      <c r="J86" s="211"/>
      <c r="K86" s="211"/>
      <c r="L86" s="211"/>
      <c r="M86" s="211"/>
      <c r="N86" s="211"/>
      <c r="O86" s="211"/>
    </row>
    <row r="87">
      <c r="A87" s="213" t="s">
        <v>342</v>
      </c>
      <c r="B87" s="213" t="s">
        <v>74</v>
      </c>
      <c r="C87" s="213">
        <v>27587.0</v>
      </c>
      <c r="D87" s="210"/>
      <c r="E87" s="210"/>
      <c r="F87" s="210"/>
      <c r="G87" s="211"/>
      <c r="H87" s="211"/>
      <c r="I87" s="211"/>
      <c r="J87" s="211"/>
      <c r="K87" s="211"/>
      <c r="L87" s="211"/>
      <c r="M87" s="211"/>
      <c r="N87" s="211"/>
      <c r="O87" s="211"/>
    </row>
    <row r="88">
      <c r="A88" s="213" t="s">
        <v>115</v>
      </c>
      <c r="B88" s="213" t="s">
        <v>74</v>
      </c>
      <c r="C88" s="213">
        <v>27587.0</v>
      </c>
      <c r="D88" s="210"/>
      <c r="E88" s="210"/>
      <c r="F88" s="210"/>
      <c r="G88" s="211"/>
      <c r="H88" s="211"/>
      <c r="I88" s="211"/>
      <c r="J88" s="211"/>
      <c r="K88" s="211"/>
      <c r="L88" s="211"/>
      <c r="M88" s="211"/>
      <c r="N88" s="211"/>
      <c r="O88" s="211"/>
    </row>
    <row r="89">
      <c r="A89" s="213" t="s">
        <v>442</v>
      </c>
      <c r="B89" s="213" t="s">
        <v>107</v>
      </c>
      <c r="C89" s="213">
        <v>27519.0</v>
      </c>
      <c r="D89" s="210"/>
      <c r="E89" s="210"/>
      <c r="F89" s="210"/>
      <c r="G89" s="211"/>
      <c r="H89" s="211"/>
      <c r="I89" s="211"/>
      <c r="J89" s="211"/>
      <c r="K89" s="211"/>
      <c r="L89" s="211"/>
      <c r="M89" s="211"/>
      <c r="N89" s="211"/>
      <c r="O89" s="211"/>
    </row>
    <row r="90">
      <c r="A90" s="213" t="s">
        <v>594</v>
      </c>
      <c r="B90" s="213" t="s">
        <v>38</v>
      </c>
      <c r="C90" s="213">
        <v>27613.0</v>
      </c>
      <c r="D90" s="210"/>
      <c r="E90" s="210"/>
      <c r="F90" s="210"/>
      <c r="G90" s="211"/>
      <c r="H90" s="211"/>
      <c r="I90" s="211"/>
      <c r="J90" s="211"/>
      <c r="K90" s="211"/>
      <c r="L90" s="211"/>
      <c r="M90" s="211"/>
      <c r="N90" s="211"/>
      <c r="O90" s="211"/>
    </row>
    <row r="91">
      <c r="A91" s="213" t="s">
        <v>326</v>
      </c>
      <c r="B91" s="213" t="s">
        <v>43</v>
      </c>
      <c r="C91" s="213">
        <v>27545.0</v>
      </c>
      <c r="D91" s="210"/>
      <c r="E91" s="210"/>
      <c r="F91" s="210"/>
      <c r="G91" s="211"/>
      <c r="H91" s="211"/>
      <c r="I91" s="211"/>
      <c r="J91" s="211"/>
      <c r="K91" s="211"/>
      <c r="L91" s="211"/>
      <c r="M91" s="211"/>
      <c r="N91" s="211"/>
      <c r="O91" s="211"/>
    </row>
    <row r="92">
      <c r="A92" s="213" t="s">
        <v>595</v>
      </c>
      <c r="B92" s="213" t="s">
        <v>54</v>
      </c>
      <c r="C92" s="213">
        <v>27540.0</v>
      </c>
      <c r="D92" s="210"/>
      <c r="E92" s="210"/>
      <c r="F92" s="210"/>
      <c r="G92" s="211"/>
      <c r="H92" s="211"/>
      <c r="I92" s="211"/>
      <c r="J92" s="211"/>
      <c r="K92" s="211"/>
      <c r="L92" s="211"/>
      <c r="M92" s="211"/>
      <c r="N92" s="211"/>
      <c r="O92" s="211"/>
    </row>
    <row r="93">
      <c r="A93" s="213" t="s">
        <v>365</v>
      </c>
      <c r="B93" s="213" t="s">
        <v>54</v>
      </c>
      <c r="C93" s="213">
        <v>27540.0</v>
      </c>
      <c r="D93" s="210"/>
      <c r="E93" s="210"/>
      <c r="F93" s="210"/>
      <c r="G93" s="211"/>
      <c r="H93" s="211"/>
      <c r="I93" s="211"/>
      <c r="J93" s="211"/>
      <c r="K93" s="211"/>
      <c r="L93" s="211"/>
      <c r="M93" s="211"/>
      <c r="N93" s="211"/>
      <c r="O93" s="211"/>
    </row>
    <row r="94">
      <c r="A94" s="213" t="s">
        <v>286</v>
      </c>
      <c r="B94" s="213" t="s">
        <v>54</v>
      </c>
      <c r="C94" s="213">
        <v>27540.0</v>
      </c>
      <c r="D94" s="210"/>
      <c r="E94" s="210"/>
      <c r="F94" s="210"/>
      <c r="G94" s="211"/>
      <c r="H94" s="211"/>
      <c r="I94" s="211"/>
      <c r="J94" s="211"/>
      <c r="K94" s="211"/>
      <c r="L94" s="211"/>
      <c r="M94" s="211"/>
      <c r="N94" s="211"/>
      <c r="O94" s="211"/>
    </row>
    <row r="95">
      <c r="A95" s="213" t="s">
        <v>310</v>
      </c>
      <c r="B95" s="213" t="s">
        <v>54</v>
      </c>
      <c r="C95" s="213">
        <v>27540.0</v>
      </c>
      <c r="D95" s="210"/>
      <c r="E95" s="210"/>
      <c r="F95" s="210"/>
      <c r="G95" s="211"/>
      <c r="H95" s="211"/>
      <c r="I95" s="211"/>
      <c r="J95" s="211"/>
      <c r="K95" s="211"/>
      <c r="L95" s="211"/>
      <c r="M95" s="211"/>
      <c r="N95" s="211"/>
      <c r="O95" s="211"/>
    </row>
    <row r="96">
      <c r="A96" s="213" t="s">
        <v>412</v>
      </c>
      <c r="B96" s="213" t="s">
        <v>54</v>
      </c>
      <c r="C96" s="213">
        <v>27540.0</v>
      </c>
      <c r="D96" s="210"/>
      <c r="E96" s="210"/>
      <c r="F96" s="210"/>
      <c r="G96" s="211"/>
      <c r="H96" s="211"/>
      <c r="I96" s="211"/>
      <c r="J96" s="211"/>
      <c r="K96" s="211"/>
      <c r="L96" s="211"/>
      <c r="M96" s="211"/>
      <c r="N96" s="211"/>
      <c r="O96" s="211"/>
    </row>
    <row r="97">
      <c r="A97" s="213" t="s">
        <v>443</v>
      </c>
      <c r="B97" s="213" t="s">
        <v>54</v>
      </c>
      <c r="C97" s="213">
        <v>27540.0</v>
      </c>
      <c r="D97" s="210"/>
      <c r="E97" s="210"/>
      <c r="F97" s="210"/>
      <c r="G97" s="211"/>
      <c r="H97" s="211"/>
      <c r="I97" s="211"/>
      <c r="J97" s="211"/>
      <c r="K97" s="211"/>
      <c r="L97" s="211"/>
      <c r="M97" s="211"/>
      <c r="N97" s="211"/>
      <c r="O97" s="211"/>
    </row>
    <row r="98">
      <c r="A98" s="212" t="s">
        <v>596</v>
      </c>
      <c r="B98" s="212" t="s">
        <v>54</v>
      </c>
      <c r="C98" s="212">
        <v>27540.0</v>
      </c>
      <c r="D98" s="210"/>
      <c r="E98" s="210"/>
      <c r="F98" s="210"/>
      <c r="G98" s="211"/>
      <c r="H98" s="211"/>
      <c r="I98" s="211"/>
      <c r="J98" s="211"/>
      <c r="K98" s="211"/>
      <c r="L98" s="211"/>
      <c r="M98" s="211"/>
      <c r="N98" s="211"/>
      <c r="O98" s="211"/>
    </row>
    <row r="99">
      <c r="A99" s="213" t="s">
        <v>597</v>
      </c>
      <c r="B99" s="213" t="s">
        <v>38</v>
      </c>
      <c r="C99" s="213">
        <v>27604.0</v>
      </c>
      <c r="D99" s="210"/>
      <c r="E99" s="210"/>
      <c r="F99" s="210"/>
      <c r="G99" s="211"/>
      <c r="H99" s="211"/>
      <c r="I99" s="211"/>
      <c r="J99" s="211"/>
      <c r="K99" s="211"/>
      <c r="L99" s="211"/>
      <c r="M99" s="211"/>
      <c r="N99" s="211"/>
      <c r="O99" s="211"/>
    </row>
    <row r="100">
      <c r="A100" s="212" t="s">
        <v>598</v>
      </c>
      <c r="B100" s="212" t="s">
        <v>107</v>
      </c>
      <c r="C100" s="212">
        <v>27519.0</v>
      </c>
      <c r="D100" s="210"/>
      <c r="E100" s="210"/>
      <c r="F100" s="210"/>
      <c r="G100" s="211"/>
      <c r="H100" s="211"/>
      <c r="I100" s="211"/>
      <c r="J100" s="211"/>
      <c r="K100" s="211"/>
      <c r="L100" s="211"/>
      <c r="M100" s="211"/>
      <c r="N100" s="211"/>
      <c r="O100" s="211"/>
    </row>
    <row r="101">
      <c r="A101" s="213" t="s">
        <v>118</v>
      </c>
      <c r="B101" s="213" t="s">
        <v>38</v>
      </c>
      <c r="C101" s="213">
        <v>27601.0</v>
      </c>
      <c r="D101" s="210"/>
      <c r="E101" s="210"/>
      <c r="F101" s="210"/>
      <c r="G101" s="211"/>
      <c r="H101" s="211"/>
      <c r="I101" s="211"/>
      <c r="J101" s="211"/>
      <c r="K101" s="211"/>
      <c r="L101" s="211"/>
      <c r="M101" s="211"/>
      <c r="N101" s="211"/>
      <c r="O101" s="211"/>
    </row>
    <row r="102">
      <c r="A102" s="212" t="s">
        <v>501</v>
      </c>
      <c r="B102" s="212" t="s">
        <v>38</v>
      </c>
      <c r="C102" s="212">
        <v>27610.0</v>
      </c>
      <c r="D102" s="210"/>
      <c r="E102" s="213" t="s">
        <v>575</v>
      </c>
      <c r="F102" s="210"/>
      <c r="G102" s="211"/>
      <c r="H102" s="211"/>
      <c r="I102" s="211"/>
      <c r="J102" s="211"/>
      <c r="K102" s="211"/>
      <c r="L102" s="211"/>
      <c r="M102" s="211"/>
      <c r="N102" s="211"/>
      <c r="O102" s="211"/>
    </row>
    <row r="103">
      <c r="A103" s="213" t="s">
        <v>599</v>
      </c>
      <c r="B103" s="213" t="s">
        <v>89</v>
      </c>
      <c r="C103" s="213" t="s">
        <v>574</v>
      </c>
      <c r="D103" s="210"/>
      <c r="E103" s="210"/>
      <c r="F103" s="210"/>
      <c r="G103" s="211"/>
      <c r="H103" s="211"/>
      <c r="I103" s="211"/>
      <c r="J103" s="211"/>
      <c r="K103" s="211"/>
      <c r="L103" s="211"/>
      <c r="M103" s="211"/>
      <c r="N103" s="211"/>
      <c r="O103" s="211"/>
    </row>
    <row r="104">
      <c r="A104" s="213" t="s">
        <v>347</v>
      </c>
      <c r="B104" s="213" t="s">
        <v>38</v>
      </c>
      <c r="C104" s="213">
        <v>27612.0</v>
      </c>
      <c r="D104" s="210"/>
      <c r="E104" s="210"/>
      <c r="F104" s="210"/>
      <c r="G104" s="211"/>
      <c r="H104" s="211"/>
      <c r="I104" s="211"/>
      <c r="J104" s="211"/>
      <c r="K104" s="211"/>
      <c r="L104" s="211"/>
      <c r="M104" s="211"/>
      <c r="N104" s="211"/>
      <c r="O104" s="211"/>
    </row>
    <row r="105">
      <c r="A105" s="213" t="s">
        <v>260</v>
      </c>
      <c r="B105" s="213" t="s">
        <v>74</v>
      </c>
      <c r="C105" s="213">
        <v>27587.0</v>
      </c>
      <c r="D105" s="210"/>
      <c r="E105" s="210"/>
      <c r="F105" s="210"/>
      <c r="G105" s="211"/>
      <c r="H105" s="211"/>
      <c r="I105" s="211"/>
      <c r="J105" s="211"/>
      <c r="K105" s="211"/>
      <c r="L105" s="211"/>
      <c r="M105" s="211"/>
      <c r="N105" s="211"/>
      <c r="O105" s="211"/>
    </row>
    <row r="106">
      <c r="A106" s="213" t="s">
        <v>265</v>
      </c>
      <c r="B106" s="213" t="s">
        <v>38</v>
      </c>
      <c r="C106" s="213">
        <v>27608.0</v>
      </c>
      <c r="D106" s="210"/>
      <c r="E106" s="210"/>
      <c r="F106" s="210"/>
      <c r="G106" s="211"/>
      <c r="H106" s="211"/>
      <c r="I106" s="211"/>
      <c r="J106" s="211"/>
      <c r="K106" s="211"/>
      <c r="L106" s="211"/>
      <c r="M106" s="211"/>
      <c r="N106" s="211"/>
      <c r="O106" s="211"/>
    </row>
    <row r="107">
      <c r="A107" s="213" t="s">
        <v>409</v>
      </c>
      <c r="B107" s="213" t="s">
        <v>107</v>
      </c>
      <c r="C107" s="213">
        <v>27513.0</v>
      </c>
      <c r="D107" s="210"/>
      <c r="E107" s="210"/>
      <c r="F107" s="210"/>
      <c r="G107" s="211"/>
      <c r="H107" s="211"/>
      <c r="I107" s="211"/>
      <c r="J107" s="211"/>
      <c r="K107" s="211"/>
      <c r="L107" s="211"/>
      <c r="M107" s="211"/>
      <c r="N107" s="211"/>
      <c r="O107" s="211"/>
    </row>
    <row r="108">
      <c r="A108" s="213" t="s">
        <v>308</v>
      </c>
      <c r="B108" s="213" t="s">
        <v>43</v>
      </c>
      <c r="C108" s="213">
        <v>27545.0</v>
      </c>
      <c r="D108" s="210"/>
      <c r="E108" s="210"/>
      <c r="F108" s="210"/>
      <c r="G108" s="211"/>
      <c r="H108" s="211"/>
      <c r="I108" s="211"/>
      <c r="J108" s="211"/>
      <c r="K108" s="211"/>
      <c r="L108" s="211"/>
      <c r="M108" s="211"/>
      <c r="N108" s="211"/>
      <c r="O108" s="211"/>
    </row>
    <row r="109">
      <c r="A109" s="213" t="s">
        <v>172</v>
      </c>
      <c r="B109" s="213" t="s">
        <v>43</v>
      </c>
      <c r="C109" s="213">
        <v>27545.0</v>
      </c>
      <c r="D109" s="210"/>
      <c r="E109" s="210"/>
      <c r="F109" s="210"/>
      <c r="G109" s="211"/>
      <c r="H109" s="211"/>
      <c r="I109" s="211"/>
      <c r="J109" s="211"/>
      <c r="K109" s="211"/>
      <c r="L109" s="211"/>
      <c r="M109" s="211"/>
      <c r="N109" s="211"/>
      <c r="O109" s="211"/>
    </row>
    <row r="110">
      <c r="A110" s="213" t="s">
        <v>220</v>
      </c>
      <c r="B110" s="213" t="s">
        <v>38</v>
      </c>
      <c r="C110" s="213">
        <v>27607.0</v>
      </c>
      <c r="D110" s="210"/>
      <c r="E110" s="210"/>
      <c r="F110" s="210"/>
      <c r="G110" s="211"/>
      <c r="H110" s="211"/>
      <c r="I110" s="211"/>
      <c r="J110" s="211"/>
      <c r="K110" s="211"/>
      <c r="L110" s="211"/>
      <c r="M110" s="211"/>
      <c r="N110" s="211"/>
      <c r="O110" s="211"/>
    </row>
    <row r="111">
      <c r="A111" s="213" t="s">
        <v>85</v>
      </c>
      <c r="B111" s="213" t="s">
        <v>86</v>
      </c>
      <c r="C111" s="213">
        <v>27591.0</v>
      </c>
      <c r="D111" s="210"/>
      <c r="E111" s="210"/>
      <c r="F111" s="210"/>
      <c r="G111" s="211"/>
      <c r="H111" s="211"/>
      <c r="I111" s="211"/>
      <c r="J111" s="211"/>
      <c r="K111" s="211"/>
      <c r="L111" s="211"/>
      <c r="M111" s="211"/>
      <c r="N111" s="211"/>
      <c r="O111" s="211"/>
    </row>
    <row r="112">
      <c r="A112" s="213" t="s">
        <v>434</v>
      </c>
      <c r="B112" s="213" t="s">
        <v>51</v>
      </c>
      <c r="C112" s="213">
        <v>27523.0</v>
      </c>
      <c r="D112" s="210"/>
      <c r="E112" s="210"/>
      <c r="F112" s="210"/>
      <c r="G112" s="211"/>
      <c r="H112" s="211"/>
      <c r="I112" s="211"/>
      <c r="J112" s="211"/>
      <c r="K112" s="211"/>
      <c r="L112" s="211"/>
      <c r="M112" s="211"/>
      <c r="N112" s="211"/>
      <c r="O112" s="211"/>
    </row>
    <row r="113">
      <c r="A113" s="213" t="s">
        <v>404</v>
      </c>
      <c r="B113" s="213" t="s">
        <v>38</v>
      </c>
      <c r="C113" s="213">
        <v>27615.0</v>
      </c>
      <c r="D113" s="210"/>
      <c r="E113" s="210"/>
      <c r="F113" s="210"/>
      <c r="G113" s="211"/>
      <c r="H113" s="211"/>
      <c r="I113" s="211"/>
      <c r="J113" s="211"/>
      <c r="K113" s="211"/>
      <c r="L113" s="211"/>
      <c r="M113" s="211"/>
      <c r="N113" s="211"/>
      <c r="O113" s="211"/>
    </row>
    <row r="114">
      <c r="A114" s="213" t="s">
        <v>210</v>
      </c>
      <c r="B114" s="213" t="s">
        <v>38</v>
      </c>
      <c r="C114" s="213">
        <v>27613.0</v>
      </c>
      <c r="D114" s="210"/>
      <c r="E114" s="210"/>
      <c r="F114" s="210"/>
      <c r="G114" s="211"/>
      <c r="H114" s="211"/>
      <c r="I114" s="211"/>
      <c r="J114" s="211"/>
      <c r="K114" s="211"/>
      <c r="L114" s="211"/>
      <c r="M114" s="211"/>
      <c r="N114" s="211"/>
      <c r="O114" s="211"/>
    </row>
    <row r="115">
      <c r="A115" s="213" t="s">
        <v>203</v>
      </c>
      <c r="B115" s="213" t="s">
        <v>38</v>
      </c>
      <c r="C115" s="213">
        <v>27613.0</v>
      </c>
      <c r="D115" s="210"/>
      <c r="E115" s="210"/>
      <c r="F115" s="210"/>
      <c r="G115" s="211"/>
      <c r="H115" s="211"/>
      <c r="I115" s="211"/>
      <c r="J115" s="211"/>
      <c r="K115" s="211"/>
      <c r="L115" s="211"/>
      <c r="M115" s="211"/>
      <c r="N115" s="211"/>
      <c r="O115" s="211"/>
    </row>
    <row r="116">
      <c r="A116" s="213" t="s">
        <v>158</v>
      </c>
      <c r="B116" s="213" t="s">
        <v>38</v>
      </c>
      <c r="C116" s="213">
        <v>27613.0</v>
      </c>
      <c r="D116" s="210"/>
      <c r="E116" s="210"/>
      <c r="F116" s="210"/>
      <c r="G116" s="211"/>
      <c r="H116" s="211"/>
      <c r="I116" s="211"/>
      <c r="J116" s="211"/>
      <c r="K116" s="211"/>
      <c r="L116" s="211"/>
      <c r="M116" s="211"/>
      <c r="N116" s="211"/>
      <c r="O116" s="211"/>
    </row>
    <row r="117">
      <c r="A117" s="213" t="s">
        <v>236</v>
      </c>
      <c r="B117" s="213" t="s">
        <v>38</v>
      </c>
      <c r="C117" s="213">
        <v>27601.0</v>
      </c>
      <c r="D117" s="210"/>
      <c r="E117" s="210"/>
      <c r="F117" s="210"/>
      <c r="G117" s="211"/>
      <c r="H117" s="211"/>
      <c r="I117" s="211"/>
      <c r="J117" s="211"/>
      <c r="K117" s="211"/>
      <c r="L117" s="211"/>
      <c r="M117" s="211"/>
      <c r="N117" s="211"/>
      <c r="O117" s="211"/>
    </row>
    <row r="118">
      <c r="A118" s="213" t="s">
        <v>363</v>
      </c>
      <c r="B118" s="213" t="s">
        <v>62</v>
      </c>
      <c r="C118" s="213">
        <v>27526.0</v>
      </c>
      <c r="D118" s="210"/>
      <c r="E118" s="210"/>
      <c r="F118" s="210"/>
      <c r="G118" s="211"/>
      <c r="H118" s="211"/>
      <c r="I118" s="211"/>
      <c r="J118" s="211"/>
      <c r="K118" s="211"/>
      <c r="L118" s="211"/>
      <c r="M118" s="211"/>
      <c r="N118" s="211"/>
      <c r="O118" s="211"/>
    </row>
    <row r="119">
      <c r="A119" s="213" t="s">
        <v>300</v>
      </c>
      <c r="B119" s="213" t="s">
        <v>43</v>
      </c>
      <c r="C119" s="213">
        <v>27545.0</v>
      </c>
      <c r="D119" s="210"/>
      <c r="E119" s="210"/>
      <c r="F119" s="210"/>
      <c r="G119" s="211"/>
      <c r="H119" s="211"/>
      <c r="I119" s="211"/>
      <c r="J119" s="211"/>
      <c r="K119" s="211"/>
      <c r="L119" s="211"/>
      <c r="M119" s="211"/>
      <c r="N119" s="211"/>
      <c r="O119" s="211"/>
    </row>
    <row r="120">
      <c r="A120" s="213" t="s">
        <v>288</v>
      </c>
      <c r="B120" s="213" t="s">
        <v>38</v>
      </c>
      <c r="C120" s="213">
        <v>27610.0</v>
      </c>
      <c r="D120" s="210"/>
      <c r="E120" s="210"/>
      <c r="F120" s="210"/>
      <c r="G120" s="211"/>
      <c r="H120" s="211"/>
      <c r="I120" s="211"/>
      <c r="J120" s="211"/>
      <c r="K120" s="211"/>
      <c r="L120" s="211"/>
      <c r="M120" s="211"/>
      <c r="N120" s="211"/>
      <c r="O120" s="211"/>
    </row>
    <row r="121">
      <c r="A121" s="213" t="s">
        <v>355</v>
      </c>
      <c r="B121" s="213" t="s">
        <v>51</v>
      </c>
      <c r="C121" s="213">
        <v>27539.0</v>
      </c>
      <c r="D121" s="210"/>
      <c r="E121" s="210"/>
      <c r="F121" s="210"/>
      <c r="G121" s="211"/>
      <c r="H121" s="211"/>
      <c r="I121" s="211"/>
      <c r="J121" s="211"/>
      <c r="K121" s="211"/>
      <c r="L121" s="211"/>
      <c r="M121" s="211"/>
      <c r="N121" s="211"/>
      <c r="O121" s="211"/>
    </row>
    <row r="122">
      <c r="A122" s="213" t="s">
        <v>147</v>
      </c>
      <c r="B122" s="213" t="s">
        <v>38</v>
      </c>
      <c r="C122" s="213">
        <v>27612.0</v>
      </c>
      <c r="D122" s="210"/>
      <c r="E122" s="210"/>
      <c r="F122" s="210"/>
      <c r="G122" s="211"/>
      <c r="H122" s="211"/>
      <c r="I122" s="211"/>
      <c r="J122" s="211"/>
      <c r="K122" s="211"/>
      <c r="L122" s="211"/>
      <c r="M122" s="211"/>
      <c r="N122" s="211"/>
      <c r="O122" s="211"/>
    </row>
    <row r="123">
      <c r="A123" s="213" t="s">
        <v>259</v>
      </c>
      <c r="B123" s="213" t="s">
        <v>38</v>
      </c>
      <c r="C123" s="213">
        <v>27607.0</v>
      </c>
      <c r="D123" s="210"/>
      <c r="E123" s="210"/>
      <c r="F123" s="210"/>
      <c r="G123" s="211"/>
      <c r="H123" s="211"/>
      <c r="I123" s="211"/>
      <c r="J123" s="211"/>
      <c r="K123" s="211"/>
      <c r="L123" s="211"/>
      <c r="M123" s="211"/>
      <c r="N123" s="211"/>
      <c r="O123" s="211"/>
    </row>
    <row r="124">
      <c r="A124" s="213" t="s">
        <v>600</v>
      </c>
      <c r="B124" s="213" t="s">
        <v>38</v>
      </c>
      <c r="C124" s="213">
        <v>27610.0</v>
      </c>
      <c r="D124" s="210"/>
      <c r="E124" s="210"/>
      <c r="F124" s="210"/>
      <c r="G124" s="211"/>
      <c r="H124" s="211"/>
      <c r="I124" s="211"/>
      <c r="J124" s="211"/>
      <c r="K124" s="211"/>
      <c r="L124" s="211"/>
      <c r="M124" s="211"/>
      <c r="N124" s="211"/>
      <c r="O124" s="211"/>
    </row>
    <row r="125">
      <c r="A125" s="213" t="s">
        <v>66</v>
      </c>
      <c r="B125" s="213" t="s">
        <v>51</v>
      </c>
      <c r="C125" s="213">
        <v>27539.0</v>
      </c>
      <c r="D125" s="210"/>
      <c r="E125" s="210"/>
      <c r="F125" s="210"/>
      <c r="G125" s="211"/>
      <c r="H125" s="211"/>
      <c r="I125" s="211"/>
      <c r="J125" s="211"/>
      <c r="K125" s="211"/>
      <c r="L125" s="211"/>
      <c r="M125" s="211"/>
      <c r="N125" s="211"/>
      <c r="O125" s="211"/>
    </row>
    <row r="126">
      <c r="A126" s="212" t="s">
        <v>601</v>
      </c>
      <c r="B126" s="212" t="s">
        <v>602</v>
      </c>
      <c r="C126" s="212">
        <v>27539.0</v>
      </c>
      <c r="D126" s="210"/>
      <c r="E126" s="210"/>
      <c r="F126" s="210"/>
      <c r="G126" s="211"/>
      <c r="H126" s="211"/>
      <c r="I126" s="211"/>
      <c r="J126" s="211"/>
      <c r="K126" s="211"/>
      <c r="L126" s="211"/>
      <c r="M126" s="211"/>
      <c r="N126" s="211"/>
      <c r="O126" s="211"/>
    </row>
    <row r="127">
      <c r="A127" s="213" t="s">
        <v>65</v>
      </c>
      <c r="B127" s="213" t="s">
        <v>51</v>
      </c>
      <c r="C127" s="213">
        <v>27539.0</v>
      </c>
      <c r="D127" s="210"/>
      <c r="E127" s="210"/>
      <c r="F127" s="210"/>
      <c r="G127" s="211"/>
      <c r="H127" s="211"/>
      <c r="I127" s="211"/>
      <c r="J127" s="211"/>
      <c r="K127" s="211"/>
      <c r="L127" s="211"/>
      <c r="M127" s="211"/>
      <c r="N127" s="211"/>
      <c r="O127" s="211"/>
    </row>
    <row r="128">
      <c r="A128" s="213" t="s">
        <v>83</v>
      </c>
      <c r="B128" s="213" t="s">
        <v>38</v>
      </c>
      <c r="C128" s="213">
        <v>27609.0</v>
      </c>
      <c r="D128" s="210"/>
      <c r="E128" s="210"/>
      <c r="F128" s="210"/>
      <c r="G128" s="211"/>
      <c r="H128" s="211"/>
      <c r="I128" s="211"/>
      <c r="J128" s="211"/>
      <c r="K128" s="211"/>
      <c r="L128" s="211"/>
      <c r="M128" s="211"/>
      <c r="N128" s="211"/>
      <c r="O128" s="211"/>
    </row>
    <row r="129">
      <c r="A129" s="213" t="s">
        <v>70</v>
      </c>
      <c r="B129" s="213" t="s">
        <v>38</v>
      </c>
      <c r="C129" s="213">
        <v>27615.0</v>
      </c>
      <c r="D129" s="210"/>
      <c r="E129" s="210"/>
      <c r="F129" s="210"/>
      <c r="G129" s="211"/>
      <c r="H129" s="211"/>
      <c r="I129" s="211"/>
      <c r="J129" s="211"/>
      <c r="K129" s="211"/>
      <c r="L129" s="211"/>
      <c r="M129" s="211"/>
      <c r="N129" s="211"/>
      <c r="O129" s="211"/>
    </row>
    <row r="130">
      <c r="A130" s="213" t="s">
        <v>603</v>
      </c>
      <c r="B130" s="213" t="s">
        <v>107</v>
      </c>
      <c r="C130" s="213">
        <v>27519.0</v>
      </c>
      <c r="D130" s="210"/>
      <c r="E130" s="210"/>
      <c r="F130" s="210"/>
      <c r="G130" s="211"/>
      <c r="H130" s="211"/>
      <c r="I130" s="211"/>
      <c r="J130" s="211"/>
      <c r="K130" s="211"/>
      <c r="L130" s="211"/>
      <c r="M130" s="211"/>
      <c r="N130" s="211"/>
      <c r="O130" s="211"/>
    </row>
    <row r="131">
      <c r="A131" s="213" t="s">
        <v>144</v>
      </c>
      <c r="B131" s="213" t="s">
        <v>107</v>
      </c>
      <c r="C131" s="213">
        <v>27519.0</v>
      </c>
      <c r="D131" s="210"/>
      <c r="E131" s="210"/>
      <c r="F131" s="210"/>
      <c r="G131" s="211"/>
      <c r="H131" s="211"/>
      <c r="I131" s="211"/>
      <c r="J131" s="211"/>
      <c r="K131" s="211"/>
      <c r="L131" s="211"/>
      <c r="M131" s="211"/>
      <c r="N131" s="211"/>
      <c r="O131" s="211"/>
    </row>
    <row r="132">
      <c r="A132" s="213" t="s">
        <v>360</v>
      </c>
      <c r="B132" s="213" t="s">
        <v>38</v>
      </c>
      <c r="C132" s="213">
        <v>27601.0</v>
      </c>
      <c r="D132" s="210"/>
      <c r="E132" s="210"/>
      <c r="F132" s="210"/>
      <c r="G132" s="211"/>
      <c r="H132" s="211"/>
      <c r="I132" s="211"/>
      <c r="J132" s="211"/>
      <c r="K132" s="211"/>
      <c r="L132" s="211"/>
      <c r="M132" s="211"/>
      <c r="N132" s="211"/>
      <c r="O132" s="211"/>
    </row>
    <row r="133">
      <c r="A133" s="213" t="s">
        <v>408</v>
      </c>
      <c r="B133" s="213" t="s">
        <v>165</v>
      </c>
      <c r="C133" s="213">
        <v>27560.0</v>
      </c>
      <c r="D133" s="210"/>
      <c r="E133" s="210"/>
      <c r="F133" s="210"/>
      <c r="G133" s="211"/>
      <c r="H133" s="211"/>
      <c r="I133" s="211"/>
      <c r="J133" s="211"/>
      <c r="K133" s="211"/>
      <c r="L133" s="211"/>
      <c r="M133" s="211"/>
      <c r="N133" s="211"/>
      <c r="O133" s="211"/>
    </row>
    <row r="134">
      <c r="A134" s="213" t="s">
        <v>604</v>
      </c>
      <c r="B134" s="213" t="s">
        <v>574</v>
      </c>
      <c r="C134" s="213" t="s">
        <v>574</v>
      </c>
      <c r="D134" s="210"/>
      <c r="E134" s="210"/>
      <c r="F134" s="210"/>
      <c r="G134" s="211"/>
      <c r="H134" s="211"/>
      <c r="I134" s="211"/>
      <c r="J134" s="211"/>
      <c r="K134" s="211"/>
      <c r="L134" s="211"/>
      <c r="M134" s="211"/>
      <c r="N134" s="211"/>
      <c r="O134" s="211"/>
    </row>
    <row r="135">
      <c r="A135" s="213" t="s">
        <v>605</v>
      </c>
      <c r="B135" s="213" t="s">
        <v>38</v>
      </c>
      <c r="C135" s="213">
        <v>27607.0</v>
      </c>
      <c r="D135" s="210"/>
      <c r="E135" s="210"/>
      <c r="F135" s="210"/>
      <c r="G135" s="211"/>
      <c r="H135" s="211"/>
      <c r="I135" s="211"/>
      <c r="J135" s="211"/>
      <c r="K135" s="211"/>
      <c r="L135" s="211"/>
      <c r="M135" s="211"/>
      <c r="N135" s="211"/>
      <c r="O135" s="211"/>
    </row>
    <row r="136">
      <c r="A136" s="213" t="s">
        <v>606</v>
      </c>
      <c r="B136" s="213" t="s">
        <v>38</v>
      </c>
      <c r="C136" s="213">
        <v>27603.0</v>
      </c>
      <c r="D136" s="210"/>
      <c r="E136" s="210"/>
      <c r="F136" s="210"/>
      <c r="G136" s="211"/>
      <c r="H136" s="211"/>
      <c r="I136" s="211"/>
      <c r="J136" s="211"/>
      <c r="K136" s="211"/>
      <c r="L136" s="211"/>
      <c r="M136" s="211"/>
      <c r="N136" s="211"/>
      <c r="O136" s="211"/>
    </row>
    <row r="137">
      <c r="A137" s="213" t="s">
        <v>607</v>
      </c>
      <c r="B137" s="213" t="s">
        <v>38</v>
      </c>
      <c r="C137" s="213" t="s">
        <v>574</v>
      </c>
      <c r="D137" s="210"/>
      <c r="E137" s="210"/>
      <c r="F137" s="210"/>
      <c r="G137" s="211"/>
      <c r="H137" s="211"/>
      <c r="I137" s="211"/>
      <c r="J137" s="211"/>
      <c r="K137" s="211"/>
      <c r="L137" s="211"/>
      <c r="M137" s="211"/>
      <c r="N137" s="211"/>
      <c r="O137" s="211"/>
    </row>
    <row r="138">
      <c r="A138" s="213" t="s">
        <v>608</v>
      </c>
      <c r="B138" s="213" t="s">
        <v>609</v>
      </c>
      <c r="C138" s="213" t="s">
        <v>574</v>
      </c>
      <c r="D138" s="210"/>
      <c r="E138" s="210"/>
      <c r="F138" s="210"/>
      <c r="G138" s="211"/>
      <c r="H138" s="211"/>
      <c r="I138" s="211"/>
      <c r="J138" s="211"/>
      <c r="K138" s="211"/>
      <c r="L138" s="211"/>
      <c r="M138" s="211"/>
      <c r="N138" s="211"/>
      <c r="O138" s="211"/>
    </row>
    <row r="139">
      <c r="A139" s="213" t="s">
        <v>338</v>
      </c>
      <c r="B139" s="213" t="s">
        <v>38</v>
      </c>
      <c r="C139" s="213">
        <v>27614.0</v>
      </c>
      <c r="D139" s="210"/>
      <c r="E139" s="210"/>
      <c r="F139" s="210"/>
      <c r="G139" s="211"/>
      <c r="H139" s="211"/>
      <c r="I139" s="211"/>
      <c r="J139" s="211"/>
      <c r="K139" s="211"/>
      <c r="L139" s="211"/>
      <c r="M139" s="211"/>
      <c r="N139" s="211"/>
      <c r="O139" s="211"/>
    </row>
    <row r="140">
      <c r="A140" s="213" t="s">
        <v>299</v>
      </c>
      <c r="B140" s="213" t="s">
        <v>109</v>
      </c>
      <c r="C140" s="213">
        <v>27529.0</v>
      </c>
      <c r="D140" s="210"/>
      <c r="E140" s="210"/>
      <c r="F140" s="210"/>
      <c r="G140" s="211"/>
      <c r="H140" s="211"/>
      <c r="I140" s="211"/>
      <c r="J140" s="211"/>
      <c r="K140" s="211"/>
      <c r="L140" s="211"/>
      <c r="M140" s="211"/>
      <c r="N140" s="211"/>
      <c r="O140" s="211"/>
    </row>
    <row r="141">
      <c r="A141" s="213" t="s">
        <v>254</v>
      </c>
      <c r="B141" s="213" t="s">
        <v>38</v>
      </c>
      <c r="C141" s="213">
        <v>27615.0</v>
      </c>
      <c r="D141" s="210"/>
      <c r="E141" s="210"/>
      <c r="F141" s="210"/>
      <c r="G141" s="211"/>
      <c r="H141" s="211"/>
      <c r="I141" s="211"/>
      <c r="J141" s="211"/>
      <c r="K141" s="211"/>
      <c r="L141" s="211"/>
      <c r="M141" s="211"/>
      <c r="N141" s="211"/>
      <c r="O141" s="211"/>
    </row>
    <row r="142">
      <c r="A142" s="213" t="s">
        <v>290</v>
      </c>
      <c r="B142" s="213" t="s">
        <v>107</v>
      </c>
      <c r="C142" s="213">
        <v>27513.0</v>
      </c>
      <c r="D142" s="210"/>
      <c r="E142" s="210"/>
      <c r="F142" s="210"/>
      <c r="G142" s="211"/>
      <c r="H142" s="211"/>
      <c r="I142" s="211"/>
      <c r="J142" s="211"/>
      <c r="K142" s="211"/>
      <c r="L142" s="211"/>
      <c r="M142" s="211"/>
      <c r="N142" s="211"/>
      <c r="O142" s="211"/>
    </row>
    <row r="143">
      <c r="A143" s="213" t="s">
        <v>610</v>
      </c>
      <c r="B143" s="213" t="s">
        <v>38</v>
      </c>
      <c r="C143" s="213" t="s">
        <v>574</v>
      </c>
      <c r="D143" s="210"/>
      <c r="E143" s="213" t="s">
        <v>575</v>
      </c>
      <c r="F143" s="210"/>
      <c r="G143" s="211"/>
      <c r="H143" s="211"/>
      <c r="I143" s="211"/>
      <c r="J143" s="211"/>
      <c r="K143" s="211"/>
      <c r="L143" s="211"/>
      <c r="M143" s="211"/>
      <c r="N143" s="211"/>
      <c r="O143" s="211"/>
    </row>
    <row r="144">
      <c r="A144" s="213" t="s">
        <v>295</v>
      </c>
      <c r="B144" s="213" t="s">
        <v>38</v>
      </c>
      <c r="C144" s="213">
        <v>27606.0</v>
      </c>
      <c r="D144" s="210"/>
      <c r="E144" s="210"/>
      <c r="F144" s="210"/>
      <c r="G144" s="211"/>
      <c r="H144" s="211"/>
      <c r="I144" s="211"/>
      <c r="J144" s="211"/>
      <c r="K144" s="211"/>
      <c r="L144" s="211"/>
      <c r="M144" s="211"/>
      <c r="N144" s="211"/>
      <c r="O144" s="211"/>
    </row>
    <row r="145">
      <c r="A145" s="214" t="s">
        <v>611</v>
      </c>
      <c r="B145" s="214" t="s">
        <v>54</v>
      </c>
      <c r="C145" s="214">
        <v>27539.0</v>
      </c>
      <c r="D145" s="210"/>
      <c r="E145" s="210"/>
      <c r="F145" s="210"/>
      <c r="G145" s="211"/>
      <c r="H145" s="211"/>
      <c r="I145" s="211"/>
      <c r="J145" s="211"/>
      <c r="K145" s="211"/>
      <c r="L145" s="211"/>
      <c r="M145" s="211"/>
      <c r="N145" s="211"/>
      <c r="O145" s="211"/>
    </row>
    <row r="146">
      <c r="A146" s="214" t="s">
        <v>612</v>
      </c>
      <c r="B146" s="214" t="s">
        <v>38</v>
      </c>
      <c r="C146" s="214">
        <v>27518.0</v>
      </c>
      <c r="D146" s="210"/>
      <c r="E146" s="210"/>
      <c r="F146" s="210"/>
      <c r="G146" s="211"/>
      <c r="H146" s="211"/>
      <c r="I146" s="211"/>
      <c r="J146" s="211"/>
      <c r="K146" s="211"/>
      <c r="L146" s="211"/>
      <c r="M146" s="211"/>
      <c r="N146" s="211"/>
      <c r="O146" s="211"/>
    </row>
    <row r="147">
      <c r="A147" s="213" t="s">
        <v>393</v>
      </c>
      <c r="B147" s="213" t="s">
        <v>38</v>
      </c>
      <c r="C147" s="213">
        <v>27607.0</v>
      </c>
      <c r="D147" s="210"/>
      <c r="E147" s="210"/>
      <c r="F147" s="210"/>
      <c r="G147" s="211"/>
      <c r="H147" s="211"/>
      <c r="I147" s="211"/>
      <c r="J147" s="211"/>
      <c r="K147" s="211"/>
      <c r="L147" s="211"/>
      <c r="M147" s="211"/>
      <c r="N147" s="211"/>
      <c r="O147" s="211"/>
    </row>
    <row r="148">
      <c r="A148" s="213" t="s">
        <v>613</v>
      </c>
      <c r="B148" s="213" t="s">
        <v>51</v>
      </c>
      <c r="C148" s="213">
        <v>27502.0</v>
      </c>
      <c r="D148" s="210"/>
      <c r="E148" s="210"/>
      <c r="F148" s="210"/>
      <c r="G148" s="211"/>
      <c r="H148" s="211"/>
      <c r="I148" s="211"/>
      <c r="J148" s="211"/>
      <c r="K148" s="211"/>
      <c r="L148" s="211"/>
      <c r="M148" s="211"/>
      <c r="N148" s="211"/>
      <c r="O148" s="211"/>
    </row>
    <row r="149">
      <c r="A149" s="213" t="s">
        <v>614</v>
      </c>
      <c r="B149" s="213" t="s">
        <v>38</v>
      </c>
      <c r="C149" s="213" t="s">
        <v>574</v>
      </c>
      <c r="D149" s="210"/>
      <c r="E149" s="210"/>
      <c r="F149" s="210"/>
      <c r="G149" s="211"/>
      <c r="H149" s="211"/>
      <c r="I149" s="211"/>
      <c r="J149" s="211"/>
      <c r="K149" s="211"/>
      <c r="L149" s="211"/>
      <c r="M149" s="211"/>
      <c r="N149" s="211"/>
      <c r="O149" s="211"/>
    </row>
    <row r="150">
      <c r="A150" s="213" t="s">
        <v>615</v>
      </c>
      <c r="B150" s="213" t="s">
        <v>38</v>
      </c>
      <c r="C150" s="213" t="s">
        <v>574</v>
      </c>
      <c r="D150" s="210"/>
      <c r="E150" s="213" t="s">
        <v>575</v>
      </c>
      <c r="F150" s="210"/>
      <c r="G150" s="211"/>
      <c r="H150" s="211"/>
      <c r="I150" s="211"/>
      <c r="J150" s="211"/>
      <c r="K150" s="211"/>
      <c r="L150" s="211"/>
      <c r="M150" s="211"/>
      <c r="N150" s="211"/>
      <c r="O150" s="211"/>
    </row>
    <row r="151">
      <c r="A151" s="213" t="s">
        <v>376</v>
      </c>
      <c r="B151" s="213" t="s">
        <v>107</v>
      </c>
      <c r="C151" s="213">
        <v>27519.0</v>
      </c>
      <c r="D151" s="210"/>
      <c r="E151" s="210"/>
      <c r="F151" s="210"/>
      <c r="G151" s="211"/>
      <c r="H151" s="211"/>
      <c r="I151" s="211"/>
      <c r="J151" s="211"/>
      <c r="K151" s="211"/>
      <c r="L151" s="211"/>
      <c r="M151" s="211"/>
      <c r="N151" s="211"/>
      <c r="O151" s="211"/>
    </row>
    <row r="152">
      <c r="A152" s="213" t="s">
        <v>268</v>
      </c>
      <c r="B152" s="213" t="s">
        <v>38</v>
      </c>
      <c r="C152" s="213">
        <v>27605.0</v>
      </c>
      <c r="D152" s="210"/>
      <c r="E152" s="210"/>
      <c r="F152" s="210"/>
      <c r="G152" s="211"/>
      <c r="H152" s="211"/>
      <c r="I152" s="211"/>
      <c r="J152" s="211"/>
      <c r="K152" s="211"/>
      <c r="L152" s="211"/>
      <c r="M152" s="211"/>
      <c r="N152" s="211"/>
      <c r="O152" s="211"/>
    </row>
    <row r="153">
      <c r="A153" s="213" t="s">
        <v>104</v>
      </c>
      <c r="B153" s="213" t="s">
        <v>38</v>
      </c>
      <c r="C153" s="213" t="s">
        <v>574</v>
      </c>
      <c r="D153" s="210"/>
      <c r="E153" s="210"/>
      <c r="F153" s="210"/>
      <c r="G153" s="211"/>
      <c r="H153" s="211"/>
      <c r="I153" s="211"/>
      <c r="J153" s="211"/>
      <c r="K153" s="211"/>
      <c r="L153" s="211"/>
      <c r="M153" s="211"/>
      <c r="N153" s="211"/>
      <c r="O153" s="211"/>
    </row>
    <row r="154">
      <c r="A154" s="212" t="s">
        <v>616</v>
      </c>
      <c r="B154" s="212" t="s">
        <v>38</v>
      </c>
      <c r="C154" s="212">
        <v>27603.0</v>
      </c>
      <c r="D154" s="210"/>
      <c r="E154" s="210"/>
      <c r="F154" s="210"/>
      <c r="G154" s="211"/>
      <c r="H154" s="211"/>
      <c r="I154" s="211"/>
      <c r="J154" s="211"/>
      <c r="K154" s="211"/>
      <c r="L154" s="211"/>
      <c r="M154" s="211"/>
      <c r="N154" s="211"/>
      <c r="O154" s="211"/>
    </row>
    <row r="155">
      <c r="A155" s="213" t="s">
        <v>106</v>
      </c>
      <c r="B155" s="213" t="s">
        <v>107</v>
      </c>
      <c r="C155" s="213">
        <v>25718.0</v>
      </c>
      <c r="D155" s="210"/>
      <c r="E155" s="210"/>
      <c r="F155" s="210"/>
      <c r="G155" s="211"/>
      <c r="H155" s="211"/>
      <c r="I155" s="211"/>
      <c r="J155" s="211"/>
      <c r="K155" s="211"/>
      <c r="L155" s="211"/>
      <c r="M155" s="211"/>
      <c r="N155" s="211"/>
      <c r="O155" s="211"/>
    </row>
    <row r="156">
      <c r="A156" s="212" t="s">
        <v>617</v>
      </c>
      <c r="B156" s="212" t="s">
        <v>38</v>
      </c>
      <c r="C156" s="212">
        <v>27617.0</v>
      </c>
      <c r="D156" s="210"/>
      <c r="E156" s="210"/>
      <c r="F156" s="210"/>
      <c r="G156" s="211"/>
      <c r="H156" s="211"/>
      <c r="I156" s="211"/>
      <c r="J156" s="211"/>
      <c r="K156" s="211"/>
      <c r="L156" s="211"/>
      <c r="M156" s="211"/>
      <c r="N156" s="211"/>
      <c r="O156" s="211"/>
    </row>
    <row r="157">
      <c r="A157" s="212" t="s">
        <v>330</v>
      </c>
      <c r="B157" s="212" t="s">
        <v>38</v>
      </c>
      <c r="C157" s="212">
        <v>27560.0</v>
      </c>
      <c r="D157" s="210"/>
      <c r="E157" s="210"/>
      <c r="F157" s="210"/>
      <c r="G157" s="211"/>
      <c r="H157" s="211"/>
      <c r="I157" s="211"/>
      <c r="J157" s="211"/>
      <c r="K157" s="211"/>
      <c r="L157" s="211"/>
      <c r="M157" s="211"/>
      <c r="N157" s="211"/>
      <c r="O157" s="211"/>
    </row>
    <row r="158">
      <c r="A158" s="213" t="s">
        <v>419</v>
      </c>
      <c r="B158" s="213" t="s">
        <v>38</v>
      </c>
      <c r="C158" s="213">
        <v>27614.0</v>
      </c>
      <c r="D158" s="210"/>
      <c r="E158" s="210"/>
      <c r="F158" s="210"/>
      <c r="G158" s="211"/>
      <c r="H158" s="211"/>
      <c r="I158" s="211"/>
      <c r="J158" s="211"/>
      <c r="K158" s="211"/>
      <c r="L158" s="211"/>
      <c r="M158" s="211"/>
      <c r="N158" s="211"/>
      <c r="O158" s="211"/>
    </row>
    <row r="159">
      <c r="A159" s="213" t="s">
        <v>618</v>
      </c>
      <c r="B159" s="213" t="s">
        <v>38</v>
      </c>
      <c r="C159" s="213" t="s">
        <v>574</v>
      </c>
      <c r="D159" s="210"/>
      <c r="E159" s="213" t="s">
        <v>575</v>
      </c>
      <c r="F159" s="210"/>
      <c r="G159" s="211"/>
      <c r="H159" s="211"/>
      <c r="I159" s="211"/>
      <c r="J159" s="211"/>
      <c r="K159" s="211"/>
      <c r="L159" s="211"/>
      <c r="M159" s="211"/>
      <c r="N159" s="211"/>
      <c r="O159" s="211"/>
    </row>
    <row r="160">
      <c r="A160" s="213" t="s">
        <v>37</v>
      </c>
      <c r="B160" s="213" t="s">
        <v>38</v>
      </c>
      <c r="C160" s="213">
        <v>27610.0</v>
      </c>
      <c r="D160" s="210"/>
      <c r="E160" s="210"/>
      <c r="F160" s="210"/>
      <c r="G160" s="211"/>
      <c r="H160" s="211"/>
      <c r="I160" s="211"/>
      <c r="J160" s="211"/>
      <c r="K160" s="211"/>
      <c r="L160" s="211"/>
      <c r="M160" s="211"/>
      <c r="N160" s="211"/>
      <c r="O160" s="211"/>
    </row>
    <row r="161">
      <c r="A161" s="213" t="s">
        <v>278</v>
      </c>
      <c r="B161" s="213" t="s">
        <v>38</v>
      </c>
      <c r="C161" s="213">
        <v>27610.0</v>
      </c>
      <c r="D161" s="210"/>
      <c r="E161" s="210"/>
      <c r="F161" s="210"/>
      <c r="G161" s="211"/>
      <c r="H161" s="211"/>
      <c r="I161" s="211"/>
      <c r="J161" s="211"/>
      <c r="K161" s="211"/>
      <c r="L161" s="211"/>
      <c r="M161" s="211"/>
      <c r="N161" s="211"/>
      <c r="O161" s="211"/>
    </row>
    <row r="162">
      <c r="A162" s="215" t="s">
        <v>619</v>
      </c>
      <c r="B162" s="213" t="s">
        <v>38</v>
      </c>
      <c r="C162" s="213">
        <v>27610.0</v>
      </c>
      <c r="D162" s="210"/>
      <c r="E162" s="210"/>
      <c r="F162" s="210"/>
      <c r="G162" s="211"/>
      <c r="H162" s="211"/>
      <c r="I162" s="211"/>
      <c r="J162" s="211"/>
      <c r="K162" s="211"/>
      <c r="L162" s="211"/>
      <c r="M162" s="211"/>
      <c r="N162" s="211"/>
      <c r="O162" s="211"/>
    </row>
    <row r="163">
      <c r="A163" s="213" t="s">
        <v>620</v>
      </c>
      <c r="B163" s="213" t="s">
        <v>89</v>
      </c>
      <c r="C163" s="213" t="s">
        <v>574</v>
      </c>
      <c r="D163" s="210"/>
      <c r="E163" s="213" t="s">
        <v>575</v>
      </c>
      <c r="F163" s="210"/>
      <c r="G163" s="211"/>
      <c r="H163" s="211"/>
      <c r="I163" s="211"/>
      <c r="J163" s="211"/>
      <c r="K163" s="211"/>
      <c r="L163" s="211"/>
      <c r="M163" s="211"/>
      <c r="N163" s="211"/>
      <c r="O163" s="211"/>
    </row>
    <row r="164">
      <c r="A164" s="213" t="s">
        <v>621</v>
      </c>
      <c r="B164" s="213" t="s">
        <v>89</v>
      </c>
      <c r="C164" s="213" t="s">
        <v>574</v>
      </c>
      <c r="D164" s="210"/>
      <c r="E164" s="210"/>
      <c r="F164" s="210"/>
      <c r="G164" s="211"/>
      <c r="H164" s="211"/>
      <c r="I164" s="211"/>
      <c r="J164" s="211"/>
      <c r="K164" s="211"/>
      <c r="L164" s="211"/>
      <c r="M164" s="211"/>
      <c r="N164" s="211"/>
      <c r="O164" s="211"/>
    </row>
    <row r="165">
      <c r="A165" s="213" t="s">
        <v>307</v>
      </c>
      <c r="B165" s="213" t="s">
        <v>109</v>
      </c>
      <c r="C165" s="213">
        <v>27529.0</v>
      </c>
      <c r="D165" s="210"/>
      <c r="E165" s="210"/>
      <c r="F165" s="210"/>
      <c r="G165" s="211"/>
      <c r="H165" s="211"/>
      <c r="I165" s="211"/>
      <c r="J165" s="211"/>
      <c r="K165" s="211"/>
      <c r="L165" s="211"/>
      <c r="M165" s="211"/>
      <c r="N165" s="211"/>
      <c r="O165" s="211"/>
    </row>
    <row r="166">
      <c r="A166" s="213" t="s">
        <v>176</v>
      </c>
      <c r="B166" s="213" t="s">
        <v>107</v>
      </c>
      <c r="C166" s="213">
        <v>27513.0</v>
      </c>
      <c r="D166" s="210"/>
      <c r="E166" s="210"/>
      <c r="F166" s="210"/>
      <c r="G166" s="211"/>
      <c r="H166" s="211"/>
      <c r="I166" s="211"/>
      <c r="J166" s="211"/>
      <c r="K166" s="211"/>
      <c r="L166" s="211"/>
      <c r="M166" s="211"/>
      <c r="N166" s="211"/>
      <c r="O166" s="211"/>
    </row>
    <row r="167">
      <c r="A167" s="213" t="s">
        <v>177</v>
      </c>
      <c r="B167" s="213" t="s">
        <v>107</v>
      </c>
      <c r="C167" s="213">
        <v>27513.0</v>
      </c>
      <c r="D167" s="210"/>
      <c r="E167" s="210"/>
      <c r="F167" s="210"/>
      <c r="G167" s="211"/>
      <c r="H167" s="211"/>
      <c r="I167" s="211"/>
      <c r="J167" s="211"/>
      <c r="K167" s="211"/>
      <c r="L167" s="211"/>
      <c r="M167" s="211"/>
      <c r="N167" s="211"/>
      <c r="O167" s="211"/>
    </row>
    <row r="168">
      <c r="A168" s="213" t="s">
        <v>75</v>
      </c>
      <c r="B168" s="213" t="s">
        <v>74</v>
      </c>
      <c r="C168" s="213">
        <v>27587.0</v>
      </c>
      <c r="D168" s="210"/>
      <c r="E168" s="210"/>
      <c r="F168" s="210"/>
      <c r="G168" s="211"/>
      <c r="H168" s="211"/>
      <c r="I168" s="211"/>
      <c r="J168" s="211"/>
      <c r="K168" s="211"/>
      <c r="L168" s="211"/>
      <c r="M168" s="211"/>
      <c r="N168" s="211"/>
      <c r="O168" s="211"/>
    </row>
    <row r="169">
      <c r="A169" s="213" t="s">
        <v>311</v>
      </c>
      <c r="B169" s="213" t="s">
        <v>38</v>
      </c>
      <c r="C169" s="213">
        <v>27616.0</v>
      </c>
      <c r="D169" s="210"/>
      <c r="E169" s="210"/>
      <c r="F169" s="210"/>
      <c r="G169" s="211"/>
      <c r="H169" s="211"/>
      <c r="I169" s="211"/>
      <c r="J169" s="211"/>
      <c r="K169" s="211"/>
      <c r="L169" s="211"/>
      <c r="M169" s="211"/>
      <c r="N169" s="211"/>
      <c r="O169" s="211"/>
    </row>
    <row r="170">
      <c r="A170" s="212" t="s">
        <v>98</v>
      </c>
      <c r="B170" s="212" t="s">
        <v>38</v>
      </c>
      <c r="C170" s="212">
        <v>27616.0</v>
      </c>
      <c r="D170" s="210"/>
      <c r="E170" s="210"/>
      <c r="F170" s="210"/>
      <c r="G170" s="211"/>
      <c r="H170" s="211"/>
      <c r="I170" s="211"/>
      <c r="J170" s="211"/>
      <c r="K170" s="211"/>
      <c r="L170" s="211"/>
      <c r="M170" s="211"/>
      <c r="N170" s="211"/>
      <c r="O170" s="211"/>
    </row>
    <row r="171">
      <c r="A171" s="213" t="s">
        <v>274</v>
      </c>
      <c r="B171" s="213" t="s">
        <v>38</v>
      </c>
      <c r="C171" s="213">
        <v>27610.0</v>
      </c>
      <c r="D171" s="210"/>
      <c r="E171" s="210"/>
      <c r="F171" s="210"/>
      <c r="G171" s="211"/>
      <c r="H171" s="211"/>
      <c r="I171" s="211"/>
      <c r="J171" s="211"/>
      <c r="K171" s="211"/>
      <c r="L171" s="211"/>
      <c r="M171" s="211"/>
      <c r="N171" s="211"/>
      <c r="O171" s="211"/>
    </row>
    <row r="172">
      <c r="A172" s="212" t="s">
        <v>112</v>
      </c>
      <c r="B172" s="212" t="s">
        <v>38</v>
      </c>
      <c r="C172" s="212">
        <v>27610.0</v>
      </c>
      <c r="D172" s="210"/>
      <c r="E172" s="210"/>
      <c r="F172" s="210"/>
      <c r="G172" s="211"/>
      <c r="H172" s="211"/>
      <c r="I172" s="211"/>
      <c r="J172" s="211"/>
      <c r="K172" s="211"/>
      <c r="L172" s="211"/>
      <c r="M172" s="211"/>
      <c r="N172" s="211"/>
      <c r="O172" s="211"/>
    </row>
    <row r="173">
      <c r="A173" s="213" t="s">
        <v>270</v>
      </c>
      <c r="B173" s="213" t="s">
        <v>48</v>
      </c>
      <c r="C173" s="213">
        <v>27571.0</v>
      </c>
      <c r="D173" s="210"/>
      <c r="E173" s="210"/>
      <c r="F173" s="210"/>
      <c r="G173" s="211"/>
      <c r="H173" s="211"/>
      <c r="I173" s="211"/>
      <c r="J173" s="211"/>
      <c r="K173" s="211"/>
      <c r="L173" s="211"/>
      <c r="M173" s="211"/>
      <c r="N173" s="211"/>
      <c r="O173" s="211"/>
    </row>
    <row r="174">
      <c r="A174" s="213" t="s">
        <v>345</v>
      </c>
      <c r="B174" s="213" t="s">
        <v>48</v>
      </c>
      <c r="C174" s="213">
        <v>27571.0</v>
      </c>
      <c r="D174" s="210"/>
      <c r="E174" s="210"/>
      <c r="F174" s="210"/>
      <c r="G174" s="211"/>
      <c r="H174" s="211"/>
      <c r="I174" s="211"/>
      <c r="J174" s="211"/>
      <c r="K174" s="211"/>
      <c r="L174" s="211"/>
      <c r="M174" s="211"/>
      <c r="N174" s="211"/>
      <c r="O174" s="211"/>
    </row>
    <row r="175">
      <c r="A175" s="213" t="s">
        <v>47</v>
      </c>
      <c r="B175" s="213" t="s">
        <v>48</v>
      </c>
      <c r="C175" s="213">
        <v>27571.0</v>
      </c>
      <c r="D175" s="210"/>
      <c r="E175" s="210"/>
      <c r="F175" s="210"/>
      <c r="G175" s="211"/>
      <c r="H175" s="211"/>
      <c r="I175" s="211"/>
      <c r="J175" s="211"/>
      <c r="K175" s="211"/>
      <c r="L175" s="211"/>
      <c r="M175" s="211"/>
      <c r="N175" s="211"/>
      <c r="O175" s="211"/>
    </row>
    <row r="176">
      <c r="A176" s="213" t="s">
        <v>222</v>
      </c>
      <c r="B176" s="213" t="s">
        <v>38</v>
      </c>
      <c r="C176" s="213">
        <v>27609.0</v>
      </c>
      <c r="D176" s="210"/>
      <c r="E176" s="210"/>
      <c r="F176" s="210"/>
      <c r="G176" s="211"/>
      <c r="H176" s="211"/>
      <c r="I176" s="211"/>
      <c r="J176" s="211"/>
      <c r="K176" s="211"/>
      <c r="L176" s="211"/>
      <c r="M176" s="211"/>
      <c r="N176" s="211"/>
      <c r="O176" s="211"/>
    </row>
    <row r="177">
      <c r="A177" s="213" t="s">
        <v>378</v>
      </c>
      <c r="B177" s="213" t="s">
        <v>51</v>
      </c>
      <c r="C177" s="213">
        <v>27523.0</v>
      </c>
      <c r="D177" s="210"/>
      <c r="E177" s="210"/>
      <c r="F177" s="210"/>
      <c r="G177" s="211"/>
      <c r="H177" s="211"/>
      <c r="I177" s="211"/>
      <c r="J177" s="211"/>
      <c r="K177" s="211"/>
      <c r="L177" s="211"/>
      <c r="M177" s="211"/>
      <c r="N177" s="211"/>
      <c r="O177" s="211"/>
    </row>
    <row r="178">
      <c r="A178" s="213" t="s">
        <v>225</v>
      </c>
      <c r="B178" s="213" t="s">
        <v>51</v>
      </c>
      <c r="C178" s="213">
        <v>27523.0</v>
      </c>
      <c r="D178" s="210"/>
      <c r="E178" s="210"/>
      <c r="F178" s="210"/>
      <c r="G178" s="211"/>
      <c r="H178" s="211"/>
      <c r="I178" s="211"/>
      <c r="J178" s="211"/>
      <c r="K178" s="211"/>
      <c r="L178" s="211"/>
      <c r="M178" s="211"/>
      <c r="N178" s="211"/>
      <c r="O178" s="211"/>
    </row>
    <row r="179">
      <c r="A179" s="213" t="s">
        <v>622</v>
      </c>
      <c r="B179" s="213" t="s">
        <v>38</v>
      </c>
      <c r="C179" s="213" t="s">
        <v>574</v>
      </c>
      <c r="D179" s="210"/>
      <c r="E179" s="213" t="s">
        <v>575</v>
      </c>
      <c r="F179" s="210"/>
      <c r="G179" s="211"/>
      <c r="H179" s="211"/>
      <c r="I179" s="211"/>
      <c r="J179" s="211"/>
      <c r="K179" s="211"/>
      <c r="L179" s="211"/>
      <c r="M179" s="211"/>
      <c r="N179" s="211"/>
      <c r="O179" s="211"/>
    </row>
    <row r="180">
      <c r="A180" s="213" t="s">
        <v>182</v>
      </c>
      <c r="B180" s="213" t="s">
        <v>38</v>
      </c>
      <c r="C180" s="213">
        <v>27609.0</v>
      </c>
      <c r="D180" s="210"/>
      <c r="E180" s="210"/>
      <c r="F180" s="210"/>
      <c r="G180" s="211"/>
      <c r="H180" s="211"/>
      <c r="I180" s="211"/>
      <c r="J180" s="211"/>
      <c r="K180" s="211"/>
      <c r="L180" s="211"/>
      <c r="M180" s="211"/>
      <c r="N180" s="211"/>
      <c r="O180" s="211"/>
    </row>
    <row r="181">
      <c r="A181" s="213" t="s">
        <v>298</v>
      </c>
      <c r="B181" s="213" t="s">
        <v>48</v>
      </c>
      <c r="C181" s="213">
        <v>27571.0</v>
      </c>
      <c r="D181" s="210"/>
      <c r="E181" s="210"/>
      <c r="F181" s="210"/>
      <c r="G181" s="211"/>
      <c r="H181" s="211"/>
      <c r="I181" s="211"/>
      <c r="J181" s="211"/>
      <c r="K181" s="211"/>
      <c r="L181" s="211"/>
      <c r="M181" s="211"/>
      <c r="N181" s="211"/>
      <c r="O181" s="211"/>
    </row>
    <row r="182">
      <c r="A182" s="212" t="s">
        <v>374</v>
      </c>
      <c r="B182" s="212" t="s">
        <v>51</v>
      </c>
      <c r="C182" s="212">
        <v>27502.0</v>
      </c>
      <c r="D182" s="210"/>
      <c r="E182" s="210"/>
      <c r="F182" s="210"/>
      <c r="G182" s="211"/>
      <c r="H182" s="211"/>
      <c r="I182" s="211"/>
      <c r="J182" s="211"/>
      <c r="K182" s="211"/>
      <c r="L182" s="211"/>
      <c r="M182" s="211"/>
      <c r="N182" s="211"/>
      <c r="O182" s="211"/>
    </row>
    <row r="183">
      <c r="A183" s="213" t="s">
        <v>623</v>
      </c>
      <c r="B183" s="213" t="s">
        <v>38</v>
      </c>
      <c r="C183" s="213" t="s">
        <v>574</v>
      </c>
      <c r="D183" s="210"/>
      <c r="E183" s="213" t="s">
        <v>624</v>
      </c>
      <c r="F183" s="210"/>
      <c r="G183" s="211"/>
      <c r="H183" s="211"/>
      <c r="I183" s="211"/>
      <c r="J183" s="211"/>
      <c r="K183" s="211"/>
      <c r="L183" s="211"/>
      <c r="M183" s="211"/>
      <c r="N183" s="211"/>
      <c r="O183" s="211"/>
    </row>
    <row r="184">
      <c r="A184" s="213" t="s">
        <v>56</v>
      </c>
      <c r="B184" s="213" t="s">
        <v>38</v>
      </c>
      <c r="C184" s="213">
        <v>27603.0</v>
      </c>
      <c r="D184" s="210"/>
      <c r="E184" s="210"/>
      <c r="F184" s="210"/>
      <c r="G184" s="211"/>
      <c r="H184" s="211"/>
      <c r="I184" s="211"/>
      <c r="J184" s="211"/>
      <c r="K184" s="211"/>
      <c r="L184" s="211"/>
      <c r="M184" s="211"/>
      <c r="N184" s="211"/>
      <c r="O184" s="211"/>
    </row>
    <row r="185">
      <c r="A185" s="213" t="s">
        <v>625</v>
      </c>
      <c r="B185" s="213" t="s">
        <v>38</v>
      </c>
      <c r="C185" s="213" t="s">
        <v>574</v>
      </c>
      <c r="D185" s="210"/>
      <c r="E185" s="213" t="s">
        <v>575</v>
      </c>
      <c r="F185" s="210"/>
      <c r="G185" s="211"/>
      <c r="H185" s="211"/>
      <c r="I185" s="211"/>
      <c r="J185" s="211"/>
      <c r="K185" s="211"/>
      <c r="L185" s="211"/>
      <c r="M185" s="211"/>
      <c r="N185" s="211"/>
      <c r="O185" s="211"/>
    </row>
    <row r="186">
      <c r="A186" s="212" t="s">
        <v>95</v>
      </c>
      <c r="B186" s="212" t="s">
        <v>38</v>
      </c>
      <c r="C186" s="212">
        <v>27610.0</v>
      </c>
      <c r="D186" s="210"/>
      <c r="E186" s="213"/>
      <c r="F186" s="210"/>
      <c r="G186" s="211"/>
      <c r="H186" s="211"/>
      <c r="I186" s="211"/>
      <c r="J186" s="211"/>
      <c r="K186" s="211"/>
      <c r="L186" s="211"/>
      <c r="M186" s="211"/>
      <c r="N186" s="211"/>
      <c r="O186" s="211"/>
    </row>
    <row r="187">
      <c r="A187" s="213" t="s">
        <v>59</v>
      </c>
      <c r="B187" s="213" t="s">
        <v>38</v>
      </c>
      <c r="C187" s="213">
        <v>27610.0</v>
      </c>
      <c r="D187" s="210"/>
      <c r="E187" s="210"/>
      <c r="F187" s="210"/>
      <c r="G187" s="211"/>
      <c r="H187" s="211"/>
      <c r="I187" s="211"/>
      <c r="J187" s="211"/>
      <c r="K187" s="211"/>
      <c r="L187" s="211"/>
      <c r="M187" s="211"/>
      <c r="N187" s="211"/>
      <c r="O187" s="211"/>
    </row>
    <row r="188">
      <c r="A188" s="213" t="s">
        <v>626</v>
      </c>
      <c r="B188" s="213" t="s">
        <v>38</v>
      </c>
      <c r="C188" s="213" t="s">
        <v>574</v>
      </c>
      <c r="D188" s="210"/>
      <c r="E188" s="213" t="s">
        <v>575</v>
      </c>
      <c r="F188" s="210"/>
      <c r="G188" s="211"/>
      <c r="H188" s="211"/>
      <c r="I188" s="211"/>
      <c r="J188" s="211"/>
      <c r="K188" s="211"/>
      <c r="L188" s="211"/>
      <c r="M188" s="211"/>
      <c r="N188" s="211"/>
      <c r="O188" s="211"/>
    </row>
    <row r="189">
      <c r="A189" s="213" t="s">
        <v>202</v>
      </c>
      <c r="B189" s="213" t="s">
        <v>38</v>
      </c>
      <c r="C189" s="213">
        <v>24612.0</v>
      </c>
      <c r="D189" s="210"/>
      <c r="E189" s="210"/>
      <c r="F189" s="210"/>
      <c r="G189" s="211"/>
      <c r="H189" s="211"/>
      <c r="I189" s="211"/>
      <c r="J189" s="211"/>
      <c r="K189" s="211"/>
      <c r="L189" s="211"/>
      <c r="M189" s="211"/>
      <c r="N189" s="211"/>
      <c r="O189" s="211"/>
    </row>
    <row r="190">
      <c r="A190" s="212" t="s">
        <v>627</v>
      </c>
      <c r="B190" s="212" t="s">
        <v>109</v>
      </c>
      <c r="C190" s="212">
        <v>27529.0</v>
      </c>
      <c r="D190" s="210"/>
      <c r="E190" s="210"/>
      <c r="F190" s="210"/>
      <c r="G190" s="211"/>
      <c r="H190" s="211"/>
      <c r="I190" s="211"/>
      <c r="J190" s="211"/>
      <c r="K190" s="211"/>
      <c r="L190" s="211"/>
      <c r="M190" s="211"/>
      <c r="N190" s="211"/>
      <c r="O190" s="211"/>
    </row>
    <row r="191">
      <c r="A191" s="213" t="s">
        <v>400</v>
      </c>
      <c r="B191" s="213" t="s">
        <v>38</v>
      </c>
      <c r="C191" s="213">
        <v>27606.0</v>
      </c>
      <c r="D191" s="210"/>
      <c r="E191" s="210"/>
      <c r="F191" s="210"/>
      <c r="G191" s="211"/>
      <c r="H191" s="211"/>
      <c r="I191" s="211"/>
      <c r="J191" s="211"/>
      <c r="K191" s="211"/>
      <c r="L191" s="211"/>
      <c r="M191" s="211"/>
      <c r="N191" s="211"/>
      <c r="O191" s="211"/>
    </row>
    <row r="192">
      <c r="A192" s="213" t="s">
        <v>494</v>
      </c>
      <c r="B192" s="213" t="s">
        <v>38</v>
      </c>
      <c r="C192" s="213">
        <v>27613.0</v>
      </c>
      <c r="D192" s="210"/>
      <c r="E192" s="210"/>
      <c r="F192" s="210"/>
      <c r="G192" s="211"/>
      <c r="H192" s="211"/>
      <c r="I192" s="211"/>
      <c r="J192" s="211"/>
      <c r="K192" s="211"/>
      <c r="L192" s="211"/>
      <c r="M192" s="211"/>
      <c r="N192" s="211"/>
      <c r="O192" s="211"/>
    </row>
    <row r="193">
      <c r="A193" s="212" t="s">
        <v>628</v>
      </c>
      <c r="B193" s="212" t="s">
        <v>38</v>
      </c>
      <c r="C193" s="212">
        <v>27606.0</v>
      </c>
      <c r="D193" s="210"/>
      <c r="E193" s="213"/>
      <c r="F193" s="210"/>
      <c r="G193" s="211"/>
      <c r="H193" s="211"/>
      <c r="I193" s="211"/>
      <c r="J193" s="211"/>
      <c r="K193" s="211"/>
      <c r="L193" s="211"/>
      <c r="M193" s="211"/>
      <c r="N193" s="211"/>
      <c r="O193" s="211"/>
    </row>
    <row r="194">
      <c r="A194" s="213" t="s">
        <v>258</v>
      </c>
      <c r="B194" s="213" t="s">
        <v>107</v>
      </c>
      <c r="C194" s="213" t="s">
        <v>574</v>
      </c>
      <c r="D194" s="210"/>
      <c r="E194" s="213" t="s">
        <v>575</v>
      </c>
      <c r="F194" s="210"/>
      <c r="G194" s="211"/>
      <c r="H194" s="211"/>
      <c r="I194" s="211"/>
      <c r="J194" s="211"/>
      <c r="K194" s="211"/>
      <c r="L194" s="211"/>
      <c r="M194" s="211"/>
      <c r="N194" s="211"/>
      <c r="O194" s="211"/>
    </row>
    <row r="195">
      <c r="A195" s="213" t="s">
        <v>108</v>
      </c>
      <c r="B195" s="213" t="s">
        <v>109</v>
      </c>
      <c r="C195" s="213">
        <v>27529.0</v>
      </c>
      <c r="D195" s="210"/>
      <c r="E195" s="210"/>
      <c r="F195" s="210"/>
      <c r="G195" s="211"/>
      <c r="H195" s="211"/>
      <c r="I195" s="211"/>
      <c r="J195" s="211"/>
      <c r="K195" s="211"/>
      <c r="L195" s="211"/>
      <c r="M195" s="211"/>
      <c r="N195" s="211"/>
      <c r="O195" s="211"/>
    </row>
    <row r="196">
      <c r="A196" s="215" t="s">
        <v>339</v>
      </c>
      <c r="B196" s="213" t="s">
        <v>38</v>
      </c>
      <c r="C196" s="213">
        <v>27604.0</v>
      </c>
      <c r="D196" s="210"/>
      <c r="E196" s="210"/>
      <c r="F196" s="210"/>
      <c r="G196" s="211"/>
      <c r="H196" s="211"/>
      <c r="I196" s="211"/>
      <c r="J196" s="211"/>
      <c r="K196" s="211"/>
      <c r="L196" s="211"/>
      <c r="M196" s="211"/>
      <c r="N196" s="211"/>
      <c r="O196" s="211"/>
    </row>
    <row r="197">
      <c r="A197" s="213" t="s">
        <v>629</v>
      </c>
      <c r="B197" s="213" t="s">
        <v>89</v>
      </c>
      <c r="C197" s="213" t="s">
        <v>574</v>
      </c>
      <c r="D197" s="210"/>
      <c r="E197" s="213" t="s">
        <v>575</v>
      </c>
      <c r="F197" s="210"/>
      <c r="G197" s="211"/>
      <c r="H197" s="211"/>
      <c r="I197" s="211"/>
      <c r="J197" s="211"/>
      <c r="K197" s="211"/>
      <c r="L197" s="211"/>
      <c r="M197" s="211"/>
      <c r="N197" s="211"/>
      <c r="O197" s="211"/>
    </row>
    <row r="198">
      <c r="A198" s="213" t="s">
        <v>630</v>
      </c>
      <c r="B198" s="213" t="s">
        <v>107</v>
      </c>
      <c r="C198" s="213">
        <v>27519.0</v>
      </c>
      <c r="D198" s="210"/>
      <c r="E198" s="210"/>
      <c r="F198" s="210"/>
      <c r="G198" s="211"/>
      <c r="H198" s="211"/>
      <c r="I198" s="211"/>
      <c r="J198" s="211"/>
      <c r="K198" s="211"/>
      <c r="L198" s="211"/>
      <c r="M198" s="211"/>
      <c r="N198" s="211"/>
      <c r="O198" s="211"/>
    </row>
    <row r="199">
      <c r="A199" s="213" t="s">
        <v>574</v>
      </c>
      <c r="B199" s="213" t="s">
        <v>574</v>
      </c>
      <c r="C199" s="213" t="s">
        <v>574</v>
      </c>
      <c r="D199" s="210"/>
      <c r="E199" s="210"/>
      <c r="F199" s="210"/>
      <c r="G199" s="211"/>
      <c r="H199" s="211"/>
      <c r="I199" s="211"/>
      <c r="J199" s="211"/>
      <c r="K199" s="211"/>
      <c r="L199" s="211"/>
      <c r="M199" s="211"/>
      <c r="N199" s="211"/>
      <c r="O199" s="211"/>
    </row>
    <row r="200">
      <c r="A200" s="213" t="s">
        <v>200</v>
      </c>
      <c r="B200" s="213" t="s">
        <v>38</v>
      </c>
      <c r="C200" s="213">
        <v>27608.0</v>
      </c>
      <c r="D200" s="210"/>
      <c r="E200" s="210"/>
      <c r="F200" s="210"/>
      <c r="G200" s="211"/>
      <c r="H200" s="211"/>
      <c r="I200" s="211"/>
      <c r="J200" s="211"/>
      <c r="K200" s="211"/>
      <c r="L200" s="211"/>
      <c r="M200" s="211"/>
      <c r="N200" s="211"/>
      <c r="O200" s="211"/>
    </row>
    <row r="201">
      <c r="A201" s="213" t="s">
        <v>238</v>
      </c>
      <c r="B201" s="213" t="s">
        <v>38</v>
      </c>
      <c r="C201" s="213">
        <v>27603.0</v>
      </c>
      <c r="D201" s="210"/>
      <c r="E201" s="210"/>
      <c r="F201" s="210"/>
      <c r="G201" s="211"/>
      <c r="H201" s="211"/>
      <c r="I201" s="211"/>
      <c r="J201" s="211"/>
      <c r="K201" s="211"/>
      <c r="L201" s="211"/>
      <c r="M201" s="211"/>
      <c r="N201" s="211"/>
      <c r="O201" s="211"/>
    </row>
    <row r="202">
      <c r="A202" s="213" t="s">
        <v>291</v>
      </c>
      <c r="B202" s="213" t="s">
        <v>109</v>
      </c>
      <c r="C202" s="212">
        <v>27529.0</v>
      </c>
      <c r="D202" s="210"/>
      <c r="E202" s="210"/>
      <c r="F202" s="210"/>
      <c r="G202" s="211"/>
      <c r="H202" s="211"/>
      <c r="I202" s="211"/>
      <c r="J202" s="211"/>
      <c r="K202" s="211"/>
      <c r="L202" s="211"/>
      <c r="M202" s="211"/>
      <c r="N202" s="211"/>
      <c r="O202" s="211"/>
    </row>
    <row r="203">
      <c r="A203" s="213" t="s">
        <v>631</v>
      </c>
      <c r="B203" s="213" t="s">
        <v>38</v>
      </c>
      <c r="C203" s="213">
        <v>27603.0</v>
      </c>
      <c r="D203" s="210"/>
      <c r="E203" s="210"/>
      <c r="F203" s="210"/>
      <c r="G203" s="211"/>
      <c r="H203" s="211"/>
      <c r="I203" s="211"/>
      <c r="J203" s="211"/>
      <c r="K203" s="211"/>
      <c r="L203" s="211"/>
      <c r="M203" s="211"/>
      <c r="N203" s="211"/>
      <c r="O203" s="211"/>
    </row>
    <row r="204">
      <c r="A204" s="213" t="s">
        <v>632</v>
      </c>
      <c r="B204" s="213" t="s">
        <v>38</v>
      </c>
      <c r="C204" s="213">
        <v>27610.0</v>
      </c>
      <c r="D204" s="210"/>
      <c r="E204" s="210"/>
      <c r="F204" s="210"/>
      <c r="G204" s="211"/>
      <c r="H204" s="211"/>
      <c r="I204" s="211"/>
      <c r="J204" s="211"/>
      <c r="K204" s="211"/>
      <c r="L204" s="211"/>
      <c r="M204" s="211"/>
      <c r="N204" s="211"/>
      <c r="O204" s="211"/>
    </row>
    <row r="205">
      <c r="A205" s="213" t="s">
        <v>73</v>
      </c>
      <c r="B205" s="213" t="s">
        <v>74</v>
      </c>
      <c r="C205" s="213">
        <v>27587.0</v>
      </c>
      <c r="D205" s="210"/>
      <c r="E205" s="210"/>
      <c r="F205" s="210"/>
      <c r="G205" s="211"/>
      <c r="H205" s="211"/>
      <c r="I205" s="211"/>
      <c r="J205" s="211"/>
      <c r="K205" s="211"/>
      <c r="L205" s="211"/>
      <c r="M205" s="211"/>
      <c r="N205" s="211"/>
      <c r="O205" s="211"/>
    </row>
    <row r="206">
      <c r="A206" s="213" t="s">
        <v>100</v>
      </c>
      <c r="B206" s="213" t="s">
        <v>74</v>
      </c>
      <c r="C206" s="213">
        <v>27587.0</v>
      </c>
      <c r="D206" s="210"/>
      <c r="E206" s="210"/>
      <c r="F206" s="210"/>
      <c r="G206" s="211"/>
      <c r="H206" s="211"/>
      <c r="I206" s="211"/>
      <c r="J206" s="211"/>
      <c r="K206" s="211"/>
      <c r="L206" s="211"/>
      <c r="M206" s="211"/>
      <c r="N206" s="211"/>
      <c r="O206" s="211"/>
    </row>
    <row r="207">
      <c r="A207" s="213" t="s">
        <v>261</v>
      </c>
      <c r="B207" s="213" t="s">
        <v>74</v>
      </c>
      <c r="C207" s="213">
        <v>27587.0</v>
      </c>
      <c r="D207" s="210"/>
      <c r="E207" s="210"/>
      <c r="F207" s="210"/>
      <c r="G207" s="211"/>
      <c r="H207" s="211"/>
      <c r="I207" s="211"/>
      <c r="J207" s="211"/>
      <c r="K207" s="211"/>
      <c r="L207" s="211"/>
      <c r="M207" s="211"/>
      <c r="N207" s="211"/>
      <c r="O207" s="211"/>
    </row>
    <row r="208">
      <c r="A208" s="213" t="s">
        <v>633</v>
      </c>
      <c r="B208" s="213" t="s">
        <v>38</v>
      </c>
      <c r="C208" s="213">
        <v>27603.0</v>
      </c>
      <c r="D208" s="210"/>
      <c r="E208" s="210"/>
      <c r="F208" s="210"/>
      <c r="G208" s="211"/>
      <c r="H208" s="211"/>
      <c r="I208" s="211"/>
      <c r="J208" s="211"/>
      <c r="K208" s="211"/>
      <c r="L208" s="211"/>
      <c r="M208" s="211"/>
      <c r="N208" s="211"/>
      <c r="O208" s="211"/>
    </row>
    <row r="209">
      <c r="A209" s="213" t="s">
        <v>634</v>
      </c>
      <c r="B209" s="213" t="s">
        <v>89</v>
      </c>
      <c r="C209" s="213" t="s">
        <v>574</v>
      </c>
      <c r="D209" s="210"/>
      <c r="E209" s="210"/>
      <c r="F209" s="210"/>
      <c r="G209" s="211"/>
      <c r="H209" s="211"/>
      <c r="I209" s="211"/>
      <c r="J209" s="211"/>
      <c r="K209" s="211"/>
      <c r="L209" s="211"/>
      <c r="M209" s="211"/>
      <c r="N209" s="211"/>
      <c r="O209" s="211"/>
    </row>
    <row r="210">
      <c r="A210" s="213" t="s">
        <v>635</v>
      </c>
      <c r="B210" s="213" t="s">
        <v>38</v>
      </c>
      <c r="C210" s="213">
        <v>27601.0</v>
      </c>
      <c r="D210" s="210"/>
      <c r="E210" s="210"/>
      <c r="F210" s="210"/>
      <c r="G210" s="211"/>
      <c r="H210" s="211"/>
      <c r="I210" s="211"/>
      <c r="J210" s="211"/>
      <c r="K210" s="211"/>
      <c r="L210" s="211"/>
      <c r="M210" s="211"/>
      <c r="N210" s="211"/>
      <c r="O210" s="211"/>
    </row>
    <row r="211">
      <c r="A211" s="213" t="s">
        <v>636</v>
      </c>
      <c r="B211" s="213" t="s">
        <v>38</v>
      </c>
      <c r="C211" s="213">
        <v>27606.0</v>
      </c>
      <c r="D211" s="210"/>
      <c r="E211" s="210"/>
      <c r="F211" s="210"/>
      <c r="G211" s="211"/>
      <c r="H211" s="211"/>
      <c r="I211" s="211"/>
      <c r="J211" s="211"/>
      <c r="K211" s="211"/>
      <c r="L211" s="211"/>
      <c r="M211" s="211"/>
      <c r="N211" s="211"/>
      <c r="O211" s="211"/>
    </row>
    <row r="212">
      <c r="A212" s="213" t="s">
        <v>77</v>
      </c>
      <c r="B212" s="213" t="s">
        <v>38</v>
      </c>
      <c r="C212" s="213">
        <v>27614.0</v>
      </c>
      <c r="D212" s="210"/>
      <c r="E212" s="210"/>
      <c r="F212" s="210"/>
      <c r="G212" s="211"/>
      <c r="H212" s="211"/>
      <c r="I212" s="211"/>
      <c r="J212" s="211"/>
      <c r="K212" s="211"/>
      <c r="L212" s="211"/>
      <c r="M212" s="211"/>
      <c r="N212" s="211"/>
      <c r="O212" s="211"/>
    </row>
    <row r="213">
      <c r="A213" s="213" t="s">
        <v>436</v>
      </c>
      <c r="B213" s="213" t="s">
        <v>38</v>
      </c>
      <c r="C213" s="213">
        <v>27614.0</v>
      </c>
      <c r="D213" s="210"/>
      <c r="E213" s="210"/>
      <c r="F213" s="210"/>
      <c r="G213" s="211"/>
      <c r="H213" s="211"/>
      <c r="I213" s="211"/>
      <c r="J213" s="211"/>
      <c r="K213" s="211"/>
      <c r="L213" s="211"/>
      <c r="M213" s="211"/>
      <c r="N213" s="211"/>
      <c r="O213" s="211"/>
    </row>
    <row r="214">
      <c r="A214" s="213" t="s">
        <v>76</v>
      </c>
      <c r="B214" s="213" t="s">
        <v>38</v>
      </c>
      <c r="C214" s="213">
        <v>27614.0</v>
      </c>
      <c r="D214" s="210"/>
      <c r="E214" s="210"/>
      <c r="F214" s="210"/>
      <c r="G214" s="211"/>
      <c r="H214" s="211"/>
      <c r="I214" s="211"/>
      <c r="J214" s="211"/>
      <c r="K214" s="211"/>
      <c r="L214" s="211"/>
      <c r="M214" s="211"/>
      <c r="N214" s="211"/>
      <c r="O214" s="211"/>
    </row>
    <row r="215">
      <c r="A215" s="213" t="s">
        <v>263</v>
      </c>
      <c r="B215" s="213" t="s">
        <v>91</v>
      </c>
      <c r="C215" s="213">
        <v>27597.0</v>
      </c>
      <c r="D215" s="210"/>
      <c r="E215" s="216" t="s">
        <v>637</v>
      </c>
      <c r="F215" s="210"/>
      <c r="G215" s="211"/>
      <c r="H215" s="211"/>
      <c r="I215" s="211"/>
      <c r="J215" s="211"/>
      <c r="K215" s="211"/>
      <c r="L215" s="211"/>
      <c r="M215" s="211"/>
      <c r="N215" s="211"/>
      <c r="O215" s="211"/>
    </row>
    <row r="216">
      <c r="A216" s="213" t="s">
        <v>67</v>
      </c>
      <c r="B216" s="213" t="s">
        <v>38</v>
      </c>
      <c r="C216" s="213">
        <v>27610.0</v>
      </c>
      <c r="D216" s="210"/>
      <c r="E216" s="210"/>
      <c r="F216" s="210"/>
      <c r="G216" s="211"/>
      <c r="H216" s="211"/>
      <c r="I216" s="211"/>
      <c r="J216" s="211"/>
      <c r="K216" s="211"/>
      <c r="L216" s="211"/>
      <c r="M216" s="211"/>
      <c r="N216" s="211"/>
      <c r="O216" s="211"/>
    </row>
    <row r="217">
      <c r="A217" s="213" t="s">
        <v>169</v>
      </c>
      <c r="B217" s="213" t="s">
        <v>38</v>
      </c>
      <c r="C217" s="213">
        <v>27601.0</v>
      </c>
      <c r="D217" s="210"/>
      <c r="E217" s="210"/>
      <c r="F217" s="210"/>
      <c r="G217" s="211"/>
      <c r="H217" s="211"/>
      <c r="I217" s="211"/>
      <c r="J217" s="211"/>
      <c r="K217" s="211"/>
      <c r="L217" s="211"/>
      <c r="M217" s="211"/>
      <c r="N217" s="211"/>
      <c r="O217" s="211"/>
    </row>
    <row r="218">
      <c r="A218" s="213" t="s">
        <v>384</v>
      </c>
      <c r="B218" s="213" t="s">
        <v>107</v>
      </c>
      <c r="C218" s="213">
        <v>27513.0</v>
      </c>
      <c r="D218" s="210"/>
      <c r="E218" s="210"/>
      <c r="F218" s="210"/>
      <c r="G218" s="211"/>
      <c r="H218" s="211"/>
      <c r="I218" s="211"/>
      <c r="J218" s="211"/>
      <c r="K218" s="211"/>
      <c r="L218" s="211"/>
      <c r="M218" s="211"/>
      <c r="N218" s="211"/>
      <c r="O218" s="211"/>
    </row>
    <row r="219">
      <c r="A219" s="213" t="s">
        <v>638</v>
      </c>
      <c r="B219" s="213" t="s">
        <v>89</v>
      </c>
      <c r="C219" s="213" t="s">
        <v>574</v>
      </c>
      <c r="D219" s="210"/>
      <c r="E219" s="213" t="s">
        <v>575</v>
      </c>
      <c r="F219" s="210"/>
      <c r="G219" s="211"/>
      <c r="H219" s="211"/>
      <c r="I219" s="211"/>
      <c r="J219" s="211"/>
      <c r="K219" s="211"/>
      <c r="L219" s="211"/>
      <c r="M219" s="211"/>
      <c r="N219" s="211"/>
      <c r="O219" s="211"/>
    </row>
    <row r="220">
      <c r="A220" s="213" t="s">
        <v>216</v>
      </c>
      <c r="B220" s="213" t="s">
        <v>86</v>
      </c>
      <c r="C220" s="213">
        <v>27591.0</v>
      </c>
      <c r="D220" s="210"/>
      <c r="E220" s="210"/>
      <c r="F220" s="210"/>
      <c r="G220" s="211"/>
      <c r="H220" s="211"/>
      <c r="I220" s="211"/>
      <c r="J220" s="211"/>
      <c r="K220" s="211"/>
      <c r="L220" s="211"/>
      <c r="M220" s="211"/>
      <c r="N220" s="211"/>
      <c r="O220" s="211"/>
    </row>
    <row r="221">
      <c r="A221" s="213" t="s">
        <v>183</v>
      </c>
      <c r="B221" s="213" t="s">
        <v>86</v>
      </c>
      <c r="C221" s="213">
        <v>27591.0</v>
      </c>
      <c r="D221" s="210"/>
      <c r="E221" s="210"/>
      <c r="F221" s="210"/>
      <c r="G221" s="211"/>
      <c r="H221" s="211"/>
      <c r="I221" s="211"/>
      <c r="J221" s="211"/>
      <c r="K221" s="211"/>
      <c r="L221" s="211"/>
      <c r="M221" s="211"/>
      <c r="N221" s="211"/>
      <c r="O221" s="211"/>
    </row>
    <row r="222">
      <c r="A222" s="213" t="s">
        <v>284</v>
      </c>
      <c r="B222" s="213" t="s">
        <v>107</v>
      </c>
      <c r="C222" s="213">
        <v>27513.0</v>
      </c>
      <c r="D222" s="210"/>
      <c r="E222" s="210"/>
      <c r="F222" s="210"/>
      <c r="G222" s="211"/>
      <c r="H222" s="211"/>
      <c r="I222" s="211"/>
      <c r="J222" s="211"/>
      <c r="K222" s="211"/>
      <c r="L222" s="211"/>
      <c r="M222" s="211"/>
      <c r="N222" s="211"/>
      <c r="O222" s="211"/>
    </row>
    <row r="223">
      <c r="A223" s="213" t="s">
        <v>50</v>
      </c>
      <c r="B223" s="213" t="s">
        <v>51</v>
      </c>
      <c r="C223" s="213">
        <v>27539.0</v>
      </c>
      <c r="D223" s="210"/>
      <c r="E223" s="210"/>
      <c r="F223" s="210"/>
      <c r="G223" s="211"/>
      <c r="H223" s="211"/>
      <c r="I223" s="211"/>
      <c r="J223" s="211"/>
      <c r="K223" s="211"/>
      <c r="L223" s="211"/>
      <c r="M223" s="211"/>
      <c r="N223" s="211"/>
      <c r="O223" s="211"/>
    </row>
    <row r="224">
      <c r="A224" s="213" t="s">
        <v>64</v>
      </c>
      <c r="B224" s="213" t="s">
        <v>51</v>
      </c>
      <c r="C224" s="213">
        <v>27539.0</v>
      </c>
      <c r="D224" s="210"/>
      <c r="E224" s="210"/>
      <c r="F224" s="210"/>
      <c r="G224" s="211"/>
      <c r="H224" s="211"/>
      <c r="I224" s="211"/>
      <c r="J224" s="211"/>
      <c r="K224" s="211"/>
      <c r="L224" s="211"/>
      <c r="M224" s="211"/>
      <c r="N224" s="211"/>
      <c r="O224" s="211"/>
    </row>
    <row r="225">
      <c r="A225" s="213" t="s">
        <v>102</v>
      </c>
      <c r="B225" s="213" t="s">
        <v>38</v>
      </c>
      <c r="C225" s="213">
        <v>27615.0</v>
      </c>
      <c r="D225" s="210"/>
      <c r="E225" s="210"/>
      <c r="F225" s="210"/>
      <c r="G225" s="211"/>
      <c r="H225" s="211"/>
      <c r="I225" s="211"/>
      <c r="J225" s="211"/>
      <c r="K225" s="211"/>
      <c r="L225" s="211"/>
      <c r="M225" s="211"/>
      <c r="N225" s="211"/>
      <c r="O225" s="211"/>
    </row>
    <row r="226">
      <c r="A226" s="213" t="s">
        <v>639</v>
      </c>
      <c r="B226" s="213" t="s">
        <v>38</v>
      </c>
      <c r="C226" s="213" t="s">
        <v>574</v>
      </c>
      <c r="D226" s="210"/>
      <c r="E226" s="213" t="s">
        <v>575</v>
      </c>
      <c r="F226" s="210"/>
      <c r="G226" s="211"/>
      <c r="H226" s="211"/>
      <c r="I226" s="211"/>
      <c r="J226" s="211"/>
      <c r="K226" s="211"/>
      <c r="L226" s="211"/>
      <c r="M226" s="211"/>
      <c r="N226" s="211"/>
      <c r="O226" s="211"/>
    </row>
    <row r="227">
      <c r="A227" s="213" t="s">
        <v>266</v>
      </c>
      <c r="B227" s="213" t="s">
        <v>38</v>
      </c>
      <c r="C227" s="213">
        <v>27604.0</v>
      </c>
      <c r="D227" s="210"/>
      <c r="E227" s="210"/>
      <c r="F227" s="210"/>
      <c r="G227" s="211"/>
      <c r="H227" s="211"/>
      <c r="I227" s="211"/>
      <c r="J227" s="211"/>
      <c r="K227" s="211"/>
      <c r="L227" s="211"/>
      <c r="M227" s="211"/>
      <c r="N227" s="211"/>
      <c r="O227" s="211"/>
    </row>
    <row r="228">
      <c r="A228" s="213" t="s">
        <v>186</v>
      </c>
      <c r="B228" s="213" t="s">
        <v>38</v>
      </c>
      <c r="C228" s="213">
        <v>27616.0</v>
      </c>
      <c r="D228" s="210"/>
      <c r="E228" s="210"/>
      <c r="F228" s="210"/>
      <c r="G228" s="211"/>
      <c r="H228" s="211"/>
      <c r="I228" s="211"/>
      <c r="J228" s="211"/>
      <c r="K228" s="211"/>
      <c r="L228" s="211"/>
      <c r="M228" s="211"/>
      <c r="N228" s="211"/>
      <c r="O228" s="211"/>
    </row>
    <row r="229">
      <c r="A229" s="213" t="s">
        <v>156</v>
      </c>
      <c r="B229" s="213" t="s">
        <v>38</v>
      </c>
      <c r="C229" s="213">
        <v>27605.0</v>
      </c>
      <c r="D229" s="210"/>
      <c r="E229" s="210"/>
      <c r="F229" s="210"/>
      <c r="G229" s="211"/>
      <c r="H229" s="211"/>
      <c r="I229" s="211"/>
      <c r="J229" s="211"/>
      <c r="K229" s="211"/>
      <c r="L229" s="211"/>
      <c r="M229" s="211"/>
      <c r="N229" s="211"/>
      <c r="O229" s="211"/>
    </row>
    <row r="230">
      <c r="A230" s="213" t="s">
        <v>388</v>
      </c>
      <c r="B230" s="213" t="s">
        <v>389</v>
      </c>
      <c r="C230" s="213">
        <v>27592.0</v>
      </c>
      <c r="D230" s="210"/>
      <c r="E230" s="210"/>
      <c r="F230" s="210"/>
      <c r="G230" s="211"/>
      <c r="H230" s="211"/>
      <c r="I230" s="211"/>
      <c r="J230" s="211"/>
      <c r="K230" s="211"/>
      <c r="L230" s="211"/>
      <c r="M230" s="211"/>
      <c r="N230" s="211"/>
      <c r="O230" s="211"/>
    </row>
    <row r="231">
      <c r="A231" s="212" t="s">
        <v>640</v>
      </c>
      <c r="B231" s="212" t="s">
        <v>51</v>
      </c>
      <c r="C231" s="212">
        <v>27523.0</v>
      </c>
      <c r="D231" s="210"/>
      <c r="E231" s="210"/>
      <c r="F231" s="210"/>
      <c r="G231" s="211"/>
      <c r="H231" s="211"/>
      <c r="I231" s="211"/>
      <c r="J231" s="211"/>
      <c r="K231" s="211"/>
      <c r="L231" s="211"/>
      <c r="M231" s="211"/>
      <c r="N231" s="211"/>
      <c r="O231" s="211"/>
    </row>
    <row r="232">
      <c r="A232" s="213" t="s">
        <v>192</v>
      </c>
      <c r="B232" s="213" t="s">
        <v>38</v>
      </c>
      <c r="C232" s="213">
        <v>27606.0</v>
      </c>
      <c r="D232" s="210"/>
      <c r="E232" s="210"/>
      <c r="F232" s="210"/>
      <c r="G232" s="211"/>
      <c r="H232" s="211"/>
      <c r="I232" s="211"/>
      <c r="J232" s="211"/>
      <c r="K232" s="211"/>
      <c r="L232" s="211"/>
      <c r="M232" s="211"/>
      <c r="N232" s="211"/>
      <c r="O232" s="211"/>
    </row>
    <row r="233">
      <c r="A233" s="213" t="s">
        <v>206</v>
      </c>
      <c r="B233" s="213" t="s">
        <v>38</v>
      </c>
      <c r="C233" s="213">
        <v>27612.0</v>
      </c>
      <c r="D233" s="210"/>
      <c r="E233" s="210"/>
      <c r="F233" s="210"/>
      <c r="G233" s="211"/>
      <c r="H233" s="211"/>
      <c r="I233" s="211"/>
      <c r="J233" s="211"/>
      <c r="K233" s="211"/>
      <c r="L233" s="211"/>
      <c r="M233" s="211"/>
      <c r="N233" s="211"/>
      <c r="O233" s="211"/>
    </row>
    <row r="234">
      <c r="A234" s="213" t="s">
        <v>92</v>
      </c>
      <c r="B234" s="213" t="s">
        <v>91</v>
      </c>
      <c r="C234" s="213">
        <v>27597.0</v>
      </c>
      <c r="D234" s="210"/>
      <c r="E234" s="210"/>
      <c r="F234" s="210"/>
      <c r="G234" s="211"/>
      <c r="H234" s="211"/>
      <c r="I234" s="211"/>
      <c r="J234" s="211"/>
      <c r="K234" s="211"/>
      <c r="L234" s="211"/>
      <c r="M234" s="211"/>
      <c r="N234" s="211"/>
      <c r="O234" s="211"/>
    </row>
    <row r="235">
      <c r="A235" s="213" t="s">
        <v>90</v>
      </c>
      <c r="B235" s="213" t="s">
        <v>91</v>
      </c>
      <c r="C235" s="213">
        <v>27597.0</v>
      </c>
      <c r="D235" s="210"/>
      <c r="E235" s="210"/>
      <c r="F235" s="210"/>
      <c r="G235" s="211"/>
      <c r="H235" s="211"/>
      <c r="I235" s="211"/>
      <c r="J235" s="211"/>
      <c r="K235" s="211"/>
      <c r="L235" s="211"/>
      <c r="M235" s="211"/>
      <c r="N235" s="211"/>
      <c r="O235" s="211"/>
    </row>
    <row r="236">
      <c r="A236" s="212"/>
      <c r="B236" s="212"/>
      <c r="C236" s="212"/>
      <c r="D236" s="210"/>
      <c r="E236" s="210"/>
      <c r="F236" s="210"/>
      <c r="G236" s="211"/>
      <c r="H236" s="211"/>
      <c r="I236" s="211"/>
      <c r="J236" s="211"/>
      <c r="K236" s="211"/>
      <c r="L236" s="211"/>
      <c r="M236" s="211"/>
      <c r="N236" s="211"/>
      <c r="O236" s="211"/>
    </row>
    <row r="237">
      <c r="A237" s="212"/>
      <c r="B237" s="212"/>
      <c r="C237" s="212"/>
      <c r="D237" s="210"/>
      <c r="E237" s="210"/>
      <c r="F237" s="210"/>
      <c r="G237" s="211"/>
      <c r="H237" s="211"/>
      <c r="I237" s="211"/>
      <c r="J237" s="211"/>
      <c r="K237" s="211"/>
      <c r="L237" s="211"/>
      <c r="M237" s="211"/>
      <c r="N237" s="211"/>
      <c r="O237" s="211"/>
    </row>
    <row r="238">
      <c r="A238" s="212"/>
      <c r="B238" s="212"/>
      <c r="C238" s="212"/>
      <c r="D238" s="210"/>
      <c r="E238" s="210"/>
      <c r="F238" s="210"/>
      <c r="G238" s="211"/>
      <c r="H238" s="211"/>
      <c r="I238" s="211"/>
      <c r="J238" s="211"/>
      <c r="K238" s="211"/>
      <c r="L238" s="211"/>
      <c r="M238" s="211"/>
      <c r="N238" s="211"/>
      <c r="O238" s="211"/>
    </row>
    <row r="239">
      <c r="A239" s="212"/>
      <c r="B239" s="212"/>
      <c r="C239" s="212"/>
      <c r="D239" s="210"/>
      <c r="E239" s="210"/>
      <c r="F239" s="210"/>
      <c r="G239" s="211"/>
      <c r="H239" s="211"/>
      <c r="I239" s="211"/>
      <c r="J239" s="211"/>
      <c r="K239" s="211"/>
      <c r="L239" s="211"/>
      <c r="M239" s="211"/>
      <c r="N239" s="211"/>
      <c r="O239" s="211"/>
    </row>
    <row r="240">
      <c r="A240" s="212"/>
      <c r="B240" s="212"/>
      <c r="C240" s="212"/>
      <c r="D240" s="210"/>
      <c r="E240" s="210"/>
      <c r="F240" s="210"/>
      <c r="G240" s="211"/>
      <c r="H240" s="211"/>
      <c r="I240" s="211"/>
      <c r="J240" s="211"/>
      <c r="K240" s="211"/>
      <c r="L240" s="211"/>
      <c r="M240" s="211"/>
      <c r="N240" s="211"/>
      <c r="O240" s="211"/>
    </row>
    <row r="241">
      <c r="A241" s="212"/>
      <c r="B241" s="212"/>
      <c r="C241" s="212"/>
      <c r="D241" s="210"/>
      <c r="E241" s="210"/>
      <c r="F241" s="210"/>
      <c r="G241" s="211"/>
      <c r="H241" s="211"/>
      <c r="I241" s="211"/>
      <c r="J241" s="211"/>
      <c r="K241" s="211"/>
      <c r="L241" s="211"/>
      <c r="M241" s="211"/>
      <c r="N241" s="211"/>
      <c r="O241" s="211"/>
    </row>
    <row r="242">
      <c r="A242" s="212"/>
      <c r="B242" s="212"/>
      <c r="C242" s="212"/>
      <c r="D242" s="210"/>
      <c r="E242" s="210"/>
      <c r="F242" s="210"/>
      <c r="G242" s="211"/>
      <c r="H242" s="211"/>
      <c r="I242" s="211"/>
      <c r="J242" s="211"/>
      <c r="K242" s="211"/>
      <c r="L242" s="211"/>
      <c r="M242" s="211"/>
      <c r="N242" s="211"/>
      <c r="O242" s="211"/>
    </row>
    <row r="243">
      <c r="A243" s="212"/>
      <c r="B243" s="212"/>
      <c r="C243" s="212"/>
      <c r="D243" s="210"/>
      <c r="E243" s="210"/>
      <c r="F243" s="210"/>
      <c r="G243" s="211"/>
      <c r="H243" s="211"/>
      <c r="I243" s="211"/>
      <c r="J243" s="211"/>
      <c r="K243" s="211"/>
      <c r="L243" s="211"/>
      <c r="M243" s="211"/>
      <c r="N243" s="211"/>
      <c r="O243" s="211"/>
    </row>
    <row r="244">
      <c r="A244" s="212"/>
      <c r="B244" s="212"/>
      <c r="C244" s="212"/>
      <c r="D244" s="210"/>
      <c r="E244" s="210"/>
      <c r="F244" s="210"/>
      <c r="G244" s="211"/>
      <c r="H244" s="211"/>
      <c r="I244" s="211"/>
      <c r="J244" s="211"/>
      <c r="K244" s="211"/>
      <c r="L244" s="211"/>
      <c r="M244" s="211"/>
      <c r="N244" s="211"/>
      <c r="O244" s="211"/>
    </row>
    <row r="245">
      <c r="A245" s="212"/>
      <c r="B245" s="212"/>
      <c r="C245" s="212"/>
      <c r="D245" s="210"/>
      <c r="E245" s="210"/>
      <c r="F245" s="210"/>
      <c r="G245" s="211"/>
      <c r="H245" s="211"/>
      <c r="I245" s="211"/>
      <c r="J245" s="211"/>
      <c r="K245" s="211"/>
      <c r="L245" s="211"/>
      <c r="M245" s="211"/>
      <c r="N245" s="211"/>
      <c r="O245" s="211"/>
    </row>
    <row r="246">
      <c r="A246" s="212"/>
      <c r="B246" s="212"/>
      <c r="C246" s="212"/>
      <c r="D246" s="210"/>
      <c r="E246" s="210"/>
      <c r="F246" s="210"/>
      <c r="G246" s="211"/>
      <c r="H246" s="211"/>
      <c r="I246" s="211"/>
      <c r="J246" s="211"/>
      <c r="K246" s="211"/>
      <c r="L246" s="211"/>
      <c r="M246" s="211"/>
      <c r="N246" s="211"/>
      <c r="O246" s="211"/>
    </row>
    <row r="247">
      <c r="A247" s="212"/>
      <c r="B247" s="212"/>
      <c r="C247" s="212"/>
      <c r="D247" s="210"/>
      <c r="E247" s="210"/>
      <c r="F247" s="210"/>
      <c r="G247" s="211"/>
      <c r="H247" s="211"/>
      <c r="I247" s="211"/>
      <c r="J247" s="211"/>
      <c r="K247" s="211"/>
      <c r="L247" s="211"/>
      <c r="M247" s="211"/>
      <c r="N247" s="211"/>
      <c r="O247" s="211"/>
    </row>
    <row r="248">
      <c r="A248" s="212"/>
      <c r="B248" s="212"/>
      <c r="C248" s="212"/>
      <c r="D248" s="210"/>
      <c r="E248" s="210"/>
      <c r="F248" s="210"/>
      <c r="G248" s="211"/>
      <c r="H248" s="211"/>
      <c r="I248" s="211"/>
      <c r="J248" s="211"/>
      <c r="K248" s="211"/>
      <c r="L248" s="211"/>
      <c r="M248" s="211"/>
      <c r="N248" s="211"/>
      <c r="O248" s="211"/>
    </row>
    <row r="249">
      <c r="A249" s="212"/>
      <c r="B249" s="212"/>
      <c r="C249" s="212"/>
      <c r="D249" s="210"/>
      <c r="E249" s="210"/>
      <c r="F249" s="210"/>
      <c r="G249" s="211"/>
      <c r="H249" s="211"/>
      <c r="I249" s="211"/>
      <c r="J249" s="211"/>
      <c r="K249" s="211"/>
      <c r="L249" s="211"/>
      <c r="M249" s="211"/>
      <c r="N249" s="211"/>
      <c r="O249" s="211"/>
    </row>
    <row r="250">
      <c r="A250" s="212"/>
      <c r="B250" s="212"/>
      <c r="C250" s="212"/>
      <c r="D250" s="210"/>
      <c r="E250" s="210"/>
      <c r="F250" s="210"/>
      <c r="G250" s="211"/>
      <c r="H250" s="211"/>
      <c r="I250" s="211"/>
      <c r="J250" s="211"/>
      <c r="K250" s="211"/>
      <c r="L250" s="211"/>
      <c r="M250" s="211"/>
      <c r="N250" s="211"/>
      <c r="O250" s="211"/>
    </row>
    <row r="251">
      <c r="A251" s="212"/>
      <c r="B251" s="212"/>
      <c r="C251" s="212"/>
      <c r="D251" s="210"/>
      <c r="E251" s="210"/>
      <c r="F251" s="210"/>
      <c r="G251" s="211"/>
      <c r="H251" s="211"/>
      <c r="I251" s="211"/>
      <c r="J251" s="211"/>
      <c r="K251" s="211"/>
      <c r="L251" s="211"/>
      <c r="M251" s="211"/>
      <c r="N251" s="211"/>
      <c r="O251" s="211"/>
    </row>
    <row r="252">
      <c r="A252" s="212"/>
      <c r="B252" s="212"/>
      <c r="C252" s="212"/>
      <c r="D252" s="210"/>
      <c r="E252" s="210"/>
      <c r="F252" s="210"/>
      <c r="G252" s="211"/>
      <c r="H252" s="211"/>
      <c r="I252" s="211"/>
      <c r="J252" s="211"/>
      <c r="K252" s="211"/>
      <c r="L252" s="211"/>
      <c r="M252" s="211"/>
      <c r="N252" s="211"/>
      <c r="O252" s="211"/>
    </row>
    <row r="253">
      <c r="A253" s="212"/>
      <c r="B253" s="212"/>
      <c r="C253" s="212"/>
      <c r="D253" s="210"/>
      <c r="E253" s="210"/>
      <c r="F253" s="210"/>
      <c r="G253" s="211"/>
      <c r="H253" s="211"/>
      <c r="I253" s="211"/>
      <c r="J253" s="211"/>
      <c r="K253" s="211"/>
      <c r="L253" s="211"/>
      <c r="M253" s="211"/>
      <c r="N253" s="211"/>
      <c r="O253" s="211"/>
    </row>
    <row r="254">
      <c r="A254" s="212"/>
      <c r="B254" s="212"/>
      <c r="C254" s="212"/>
      <c r="D254" s="210"/>
      <c r="E254" s="210"/>
      <c r="F254" s="210"/>
      <c r="G254" s="211"/>
      <c r="H254" s="211"/>
      <c r="I254" s="211"/>
      <c r="J254" s="211"/>
      <c r="K254" s="211"/>
      <c r="L254" s="211"/>
      <c r="M254" s="211"/>
      <c r="N254" s="211"/>
      <c r="O254" s="211"/>
    </row>
    <row r="255">
      <c r="A255" s="212"/>
      <c r="B255" s="212"/>
      <c r="C255" s="212"/>
      <c r="D255" s="210"/>
      <c r="E255" s="210"/>
      <c r="F255" s="210"/>
      <c r="G255" s="211"/>
      <c r="H255" s="211"/>
      <c r="I255" s="211"/>
      <c r="J255" s="211"/>
      <c r="K255" s="211"/>
      <c r="L255" s="211"/>
      <c r="M255" s="211"/>
      <c r="N255" s="211"/>
      <c r="O255" s="211"/>
    </row>
    <row r="256">
      <c r="A256" s="212"/>
      <c r="B256" s="212"/>
      <c r="C256" s="212"/>
      <c r="D256" s="210"/>
      <c r="E256" s="210"/>
      <c r="F256" s="210"/>
      <c r="G256" s="211"/>
      <c r="H256" s="211"/>
      <c r="I256" s="211"/>
      <c r="J256" s="211"/>
      <c r="K256" s="211"/>
      <c r="L256" s="211"/>
      <c r="M256" s="211"/>
      <c r="N256" s="211"/>
      <c r="O256" s="211"/>
    </row>
    <row r="257">
      <c r="A257" s="212"/>
      <c r="B257" s="212"/>
      <c r="C257" s="212"/>
      <c r="D257" s="210"/>
      <c r="E257" s="210"/>
      <c r="F257" s="210"/>
      <c r="G257" s="211"/>
      <c r="H257" s="211"/>
      <c r="I257" s="211"/>
      <c r="J257" s="211"/>
      <c r="K257" s="211"/>
      <c r="L257" s="211"/>
      <c r="M257" s="211"/>
      <c r="N257" s="211"/>
      <c r="O257" s="211"/>
    </row>
    <row r="258">
      <c r="A258" s="212"/>
      <c r="B258" s="212"/>
      <c r="C258" s="212"/>
      <c r="D258" s="210"/>
      <c r="E258" s="210"/>
      <c r="F258" s="210"/>
      <c r="G258" s="211"/>
      <c r="H258" s="211"/>
      <c r="I258" s="211"/>
      <c r="J258" s="211"/>
      <c r="K258" s="211"/>
      <c r="L258" s="211"/>
      <c r="M258" s="211"/>
      <c r="N258" s="211"/>
      <c r="O258" s="211"/>
    </row>
    <row r="259">
      <c r="A259" s="212"/>
      <c r="B259" s="212"/>
      <c r="C259" s="212"/>
      <c r="D259" s="210"/>
      <c r="E259" s="210"/>
      <c r="F259" s="210"/>
      <c r="G259" s="211"/>
      <c r="H259" s="211"/>
      <c r="I259" s="211"/>
      <c r="J259" s="211"/>
      <c r="K259" s="211"/>
      <c r="L259" s="211"/>
      <c r="M259" s="211"/>
      <c r="N259" s="211"/>
      <c r="O259" s="211"/>
    </row>
    <row r="260">
      <c r="A260" s="212"/>
      <c r="B260" s="212"/>
      <c r="C260" s="212"/>
      <c r="D260" s="210"/>
      <c r="E260" s="210"/>
      <c r="F260" s="210"/>
      <c r="G260" s="211"/>
      <c r="H260" s="211"/>
      <c r="I260" s="211"/>
      <c r="J260" s="211"/>
      <c r="K260" s="211"/>
      <c r="L260" s="211"/>
      <c r="M260" s="211"/>
      <c r="N260" s="211"/>
      <c r="O260" s="211"/>
    </row>
    <row r="261">
      <c r="A261" s="212"/>
      <c r="B261" s="212"/>
      <c r="C261" s="212"/>
      <c r="D261" s="210"/>
      <c r="E261" s="210"/>
      <c r="F261" s="210"/>
      <c r="G261" s="211"/>
      <c r="H261" s="211"/>
      <c r="I261" s="211"/>
      <c r="J261" s="211"/>
      <c r="K261" s="211"/>
      <c r="L261" s="211"/>
      <c r="M261" s="211"/>
      <c r="N261" s="211"/>
      <c r="O261" s="211"/>
    </row>
    <row r="262">
      <c r="A262" s="212"/>
      <c r="B262" s="212"/>
      <c r="C262" s="212"/>
      <c r="D262" s="210"/>
      <c r="E262" s="210"/>
      <c r="F262" s="210"/>
      <c r="G262" s="211"/>
      <c r="H262" s="211"/>
      <c r="I262" s="211"/>
      <c r="J262" s="211"/>
      <c r="K262" s="211"/>
      <c r="L262" s="211"/>
      <c r="M262" s="211"/>
      <c r="N262" s="211"/>
      <c r="O262" s="211"/>
    </row>
    <row r="263">
      <c r="A263" s="212"/>
      <c r="B263" s="212"/>
      <c r="C263" s="212"/>
      <c r="D263" s="210"/>
      <c r="E263" s="210"/>
      <c r="F263" s="210"/>
      <c r="G263" s="211"/>
      <c r="H263" s="211"/>
      <c r="I263" s="211"/>
      <c r="J263" s="211"/>
      <c r="K263" s="211"/>
      <c r="L263" s="211"/>
      <c r="M263" s="211"/>
      <c r="N263" s="211"/>
      <c r="O263" s="211"/>
    </row>
    <row r="264">
      <c r="A264" s="212"/>
      <c r="B264" s="212"/>
      <c r="C264" s="212"/>
      <c r="D264" s="210"/>
      <c r="E264" s="210"/>
      <c r="F264" s="210"/>
      <c r="G264" s="211"/>
      <c r="H264" s="211"/>
      <c r="I264" s="211"/>
      <c r="J264" s="211"/>
      <c r="K264" s="211"/>
      <c r="L264" s="211"/>
      <c r="M264" s="211"/>
      <c r="N264" s="211"/>
      <c r="O264" s="211"/>
    </row>
    <row r="265">
      <c r="A265" s="212"/>
      <c r="B265" s="212"/>
      <c r="C265" s="212"/>
      <c r="D265" s="210"/>
      <c r="E265" s="210"/>
      <c r="F265" s="210"/>
      <c r="G265" s="211"/>
      <c r="H265" s="211"/>
      <c r="I265" s="211"/>
      <c r="J265" s="211"/>
      <c r="K265" s="211"/>
      <c r="L265" s="211"/>
      <c r="M265" s="211"/>
      <c r="N265" s="211"/>
      <c r="O265" s="211"/>
    </row>
    <row r="266">
      <c r="A266" s="212"/>
      <c r="B266" s="212"/>
      <c r="C266" s="212"/>
      <c r="D266" s="210"/>
      <c r="E266" s="210"/>
      <c r="F266" s="210"/>
      <c r="G266" s="211"/>
      <c r="H266" s="211"/>
      <c r="I266" s="211"/>
      <c r="J266" s="211"/>
      <c r="K266" s="211"/>
      <c r="L266" s="211"/>
      <c r="M266" s="211"/>
      <c r="N266" s="211"/>
      <c r="O266" s="211"/>
    </row>
    <row r="267">
      <c r="A267" s="212"/>
      <c r="B267" s="212"/>
      <c r="C267" s="212"/>
      <c r="D267" s="210"/>
      <c r="E267" s="210"/>
      <c r="F267" s="210"/>
      <c r="G267" s="211"/>
      <c r="H267" s="211"/>
      <c r="I267" s="211"/>
      <c r="J267" s="211"/>
      <c r="K267" s="211"/>
      <c r="L267" s="211"/>
      <c r="M267" s="211"/>
      <c r="N267" s="211"/>
      <c r="O267" s="211"/>
    </row>
    <row r="268">
      <c r="A268" s="212"/>
      <c r="B268" s="212"/>
      <c r="C268" s="212"/>
      <c r="D268" s="210"/>
      <c r="E268" s="210"/>
      <c r="F268" s="210"/>
      <c r="G268" s="211"/>
      <c r="H268" s="211"/>
      <c r="I268" s="211"/>
      <c r="J268" s="211"/>
      <c r="K268" s="211"/>
      <c r="L268" s="211"/>
      <c r="M268" s="211"/>
      <c r="N268" s="211"/>
      <c r="O268" s="211"/>
    </row>
    <row r="269">
      <c r="A269" s="212"/>
      <c r="B269" s="212"/>
      <c r="C269" s="212"/>
      <c r="D269" s="210"/>
      <c r="E269" s="210"/>
      <c r="F269" s="210"/>
      <c r="G269" s="211"/>
      <c r="H269" s="211"/>
      <c r="I269" s="211"/>
      <c r="J269" s="211"/>
      <c r="K269" s="211"/>
      <c r="L269" s="211"/>
      <c r="M269" s="211"/>
      <c r="N269" s="211"/>
      <c r="O269" s="211"/>
    </row>
    <row r="270">
      <c r="A270" s="212"/>
      <c r="B270" s="212"/>
      <c r="C270" s="212"/>
      <c r="D270" s="210"/>
      <c r="E270" s="210"/>
      <c r="F270" s="210"/>
      <c r="G270" s="211"/>
      <c r="H270" s="211"/>
      <c r="I270" s="211"/>
      <c r="J270" s="211"/>
      <c r="K270" s="211"/>
      <c r="L270" s="211"/>
      <c r="M270" s="211"/>
      <c r="N270" s="211"/>
      <c r="O270" s="211"/>
    </row>
    <row r="271">
      <c r="A271" s="212"/>
      <c r="B271" s="212"/>
      <c r="C271" s="212"/>
      <c r="D271" s="210"/>
      <c r="E271" s="210"/>
      <c r="F271" s="210"/>
      <c r="G271" s="211"/>
      <c r="H271" s="211"/>
      <c r="I271" s="211"/>
      <c r="J271" s="211"/>
      <c r="K271" s="211"/>
      <c r="L271" s="211"/>
      <c r="M271" s="211"/>
      <c r="N271" s="211"/>
      <c r="O271" s="211"/>
    </row>
    <row r="272">
      <c r="A272" s="212"/>
      <c r="B272" s="212"/>
      <c r="C272" s="212"/>
      <c r="D272" s="210"/>
      <c r="E272" s="210"/>
      <c r="F272" s="210"/>
      <c r="G272" s="211"/>
      <c r="H272" s="211"/>
      <c r="I272" s="211"/>
      <c r="J272" s="211"/>
      <c r="K272" s="211"/>
      <c r="L272" s="211"/>
      <c r="M272" s="211"/>
      <c r="N272" s="211"/>
      <c r="O272" s="211"/>
    </row>
    <row r="273">
      <c r="A273" s="212"/>
      <c r="B273" s="212"/>
      <c r="C273" s="212"/>
      <c r="D273" s="210"/>
      <c r="E273" s="210"/>
      <c r="F273" s="210"/>
      <c r="G273" s="211"/>
      <c r="H273" s="211"/>
      <c r="I273" s="211"/>
      <c r="J273" s="211"/>
      <c r="K273" s="211"/>
      <c r="L273" s="211"/>
      <c r="M273" s="211"/>
      <c r="N273" s="211"/>
      <c r="O273" s="211"/>
    </row>
    <row r="274">
      <c r="A274" s="212"/>
      <c r="B274" s="212"/>
      <c r="C274" s="212"/>
      <c r="D274" s="210"/>
      <c r="E274" s="210"/>
      <c r="F274" s="210"/>
      <c r="G274" s="211"/>
      <c r="H274" s="211"/>
      <c r="I274" s="211"/>
      <c r="J274" s="211"/>
      <c r="K274" s="211"/>
      <c r="L274" s="211"/>
      <c r="M274" s="211"/>
      <c r="N274" s="211"/>
      <c r="O274" s="211"/>
    </row>
    <row r="275">
      <c r="A275" s="212"/>
      <c r="B275" s="212"/>
      <c r="C275" s="212"/>
      <c r="D275" s="210"/>
      <c r="E275" s="210"/>
      <c r="F275" s="210"/>
      <c r="G275" s="211"/>
      <c r="H275" s="211"/>
      <c r="I275" s="211"/>
      <c r="J275" s="211"/>
      <c r="K275" s="211"/>
      <c r="L275" s="211"/>
      <c r="M275" s="211"/>
      <c r="N275" s="211"/>
      <c r="O275" s="211"/>
    </row>
    <row r="276">
      <c r="A276" s="212"/>
      <c r="B276" s="212"/>
      <c r="C276" s="212"/>
      <c r="D276" s="210"/>
      <c r="E276" s="210"/>
      <c r="F276" s="210"/>
      <c r="G276" s="211"/>
      <c r="H276" s="211"/>
      <c r="I276" s="211"/>
      <c r="J276" s="211"/>
      <c r="K276" s="211"/>
      <c r="L276" s="211"/>
      <c r="M276" s="211"/>
      <c r="N276" s="211"/>
      <c r="O276" s="211"/>
    </row>
    <row r="277">
      <c r="A277" s="212"/>
      <c r="B277" s="212"/>
      <c r="C277" s="212"/>
      <c r="D277" s="210"/>
      <c r="E277" s="210"/>
      <c r="F277" s="210"/>
      <c r="G277" s="211"/>
      <c r="H277" s="211"/>
      <c r="I277" s="211"/>
      <c r="J277" s="211"/>
      <c r="K277" s="211"/>
      <c r="L277" s="211"/>
      <c r="M277" s="211"/>
      <c r="N277" s="211"/>
      <c r="O277" s="211"/>
    </row>
    <row r="278">
      <c r="A278" s="212"/>
      <c r="B278" s="212"/>
      <c r="C278" s="212"/>
      <c r="D278" s="210"/>
      <c r="E278" s="210"/>
      <c r="F278" s="210"/>
      <c r="G278" s="211"/>
      <c r="H278" s="211"/>
      <c r="I278" s="211"/>
      <c r="J278" s="211"/>
      <c r="K278" s="211"/>
      <c r="L278" s="211"/>
      <c r="M278" s="211"/>
      <c r="N278" s="211"/>
      <c r="O278" s="211"/>
    </row>
    <row r="279">
      <c r="A279" s="212"/>
      <c r="B279" s="212"/>
      <c r="C279" s="212"/>
      <c r="D279" s="210"/>
      <c r="E279" s="210"/>
      <c r="F279" s="210"/>
      <c r="G279" s="211"/>
      <c r="H279" s="211"/>
      <c r="I279" s="211"/>
      <c r="J279" s="211"/>
      <c r="K279" s="211"/>
      <c r="L279" s="211"/>
      <c r="M279" s="211"/>
      <c r="N279" s="211"/>
      <c r="O279" s="211"/>
    </row>
    <row r="280">
      <c r="A280" s="212"/>
      <c r="B280" s="212"/>
      <c r="C280" s="212"/>
      <c r="D280" s="210"/>
      <c r="E280" s="210"/>
      <c r="F280" s="210"/>
      <c r="G280" s="211"/>
      <c r="H280" s="211"/>
      <c r="I280" s="211"/>
      <c r="J280" s="211"/>
      <c r="K280" s="211"/>
      <c r="L280" s="211"/>
      <c r="M280" s="211"/>
      <c r="N280" s="211"/>
      <c r="O280" s="211"/>
    </row>
    <row r="281">
      <c r="A281" s="212"/>
      <c r="B281" s="212"/>
      <c r="C281" s="212"/>
      <c r="D281" s="210"/>
      <c r="E281" s="210"/>
      <c r="F281" s="210"/>
      <c r="G281" s="211"/>
      <c r="H281" s="211"/>
      <c r="I281" s="211"/>
      <c r="J281" s="211"/>
      <c r="K281" s="211"/>
      <c r="L281" s="211"/>
      <c r="M281" s="211"/>
      <c r="N281" s="211"/>
      <c r="O281" s="211"/>
    </row>
    <row r="282">
      <c r="A282" s="212"/>
      <c r="B282" s="212"/>
      <c r="C282" s="212"/>
      <c r="D282" s="210"/>
      <c r="E282" s="210"/>
      <c r="F282" s="210"/>
      <c r="G282" s="211"/>
      <c r="H282" s="211"/>
      <c r="I282" s="211"/>
      <c r="J282" s="211"/>
      <c r="K282" s="211"/>
      <c r="L282" s="211"/>
      <c r="M282" s="211"/>
      <c r="N282" s="211"/>
      <c r="O282" s="211"/>
    </row>
    <row r="283">
      <c r="A283" s="212"/>
      <c r="B283" s="212"/>
      <c r="C283" s="212"/>
      <c r="D283" s="210"/>
      <c r="E283" s="210"/>
      <c r="F283" s="210"/>
      <c r="G283" s="211"/>
      <c r="H283" s="211"/>
      <c r="I283" s="211"/>
      <c r="J283" s="211"/>
      <c r="K283" s="211"/>
      <c r="L283" s="211"/>
      <c r="M283" s="211"/>
      <c r="N283" s="211"/>
      <c r="O283" s="211"/>
    </row>
    <row r="284">
      <c r="A284" s="212"/>
      <c r="B284" s="212"/>
      <c r="C284" s="212"/>
      <c r="D284" s="210"/>
      <c r="E284" s="210"/>
      <c r="F284" s="210"/>
      <c r="G284" s="211"/>
      <c r="H284" s="211"/>
      <c r="I284" s="211"/>
      <c r="J284" s="211"/>
      <c r="K284" s="211"/>
      <c r="L284" s="211"/>
      <c r="M284" s="211"/>
      <c r="N284" s="211"/>
      <c r="O284" s="211"/>
    </row>
    <row r="285">
      <c r="A285" s="212"/>
      <c r="B285" s="212"/>
      <c r="C285" s="212"/>
      <c r="D285" s="210"/>
      <c r="E285" s="210"/>
      <c r="F285" s="210"/>
      <c r="G285" s="211"/>
      <c r="H285" s="211"/>
      <c r="I285" s="211"/>
      <c r="J285" s="211"/>
      <c r="K285" s="211"/>
      <c r="L285" s="211"/>
      <c r="M285" s="211"/>
      <c r="N285" s="211"/>
      <c r="O285" s="211"/>
    </row>
    <row r="286">
      <c r="A286" s="212"/>
      <c r="B286" s="212"/>
      <c r="C286" s="212"/>
      <c r="D286" s="210"/>
      <c r="E286" s="210"/>
      <c r="F286" s="210"/>
      <c r="G286" s="211"/>
      <c r="H286" s="211"/>
      <c r="I286" s="211"/>
      <c r="J286" s="211"/>
      <c r="K286" s="211"/>
      <c r="L286" s="211"/>
      <c r="M286" s="211"/>
      <c r="N286" s="211"/>
      <c r="O286" s="211"/>
    </row>
    <row r="287">
      <c r="A287" s="212"/>
      <c r="B287" s="212"/>
      <c r="C287" s="212"/>
      <c r="D287" s="210"/>
      <c r="E287" s="210"/>
      <c r="F287" s="210"/>
      <c r="G287" s="211"/>
      <c r="H287" s="211"/>
      <c r="I287" s="211"/>
      <c r="J287" s="211"/>
      <c r="K287" s="211"/>
      <c r="L287" s="211"/>
      <c r="M287" s="211"/>
      <c r="N287" s="211"/>
      <c r="O287" s="211"/>
    </row>
    <row r="288">
      <c r="A288" s="212"/>
      <c r="B288" s="212"/>
      <c r="C288" s="212"/>
      <c r="D288" s="210"/>
      <c r="E288" s="210"/>
      <c r="F288" s="210"/>
      <c r="G288" s="211"/>
      <c r="H288" s="211"/>
      <c r="I288" s="211"/>
      <c r="J288" s="211"/>
      <c r="K288" s="211"/>
      <c r="L288" s="211"/>
      <c r="M288" s="211"/>
      <c r="N288" s="211"/>
      <c r="O288" s="211"/>
    </row>
    <row r="289">
      <c r="A289" s="212"/>
      <c r="B289" s="212"/>
      <c r="C289" s="212"/>
      <c r="D289" s="210"/>
      <c r="E289" s="210"/>
      <c r="F289" s="210"/>
      <c r="G289" s="211"/>
      <c r="H289" s="211"/>
      <c r="I289" s="211"/>
      <c r="J289" s="211"/>
      <c r="K289" s="211"/>
      <c r="L289" s="211"/>
      <c r="M289" s="211"/>
      <c r="N289" s="211"/>
      <c r="O289" s="211"/>
    </row>
    <row r="290">
      <c r="A290" s="212"/>
      <c r="B290" s="212"/>
      <c r="C290" s="212"/>
      <c r="D290" s="210"/>
      <c r="E290" s="210"/>
      <c r="F290" s="210"/>
      <c r="G290" s="211"/>
      <c r="H290" s="211"/>
      <c r="I290" s="211"/>
      <c r="J290" s="211"/>
      <c r="K290" s="211"/>
      <c r="L290" s="211"/>
      <c r="M290" s="211"/>
      <c r="N290" s="211"/>
      <c r="O290" s="211"/>
    </row>
    <row r="291">
      <c r="A291" s="212"/>
      <c r="B291" s="212"/>
      <c r="C291" s="212"/>
      <c r="D291" s="210"/>
      <c r="E291" s="210"/>
      <c r="F291" s="210"/>
      <c r="G291" s="211"/>
      <c r="H291" s="211"/>
      <c r="I291" s="211"/>
      <c r="J291" s="211"/>
      <c r="K291" s="211"/>
      <c r="L291" s="211"/>
      <c r="M291" s="211"/>
      <c r="N291" s="211"/>
      <c r="O291" s="211"/>
    </row>
    <row r="292">
      <c r="A292" s="212"/>
      <c r="B292" s="212"/>
      <c r="C292" s="212"/>
      <c r="D292" s="210"/>
      <c r="E292" s="210"/>
      <c r="F292" s="210"/>
      <c r="G292" s="211"/>
      <c r="H292" s="211"/>
      <c r="I292" s="211"/>
      <c r="J292" s="211"/>
      <c r="K292" s="211"/>
      <c r="L292" s="211"/>
      <c r="M292" s="211"/>
      <c r="N292" s="211"/>
      <c r="O292" s="211"/>
    </row>
    <row r="293">
      <c r="A293" s="212"/>
      <c r="B293" s="212"/>
      <c r="C293" s="212"/>
      <c r="D293" s="210"/>
      <c r="E293" s="210"/>
      <c r="F293" s="210"/>
      <c r="G293" s="211"/>
      <c r="H293" s="211"/>
      <c r="I293" s="211"/>
      <c r="J293" s="211"/>
      <c r="K293" s="211"/>
      <c r="L293" s="211"/>
      <c r="M293" s="211"/>
      <c r="N293" s="211"/>
      <c r="O293" s="211"/>
    </row>
    <row r="294">
      <c r="A294" s="212"/>
      <c r="B294" s="212"/>
      <c r="C294" s="212"/>
      <c r="D294" s="210"/>
      <c r="E294" s="210"/>
      <c r="F294" s="210"/>
      <c r="G294" s="211"/>
      <c r="H294" s="211"/>
      <c r="I294" s="211"/>
      <c r="J294" s="211"/>
      <c r="K294" s="211"/>
      <c r="L294" s="211"/>
      <c r="M294" s="211"/>
      <c r="N294" s="211"/>
      <c r="O294" s="211"/>
    </row>
    <row r="295">
      <c r="A295" s="212"/>
      <c r="B295" s="212"/>
      <c r="C295" s="212"/>
      <c r="D295" s="210"/>
      <c r="E295" s="210"/>
      <c r="F295" s="210"/>
      <c r="G295" s="211"/>
      <c r="H295" s="211"/>
      <c r="I295" s="211"/>
      <c r="J295" s="211"/>
      <c r="K295" s="211"/>
      <c r="L295" s="211"/>
      <c r="M295" s="211"/>
      <c r="N295" s="211"/>
      <c r="O295" s="211"/>
    </row>
    <row r="296">
      <c r="A296" s="212"/>
      <c r="B296" s="212"/>
      <c r="C296" s="212"/>
      <c r="D296" s="210"/>
      <c r="E296" s="210"/>
      <c r="F296" s="210"/>
      <c r="G296" s="211"/>
      <c r="H296" s="211"/>
      <c r="I296" s="211"/>
      <c r="J296" s="211"/>
      <c r="K296" s="211"/>
      <c r="L296" s="211"/>
      <c r="M296" s="211"/>
      <c r="N296" s="211"/>
      <c r="O296" s="211"/>
    </row>
    <row r="297">
      <c r="A297" s="212"/>
      <c r="B297" s="212"/>
      <c r="C297" s="212"/>
      <c r="D297" s="210"/>
      <c r="E297" s="210"/>
      <c r="F297" s="210"/>
      <c r="G297" s="211"/>
      <c r="H297" s="211"/>
      <c r="I297" s="211"/>
      <c r="J297" s="211"/>
      <c r="K297" s="211"/>
      <c r="L297" s="211"/>
      <c r="M297" s="211"/>
      <c r="N297" s="211"/>
      <c r="O297" s="211"/>
    </row>
    <row r="298">
      <c r="A298" s="212"/>
      <c r="B298" s="212"/>
      <c r="C298" s="212"/>
      <c r="D298" s="210"/>
      <c r="E298" s="210"/>
      <c r="F298" s="210"/>
      <c r="G298" s="211"/>
      <c r="H298" s="211"/>
      <c r="I298" s="211"/>
      <c r="J298" s="211"/>
      <c r="K298" s="211"/>
      <c r="L298" s="211"/>
      <c r="M298" s="211"/>
      <c r="N298" s="211"/>
      <c r="O298" s="211"/>
    </row>
    <row r="299">
      <c r="A299" s="212"/>
      <c r="B299" s="212"/>
      <c r="C299" s="212"/>
      <c r="D299" s="210"/>
      <c r="E299" s="210"/>
      <c r="F299" s="210"/>
      <c r="G299" s="211"/>
      <c r="H299" s="211"/>
      <c r="I299" s="211"/>
      <c r="J299" s="211"/>
      <c r="K299" s="211"/>
      <c r="L299" s="211"/>
      <c r="M299" s="211"/>
      <c r="N299" s="211"/>
      <c r="O299" s="211"/>
    </row>
    <row r="300">
      <c r="A300" s="212"/>
      <c r="B300" s="212"/>
      <c r="C300" s="212"/>
      <c r="D300" s="210"/>
      <c r="E300" s="210"/>
      <c r="F300" s="210"/>
      <c r="G300" s="211"/>
      <c r="H300" s="211"/>
      <c r="I300" s="211"/>
      <c r="J300" s="211"/>
      <c r="K300" s="211"/>
      <c r="L300" s="211"/>
      <c r="M300" s="211"/>
      <c r="N300" s="211"/>
      <c r="O300" s="211"/>
    </row>
    <row r="301">
      <c r="A301" s="212"/>
      <c r="B301" s="212"/>
      <c r="C301" s="212"/>
      <c r="D301" s="210"/>
      <c r="E301" s="210"/>
      <c r="F301" s="210"/>
      <c r="G301" s="211"/>
      <c r="H301" s="211"/>
      <c r="I301" s="211"/>
      <c r="J301" s="211"/>
      <c r="K301" s="211"/>
      <c r="L301" s="211"/>
      <c r="M301" s="211"/>
      <c r="N301" s="211"/>
      <c r="O301" s="211"/>
    </row>
    <row r="302">
      <c r="A302" s="212"/>
      <c r="B302" s="212"/>
      <c r="C302" s="212"/>
      <c r="D302" s="210"/>
      <c r="E302" s="210"/>
      <c r="F302" s="210"/>
      <c r="G302" s="211"/>
      <c r="H302" s="211"/>
      <c r="I302" s="211"/>
      <c r="J302" s="211"/>
      <c r="K302" s="211"/>
      <c r="L302" s="211"/>
      <c r="M302" s="211"/>
      <c r="N302" s="211"/>
      <c r="O302" s="211"/>
    </row>
    <row r="303">
      <c r="A303" s="212"/>
      <c r="B303" s="212"/>
      <c r="C303" s="212"/>
      <c r="D303" s="210"/>
      <c r="E303" s="210"/>
      <c r="F303" s="210"/>
      <c r="G303" s="211"/>
      <c r="H303" s="211"/>
      <c r="I303" s="211"/>
      <c r="J303" s="211"/>
      <c r="K303" s="211"/>
      <c r="L303" s="211"/>
      <c r="M303" s="211"/>
      <c r="N303" s="211"/>
      <c r="O303" s="211"/>
    </row>
    <row r="304">
      <c r="A304" s="212"/>
      <c r="B304" s="212"/>
      <c r="C304" s="212"/>
      <c r="D304" s="210"/>
      <c r="E304" s="210"/>
      <c r="F304" s="210"/>
      <c r="G304" s="211"/>
      <c r="H304" s="211"/>
      <c r="I304" s="211"/>
      <c r="J304" s="211"/>
      <c r="K304" s="211"/>
      <c r="L304" s="211"/>
      <c r="M304" s="211"/>
      <c r="N304" s="211"/>
      <c r="O304" s="211"/>
    </row>
    <row r="305">
      <c r="A305" s="212"/>
      <c r="B305" s="212"/>
      <c r="C305" s="212"/>
      <c r="D305" s="210"/>
      <c r="E305" s="210"/>
      <c r="F305" s="210"/>
      <c r="G305" s="211"/>
      <c r="H305" s="211"/>
      <c r="I305" s="211"/>
      <c r="J305" s="211"/>
      <c r="K305" s="211"/>
      <c r="L305" s="211"/>
      <c r="M305" s="211"/>
      <c r="N305" s="211"/>
      <c r="O305" s="211"/>
    </row>
    <row r="306">
      <c r="A306" s="212"/>
      <c r="B306" s="212"/>
      <c r="C306" s="212"/>
      <c r="D306" s="210"/>
      <c r="E306" s="210"/>
      <c r="F306" s="210"/>
      <c r="G306" s="211"/>
      <c r="H306" s="211"/>
      <c r="I306" s="211"/>
      <c r="J306" s="211"/>
      <c r="K306" s="211"/>
      <c r="L306" s="211"/>
      <c r="M306" s="211"/>
      <c r="N306" s="211"/>
      <c r="O306" s="211"/>
    </row>
    <row r="307">
      <c r="A307" s="212"/>
      <c r="B307" s="212"/>
      <c r="C307" s="212"/>
      <c r="D307" s="210"/>
      <c r="E307" s="210"/>
      <c r="F307" s="210"/>
      <c r="G307" s="211"/>
      <c r="H307" s="211"/>
      <c r="I307" s="211"/>
      <c r="J307" s="211"/>
      <c r="K307" s="211"/>
      <c r="L307" s="211"/>
      <c r="M307" s="211"/>
      <c r="N307" s="211"/>
      <c r="O307" s="211"/>
    </row>
    <row r="308">
      <c r="A308" s="212"/>
      <c r="B308" s="212"/>
      <c r="C308" s="212"/>
      <c r="D308" s="210"/>
      <c r="E308" s="210"/>
      <c r="F308" s="210"/>
      <c r="G308" s="211"/>
      <c r="H308" s="211"/>
      <c r="I308" s="211"/>
      <c r="J308" s="211"/>
      <c r="K308" s="211"/>
      <c r="L308" s="211"/>
      <c r="M308" s="211"/>
      <c r="N308" s="211"/>
      <c r="O308" s="211"/>
    </row>
    <row r="309">
      <c r="A309" s="212"/>
      <c r="B309" s="212"/>
      <c r="C309" s="212"/>
      <c r="D309" s="210"/>
      <c r="E309" s="210"/>
      <c r="F309" s="210"/>
      <c r="G309" s="211"/>
      <c r="H309" s="211"/>
      <c r="I309" s="211"/>
      <c r="J309" s="211"/>
      <c r="K309" s="211"/>
      <c r="L309" s="211"/>
      <c r="M309" s="211"/>
      <c r="N309" s="211"/>
      <c r="O309" s="211"/>
    </row>
    <row r="310">
      <c r="A310" s="212"/>
      <c r="B310" s="212"/>
      <c r="C310" s="212"/>
      <c r="D310" s="210"/>
      <c r="E310" s="210"/>
      <c r="F310" s="210"/>
      <c r="G310" s="211"/>
      <c r="H310" s="211"/>
      <c r="I310" s="211"/>
      <c r="J310" s="211"/>
      <c r="K310" s="211"/>
      <c r="L310" s="211"/>
      <c r="M310" s="211"/>
      <c r="N310" s="211"/>
      <c r="O310" s="211"/>
    </row>
    <row r="311">
      <c r="A311" s="212"/>
      <c r="B311" s="212"/>
      <c r="C311" s="212"/>
      <c r="D311" s="210"/>
      <c r="E311" s="210"/>
      <c r="F311" s="210"/>
      <c r="G311" s="211"/>
      <c r="H311" s="211"/>
      <c r="I311" s="211"/>
      <c r="J311" s="211"/>
      <c r="K311" s="211"/>
      <c r="L311" s="211"/>
      <c r="M311" s="211"/>
      <c r="N311" s="211"/>
      <c r="O311" s="211"/>
    </row>
    <row r="312">
      <c r="A312" s="212"/>
      <c r="B312" s="212"/>
      <c r="C312" s="212"/>
      <c r="D312" s="210"/>
      <c r="E312" s="210"/>
      <c r="F312" s="210"/>
      <c r="G312" s="211"/>
      <c r="H312" s="211"/>
      <c r="I312" s="211"/>
      <c r="J312" s="211"/>
      <c r="K312" s="211"/>
      <c r="L312" s="211"/>
      <c r="M312" s="211"/>
      <c r="N312" s="211"/>
      <c r="O312" s="211"/>
    </row>
    <row r="313">
      <c r="A313" s="212"/>
      <c r="B313" s="212"/>
      <c r="C313" s="212"/>
      <c r="D313" s="210"/>
      <c r="E313" s="210"/>
      <c r="F313" s="210"/>
      <c r="G313" s="211"/>
      <c r="H313" s="211"/>
      <c r="I313" s="211"/>
      <c r="J313" s="211"/>
      <c r="K313" s="211"/>
      <c r="L313" s="211"/>
      <c r="M313" s="211"/>
      <c r="N313" s="211"/>
      <c r="O313" s="211"/>
    </row>
    <row r="314">
      <c r="A314" s="212"/>
      <c r="B314" s="212"/>
      <c r="C314" s="212"/>
      <c r="D314" s="210"/>
      <c r="E314" s="210"/>
      <c r="F314" s="210"/>
      <c r="G314" s="211"/>
      <c r="H314" s="211"/>
      <c r="I314" s="211"/>
      <c r="J314" s="211"/>
      <c r="K314" s="211"/>
      <c r="L314" s="211"/>
      <c r="M314" s="211"/>
      <c r="N314" s="211"/>
      <c r="O314" s="211"/>
    </row>
    <row r="315">
      <c r="A315" s="212"/>
      <c r="B315" s="212"/>
      <c r="C315" s="212"/>
      <c r="D315" s="210"/>
      <c r="E315" s="210"/>
      <c r="F315" s="210"/>
      <c r="G315" s="211"/>
      <c r="H315" s="211"/>
      <c r="I315" s="211"/>
      <c r="J315" s="211"/>
      <c r="K315" s="211"/>
      <c r="L315" s="211"/>
      <c r="M315" s="211"/>
      <c r="N315" s="211"/>
      <c r="O315" s="211"/>
    </row>
    <row r="316">
      <c r="A316" s="212"/>
      <c r="B316" s="212"/>
      <c r="C316" s="212"/>
      <c r="D316" s="210"/>
      <c r="E316" s="210"/>
      <c r="F316" s="210"/>
      <c r="G316" s="211"/>
      <c r="H316" s="211"/>
      <c r="I316" s="211"/>
      <c r="J316" s="211"/>
      <c r="K316" s="211"/>
      <c r="L316" s="211"/>
      <c r="M316" s="211"/>
      <c r="N316" s="211"/>
      <c r="O316" s="211"/>
    </row>
    <row r="317">
      <c r="A317" s="212"/>
      <c r="B317" s="212"/>
      <c r="C317" s="212"/>
      <c r="D317" s="210"/>
      <c r="E317" s="210"/>
      <c r="F317" s="210"/>
      <c r="G317" s="211"/>
      <c r="H317" s="211"/>
      <c r="I317" s="211"/>
      <c r="J317" s="211"/>
      <c r="K317" s="211"/>
      <c r="L317" s="211"/>
      <c r="M317" s="211"/>
      <c r="N317" s="211"/>
      <c r="O317" s="211"/>
    </row>
    <row r="318">
      <c r="A318" s="212"/>
      <c r="B318" s="212"/>
      <c r="C318" s="212"/>
      <c r="D318" s="210"/>
      <c r="E318" s="210"/>
      <c r="F318" s="210"/>
      <c r="G318" s="211"/>
      <c r="H318" s="211"/>
      <c r="I318" s="211"/>
      <c r="J318" s="211"/>
      <c r="K318" s="211"/>
      <c r="L318" s="211"/>
      <c r="M318" s="211"/>
      <c r="N318" s="211"/>
      <c r="O318" s="211"/>
    </row>
    <row r="319">
      <c r="A319" s="212"/>
      <c r="B319" s="212"/>
      <c r="C319" s="212"/>
      <c r="D319" s="210"/>
      <c r="E319" s="210"/>
      <c r="F319" s="210"/>
      <c r="G319" s="211"/>
      <c r="H319" s="211"/>
      <c r="I319" s="211"/>
      <c r="J319" s="211"/>
      <c r="K319" s="211"/>
      <c r="L319" s="211"/>
      <c r="M319" s="211"/>
      <c r="N319" s="211"/>
      <c r="O319" s="211"/>
    </row>
    <row r="320">
      <c r="A320" s="212"/>
      <c r="B320" s="212"/>
      <c r="C320" s="212"/>
      <c r="D320" s="210"/>
      <c r="E320" s="210"/>
      <c r="F320" s="210"/>
      <c r="G320" s="211"/>
      <c r="H320" s="211"/>
      <c r="I320" s="211"/>
      <c r="J320" s="211"/>
      <c r="K320" s="211"/>
      <c r="L320" s="211"/>
      <c r="M320" s="211"/>
      <c r="N320" s="211"/>
      <c r="O320" s="211"/>
    </row>
    <row r="321">
      <c r="A321" s="212"/>
      <c r="B321" s="212"/>
      <c r="C321" s="212"/>
      <c r="D321" s="210"/>
      <c r="E321" s="210"/>
      <c r="F321" s="210"/>
      <c r="G321" s="211"/>
      <c r="H321" s="211"/>
      <c r="I321" s="211"/>
      <c r="J321" s="211"/>
      <c r="K321" s="211"/>
      <c r="L321" s="211"/>
      <c r="M321" s="211"/>
      <c r="N321" s="211"/>
      <c r="O321" s="211"/>
    </row>
    <row r="322">
      <c r="A322" s="212"/>
      <c r="B322" s="212"/>
      <c r="C322" s="212"/>
      <c r="D322" s="210"/>
      <c r="E322" s="210"/>
      <c r="F322" s="210"/>
      <c r="G322" s="211"/>
      <c r="H322" s="211"/>
      <c r="I322" s="211"/>
      <c r="J322" s="211"/>
      <c r="K322" s="211"/>
      <c r="L322" s="211"/>
      <c r="M322" s="211"/>
      <c r="N322" s="211"/>
      <c r="O322" s="211"/>
    </row>
    <row r="323">
      <c r="A323" s="212"/>
      <c r="B323" s="212"/>
      <c r="C323" s="212"/>
      <c r="D323" s="210"/>
      <c r="E323" s="210"/>
      <c r="F323" s="210"/>
      <c r="G323" s="211"/>
      <c r="H323" s="211"/>
      <c r="I323" s="211"/>
      <c r="J323" s="211"/>
      <c r="K323" s="211"/>
      <c r="L323" s="211"/>
      <c r="M323" s="211"/>
      <c r="N323" s="211"/>
      <c r="O323" s="211"/>
    </row>
    <row r="324">
      <c r="A324" s="212"/>
      <c r="B324" s="212"/>
      <c r="C324" s="212"/>
      <c r="D324" s="210"/>
      <c r="E324" s="210"/>
      <c r="F324" s="210"/>
      <c r="G324" s="211"/>
      <c r="H324" s="211"/>
      <c r="I324" s="211"/>
      <c r="J324" s="211"/>
      <c r="K324" s="211"/>
      <c r="L324" s="211"/>
      <c r="M324" s="211"/>
      <c r="N324" s="211"/>
      <c r="O324" s="211"/>
    </row>
    <row r="325">
      <c r="A325" s="212"/>
      <c r="B325" s="212"/>
      <c r="C325" s="212"/>
      <c r="D325" s="210"/>
      <c r="E325" s="210"/>
      <c r="F325" s="210"/>
      <c r="G325" s="211"/>
      <c r="H325" s="211"/>
      <c r="I325" s="211"/>
      <c r="J325" s="211"/>
      <c r="K325" s="211"/>
      <c r="L325" s="211"/>
      <c r="M325" s="211"/>
      <c r="N325" s="211"/>
      <c r="O325" s="211"/>
    </row>
    <row r="326">
      <c r="A326" s="212"/>
      <c r="B326" s="212"/>
      <c r="C326" s="212"/>
      <c r="D326" s="210"/>
      <c r="E326" s="210"/>
      <c r="F326" s="210"/>
      <c r="G326" s="211"/>
      <c r="H326" s="211"/>
      <c r="I326" s="211"/>
      <c r="J326" s="211"/>
      <c r="K326" s="211"/>
      <c r="L326" s="211"/>
      <c r="M326" s="211"/>
      <c r="N326" s="211"/>
      <c r="O326" s="211"/>
    </row>
    <row r="327">
      <c r="A327" s="212"/>
      <c r="B327" s="212"/>
      <c r="C327" s="212"/>
      <c r="D327" s="210"/>
      <c r="E327" s="210"/>
      <c r="F327" s="210"/>
      <c r="G327" s="211"/>
      <c r="H327" s="211"/>
      <c r="I327" s="211"/>
      <c r="J327" s="211"/>
      <c r="K327" s="211"/>
      <c r="L327" s="211"/>
      <c r="M327" s="211"/>
      <c r="N327" s="211"/>
      <c r="O327" s="211"/>
    </row>
    <row r="328">
      <c r="A328" s="212"/>
      <c r="B328" s="212"/>
      <c r="C328" s="212"/>
      <c r="D328" s="210"/>
      <c r="E328" s="210"/>
      <c r="F328" s="210"/>
      <c r="G328" s="211"/>
      <c r="H328" s="211"/>
      <c r="I328" s="211"/>
      <c r="J328" s="211"/>
      <c r="K328" s="211"/>
      <c r="L328" s="211"/>
      <c r="M328" s="211"/>
      <c r="N328" s="211"/>
      <c r="O328" s="211"/>
    </row>
    <row r="329">
      <c r="A329" s="212"/>
      <c r="B329" s="212"/>
      <c r="C329" s="212"/>
      <c r="D329" s="210"/>
      <c r="E329" s="210"/>
      <c r="F329" s="210"/>
      <c r="G329" s="211"/>
      <c r="H329" s="211"/>
      <c r="I329" s="211"/>
      <c r="J329" s="211"/>
      <c r="K329" s="211"/>
      <c r="L329" s="211"/>
      <c r="M329" s="211"/>
      <c r="N329" s="211"/>
      <c r="O329" s="211"/>
    </row>
    <row r="330">
      <c r="A330" s="212"/>
      <c r="B330" s="212"/>
      <c r="C330" s="212"/>
      <c r="D330" s="210"/>
      <c r="E330" s="210"/>
      <c r="F330" s="210"/>
      <c r="G330" s="211"/>
      <c r="H330" s="211"/>
      <c r="I330" s="211"/>
      <c r="J330" s="211"/>
      <c r="K330" s="211"/>
      <c r="L330" s="211"/>
      <c r="M330" s="211"/>
      <c r="N330" s="211"/>
      <c r="O330" s="211"/>
    </row>
    <row r="331">
      <c r="A331" s="212"/>
      <c r="B331" s="212"/>
      <c r="C331" s="212"/>
      <c r="D331" s="210"/>
      <c r="E331" s="210"/>
      <c r="F331" s="210"/>
      <c r="G331" s="211"/>
      <c r="H331" s="211"/>
      <c r="I331" s="211"/>
      <c r="J331" s="211"/>
      <c r="K331" s="211"/>
      <c r="L331" s="211"/>
      <c r="M331" s="211"/>
      <c r="N331" s="211"/>
      <c r="O331" s="211"/>
    </row>
    <row r="332">
      <c r="A332" s="212"/>
      <c r="B332" s="212"/>
      <c r="C332" s="212"/>
      <c r="D332" s="210"/>
      <c r="E332" s="210"/>
      <c r="F332" s="210"/>
      <c r="G332" s="211"/>
      <c r="H332" s="211"/>
      <c r="I332" s="211"/>
      <c r="J332" s="211"/>
      <c r="K332" s="211"/>
      <c r="L332" s="211"/>
      <c r="M332" s="211"/>
      <c r="N332" s="211"/>
      <c r="O332" s="211"/>
    </row>
    <row r="333">
      <c r="A333" s="212"/>
      <c r="B333" s="212"/>
      <c r="C333" s="212"/>
      <c r="D333" s="210"/>
      <c r="E333" s="210"/>
      <c r="F333" s="210"/>
      <c r="G333" s="211"/>
      <c r="H333" s="211"/>
      <c r="I333" s="211"/>
      <c r="J333" s="211"/>
      <c r="K333" s="211"/>
      <c r="L333" s="211"/>
      <c r="M333" s="211"/>
      <c r="N333" s="211"/>
      <c r="O333" s="211"/>
    </row>
    <row r="334">
      <c r="A334" s="212"/>
      <c r="B334" s="212"/>
      <c r="C334" s="212"/>
      <c r="D334" s="210"/>
      <c r="E334" s="210"/>
      <c r="F334" s="210"/>
      <c r="G334" s="211"/>
      <c r="H334" s="211"/>
      <c r="I334" s="211"/>
      <c r="J334" s="211"/>
      <c r="K334" s="211"/>
      <c r="L334" s="211"/>
      <c r="M334" s="211"/>
      <c r="N334" s="211"/>
      <c r="O334" s="211"/>
    </row>
    <row r="335">
      <c r="A335" s="212"/>
      <c r="B335" s="212"/>
      <c r="C335" s="212"/>
      <c r="D335" s="210"/>
      <c r="E335" s="210"/>
      <c r="F335" s="210"/>
      <c r="G335" s="211"/>
      <c r="H335" s="211"/>
      <c r="I335" s="211"/>
      <c r="J335" s="211"/>
      <c r="K335" s="211"/>
      <c r="L335" s="211"/>
      <c r="M335" s="211"/>
      <c r="N335" s="211"/>
      <c r="O335" s="211"/>
    </row>
    <row r="336">
      <c r="A336" s="212"/>
      <c r="B336" s="212"/>
      <c r="C336" s="212"/>
      <c r="D336" s="210"/>
      <c r="E336" s="210"/>
      <c r="F336" s="210"/>
      <c r="G336" s="211"/>
      <c r="H336" s="211"/>
      <c r="I336" s="211"/>
      <c r="J336" s="211"/>
      <c r="K336" s="211"/>
      <c r="L336" s="211"/>
      <c r="M336" s="211"/>
      <c r="N336" s="211"/>
      <c r="O336" s="211"/>
    </row>
    <row r="337">
      <c r="A337" s="212"/>
      <c r="B337" s="212"/>
      <c r="C337" s="212"/>
      <c r="D337" s="210"/>
      <c r="E337" s="210"/>
      <c r="F337" s="210"/>
      <c r="G337" s="211"/>
      <c r="H337" s="211"/>
      <c r="I337" s="211"/>
      <c r="J337" s="211"/>
      <c r="K337" s="211"/>
      <c r="L337" s="211"/>
      <c r="M337" s="211"/>
      <c r="N337" s="211"/>
      <c r="O337" s="211"/>
    </row>
    <row r="338">
      <c r="A338" s="212"/>
      <c r="B338" s="212"/>
      <c r="C338" s="212"/>
      <c r="D338" s="210"/>
      <c r="E338" s="210"/>
      <c r="F338" s="210"/>
      <c r="G338" s="211"/>
      <c r="H338" s="211"/>
      <c r="I338" s="211"/>
      <c r="J338" s="211"/>
      <c r="K338" s="211"/>
      <c r="L338" s="211"/>
      <c r="M338" s="211"/>
      <c r="N338" s="211"/>
      <c r="O338" s="211"/>
    </row>
    <row r="339">
      <c r="A339" s="212"/>
      <c r="B339" s="212"/>
      <c r="C339" s="212"/>
      <c r="D339" s="210"/>
      <c r="E339" s="210"/>
      <c r="F339" s="210"/>
      <c r="G339" s="211"/>
      <c r="H339" s="211"/>
      <c r="I339" s="211"/>
      <c r="J339" s="211"/>
      <c r="K339" s="211"/>
      <c r="L339" s="211"/>
      <c r="M339" s="211"/>
      <c r="N339" s="211"/>
      <c r="O339" s="211"/>
    </row>
    <row r="340">
      <c r="A340" s="212"/>
      <c r="B340" s="212"/>
      <c r="C340" s="212"/>
      <c r="D340" s="210"/>
      <c r="E340" s="210"/>
      <c r="F340" s="210"/>
      <c r="G340" s="211"/>
      <c r="H340" s="211"/>
      <c r="I340" s="211"/>
      <c r="J340" s="211"/>
      <c r="K340" s="211"/>
      <c r="L340" s="211"/>
      <c r="M340" s="211"/>
      <c r="N340" s="211"/>
      <c r="O340" s="211"/>
    </row>
    <row r="341">
      <c r="A341" s="212"/>
      <c r="B341" s="212"/>
      <c r="C341" s="212"/>
      <c r="D341" s="210"/>
      <c r="E341" s="210"/>
      <c r="F341" s="210"/>
      <c r="G341" s="211"/>
      <c r="H341" s="211"/>
      <c r="I341" s="211"/>
      <c r="J341" s="211"/>
      <c r="K341" s="211"/>
      <c r="L341" s="211"/>
      <c r="M341" s="211"/>
      <c r="N341" s="211"/>
      <c r="O341" s="211"/>
    </row>
    <row r="342">
      <c r="A342" s="212"/>
      <c r="B342" s="212"/>
      <c r="C342" s="212"/>
      <c r="D342" s="210"/>
      <c r="E342" s="210"/>
      <c r="F342" s="210"/>
      <c r="G342" s="211"/>
      <c r="H342" s="211"/>
      <c r="I342" s="211"/>
      <c r="J342" s="211"/>
      <c r="K342" s="211"/>
      <c r="L342" s="211"/>
      <c r="M342" s="211"/>
      <c r="N342" s="211"/>
      <c r="O342" s="211"/>
    </row>
    <row r="343">
      <c r="A343" s="212"/>
      <c r="B343" s="212"/>
      <c r="C343" s="212"/>
      <c r="D343" s="210"/>
      <c r="E343" s="210"/>
      <c r="F343" s="210"/>
      <c r="G343" s="211"/>
      <c r="H343" s="211"/>
      <c r="I343" s="211"/>
      <c r="J343" s="211"/>
      <c r="K343" s="211"/>
      <c r="L343" s="211"/>
      <c r="M343" s="211"/>
      <c r="N343" s="211"/>
      <c r="O343" s="211"/>
    </row>
    <row r="344">
      <c r="A344" s="212"/>
      <c r="B344" s="212"/>
      <c r="C344" s="212"/>
      <c r="D344" s="210"/>
      <c r="E344" s="210"/>
      <c r="F344" s="210"/>
      <c r="G344" s="211"/>
      <c r="H344" s="211"/>
      <c r="I344" s="211"/>
      <c r="J344" s="211"/>
      <c r="K344" s="211"/>
      <c r="L344" s="211"/>
      <c r="M344" s="211"/>
      <c r="N344" s="211"/>
      <c r="O344" s="211"/>
    </row>
    <row r="345">
      <c r="A345" s="212"/>
      <c r="B345" s="212"/>
      <c r="C345" s="212"/>
      <c r="D345" s="210"/>
      <c r="E345" s="210"/>
      <c r="F345" s="210"/>
      <c r="G345" s="211"/>
      <c r="H345" s="211"/>
      <c r="I345" s="211"/>
      <c r="J345" s="211"/>
      <c r="K345" s="211"/>
      <c r="L345" s="211"/>
      <c r="M345" s="211"/>
      <c r="N345" s="211"/>
      <c r="O345" s="211"/>
    </row>
    <row r="346">
      <c r="A346" s="212"/>
      <c r="B346" s="212"/>
      <c r="C346" s="212"/>
      <c r="D346" s="210"/>
      <c r="E346" s="210"/>
      <c r="F346" s="210"/>
      <c r="G346" s="211"/>
      <c r="H346" s="211"/>
      <c r="I346" s="211"/>
      <c r="J346" s="211"/>
      <c r="K346" s="211"/>
      <c r="L346" s="211"/>
      <c r="M346" s="211"/>
      <c r="N346" s="211"/>
      <c r="O346" s="211"/>
    </row>
    <row r="347">
      <c r="A347" s="212"/>
      <c r="B347" s="212"/>
      <c r="C347" s="212"/>
      <c r="D347" s="210"/>
      <c r="E347" s="210"/>
      <c r="F347" s="210"/>
      <c r="G347" s="211"/>
      <c r="H347" s="211"/>
      <c r="I347" s="211"/>
      <c r="J347" s="211"/>
      <c r="K347" s="211"/>
      <c r="L347" s="211"/>
      <c r="M347" s="211"/>
      <c r="N347" s="211"/>
      <c r="O347" s="211"/>
    </row>
    <row r="348">
      <c r="A348" s="212"/>
      <c r="B348" s="212"/>
      <c r="C348" s="212"/>
      <c r="D348" s="210"/>
      <c r="E348" s="210"/>
      <c r="F348" s="210"/>
      <c r="G348" s="211"/>
      <c r="H348" s="211"/>
      <c r="I348" s="211"/>
      <c r="J348" s="211"/>
      <c r="K348" s="211"/>
      <c r="L348" s="211"/>
      <c r="M348" s="211"/>
      <c r="N348" s="211"/>
      <c r="O348" s="211"/>
    </row>
    <row r="349">
      <c r="A349" s="212"/>
      <c r="B349" s="212"/>
      <c r="C349" s="212"/>
      <c r="D349" s="210"/>
      <c r="E349" s="210"/>
      <c r="F349" s="210"/>
      <c r="G349" s="211"/>
      <c r="H349" s="211"/>
      <c r="I349" s="211"/>
      <c r="J349" s="211"/>
      <c r="K349" s="211"/>
      <c r="L349" s="211"/>
      <c r="M349" s="211"/>
      <c r="N349" s="211"/>
      <c r="O349" s="211"/>
    </row>
    <row r="350">
      <c r="A350" s="212"/>
      <c r="B350" s="212"/>
      <c r="C350" s="212"/>
      <c r="D350" s="210"/>
      <c r="E350" s="210"/>
      <c r="F350" s="210"/>
      <c r="G350" s="211"/>
      <c r="H350" s="211"/>
      <c r="I350" s="211"/>
      <c r="J350" s="211"/>
      <c r="K350" s="211"/>
      <c r="L350" s="211"/>
      <c r="M350" s="211"/>
      <c r="N350" s="211"/>
      <c r="O350" s="211"/>
    </row>
    <row r="351">
      <c r="A351" s="212"/>
      <c r="B351" s="212"/>
      <c r="C351" s="212"/>
      <c r="D351" s="210"/>
      <c r="E351" s="210"/>
      <c r="F351" s="210"/>
      <c r="G351" s="211"/>
      <c r="H351" s="211"/>
      <c r="I351" s="211"/>
      <c r="J351" s="211"/>
      <c r="K351" s="211"/>
      <c r="L351" s="211"/>
      <c r="M351" s="211"/>
      <c r="N351" s="211"/>
      <c r="O351" s="211"/>
    </row>
    <row r="352">
      <c r="A352" s="212"/>
      <c r="B352" s="212"/>
      <c r="C352" s="212"/>
      <c r="D352" s="210"/>
      <c r="E352" s="210"/>
      <c r="F352" s="210"/>
      <c r="G352" s="211"/>
      <c r="H352" s="211"/>
      <c r="I352" s="211"/>
      <c r="J352" s="211"/>
      <c r="K352" s="211"/>
      <c r="L352" s="211"/>
      <c r="M352" s="211"/>
      <c r="N352" s="211"/>
      <c r="O352" s="211"/>
    </row>
    <row r="353">
      <c r="A353" s="212"/>
      <c r="B353" s="212"/>
      <c r="C353" s="212"/>
      <c r="D353" s="210"/>
      <c r="E353" s="210"/>
      <c r="F353" s="210"/>
      <c r="G353" s="211"/>
      <c r="H353" s="211"/>
      <c r="I353" s="211"/>
      <c r="J353" s="211"/>
      <c r="K353" s="211"/>
      <c r="L353" s="211"/>
      <c r="M353" s="211"/>
      <c r="N353" s="211"/>
      <c r="O353" s="211"/>
    </row>
    <row r="354">
      <c r="A354" s="212"/>
      <c r="B354" s="212"/>
      <c r="C354" s="212"/>
      <c r="D354" s="210"/>
      <c r="E354" s="210"/>
      <c r="F354" s="210"/>
      <c r="G354" s="211"/>
      <c r="H354" s="211"/>
      <c r="I354" s="211"/>
      <c r="J354" s="211"/>
      <c r="K354" s="211"/>
      <c r="L354" s="211"/>
      <c r="M354" s="211"/>
      <c r="N354" s="211"/>
      <c r="O354" s="211"/>
    </row>
    <row r="355">
      <c r="A355" s="212"/>
      <c r="B355" s="212"/>
      <c r="C355" s="212"/>
      <c r="D355" s="210"/>
      <c r="E355" s="210"/>
      <c r="F355" s="210"/>
      <c r="G355" s="211"/>
      <c r="H355" s="211"/>
      <c r="I355" s="211"/>
      <c r="J355" s="211"/>
      <c r="K355" s="211"/>
      <c r="L355" s="211"/>
      <c r="M355" s="211"/>
      <c r="N355" s="211"/>
      <c r="O355" s="211"/>
    </row>
    <row r="356">
      <c r="A356" s="212"/>
      <c r="B356" s="212"/>
      <c r="C356" s="212"/>
      <c r="D356" s="210"/>
      <c r="E356" s="210"/>
      <c r="F356" s="210"/>
      <c r="G356" s="211"/>
      <c r="H356" s="211"/>
      <c r="I356" s="211"/>
      <c r="J356" s="211"/>
      <c r="K356" s="211"/>
      <c r="L356" s="211"/>
      <c r="M356" s="211"/>
      <c r="N356" s="211"/>
      <c r="O356" s="211"/>
    </row>
    <row r="357">
      <c r="A357" s="212"/>
      <c r="B357" s="212"/>
      <c r="C357" s="212"/>
      <c r="D357" s="210"/>
      <c r="E357" s="210"/>
      <c r="F357" s="210"/>
      <c r="G357" s="211"/>
      <c r="H357" s="211"/>
      <c r="I357" s="211"/>
      <c r="J357" s="211"/>
      <c r="K357" s="211"/>
      <c r="L357" s="211"/>
      <c r="M357" s="211"/>
      <c r="N357" s="211"/>
      <c r="O357" s="211"/>
    </row>
    <row r="358">
      <c r="A358" s="212"/>
      <c r="B358" s="212"/>
      <c r="C358" s="212"/>
      <c r="D358" s="210"/>
      <c r="E358" s="210"/>
      <c r="F358" s="210"/>
      <c r="G358" s="211"/>
      <c r="H358" s="211"/>
      <c r="I358" s="211"/>
      <c r="J358" s="211"/>
      <c r="K358" s="211"/>
      <c r="L358" s="211"/>
      <c r="M358" s="211"/>
      <c r="N358" s="211"/>
      <c r="O358" s="211"/>
    </row>
    <row r="359">
      <c r="A359" s="212"/>
      <c r="B359" s="212"/>
      <c r="C359" s="212"/>
      <c r="D359" s="210"/>
      <c r="E359" s="210"/>
      <c r="F359" s="210"/>
      <c r="G359" s="211"/>
      <c r="H359" s="211"/>
      <c r="I359" s="211"/>
      <c r="J359" s="211"/>
      <c r="K359" s="211"/>
      <c r="L359" s="211"/>
      <c r="M359" s="211"/>
      <c r="N359" s="211"/>
      <c r="O359" s="211"/>
    </row>
    <row r="360">
      <c r="A360" s="212"/>
      <c r="B360" s="212"/>
      <c r="C360" s="212"/>
      <c r="D360" s="210"/>
      <c r="E360" s="210"/>
      <c r="F360" s="210"/>
      <c r="G360" s="211"/>
      <c r="H360" s="211"/>
      <c r="I360" s="211"/>
      <c r="J360" s="211"/>
      <c r="K360" s="211"/>
      <c r="L360" s="211"/>
      <c r="M360" s="211"/>
      <c r="N360" s="211"/>
      <c r="O360" s="211"/>
    </row>
    <row r="361">
      <c r="A361" s="212"/>
      <c r="B361" s="212"/>
      <c r="C361" s="212"/>
      <c r="D361" s="210"/>
      <c r="E361" s="210"/>
      <c r="F361" s="210"/>
      <c r="G361" s="211"/>
      <c r="H361" s="211"/>
      <c r="I361" s="211"/>
      <c r="J361" s="211"/>
      <c r="K361" s="211"/>
      <c r="L361" s="211"/>
      <c r="M361" s="211"/>
      <c r="N361" s="211"/>
      <c r="O361" s="211"/>
    </row>
    <row r="362">
      <c r="A362" s="212"/>
      <c r="B362" s="212"/>
      <c r="C362" s="212"/>
      <c r="D362" s="210"/>
      <c r="E362" s="210"/>
      <c r="F362" s="210"/>
      <c r="G362" s="211"/>
      <c r="H362" s="211"/>
      <c r="I362" s="211"/>
      <c r="J362" s="211"/>
      <c r="K362" s="211"/>
      <c r="L362" s="211"/>
      <c r="M362" s="211"/>
      <c r="N362" s="211"/>
      <c r="O362" s="211"/>
    </row>
    <row r="363">
      <c r="A363" s="212"/>
      <c r="B363" s="212"/>
      <c r="C363" s="212"/>
      <c r="D363" s="210"/>
      <c r="E363" s="210"/>
      <c r="F363" s="210"/>
      <c r="G363" s="211"/>
      <c r="H363" s="211"/>
      <c r="I363" s="211"/>
      <c r="J363" s="211"/>
      <c r="K363" s="211"/>
      <c r="L363" s="211"/>
      <c r="M363" s="211"/>
      <c r="N363" s="211"/>
      <c r="O363" s="211"/>
    </row>
    <row r="364">
      <c r="A364" s="212"/>
      <c r="B364" s="212"/>
      <c r="C364" s="212"/>
      <c r="D364" s="210"/>
      <c r="E364" s="210"/>
      <c r="F364" s="210"/>
      <c r="G364" s="211"/>
      <c r="H364" s="211"/>
      <c r="I364" s="211"/>
      <c r="J364" s="211"/>
      <c r="K364" s="211"/>
      <c r="L364" s="211"/>
      <c r="M364" s="211"/>
      <c r="N364" s="211"/>
      <c r="O364" s="211"/>
    </row>
    <row r="365">
      <c r="A365" s="212"/>
      <c r="B365" s="212"/>
      <c r="C365" s="212"/>
      <c r="D365" s="210"/>
      <c r="E365" s="210"/>
      <c r="F365" s="210"/>
      <c r="G365" s="211"/>
      <c r="H365" s="211"/>
      <c r="I365" s="211"/>
      <c r="J365" s="211"/>
      <c r="K365" s="211"/>
      <c r="L365" s="211"/>
      <c r="M365" s="211"/>
      <c r="N365" s="211"/>
      <c r="O365" s="211"/>
    </row>
    <row r="366">
      <c r="A366" s="212"/>
      <c r="B366" s="212"/>
      <c r="C366" s="212"/>
      <c r="D366" s="210"/>
      <c r="E366" s="210"/>
      <c r="F366" s="210"/>
      <c r="G366" s="211"/>
      <c r="H366" s="211"/>
      <c r="I366" s="211"/>
      <c r="J366" s="211"/>
      <c r="K366" s="211"/>
      <c r="L366" s="211"/>
      <c r="M366" s="211"/>
      <c r="N366" s="211"/>
      <c r="O366" s="211"/>
    </row>
    <row r="367">
      <c r="A367" s="212"/>
      <c r="B367" s="212"/>
      <c r="C367" s="212"/>
      <c r="D367" s="210"/>
      <c r="E367" s="210"/>
      <c r="F367" s="210"/>
      <c r="G367" s="211"/>
      <c r="H367" s="211"/>
      <c r="I367" s="211"/>
      <c r="J367" s="211"/>
      <c r="K367" s="211"/>
      <c r="L367" s="211"/>
      <c r="M367" s="211"/>
      <c r="N367" s="211"/>
      <c r="O367" s="211"/>
    </row>
    <row r="368">
      <c r="A368" s="212"/>
      <c r="B368" s="212"/>
      <c r="C368" s="212"/>
      <c r="D368" s="210"/>
      <c r="E368" s="210"/>
      <c r="F368" s="210"/>
      <c r="G368" s="211"/>
      <c r="H368" s="211"/>
      <c r="I368" s="211"/>
      <c r="J368" s="211"/>
      <c r="K368" s="211"/>
      <c r="L368" s="211"/>
      <c r="M368" s="211"/>
      <c r="N368" s="211"/>
      <c r="O368" s="211"/>
    </row>
    <row r="369">
      <c r="A369" s="212"/>
      <c r="B369" s="212"/>
      <c r="C369" s="212"/>
      <c r="D369" s="210"/>
      <c r="E369" s="210"/>
      <c r="F369" s="210"/>
      <c r="G369" s="211"/>
      <c r="H369" s="211"/>
      <c r="I369" s="211"/>
      <c r="J369" s="211"/>
      <c r="K369" s="211"/>
      <c r="L369" s="211"/>
      <c r="M369" s="211"/>
      <c r="N369" s="211"/>
      <c r="O369" s="211"/>
    </row>
    <row r="370">
      <c r="A370" s="212"/>
      <c r="B370" s="212"/>
      <c r="C370" s="212"/>
      <c r="D370" s="210"/>
      <c r="E370" s="210"/>
      <c r="F370" s="210"/>
      <c r="G370" s="211"/>
      <c r="H370" s="211"/>
      <c r="I370" s="211"/>
      <c r="J370" s="211"/>
      <c r="K370" s="211"/>
      <c r="L370" s="211"/>
      <c r="M370" s="211"/>
      <c r="N370" s="211"/>
      <c r="O370" s="211"/>
    </row>
    <row r="371">
      <c r="A371" s="212"/>
      <c r="B371" s="212"/>
      <c r="C371" s="212"/>
      <c r="D371" s="210"/>
      <c r="E371" s="210"/>
      <c r="F371" s="210"/>
      <c r="G371" s="211"/>
      <c r="H371" s="211"/>
      <c r="I371" s="211"/>
      <c r="J371" s="211"/>
      <c r="K371" s="211"/>
      <c r="L371" s="211"/>
      <c r="M371" s="211"/>
      <c r="N371" s="211"/>
      <c r="O371" s="211"/>
    </row>
    <row r="372">
      <c r="A372" s="212"/>
      <c r="B372" s="212"/>
      <c r="C372" s="212"/>
      <c r="D372" s="210"/>
      <c r="E372" s="210"/>
      <c r="F372" s="210"/>
      <c r="G372" s="211"/>
      <c r="H372" s="211"/>
      <c r="I372" s="211"/>
      <c r="J372" s="211"/>
      <c r="K372" s="211"/>
      <c r="L372" s="211"/>
      <c r="M372" s="211"/>
      <c r="N372" s="211"/>
      <c r="O372" s="211"/>
    </row>
    <row r="373">
      <c r="A373" s="212"/>
      <c r="B373" s="212"/>
      <c r="C373" s="212"/>
      <c r="D373" s="210"/>
      <c r="E373" s="210"/>
      <c r="F373" s="210"/>
      <c r="G373" s="211"/>
      <c r="H373" s="211"/>
      <c r="I373" s="211"/>
      <c r="J373" s="211"/>
      <c r="K373" s="211"/>
      <c r="L373" s="211"/>
      <c r="M373" s="211"/>
      <c r="N373" s="211"/>
      <c r="O373" s="211"/>
    </row>
    <row r="374">
      <c r="A374" s="212"/>
      <c r="B374" s="212"/>
      <c r="C374" s="212"/>
      <c r="D374" s="210"/>
      <c r="E374" s="210"/>
      <c r="F374" s="210"/>
      <c r="G374" s="211"/>
      <c r="H374" s="211"/>
      <c r="I374" s="211"/>
      <c r="J374" s="211"/>
      <c r="K374" s="211"/>
      <c r="L374" s="211"/>
      <c r="M374" s="211"/>
      <c r="N374" s="211"/>
      <c r="O374" s="211"/>
    </row>
    <row r="375">
      <c r="A375" s="212"/>
      <c r="B375" s="212"/>
      <c r="C375" s="212"/>
      <c r="D375" s="210"/>
      <c r="E375" s="210"/>
      <c r="F375" s="210"/>
      <c r="G375" s="211"/>
      <c r="H375" s="211"/>
      <c r="I375" s="211"/>
      <c r="J375" s="211"/>
      <c r="K375" s="211"/>
      <c r="L375" s="211"/>
      <c r="M375" s="211"/>
      <c r="N375" s="211"/>
      <c r="O375" s="211"/>
    </row>
    <row r="376">
      <c r="A376" s="212"/>
      <c r="B376" s="212"/>
      <c r="C376" s="212"/>
      <c r="D376" s="210"/>
      <c r="E376" s="210"/>
      <c r="F376" s="210"/>
      <c r="G376" s="211"/>
      <c r="H376" s="211"/>
      <c r="I376" s="211"/>
      <c r="J376" s="211"/>
      <c r="K376" s="211"/>
      <c r="L376" s="211"/>
      <c r="M376" s="211"/>
      <c r="N376" s="211"/>
      <c r="O376" s="211"/>
    </row>
    <row r="377">
      <c r="A377" s="212"/>
      <c r="B377" s="212"/>
      <c r="C377" s="212"/>
      <c r="D377" s="210"/>
      <c r="E377" s="210"/>
      <c r="F377" s="210"/>
      <c r="G377" s="211"/>
      <c r="H377" s="211"/>
      <c r="I377" s="211"/>
      <c r="J377" s="211"/>
      <c r="K377" s="211"/>
      <c r="L377" s="211"/>
      <c r="M377" s="211"/>
      <c r="N377" s="211"/>
      <c r="O377" s="211"/>
    </row>
    <row r="378">
      <c r="A378" s="212"/>
      <c r="B378" s="212"/>
      <c r="C378" s="212"/>
      <c r="D378" s="210"/>
      <c r="E378" s="210"/>
      <c r="F378" s="210"/>
      <c r="G378" s="211"/>
      <c r="H378" s="211"/>
      <c r="I378" s="211"/>
      <c r="J378" s="211"/>
      <c r="K378" s="211"/>
      <c r="L378" s="211"/>
      <c r="M378" s="211"/>
      <c r="N378" s="211"/>
      <c r="O378" s="211"/>
    </row>
    <row r="379">
      <c r="A379" s="212"/>
      <c r="B379" s="212"/>
      <c r="C379" s="212"/>
      <c r="D379" s="210"/>
      <c r="E379" s="210"/>
      <c r="F379" s="210"/>
      <c r="G379" s="211"/>
      <c r="H379" s="211"/>
      <c r="I379" s="211"/>
      <c r="J379" s="211"/>
      <c r="K379" s="211"/>
      <c r="L379" s="211"/>
      <c r="M379" s="211"/>
      <c r="N379" s="211"/>
      <c r="O379" s="211"/>
    </row>
    <row r="380">
      <c r="A380" s="212"/>
      <c r="B380" s="212"/>
      <c r="C380" s="212"/>
      <c r="D380" s="210"/>
      <c r="E380" s="210"/>
      <c r="F380" s="210"/>
      <c r="G380" s="211"/>
      <c r="H380" s="211"/>
      <c r="I380" s="211"/>
      <c r="J380" s="211"/>
      <c r="K380" s="211"/>
      <c r="L380" s="211"/>
      <c r="M380" s="211"/>
      <c r="N380" s="211"/>
      <c r="O380" s="211"/>
    </row>
    <row r="381">
      <c r="A381" s="212"/>
      <c r="B381" s="212"/>
      <c r="C381" s="212"/>
      <c r="D381" s="210"/>
      <c r="E381" s="210"/>
      <c r="F381" s="210"/>
      <c r="G381" s="211"/>
      <c r="H381" s="211"/>
      <c r="I381" s="211"/>
      <c r="J381" s="211"/>
      <c r="K381" s="211"/>
      <c r="L381" s="211"/>
      <c r="M381" s="211"/>
      <c r="N381" s="211"/>
      <c r="O381" s="211"/>
    </row>
    <row r="382">
      <c r="A382" s="212"/>
      <c r="B382" s="212"/>
      <c r="C382" s="212"/>
      <c r="D382" s="210"/>
      <c r="E382" s="210"/>
      <c r="F382" s="210"/>
      <c r="G382" s="211"/>
      <c r="H382" s="211"/>
      <c r="I382" s="211"/>
      <c r="J382" s="211"/>
      <c r="K382" s="211"/>
      <c r="L382" s="211"/>
      <c r="M382" s="211"/>
      <c r="N382" s="211"/>
      <c r="O382" s="211"/>
    </row>
    <row r="383">
      <c r="A383" s="212"/>
      <c r="B383" s="212"/>
      <c r="C383" s="212"/>
      <c r="D383" s="210"/>
      <c r="E383" s="210"/>
      <c r="F383" s="210"/>
      <c r="G383" s="211"/>
      <c r="H383" s="211"/>
      <c r="I383" s="211"/>
      <c r="J383" s="211"/>
      <c r="K383" s="211"/>
      <c r="L383" s="211"/>
      <c r="M383" s="211"/>
      <c r="N383" s="211"/>
      <c r="O383" s="211"/>
    </row>
    <row r="384">
      <c r="A384" s="212"/>
      <c r="B384" s="212"/>
      <c r="C384" s="212"/>
      <c r="D384" s="210"/>
      <c r="E384" s="210"/>
      <c r="F384" s="210"/>
      <c r="G384" s="211"/>
      <c r="H384" s="211"/>
      <c r="I384" s="211"/>
      <c r="J384" s="211"/>
      <c r="K384" s="211"/>
      <c r="L384" s="211"/>
      <c r="M384" s="211"/>
      <c r="N384" s="211"/>
      <c r="O384" s="211"/>
    </row>
    <row r="385">
      <c r="A385" s="212"/>
      <c r="B385" s="212"/>
      <c r="C385" s="212"/>
      <c r="D385" s="210"/>
      <c r="E385" s="210"/>
      <c r="F385" s="210"/>
      <c r="G385" s="211"/>
      <c r="H385" s="211"/>
      <c r="I385" s="211"/>
      <c r="J385" s="211"/>
      <c r="K385" s="211"/>
      <c r="L385" s="211"/>
      <c r="M385" s="211"/>
      <c r="N385" s="211"/>
      <c r="O385" s="211"/>
    </row>
    <row r="386">
      <c r="A386" s="212"/>
      <c r="B386" s="212"/>
      <c r="C386" s="212"/>
      <c r="D386" s="210"/>
      <c r="E386" s="210"/>
      <c r="F386" s="210"/>
      <c r="G386" s="211"/>
      <c r="H386" s="211"/>
      <c r="I386" s="211"/>
      <c r="J386" s="211"/>
      <c r="K386" s="211"/>
      <c r="L386" s="211"/>
      <c r="M386" s="211"/>
      <c r="N386" s="211"/>
      <c r="O386" s="211"/>
    </row>
    <row r="387">
      <c r="A387" s="212"/>
      <c r="B387" s="212"/>
      <c r="C387" s="212"/>
      <c r="D387" s="210"/>
      <c r="E387" s="210"/>
      <c r="F387" s="210"/>
      <c r="G387" s="211"/>
      <c r="H387" s="211"/>
      <c r="I387" s="211"/>
      <c r="J387" s="211"/>
      <c r="K387" s="211"/>
      <c r="L387" s="211"/>
      <c r="M387" s="211"/>
      <c r="N387" s="211"/>
      <c r="O387" s="211"/>
    </row>
    <row r="388">
      <c r="A388" s="212"/>
      <c r="B388" s="212"/>
      <c r="C388" s="212"/>
      <c r="D388" s="210"/>
      <c r="E388" s="210"/>
      <c r="F388" s="210"/>
      <c r="G388" s="211"/>
      <c r="H388" s="211"/>
      <c r="I388" s="211"/>
      <c r="J388" s="211"/>
      <c r="K388" s="211"/>
      <c r="L388" s="211"/>
      <c r="M388" s="211"/>
      <c r="N388" s="211"/>
      <c r="O388" s="211"/>
    </row>
    <row r="389">
      <c r="A389" s="212"/>
      <c r="B389" s="212"/>
      <c r="C389" s="212"/>
      <c r="D389" s="210"/>
      <c r="E389" s="210"/>
      <c r="F389" s="210"/>
      <c r="G389" s="211"/>
      <c r="H389" s="211"/>
      <c r="I389" s="211"/>
      <c r="J389" s="211"/>
      <c r="K389" s="211"/>
      <c r="L389" s="211"/>
      <c r="M389" s="211"/>
      <c r="N389" s="211"/>
      <c r="O389" s="211"/>
    </row>
    <row r="390">
      <c r="A390" s="212"/>
      <c r="B390" s="212"/>
      <c r="C390" s="212"/>
      <c r="D390" s="210"/>
      <c r="E390" s="210"/>
      <c r="F390" s="210"/>
      <c r="G390" s="211"/>
      <c r="H390" s="211"/>
      <c r="I390" s="211"/>
      <c r="J390" s="211"/>
      <c r="K390" s="211"/>
      <c r="L390" s="211"/>
      <c r="M390" s="211"/>
      <c r="N390" s="211"/>
      <c r="O390" s="211"/>
    </row>
    <row r="391">
      <c r="A391" s="212"/>
      <c r="B391" s="212"/>
      <c r="C391" s="212"/>
      <c r="D391" s="210"/>
      <c r="E391" s="210"/>
      <c r="F391" s="210"/>
      <c r="G391" s="211"/>
      <c r="H391" s="211"/>
      <c r="I391" s="211"/>
      <c r="J391" s="211"/>
      <c r="K391" s="211"/>
      <c r="L391" s="211"/>
      <c r="M391" s="211"/>
      <c r="N391" s="211"/>
      <c r="O391" s="211"/>
    </row>
    <row r="392">
      <c r="A392" s="212"/>
      <c r="B392" s="212"/>
      <c r="C392" s="212"/>
      <c r="D392" s="210"/>
      <c r="E392" s="210"/>
      <c r="F392" s="210"/>
      <c r="G392" s="211"/>
      <c r="H392" s="211"/>
      <c r="I392" s="211"/>
      <c r="J392" s="211"/>
      <c r="K392" s="211"/>
      <c r="L392" s="211"/>
      <c r="M392" s="211"/>
      <c r="N392" s="211"/>
      <c r="O392" s="211"/>
    </row>
    <row r="393">
      <c r="A393" s="212"/>
      <c r="B393" s="212"/>
      <c r="C393" s="212"/>
      <c r="D393" s="210"/>
      <c r="E393" s="210"/>
      <c r="F393" s="210"/>
      <c r="G393" s="211"/>
      <c r="H393" s="211"/>
      <c r="I393" s="211"/>
      <c r="J393" s="211"/>
      <c r="K393" s="211"/>
      <c r="L393" s="211"/>
      <c r="M393" s="211"/>
      <c r="N393" s="211"/>
      <c r="O393" s="211"/>
    </row>
    <row r="394">
      <c r="A394" s="212"/>
      <c r="B394" s="212"/>
      <c r="C394" s="212"/>
      <c r="D394" s="210"/>
      <c r="E394" s="210"/>
      <c r="F394" s="210"/>
      <c r="G394" s="211"/>
      <c r="H394" s="211"/>
      <c r="I394" s="211"/>
      <c r="J394" s="211"/>
      <c r="K394" s="211"/>
      <c r="L394" s="211"/>
      <c r="M394" s="211"/>
      <c r="N394" s="211"/>
      <c r="O394" s="211"/>
    </row>
    <row r="395">
      <c r="A395" s="212"/>
      <c r="B395" s="212"/>
      <c r="C395" s="212"/>
      <c r="D395" s="210"/>
      <c r="E395" s="210"/>
      <c r="F395" s="210"/>
      <c r="G395" s="211"/>
      <c r="H395" s="211"/>
      <c r="I395" s="211"/>
      <c r="J395" s="211"/>
      <c r="K395" s="211"/>
      <c r="L395" s="211"/>
      <c r="M395" s="211"/>
      <c r="N395" s="211"/>
      <c r="O395" s="211"/>
    </row>
    <row r="396">
      <c r="A396" s="212"/>
      <c r="B396" s="212"/>
      <c r="C396" s="212"/>
      <c r="D396" s="210"/>
      <c r="E396" s="210"/>
      <c r="F396" s="210"/>
      <c r="G396" s="211"/>
      <c r="H396" s="211"/>
      <c r="I396" s="211"/>
      <c r="J396" s="211"/>
      <c r="K396" s="211"/>
      <c r="L396" s="211"/>
      <c r="M396" s="211"/>
      <c r="N396" s="211"/>
      <c r="O396" s="211"/>
    </row>
    <row r="397">
      <c r="A397" s="212"/>
      <c r="B397" s="212"/>
      <c r="C397" s="212"/>
      <c r="D397" s="210"/>
      <c r="E397" s="210"/>
      <c r="F397" s="210"/>
      <c r="G397" s="211"/>
      <c r="H397" s="211"/>
      <c r="I397" s="211"/>
      <c r="J397" s="211"/>
      <c r="K397" s="211"/>
      <c r="L397" s="211"/>
      <c r="M397" s="211"/>
      <c r="N397" s="211"/>
      <c r="O397" s="211"/>
    </row>
    <row r="398">
      <c r="A398" s="212"/>
      <c r="B398" s="212"/>
      <c r="C398" s="212"/>
      <c r="D398" s="210"/>
      <c r="E398" s="210"/>
      <c r="F398" s="210"/>
      <c r="G398" s="211"/>
      <c r="H398" s="211"/>
      <c r="I398" s="211"/>
      <c r="J398" s="211"/>
      <c r="K398" s="211"/>
      <c r="L398" s="211"/>
      <c r="M398" s="211"/>
      <c r="N398" s="211"/>
      <c r="O398" s="211"/>
    </row>
    <row r="399">
      <c r="A399" s="212"/>
      <c r="B399" s="212"/>
      <c r="C399" s="212"/>
      <c r="D399" s="210"/>
      <c r="E399" s="210"/>
      <c r="F399" s="210"/>
      <c r="G399" s="211"/>
      <c r="H399" s="211"/>
      <c r="I399" s="211"/>
      <c r="J399" s="211"/>
      <c r="K399" s="211"/>
      <c r="L399" s="211"/>
      <c r="M399" s="211"/>
      <c r="N399" s="211"/>
      <c r="O399" s="211"/>
    </row>
    <row r="400">
      <c r="A400" s="212"/>
      <c r="B400" s="212"/>
      <c r="C400" s="212"/>
      <c r="D400" s="210"/>
      <c r="E400" s="210"/>
      <c r="F400" s="210"/>
      <c r="G400" s="211"/>
      <c r="H400" s="211"/>
      <c r="I400" s="211"/>
      <c r="J400" s="211"/>
      <c r="K400" s="211"/>
      <c r="L400" s="211"/>
      <c r="M400" s="211"/>
      <c r="N400" s="211"/>
      <c r="O400" s="211"/>
    </row>
    <row r="401">
      <c r="A401" s="212"/>
      <c r="B401" s="212"/>
      <c r="C401" s="212"/>
      <c r="D401" s="210"/>
      <c r="E401" s="210"/>
      <c r="F401" s="210"/>
      <c r="G401" s="211"/>
      <c r="H401" s="211"/>
      <c r="I401" s="211"/>
      <c r="J401" s="211"/>
      <c r="K401" s="211"/>
      <c r="L401" s="211"/>
      <c r="M401" s="211"/>
      <c r="N401" s="211"/>
      <c r="O401" s="211"/>
    </row>
    <row r="402">
      <c r="A402" s="212"/>
      <c r="B402" s="212"/>
      <c r="C402" s="212"/>
      <c r="D402" s="210"/>
      <c r="E402" s="210"/>
      <c r="F402" s="210"/>
      <c r="G402" s="211"/>
      <c r="H402" s="211"/>
      <c r="I402" s="211"/>
      <c r="J402" s="211"/>
      <c r="K402" s="211"/>
      <c r="L402" s="211"/>
      <c r="M402" s="211"/>
      <c r="N402" s="211"/>
      <c r="O402" s="211"/>
    </row>
    <row r="403">
      <c r="A403" s="212"/>
      <c r="B403" s="212"/>
      <c r="C403" s="212"/>
      <c r="D403" s="210"/>
      <c r="E403" s="210"/>
      <c r="F403" s="210"/>
      <c r="G403" s="211"/>
      <c r="H403" s="211"/>
      <c r="I403" s="211"/>
      <c r="J403" s="211"/>
      <c r="K403" s="211"/>
      <c r="L403" s="211"/>
      <c r="M403" s="211"/>
      <c r="N403" s="211"/>
      <c r="O403" s="211"/>
    </row>
    <row r="404">
      <c r="A404" s="212"/>
      <c r="B404" s="212"/>
      <c r="C404" s="212"/>
      <c r="D404" s="210"/>
      <c r="E404" s="210"/>
      <c r="F404" s="210"/>
      <c r="G404" s="211"/>
      <c r="H404" s="211"/>
      <c r="I404" s="211"/>
      <c r="J404" s="211"/>
      <c r="K404" s="211"/>
      <c r="L404" s="211"/>
      <c r="M404" s="211"/>
      <c r="N404" s="211"/>
      <c r="O404" s="211"/>
    </row>
    <row r="405">
      <c r="A405" s="212"/>
      <c r="B405" s="212"/>
      <c r="C405" s="212"/>
      <c r="D405" s="210"/>
      <c r="E405" s="210"/>
      <c r="F405" s="210"/>
      <c r="G405" s="211"/>
      <c r="H405" s="211"/>
      <c r="I405" s="211"/>
      <c r="J405" s="211"/>
      <c r="K405" s="211"/>
      <c r="L405" s="211"/>
      <c r="M405" s="211"/>
      <c r="N405" s="211"/>
      <c r="O405" s="211"/>
    </row>
    <row r="406">
      <c r="A406" s="212"/>
      <c r="B406" s="212"/>
      <c r="C406" s="212"/>
      <c r="D406" s="210"/>
      <c r="E406" s="210"/>
      <c r="F406" s="210"/>
      <c r="G406" s="211"/>
      <c r="H406" s="211"/>
      <c r="I406" s="211"/>
      <c r="J406" s="211"/>
      <c r="K406" s="211"/>
      <c r="L406" s="211"/>
      <c r="M406" s="211"/>
      <c r="N406" s="211"/>
      <c r="O406" s="211"/>
    </row>
    <row r="407">
      <c r="A407" s="212"/>
      <c r="B407" s="212"/>
      <c r="C407" s="212"/>
      <c r="D407" s="210"/>
      <c r="E407" s="210"/>
      <c r="F407" s="210"/>
      <c r="G407" s="211"/>
      <c r="H407" s="211"/>
      <c r="I407" s="211"/>
      <c r="J407" s="211"/>
      <c r="K407" s="211"/>
      <c r="L407" s="211"/>
      <c r="M407" s="211"/>
      <c r="N407" s="211"/>
      <c r="O407" s="211"/>
    </row>
    <row r="408">
      <c r="A408" s="212"/>
      <c r="B408" s="212"/>
      <c r="C408" s="212"/>
      <c r="D408" s="210"/>
      <c r="E408" s="210"/>
      <c r="F408" s="210"/>
      <c r="G408" s="211"/>
      <c r="H408" s="211"/>
      <c r="I408" s="211"/>
      <c r="J408" s="211"/>
      <c r="K408" s="211"/>
      <c r="L408" s="211"/>
      <c r="M408" s="211"/>
      <c r="N408" s="211"/>
      <c r="O408" s="211"/>
    </row>
    <row r="409">
      <c r="A409" s="212"/>
      <c r="B409" s="212"/>
      <c r="C409" s="212"/>
      <c r="D409" s="210"/>
      <c r="E409" s="210"/>
      <c r="F409" s="210"/>
      <c r="G409" s="211"/>
      <c r="H409" s="211"/>
      <c r="I409" s="211"/>
      <c r="J409" s="211"/>
      <c r="K409" s="211"/>
      <c r="L409" s="211"/>
      <c r="M409" s="211"/>
      <c r="N409" s="211"/>
      <c r="O409" s="211"/>
    </row>
    <row r="410">
      <c r="A410" s="212"/>
      <c r="B410" s="212"/>
      <c r="C410" s="212"/>
      <c r="D410" s="210"/>
      <c r="E410" s="210"/>
      <c r="F410" s="210"/>
      <c r="G410" s="211"/>
      <c r="H410" s="211"/>
      <c r="I410" s="211"/>
      <c r="J410" s="211"/>
      <c r="K410" s="211"/>
      <c r="L410" s="211"/>
      <c r="M410" s="211"/>
      <c r="N410" s="211"/>
      <c r="O410" s="211"/>
    </row>
    <row r="411">
      <c r="A411" s="212"/>
      <c r="B411" s="212"/>
      <c r="C411" s="212"/>
      <c r="D411" s="210"/>
      <c r="E411" s="210"/>
      <c r="F411" s="210"/>
      <c r="G411" s="211"/>
      <c r="H411" s="211"/>
      <c r="I411" s="211"/>
      <c r="J411" s="211"/>
      <c r="K411" s="211"/>
      <c r="L411" s="211"/>
      <c r="M411" s="211"/>
      <c r="N411" s="211"/>
      <c r="O411" s="211"/>
    </row>
    <row r="412">
      <c r="A412" s="212"/>
      <c r="B412" s="212"/>
      <c r="C412" s="212"/>
      <c r="D412" s="210"/>
      <c r="E412" s="210"/>
      <c r="F412" s="210"/>
      <c r="G412" s="211"/>
      <c r="H412" s="211"/>
      <c r="I412" s="211"/>
      <c r="J412" s="211"/>
      <c r="K412" s="211"/>
      <c r="L412" s="211"/>
      <c r="M412" s="211"/>
      <c r="N412" s="211"/>
      <c r="O412" s="211"/>
    </row>
    <row r="413">
      <c r="A413" s="212"/>
      <c r="B413" s="212"/>
      <c r="C413" s="212"/>
      <c r="D413" s="210"/>
      <c r="E413" s="210"/>
      <c r="F413" s="210"/>
      <c r="G413" s="211"/>
      <c r="H413" s="211"/>
      <c r="I413" s="211"/>
      <c r="J413" s="211"/>
      <c r="K413" s="211"/>
      <c r="L413" s="211"/>
      <c r="M413" s="211"/>
      <c r="N413" s="211"/>
      <c r="O413" s="211"/>
    </row>
    <row r="414">
      <c r="A414" s="212"/>
      <c r="B414" s="212"/>
      <c r="C414" s="212"/>
      <c r="D414" s="210"/>
      <c r="E414" s="210"/>
      <c r="F414" s="210"/>
      <c r="G414" s="211"/>
      <c r="H414" s="211"/>
      <c r="I414" s="211"/>
      <c r="J414" s="211"/>
      <c r="K414" s="211"/>
      <c r="L414" s="211"/>
      <c r="M414" s="211"/>
      <c r="N414" s="211"/>
      <c r="O414" s="211"/>
    </row>
    <row r="415">
      <c r="A415" s="212"/>
      <c r="B415" s="212"/>
      <c r="C415" s="212"/>
      <c r="D415" s="210"/>
      <c r="E415" s="210"/>
      <c r="F415" s="210"/>
      <c r="G415" s="211"/>
      <c r="H415" s="211"/>
      <c r="I415" s="211"/>
      <c r="J415" s="211"/>
      <c r="K415" s="211"/>
      <c r="L415" s="211"/>
      <c r="M415" s="211"/>
      <c r="N415" s="211"/>
      <c r="O415" s="211"/>
    </row>
    <row r="416">
      <c r="A416" s="212"/>
      <c r="B416" s="212"/>
      <c r="C416" s="212"/>
      <c r="D416" s="210"/>
      <c r="E416" s="210"/>
      <c r="F416" s="210"/>
      <c r="G416" s="211"/>
      <c r="H416" s="211"/>
      <c r="I416" s="211"/>
      <c r="J416" s="211"/>
      <c r="K416" s="211"/>
      <c r="L416" s="211"/>
      <c r="M416" s="211"/>
      <c r="N416" s="211"/>
      <c r="O416" s="211"/>
    </row>
    <row r="417">
      <c r="A417" s="212"/>
      <c r="B417" s="212"/>
      <c r="C417" s="212"/>
      <c r="D417" s="210"/>
      <c r="E417" s="210"/>
      <c r="F417" s="210"/>
      <c r="G417" s="211"/>
      <c r="H417" s="211"/>
      <c r="I417" s="211"/>
      <c r="J417" s="211"/>
      <c r="K417" s="211"/>
      <c r="L417" s="211"/>
      <c r="M417" s="211"/>
      <c r="N417" s="211"/>
      <c r="O417" s="211"/>
    </row>
    <row r="418">
      <c r="A418" s="212"/>
      <c r="B418" s="212"/>
      <c r="C418" s="212"/>
      <c r="D418" s="210"/>
      <c r="E418" s="210"/>
      <c r="F418" s="210"/>
      <c r="G418" s="211"/>
      <c r="H418" s="211"/>
      <c r="I418" s="211"/>
      <c r="J418" s="211"/>
      <c r="K418" s="211"/>
      <c r="L418" s="211"/>
      <c r="M418" s="211"/>
      <c r="N418" s="211"/>
      <c r="O418" s="211"/>
    </row>
    <row r="419">
      <c r="A419" s="212"/>
      <c r="B419" s="212"/>
      <c r="C419" s="212"/>
      <c r="D419" s="210"/>
      <c r="E419" s="210"/>
      <c r="F419" s="210"/>
      <c r="G419" s="211"/>
      <c r="H419" s="211"/>
      <c r="I419" s="211"/>
      <c r="J419" s="211"/>
      <c r="K419" s="211"/>
      <c r="L419" s="211"/>
      <c r="M419" s="211"/>
      <c r="N419" s="211"/>
      <c r="O419" s="211"/>
    </row>
    <row r="420">
      <c r="A420" s="212"/>
      <c r="B420" s="212"/>
      <c r="C420" s="212"/>
      <c r="D420" s="210"/>
      <c r="E420" s="210"/>
      <c r="F420" s="210"/>
      <c r="G420" s="211"/>
      <c r="H420" s="211"/>
      <c r="I420" s="211"/>
      <c r="J420" s="211"/>
      <c r="K420" s="211"/>
      <c r="L420" s="211"/>
      <c r="M420" s="211"/>
      <c r="N420" s="211"/>
      <c r="O420" s="211"/>
    </row>
    <row r="421">
      <c r="A421" s="212"/>
      <c r="B421" s="212"/>
      <c r="C421" s="212"/>
      <c r="D421" s="210"/>
      <c r="E421" s="210"/>
      <c r="F421" s="210"/>
      <c r="G421" s="211"/>
      <c r="H421" s="211"/>
      <c r="I421" s="211"/>
      <c r="J421" s="211"/>
      <c r="K421" s="211"/>
      <c r="L421" s="211"/>
      <c r="M421" s="211"/>
      <c r="N421" s="211"/>
      <c r="O421" s="211"/>
    </row>
    <row r="422">
      <c r="A422" s="212"/>
      <c r="B422" s="212"/>
      <c r="C422" s="212"/>
      <c r="D422" s="210"/>
      <c r="E422" s="210"/>
      <c r="F422" s="210"/>
      <c r="G422" s="211"/>
      <c r="H422" s="211"/>
      <c r="I422" s="211"/>
      <c r="J422" s="211"/>
      <c r="K422" s="211"/>
      <c r="L422" s="211"/>
      <c r="M422" s="211"/>
      <c r="N422" s="211"/>
      <c r="O422" s="211"/>
    </row>
    <row r="423">
      <c r="A423" s="212"/>
      <c r="B423" s="212"/>
      <c r="C423" s="212"/>
      <c r="D423" s="210"/>
      <c r="E423" s="210"/>
      <c r="F423" s="210"/>
      <c r="G423" s="211"/>
      <c r="H423" s="211"/>
      <c r="I423" s="211"/>
      <c r="J423" s="211"/>
      <c r="K423" s="211"/>
      <c r="L423" s="211"/>
      <c r="M423" s="211"/>
      <c r="N423" s="211"/>
      <c r="O423" s="211"/>
    </row>
    <row r="424">
      <c r="A424" s="212"/>
      <c r="B424" s="212"/>
      <c r="C424" s="212"/>
      <c r="D424" s="210"/>
      <c r="E424" s="210"/>
      <c r="F424" s="210"/>
      <c r="G424" s="211"/>
      <c r="H424" s="211"/>
      <c r="I424" s="211"/>
      <c r="J424" s="211"/>
      <c r="K424" s="211"/>
      <c r="L424" s="211"/>
      <c r="M424" s="211"/>
      <c r="N424" s="211"/>
      <c r="O424" s="211"/>
    </row>
    <row r="425">
      <c r="A425" s="212"/>
      <c r="B425" s="212"/>
      <c r="C425" s="212"/>
      <c r="D425" s="210"/>
      <c r="E425" s="210"/>
      <c r="F425" s="210"/>
      <c r="G425" s="211"/>
      <c r="H425" s="211"/>
      <c r="I425" s="211"/>
      <c r="J425" s="211"/>
      <c r="K425" s="211"/>
      <c r="L425" s="211"/>
      <c r="M425" s="211"/>
      <c r="N425" s="211"/>
      <c r="O425" s="211"/>
    </row>
    <row r="426">
      <c r="A426" s="212"/>
      <c r="B426" s="212"/>
      <c r="C426" s="212"/>
      <c r="D426" s="210"/>
      <c r="E426" s="210"/>
      <c r="F426" s="210"/>
      <c r="G426" s="211"/>
      <c r="H426" s="211"/>
      <c r="I426" s="211"/>
      <c r="J426" s="211"/>
      <c r="K426" s="211"/>
      <c r="L426" s="211"/>
      <c r="M426" s="211"/>
      <c r="N426" s="211"/>
      <c r="O426" s="211"/>
    </row>
    <row r="427">
      <c r="A427" s="212"/>
      <c r="B427" s="212"/>
      <c r="C427" s="212"/>
      <c r="D427" s="210"/>
      <c r="E427" s="210"/>
      <c r="F427" s="210"/>
      <c r="G427" s="211"/>
      <c r="H427" s="211"/>
      <c r="I427" s="211"/>
      <c r="J427" s="211"/>
      <c r="K427" s="211"/>
      <c r="L427" s="211"/>
      <c r="M427" s="211"/>
      <c r="N427" s="211"/>
      <c r="O427" s="211"/>
    </row>
    <row r="428">
      <c r="A428" s="212"/>
      <c r="B428" s="212"/>
      <c r="C428" s="212"/>
      <c r="D428" s="210"/>
      <c r="E428" s="210"/>
      <c r="F428" s="210"/>
      <c r="G428" s="211"/>
      <c r="H428" s="211"/>
      <c r="I428" s="211"/>
      <c r="J428" s="211"/>
      <c r="K428" s="211"/>
      <c r="L428" s="211"/>
      <c r="M428" s="211"/>
      <c r="N428" s="211"/>
      <c r="O428" s="211"/>
    </row>
    <row r="429">
      <c r="A429" s="212"/>
      <c r="B429" s="212"/>
      <c r="C429" s="212"/>
      <c r="D429" s="210"/>
      <c r="E429" s="210"/>
      <c r="F429" s="210"/>
      <c r="G429" s="211"/>
      <c r="H429" s="211"/>
      <c r="I429" s="211"/>
      <c r="J429" s="211"/>
      <c r="K429" s="211"/>
      <c r="L429" s="211"/>
      <c r="M429" s="211"/>
      <c r="N429" s="211"/>
      <c r="O429" s="211"/>
    </row>
    <row r="430">
      <c r="A430" s="212"/>
      <c r="B430" s="212"/>
      <c r="C430" s="212"/>
      <c r="D430" s="210"/>
      <c r="E430" s="210"/>
      <c r="F430" s="210"/>
      <c r="G430" s="211"/>
      <c r="H430" s="211"/>
      <c r="I430" s="211"/>
      <c r="J430" s="211"/>
      <c r="K430" s="211"/>
      <c r="L430" s="211"/>
      <c r="M430" s="211"/>
      <c r="N430" s="211"/>
      <c r="O430" s="211"/>
    </row>
    <row r="431">
      <c r="A431" s="212"/>
      <c r="B431" s="212"/>
      <c r="C431" s="212"/>
      <c r="D431" s="210"/>
      <c r="E431" s="210"/>
      <c r="F431" s="210"/>
      <c r="G431" s="211"/>
      <c r="H431" s="211"/>
      <c r="I431" s="211"/>
      <c r="J431" s="211"/>
      <c r="K431" s="211"/>
      <c r="L431" s="211"/>
      <c r="M431" s="211"/>
      <c r="N431" s="211"/>
      <c r="O431" s="211"/>
    </row>
    <row r="432">
      <c r="A432" s="212"/>
      <c r="B432" s="212"/>
      <c r="C432" s="212"/>
      <c r="D432" s="210"/>
      <c r="E432" s="210"/>
      <c r="F432" s="210"/>
      <c r="G432" s="211"/>
      <c r="H432" s="211"/>
      <c r="I432" s="211"/>
      <c r="J432" s="211"/>
      <c r="K432" s="211"/>
      <c r="L432" s="211"/>
      <c r="M432" s="211"/>
      <c r="N432" s="211"/>
      <c r="O432" s="211"/>
    </row>
    <row r="433">
      <c r="A433" s="212"/>
      <c r="B433" s="212"/>
      <c r="C433" s="212"/>
      <c r="D433" s="210"/>
      <c r="E433" s="210"/>
      <c r="F433" s="210"/>
      <c r="G433" s="211"/>
      <c r="H433" s="211"/>
      <c r="I433" s="211"/>
      <c r="J433" s="211"/>
      <c r="K433" s="211"/>
      <c r="L433" s="211"/>
      <c r="M433" s="211"/>
      <c r="N433" s="211"/>
      <c r="O433" s="211"/>
    </row>
    <row r="434">
      <c r="A434" s="212"/>
      <c r="B434" s="212"/>
      <c r="C434" s="212"/>
      <c r="D434" s="210"/>
      <c r="E434" s="210"/>
      <c r="F434" s="210"/>
      <c r="G434" s="211"/>
      <c r="H434" s="211"/>
      <c r="I434" s="211"/>
      <c r="J434" s="211"/>
      <c r="K434" s="211"/>
      <c r="L434" s="211"/>
      <c r="M434" s="211"/>
      <c r="N434" s="211"/>
      <c r="O434" s="211"/>
    </row>
    <row r="435">
      <c r="A435" s="212"/>
      <c r="B435" s="212"/>
      <c r="C435" s="212"/>
      <c r="D435" s="210"/>
      <c r="E435" s="210"/>
      <c r="F435" s="210"/>
      <c r="G435" s="211"/>
      <c r="H435" s="211"/>
      <c r="I435" s="211"/>
      <c r="J435" s="211"/>
      <c r="K435" s="211"/>
      <c r="L435" s="211"/>
      <c r="M435" s="211"/>
      <c r="N435" s="211"/>
      <c r="O435" s="211"/>
    </row>
    <row r="436">
      <c r="A436" s="212"/>
      <c r="B436" s="212"/>
      <c r="C436" s="212"/>
      <c r="D436" s="210"/>
      <c r="E436" s="210"/>
      <c r="F436" s="210"/>
      <c r="G436" s="211"/>
      <c r="H436" s="211"/>
      <c r="I436" s="211"/>
      <c r="J436" s="211"/>
      <c r="K436" s="211"/>
      <c r="L436" s="211"/>
      <c r="M436" s="211"/>
      <c r="N436" s="211"/>
      <c r="O436" s="211"/>
    </row>
    <row r="437">
      <c r="A437" s="212"/>
      <c r="B437" s="212"/>
      <c r="C437" s="212"/>
      <c r="D437" s="210"/>
      <c r="E437" s="210"/>
      <c r="F437" s="210"/>
      <c r="G437" s="211"/>
      <c r="H437" s="211"/>
      <c r="I437" s="211"/>
      <c r="J437" s="211"/>
      <c r="K437" s="211"/>
      <c r="L437" s="211"/>
      <c r="M437" s="211"/>
      <c r="N437" s="211"/>
      <c r="O437" s="211"/>
    </row>
    <row r="438">
      <c r="A438" s="212"/>
      <c r="B438" s="212"/>
      <c r="C438" s="212"/>
      <c r="D438" s="210"/>
      <c r="E438" s="210"/>
      <c r="F438" s="210"/>
      <c r="G438" s="211"/>
      <c r="H438" s="211"/>
      <c r="I438" s="211"/>
      <c r="J438" s="211"/>
      <c r="K438" s="211"/>
      <c r="L438" s="211"/>
      <c r="M438" s="211"/>
      <c r="N438" s="211"/>
      <c r="O438" s="211"/>
    </row>
    <row r="439">
      <c r="A439" s="212"/>
      <c r="B439" s="212"/>
      <c r="C439" s="212"/>
      <c r="D439" s="210"/>
      <c r="E439" s="210"/>
      <c r="F439" s="210"/>
      <c r="G439" s="211"/>
      <c r="H439" s="211"/>
      <c r="I439" s="211"/>
      <c r="J439" s="211"/>
      <c r="K439" s="211"/>
      <c r="L439" s="211"/>
      <c r="M439" s="211"/>
      <c r="N439" s="211"/>
      <c r="O439" s="211"/>
    </row>
    <row r="440">
      <c r="A440" s="212"/>
      <c r="B440" s="212"/>
      <c r="C440" s="212"/>
      <c r="D440" s="210"/>
      <c r="E440" s="210"/>
      <c r="F440" s="210"/>
      <c r="G440" s="211"/>
      <c r="H440" s="211"/>
      <c r="I440" s="211"/>
      <c r="J440" s="211"/>
      <c r="K440" s="211"/>
      <c r="L440" s="211"/>
      <c r="M440" s="211"/>
      <c r="N440" s="211"/>
      <c r="O440" s="211"/>
    </row>
    <row r="441">
      <c r="A441" s="212"/>
      <c r="B441" s="212"/>
      <c r="C441" s="212"/>
      <c r="D441" s="210"/>
      <c r="E441" s="210"/>
      <c r="F441" s="210"/>
      <c r="G441" s="211"/>
      <c r="H441" s="211"/>
      <c r="I441" s="211"/>
      <c r="J441" s="211"/>
      <c r="K441" s="211"/>
      <c r="L441" s="211"/>
      <c r="M441" s="211"/>
      <c r="N441" s="211"/>
      <c r="O441" s="211"/>
    </row>
    <row r="442">
      <c r="A442" s="212"/>
      <c r="B442" s="212"/>
      <c r="C442" s="212"/>
      <c r="D442" s="210"/>
      <c r="E442" s="210"/>
      <c r="F442" s="210"/>
      <c r="G442" s="211"/>
      <c r="H442" s="211"/>
      <c r="I442" s="211"/>
      <c r="J442" s="211"/>
      <c r="K442" s="211"/>
      <c r="L442" s="211"/>
      <c r="M442" s="211"/>
      <c r="N442" s="211"/>
      <c r="O442" s="211"/>
    </row>
    <row r="443">
      <c r="A443" s="212"/>
      <c r="B443" s="212"/>
      <c r="C443" s="212"/>
      <c r="D443" s="210"/>
      <c r="E443" s="210"/>
      <c r="F443" s="210"/>
      <c r="G443" s="211"/>
      <c r="H443" s="211"/>
      <c r="I443" s="211"/>
      <c r="J443" s="211"/>
      <c r="K443" s="211"/>
      <c r="L443" s="211"/>
      <c r="M443" s="211"/>
      <c r="N443" s="211"/>
      <c r="O443" s="211"/>
    </row>
    <row r="444">
      <c r="A444" s="212"/>
      <c r="B444" s="212"/>
      <c r="C444" s="212"/>
      <c r="D444" s="210"/>
      <c r="E444" s="210"/>
      <c r="F444" s="210"/>
      <c r="G444" s="211"/>
      <c r="H444" s="211"/>
      <c r="I444" s="211"/>
      <c r="J444" s="211"/>
      <c r="K444" s="211"/>
      <c r="L444" s="211"/>
      <c r="M444" s="211"/>
      <c r="N444" s="211"/>
      <c r="O444" s="211"/>
    </row>
    <row r="445">
      <c r="A445" s="212"/>
      <c r="B445" s="212"/>
      <c r="C445" s="212"/>
      <c r="D445" s="210"/>
      <c r="E445" s="210"/>
      <c r="F445" s="210"/>
      <c r="G445" s="211"/>
      <c r="H445" s="211"/>
      <c r="I445" s="211"/>
      <c r="J445" s="211"/>
      <c r="K445" s="211"/>
      <c r="L445" s="211"/>
      <c r="M445" s="211"/>
      <c r="N445" s="211"/>
      <c r="O445" s="211"/>
    </row>
    <row r="446">
      <c r="A446" s="212"/>
      <c r="B446" s="212"/>
      <c r="C446" s="212"/>
      <c r="D446" s="210"/>
      <c r="E446" s="210"/>
      <c r="F446" s="210"/>
      <c r="G446" s="211"/>
      <c r="H446" s="211"/>
      <c r="I446" s="211"/>
      <c r="J446" s="211"/>
      <c r="K446" s="211"/>
      <c r="L446" s="211"/>
      <c r="M446" s="211"/>
      <c r="N446" s="211"/>
      <c r="O446" s="211"/>
    </row>
    <row r="447">
      <c r="A447" s="212"/>
      <c r="B447" s="212"/>
      <c r="C447" s="212"/>
      <c r="D447" s="210"/>
      <c r="E447" s="210"/>
      <c r="F447" s="210"/>
      <c r="G447" s="211"/>
      <c r="H447" s="211"/>
      <c r="I447" s="211"/>
      <c r="J447" s="211"/>
      <c r="K447" s="211"/>
      <c r="L447" s="211"/>
      <c r="M447" s="211"/>
      <c r="N447" s="211"/>
      <c r="O447" s="211"/>
    </row>
    <row r="448">
      <c r="A448" s="212"/>
      <c r="B448" s="212"/>
      <c r="C448" s="212"/>
      <c r="D448" s="210"/>
      <c r="E448" s="210"/>
      <c r="F448" s="210"/>
      <c r="G448" s="211"/>
      <c r="H448" s="211"/>
      <c r="I448" s="211"/>
      <c r="J448" s="211"/>
      <c r="K448" s="211"/>
      <c r="L448" s="211"/>
      <c r="M448" s="211"/>
      <c r="N448" s="211"/>
      <c r="O448" s="211"/>
    </row>
    <row r="449">
      <c r="A449" s="212"/>
      <c r="B449" s="212"/>
      <c r="C449" s="212"/>
      <c r="D449" s="210"/>
      <c r="E449" s="210"/>
      <c r="F449" s="210"/>
      <c r="G449" s="211"/>
      <c r="H449" s="211"/>
      <c r="I449" s="211"/>
      <c r="J449" s="211"/>
      <c r="K449" s="211"/>
      <c r="L449" s="211"/>
      <c r="M449" s="211"/>
      <c r="N449" s="211"/>
      <c r="O449" s="211"/>
    </row>
    <row r="450">
      <c r="A450" s="212"/>
      <c r="B450" s="212"/>
      <c r="C450" s="212"/>
      <c r="D450" s="210"/>
      <c r="E450" s="210"/>
      <c r="F450" s="210"/>
      <c r="G450" s="211"/>
      <c r="H450" s="211"/>
      <c r="I450" s="211"/>
      <c r="J450" s="211"/>
      <c r="K450" s="211"/>
      <c r="L450" s="211"/>
      <c r="M450" s="211"/>
      <c r="N450" s="211"/>
      <c r="O450" s="211"/>
    </row>
    <row r="451">
      <c r="A451" s="212"/>
      <c r="B451" s="212"/>
      <c r="C451" s="212"/>
      <c r="D451" s="210"/>
      <c r="E451" s="210"/>
      <c r="F451" s="210"/>
      <c r="G451" s="211"/>
      <c r="H451" s="211"/>
      <c r="I451" s="211"/>
      <c r="J451" s="211"/>
      <c r="K451" s="211"/>
      <c r="L451" s="211"/>
      <c r="M451" s="211"/>
      <c r="N451" s="211"/>
      <c r="O451" s="211"/>
    </row>
    <row r="452">
      <c r="A452" s="212"/>
      <c r="B452" s="212"/>
      <c r="C452" s="212"/>
      <c r="D452" s="210"/>
      <c r="E452" s="210"/>
      <c r="F452" s="210"/>
      <c r="G452" s="211"/>
      <c r="H452" s="211"/>
      <c r="I452" s="211"/>
      <c r="J452" s="211"/>
      <c r="K452" s="211"/>
      <c r="L452" s="211"/>
      <c r="M452" s="211"/>
      <c r="N452" s="211"/>
      <c r="O452" s="211"/>
    </row>
    <row r="453">
      <c r="A453" s="212"/>
      <c r="B453" s="212"/>
      <c r="C453" s="212"/>
      <c r="D453" s="210"/>
      <c r="E453" s="210"/>
      <c r="F453" s="210"/>
      <c r="G453" s="211"/>
      <c r="H453" s="211"/>
      <c r="I453" s="211"/>
      <c r="J453" s="211"/>
      <c r="K453" s="211"/>
      <c r="L453" s="211"/>
      <c r="M453" s="211"/>
      <c r="N453" s="211"/>
      <c r="O453" s="211"/>
    </row>
    <row r="454">
      <c r="A454" s="212"/>
      <c r="B454" s="212"/>
      <c r="C454" s="212"/>
      <c r="D454" s="210"/>
      <c r="E454" s="210"/>
      <c r="F454" s="210"/>
      <c r="G454" s="211"/>
      <c r="H454" s="211"/>
      <c r="I454" s="211"/>
      <c r="J454" s="211"/>
      <c r="K454" s="211"/>
      <c r="L454" s="211"/>
      <c r="M454" s="211"/>
      <c r="N454" s="211"/>
      <c r="O454" s="211"/>
    </row>
    <row r="455">
      <c r="A455" s="212"/>
      <c r="B455" s="212"/>
      <c r="C455" s="212"/>
      <c r="D455" s="210"/>
      <c r="E455" s="210"/>
      <c r="F455" s="210"/>
      <c r="G455" s="211"/>
      <c r="H455" s="211"/>
      <c r="I455" s="211"/>
      <c r="J455" s="211"/>
      <c r="K455" s="211"/>
      <c r="L455" s="211"/>
      <c r="M455" s="211"/>
      <c r="N455" s="211"/>
      <c r="O455" s="211"/>
    </row>
    <row r="456">
      <c r="A456" s="212"/>
      <c r="B456" s="212"/>
      <c r="C456" s="212"/>
      <c r="D456" s="210"/>
      <c r="E456" s="210"/>
      <c r="F456" s="210"/>
      <c r="G456" s="211"/>
      <c r="H456" s="211"/>
      <c r="I456" s="211"/>
      <c r="J456" s="211"/>
      <c r="K456" s="211"/>
      <c r="L456" s="211"/>
      <c r="M456" s="211"/>
      <c r="N456" s="211"/>
      <c r="O456" s="211"/>
    </row>
    <row r="457">
      <c r="A457" s="212"/>
      <c r="B457" s="212"/>
      <c r="C457" s="212"/>
      <c r="D457" s="210"/>
      <c r="E457" s="210"/>
      <c r="F457" s="210"/>
      <c r="G457" s="211"/>
      <c r="H457" s="211"/>
      <c r="I457" s="211"/>
      <c r="J457" s="211"/>
      <c r="K457" s="211"/>
      <c r="L457" s="211"/>
      <c r="M457" s="211"/>
      <c r="N457" s="211"/>
      <c r="O457" s="211"/>
    </row>
    <row r="458">
      <c r="A458" s="212"/>
      <c r="B458" s="212"/>
      <c r="C458" s="212"/>
      <c r="D458" s="210"/>
      <c r="E458" s="210"/>
      <c r="F458" s="210"/>
      <c r="G458" s="211"/>
      <c r="H458" s="211"/>
      <c r="I458" s="211"/>
      <c r="J458" s="211"/>
      <c r="K458" s="211"/>
      <c r="L458" s="211"/>
      <c r="M458" s="211"/>
      <c r="N458" s="211"/>
      <c r="O458" s="211"/>
    </row>
    <row r="459">
      <c r="A459" s="212"/>
      <c r="B459" s="212"/>
      <c r="C459" s="212"/>
      <c r="D459" s="210"/>
      <c r="E459" s="210"/>
      <c r="F459" s="210"/>
      <c r="G459" s="211"/>
      <c r="H459" s="211"/>
      <c r="I459" s="211"/>
      <c r="J459" s="211"/>
      <c r="K459" s="211"/>
      <c r="L459" s="211"/>
      <c r="M459" s="211"/>
      <c r="N459" s="211"/>
      <c r="O459" s="211"/>
    </row>
    <row r="460">
      <c r="A460" s="212"/>
      <c r="B460" s="212"/>
      <c r="C460" s="212"/>
      <c r="D460" s="210"/>
      <c r="E460" s="210"/>
      <c r="F460" s="210"/>
      <c r="G460" s="211"/>
      <c r="H460" s="211"/>
      <c r="I460" s="211"/>
      <c r="J460" s="211"/>
      <c r="K460" s="211"/>
      <c r="L460" s="211"/>
      <c r="M460" s="211"/>
      <c r="N460" s="211"/>
      <c r="O460" s="211"/>
    </row>
    <row r="461">
      <c r="A461" s="212"/>
      <c r="B461" s="212"/>
      <c r="C461" s="212"/>
      <c r="D461" s="210"/>
      <c r="E461" s="210"/>
      <c r="F461" s="210"/>
      <c r="G461" s="211"/>
      <c r="H461" s="211"/>
      <c r="I461" s="211"/>
      <c r="J461" s="211"/>
      <c r="K461" s="211"/>
      <c r="L461" s="211"/>
      <c r="M461" s="211"/>
      <c r="N461" s="211"/>
      <c r="O461" s="211"/>
    </row>
    <row r="462">
      <c r="A462" s="212"/>
      <c r="B462" s="212"/>
      <c r="C462" s="212"/>
      <c r="D462" s="210"/>
      <c r="E462" s="210"/>
      <c r="F462" s="210"/>
      <c r="G462" s="211"/>
      <c r="H462" s="211"/>
      <c r="I462" s="211"/>
      <c r="J462" s="211"/>
      <c r="K462" s="211"/>
      <c r="L462" s="211"/>
      <c r="M462" s="211"/>
      <c r="N462" s="211"/>
      <c r="O462" s="211"/>
    </row>
    <row r="463">
      <c r="A463" s="212"/>
      <c r="B463" s="212"/>
      <c r="C463" s="212"/>
      <c r="D463" s="210"/>
      <c r="E463" s="210"/>
      <c r="F463" s="210"/>
      <c r="G463" s="211"/>
      <c r="H463" s="211"/>
      <c r="I463" s="211"/>
      <c r="J463" s="211"/>
      <c r="K463" s="211"/>
      <c r="L463" s="211"/>
      <c r="M463" s="211"/>
      <c r="N463" s="211"/>
      <c r="O463" s="211"/>
    </row>
    <row r="464">
      <c r="A464" s="212"/>
      <c r="B464" s="212"/>
      <c r="C464" s="212"/>
      <c r="D464" s="210"/>
      <c r="E464" s="210"/>
      <c r="F464" s="210"/>
      <c r="G464" s="211"/>
      <c r="H464" s="211"/>
      <c r="I464" s="211"/>
      <c r="J464" s="211"/>
      <c r="K464" s="211"/>
      <c r="L464" s="211"/>
      <c r="M464" s="211"/>
      <c r="N464" s="211"/>
      <c r="O464" s="211"/>
    </row>
    <row r="465">
      <c r="A465" s="212"/>
      <c r="B465" s="212"/>
      <c r="C465" s="212"/>
      <c r="D465" s="210"/>
      <c r="E465" s="210"/>
      <c r="F465" s="210"/>
      <c r="G465" s="211"/>
      <c r="H465" s="211"/>
      <c r="I465" s="211"/>
      <c r="J465" s="211"/>
      <c r="K465" s="211"/>
      <c r="L465" s="211"/>
      <c r="M465" s="211"/>
      <c r="N465" s="211"/>
      <c r="O465" s="211"/>
    </row>
    <row r="466">
      <c r="A466" s="212"/>
      <c r="B466" s="212"/>
      <c r="C466" s="212"/>
      <c r="D466" s="210"/>
      <c r="E466" s="210"/>
      <c r="F466" s="210"/>
      <c r="G466" s="211"/>
      <c r="H466" s="211"/>
      <c r="I466" s="211"/>
      <c r="J466" s="211"/>
      <c r="K466" s="211"/>
      <c r="L466" s="211"/>
      <c r="M466" s="211"/>
      <c r="N466" s="211"/>
      <c r="O466" s="211"/>
    </row>
    <row r="467">
      <c r="A467" s="212"/>
      <c r="B467" s="212"/>
      <c r="C467" s="212"/>
      <c r="D467" s="210"/>
      <c r="E467" s="210"/>
      <c r="F467" s="210"/>
      <c r="G467" s="211"/>
      <c r="H467" s="211"/>
      <c r="I467" s="211"/>
      <c r="J467" s="211"/>
      <c r="K467" s="211"/>
      <c r="L467" s="211"/>
      <c r="M467" s="211"/>
      <c r="N467" s="211"/>
      <c r="O467" s="211"/>
    </row>
    <row r="468">
      <c r="A468" s="212"/>
      <c r="B468" s="212"/>
      <c r="C468" s="212"/>
      <c r="D468" s="210"/>
      <c r="E468" s="210"/>
      <c r="F468" s="210"/>
      <c r="G468" s="211"/>
      <c r="H468" s="211"/>
      <c r="I468" s="211"/>
      <c r="J468" s="211"/>
      <c r="K468" s="211"/>
      <c r="L468" s="211"/>
      <c r="M468" s="211"/>
      <c r="N468" s="211"/>
      <c r="O468" s="211"/>
    </row>
    <row r="469">
      <c r="A469" s="212"/>
      <c r="B469" s="212"/>
      <c r="C469" s="212"/>
      <c r="D469" s="210"/>
      <c r="E469" s="210"/>
      <c r="F469" s="210"/>
      <c r="G469" s="211"/>
      <c r="H469" s="211"/>
      <c r="I469" s="211"/>
      <c r="J469" s="211"/>
      <c r="K469" s="211"/>
      <c r="L469" s="211"/>
      <c r="M469" s="211"/>
      <c r="N469" s="211"/>
      <c r="O469" s="211"/>
    </row>
    <row r="470">
      <c r="A470" s="212"/>
      <c r="B470" s="212"/>
      <c r="C470" s="212"/>
      <c r="D470" s="210"/>
      <c r="E470" s="210"/>
      <c r="F470" s="210"/>
      <c r="G470" s="211"/>
      <c r="H470" s="211"/>
      <c r="I470" s="211"/>
      <c r="J470" s="211"/>
      <c r="K470" s="211"/>
      <c r="L470" s="211"/>
      <c r="M470" s="211"/>
      <c r="N470" s="211"/>
      <c r="O470" s="211"/>
    </row>
    <row r="471">
      <c r="A471" s="212"/>
      <c r="B471" s="212"/>
      <c r="C471" s="212"/>
      <c r="D471" s="210"/>
      <c r="E471" s="210"/>
      <c r="F471" s="210"/>
      <c r="G471" s="211"/>
      <c r="H471" s="211"/>
      <c r="I471" s="211"/>
      <c r="J471" s="211"/>
      <c r="K471" s="211"/>
      <c r="L471" s="211"/>
      <c r="M471" s="211"/>
      <c r="N471" s="211"/>
      <c r="O471" s="211"/>
    </row>
    <row r="472">
      <c r="A472" s="212"/>
      <c r="B472" s="212"/>
      <c r="C472" s="212"/>
      <c r="D472" s="210"/>
      <c r="E472" s="210"/>
      <c r="F472" s="210"/>
      <c r="G472" s="211"/>
      <c r="H472" s="211"/>
      <c r="I472" s="211"/>
      <c r="J472" s="211"/>
      <c r="K472" s="211"/>
      <c r="L472" s="211"/>
      <c r="M472" s="211"/>
      <c r="N472" s="211"/>
      <c r="O472" s="211"/>
    </row>
    <row r="473">
      <c r="A473" s="212"/>
      <c r="B473" s="212"/>
      <c r="C473" s="212"/>
      <c r="D473" s="210"/>
      <c r="E473" s="210"/>
      <c r="F473" s="210"/>
      <c r="G473" s="211"/>
      <c r="H473" s="211"/>
      <c r="I473" s="211"/>
      <c r="J473" s="211"/>
      <c r="K473" s="211"/>
      <c r="L473" s="211"/>
      <c r="M473" s="211"/>
      <c r="N473" s="211"/>
      <c r="O473" s="211"/>
    </row>
    <row r="474">
      <c r="A474" s="212"/>
      <c r="B474" s="212"/>
      <c r="C474" s="212"/>
      <c r="D474" s="210"/>
      <c r="E474" s="210"/>
      <c r="F474" s="210"/>
      <c r="G474" s="211"/>
      <c r="H474" s="211"/>
      <c r="I474" s="211"/>
      <c r="J474" s="211"/>
      <c r="K474" s="211"/>
      <c r="L474" s="211"/>
      <c r="M474" s="211"/>
      <c r="N474" s="211"/>
      <c r="O474" s="211"/>
    </row>
    <row r="475">
      <c r="A475" s="212"/>
      <c r="B475" s="212"/>
      <c r="C475" s="212"/>
      <c r="D475" s="210"/>
      <c r="E475" s="210"/>
      <c r="F475" s="210"/>
      <c r="G475" s="211"/>
      <c r="H475" s="211"/>
      <c r="I475" s="211"/>
      <c r="J475" s="211"/>
      <c r="K475" s="211"/>
      <c r="L475" s="211"/>
      <c r="M475" s="211"/>
      <c r="N475" s="211"/>
      <c r="O475" s="211"/>
    </row>
    <row r="476">
      <c r="A476" s="212"/>
      <c r="B476" s="212"/>
      <c r="C476" s="212"/>
      <c r="D476" s="210"/>
      <c r="E476" s="210"/>
      <c r="F476" s="210"/>
      <c r="G476" s="211"/>
      <c r="H476" s="211"/>
      <c r="I476" s="211"/>
      <c r="J476" s="211"/>
      <c r="K476" s="211"/>
      <c r="L476" s="211"/>
      <c r="M476" s="211"/>
      <c r="N476" s="211"/>
      <c r="O476" s="211"/>
    </row>
    <row r="477">
      <c r="A477" s="212"/>
      <c r="B477" s="212"/>
      <c r="C477" s="212"/>
      <c r="D477" s="210"/>
      <c r="E477" s="210"/>
      <c r="F477" s="210"/>
      <c r="G477" s="211"/>
      <c r="H477" s="211"/>
      <c r="I477" s="211"/>
      <c r="J477" s="211"/>
      <c r="K477" s="211"/>
      <c r="L477" s="211"/>
      <c r="M477" s="211"/>
      <c r="N477" s="211"/>
      <c r="O477" s="211"/>
    </row>
    <row r="478">
      <c r="A478" s="212"/>
      <c r="B478" s="212"/>
      <c r="C478" s="212"/>
      <c r="D478" s="210"/>
      <c r="E478" s="210"/>
      <c r="F478" s="210"/>
      <c r="G478" s="211"/>
      <c r="H478" s="211"/>
      <c r="I478" s="211"/>
      <c r="J478" s="211"/>
      <c r="K478" s="211"/>
      <c r="L478" s="211"/>
      <c r="M478" s="211"/>
      <c r="N478" s="211"/>
      <c r="O478" s="211"/>
    </row>
    <row r="479">
      <c r="A479" s="212"/>
      <c r="B479" s="212"/>
      <c r="C479" s="212"/>
      <c r="D479" s="210"/>
      <c r="E479" s="210"/>
      <c r="F479" s="210"/>
      <c r="G479" s="211"/>
      <c r="H479" s="211"/>
      <c r="I479" s="211"/>
      <c r="J479" s="211"/>
      <c r="K479" s="211"/>
      <c r="L479" s="211"/>
      <c r="M479" s="211"/>
      <c r="N479" s="211"/>
      <c r="O479" s="211"/>
    </row>
    <row r="480">
      <c r="A480" s="212"/>
      <c r="B480" s="212"/>
      <c r="C480" s="212"/>
      <c r="D480" s="210"/>
      <c r="E480" s="210"/>
      <c r="F480" s="210"/>
      <c r="G480" s="211"/>
      <c r="H480" s="211"/>
      <c r="I480" s="211"/>
      <c r="J480" s="211"/>
      <c r="K480" s="211"/>
      <c r="L480" s="211"/>
      <c r="M480" s="211"/>
      <c r="N480" s="211"/>
      <c r="O480" s="211"/>
    </row>
    <row r="481">
      <c r="A481" s="212"/>
      <c r="B481" s="212"/>
      <c r="C481" s="212"/>
      <c r="D481" s="210"/>
      <c r="E481" s="210"/>
      <c r="F481" s="210"/>
      <c r="G481" s="211"/>
      <c r="H481" s="211"/>
      <c r="I481" s="211"/>
      <c r="J481" s="211"/>
      <c r="K481" s="211"/>
      <c r="L481" s="211"/>
      <c r="M481" s="211"/>
      <c r="N481" s="211"/>
      <c r="O481" s="211"/>
    </row>
    <row r="482">
      <c r="A482" s="212"/>
      <c r="B482" s="212"/>
      <c r="C482" s="212"/>
      <c r="D482" s="210"/>
      <c r="E482" s="210"/>
      <c r="F482" s="210"/>
      <c r="G482" s="211"/>
      <c r="H482" s="211"/>
      <c r="I482" s="211"/>
      <c r="J482" s="211"/>
      <c r="K482" s="211"/>
      <c r="L482" s="211"/>
      <c r="M482" s="211"/>
      <c r="N482" s="211"/>
      <c r="O482" s="211"/>
    </row>
    <row r="483">
      <c r="A483" s="212"/>
      <c r="B483" s="212"/>
      <c r="C483" s="212"/>
      <c r="D483" s="210"/>
      <c r="E483" s="210"/>
      <c r="F483" s="210"/>
      <c r="G483" s="211"/>
      <c r="H483" s="211"/>
      <c r="I483" s="211"/>
      <c r="J483" s="211"/>
      <c r="K483" s="211"/>
      <c r="L483" s="211"/>
      <c r="M483" s="211"/>
      <c r="N483" s="211"/>
      <c r="O483" s="211"/>
    </row>
    <row r="484">
      <c r="A484" s="212"/>
      <c r="B484" s="212"/>
      <c r="C484" s="212"/>
      <c r="D484" s="210"/>
      <c r="E484" s="210"/>
      <c r="F484" s="210"/>
      <c r="G484" s="211"/>
      <c r="H484" s="211"/>
      <c r="I484" s="211"/>
      <c r="J484" s="211"/>
      <c r="K484" s="211"/>
      <c r="L484" s="211"/>
      <c r="M484" s="211"/>
      <c r="N484" s="211"/>
      <c r="O484" s="211"/>
    </row>
    <row r="485">
      <c r="A485" s="212"/>
      <c r="B485" s="212"/>
      <c r="C485" s="212"/>
      <c r="D485" s="210"/>
      <c r="E485" s="210"/>
      <c r="F485" s="210"/>
      <c r="G485" s="211"/>
      <c r="H485" s="211"/>
      <c r="I485" s="211"/>
      <c r="J485" s="211"/>
      <c r="K485" s="211"/>
      <c r="L485" s="211"/>
      <c r="M485" s="211"/>
      <c r="N485" s="211"/>
      <c r="O485" s="211"/>
    </row>
    <row r="486">
      <c r="A486" s="212"/>
      <c r="B486" s="212"/>
      <c r="C486" s="212"/>
      <c r="D486" s="210"/>
      <c r="E486" s="210"/>
      <c r="F486" s="210"/>
      <c r="G486" s="211"/>
      <c r="H486" s="211"/>
      <c r="I486" s="211"/>
      <c r="J486" s="211"/>
      <c r="K486" s="211"/>
      <c r="L486" s="211"/>
      <c r="M486" s="211"/>
      <c r="N486" s="211"/>
      <c r="O486" s="211"/>
    </row>
    <row r="487">
      <c r="A487" s="212"/>
      <c r="B487" s="212"/>
      <c r="C487" s="212"/>
      <c r="D487" s="210"/>
      <c r="E487" s="210"/>
      <c r="F487" s="210"/>
      <c r="G487" s="211"/>
      <c r="H487" s="211"/>
      <c r="I487" s="211"/>
      <c r="J487" s="211"/>
      <c r="K487" s="211"/>
      <c r="L487" s="211"/>
      <c r="M487" s="211"/>
      <c r="N487" s="211"/>
      <c r="O487" s="211"/>
    </row>
    <row r="488">
      <c r="A488" s="212"/>
      <c r="B488" s="212"/>
      <c r="C488" s="212"/>
      <c r="D488" s="210"/>
      <c r="E488" s="210"/>
      <c r="F488" s="210"/>
      <c r="G488" s="211"/>
      <c r="H488" s="211"/>
      <c r="I488" s="211"/>
      <c r="J488" s="211"/>
      <c r="K488" s="211"/>
      <c r="L488" s="211"/>
      <c r="M488" s="211"/>
      <c r="N488" s="211"/>
      <c r="O488" s="211"/>
    </row>
    <row r="489">
      <c r="A489" s="212"/>
      <c r="B489" s="212"/>
      <c r="C489" s="212"/>
      <c r="D489" s="210"/>
      <c r="E489" s="210"/>
      <c r="F489" s="210"/>
      <c r="G489" s="211"/>
      <c r="H489" s="211"/>
      <c r="I489" s="211"/>
      <c r="J489" s="211"/>
      <c r="K489" s="211"/>
      <c r="L489" s="211"/>
      <c r="M489" s="211"/>
      <c r="N489" s="211"/>
      <c r="O489" s="211"/>
    </row>
    <row r="490">
      <c r="A490" s="212"/>
      <c r="B490" s="212"/>
      <c r="C490" s="212"/>
      <c r="D490" s="210"/>
      <c r="E490" s="210"/>
      <c r="F490" s="210"/>
      <c r="G490" s="211"/>
      <c r="H490" s="211"/>
      <c r="I490" s="211"/>
      <c r="J490" s="211"/>
      <c r="K490" s="211"/>
      <c r="L490" s="211"/>
      <c r="M490" s="211"/>
      <c r="N490" s="211"/>
      <c r="O490" s="211"/>
    </row>
    <row r="491">
      <c r="A491" s="212"/>
      <c r="B491" s="212"/>
      <c r="C491" s="212"/>
      <c r="D491" s="210"/>
      <c r="E491" s="210"/>
      <c r="F491" s="210"/>
      <c r="G491" s="211"/>
      <c r="H491" s="211"/>
      <c r="I491" s="211"/>
      <c r="J491" s="211"/>
      <c r="K491" s="211"/>
      <c r="L491" s="211"/>
      <c r="M491" s="211"/>
      <c r="N491" s="211"/>
      <c r="O491" s="211"/>
    </row>
    <row r="492">
      <c r="A492" s="212"/>
      <c r="B492" s="212"/>
      <c r="C492" s="212"/>
      <c r="D492" s="210"/>
      <c r="E492" s="210"/>
      <c r="F492" s="210"/>
      <c r="G492" s="211"/>
      <c r="H492" s="211"/>
      <c r="I492" s="211"/>
      <c r="J492" s="211"/>
      <c r="K492" s="211"/>
      <c r="L492" s="211"/>
      <c r="M492" s="211"/>
      <c r="N492" s="211"/>
      <c r="O492" s="211"/>
    </row>
    <row r="493">
      <c r="A493" s="212"/>
      <c r="B493" s="212"/>
      <c r="C493" s="212"/>
      <c r="D493" s="210"/>
      <c r="E493" s="210"/>
      <c r="F493" s="210"/>
      <c r="G493" s="211"/>
      <c r="H493" s="211"/>
      <c r="I493" s="211"/>
      <c r="J493" s="211"/>
      <c r="K493" s="211"/>
      <c r="L493" s="211"/>
      <c r="M493" s="211"/>
      <c r="N493" s="211"/>
      <c r="O493" s="211"/>
    </row>
    <row r="494">
      <c r="A494" s="212"/>
      <c r="B494" s="212"/>
      <c r="C494" s="212"/>
      <c r="D494" s="210"/>
      <c r="E494" s="210"/>
      <c r="F494" s="210"/>
      <c r="G494" s="211"/>
      <c r="H494" s="211"/>
      <c r="I494" s="211"/>
      <c r="J494" s="211"/>
      <c r="K494" s="211"/>
      <c r="L494" s="211"/>
      <c r="M494" s="211"/>
      <c r="N494" s="211"/>
      <c r="O494" s="211"/>
    </row>
    <row r="495">
      <c r="A495" s="212"/>
      <c r="B495" s="212"/>
      <c r="C495" s="212"/>
      <c r="D495" s="210"/>
      <c r="E495" s="210"/>
      <c r="F495" s="210"/>
      <c r="G495" s="211"/>
      <c r="H495" s="211"/>
      <c r="I495" s="211"/>
      <c r="J495" s="211"/>
      <c r="K495" s="211"/>
      <c r="L495" s="211"/>
      <c r="M495" s="211"/>
      <c r="N495" s="211"/>
      <c r="O495" s="211"/>
    </row>
    <row r="496">
      <c r="A496" s="212"/>
      <c r="B496" s="212"/>
      <c r="C496" s="212"/>
      <c r="D496" s="210"/>
      <c r="E496" s="210"/>
      <c r="F496" s="210"/>
      <c r="G496" s="211"/>
      <c r="H496" s="211"/>
      <c r="I496" s="211"/>
      <c r="J496" s="211"/>
      <c r="K496" s="211"/>
      <c r="L496" s="211"/>
      <c r="M496" s="211"/>
      <c r="N496" s="211"/>
      <c r="O496" s="211"/>
    </row>
    <row r="497">
      <c r="A497" s="212"/>
      <c r="B497" s="212"/>
      <c r="C497" s="212"/>
      <c r="D497" s="210"/>
      <c r="E497" s="210"/>
      <c r="F497" s="210"/>
      <c r="G497" s="211"/>
      <c r="H497" s="211"/>
      <c r="I497" s="211"/>
      <c r="J497" s="211"/>
      <c r="K497" s="211"/>
      <c r="L497" s="211"/>
      <c r="M497" s="211"/>
      <c r="N497" s="211"/>
      <c r="O497" s="211"/>
    </row>
    <row r="498">
      <c r="A498" s="212"/>
      <c r="B498" s="212"/>
      <c r="C498" s="212"/>
      <c r="D498" s="210"/>
      <c r="E498" s="210"/>
      <c r="F498" s="210"/>
      <c r="G498" s="211"/>
      <c r="H498" s="211"/>
      <c r="I498" s="211"/>
      <c r="J498" s="211"/>
      <c r="K498" s="211"/>
      <c r="L498" s="211"/>
      <c r="M498" s="211"/>
      <c r="N498" s="211"/>
      <c r="O498" s="211"/>
    </row>
    <row r="499">
      <c r="A499" s="212"/>
      <c r="B499" s="212"/>
      <c r="C499" s="212"/>
      <c r="D499" s="210"/>
      <c r="E499" s="210"/>
      <c r="F499" s="210"/>
      <c r="G499" s="211"/>
      <c r="H499" s="211"/>
      <c r="I499" s="211"/>
      <c r="J499" s="211"/>
      <c r="K499" s="211"/>
      <c r="L499" s="211"/>
      <c r="M499" s="211"/>
      <c r="N499" s="211"/>
      <c r="O499" s="211"/>
    </row>
    <row r="500">
      <c r="A500" s="212"/>
      <c r="B500" s="212"/>
      <c r="C500" s="212"/>
      <c r="D500" s="210"/>
      <c r="E500" s="210"/>
      <c r="F500" s="210"/>
      <c r="G500" s="211"/>
      <c r="H500" s="211"/>
      <c r="I500" s="211"/>
      <c r="J500" s="211"/>
      <c r="K500" s="211"/>
      <c r="L500" s="211"/>
      <c r="M500" s="211"/>
      <c r="N500" s="211"/>
      <c r="O500" s="211"/>
    </row>
    <row r="501">
      <c r="A501" s="212"/>
      <c r="B501" s="212"/>
      <c r="C501" s="212"/>
      <c r="D501" s="210"/>
      <c r="E501" s="210"/>
      <c r="F501" s="210"/>
      <c r="G501" s="211"/>
      <c r="H501" s="211"/>
      <c r="I501" s="211"/>
      <c r="J501" s="211"/>
      <c r="K501" s="211"/>
      <c r="L501" s="211"/>
      <c r="M501" s="211"/>
      <c r="N501" s="211"/>
      <c r="O501" s="211"/>
    </row>
    <row r="502">
      <c r="A502" s="212"/>
      <c r="B502" s="212"/>
      <c r="C502" s="212"/>
      <c r="D502" s="210"/>
      <c r="E502" s="210"/>
      <c r="F502" s="210"/>
      <c r="G502" s="211"/>
      <c r="H502" s="211"/>
      <c r="I502" s="211"/>
      <c r="J502" s="211"/>
      <c r="K502" s="211"/>
      <c r="L502" s="211"/>
      <c r="M502" s="211"/>
      <c r="N502" s="211"/>
      <c r="O502" s="211"/>
    </row>
    <row r="503">
      <c r="A503" s="212"/>
      <c r="B503" s="212"/>
      <c r="C503" s="212"/>
      <c r="D503" s="210"/>
      <c r="E503" s="210"/>
      <c r="F503" s="210"/>
      <c r="G503" s="211"/>
      <c r="H503" s="211"/>
      <c r="I503" s="211"/>
      <c r="J503" s="211"/>
      <c r="K503" s="211"/>
      <c r="L503" s="211"/>
      <c r="M503" s="211"/>
      <c r="N503" s="211"/>
      <c r="O503" s="211"/>
    </row>
    <row r="504">
      <c r="A504" s="212"/>
      <c r="B504" s="212"/>
      <c r="C504" s="212"/>
      <c r="D504" s="210"/>
      <c r="E504" s="210"/>
      <c r="F504" s="210"/>
      <c r="G504" s="211"/>
      <c r="H504" s="211"/>
      <c r="I504" s="211"/>
      <c r="J504" s="211"/>
      <c r="K504" s="211"/>
      <c r="L504" s="211"/>
      <c r="M504" s="211"/>
      <c r="N504" s="211"/>
      <c r="O504" s="211"/>
    </row>
    <row r="505">
      <c r="A505" s="212"/>
      <c r="B505" s="212"/>
      <c r="C505" s="212"/>
      <c r="D505" s="210"/>
      <c r="E505" s="210"/>
      <c r="F505" s="210"/>
      <c r="G505" s="211"/>
      <c r="H505" s="211"/>
      <c r="I505" s="211"/>
      <c r="J505" s="211"/>
      <c r="K505" s="211"/>
      <c r="L505" s="211"/>
      <c r="M505" s="211"/>
      <c r="N505" s="211"/>
      <c r="O505" s="211"/>
    </row>
    <row r="506">
      <c r="A506" s="212"/>
      <c r="B506" s="212"/>
      <c r="C506" s="212"/>
      <c r="D506" s="210"/>
      <c r="E506" s="210"/>
      <c r="F506" s="210"/>
      <c r="G506" s="211"/>
      <c r="H506" s="211"/>
      <c r="I506" s="211"/>
      <c r="J506" s="211"/>
      <c r="K506" s="211"/>
      <c r="L506" s="211"/>
      <c r="M506" s="211"/>
      <c r="N506" s="211"/>
      <c r="O506" s="211"/>
    </row>
    <row r="507">
      <c r="A507" s="212"/>
      <c r="B507" s="212"/>
      <c r="C507" s="212"/>
      <c r="D507" s="210"/>
      <c r="E507" s="210"/>
      <c r="F507" s="210"/>
      <c r="G507" s="211"/>
      <c r="H507" s="211"/>
      <c r="I507" s="211"/>
      <c r="J507" s="211"/>
      <c r="K507" s="211"/>
      <c r="L507" s="211"/>
      <c r="M507" s="211"/>
      <c r="N507" s="211"/>
      <c r="O507" s="211"/>
    </row>
    <row r="508">
      <c r="A508" s="212"/>
      <c r="B508" s="212"/>
      <c r="C508" s="212"/>
      <c r="D508" s="210"/>
      <c r="E508" s="210"/>
      <c r="F508" s="210"/>
      <c r="G508" s="211"/>
      <c r="H508" s="211"/>
      <c r="I508" s="211"/>
      <c r="J508" s="211"/>
      <c r="K508" s="211"/>
      <c r="L508" s="211"/>
      <c r="M508" s="211"/>
      <c r="N508" s="211"/>
      <c r="O508" s="211"/>
    </row>
    <row r="509">
      <c r="A509" s="212"/>
      <c r="B509" s="212"/>
      <c r="C509" s="212"/>
      <c r="D509" s="210"/>
      <c r="E509" s="210"/>
      <c r="F509" s="210"/>
      <c r="G509" s="211"/>
      <c r="H509" s="211"/>
      <c r="I509" s="211"/>
      <c r="J509" s="211"/>
      <c r="K509" s="211"/>
      <c r="L509" s="211"/>
      <c r="M509" s="211"/>
      <c r="N509" s="211"/>
      <c r="O509" s="211"/>
    </row>
    <row r="510">
      <c r="A510" s="212"/>
      <c r="B510" s="212"/>
      <c r="C510" s="212"/>
      <c r="D510" s="210"/>
      <c r="E510" s="210"/>
      <c r="F510" s="210"/>
      <c r="G510" s="211"/>
      <c r="H510" s="211"/>
      <c r="I510" s="211"/>
      <c r="J510" s="211"/>
      <c r="K510" s="211"/>
      <c r="L510" s="211"/>
      <c r="M510" s="211"/>
      <c r="N510" s="211"/>
      <c r="O510" s="211"/>
    </row>
    <row r="511">
      <c r="A511" s="212"/>
      <c r="B511" s="212"/>
      <c r="C511" s="212"/>
      <c r="D511" s="210"/>
      <c r="E511" s="210"/>
      <c r="F511" s="210"/>
      <c r="G511" s="211"/>
      <c r="H511" s="211"/>
      <c r="I511" s="211"/>
      <c r="J511" s="211"/>
      <c r="K511" s="211"/>
      <c r="L511" s="211"/>
      <c r="M511" s="211"/>
      <c r="N511" s="211"/>
      <c r="O511" s="211"/>
    </row>
    <row r="512">
      <c r="A512" s="212"/>
      <c r="B512" s="212"/>
      <c r="C512" s="212"/>
      <c r="D512" s="210"/>
      <c r="E512" s="210"/>
      <c r="F512" s="210"/>
      <c r="G512" s="211"/>
      <c r="H512" s="211"/>
      <c r="I512" s="211"/>
      <c r="J512" s="211"/>
      <c r="K512" s="211"/>
      <c r="L512" s="211"/>
      <c r="M512" s="211"/>
      <c r="N512" s="211"/>
      <c r="O512" s="211"/>
    </row>
    <row r="513">
      <c r="A513" s="212"/>
      <c r="B513" s="212"/>
      <c r="C513" s="212"/>
      <c r="D513" s="210"/>
      <c r="E513" s="210"/>
      <c r="F513" s="210"/>
      <c r="G513" s="211"/>
      <c r="H513" s="211"/>
      <c r="I513" s="211"/>
      <c r="J513" s="211"/>
      <c r="K513" s="211"/>
      <c r="L513" s="211"/>
      <c r="M513" s="211"/>
      <c r="N513" s="211"/>
      <c r="O513" s="211"/>
    </row>
    <row r="514">
      <c r="A514" s="212"/>
      <c r="B514" s="212"/>
      <c r="C514" s="212"/>
      <c r="D514" s="210"/>
      <c r="E514" s="210"/>
      <c r="F514" s="210"/>
      <c r="G514" s="211"/>
      <c r="H514" s="211"/>
      <c r="I514" s="211"/>
      <c r="J514" s="211"/>
      <c r="K514" s="211"/>
      <c r="L514" s="211"/>
      <c r="M514" s="211"/>
      <c r="N514" s="211"/>
      <c r="O514" s="211"/>
    </row>
    <row r="515">
      <c r="A515" s="212"/>
      <c r="B515" s="212"/>
      <c r="C515" s="212"/>
      <c r="D515" s="210"/>
      <c r="E515" s="210"/>
      <c r="F515" s="210"/>
      <c r="G515" s="211"/>
      <c r="H515" s="211"/>
      <c r="I515" s="211"/>
      <c r="J515" s="211"/>
      <c r="K515" s="211"/>
      <c r="L515" s="211"/>
      <c r="M515" s="211"/>
      <c r="N515" s="211"/>
      <c r="O515" s="211"/>
    </row>
    <row r="516">
      <c r="A516" s="212"/>
      <c r="B516" s="212"/>
      <c r="C516" s="212"/>
      <c r="D516" s="210"/>
      <c r="E516" s="210"/>
      <c r="F516" s="210"/>
      <c r="G516" s="211"/>
      <c r="H516" s="211"/>
      <c r="I516" s="211"/>
      <c r="J516" s="211"/>
      <c r="K516" s="211"/>
      <c r="L516" s="211"/>
      <c r="M516" s="211"/>
      <c r="N516" s="211"/>
      <c r="O516" s="211"/>
    </row>
    <row r="517">
      <c r="A517" s="212"/>
      <c r="B517" s="212"/>
      <c r="C517" s="212"/>
      <c r="D517" s="210"/>
      <c r="E517" s="210"/>
      <c r="F517" s="210"/>
      <c r="G517" s="211"/>
      <c r="H517" s="211"/>
      <c r="I517" s="211"/>
      <c r="J517" s="211"/>
      <c r="K517" s="211"/>
      <c r="L517" s="211"/>
      <c r="M517" s="211"/>
      <c r="N517" s="211"/>
      <c r="O517" s="211"/>
    </row>
    <row r="518">
      <c r="A518" s="212"/>
      <c r="B518" s="212"/>
      <c r="C518" s="212"/>
      <c r="D518" s="210"/>
      <c r="E518" s="210"/>
      <c r="F518" s="210"/>
      <c r="G518" s="211"/>
      <c r="H518" s="211"/>
      <c r="I518" s="211"/>
      <c r="J518" s="211"/>
      <c r="K518" s="211"/>
      <c r="L518" s="211"/>
      <c r="M518" s="211"/>
      <c r="N518" s="211"/>
      <c r="O518" s="211"/>
    </row>
    <row r="519">
      <c r="A519" s="212"/>
      <c r="B519" s="212"/>
      <c r="C519" s="212"/>
      <c r="D519" s="210"/>
      <c r="E519" s="210"/>
      <c r="F519" s="210"/>
      <c r="G519" s="211"/>
      <c r="H519" s="211"/>
      <c r="I519" s="211"/>
      <c r="J519" s="211"/>
      <c r="K519" s="211"/>
      <c r="L519" s="211"/>
      <c r="M519" s="211"/>
      <c r="N519" s="211"/>
      <c r="O519" s="211"/>
    </row>
    <row r="520">
      <c r="A520" s="212"/>
      <c r="B520" s="212"/>
      <c r="C520" s="212"/>
      <c r="D520" s="210"/>
      <c r="E520" s="210"/>
      <c r="F520" s="210"/>
      <c r="G520" s="211"/>
      <c r="H520" s="211"/>
      <c r="I520" s="211"/>
      <c r="J520" s="211"/>
      <c r="K520" s="211"/>
      <c r="L520" s="211"/>
      <c r="M520" s="211"/>
      <c r="N520" s="211"/>
      <c r="O520" s="211"/>
    </row>
    <row r="521">
      <c r="A521" s="212"/>
      <c r="B521" s="212"/>
      <c r="C521" s="212"/>
      <c r="D521" s="210"/>
      <c r="E521" s="210"/>
      <c r="F521" s="210"/>
      <c r="G521" s="211"/>
      <c r="H521" s="211"/>
      <c r="I521" s="211"/>
      <c r="J521" s="211"/>
      <c r="K521" s="211"/>
      <c r="L521" s="211"/>
      <c r="M521" s="211"/>
      <c r="N521" s="211"/>
      <c r="O521" s="211"/>
    </row>
    <row r="522">
      <c r="A522" s="212"/>
      <c r="B522" s="212"/>
      <c r="C522" s="212"/>
      <c r="D522" s="210"/>
      <c r="E522" s="210"/>
      <c r="F522" s="210"/>
      <c r="G522" s="211"/>
      <c r="H522" s="211"/>
      <c r="I522" s="211"/>
      <c r="J522" s="211"/>
      <c r="K522" s="211"/>
      <c r="L522" s="211"/>
      <c r="M522" s="211"/>
      <c r="N522" s="211"/>
      <c r="O522" s="211"/>
    </row>
    <row r="523">
      <c r="A523" s="212"/>
      <c r="B523" s="212"/>
      <c r="C523" s="212"/>
      <c r="D523" s="210"/>
      <c r="E523" s="210"/>
      <c r="F523" s="210"/>
      <c r="G523" s="211"/>
      <c r="H523" s="211"/>
      <c r="I523" s="211"/>
      <c r="J523" s="211"/>
      <c r="K523" s="211"/>
      <c r="L523" s="211"/>
      <c r="M523" s="211"/>
      <c r="N523" s="211"/>
      <c r="O523" s="211"/>
    </row>
    <row r="524">
      <c r="A524" s="212"/>
      <c r="B524" s="212"/>
      <c r="C524" s="212"/>
      <c r="D524" s="210"/>
      <c r="E524" s="210"/>
      <c r="F524" s="210"/>
      <c r="G524" s="211"/>
      <c r="H524" s="211"/>
      <c r="I524" s="211"/>
      <c r="J524" s="211"/>
      <c r="K524" s="211"/>
      <c r="L524" s="211"/>
      <c r="M524" s="211"/>
      <c r="N524" s="211"/>
      <c r="O524" s="211"/>
    </row>
    <row r="525">
      <c r="A525" s="212"/>
      <c r="B525" s="212"/>
      <c r="C525" s="212"/>
      <c r="D525" s="210"/>
      <c r="E525" s="210"/>
      <c r="F525" s="210"/>
      <c r="G525" s="211"/>
      <c r="H525" s="211"/>
      <c r="I525" s="211"/>
      <c r="J525" s="211"/>
      <c r="K525" s="211"/>
      <c r="L525" s="211"/>
      <c r="M525" s="211"/>
      <c r="N525" s="211"/>
      <c r="O525" s="211"/>
    </row>
    <row r="526">
      <c r="A526" s="212"/>
      <c r="B526" s="212"/>
      <c r="C526" s="212"/>
      <c r="D526" s="210"/>
      <c r="E526" s="210"/>
      <c r="F526" s="210"/>
      <c r="G526" s="211"/>
      <c r="H526" s="211"/>
      <c r="I526" s="211"/>
      <c r="J526" s="211"/>
      <c r="K526" s="211"/>
      <c r="L526" s="211"/>
      <c r="M526" s="211"/>
      <c r="N526" s="211"/>
      <c r="O526" s="211"/>
    </row>
    <row r="527">
      <c r="A527" s="212"/>
      <c r="B527" s="212"/>
      <c r="C527" s="212"/>
      <c r="D527" s="210"/>
      <c r="E527" s="210"/>
      <c r="F527" s="210"/>
      <c r="G527" s="211"/>
      <c r="H527" s="211"/>
      <c r="I527" s="211"/>
      <c r="J527" s="211"/>
      <c r="K527" s="211"/>
      <c r="L527" s="211"/>
      <c r="M527" s="211"/>
      <c r="N527" s="211"/>
      <c r="O527" s="211"/>
    </row>
    <row r="528">
      <c r="A528" s="212"/>
      <c r="B528" s="212"/>
      <c r="C528" s="212"/>
      <c r="D528" s="210"/>
      <c r="E528" s="210"/>
      <c r="F528" s="210"/>
      <c r="G528" s="211"/>
      <c r="H528" s="211"/>
      <c r="I528" s="211"/>
      <c r="J528" s="211"/>
      <c r="K528" s="211"/>
      <c r="L528" s="211"/>
      <c r="M528" s="211"/>
      <c r="N528" s="211"/>
      <c r="O528" s="211"/>
    </row>
    <row r="529">
      <c r="A529" s="212"/>
      <c r="B529" s="212"/>
      <c r="C529" s="212"/>
      <c r="D529" s="210"/>
      <c r="E529" s="210"/>
      <c r="F529" s="210"/>
      <c r="G529" s="211"/>
      <c r="H529" s="211"/>
      <c r="I529" s="211"/>
      <c r="J529" s="211"/>
      <c r="K529" s="211"/>
      <c r="L529" s="211"/>
      <c r="M529" s="211"/>
      <c r="N529" s="211"/>
      <c r="O529" s="211"/>
    </row>
    <row r="530">
      <c r="A530" s="212"/>
      <c r="B530" s="212"/>
      <c r="C530" s="212"/>
      <c r="D530" s="210"/>
      <c r="E530" s="210"/>
      <c r="F530" s="210"/>
      <c r="G530" s="211"/>
      <c r="H530" s="211"/>
      <c r="I530" s="211"/>
      <c r="J530" s="211"/>
      <c r="K530" s="211"/>
      <c r="L530" s="211"/>
      <c r="M530" s="211"/>
      <c r="N530" s="211"/>
      <c r="O530" s="211"/>
    </row>
    <row r="531">
      <c r="A531" s="212"/>
      <c r="B531" s="212"/>
      <c r="C531" s="212"/>
      <c r="D531" s="210"/>
      <c r="E531" s="210"/>
      <c r="F531" s="210"/>
      <c r="G531" s="211"/>
      <c r="H531" s="211"/>
      <c r="I531" s="211"/>
      <c r="J531" s="211"/>
      <c r="K531" s="211"/>
      <c r="L531" s="211"/>
      <c r="M531" s="211"/>
      <c r="N531" s="211"/>
      <c r="O531" s="211"/>
    </row>
    <row r="532">
      <c r="A532" s="212"/>
      <c r="B532" s="212"/>
      <c r="C532" s="212"/>
      <c r="D532" s="210"/>
      <c r="E532" s="210"/>
      <c r="F532" s="210"/>
      <c r="G532" s="211"/>
      <c r="H532" s="211"/>
      <c r="I532" s="211"/>
      <c r="J532" s="211"/>
      <c r="K532" s="211"/>
      <c r="L532" s="211"/>
      <c r="M532" s="211"/>
      <c r="N532" s="211"/>
      <c r="O532" s="211"/>
    </row>
    <row r="533">
      <c r="A533" s="212"/>
      <c r="B533" s="212"/>
      <c r="C533" s="212"/>
      <c r="D533" s="210"/>
      <c r="E533" s="210"/>
      <c r="F533" s="210"/>
      <c r="G533" s="211"/>
      <c r="H533" s="211"/>
      <c r="I533" s="211"/>
      <c r="J533" s="211"/>
      <c r="K533" s="211"/>
      <c r="L533" s="211"/>
      <c r="M533" s="211"/>
      <c r="N533" s="211"/>
      <c r="O533" s="211"/>
    </row>
    <row r="534">
      <c r="A534" s="212"/>
      <c r="B534" s="212"/>
      <c r="C534" s="212"/>
      <c r="D534" s="210"/>
      <c r="E534" s="210"/>
      <c r="F534" s="210"/>
      <c r="G534" s="211"/>
      <c r="H534" s="211"/>
      <c r="I534" s="211"/>
      <c r="J534" s="211"/>
      <c r="K534" s="211"/>
      <c r="L534" s="211"/>
      <c r="M534" s="211"/>
      <c r="N534" s="211"/>
      <c r="O534" s="211"/>
    </row>
    <row r="535">
      <c r="A535" s="212"/>
      <c r="B535" s="212"/>
      <c r="C535" s="212"/>
      <c r="D535" s="210"/>
      <c r="E535" s="210"/>
      <c r="F535" s="210"/>
      <c r="G535" s="211"/>
      <c r="H535" s="211"/>
      <c r="I535" s="211"/>
      <c r="J535" s="211"/>
      <c r="K535" s="211"/>
      <c r="L535" s="211"/>
      <c r="M535" s="211"/>
      <c r="N535" s="211"/>
      <c r="O535" s="211"/>
    </row>
    <row r="536">
      <c r="A536" s="212"/>
      <c r="B536" s="212"/>
      <c r="C536" s="212"/>
      <c r="D536" s="210"/>
      <c r="E536" s="210"/>
      <c r="F536" s="210"/>
      <c r="G536" s="211"/>
      <c r="H536" s="211"/>
      <c r="I536" s="211"/>
      <c r="J536" s="211"/>
      <c r="K536" s="211"/>
      <c r="L536" s="211"/>
      <c r="M536" s="211"/>
      <c r="N536" s="211"/>
      <c r="O536" s="211"/>
    </row>
    <row r="537">
      <c r="A537" s="212"/>
      <c r="B537" s="212"/>
      <c r="C537" s="212"/>
      <c r="D537" s="210"/>
      <c r="E537" s="210"/>
      <c r="F537" s="210"/>
      <c r="G537" s="211"/>
      <c r="H537" s="211"/>
      <c r="I537" s="211"/>
      <c r="J537" s="211"/>
      <c r="K537" s="211"/>
      <c r="L537" s="211"/>
      <c r="M537" s="211"/>
      <c r="N537" s="211"/>
      <c r="O537" s="211"/>
    </row>
    <row r="538">
      <c r="A538" s="212"/>
      <c r="B538" s="212"/>
      <c r="C538" s="212"/>
      <c r="D538" s="210"/>
      <c r="E538" s="210"/>
      <c r="F538" s="210"/>
      <c r="G538" s="211"/>
      <c r="H538" s="211"/>
      <c r="I538" s="211"/>
      <c r="J538" s="211"/>
      <c r="K538" s="211"/>
      <c r="L538" s="211"/>
      <c r="M538" s="211"/>
      <c r="N538" s="211"/>
      <c r="O538" s="211"/>
    </row>
    <row r="539">
      <c r="A539" s="212"/>
      <c r="B539" s="212"/>
      <c r="C539" s="212"/>
      <c r="D539" s="210"/>
      <c r="E539" s="210"/>
      <c r="F539" s="210"/>
      <c r="G539" s="211"/>
      <c r="H539" s="211"/>
      <c r="I539" s="211"/>
      <c r="J539" s="211"/>
      <c r="K539" s="211"/>
      <c r="L539" s="211"/>
      <c r="M539" s="211"/>
      <c r="N539" s="211"/>
      <c r="O539" s="211"/>
    </row>
    <row r="540">
      <c r="A540" s="212"/>
      <c r="B540" s="212"/>
      <c r="C540" s="212"/>
      <c r="D540" s="210"/>
      <c r="E540" s="210"/>
      <c r="F540" s="210"/>
      <c r="G540" s="211"/>
      <c r="H540" s="211"/>
      <c r="I540" s="211"/>
      <c r="J540" s="211"/>
      <c r="K540" s="211"/>
      <c r="L540" s="211"/>
      <c r="M540" s="211"/>
      <c r="N540" s="211"/>
      <c r="O540" s="211"/>
    </row>
    <row r="541">
      <c r="A541" s="212"/>
      <c r="B541" s="212"/>
      <c r="C541" s="212"/>
      <c r="D541" s="210"/>
      <c r="E541" s="210"/>
      <c r="F541" s="210"/>
      <c r="G541" s="211"/>
      <c r="H541" s="211"/>
      <c r="I541" s="211"/>
      <c r="J541" s="211"/>
      <c r="K541" s="211"/>
      <c r="L541" s="211"/>
      <c r="M541" s="211"/>
      <c r="N541" s="211"/>
      <c r="O541" s="211"/>
    </row>
    <row r="542">
      <c r="A542" s="212"/>
      <c r="B542" s="212"/>
      <c r="C542" s="212"/>
      <c r="D542" s="210"/>
      <c r="E542" s="210"/>
      <c r="F542" s="210"/>
      <c r="G542" s="211"/>
      <c r="H542" s="211"/>
      <c r="I542" s="211"/>
      <c r="J542" s="211"/>
      <c r="K542" s="211"/>
      <c r="L542" s="211"/>
      <c r="M542" s="211"/>
      <c r="N542" s="211"/>
      <c r="O542" s="211"/>
    </row>
    <row r="543">
      <c r="A543" s="212"/>
      <c r="B543" s="212"/>
      <c r="C543" s="212"/>
      <c r="D543" s="210"/>
      <c r="E543" s="210"/>
      <c r="F543" s="210"/>
      <c r="G543" s="211"/>
      <c r="H543" s="211"/>
      <c r="I543" s="211"/>
      <c r="J543" s="211"/>
      <c r="K543" s="211"/>
      <c r="L543" s="211"/>
      <c r="M543" s="211"/>
      <c r="N543" s="211"/>
      <c r="O543" s="211"/>
    </row>
    <row r="544">
      <c r="A544" s="212"/>
      <c r="B544" s="212"/>
      <c r="C544" s="212"/>
      <c r="D544" s="210"/>
      <c r="E544" s="210"/>
      <c r="F544" s="210"/>
      <c r="G544" s="211"/>
      <c r="H544" s="211"/>
      <c r="I544" s="211"/>
      <c r="J544" s="211"/>
      <c r="K544" s="211"/>
      <c r="L544" s="211"/>
      <c r="M544" s="211"/>
      <c r="N544" s="211"/>
      <c r="O544" s="211"/>
    </row>
    <row r="545">
      <c r="A545" s="212"/>
      <c r="B545" s="212"/>
      <c r="C545" s="212"/>
      <c r="D545" s="210"/>
      <c r="E545" s="210"/>
      <c r="F545" s="210"/>
      <c r="G545" s="211"/>
      <c r="H545" s="211"/>
      <c r="I545" s="211"/>
      <c r="J545" s="211"/>
      <c r="K545" s="211"/>
      <c r="L545" s="211"/>
      <c r="M545" s="211"/>
      <c r="N545" s="211"/>
      <c r="O545" s="211"/>
    </row>
    <row r="546">
      <c r="A546" s="212"/>
      <c r="B546" s="212"/>
      <c r="C546" s="212"/>
      <c r="D546" s="210"/>
      <c r="E546" s="210"/>
      <c r="F546" s="210"/>
      <c r="G546" s="211"/>
      <c r="H546" s="211"/>
      <c r="I546" s="211"/>
      <c r="J546" s="211"/>
      <c r="K546" s="211"/>
      <c r="L546" s="211"/>
      <c r="M546" s="211"/>
      <c r="N546" s="211"/>
      <c r="O546" s="211"/>
    </row>
    <row r="547">
      <c r="A547" s="212"/>
      <c r="B547" s="212"/>
      <c r="C547" s="212"/>
      <c r="D547" s="210"/>
      <c r="E547" s="210"/>
      <c r="F547" s="210"/>
      <c r="G547" s="211"/>
      <c r="H547" s="211"/>
      <c r="I547" s="211"/>
      <c r="J547" s="211"/>
      <c r="K547" s="211"/>
      <c r="L547" s="211"/>
      <c r="M547" s="211"/>
      <c r="N547" s="211"/>
      <c r="O547" s="211"/>
    </row>
    <row r="548">
      <c r="A548" s="212"/>
      <c r="B548" s="212"/>
      <c r="C548" s="212"/>
      <c r="D548" s="210"/>
      <c r="E548" s="210"/>
      <c r="F548" s="210"/>
      <c r="G548" s="211"/>
      <c r="H548" s="211"/>
      <c r="I548" s="211"/>
      <c r="J548" s="211"/>
      <c r="K548" s="211"/>
      <c r="L548" s="211"/>
      <c r="M548" s="211"/>
      <c r="N548" s="211"/>
      <c r="O548" s="211"/>
    </row>
    <row r="549">
      <c r="A549" s="212"/>
      <c r="B549" s="212"/>
      <c r="C549" s="212"/>
      <c r="D549" s="210"/>
      <c r="E549" s="210"/>
      <c r="F549" s="210"/>
      <c r="G549" s="211"/>
      <c r="H549" s="211"/>
      <c r="I549" s="211"/>
      <c r="J549" s="211"/>
      <c r="K549" s="211"/>
      <c r="L549" s="211"/>
      <c r="M549" s="211"/>
      <c r="N549" s="211"/>
      <c r="O549" s="211"/>
    </row>
    <row r="550">
      <c r="A550" s="212"/>
      <c r="B550" s="212"/>
      <c r="C550" s="212"/>
      <c r="D550" s="210"/>
      <c r="E550" s="210"/>
      <c r="F550" s="210"/>
      <c r="G550" s="211"/>
      <c r="H550" s="211"/>
      <c r="I550" s="211"/>
      <c r="J550" s="211"/>
      <c r="K550" s="211"/>
      <c r="L550" s="211"/>
      <c r="M550" s="211"/>
      <c r="N550" s="211"/>
      <c r="O550" s="211"/>
    </row>
    <row r="551">
      <c r="A551" s="212"/>
      <c r="B551" s="212"/>
      <c r="C551" s="212"/>
      <c r="D551" s="210"/>
      <c r="E551" s="210"/>
      <c r="F551" s="210"/>
      <c r="G551" s="211"/>
      <c r="H551" s="211"/>
      <c r="I551" s="211"/>
      <c r="J551" s="211"/>
      <c r="K551" s="211"/>
      <c r="L551" s="211"/>
      <c r="M551" s="211"/>
      <c r="N551" s="211"/>
      <c r="O551" s="211"/>
    </row>
    <row r="552">
      <c r="A552" s="212"/>
      <c r="B552" s="212"/>
      <c r="C552" s="212"/>
      <c r="D552" s="210"/>
      <c r="E552" s="210"/>
      <c r="F552" s="210"/>
      <c r="G552" s="211"/>
      <c r="H552" s="211"/>
      <c r="I552" s="211"/>
      <c r="J552" s="211"/>
      <c r="K552" s="211"/>
      <c r="L552" s="211"/>
      <c r="M552" s="211"/>
      <c r="N552" s="211"/>
      <c r="O552" s="211"/>
    </row>
    <row r="553">
      <c r="A553" s="212"/>
      <c r="B553" s="212"/>
      <c r="C553" s="212"/>
      <c r="D553" s="210"/>
      <c r="E553" s="210"/>
      <c r="F553" s="210"/>
      <c r="G553" s="211"/>
      <c r="H553" s="211"/>
      <c r="I553" s="211"/>
      <c r="J553" s="211"/>
      <c r="K553" s="211"/>
      <c r="L553" s="211"/>
      <c r="M553" s="211"/>
      <c r="N553" s="211"/>
      <c r="O553" s="211"/>
    </row>
    <row r="554">
      <c r="A554" s="212"/>
      <c r="B554" s="212"/>
      <c r="C554" s="212"/>
      <c r="D554" s="210"/>
      <c r="E554" s="210"/>
      <c r="F554" s="210"/>
      <c r="G554" s="211"/>
      <c r="H554" s="211"/>
      <c r="I554" s="211"/>
      <c r="J554" s="211"/>
      <c r="K554" s="211"/>
      <c r="L554" s="211"/>
      <c r="M554" s="211"/>
      <c r="N554" s="211"/>
      <c r="O554" s="211"/>
    </row>
    <row r="555">
      <c r="A555" s="212"/>
      <c r="B555" s="212"/>
      <c r="C555" s="212"/>
      <c r="D555" s="210"/>
      <c r="E555" s="210"/>
      <c r="F555" s="210"/>
      <c r="G555" s="211"/>
      <c r="H555" s="211"/>
      <c r="I555" s="211"/>
      <c r="J555" s="211"/>
      <c r="K555" s="211"/>
      <c r="L555" s="211"/>
      <c r="M555" s="211"/>
      <c r="N555" s="211"/>
      <c r="O555" s="211"/>
    </row>
    <row r="556">
      <c r="A556" s="212"/>
      <c r="B556" s="212"/>
      <c r="C556" s="212"/>
      <c r="D556" s="210"/>
      <c r="E556" s="210"/>
      <c r="F556" s="210"/>
      <c r="G556" s="211"/>
      <c r="H556" s="211"/>
      <c r="I556" s="211"/>
      <c r="J556" s="211"/>
      <c r="K556" s="211"/>
      <c r="L556" s="211"/>
      <c r="M556" s="211"/>
      <c r="N556" s="211"/>
      <c r="O556" s="211"/>
    </row>
    <row r="557">
      <c r="A557" s="212"/>
      <c r="B557" s="212"/>
      <c r="C557" s="212"/>
      <c r="D557" s="210"/>
      <c r="E557" s="210"/>
      <c r="F557" s="210"/>
      <c r="G557" s="211"/>
      <c r="H557" s="211"/>
      <c r="I557" s="211"/>
      <c r="J557" s="211"/>
      <c r="K557" s="211"/>
      <c r="L557" s="211"/>
      <c r="M557" s="211"/>
      <c r="N557" s="211"/>
      <c r="O557" s="211"/>
    </row>
    <row r="558">
      <c r="A558" s="212"/>
      <c r="B558" s="212"/>
      <c r="C558" s="212"/>
      <c r="D558" s="210"/>
      <c r="E558" s="210"/>
      <c r="F558" s="210"/>
      <c r="G558" s="211"/>
      <c r="H558" s="211"/>
      <c r="I558" s="211"/>
      <c r="J558" s="211"/>
      <c r="K558" s="211"/>
      <c r="L558" s="211"/>
      <c r="M558" s="211"/>
      <c r="N558" s="211"/>
      <c r="O558" s="211"/>
    </row>
    <row r="559">
      <c r="A559" s="212"/>
      <c r="B559" s="212"/>
      <c r="C559" s="212"/>
      <c r="D559" s="210"/>
      <c r="E559" s="210"/>
      <c r="F559" s="210"/>
      <c r="G559" s="211"/>
      <c r="H559" s="211"/>
      <c r="I559" s="211"/>
      <c r="J559" s="211"/>
      <c r="K559" s="211"/>
      <c r="L559" s="211"/>
      <c r="M559" s="211"/>
      <c r="N559" s="211"/>
      <c r="O559" s="211"/>
    </row>
    <row r="560">
      <c r="A560" s="212"/>
      <c r="B560" s="212"/>
      <c r="C560" s="212"/>
      <c r="D560" s="210"/>
      <c r="E560" s="210"/>
      <c r="F560" s="210"/>
      <c r="G560" s="211"/>
      <c r="H560" s="211"/>
      <c r="I560" s="211"/>
      <c r="J560" s="211"/>
      <c r="K560" s="211"/>
      <c r="L560" s="211"/>
      <c r="M560" s="211"/>
      <c r="N560" s="211"/>
      <c r="O560" s="211"/>
    </row>
    <row r="561">
      <c r="A561" s="212"/>
      <c r="B561" s="212"/>
      <c r="C561" s="212"/>
      <c r="D561" s="210"/>
      <c r="E561" s="210"/>
      <c r="F561" s="210"/>
      <c r="G561" s="211"/>
      <c r="H561" s="211"/>
      <c r="I561" s="211"/>
      <c r="J561" s="211"/>
      <c r="K561" s="211"/>
      <c r="L561" s="211"/>
      <c r="M561" s="211"/>
      <c r="N561" s="211"/>
      <c r="O561" s="211"/>
    </row>
    <row r="562">
      <c r="A562" s="212"/>
      <c r="B562" s="212"/>
      <c r="C562" s="212"/>
      <c r="D562" s="210"/>
      <c r="E562" s="210"/>
      <c r="F562" s="210"/>
      <c r="G562" s="211"/>
      <c r="H562" s="211"/>
      <c r="I562" s="211"/>
      <c r="J562" s="211"/>
      <c r="K562" s="211"/>
      <c r="L562" s="211"/>
      <c r="M562" s="211"/>
      <c r="N562" s="211"/>
      <c r="O562" s="211"/>
    </row>
    <row r="563">
      <c r="A563" s="212"/>
      <c r="B563" s="212"/>
      <c r="C563" s="212"/>
      <c r="D563" s="210"/>
      <c r="E563" s="210"/>
      <c r="F563" s="210"/>
      <c r="G563" s="211"/>
      <c r="H563" s="211"/>
      <c r="I563" s="211"/>
      <c r="J563" s="211"/>
      <c r="K563" s="211"/>
      <c r="L563" s="211"/>
      <c r="M563" s="211"/>
      <c r="N563" s="211"/>
      <c r="O563" s="211"/>
    </row>
    <row r="564">
      <c r="A564" s="212"/>
      <c r="B564" s="212"/>
      <c r="C564" s="212"/>
      <c r="D564" s="210"/>
      <c r="E564" s="210"/>
      <c r="F564" s="210"/>
      <c r="G564" s="211"/>
      <c r="H564" s="211"/>
      <c r="I564" s="211"/>
      <c r="J564" s="211"/>
      <c r="K564" s="211"/>
      <c r="L564" s="211"/>
      <c r="M564" s="211"/>
      <c r="N564" s="211"/>
      <c r="O564" s="211"/>
    </row>
    <row r="565">
      <c r="A565" s="212"/>
      <c r="B565" s="212"/>
      <c r="C565" s="212"/>
      <c r="D565" s="210"/>
      <c r="E565" s="210"/>
      <c r="F565" s="210"/>
      <c r="G565" s="211"/>
      <c r="H565" s="211"/>
      <c r="I565" s="211"/>
      <c r="J565" s="211"/>
      <c r="K565" s="211"/>
      <c r="L565" s="211"/>
      <c r="M565" s="211"/>
      <c r="N565" s="211"/>
      <c r="O565" s="211"/>
    </row>
    <row r="566">
      <c r="A566" s="212"/>
      <c r="B566" s="212"/>
      <c r="C566" s="212"/>
      <c r="D566" s="210"/>
      <c r="E566" s="210"/>
      <c r="F566" s="210"/>
      <c r="G566" s="211"/>
      <c r="H566" s="211"/>
      <c r="I566" s="211"/>
      <c r="J566" s="211"/>
      <c r="K566" s="211"/>
      <c r="L566" s="211"/>
      <c r="M566" s="211"/>
      <c r="N566" s="211"/>
      <c r="O566" s="211"/>
    </row>
    <row r="567">
      <c r="A567" s="212"/>
      <c r="B567" s="212"/>
      <c r="C567" s="212"/>
      <c r="D567" s="210"/>
      <c r="E567" s="210"/>
      <c r="F567" s="210"/>
      <c r="G567" s="211"/>
      <c r="H567" s="211"/>
      <c r="I567" s="211"/>
      <c r="J567" s="211"/>
      <c r="K567" s="211"/>
      <c r="L567" s="211"/>
      <c r="M567" s="211"/>
      <c r="N567" s="211"/>
      <c r="O567" s="211"/>
    </row>
    <row r="568">
      <c r="A568" s="212"/>
      <c r="B568" s="212"/>
      <c r="C568" s="212"/>
      <c r="D568" s="210"/>
      <c r="E568" s="210"/>
      <c r="F568" s="210"/>
      <c r="G568" s="211"/>
      <c r="H568" s="211"/>
      <c r="I568" s="211"/>
      <c r="J568" s="211"/>
      <c r="K568" s="211"/>
      <c r="L568" s="211"/>
      <c r="M568" s="211"/>
      <c r="N568" s="211"/>
      <c r="O568" s="211"/>
    </row>
    <row r="569">
      <c r="A569" s="212"/>
      <c r="B569" s="212"/>
      <c r="C569" s="212"/>
      <c r="D569" s="210"/>
      <c r="E569" s="210"/>
      <c r="F569" s="210"/>
      <c r="G569" s="211"/>
      <c r="H569" s="211"/>
      <c r="I569" s="211"/>
      <c r="J569" s="211"/>
      <c r="K569" s="211"/>
      <c r="L569" s="211"/>
      <c r="M569" s="211"/>
      <c r="N569" s="211"/>
      <c r="O569" s="211"/>
    </row>
    <row r="570">
      <c r="A570" s="212"/>
      <c r="B570" s="212"/>
      <c r="C570" s="212"/>
      <c r="D570" s="210"/>
      <c r="E570" s="210"/>
      <c r="F570" s="210"/>
      <c r="G570" s="211"/>
      <c r="H570" s="211"/>
      <c r="I570" s="211"/>
      <c r="J570" s="211"/>
      <c r="K570" s="211"/>
      <c r="L570" s="211"/>
      <c r="M570" s="211"/>
      <c r="N570" s="211"/>
      <c r="O570" s="211"/>
    </row>
    <row r="571">
      <c r="A571" s="212"/>
      <c r="B571" s="212"/>
      <c r="C571" s="212"/>
      <c r="D571" s="210"/>
      <c r="E571" s="210"/>
      <c r="F571" s="210"/>
      <c r="G571" s="211"/>
      <c r="H571" s="211"/>
      <c r="I571" s="211"/>
      <c r="J571" s="211"/>
      <c r="K571" s="211"/>
      <c r="L571" s="211"/>
      <c r="M571" s="211"/>
      <c r="N571" s="211"/>
      <c r="O571" s="211"/>
    </row>
    <row r="572">
      <c r="A572" s="212"/>
      <c r="B572" s="212"/>
      <c r="C572" s="212"/>
      <c r="D572" s="210"/>
      <c r="E572" s="210"/>
      <c r="F572" s="210"/>
      <c r="G572" s="211"/>
      <c r="H572" s="211"/>
      <c r="I572" s="211"/>
      <c r="J572" s="211"/>
      <c r="K572" s="211"/>
      <c r="L572" s="211"/>
      <c r="M572" s="211"/>
      <c r="N572" s="211"/>
      <c r="O572" s="211"/>
    </row>
    <row r="573">
      <c r="A573" s="212"/>
      <c r="B573" s="212"/>
      <c r="C573" s="212"/>
      <c r="D573" s="210"/>
      <c r="E573" s="210"/>
      <c r="F573" s="210"/>
      <c r="G573" s="211"/>
      <c r="H573" s="211"/>
      <c r="I573" s="211"/>
      <c r="J573" s="211"/>
      <c r="K573" s="211"/>
      <c r="L573" s="211"/>
      <c r="M573" s="211"/>
      <c r="N573" s="211"/>
      <c r="O573" s="211"/>
    </row>
    <row r="574">
      <c r="A574" s="212"/>
      <c r="B574" s="212"/>
      <c r="C574" s="212"/>
      <c r="D574" s="210"/>
      <c r="E574" s="210"/>
      <c r="F574" s="210"/>
      <c r="G574" s="211"/>
      <c r="H574" s="211"/>
      <c r="I574" s="211"/>
      <c r="J574" s="211"/>
      <c r="K574" s="211"/>
      <c r="L574" s="211"/>
      <c r="M574" s="211"/>
      <c r="N574" s="211"/>
      <c r="O574" s="211"/>
    </row>
    <row r="575">
      <c r="A575" s="212"/>
      <c r="B575" s="212"/>
      <c r="C575" s="212"/>
      <c r="D575" s="210"/>
      <c r="E575" s="210"/>
      <c r="F575" s="210"/>
      <c r="G575" s="211"/>
      <c r="H575" s="211"/>
      <c r="I575" s="211"/>
      <c r="J575" s="211"/>
      <c r="K575" s="211"/>
      <c r="L575" s="211"/>
      <c r="M575" s="211"/>
      <c r="N575" s="211"/>
      <c r="O575" s="211"/>
    </row>
    <row r="576">
      <c r="A576" s="212"/>
      <c r="B576" s="212"/>
      <c r="C576" s="212"/>
      <c r="D576" s="210"/>
      <c r="E576" s="210"/>
      <c r="F576" s="210"/>
      <c r="G576" s="211"/>
      <c r="H576" s="211"/>
      <c r="I576" s="211"/>
      <c r="J576" s="211"/>
      <c r="K576" s="211"/>
      <c r="L576" s="211"/>
      <c r="M576" s="211"/>
      <c r="N576" s="211"/>
      <c r="O576" s="211"/>
    </row>
    <row r="577">
      <c r="A577" s="212"/>
      <c r="B577" s="212"/>
      <c r="C577" s="212"/>
      <c r="D577" s="210"/>
      <c r="E577" s="210"/>
      <c r="F577" s="210"/>
      <c r="G577" s="211"/>
      <c r="H577" s="211"/>
      <c r="I577" s="211"/>
      <c r="J577" s="211"/>
      <c r="K577" s="211"/>
      <c r="L577" s="211"/>
      <c r="M577" s="211"/>
      <c r="N577" s="211"/>
      <c r="O577" s="211"/>
    </row>
    <row r="578">
      <c r="A578" s="212"/>
      <c r="B578" s="212"/>
      <c r="C578" s="212"/>
      <c r="D578" s="210"/>
      <c r="E578" s="210"/>
      <c r="F578" s="210"/>
      <c r="G578" s="211"/>
      <c r="H578" s="211"/>
      <c r="I578" s="211"/>
      <c r="J578" s="211"/>
      <c r="K578" s="211"/>
      <c r="L578" s="211"/>
      <c r="M578" s="211"/>
      <c r="N578" s="211"/>
      <c r="O578" s="211"/>
    </row>
    <row r="579">
      <c r="A579" s="212"/>
      <c r="B579" s="212"/>
      <c r="C579" s="212"/>
      <c r="D579" s="210"/>
      <c r="E579" s="210"/>
      <c r="F579" s="210"/>
      <c r="G579" s="211"/>
      <c r="H579" s="211"/>
      <c r="I579" s="211"/>
      <c r="J579" s="211"/>
      <c r="K579" s="211"/>
      <c r="L579" s="211"/>
      <c r="M579" s="211"/>
      <c r="N579" s="211"/>
      <c r="O579" s="211"/>
    </row>
    <row r="580">
      <c r="A580" s="212"/>
      <c r="B580" s="212"/>
      <c r="C580" s="212"/>
      <c r="D580" s="210"/>
      <c r="E580" s="210"/>
      <c r="F580" s="210"/>
      <c r="G580" s="211"/>
      <c r="H580" s="211"/>
      <c r="I580" s="211"/>
      <c r="J580" s="211"/>
      <c r="K580" s="211"/>
      <c r="L580" s="211"/>
      <c r="M580" s="211"/>
      <c r="N580" s="211"/>
      <c r="O580" s="211"/>
    </row>
    <row r="581">
      <c r="A581" s="212"/>
      <c r="B581" s="212"/>
      <c r="C581" s="212"/>
      <c r="D581" s="210"/>
      <c r="E581" s="210"/>
      <c r="F581" s="210"/>
      <c r="G581" s="211"/>
      <c r="H581" s="211"/>
      <c r="I581" s="211"/>
      <c r="J581" s="211"/>
      <c r="K581" s="211"/>
      <c r="L581" s="211"/>
      <c r="M581" s="211"/>
      <c r="N581" s="211"/>
      <c r="O581" s="211"/>
    </row>
    <row r="582">
      <c r="A582" s="212"/>
      <c r="B582" s="212"/>
      <c r="C582" s="212"/>
      <c r="D582" s="210"/>
      <c r="E582" s="210"/>
      <c r="F582" s="210"/>
      <c r="G582" s="211"/>
      <c r="H582" s="211"/>
      <c r="I582" s="211"/>
      <c r="J582" s="211"/>
      <c r="K582" s="211"/>
      <c r="L582" s="211"/>
      <c r="M582" s="211"/>
      <c r="N582" s="211"/>
      <c r="O582" s="211"/>
    </row>
    <row r="583">
      <c r="A583" s="212"/>
      <c r="B583" s="212"/>
      <c r="C583" s="212"/>
      <c r="D583" s="210"/>
      <c r="E583" s="210"/>
      <c r="F583" s="210"/>
      <c r="G583" s="211"/>
      <c r="H583" s="211"/>
      <c r="I583" s="211"/>
      <c r="J583" s="211"/>
      <c r="K583" s="211"/>
      <c r="L583" s="211"/>
      <c r="M583" s="211"/>
      <c r="N583" s="211"/>
      <c r="O583" s="211"/>
    </row>
    <row r="584">
      <c r="A584" s="212"/>
      <c r="B584" s="212"/>
      <c r="C584" s="212"/>
      <c r="D584" s="210"/>
      <c r="E584" s="210"/>
      <c r="F584" s="210"/>
      <c r="G584" s="211"/>
      <c r="H584" s="211"/>
      <c r="I584" s="211"/>
      <c r="J584" s="211"/>
      <c r="K584" s="211"/>
      <c r="L584" s="211"/>
      <c r="M584" s="211"/>
      <c r="N584" s="211"/>
      <c r="O584" s="211"/>
    </row>
    <row r="585">
      <c r="A585" s="212"/>
      <c r="B585" s="212"/>
      <c r="C585" s="212"/>
      <c r="D585" s="210"/>
      <c r="E585" s="210"/>
      <c r="F585" s="210"/>
      <c r="G585" s="211"/>
      <c r="H585" s="211"/>
      <c r="I585" s="211"/>
      <c r="J585" s="211"/>
      <c r="K585" s="211"/>
      <c r="L585" s="211"/>
      <c r="M585" s="211"/>
      <c r="N585" s="211"/>
      <c r="O585" s="211"/>
    </row>
    <row r="586">
      <c r="A586" s="212"/>
      <c r="B586" s="212"/>
      <c r="C586" s="212"/>
      <c r="D586" s="210"/>
      <c r="E586" s="210"/>
      <c r="F586" s="210"/>
      <c r="G586" s="211"/>
      <c r="H586" s="211"/>
      <c r="I586" s="211"/>
      <c r="J586" s="211"/>
      <c r="K586" s="211"/>
      <c r="L586" s="211"/>
      <c r="M586" s="211"/>
      <c r="N586" s="211"/>
      <c r="O586" s="211"/>
    </row>
    <row r="587">
      <c r="A587" s="212"/>
      <c r="B587" s="212"/>
      <c r="C587" s="212"/>
      <c r="D587" s="210"/>
      <c r="E587" s="210"/>
      <c r="F587" s="210"/>
      <c r="G587" s="211"/>
      <c r="H587" s="211"/>
      <c r="I587" s="211"/>
      <c r="J587" s="211"/>
      <c r="K587" s="211"/>
      <c r="L587" s="211"/>
      <c r="M587" s="211"/>
      <c r="N587" s="211"/>
      <c r="O587" s="211"/>
    </row>
    <row r="588">
      <c r="A588" s="212"/>
      <c r="B588" s="212"/>
      <c r="C588" s="212"/>
      <c r="D588" s="210"/>
      <c r="E588" s="210"/>
      <c r="F588" s="210"/>
      <c r="G588" s="211"/>
      <c r="H588" s="211"/>
      <c r="I588" s="211"/>
      <c r="J588" s="211"/>
      <c r="K588" s="211"/>
      <c r="L588" s="211"/>
      <c r="M588" s="211"/>
      <c r="N588" s="211"/>
      <c r="O588" s="211"/>
    </row>
    <row r="589">
      <c r="A589" s="212"/>
      <c r="B589" s="212"/>
      <c r="C589" s="212"/>
      <c r="D589" s="210"/>
      <c r="E589" s="210"/>
      <c r="F589" s="210"/>
      <c r="G589" s="211"/>
      <c r="H589" s="211"/>
      <c r="I589" s="211"/>
      <c r="J589" s="211"/>
      <c r="K589" s="211"/>
      <c r="L589" s="211"/>
      <c r="M589" s="211"/>
      <c r="N589" s="211"/>
      <c r="O589" s="211"/>
    </row>
    <row r="590">
      <c r="A590" s="212"/>
      <c r="B590" s="212"/>
      <c r="C590" s="212"/>
      <c r="D590" s="210"/>
      <c r="E590" s="210"/>
      <c r="F590" s="210"/>
      <c r="G590" s="211"/>
      <c r="H590" s="211"/>
      <c r="I590" s="211"/>
      <c r="J590" s="211"/>
      <c r="K590" s="211"/>
      <c r="L590" s="211"/>
      <c r="M590" s="211"/>
      <c r="N590" s="211"/>
      <c r="O590" s="211"/>
    </row>
    <row r="591">
      <c r="A591" s="212"/>
      <c r="B591" s="212"/>
      <c r="C591" s="212"/>
      <c r="D591" s="210"/>
      <c r="E591" s="210"/>
      <c r="F591" s="210"/>
      <c r="G591" s="211"/>
      <c r="H591" s="211"/>
      <c r="I591" s="211"/>
      <c r="J591" s="211"/>
      <c r="K591" s="211"/>
      <c r="L591" s="211"/>
      <c r="M591" s="211"/>
      <c r="N591" s="211"/>
      <c r="O591" s="211"/>
    </row>
    <row r="592">
      <c r="A592" s="212"/>
      <c r="B592" s="212"/>
      <c r="C592" s="212"/>
      <c r="D592" s="210"/>
      <c r="E592" s="210"/>
      <c r="F592" s="210"/>
      <c r="G592" s="211"/>
      <c r="H592" s="211"/>
      <c r="I592" s="211"/>
      <c r="J592" s="211"/>
      <c r="K592" s="211"/>
      <c r="L592" s="211"/>
      <c r="M592" s="211"/>
      <c r="N592" s="211"/>
      <c r="O592" s="211"/>
    </row>
    <row r="593">
      <c r="A593" s="212"/>
      <c r="B593" s="212"/>
      <c r="C593" s="212"/>
      <c r="D593" s="210"/>
      <c r="E593" s="210"/>
      <c r="F593" s="210"/>
      <c r="G593" s="211"/>
      <c r="H593" s="211"/>
      <c r="I593" s="211"/>
      <c r="J593" s="211"/>
      <c r="K593" s="211"/>
      <c r="L593" s="211"/>
      <c r="M593" s="211"/>
      <c r="N593" s="211"/>
      <c r="O593" s="211"/>
    </row>
    <row r="594">
      <c r="A594" s="212"/>
      <c r="B594" s="212"/>
      <c r="C594" s="212"/>
      <c r="D594" s="210"/>
      <c r="E594" s="210"/>
      <c r="F594" s="210"/>
      <c r="G594" s="211"/>
      <c r="H594" s="211"/>
      <c r="I594" s="211"/>
      <c r="J594" s="211"/>
      <c r="K594" s="211"/>
      <c r="L594" s="211"/>
      <c r="M594" s="211"/>
      <c r="N594" s="211"/>
      <c r="O594" s="211"/>
    </row>
    <row r="595">
      <c r="A595" s="212"/>
      <c r="B595" s="212"/>
      <c r="C595" s="212"/>
      <c r="D595" s="210"/>
      <c r="E595" s="210"/>
      <c r="F595" s="210"/>
      <c r="G595" s="211"/>
      <c r="H595" s="211"/>
      <c r="I595" s="211"/>
      <c r="J595" s="211"/>
      <c r="K595" s="211"/>
      <c r="L595" s="211"/>
      <c r="M595" s="211"/>
      <c r="N595" s="211"/>
      <c r="O595" s="211"/>
    </row>
    <row r="596">
      <c r="A596" s="212"/>
      <c r="B596" s="212"/>
      <c r="C596" s="212"/>
      <c r="D596" s="210"/>
      <c r="E596" s="210"/>
      <c r="F596" s="210"/>
      <c r="G596" s="211"/>
      <c r="H596" s="211"/>
      <c r="I596" s="211"/>
      <c r="J596" s="211"/>
      <c r="K596" s="211"/>
      <c r="L596" s="211"/>
      <c r="M596" s="211"/>
      <c r="N596" s="211"/>
      <c r="O596" s="211"/>
    </row>
    <row r="597">
      <c r="A597" s="212"/>
      <c r="B597" s="212"/>
      <c r="C597" s="212"/>
      <c r="D597" s="210"/>
      <c r="E597" s="210"/>
      <c r="F597" s="210"/>
      <c r="G597" s="211"/>
      <c r="H597" s="211"/>
      <c r="I597" s="211"/>
      <c r="J597" s="211"/>
      <c r="K597" s="211"/>
      <c r="L597" s="211"/>
      <c r="M597" s="211"/>
      <c r="N597" s="211"/>
      <c r="O597" s="211"/>
    </row>
    <row r="598">
      <c r="A598" s="212"/>
      <c r="B598" s="212"/>
      <c r="C598" s="212"/>
      <c r="D598" s="210"/>
      <c r="E598" s="210"/>
      <c r="F598" s="210"/>
      <c r="G598" s="211"/>
      <c r="H598" s="211"/>
      <c r="I598" s="211"/>
      <c r="J598" s="211"/>
      <c r="K598" s="211"/>
      <c r="L598" s="211"/>
      <c r="M598" s="211"/>
      <c r="N598" s="211"/>
      <c r="O598" s="211"/>
    </row>
    <row r="599">
      <c r="A599" s="212"/>
      <c r="B599" s="212"/>
      <c r="C599" s="212"/>
      <c r="D599" s="210"/>
      <c r="E599" s="210"/>
      <c r="F599" s="210"/>
      <c r="G599" s="211"/>
      <c r="H599" s="211"/>
      <c r="I599" s="211"/>
      <c r="J599" s="211"/>
      <c r="K599" s="211"/>
      <c r="L599" s="211"/>
      <c r="M599" s="211"/>
      <c r="N599" s="211"/>
      <c r="O599" s="211"/>
    </row>
    <row r="600">
      <c r="A600" s="212"/>
      <c r="B600" s="212"/>
      <c r="C600" s="212"/>
      <c r="D600" s="210"/>
      <c r="E600" s="210"/>
      <c r="F600" s="210"/>
      <c r="G600" s="211"/>
      <c r="H600" s="211"/>
      <c r="I600" s="211"/>
      <c r="J600" s="211"/>
      <c r="K600" s="211"/>
      <c r="L600" s="211"/>
      <c r="M600" s="211"/>
      <c r="N600" s="211"/>
      <c r="O600" s="211"/>
    </row>
    <row r="601">
      <c r="A601" s="212"/>
      <c r="B601" s="212"/>
      <c r="C601" s="212"/>
      <c r="D601" s="210"/>
      <c r="E601" s="210"/>
      <c r="F601" s="210"/>
      <c r="G601" s="211"/>
      <c r="H601" s="211"/>
      <c r="I601" s="211"/>
      <c r="J601" s="211"/>
      <c r="K601" s="211"/>
      <c r="L601" s="211"/>
      <c r="M601" s="211"/>
      <c r="N601" s="211"/>
      <c r="O601" s="211"/>
    </row>
    <row r="602">
      <c r="A602" s="212"/>
      <c r="B602" s="212"/>
      <c r="C602" s="212"/>
      <c r="D602" s="210"/>
      <c r="E602" s="210"/>
      <c r="F602" s="210"/>
      <c r="G602" s="211"/>
      <c r="H602" s="211"/>
      <c r="I602" s="211"/>
      <c r="J602" s="211"/>
      <c r="K602" s="211"/>
      <c r="L602" s="211"/>
      <c r="M602" s="211"/>
      <c r="N602" s="211"/>
      <c r="O602" s="211"/>
    </row>
    <row r="603">
      <c r="A603" s="212"/>
      <c r="B603" s="212"/>
      <c r="C603" s="212"/>
      <c r="D603" s="210"/>
      <c r="E603" s="210"/>
      <c r="F603" s="210"/>
      <c r="G603" s="211"/>
      <c r="H603" s="211"/>
      <c r="I603" s="211"/>
      <c r="J603" s="211"/>
      <c r="K603" s="211"/>
      <c r="L603" s="211"/>
      <c r="M603" s="211"/>
      <c r="N603" s="211"/>
      <c r="O603" s="211"/>
    </row>
    <row r="604">
      <c r="A604" s="212"/>
      <c r="B604" s="212"/>
      <c r="C604" s="212"/>
      <c r="D604" s="210"/>
      <c r="E604" s="210"/>
      <c r="F604" s="210"/>
      <c r="G604" s="211"/>
      <c r="H604" s="211"/>
      <c r="I604" s="211"/>
      <c r="J604" s="211"/>
      <c r="K604" s="211"/>
      <c r="L604" s="211"/>
      <c r="M604" s="211"/>
      <c r="N604" s="211"/>
      <c r="O604" s="211"/>
    </row>
    <row r="605">
      <c r="A605" s="212"/>
      <c r="B605" s="212"/>
      <c r="C605" s="212"/>
      <c r="D605" s="210"/>
      <c r="E605" s="210"/>
      <c r="F605" s="210"/>
      <c r="G605" s="211"/>
      <c r="H605" s="211"/>
      <c r="I605" s="211"/>
      <c r="J605" s="211"/>
      <c r="K605" s="211"/>
      <c r="L605" s="211"/>
      <c r="M605" s="211"/>
      <c r="N605" s="211"/>
      <c r="O605" s="211"/>
    </row>
    <row r="606">
      <c r="A606" s="212"/>
      <c r="B606" s="212"/>
      <c r="C606" s="212"/>
      <c r="D606" s="210"/>
      <c r="E606" s="210"/>
      <c r="F606" s="210"/>
      <c r="G606" s="211"/>
      <c r="H606" s="211"/>
      <c r="I606" s="211"/>
      <c r="J606" s="211"/>
      <c r="K606" s="211"/>
      <c r="L606" s="211"/>
      <c r="M606" s="211"/>
      <c r="N606" s="211"/>
      <c r="O606" s="211"/>
    </row>
    <row r="607">
      <c r="A607" s="212"/>
      <c r="B607" s="212"/>
      <c r="C607" s="212"/>
      <c r="D607" s="210"/>
      <c r="E607" s="210"/>
      <c r="F607" s="210"/>
      <c r="G607" s="211"/>
      <c r="H607" s="211"/>
      <c r="I607" s="211"/>
      <c r="J607" s="211"/>
      <c r="K607" s="211"/>
      <c r="L607" s="211"/>
      <c r="M607" s="211"/>
      <c r="N607" s="211"/>
      <c r="O607" s="211"/>
    </row>
    <row r="608">
      <c r="A608" s="212"/>
      <c r="B608" s="212"/>
      <c r="C608" s="212"/>
      <c r="D608" s="210"/>
      <c r="E608" s="210"/>
      <c r="F608" s="210"/>
      <c r="G608" s="211"/>
      <c r="H608" s="211"/>
      <c r="I608" s="211"/>
      <c r="J608" s="211"/>
      <c r="K608" s="211"/>
      <c r="L608" s="211"/>
      <c r="M608" s="211"/>
      <c r="N608" s="211"/>
      <c r="O608" s="211"/>
    </row>
    <row r="609">
      <c r="A609" s="212"/>
      <c r="B609" s="212"/>
      <c r="C609" s="212"/>
      <c r="D609" s="210"/>
      <c r="E609" s="210"/>
      <c r="F609" s="210"/>
      <c r="G609" s="211"/>
      <c r="H609" s="211"/>
      <c r="I609" s="211"/>
      <c r="J609" s="211"/>
      <c r="K609" s="211"/>
      <c r="L609" s="211"/>
      <c r="M609" s="211"/>
      <c r="N609" s="211"/>
      <c r="O609" s="211"/>
    </row>
    <row r="610">
      <c r="A610" s="212"/>
      <c r="B610" s="212"/>
      <c r="C610" s="212"/>
      <c r="D610" s="210"/>
      <c r="E610" s="210"/>
      <c r="F610" s="210"/>
      <c r="G610" s="211"/>
      <c r="H610" s="211"/>
      <c r="I610" s="211"/>
      <c r="J610" s="211"/>
      <c r="K610" s="211"/>
      <c r="L610" s="211"/>
      <c r="M610" s="211"/>
      <c r="N610" s="211"/>
      <c r="O610" s="211"/>
    </row>
    <row r="611">
      <c r="A611" s="212"/>
      <c r="B611" s="212"/>
      <c r="C611" s="212"/>
      <c r="D611" s="210"/>
      <c r="E611" s="210"/>
      <c r="F611" s="210"/>
      <c r="G611" s="211"/>
      <c r="H611" s="211"/>
      <c r="I611" s="211"/>
      <c r="J611" s="211"/>
      <c r="K611" s="211"/>
      <c r="L611" s="211"/>
      <c r="M611" s="211"/>
      <c r="N611" s="211"/>
      <c r="O611" s="211"/>
    </row>
    <row r="612">
      <c r="A612" s="212"/>
      <c r="B612" s="212"/>
      <c r="C612" s="212"/>
      <c r="D612" s="210"/>
      <c r="E612" s="210"/>
      <c r="F612" s="210"/>
      <c r="G612" s="211"/>
      <c r="H612" s="211"/>
      <c r="I612" s="211"/>
      <c r="J612" s="211"/>
      <c r="K612" s="211"/>
      <c r="L612" s="211"/>
      <c r="M612" s="211"/>
      <c r="N612" s="211"/>
      <c r="O612" s="211"/>
    </row>
    <row r="613">
      <c r="A613" s="212"/>
      <c r="B613" s="212"/>
      <c r="C613" s="212"/>
      <c r="D613" s="210"/>
      <c r="E613" s="210"/>
      <c r="F613" s="210"/>
      <c r="G613" s="211"/>
      <c r="H613" s="211"/>
      <c r="I613" s="211"/>
      <c r="J613" s="211"/>
      <c r="K613" s="211"/>
      <c r="L613" s="211"/>
      <c r="M613" s="211"/>
      <c r="N613" s="211"/>
      <c r="O613" s="211"/>
    </row>
    <row r="614">
      <c r="A614" s="212"/>
      <c r="B614" s="212"/>
      <c r="C614" s="212"/>
      <c r="D614" s="210"/>
      <c r="E614" s="210"/>
      <c r="F614" s="210"/>
      <c r="G614" s="211"/>
      <c r="H614" s="211"/>
      <c r="I614" s="211"/>
      <c r="J614" s="211"/>
      <c r="K614" s="211"/>
      <c r="L614" s="211"/>
      <c r="M614" s="211"/>
      <c r="N614" s="211"/>
      <c r="O614" s="211"/>
    </row>
    <row r="615">
      <c r="A615" s="212"/>
      <c r="B615" s="212"/>
      <c r="C615" s="212"/>
      <c r="D615" s="210"/>
      <c r="E615" s="210"/>
      <c r="F615" s="210"/>
      <c r="G615" s="211"/>
      <c r="H615" s="211"/>
      <c r="I615" s="211"/>
      <c r="J615" s="211"/>
      <c r="K615" s="211"/>
      <c r="L615" s="211"/>
      <c r="M615" s="211"/>
      <c r="N615" s="211"/>
      <c r="O615" s="211"/>
    </row>
    <row r="616">
      <c r="A616" s="212"/>
      <c r="B616" s="212"/>
      <c r="C616" s="212"/>
      <c r="D616" s="210"/>
      <c r="E616" s="210"/>
      <c r="F616" s="210"/>
      <c r="G616" s="211"/>
      <c r="H616" s="211"/>
      <c r="I616" s="211"/>
      <c r="J616" s="211"/>
      <c r="K616" s="211"/>
      <c r="L616" s="211"/>
      <c r="M616" s="211"/>
      <c r="N616" s="211"/>
      <c r="O616" s="211"/>
    </row>
    <row r="617">
      <c r="A617" s="212"/>
      <c r="B617" s="212"/>
      <c r="C617" s="212"/>
      <c r="D617" s="210"/>
      <c r="E617" s="210"/>
      <c r="F617" s="210"/>
      <c r="G617" s="211"/>
      <c r="H617" s="211"/>
      <c r="I617" s="211"/>
      <c r="J617" s="211"/>
      <c r="K617" s="211"/>
      <c r="L617" s="211"/>
      <c r="M617" s="211"/>
      <c r="N617" s="211"/>
      <c r="O617" s="211"/>
    </row>
    <row r="618">
      <c r="A618" s="212"/>
      <c r="B618" s="212"/>
      <c r="C618" s="212"/>
      <c r="D618" s="210"/>
      <c r="E618" s="210"/>
      <c r="F618" s="210"/>
      <c r="G618" s="211"/>
      <c r="H618" s="211"/>
      <c r="I618" s="211"/>
      <c r="J618" s="211"/>
      <c r="K618" s="211"/>
      <c r="L618" s="211"/>
      <c r="M618" s="211"/>
      <c r="N618" s="211"/>
      <c r="O618" s="211"/>
    </row>
    <row r="619">
      <c r="A619" s="212"/>
      <c r="B619" s="212"/>
      <c r="C619" s="212"/>
      <c r="D619" s="210"/>
      <c r="E619" s="210"/>
      <c r="F619" s="210"/>
      <c r="G619" s="211"/>
      <c r="H619" s="211"/>
      <c r="I619" s="211"/>
      <c r="J619" s="211"/>
      <c r="K619" s="211"/>
      <c r="L619" s="211"/>
      <c r="M619" s="211"/>
      <c r="N619" s="211"/>
      <c r="O619" s="211"/>
    </row>
    <row r="620">
      <c r="A620" s="212"/>
      <c r="B620" s="212"/>
      <c r="C620" s="212"/>
      <c r="D620" s="210"/>
      <c r="E620" s="210"/>
      <c r="F620" s="210"/>
      <c r="G620" s="211"/>
      <c r="H620" s="211"/>
      <c r="I620" s="211"/>
      <c r="J620" s="211"/>
      <c r="K620" s="211"/>
      <c r="L620" s="211"/>
      <c r="M620" s="211"/>
      <c r="N620" s="211"/>
      <c r="O620" s="211"/>
    </row>
    <row r="621">
      <c r="A621" s="212"/>
      <c r="B621" s="212"/>
      <c r="C621" s="212"/>
      <c r="D621" s="210"/>
      <c r="E621" s="210"/>
      <c r="F621" s="210"/>
      <c r="G621" s="211"/>
      <c r="H621" s="211"/>
      <c r="I621" s="211"/>
      <c r="J621" s="211"/>
      <c r="K621" s="211"/>
      <c r="L621" s="211"/>
      <c r="M621" s="211"/>
      <c r="N621" s="211"/>
      <c r="O621" s="211"/>
    </row>
    <row r="622">
      <c r="A622" s="212"/>
      <c r="B622" s="212"/>
      <c r="C622" s="212"/>
      <c r="D622" s="210"/>
      <c r="E622" s="210"/>
      <c r="F622" s="210"/>
      <c r="G622" s="211"/>
      <c r="H622" s="211"/>
      <c r="I622" s="211"/>
      <c r="J622" s="211"/>
      <c r="K622" s="211"/>
      <c r="L622" s="211"/>
      <c r="M622" s="211"/>
      <c r="N622" s="211"/>
      <c r="O622" s="211"/>
    </row>
    <row r="623">
      <c r="A623" s="212"/>
      <c r="B623" s="212"/>
      <c r="C623" s="212"/>
      <c r="D623" s="210"/>
      <c r="E623" s="210"/>
      <c r="F623" s="210"/>
      <c r="G623" s="211"/>
      <c r="H623" s="211"/>
      <c r="I623" s="211"/>
      <c r="J623" s="211"/>
      <c r="K623" s="211"/>
      <c r="L623" s="211"/>
      <c r="M623" s="211"/>
      <c r="N623" s="211"/>
      <c r="O623" s="211"/>
    </row>
    <row r="624">
      <c r="A624" s="212"/>
      <c r="B624" s="212"/>
      <c r="C624" s="212"/>
      <c r="D624" s="210"/>
      <c r="E624" s="210"/>
      <c r="F624" s="210"/>
      <c r="G624" s="211"/>
      <c r="H624" s="211"/>
      <c r="I624" s="211"/>
      <c r="J624" s="211"/>
      <c r="K624" s="211"/>
      <c r="L624" s="211"/>
      <c r="M624" s="211"/>
      <c r="N624" s="211"/>
      <c r="O624" s="211"/>
    </row>
    <row r="625">
      <c r="A625" s="212"/>
      <c r="B625" s="212"/>
      <c r="C625" s="212"/>
      <c r="D625" s="210"/>
      <c r="E625" s="210"/>
      <c r="F625" s="210"/>
      <c r="G625" s="211"/>
      <c r="H625" s="211"/>
      <c r="I625" s="211"/>
      <c r="J625" s="211"/>
      <c r="K625" s="211"/>
      <c r="L625" s="211"/>
      <c r="M625" s="211"/>
      <c r="N625" s="211"/>
      <c r="O625" s="211"/>
    </row>
    <row r="626">
      <c r="A626" s="212"/>
      <c r="B626" s="212"/>
      <c r="C626" s="212"/>
      <c r="D626" s="210"/>
      <c r="E626" s="210"/>
      <c r="F626" s="210"/>
      <c r="G626" s="211"/>
      <c r="H626" s="211"/>
      <c r="I626" s="211"/>
      <c r="J626" s="211"/>
      <c r="K626" s="211"/>
      <c r="L626" s="211"/>
      <c r="M626" s="211"/>
      <c r="N626" s="211"/>
      <c r="O626" s="211"/>
    </row>
    <row r="627">
      <c r="A627" s="212"/>
      <c r="B627" s="212"/>
      <c r="C627" s="212"/>
      <c r="D627" s="210"/>
      <c r="E627" s="210"/>
      <c r="F627" s="210"/>
      <c r="G627" s="211"/>
      <c r="H627" s="211"/>
      <c r="I627" s="211"/>
      <c r="J627" s="211"/>
      <c r="K627" s="211"/>
      <c r="L627" s="211"/>
      <c r="M627" s="211"/>
      <c r="N627" s="211"/>
      <c r="O627" s="211"/>
    </row>
    <row r="628">
      <c r="A628" s="212"/>
      <c r="B628" s="212"/>
      <c r="C628" s="212"/>
      <c r="D628" s="210"/>
      <c r="E628" s="210"/>
      <c r="F628" s="210"/>
      <c r="G628" s="211"/>
      <c r="H628" s="211"/>
      <c r="I628" s="211"/>
      <c r="J628" s="211"/>
      <c r="K628" s="211"/>
      <c r="L628" s="211"/>
      <c r="M628" s="211"/>
      <c r="N628" s="211"/>
      <c r="O628" s="211"/>
    </row>
    <row r="629">
      <c r="A629" s="212"/>
      <c r="B629" s="212"/>
      <c r="C629" s="212"/>
      <c r="D629" s="210"/>
      <c r="E629" s="210"/>
      <c r="F629" s="210"/>
      <c r="G629" s="211"/>
      <c r="H629" s="211"/>
      <c r="I629" s="211"/>
      <c r="J629" s="211"/>
      <c r="K629" s="211"/>
      <c r="L629" s="211"/>
      <c r="M629" s="211"/>
      <c r="N629" s="211"/>
      <c r="O629" s="211"/>
    </row>
    <row r="630">
      <c r="A630" s="212"/>
      <c r="B630" s="212"/>
      <c r="C630" s="212"/>
      <c r="D630" s="210"/>
      <c r="E630" s="210"/>
      <c r="F630" s="210"/>
      <c r="G630" s="211"/>
      <c r="H630" s="211"/>
      <c r="I630" s="211"/>
      <c r="J630" s="211"/>
      <c r="K630" s="211"/>
      <c r="L630" s="211"/>
      <c r="M630" s="211"/>
      <c r="N630" s="211"/>
      <c r="O630" s="211"/>
    </row>
    <row r="631">
      <c r="A631" s="212"/>
      <c r="B631" s="212"/>
      <c r="C631" s="212"/>
      <c r="D631" s="210"/>
      <c r="E631" s="210"/>
      <c r="F631" s="210"/>
      <c r="G631" s="211"/>
      <c r="H631" s="211"/>
      <c r="I631" s="211"/>
      <c r="J631" s="211"/>
      <c r="K631" s="211"/>
      <c r="L631" s="211"/>
      <c r="M631" s="211"/>
      <c r="N631" s="211"/>
      <c r="O631" s="211"/>
    </row>
    <row r="632">
      <c r="A632" s="212"/>
      <c r="B632" s="212"/>
      <c r="C632" s="212"/>
      <c r="D632" s="210"/>
      <c r="E632" s="210"/>
      <c r="F632" s="210"/>
      <c r="G632" s="211"/>
      <c r="H632" s="211"/>
      <c r="I632" s="211"/>
      <c r="J632" s="211"/>
      <c r="K632" s="211"/>
      <c r="L632" s="211"/>
      <c r="M632" s="211"/>
      <c r="N632" s="211"/>
      <c r="O632" s="211"/>
    </row>
    <row r="633">
      <c r="A633" s="212"/>
      <c r="B633" s="212"/>
      <c r="C633" s="212"/>
      <c r="D633" s="210"/>
      <c r="E633" s="210"/>
      <c r="F633" s="210"/>
      <c r="G633" s="211"/>
      <c r="H633" s="211"/>
      <c r="I633" s="211"/>
      <c r="J633" s="211"/>
      <c r="K633" s="211"/>
      <c r="L633" s="211"/>
      <c r="M633" s="211"/>
      <c r="N633" s="211"/>
      <c r="O633" s="211"/>
    </row>
    <row r="634">
      <c r="A634" s="212"/>
      <c r="B634" s="212"/>
      <c r="C634" s="212"/>
      <c r="D634" s="210"/>
      <c r="E634" s="210"/>
      <c r="F634" s="210"/>
      <c r="G634" s="211"/>
      <c r="H634" s="211"/>
      <c r="I634" s="211"/>
      <c r="J634" s="211"/>
      <c r="K634" s="211"/>
      <c r="L634" s="211"/>
      <c r="M634" s="211"/>
      <c r="N634" s="211"/>
      <c r="O634" s="211"/>
    </row>
    <row r="635">
      <c r="A635" s="212"/>
      <c r="B635" s="212"/>
      <c r="C635" s="212"/>
      <c r="D635" s="210"/>
      <c r="E635" s="210"/>
      <c r="F635" s="210"/>
      <c r="G635" s="211"/>
      <c r="H635" s="211"/>
      <c r="I635" s="211"/>
      <c r="J635" s="211"/>
      <c r="K635" s="211"/>
      <c r="L635" s="211"/>
      <c r="M635" s="211"/>
      <c r="N635" s="211"/>
      <c r="O635" s="211"/>
    </row>
    <row r="636">
      <c r="A636" s="212"/>
      <c r="B636" s="212"/>
      <c r="C636" s="212"/>
      <c r="D636" s="210"/>
      <c r="E636" s="210"/>
      <c r="F636" s="210"/>
      <c r="G636" s="211"/>
      <c r="H636" s="211"/>
      <c r="I636" s="211"/>
      <c r="J636" s="211"/>
      <c r="K636" s="211"/>
      <c r="L636" s="211"/>
      <c r="M636" s="211"/>
      <c r="N636" s="211"/>
      <c r="O636" s="211"/>
    </row>
    <row r="637">
      <c r="A637" s="212"/>
      <c r="B637" s="212"/>
      <c r="C637" s="212"/>
      <c r="D637" s="210"/>
      <c r="E637" s="210"/>
      <c r="F637" s="210"/>
      <c r="G637" s="211"/>
      <c r="H637" s="211"/>
      <c r="I637" s="211"/>
      <c r="J637" s="211"/>
      <c r="K637" s="211"/>
      <c r="L637" s="211"/>
      <c r="M637" s="211"/>
      <c r="N637" s="211"/>
      <c r="O637" s="211"/>
    </row>
    <row r="638">
      <c r="A638" s="212"/>
      <c r="B638" s="212"/>
      <c r="C638" s="212"/>
      <c r="D638" s="210"/>
      <c r="E638" s="210"/>
      <c r="F638" s="210"/>
      <c r="G638" s="211"/>
      <c r="H638" s="211"/>
      <c r="I638" s="211"/>
      <c r="J638" s="211"/>
      <c r="K638" s="211"/>
      <c r="L638" s="211"/>
      <c r="M638" s="211"/>
      <c r="N638" s="211"/>
      <c r="O638" s="211"/>
    </row>
    <row r="639">
      <c r="A639" s="212"/>
      <c r="B639" s="212"/>
      <c r="C639" s="212"/>
      <c r="D639" s="210"/>
      <c r="E639" s="210"/>
      <c r="F639" s="210"/>
      <c r="G639" s="211"/>
      <c r="H639" s="211"/>
      <c r="I639" s="211"/>
      <c r="J639" s="211"/>
      <c r="K639" s="211"/>
      <c r="L639" s="211"/>
      <c r="M639" s="211"/>
      <c r="N639" s="211"/>
      <c r="O639" s="211"/>
    </row>
    <row r="640">
      <c r="A640" s="212"/>
      <c r="B640" s="212"/>
      <c r="C640" s="212"/>
      <c r="D640" s="210"/>
      <c r="E640" s="210"/>
      <c r="F640" s="210"/>
      <c r="G640" s="211"/>
      <c r="H640" s="211"/>
      <c r="I640" s="211"/>
      <c r="J640" s="211"/>
      <c r="K640" s="211"/>
      <c r="L640" s="211"/>
      <c r="M640" s="211"/>
      <c r="N640" s="211"/>
      <c r="O640" s="211"/>
    </row>
    <row r="641">
      <c r="A641" s="212"/>
      <c r="B641" s="212"/>
      <c r="C641" s="212"/>
      <c r="D641" s="210"/>
      <c r="E641" s="210"/>
      <c r="F641" s="210"/>
      <c r="G641" s="211"/>
      <c r="H641" s="211"/>
      <c r="I641" s="211"/>
      <c r="J641" s="211"/>
      <c r="K641" s="211"/>
      <c r="L641" s="211"/>
      <c r="M641" s="211"/>
      <c r="N641" s="211"/>
      <c r="O641" s="211"/>
    </row>
    <row r="642">
      <c r="A642" s="212"/>
      <c r="B642" s="212"/>
      <c r="C642" s="212"/>
      <c r="D642" s="210"/>
      <c r="E642" s="210"/>
      <c r="F642" s="210"/>
      <c r="G642" s="211"/>
      <c r="H642" s="211"/>
      <c r="I642" s="211"/>
      <c r="J642" s="211"/>
      <c r="K642" s="211"/>
      <c r="L642" s="211"/>
      <c r="M642" s="211"/>
      <c r="N642" s="211"/>
      <c r="O642" s="211"/>
    </row>
    <row r="643">
      <c r="A643" s="212"/>
      <c r="B643" s="212"/>
      <c r="C643" s="212"/>
      <c r="D643" s="210"/>
      <c r="E643" s="210"/>
      <c r="F643" s="210"/>
      <c r="G643" s="211"/>
      <c r="H643" s="211"/>
      <c r="I643" s="211"/>
      <c r="J643" s="211"/>
      <c r="K643" s="211"/>
      <c r="L643" s="211"/>
      <c r="M643" s="211"/>
      <c r="N643" s="211"/>
      <c r="O643" s="211"/>
    </row>
    <row r="644">
      <c r="A644" s="212"/>
      <c r="B644" s="212"/>
      <c r="C644" s="212"/>
      <c r="D644" s="210"/>
      <c r="E644" s="210"/>
      <c r="F644" s="210"/>
      <c r="G644" s="211"/>
      <c r="H644" s="211"/>
      <c r="I644" s="211"/>
      <c r="J644" s="211"/>
      <c r="K644" s="211"/>
      <c r="L644" s="211"/>
      <c r="M644" s="211"/>
      <c r="N644" s="211"/>
      <c r="O644" s="211"/>
    </row>
    <row r="645">
      <c r="A645" s="212"/>
      <c r="B645" s="212"/>
      <c r="C645" s="212"/>
      <c r="D645" s="210"/>
      <c r="E645" s="210"/>
      <c r="F645" s="210"/>
      <c r="G645" s="211"/>
      <c r="H645" s="211"/>
      <c r="I645" s="211"/>
      <c r="J645" s="211"/>
      <c r="K645" s="211"/>
      <c r="L645" s="211"/>
      <c r="M645" s="211"/>
      <c r="N645" s="211"/>
      <c r="O645" s="211"/>
    </row>
    <row r="646">
      <c r="A646" s="212"/>
      <c r="B646" s="212"/>
      <c r="C646" s="212"/>
      <c r="D646" s="210"/>
      <c r="E646" s="210"/>
      <c r="F646" s="210"/>
      <c r="G646" s="211"/>
      <c r="H646" s="211"/>
      <c r="I646" s="211"/>
      <c r="J646" s="211"/>
      <c r="K646" s="211"/>
      <c r="L646" s="211"/>
      <c r="M646" s="211"/>
      <c r="N646" s="211"/>
      <c r="O646" s="211"/>
    </row>
    <row r="647">
      <c r="A647" s="212"/>
      <c r="B647" s="212"/>
      <c r="C647" s="212"/>
      <c r="D647" s="210"/>
      <c r="E647" s="210"/>
      <c r="F647" s="210"/>
      <c r="G647" s="211"/>
      <c r="H647" s="211"/>
      <c r="I647" s="211"/>
      <c r="J647" s="211"/>
      <c r="K647" s="211"/>
      <c r="L647" s="211"/>
      <c r="M647" s="211"/>
      <c r="N647" s="211"/>
      <c r="O647" s="211"/>
    </row>
    <row r="648">
      <c r="A648" s="212"/>
      <c r="B648" s="212"/>
      <c r="C648" s="212"/>
      <c r="D648" s="210"/>
      <c r="E648" s="210"/>
      <c r="F648" s="210"/>
      <c r="G648" s="211"/>
      <c r="H648" s="211"/>
      <c r="I648" s="211"/>
      <c r="J648" s="211"/>
      <c r="K648" s="211"/>
      <c r="L648" s="211"/>
      <c r="M648" s="211"/>
      <c r="N648" s="211"/>
      <c r="O648" s="211"/>
    </row>
    <row r="649">
      <c r="A649" s="212"/>
      <c r="B649" s="212"/>
      <c r="C649" s="212"/>
      <c r="D649" s="210"/>
      <c r="E649" s="210"/>
      <c r="F649" s="210"/>
      <c r="G649" s="211"/>
      <c r="H649" s="211"/>
      <c r="I649" s="211"/>
      <c r="J649" s="211"/>
      <c r="K649" s="211"/>
      <c r="L649" s="211"/>
      <c r="M649" s="211"/>
      <c r="N649" s="211"/>
      <c r="O649" s="211"/>
    </row>
    <row r="650">
      <c r="A650" s="212"/>
      <c r="B650" s="212"/>
      <c r="C650" s="212"/>
      <c r="D650" s="210"/>
      <c r="E650" s="210"/>
      <c r="F650" s="210"/>
      <c r="G650" s="211"/>
      <c r="H650" s="211"/>
      <c r="I650" s="211"/>
      <c r="J650" s="211"/>
      <c r="K650" s="211"/>
      <c r="L650" s="211"/>
      <c r="M650" s="211"/>
      <c r="N650" s="211"/>
      <c r="O650" s="211"/>
    </row>
    <row r="651">
      <c r="A651" s="212"/>
      <c r="B651" s="212"/>
      <c r="C651" s="212"/>
      <c r="D651" s="210"/>
      <c r="E651" s="210"/>
      <c r="F651" s="210"/>
      <c r="G651" s="211"/>
      <c r="H651" s="211"/>
      <c r="I651" s="211"/>
      <c r="J651" s="211"/>
      <c r="K651" s="211"/>
      <c r="L651" s="211"/>
      <c r="M651" s="211"/>
      <c r="N651" s="211"/>
      <c r="O651" s="211"/>
    </row>
    <row r="652">
      <c r="A652" s="212"/>
      <c r="B652" s="212"/>
      <c r="C652" s="212"/>
      <c r="D652" s="210"/>
      <c r="E652" s="210"/>
      <c r="F652" s="210"/>
      <c r="G652" s="211"/>
      <c r="H652" s="211"/>
      <c r="I652" s="211"/>
      <c r="J652" s="211"/>
      <c r="K652" s="211"/>
      <c r="L652" s="211"/>
      <c r="M652" s="211"/>
      <c r="N652" s="211"/>
      <c r="O652" s="211"/>
    </row>
    <row r="653">
      <c r="A653" s="212"/>
      <c r="B653" s="212"/>
      <c r="C653" s="212"/>
      <c r="D653" s="210"/>
      <c r="E653" s="210"/>
      <c r="F653" s="210"/>
      <c r="G653" s="211"/>
      <c r="H653" s="211"/>
      <c r="I653" s="211"/>
      <c r="J653" s="211"/>
      <c r="K653" s="211"/>
      <c r="L653" s="211"/>
      <c r="M653" s="211"/>
      <c r="N653" s="211"/>
      <c r="O653" s="211"/>
    </row>
    <row r="654">
      <c r="A654" s="212"/>
      <c r="B654" s="212"/>
      <c r="C654" s="212"/>
      <c r="D654" s="210"/>
      <c r="E654" s="210"/>
      <c r="F654" s="210"/>
      <c r="G654" s="211"/>
      <c r="H654" s="211"/>
      <c r="I654" s="211"/>
      <c r="J654" s="211"/>
      <c r="K654" s="211"/>
      <c r="L654" s="211"/>
      <c r="M654" s="211"/>
      <c r="N654" s="211"/>
      <c r="O654" s="211"/>
    </row>
    <row r="655">
      <c r="A655" s="212"/>
      <c r="B655" s="212"/>
      <c r="C655" s="212"/>
      <c r="D655" s="210"/>
      <c r="E655" s="210"/>
      <c r="F655" s="210"/>
      <c r="G655" s="211"/>
      <c r="H655" s="211"/>
      <c r="I655" s="211"/>
      <c r="J655" s="211"/>
      <c r="K655" s="211"/>
      <c r="L655" s="211"/>
      <c r="M655" s="211"/>
      <c r="N655" s="211"/>
      <c r="O655" s="211"/>
    </row>
    <row r="656">
      <c r="A656" s="212"/>
      <c r="B656" s="212"/>
      <c r="C656" s="212"/>
      <c r="D656" s="210"/>
      <c r="E656" s="210"/>
      <c r="F656" s="210"/>
      <c r="G656" s="211"/>
      <c r="H656" s="211"/>
      <c r="I656" s="211"/>
      <c r="J656" s="211"/>
      <c r="K656" s="211"/>
      <c r="L656" s="211"/>
      <c r="M656" s="211"/>
      <c r="N656" s="211"/>
      <c r="O656" s="211"/>
    </row>
    <row r="657">
      <c r="A657" s="212"/>
      <c r="B657" s="212"/>
      <c r="C657" s="212"/>
      <c r="D657" s="210"/>
      <c r="E657" s="210"/>
      <c r="F657" s="210"/>
      <c r="G657" s="211"/>
      <c r="H657" s="211"/>
      <c r="I657" s="211"/>
      <c r="J657" s="211"/>
      <c r="K657" s="211"/>
      <c r="L657" s="211"/>
      <c r="M657" s="211"/>
      <c r="N657" s="211"/>
      <c r="O657" s="211"/>
    </row>
    <row r="658">
      <c r="A658" s="212"/>
      <c r="B658" s="212"/>
      <c r="C658" s="212"/>
      <c r="D658" s="210"/>
      <c r="E658" s="210"/>
      <c r="F658" s="210"/>
      <c r="G658" s="211"/>
      <c r="H658" s="211"/>
      <c r="I658" s="211"/>
      <c r="J658" s="211"/>
      <c r="K658" s="211"/>
      <c r="L658" s="211"/>
      <c r="M658" s="211"/>
      <c r="N658" s="211"/>
      <c r="O658" s="211"/>
    </row>
    <row r="659">
      <c r="A659" s="212"/>
      <c r="B659" s="212"/>
      <c r="C659" s="212"/>
      <c r="D659" s="210"/>
      <c r="E659" s="210"/>
      <c r="F659" s="210"/>
      <c r="G659" s="211"/>
      <c r="H659" s="211"/>
      <c r="I659" s="211"/>
      <c r="J659" s="211"/>
      <c r="K659" s="211"/>
      <c r="L659" s="211"/>
      <c r="M659" s="211"/>
      <c r="N659" s="211"/>
      <c r="O659" s="211"/>
    </row>
    <row r="660">
      <c r="A660" s="212"/>
      <c r="B660" s="212"/>
      <c r="C660" s="212"/>
      <c r="D660" s="210"/>
      <c r="E660" s="210"/>
      <c r="F660" s="210"/>
      <c r="G660" s="211"/>
      <c r="H660" s="211"/>
      <c r="I660" s="211"/>
      <c r="J660" s="211"/>
      <c r="K660" s="211"/>
      <c r="L660" s="211"/>
      <c r="M660" s="211"/>
      <c r="N660" s="211"/>
      <c r="O660" s="211"/>
    </row>
    <row r="661">
      <c r="A661" s="212"/>
      <c r="B661" s="212"/>
      <c r="C661" s="212"/>
      <c r="D661" s="210"/>
      <c r="E661" s="210"/>
      <c r="F661" s="210"/>
      <c r="G661" s="211"/>
      <c r="H661" s="211"/>
      <c r="I661" s="211"/>
      <c r="J661" s="211"/>
      <c r="K661" s="211"/>
      <c r="L661" s="211"/>
      <c r="M661" s="211"/>
      <c r="N661" s="211"/>
      <c r="O661" s="211"/>
    </row>
    <row r="662">
      <c r="A662" s="212"/>
      <c r="B662" s="212"/>
      <c r="C662" s="212"/>
      <c r="D662" s="210"/>
      <c r="E662" s="210"/>
      <c r="F662" s="210"/>
      <c r="G662" s="211"/>
      <c r="H662" s="211"/>
      <c r="I662" s="211"/>
      <c r="J662" s="211"/>
      <c r="K662" s="211"/>
      <c r="L662" s="211"/>
      <c r="M662" s="211"/>
      <c r="N662" s="211"/>
      <c r="O662" s="211"/>
    </row>
    <row r="663">
      <c r="A663" s="212"/>
      <c r="B663" s="212"/>
      <c r="C663" s="212"/>
      <c r="D663" s="210"/>
      <c r="E663" s="210"/>
      <c r="F663" s="210"/>
      <c r="G663" s="211"/>
      <c r="H663" s="211"/>
      <c r="I663" s="211"/>
      <c r="J663" s="211"/>
      <c r="K663" s="211"/>
      <c r="L663" s="211"/>
      <c r="M663" s="211"/>
      <c r="N663" s="211"/>
      <c r="O663" s="211"/>
    </row>
    <row r="664">
      <c r="A664" s="212"/>
      <c r="B664" s="212"/>
      <c r="C664" s="212"/>
      <c r="D664" s="210"/>
      <c r="E664" s="210"/>
      <c r="F664" s="210"/>
      <c r="G664" s="211"/>
      <c r="H664" s="211"/>
      <c r="I664" s="211"/>
      <c r="J664" s="211"/>
      <c r="K664" s="211"/>
      <c r="L664" s="211"/>
      <c r="M664" s="211"/>
      <c r="N664" s="211"/>
      <c r="O664" s="211"/>
    </row>
    <row r="665">
      <c r="A665" s="212"/>
      <c r="B665" s="212"/>
      <c r="C665" s="212"/>
      <c r="D665" s="210"/>
      <c r="E665" s="210"/>
      <c r="F665" s="210"/>
      <c r="G665" s="211"/>
      <c r="H665" s="211"/>
      <c r="I665" s="211"/>
      <c r="J665" s="211"/>
      <c r="K665" s="211"/>
      <c r="L665" s="211"/>
      <c r="M665" s="211"/>
      <c r="N665" s="211"/>
      <c r="O665" s="211"/>
    </row>
    <row r="666">
      <c r="A666" s="212"/>
      <c r="B666" s="212"/>
      <c r="C666" s="212"/>
      <c r="D666" s="210"/>
      <c r="E666" s="210"/>
      <c r="F666" s="210"/>
      <c r="G666" s="211"/>
      <c r="H666" s="211"/>
      <c r="I666" s="211"/>
      <c r="J666" s="211"/>
      <c r="K666" s="211"/>
      <c r="L666" s="211"/>
      <c r="M666" s="211"/>
      <c r="N666" s="211"/>
      <c r="O666" s="211"/>
    </row>
    <row r="667">
      <c r="A667" s="212"/>
      <c r="B667" s="212"/>
      <c r="C667" s="212"/>
      <c r="D667" s="210"/>
      <c r="E667" s="210"/>
      <c r="F667" s="210"/>
      <c r="G667" s="211"/>
      <c r="H667" s="211"/>
      <c r="I667" s="211"/>
      <c r="J667" s="211"/>
      <c r="K667" s="211"/>
      <c r="L667" s="211"/>
      <c r="M667" s="211"/>
      <c r="N667" s="211"/>
      <c r="O667" s="211"/>
    </row>
    <row r="668">
      <c r="A668" s="212"/>
      <c r="B668" s="212"/>
      <c r="C668" s="212"/>
      <c r="D668" s="210"/>
      <c r="E668" s="210"/>
      <c r="F668" s="210"/>
      <c r="G668" s="211"/>
      <c r="H668" s="211"/>
      <c r="I668" s="211"/>
      <c r="J668" s="211"/>
      <c r="K668" s="211"/>
      <c r="L668" s="211"/>
      <c r="M668" s="211"/>
      <c r="N668" s="211"/>
      <c r="O668" s="211"/>
    </row>
    <row r="669">
      <c r="A669" s="212"/>
      <c r="B669" s="212"/>
      <c r="C669" s="212"/>
      <c r="D669" s="210"/>
      <c r="E669" s="210"/>
      <c r="F669" s="210"/>
      <c r="G669" s="211"/>
      <c r="H669" s="211"/>
      <c r="I669" s="211"/>
      <c r="J669" s="211"/>
      <c r="K669" s="211"/>
      <c r="L669" s="211"/>
      <c r="M669" s="211"/>
      <c r="N669" s="211"/>
      <c r="O669" s="211"/>
    </row>
    <row r="670">
      <c r="A670" s="212"/>
      <c r="B670" s="212"/>
      <c r="C670" s="212"/>
      <c r="D670" s="210"/>
      <c r="E670" s="210"/>
      <c r="F670" s="210"/>
      <c r="G670" s="211"/>
      <c r="H670" s="211"/>
      <c r="I670" s="211"/>
      <c r="J670" s="211"/>
      <c r="K670" s="211"/>
      <c r="L670" s="211"/>
      <c r="M670" s="211"/>
      <c r="N670" s="211"/>
      <c r="O670" s="211"/>
    </row>
    <row r="671">
      <c r="A671" s="212"/>
      <c r="B671" s="212"/>
      <c r="C671" s="212"/>
      <c r="D671" s="210"/>
      <c r="E671" s="210"/>
      <c r="F671" s="210"/>
      <c r="G671" s="211"/>
      <c r="H671" s="211"/>
      <c r="I671" s="211"/>
      <c r="J671" s="211"/>
      <c r="K671" s="211"/>
      <c r="L671" s="211"/>
      <c r="M671" s="211"/>
      <c r="N671" s="211"/>
      <c r="O671" s="211"/>
    </row>
    <row r="672">
      <c r="A672" s="212"/>
      <c r="B672" s="212"/>
      <c r="C672" s="212"/>
      <c r="D672" s="210"/>
      <c r="E672" s="210"/>
      <c r="F672" s="210"/>
      <c r="G672" s="211"/>
      <c r="H672" s="211"/>
      <c r="I672" s="211"/>
      <c r="J672" s="211"/>
      <c r="K672" s="211"/>
      <c r="L672" s="211"/>
      <c r="M672" s="211"/>
      <c r="N672" s="211"/>
      <c r="O672" s="211"/>
    </row>
    <row r="673">
      <c r="A673" s="212"/>
      <c r="B673" s="212"/>
      <c r="C673" s="212"/>
      <c r="D673" s="210"/>
      <c r="E673" s="210"/>
      <c r="F673" s="210"/>
      <c r="G673" s="211"/>
      <c r="H673" s="211"/>
      <c r="I673" s="211"/>
      <c r="J673" s="211"/>
      <c r="K673" s="211"/>
      <c r="L673" s="211"/>
      <c r="M673" s="211"/>
      <c r="N673" s="211"/>
      <c r="O673" s="211"/>
    </row>
    <row r="674">
      <c r="A674" s="212"/>
      <c r="B674" s="212"/>
      <c r="C674" s="212"/>
      <c r="D674" s="210"/>
      <c r="E674" s="210"/>
      <c r="F674" s="210"/>
      <c r="G674" s="211"/>
      <c r="H674" s="211"/>
      <c r="I674" s="211"/>
      <c r="J674" s="211"/>
      <c r="K674" s="211"/>
      <c r="L674" s="211"/>
      <c r="M674" s="211"/>
      <c r="N674" s="211"/>
      <c r="O674" s="211"/>
    </row>
    <row r="675">
      <c r="A675" s="212"/>
      <c r="B675" s="212"/>
      <c r="C675" s="212"/>
      <c r="D675" s="210"/>
      <c r="E675" s="210"/>
      <c r="F675" s="210"/>
      <c r="G675" s="211"/>
      <c r="H675" s="211"/>
      <c r="I675" s="211"/>
      <c r="J675" s="211"/>
      <c r="K675" s="211"/>
      <c r="L675" s="211"/>
      <c r="M675" s="211"/>
      <c r="N675" s="211"/>
      <c r="O675" s="211"/>
    </row>
    <row r="676">
      <c r="A676" s="212"/>
      <c r="B676" s="212"/>
      <c r="C676" s="212"/>
      <c r="D676" s="210"/>
      <c r="E676" s="210"/>
      <c r="F676" s="210"/>
      <c r="G676" s="211"/>
      <c r="H676" s="211"/>
      <c r="I676" s="211"/>
      <c r="J676" s="211"/>
      <c r="K676" s="211"/>
      <c r="L676" s="211"/>
      <c r="M676" s="211"/>
      <c r="N676" s="211"/>
      <c r="O676" s="211"/>
    </row>
    <row r="677">
      <c r="A677" s="212"/>
      <c r="B677" s="212"/>
      <c r="C677" s="212"/>
      <c r="D677" s="210"/>
      <c r="E677" s="210"/>
      <c r="F677" s="210"/>
      <c r="G677" s="211"/>
      <c r="H677" s="211"/>
      <c r="I677" s="211"/>
      <c r="J677" s="211"/>
      <c r="K677" s="211"/>
      <c r="L677" s="211"/>
      <c r="M677" s="211"/>
      <c r="N677" s="211"/>
      <c r="O677" s="211"/>
    </row>
    <row r="678">
      <c r="A678" s="212"/>
      <c r="B678" s="212"/>
      <c r="C678" s="212"/>
      <c r="D678" s="210"/>
      <c r="E678" s="210"/>
      <c r="F678" s="210"/>
      <c r="G678" s="211"/>
      <c r="H678" s="211"/>
      <c r="I678" s="211"/>
      <c r="J678" s="211"/>
      <c r="K678" s="211"/>
      <c r="L678" s="211"/>
      <c r="M678" s="211"/>
      <c r="N678" s="211"/>
      <c r="O678" s="211"/>
    </row>
    <row r="679">
      <c r="A679" s="212"/>
      <c r="B679" s="212"/>
      <c r="C679" s="212"/>
      <c r="D679" s="210"/>
      <c r="E679" s="210"/>
      <c r="F679" s="210"/>
      <c r="G679" s="211"/>
      <c r="H679" s="211"/>
      <c r="I679" s="211"/>
      <c r="J679" s="211"/>
      <c r="K679" s="211"/>
      <c r="L679" s="211"/>
      <c r="M679" s="211"/>
      <c r="N679" s="211"/>
      <c r="O679" s="211"/>
    </row>
    <row r="680">
      <c r="A680" s="212"/>
      <c r="B680" s="212"/>
      <c r="C680" s="212"/>
      <c r="D680" s="210"/>
      <c r="E680" s="210"/>
      <c r="F680" s="210"/>
      <c r="G680" s="211"/>
      <c r="H680" s="211"/>
      <c r="I680" s="211"/>
      <c r="J680" s="211"/>
      <c r="K680" s="211"/>
      <c r="L680" s="211"/>
      <c r="M680" s="211"/>
      <c r="N680" s="211"/>
      <c r="O680" s="211"/>
    </row>
    <row r="681">
      <c r="A681" s="212"/>
      <c r="B681" s="212"/>
      <c r="C681" s="212"/>
      <c r="D681" s="210"/>
      <c r="E681" s="210"/>
      <c r="F681" s="210"/>
      <c r="G681" s="211"/>
      <c r="H681" s="211"/>
      <c r="I681" s="211"/>
      <c r="J681" s="211"/>
      <c r="K681" s="211"/>
      <c r="L681" s="211"/>
      <c r="M681" s="211"/>
      <c r="N681" s="211"/>
      <c r="O681" s="211"/>
    </row>
    <row r="682">
      <c r="A682" s="212"/>
      <c r="B682" s="212"/>
      <c r="C682" s="212"/>
      <c r="D682" s="210"/>
      <c r="E682" s="210"/>
      <c r="F682" s="210"/>
      <c r="G682" s="211"/>
      <c r="H682" s="211"/>
      <c r="I682" s="211"/>
      <c r="J682" s="211"/>
      <c r="K682" s="211"/>
      <c r="L682" s="211"/>
      <c r="M682" s="211"/>
      <c r="N682" s="211"/>
      <c r="O682" s="211"/>
    </row>
    <row r="683">
      <c r="A683" s="212"/>
      <c r="B683" s="212"/>
      <c r="C683" s="212"/>
      <c r="D683" s="210"/>
      <c r="E683" s="210"/>
      <c r="F683" s="210"/>
      <c r="G683" s="211"/>
      <c r="H683" s="211"/>
      <c r="I683" s="211"/>
      <c r="J683" s="211"/>
      <c r="K683" s="211"/>
      <c r="L683" s="211"/>
      <c r="M683" s="211"/>
      <c r="N683" s="211"/>
      <c r="O683" s="211"/>
    </row>
    <row r="684">
      <c r="A684" s="212"/>
      <c r="B684" s="212"/>
      <c r="C684" s="212"/>
      <c r="D684" s="210"/>
      <c r="E684" s="210"/>
      <c r="F684" s="210"/>
      <c r="G684" s="211"/>
      <c r="H684" s="211"/>
      <c r="I684" s="211"/>
      <c r="J684" s="211"/>
      <c r="K684" s="211"/>
      <c r="L684" s="211"/>
      <c r="M684" s="211"/>
      <c r="N684" s="211"/>
      <c r="O684" s="211"/>
    </row>
    <row r="685">
      <c r="A685" s="212"/>
      <c r="B685" s="212"/>
      <c r="C685" s="212"/>
      <c r="D685" s="210"/>
      <c r="E685" s="210"/>
      <c r="F685" s="210"/>
      <c r="G685" s="211"/>
      <c r="H685" s="211"/>
      <c r="I685" s="211"/>
      <c r="J685" s="211"/>
      <c r="K685" s="211"/>
      <c r="L685" s="211"/>
      <c r="M685" s="211"/>
      <c r="N685" s="211"/>
      <c r="O685" s="211"/>
    </row>
    <row r="686">
      <c r="A686" s="212"/>
      <c r="B686" s="212"/>
      <c r="C686" s="212"/>
      <c r="D686" s="210"/>
      <c r="E686" s="210"/>
      <c r="F686" s="210"/>
      <c r="G686" s="211"/>
      <c r="H686" s="211"/>
      <c r="I686" s="211"/>
      <c r="J686" s="211"/>
      <c r="K686" s="211"/>
      <c r="L686" s="211"/>
      <c r="M686" s="211"/>
      <c r="N686" s="211"/>
      <c r="O686" s="211"/>
    </row>
    <row r="687">
      <c r="A687" s="212"/>
      <c r="B687" s="212"/>
      <c r="C687" s="212"/>
      <c r="D687" s="210"/>
      <c r="E687" s="210"/>
      <c r="F687" s="210"/>
      <c r="G687" s="211"/>
      <c r="H687" s="211"/>
      <c r="I687" s="211"/>
      <c r="J687" s="211"/>
      <c r="K687" s="211"/>
      <c r="L687" s="211"/>
      <c r="M687" s="211"/>
      <c r="N687" s="211"/>
      <c r="O687" s="211"/>
    </row>
    <row r="688">
      <c r="A688" s="212"/>
      <c r="B688" s="212"/>
      <c r="C688" s="212"/>
      <c r="D688" s="210"/>
      <c r="E688" s="210"/>
      <c r="F688" s="210"/>
      <c r="G688" s="211"/>
      <c r="H688" s="211"/>
      <c r="I688" s="211"/>
      <c r="J688" s="211"/>
      <c r="K688" s="211"/>
      <c r="L688" s="211"/>
      <c r="M688" s="211"/>
      <c r="N688" s="211"/>
      <c r="O688" s="211"/>
    </row>
    <row r="689">
      <c r="A689" s="212"/>
      <c r="B689" s="212"/>
      <c r="C689" s="212"/>
      <c r="D689" s="210"/>
      <c r="E689" s="210"/>
      <c r="F689" s="210"/>
      <c r="G689" s="211"/>
      <c r="H689" s="211"/>
      <c r="I689" s="211"/>
      <c r="J689" s="211"/>
      <c r="K689" s="211"/>
      <c r="L689" s="211"/>
      <c r="M689" s="211"/>
      <c r="N689" s="211"/>
      <c r="O689" s="211"/>
    </row>
    <row r="690">
      <c r="A690" s="212"/>
      <c r="B690" s="212"/>
      <c r="C690" s="212"/>
      <c r="D690" s="210"/>
      <c r="E690" s="210"/>
      <c r="F690" s="210"/>
      <c r="G690" s="211"/>
      <c r="H690" s="211"/>
      <c r="I690" s="211"/>
      <c r="J690" s="211"/>
      <c r="K690" s="211"/>
      <c r="L690" s="211"/>
      <c r="M690" s="211"/>
      <c r="N690" s="211"/>
      <c r="O690" s="211"/>
    </row>
    <row r="691">
      <c r="A691" s="212"/>
      <c r="B691" s="212"/>
      <c r="C691" s="212"/>
      <c r="D691" s="210"/>
      <c r="E691" s="210"/>
      <c r="F691" s="210"/>
      <c r="G691" s="211"/>
      <c r="H691" s="211"/>
      <c r="I691" s="211"/>
      <c r="J691" s="211"/>
      <c r="K691" s="211"/>
      <c r="L691" s="211"/>
      <c r="M691" s="211"/>
      <c r="N691" s="211"/>
      <c r="O691" s="211"/>
    </row>
    <row r="692">
      <c r="A692" s="212"/>
      <c r="B692" s="212"/>
      <c r="C692" s="212"/>
      <c r="D692" s="210"/>
      <c r="E692" s="210"/>
      <c r="F692" s="210"/>
      <c r="G692" s="211"/>
      <c r="H692" s="211"/>
      <c r="I692" s="211"/>
      <c r="J692" s="211"/>
      <c r="K692" s="211"/>
      <c r="L692" s="211"/>
      <c r="M692" s="211"/>
      <c r="N692" s="211"/>
      <c r="O692" s="211"/>
    </row>
    <row r="693">
      <c r="A693" s="212"/>
      <c r="B693" s="212"/>
      <c r="C693" s="212"/>
      <c r="D693" s="210"/>
      <c r="E693" s="210"/>
      <c r="F693" s="210"/>
      <c r="G693" s="211"/>
      <c r="H693" s="211"/>
      <c r="I693" s="211"/>
      <c r="J693" s="211"/>
      <c r="K693" s="211"/>
      <c r="L693" s="211"/>
      <c r="M693" s="211"/>
      <c r="N693" s="211"/>
      <c r="O693" s="211"/>
    </row>
    <row r="694">
      <c r="A694" s="212"/>
      <c r="B694" s="212"/>
      <c r="C694" s="212"/>
      <c r="D694" s="210"/>
      <c r="E694" s="210"/>
      <c r="F694" s="210"/>
      <c r="G694" s="211"/>
      <c r="H694" s="211"/>
      <c r="I694" s="211"/>
      <c r="J694" s="211"/>
      <c r="K694" s="211"/>
      <c r="L694" s="211"/>
      <c r="M694" s="211"/>
      <c r="N694" s="211"/>
      <c r="O694" s="211"/>
    </row>
    <row r="695">
      <c r="A695" s="212"/>
      <c r="B695" s="212"/>
      <c r="C695" s="212"/>
      <c r="D695" s="210"/>
      <c r="E695" s="210"/>
      <c r="F695" s="210"/>
      <c r="G695" s="211"/>
      <c r="H695" s="211"/>
      <c r="I695" s="211"/>
      <c r="J695" s="211"/>
      <c r="K695" s="211"/>
      <c r="L695" s="211"/>
      <c r="M695" s="211"/>
      <c r="N695" s="211"/>
      <c r="O695" s="211"/>
    </row>
    <row r="696">
      <c r="A696" s="212"/>
      <c r="B696" s="212"/>
      <c r="C696" s="212"/>
      <c r="D696" s="210"/>
      <c r="E696" s="210"/>
      <c r="F696" s="210"/>
      <c r="G696" s="211"/>
      <c r="H696" s="211"/>
      <c r="I696" s="211"/>
      <c r="J696" s="211"/>
      <c r="K696" s="211"/>
      <c r="L696" s="211"/>
      <c r="M696" s="211"/>
      <c r="N696" s="211"/>
      <c r="O696" s="211"/>
    </row>
    <row r="697">
      <c r="A697" s="212"/>
      <c r="B697" s="212"/>
      <c r="C697" s="212"/>
      <c r="D697" s="210"/>
      <c r="E697" s="210"/>
      <c r="F697" s="210"/>
      <c r="G697" s="211"/>
      <c r="H697" s="211"/>
      <c r="I697" s="211"/>
      <c r="J697" s="211"/>
      <c r="K697" s="211"/>
      <c r="L697" s="211"/>
      <c r="M697" s="211"/>
      <c r="N697" s="211"/>
      <c r="O697" s="211"/>
    </row>
    <row r="698">
      <c r="A698" s="212"/>
      <c r="B698" s="212"/>
      <c r="C698" s="212"/>
      <c r="D698" s="210"/>
      <c r="E698" s="210"/>
      <c r="F698" s="210"/>
      <c r="G698" s="211"/>
      <c r="H698" s="211"/>
      <c r="I698" s="211"/>
      <c r="J698" s="211"/>
      <c r="K698" s="211"/>
      <c r="L698" s="211"/>
      <c r="M698" s="211"/>
      <c r="N698" s="211"/>
      <c r="O698" s="211"/>
    </row>
    <row r="699">
      <c r="A699" s="212"/>
      <c r="B699" s="212"/>
      <c r="C699" s="212"/>
      <c r="D699" s="210"/>
      <c r="E699" s="210"/>
      <c r="F699" s="210"/>
      <c r="G699" s="211"/>
      <c r="H699" s="211"/>
      <c r="I699" s="211"/>
      <c r="J699" s="211"/>
      <c r="K699" s="211"/>
      <c r="L699" s="211"/>
      <c r="M699" s="211"/>
      <c r="N699" s="211"/>
      <c r="O699" s="211"/>
    </row>
    <row r="700">
      <c r="A700" s="212"/>
      <c r="B700" s="212"/>
      <c r="C700" s="212"/>
      <c r="D700" s="210"/>
      <c r="E700" s="210"/>
      <c r="F700" s="210"/>
      <c r="G700" s="211"/>
      <c r="H700" s="211"/>
      <c r="I700" s="211"/>
      <c r="J700" s="211"/>
      <c r="K700" s="211"/>
      <c r="L700" s="211"/>
      <c r="M700" s="211"/>
      <c r="N700" s="211"/>
      <c r="O700" s="211"/>
    </row>
    <row r="701">
      <c r="A701" s="212"/>
      <c r="B701" s="212"/>
      <c r="C701" s="212"/>
      <c r="D701" s="210"/>
      <c r="E701" s="210"/>
      <c r="F701" s="210"/>
      <c r="G701" s="211"/>
      <c r="H701" s="211"/>
      <c r="I701" s="211"/>
      <c r="J701" s="211"/>
      <c r="K701" s="211"/>
      <c r="L701" s="211"/>
      <c r="M701" s="211"/>
      <c r="N701" s="211"/>
      <c r="O701" s="211"/>
    </row>
    <row r="702">
      <c r="A702" s="212"/>
      <c r="B702" s="212"/>
      <c r="C702" s="212"/>
      <c r="D702" s="210"/>
      <c r="E702" s="210"/>
      <c r="F702" s="210"/>
      <c r="G702" s="211"/>
      <c r="H702" s="211"/>
      <c r="I702" s="211"/>
      <c r="J702" s="211"/>
      <c r="K702" s="211"/>
      <c r="L702" s="211"/>
      <c r="M702" s="211"/>
      <c r="N702" s="211"/>
      <c r="O702" s="211"/>
    </row>
    <row r="703">
      <c r="A703" s="212"/>
      <c r="B703" s="212"/>
      <c r="C703" s="212"/>
      <c r="D703" s="210"/>
      <c r="E703" s="210"/>
      <c r="F703" s="210"/>
      <c r="G703" s="211"/>
      <c r="H703" s="211"/>
      <c r="I703" s="211"/>
      <c r="J703" s="211"/>
      <c r="K703" s="211"/>
      <c r="L703" s="211"/>
      <c r="M703" s="211"/>
      <c r="N703" s="211"/>
      <c r="O703" s="211"/>
    </row>
    <row r="704">
      <c r="A704" s="212"/>
      <c r="B704" s="212"/>
      <c r="C704" s="212"/>
      <c r="D704" s="210"/>
      <c r="E704" s="210"/>
      <c r="F704" s="210"/>
      <c r="G704" s="211"/>
      <c r="H704" s="211"/>
      <c r="I704" s="211"/>
      <c r="J704" s="211"/>
      <c r="K704" s="211"/>
      <c r="L704" s="211"/>
      <c r="M704" s="211"/>
      <c r="N704" s="211"/>
      <c r="O704" s="211"/>
    </row>
    <row r="705">
      <c r="A705" s="212"/>
      <c r="B705" s="212"/>
      <c r="C705" s="212"/>
      <c r="D705" s="210"/>
      <c r="E705" s="210"/>
      <c r="F705" s="210"/>
      <c r="G705" s="211"/>
      <c r="H705" s="211"/>
      <c r="I705" s="211"/>
      <c r="J705" s="211"/>
      <c r="K705" s="211"/>
      <c r="L705" s="211"/>
      <c r="M705" s="211"/>
      <c r="N705" s="211"/>
      <c r="O705" s="211"/>
    </row>
    <row r="706">
      <c r="A706" s="212"/>
      <c r="B706" s="212"/>
      <c r="C706" s="212"/>
      <c r="D706" s="210"/>
      <c r="E706" s="210"/>
      <c r="F706" s="210"/>
      <c r="G706" s="211"/>
      <c r="H706" s="211"/>
      <c r="I706" s="211"/>
      <c r="J706" s="211"/>
      <c r="K706" s="211"/>
      <c r="L706" s="211"/>
      <c r="M706" s="211"/>
      <c r="N706" s="211"/>
      <c r="O706" s="211"/>
    </row>
    <row r="707">
      <c r="A707" s="212"/>
      <c r="B707" s="212"/>
      <c r="C707" s="212"/>
      <c r="D707" s="210"/>
      <c r="E707" s="210"/>
      <c r="F707" s="210"/>
      <c r="G707" s="211"/>
      <c r="H707" s="211"/>
      <c r="I707" s="211"/>
      <c r="J707" s="211"/>
      <c r="K707" s="211"/>
      <c r="L707" s="211"/>
      <c r="M707" s="211"/>
      <c r="N707" s="211"/>
      <c r="O707" s="211"/>
    </row>
    <row r="708">
      <c r="A708" s="212"/>
      <c r="B708" s="212"/>
      <c r="C708" s="212"/>
      <c r="D708" s="210"/>
      <c r="E708" s="210"/>
      <c r="F708" s="210"/>
      <c r="G708" s="211"/>
      <c r="H708" s="211"/>
      <c r="I708" s="211"/>
      <c r="J708" s="211"/>
      <c r="K708" s="211"/>
      <c r="L708" s="211"/>
      <c r="M708" s="211"/>
      <c r="N708" s="211"/>
      <c r="O708" s="211"/>
    </row>
    <row r="709">
      <c r="A709" s="212"/>
      <c r="B709" s="212"/>
      <c r="C709" s="212"/>
      <c r="D709" s="210"/>
      <c r="E709" s="210"/>
      <c r="F709" s="210"/>
      <c r="G709" s="211"/>
      <c r="H709" s="211"/>
      <c r="I709" s="211"/>
      <c r="J709" s="211"/>
      <c r="K709" s="211"/>
      <c r="L709" s="211"/>
      <c r="M709" s="211"/>
      <c r="N709" s="211"/>
      <c r="O709" s="211"/>
    </row>
    <row r="710">
      <c r="A710" s="212"/>
      <c r="B710" s="212"/>
      <c r="C710" s="212"/>
      <c r="D710" s="210"/>
      <c r="E710" s="210"/>
      <c r="F710" s="210"/>
      <c r="G710" s="211"/>
      <c r="H710" s="211"/>
      <c r="I710" s="211"/>
      <c r="J710" s="211"/>
      <c r="K710" s="211"/>
      <c r="L710" s="211"/>
      <c r="M710" s="211"/>
      <c r="N710" s="211"/>
      <c r="O710" s="211"/>
    </row>
    <row r="711">
      <c r="A711" s="212"/>
      <c r="B711" s="212"/>
      <c r="C711" s="212"/>
      <c r="D711" s="210"/>
      <c r="E711" s="210"/>
      <c r="F711" s="210"/>
      <c r="G711" s="211"/>
      <c r="H711" s="211"/>
      <c r="I711" s="211"/>
      <c r="J711" s="211"/>
      <c r="K711" s="211"/>
      <c r="L711" s="211"/>
      <c r="M711" s="211"/>
      <c r="N711" s="211"/>
      <c r="O711" s="211"/>
    </row>
    <row r="712">
      <c r="A712" s="212"/>
      <c r="B712" s="212"/>
      <c r="C712" s="212"/>
      <c r="D712" s="210"/>
      <c r="E712" s="210"/>
      <c r="F712" s="210"/>
      <c r="G712" s="211"/>
      <c r="H712" s="211"/>
      <c r="I712" s="211"/>
      <c r="J712" s="211"/>
      <c r="K712" s="211"/>
      <c r="L712" s="211"/>
      <c r="M712" s="211"/>
      <c r="N712" s="211"/>
      <c r="O712" s="211"/>
    </row>
    <row r="713">
      <c r="A713" s="212"/>
      <c r="B713" s="212"/>
      <c r="C713" s="212"/>
      <c r="D713" s="210"/>
      <c r="E713" s="210"/>
      <c r="F713" s="210"/>
      <c r="G713" s="211"/>
      <c r="H713" s="211"/>
      <c r="I713" s="211"/>
      <c r="J713" s="211"/>
      <c r="K713" s="211"/>
      <c r="L713" s="211"/>
      <c r="M713" s="211"/>
      <c r="N713" s="211"/>
      <c r="O713" s="211"/>
    </row>
    <row r="714">
      <c r="A714" s="212"/>
      <c r="B714" s="212"/>
      <c r="C714" s="212"/>
      <c r="D714" s="210"/>
      <c r="E714" s="210"/>
      <c r="F714" s="210"/>
      <c r="G714" s="211"/>
      <c r="H714" s="211"/>
      <c r="I714" s="211"/>
      <c r="J714" s="211"/>
      <c r="K714" s="211"/>
      <c r="L714" s="211"/>
      <c r="M714" s="211"/>
      <c r="N714" s="211"/>
      <c r="O714" s="211"/>
    </row>
    <row r="715">
      <c r="A715" s="212"/>
      <c r="B715" s="212"/>
      <c r="C715" s="212"/>
      <c r="D715" s="210"/>
      <c r="E715" s="210"/>
      <c r="F715" s="210"/>
      <c r="G715" s="211"/>
      <c r="H715" s="211"/>
      <c r="I715" s="211"/>
      <c r="J715" s="211"/>
      <c r="K715" s="211"/>
      <c r="L715" s="211"/>
      <c r="M715" s="211"/>
      <c r="N715" s="211"/>
      <c r="O715" s="211"/>
    </row>
    <row r="716">
      <c r="A716" s="212"/>
      <c r="B716" s="212"/>
      <c r="C716" s="212"/>
      <c r="D716" s="210"/>
      <c r="E716" s="210"/>
      <c r="F716" s="210"/>
      <c r="G716" s="211"/>
      <c r="H716" s="211"/>
      <c r="I716" s="211"/>
      <c r="J716" s="211"/>
      <c r="K716" s="211"/>
      <c r="L716" s="211"/>
      <c r="M716" s="211"/>
      <c r="N716" s="211"/>
      <c r="O716" s="211"/>
    </row>
    <row r="717">
      <c r="A717" s="212"/>
      <c r="B717" s="212"/>
      <c r="C717" s="212"/>
      <c r="D717" s="210"/>
      <c r="E717" s="210"/>
      <c r="F717" s="210"/>
      <c r="G717" s="211"/>
      <c r="H717" s="211"/>
      <c r="I717" s="211"/>
      <c r="J717" s="211"/>
      <c r="K717" s="211"/>
      <c r="L717" s="211"/>
      <c r="M717" s="211"/>
      <c r="N717" s="211"/>
      <c r="O717" s="211"/>
    </row>
    <row r="718">
      <c r="A718" s="212"/>
      <c r="B718" s="212"/>
      <c r="C718" s="212"/>
      <c r="D718" s="210"/>
      <c r="E718" s="210"/>
      <c r="F718" s="210"/>
      <c r="G718" s="211"/>
      <c r="H718" s="211"/>
      <c r="I718" s="211"/>
      <c r="J718" s="211"/>
      <c r="K718" s="211"/>
      <c r="L718" s="211"/>
      <c r="M718" s="211"/>
      <c r="N718" s="211"/>
      <c r="O718" s="211"/>
    </row>
    <row r="719">
      <c r="A719" s="212"/>
      <c r="B719" s="212"/>
      <c r="C719" s="212"/>
      <c r="D719" s="210"/>
      <c r="E719" s="210"/>
      <c r="F719" s="210"/>
      <c r="G719" s="211"/>
      <c r="H719" s="211"/>
      <c r="I719" s="211"/>
      <c r="J719" s="211"/>
      <c r="K719" s="211"/>
      <c r="L719" s="211"/>
      <c r="M719" s="211"/>
      <c r="N719" s="211"/>
      <c r="O719" s="211"/>
    </row>
    <row r="720">
      <c r="A720" s="212"/>
      <c r="B720" s="212"/>
      <c r="C720" s="212"/>
      <c r="D720" s="210"/>
      <c r="E720" s="210"/>
      <c r="F720" s="210"/>
      <c r="G720" s="211"/>
      <c r="H720" s="211"/>
      <c r="I720" s="211"/>
      <c r="J720" s="211"/>
      <c r="K720" s="211"/>
      <c r="L720" s="211"/>
      <c r="M720" s="211"/>
      <c r="N720" s="211"/>
      <c r="O720" s="211"/>
    </row>
    <row r="721">
      <c r="A721" s="212"/>
      <c r="B721" s="212"/>
      <c r="C721" s="212"/>
      <c r="D721" s="210"/>
      <c r="E721" s="210"/>
      <c r="F721" s="210"/>
      <c r="G721" s="211"/>
      <c r="H721" s="211"/>
      <c r="I721" s="211"/>
      <c r="J721" s="211"/>
      <c r="K721" s="211"/>
      <c r="L721" s="211"/>
      <c r="M721" s="211"/>
      <c r="N721" s="211"/>
      <c r="O721" s="211"/>
    </row>
    <row r="722">
      <c r="A722" s="212"/>
      <c r="B722" s="212"/>
      <c r="C722" s="212"/>
      <c r="D722" s="210"/>
      <c r="E722" s="210"/>
      <c r="F722" s="210"/>
      <c r="G722" s="211"/>
      <c r="H722" s="211"/>
      <c r="I722" s="211"/>
      <c r="J722" s="211"/>
      <c r="K722" s="211"/>
      <c r="L722" s="211"/>
      <c r="M722" s="211"/>
      <c r="N722" s="211"/>
      <c r="O722" s="211"/>
    </row>
    <row r="723">
      <c r="A723" s="212"/>
      <c r="B723" s="212"/>
      <c r="C723" s="212"/>
      <c r="D723" s="210"/>
      <c r="E723" s="210"/>
      <c r="F723" s="210"/>
      <c r="G723" s="211"/>
      <c r="H723" s="211"/>
      <c r="I723" s="211"/>
      <c r="J723" s="211"/>
      <c r="K723" s="211"/>
      <c r="L723" s="211"/>
      <c r="M723" s="211"/>
      <c r="N723" s="211"/>
      <c r="O723" s="211"/>
    </row>
    <row r="724">
      <c r="A724" s="212"/>
      <c r="B724" s="212"/>
      <c r="C724" s="212"/>
      <c r="D724" s="210"/>
      <c r="E724" s="210"/>
      <c r="F724" s="210"/>
      <c r="G724" s="211"/>
      <c r="H724" s="211"/>
      <c r="I724" s="211"/>
      <c r="J724" s="211"/>
      <c r="K724" s="211"/>
      <c r="L724" s="211"/>
      <c r="M724" s="211"/>
      <c r="N724" s="211"/>
      <c r="O724" s="211"/>
    </row>
    <row r="725">
      <c r="A725" s="212"/>
      <c r="B725" s="212"/>
      <c r="C725" s="212"/>
      <c r="D725" s="210"/>
      <c r="E725" s="210"/>
      <c r="F725" s="210"/>
      <c r="G725" s="211"/>
      <c r="H725" s="211"/>
      <c r="I725" s="211"/>
      <c r="J725" s="211"/>
      <c r="K725" s="211"/>
      <c r="L725" s="211"/>
      <c r="M725" s="211"/>
      <c r="N725" s="211"/>
      <c r="O725" s="211"/>
    </row>
    <row r="726">
      <c r="A726" s="212"/>
      <c r="B726" s="212"/>
      <c r="C726" s="212"/>
      <c r="D726" s="210"/>
      <c r="E726" s="210"/>
      <c r="F726" s="210"/>
      <c r="G726" s="211"/>
      <c r="H726" s="211"/>
      <c r="I726" s="211"/>
      <c r="J726" s="211"/>
      <c r="K726" s="211"/>
      <c r="L726" s="211"/>
      <c r="M726" s="211"/>
      <c r="N726" s="211"/>
      <c r="O726" s="211"/>
    </row>
    <row r="727">
      <c r="A727" s="212"/>
      <c r="B727" s="212"/>
      <c r="C727" s="212"/>
      <c r="D727" s="210"/>
      <c r="E727" s="210"/>
      <c r="F727" s="210"/>
      <c r="G727" s="211"/>
      <c r="H727" s="211"/>
      <c r="I727" s="211"/>
      <c r="J727" s="211"/>
      <c r="K727" s="211"/>
      <c r="L727" s="211"/>
      <c r="M727" s="211"/>
      <c r="N727" s="211"/>
      <c r="O727" s="211"/>
    </row>
    <row r="728">
      <c r="A728" s="212"/>
      <c r="B728" s="212"/>
      <c r="C728" s="212"/>
      <c r="D728" s="210"/>
      <c r="E728" s="210"/>
      <c r="F728" s="210"/>
      <c r="G728" s="211"/>
      <c r="H728" s="211"/>
      <c r="I728" s="211"/>
      <c r="J728" s="211"/>
      <c r="K728" s="211"/>
      <c r="L728" s="211"/>
      <c r="M728" s="211"/>
      <c r="N728" s="211"/>
      <c r="O728" s="211"/>
    </row>
    <row r="729">
      <c r="A729" s="212"/>
      <c r="B729" s="212"/>
      <c r="C729" s="212"/>
      <c r="D729" s="210"/>
      <c r="E729" s="210"/>
      <c r="F729" s="210"/>
      <c r="G729" s="211"/>
      <c r="H729" s="211"/>
      <c r="I729" s="211"/>
      <c r="J729" s="211"/>
      <c r="K729" s="211"/>
      <c r="L729" s="211"/>
      <c r="M729" s="211"/>
      <c r="N729" s="211"/>
      <c r="O729" s="211"/>
    </row>
    <row r="730">
      <c r="A730" s="212"/>
      <c r="B730" s="212"/>
      <c r="C730" s="212"/>
      <c r="D730" s="210"/>
      <c r="E730" s="210"/>
      <c r="F730" s="210"/>
      <c r="G730" s="211"/>
      <c r="H730" s="211"/>
      <c r="I730" s="211"/>
      <c r="J730" s="211"/>
      <c r="K730" s="211"/>
      <c r="L730" s="211"/>
      <c r="M730" s="211"/>
      <c r="N730" s="211"/>
      <c r="O730" s="211"/>
    </row>
    <row r="731">
      <c r="A731" s="212"/>
      <c r="B731" s="212"/>
      <c r="C731" s="212"/>
      <c r="D731" s="210"/>
      <c r="E731" s="210"/>
      <c r="F731" s="210"/>
      <c r="G731" s="211"/>
      <c r="H731" s="211"/>
      <c r="I731" s="211"/>
      <c r="J731" s="211"/>
      <c r="K731" s="211"/>
      <c r="L731" s="211"/>
      <c r="M731" s="211"/>
      <c r="N731" s="211"/>
      <c r="O731" s="211"/>
    </row>
    <row r="732">
      <c r="A732" s="212"/>
      <c r="B732" s="212"/>
      <c r="C732" s="212"/>
      <c r="D732" s="210"/>
      <c r="E732" s="210"/>
      <c r="F732" s="210"/>
      <c r="G732" s="211"/>
      <c r="H732" s="211"/>
      <c r="I732" s="211"/>
      <c r="J732" s="211"/>
      <c r="K732" s="211"/>
      <c r="L732" s="211"/>
      <c r="M732" s="211"/>
      <c r="N732" s="211"/>
      <c r="O732" s="211"/>
    </row>
    <row r="733">
      <c r="A733" s="212"/>
      <c r="B733" s="212"/>
      <c r="C733" s="212"/>
      <c r="D733" s="210"/>
      <c r="E733" s="210"/>
      <c r="F733" s="210"/>
      <c r="G733" s="211"/>
      <c r="H733" s="211"/>
      <c r="I733" s="211"/>
      <c r="J733" s="211"/>
      <c r="K733" s="211"/>
      <c r="L733" s="211"/>
      <c r="M733" s="211"/>
      <c r="N733" s="211"/>
      <c r="O733" s="211"/>
    </row>
    <row r="734">
      <c r="A734" s="212"/>
      <c r="B734" s="212"/>
      <c r="C734" s="212"/>
      <c r="D734" s="210"/>
      <c r="E734" s="210"/>
      <c r="F734" s="210"/>
      <c r="G734" s="211"/>
      <c r="H734" s="211"/>
      <c r="I734" s="211"/>
      <c r="J734" s="211"/>
      <c r="K734" s="211"/>
      <c r="L734" s="211"/>
      <c r="M734" s="211"/>
      <c r="N734" s="211"/>
      <c r="O734" s="211"/>
    </row>
    <row r="735">
      <c r="A735" s="212"/>
      <c r="B735" s="212"/>
      <c r="C735" s="212"/>
      <c r="D735" s="210"/>
      <c r="E735" s="210"/>
      <c r="F735" s="210"/>
      <c r="G735" s="211"/>
      <c r="H735" s="211"/>
      <c r="I735" s="211"/>
      <c r="J735" s="211"/>
      <c r="K735" s="211"/>
      <c r="L735" s="211"/>
      <c r="M735" s="211"/>
      <c r="N735" s="211"/>
      <c r="O735" s="211"/>
    </row>
    <row r="736">
      <c r="A736" s="212"/>
      <c r="B736" s="212"/>
      <c r="C736" s="212"/>
      <c r="D736" s="210"/>
      <c r="E736" s="210"/>
      <c r="F736" s="210"/>
      <c r="G736" s="211"/>
      <c r="H736" s="211"/>
      <c r="I736" s="211"/>
      <c r="J736" s="211"/>
      <c r="K736" s="211"/>
      <c r="L736" s="211"/>
      <c r="M736" s="211"/>
      <c r="N736" s="211"/>
      <c r="O736" s="211"/>
    </row>
    <row r="737">
      <c r="A737" s="212"/>
      <c r="B737" s="212"/>
      <c r="C737" s="212"/>
      <c r="D737" s="210"/>
      <c r="E737" s="210"/>
      <c r="F737" s="210"/>
      <c r="G737" s="211"/>
      <c r="H737" s="211"/>
      <c r="I737" s="211"/>
      <c r="J737" s="211"/>
      <c r="K737" s="211"/>
      <c r="L737" s="211"/>
      <c r="M737" s="211"/>
      <c r="N737" s="211"/>
      <c r="O737" s="211"/>
    </row>
    <row r="738">
      <c r="A738" s="212"/>
      <c r="B738" s="212"/>
      <c r="C738" s="212"/>
      <c r="D738" s="210"/>
      <c r="E738" s="210"/>
      <c r="F738" s="210"/>
      <c r="G738" s="211"/>
      <c r="H738" s="211"/>
      <c r="I738" s="211"/>
      <c r="J738" s="211"/>
      <c r="K738" s="211"/>
      <c r="L738" s="211"/>
      <c r="M738" s="211"/>
      <c r="N738" s="211"/>
      <c r="O738" s="211"/>
    </row>
    <row r="739">
      <c r="A739" s="212"/>
      <c r="B739" s="212"/>
      <c r="C739" s="212"/>
      <c r="D739" s="210"/>
      <c r="E739" s="210"/>
      <c r="F739" s="210"/>
      <c r="G739" s="211"/>
      <c r="H739" s="211"/>
      <c r="I739" s="211"/>
      <c r="J739" s="211"/>
      <c r="K739" s="211"/>
      <c r="L739" s="211"/>
      <c r="M739" s="211"/>
      <c r="N739" s="211"/>
      <c r="O739" s="211"/>
    </row>
    <row r="740">
      <c r="A740" s="212"/>
      <c r="B740" s="212"/>
      <c r="C740" s="212"/>
      <c r="D740" s="210"/>
      <c r="E740" s="210"/>
      <c r="F740" s="210"/>
      <c r="G740" s="211"/>
      <c r="H740" s="211"/>
      <c r="I740" s="211"/>
      <c r="J740" s="211"/>
      <c r="K740" s="211"/>
      <c r="L740" s="211"/>
      <c r="M740" s="211"/>
      <c r="N740" s="211"/>
      <c r="O740" s="211"/>
    </row>
    <row r="741">
      <c r="A741" s="212"/>
      <c r="B741" s="212"/>
      <c r="C741" s="212"/>
      <c r="D741" s="210"/>
      <c r="E741" s="210"/>
      <c r="F741" s="210"/>
      <c r="G741" s="211"/>
      <c r="H741" s="211"/>
      <c r="I741" s="211"/>
      <c r="J741" s="211"/>
      <c r="K741" s="211"/>
      <c r="L741" s="211"/>
      <c r="M741" s="211"/>
      <c r="N741" s="211"/>
      <c r="O741" s="211"/>
    </row>
    <row r="742">
      <c r="A742" s="212"/>
      <c r="B742" s="212"/>
      <c r="C742" s="212"/>
      <c r="D742" s="210"/>
      <c r="E742" s="210"/>
      <c r="F742" s="210"/>
      <c r="G742" s="211"/>
      <c r="H742" s="211"/>
      <c r="I742" s="211"/>
      <c r="J742" s="211"/>
      <c r="K742" s="211"/>
      <c r="L742" s="211"/>
      <c r="M742" s="211"/>
      <c r="N742" s="211"/>
      <c r="O742" s="211"/>
    </row>
    <row r="743">
      <c r="A743" s="212"/>
      <c r="B743" s="212"/>
      <c r="C743" s="212"/>
      <c r="D743" s="210"/>
      <c r="E743" s="210"/>
      <c r="F743" s="210"/>
      <c r="G743" s="211"/>
      <c r="H743" s="211"/>
      <c r="I743" s="211"/>
      <c r="J743" s="211"/>
      <c r="K743" s="211"/>
      <c r="L743" s="211"/>
      <c r="M743" s="211"/>
      <c r="N743" s="211"/>
      <c r="O743" s="211"/>
    </row>
    <row r="744">
      <c r="A744" s="212"/>
      <c r="B744" s="212"/>
      <c r="C744" s="212"/>
      <c r="D744" s="210"/>
      <c r="E744" s="210"/>
      <c r="F744" s="210"/>
      <c r="G744" s="211"/>
      <c r="H744" s="211"/>
      <c r="I744" s="211"/>
      <c r="J744" s="211"/>
      <c r="K744" s="211"/>
      <c r="L744" s="211"/>
      <c r="M744" s="211"/>
      <c r="N744" s="211"/>
      <c r="O744" s="211"/>
    </row>
    <row r="745">
      <c r="A745" s="212"/>
      <c r="B745" s="212"/>
      <c r="C745" s="212"/>
      <c r="D745" s="210"/>
      <c r="E745" s="210"/>
      <c r="F745" s="210"/>
      <c r="G745" s="211"/>
      <c r="H745" s="211"/>
      <c r="I745" s="211"/>
      <c r="J745" s="211"/>
      <c r="K745" s="211"/>
      <c r="L745" s="211"/>
      <c r="M745" s="211"/>
      <c r="N745" s="211"/>
      <c r="O745" s="211"/>
    </row>
    <row r="746">
      <c r="A746" s="212"/>
      <c r="B746" s="212"/>
      <c r="C746" s="212"/>
      <c r="D746" s="210"/>
      <c r="E746" s="210"/>
      <c r="F746" s="210"/>
      <c r="G746" s="211"/>
      <c r="H746" s="211"/>
      <c r="I746" s="211"/>
      <c r="J746" s="211"/>
      <c r="K746" s="211"/>
      <c r="L746" s="211"/>
      <c r="M746" s="211"/>
      <c r="N746" s="211"/>
      <c r="O746" s="211"/>
    </row>
    <row r="747">
      <c r="A747" s="212"/>
      <c r="B747" s="212"/>
      <c r="C747" s="212"/>
      <c r="D747" s="210"/>
      <c r="E747" s="210"/>
      <c r="F747" s="210"/>
      <c r="G747" s="211"/>
      <c r="H747" s="211"/>
      <c r="I747" s="211"/>
      <c r="J747" s="211"/>
      <c r="K747" s="211"/>
      <c r="L747" s="211"/>
      <c r="M747" s="211"/>
      <c r="N747" s="211"/>
      <c r="O747" s="211"/>
    </row>
    <row r="748">
      <c r="A748" s="212"/>
      <c r="B748" s="212"/>
      <c r="C748" s="212"/>
      <c r="D748" s="210"/>
      <c r="E748" s="210"/>
      <c r="F748" s="210"/>
      <c r="G748" s="211"/>
      <c r="H748" s="211"/>
      <c r="I748" s="211"/>
      <c r="J748" s="211"/>
      <c r="K748" s="211"/>
      <c r="L748" s="211"/>
      <c r="M748" s="211"/>
      <c r="N748" s="211"/>
      <c r="O748" s="211"/>
    </row>
    <row r="749">
      <c r="A749" s="212"/>
      <c r="B749" s="212"/>
      <c r="C749" s="212"/>
      <c r="D749" s="210"/>
      <c r="E749" s="210"/>
      <c r="F749" s="210"/>
      <c r="G749" s="211"/>
      <c r="H749" s="211"/>
      <c r="I749" s="211"/>
      <c r="J749" s="211"/>
      <c r="K749" s="211"/>
      <c r="L749" s="211"/>
      <c r="M749" s="211"/>
      <c r="N749" s="211"/>
      <c r="O749" s="211"/>
    </row>
    <row r="750">
      <c r="A750" s="212"/>
      <c r="B750" s="212"/>
      <c r="C750" s="212"/>
      <c r="D750" s="210"/>
      <c r="E750" s="210"/>
      <c r="F750" s="210"/>
      <c r="G750" s="211"/>
      <c r="H750" s="211"/>
      <c r="I750" s="211"/>
      <c r="J750" s="211"/>
      <c r="K750" s="211"/>
      <c r="L750" s="211"/>
      <c r="M750" s="211"/>
      <c r="N750" s="211"/>
      <c r="O750" s="211"/>
    </row>
    <row r="751">
      <c r="A751" s="212"/>
      <c r="B751" s="212"/>
      <c r="C751" s="212"/>
      <c r="D751" s="210"/>
      <c r="E751" s="210"/>
      <c r="F751" s="210"/>
      <c r="G751" s="211"/>
      <c r="H751" s="211"/>
      <c r="I751" s="211"/>
      <c r="J751" s="211"/>
      <c r="K751" s="211"/>
      <c r="L751" s="211"/>
      <c r="M751" s="211"/>
      <c r="N751" s="211"/>
      <c r="O751" s="211"/>
    </row>
    <row r="752">
      <c r="A752" s="212"/>
      <c r="B752" s="212"/>
      <c r="C752" s="212"/>
      <c r="D752" s="210"/>
      <c r="E752" s="210"/>
      <c r="F752" s="210"/>
      <c r="G752" s="211"/>
      <c r="H752" s="211"/>
      <c r="I752" s="211"/>
      <c r="J752" s="211"/>
      <c r="K752" s="211"/>
      <c r="L752" s="211"/>
      <c r="M752" s="211"/>
      <c r="N752" s="211"/>
      <c r="O752" s="211"/>
    </row>
    <row r="753">
      <c r="A753" s="212"/>
      <c r="B753" s="212"/>
      <c r="C753" s="212"/>
      <c r="D753" s="210"/>
      <c r="E753" s="210"/>
      <c r="F753" s="210"/>
      <c r="G753" s="211"/>
      <c r="H753" s="211"/>
      <c r="I753" s="211"/>
      <c r="J753" s="211"/>
      <c r="K753" s="211"/>
      <c r="L753" s="211"/>
      <c r="M753" s="211"/>
      <c r="N753" s="211"/>
      <c r="O753" s="211"/>
    </row>
    <row r="754">
      <c r="A754" s="212"/>
      <c r="B754" s="212"/>
      <c r="C754" s="212"/>
      <c r="D754" s="210"/>
      <c r="E754" s="210"/>
      <c r="F754" s="210"/>
      <c r="G754" s="211"/>
      <c r="H754" s="211"/>
      <c r="I754" s="211"/>
      <c r="J754" s="211"/>
      <c r="K754" s="211"/>
      <c r="L754" s="211"/>
      <c r="M754" s="211"/>
      <c r="N754" s="211"/>
      <c r="O754" s="211"/>
    </row>
    <row r="755">
      <c r="A755" s="212"/>
      <c r="B755" s="212"/>
      <c r="C755" s="212"/>
      <c r="D755" s="210"/>
      <c r="E755" s="210"/>
      <c r="F755" s="210"/>
      <c r="G755" s="211"/>
      <c r="H755" s="211"/>
      <c r="I755" s="211"/>
      <c r="J755" s="211"/>
      <c r="K755" s="211"/>
      <c r="L755" s="211"/>
      <c r="M755" s="211"/>
      <c r="N755" s="211"/>
      <c r="O755" s="211"/>
    </row>
    <row r="756">
      <c r="A756" s="212"/>
      <c r="B756" s="212"/>
      <c r="C756" s="212"/>
      <c r="D756" s="210"/>
      <c r="E756" s="210"/>
      <c r="F756" s="210"/>
      <c r="G756" s="211"/>
      <c r="H756" s="211"/>
      <c r="I756" s="211"/>
      <c r="J756" s="211"/>
      <c r="K756" s="211"/>
      <c r="L756" s="211"/>
      <c r="M756" s="211"/>
      <c r="N756" s="211"/>
      <c r="O756" s="211"/>
    </row>
    <row r="757">
      <c r="A757" s="212"/>
      <c r="B757" s="212"/>
      <c r="C757" s="212"/>
      <c r="D757" s="210"/>
      <c r="E757" s="210"/>
      <c r="F757" s="210"/>
      <c r="G757" s="211"/>
      <c r="H757" s="211"/>
      <c r="I757" s="211"/>
      <c r="J757" s="211"/>
      <c r="K757" s="211"/>
      <c r="L757" s="211"/>
      <c r="M757" s="211"/>
      <c r="N757" s="211"/>
      <c r="O757" s="211"/>
    </row>
    <row r="758">
      <c r="A758" s="212"/>
      <c r="B758" s="212"/>
      <c r="C758" s="212"/>
      <c r="D758" s="210"/>
      <c r="E758" s="210"/>
      <c r="F758" s="210"/>
      <c r="G758" s="211"/>
      <c r="H758" s="211"/>
      <c r="I758" s="211"/>
      <c r="J758" s="211"/>
      <c r="K758" s="211"/>
      <c r="L758" s="211"/>
      <c r="M758" s="211"/>
      <c r="N758" s="211"/>
      <c r="O758" s="211"/>
    </row>
    <row r="759">
      <c r="A759" s="212"/>
      <c r="B759" s="212"/>
      <c r="C759" s="212"/>
      <c r="D759" s="210"/>
      <c r="E759" s="210"/>
      <c r="F759" s="210"/>
      <c r="G759" s="211"/>
      <c r="H759" s="211"/>
      <c r="I759" s="211"/>
      <c r="J759" s="211"/>
      <c r="K759" s="211"/>
      <c r="L759" s="211"/>
      <c r="M759" s="211"/>
      <c r="N759" s="211"/>
      <c r="O759" s="211"/>
    </row>
    <row r="760">
      <c r="A760" s="212"/>
      <c r="B760" s="212"/>
      <c r="C760" s="212"/>
      <c r="D760" s="210"/>
      <c r="E760" s="210"/>
      <c r="F760" s="210"/>
      <c r="G760" s="211"/>
      <c r="H760" s="211"/>
      <c r="I760" s="211"/>
      <c r="J760" s="211"/>
      <c r="K760" s="211"/>
      <c r="L760" s="211"/>
      <c r="M760" s="211"/>
      <c r="N760" s="211"/>
      <c r="O760" s="211"/>
    </row>
    <row r="761">
      <c r="A761" s="212"/>
      <c r="B761" s="212"/>
      <c r="C761" s="212"/>
      <c r="D761" s="210"/>
      <c r="E761" s="210"/>
      <c r="F761" s="210"/>
      <c r="G761" s="211"/>
      <c r="H761" s="211"/>
      <c r="I761" s="211"/>
      <c r="J761" s="211"/>
      <c r="K761" s="211"/>
      <c r="L761" s="211"/>
      <c r="M761" s="211"/>
      <c r="N761" s="211"/>
      <c r="O761" s="211"/>
    </row>
    <row r="762">
      <c r="A762" s="212"/>
      <c r="B762" s="212"/>
      <c r="C762" s="212"/>
      <c r="D762" s="210"/>
      <c r="E762" s="210"/>
      <c r="F762" s="210"/>
      <c r="G762" s="211"/>
      <c r="H762" s="211"/>
      <c r="I762" s="211"/>
      <c r="J762" s="211"/>
      <c r="K762" s="211"/>
      <c r="L762" s="211"/>
      <c r="M762" s="211"/>
      <c r="N762" s="211"/>
      <c r="O762" s="211"/>
    </row>
    <row r="763">
      <c r="A763" s="212"/>
      <c r="B763" s="212"/>
      <c r="C763" s="212"/>
      <c r="D763" s="210"/>
      <c r="E763" s="210"/>
      <c r="F763" s="210"/>
      <c r="G763" s="211"/>
      <c r="H763" s="211"/>
      <c r="I763" s="211"/>
      <c r="J763" s="211"/>
      <c r="K763" s="211"/>
      <c r="L763" s="211"/>
      <c r="M763" s="211"/>
      <c r="N763" s="211"/>
      <c r="O763" s="211"/>
    </row>
    <row r="764">
      <c r="A764" s="212"/>
      <c r="B764" s="212"/>
      <c r="C764" s="212"/>
      <c r="D764" s="210"/>
      <c r="E764" s="210"/>
      <c r="F764" s="210"/>
      <c r="G764" s="211"/>
      <c r="H764" s="211"/>
      <c r="I764" s="211"/>
      <c r="J764" s="211"/>
      <c r="K764" s="211"/>
      <c r="L764" s="211"/>
      <c r="M764" s="211"/>
      <c r="N764" s="211"/>
      <c r="O764" s="211"/>
    </row>
    <row r="765">
      <c r="A765" s="212"/>
      <c r="B765" s="212"/>
      <c r="C765" s="212"/>
      <c r="D765" s="210"/>
      <c r="E765" s="210"/>
      <c r="F765" s="210"/>
      <c r="G765" s="211"/>
      <c r="H765" s="211"/>
      <c r="I765" s="211"/>
      <c r="J765" s="211"/>
      <c r="K765" s="211"/>
      <c r="L765" s="211"/>
      <c r="M765" s="211"/>
      <c r="N765" s="211"/>
      <c r="O765" s="211"/>
    </row>
    <row r="766">
      <c r="A766" s="212"/>
      <c r="B766" s="212"/>
      <c r="C766" s="212"/>
      <c r="D766" s="210"/>
      <c r="E766" s="210"/>
      <c r="F766" s="210"/>
      <c r="G766" s="211"/>
      <c r="H766" s="211"/>
      <c r="I766" s="211"/>
      <c r="J766" s="211"/>
      <c r="K766" s="211"/>
      <c r="L766" s="211"/>
      <c r="M766" s="211"/>
      <c r="N766" s="211"/>
      <c r="O766" s="211"/>
    </row>
    <row r="767">
      <c r="A767" s="212"/>
      <c r="B767" s="212"/>
      <c r="C767" s="212"/>
      <c r="D767" s="210"/>
      <c r="E767" s="210"/>
      <c r="F767" s="210"/>
      <c r="G767" s="211"/>
      <c r="H767" s="211"/>
      <c r="I767" s="211"/>
      <c r="J767" s="211"/>
      <c r="K767" s="211"/>
      <c r="L767" s="211"/>
      <c r="M767" s="211"/>
      <c r="N767" s="211"/>
      <c r="O767" s="211"/>
    </row>
    <row r="768">
      <c r="A768" s="212"/>
      <c r="B768" s="212"/>
      <c r="C768" s="212"/>
      <c r="D768" s="210"/>
      <c r="E768" s="210"/>
      <c r="F768" s="210"/>
      <c r="G768" s="211"/>
      <c r="H768" s="211"/>
      <c r="I768" s="211"/>
      <c r="J768" s="211"/>
      <c r="K768" s="211"/>
      <c r="L768" s="211"/>
      <c r="M768" s="211"/>
      <c r="N768" s="211"/>
      <c r="O768" s="211"/>
    </row>
    <row r="769">
      <c r="A769" s="212"/>
      <c r="B769" s="212"/>
      <c r="C769" s="212"/>
      <c r="D769" s="210"/>
      <c r="E769" s="210"/>
      <c r="F769" s="210"/>
      <c r="G769" s="211"/>
      <c r="H769" s="211"/>
      <c r="I769" s="211"/>
      <c r="J769" s="211"/>
      <c r="K769" s="211"/>
      <c r="L769" s="211"/>
      <c r="M769" s="211"/>
      <c r="N769" s="211"/>
      <c r="O769" s="211"/>
    </row>
    <row r="770">
      <c r="A770" s="212"/>
      <c r="B770" s="212"/>
      <c r="C770" s="212"/>
      <c r="D770" s="210"/>
      <c r="E770" s="210"/>
      <c r="F770" s="210"/>
      <c r="G770" s="211"/>
      <c r="H770" s="211"/>
      <c r="I770" s="211"/>
      <c r="J770" s="211"/>
      <c r="K770" s="211"/>
      <c r="L770" s="211"/>
      <c r="M770" s="211"/>
      <c r="N770" s="211"/>
      <c r="O770" s="211"/>
    </row>
    <row r="771">
      <c r="A771" s="212"/>
      <c r="B771" s="212"/>
      <c r="C771" s="212"/>
      <c r="D771" s="210"/>
      <c r="E771" s="210"/>
      <c r="F771" s="210"/>
      <c r="G771" s="211"/>
      <c r="H771" s="211"/>
      <c r="I771" s="211"/>
      <c r="J771" s="211"/>
      <c r="K771" s="211"/>
      <c r="L771" s="211"/>
      <c r="M771" s="211"/>
      <c r="N771" s="211"/>
      <c r="O771" s="211"/>
    </row>
    <row r="772">
      <c r="A772" s="212"/>
      <c r="B772" s="212"/>
      <c r="C772" s="212"/>
      <c r="D772" s="210"/>
      <c r="E772" s="210"/>
      <c r="F772" s="210"/>
      <c r="G772" s="211"/>
      <c r="H772" s="211"/>
      <c r="I772" s="211"/>
      <c r="J772" s="211"/>
      <c r="K772" s="211"/>
      <c r="L772" s="211"/>
      <c r="M772" s="211"/>
      <c r="N772" s="211"/>
      <c r="O772" s="211"/>
    </row>
    <row r="773">
      <c r="A773" s="212"/>
      <c r="B773" s="212"/>
      <c r="C773" s="212"/>
      <c r="D773" s="210"/>
      <c r="E773" s="210"/>
      <c r="F773" s="210"/>
      <c r="G773" s="211"/>
      <c r="H773" s="211"/>
      <c r="I773" s="211"/>
      <c r="J773" s="211"/>
      <c r="K773" s="211"/>
      <c r="L773" s="211"/>
      <c r="M773" s="211"/>
      <c r="N773" s="211"/>
      <c r="O773" s="211"/>
    </row>
    <row r="774">
      <c r="A774" s="212"/>
      <c r="B774" s="212"/>
      <c r="C774" s="212"/>
      <c r="D774" s="210"/>
      <c r="E774" s="210"/>
      <c r="F774" s="210"/>
      <c r="G774" s="211"/>
      <c r="H774" s="211"/>
      <c r="I774" s="211"/>
      <c r="J774" s="211"/>
      <c r="K774" s="211"/>
      <c r="L774" s="211"/>
      <c r="M774" s="211"/>
      <c r="N774" s="211"/>
      <c r="O774" s="211"/>
    </row>
    <row r="775">
      <c r="A775" s="212"/>
      <c r="B775" s="212"/>
      <c r="C775" s="212"/>
      <c r="D775" s="210"/>
      <c r="E775" s="210"/>
      <c r="F775" s="210"/>
      <c r="G775" s="211"/>
      <c r="H775" s="211"/>
      <c r="I775" s="211"/>
      <c r="J775" s="211"/>
      <c r="K775" s="211"/>
      <c r="L775" s="211"/>
      <c r="M775" s="211"/>
      <c r="N775" s="211"/>
      <c r="O775" s="211"/>
    </row>
    <row r="776">
      <c r="A776" s="212"/>
      <c r="B776" s="212"/>
      <c r="C776" s="212"/>
      <c r="D776" s="210"/>
      <c r="E776" s="210"/>
      <c r="F776" s="210"/>
      <c r="G776" s="211"/>
      <c r="H776" s="211"/>
      <c r="I776" s="211"/>
      <c r="J776" s="211"/>
      <c r="K776" s="211"/>
      <c r="L776" s="211"/>
      <c r="M776" s="211"/>
      <c r="N776" s="211"/>
      <c r="O776" s="211"/>
    </row>
    <row r="777">
      <c r="A777" s="212"/>
      <c r="B777" s="212"/>
      <c r="C777" s="212"/>
      <c r="D777" s="210"/>
      <c r="E777" s="210"/>
      <c r="F777" s="210"/>
      <c r="G777" s="211"/>
      <c r="H777" s="211"/>
      <c r="I777" s="211"/>
      <c r="J777" s="211"/>
      <c r="K777" s="211"/>
      <c r="L777" s="211"/>
      <c r="M777" s="211"/>
      <c r="N777" s="211"/>
      <c r="O777" s="211"/>
    </row>
    <row r="778">
      <c r="A778" s="212"/>
      <c r="B778" s="212"/>
      <c r="C778" s="212"/>
      <c r="D778" s="210"/>
      <c r="E778" s="210"/>
      <c r="F778" s="210"/>
      <c r="G778" s="211"/>
      <c r="H778" s="211"/>
      <c r="I778" s="211"/>
      <c r="J778" s="211"/>
      <c r="K778" s="211"/>
      <c r="L778" s="211"/>
      <c r="M778" s="211"/>
      <c r="N778" s="211"/>
      <c r="O778" s="211"/>
    </row>
    <row r="779">
      <c r="A779" s="212"/>
      <c r="B779" s="212"/>
      <c r="C779" s="212"/>
      <c r="D779" s="210"/>
      <c r="E779" s="210"/>
      <c r="F779" s="210"/>
      <c r="G779" s="211"/>
      <c r="H779" s="211"/>
      <c r="I779" s="211"/>
      <c r="J779" s="211"/>
      <c r="K779" s="211"/>
      <c r="L779" s="211"/>
      <c r="M779" s="211"/>
      <c r="N779" s="211"/>
      <c r="O779" s="211"/>
    </row>
    <row r="780">
      <c r="A780" s="212"/>
      <c r="B780" s="212"/>
      <c r="C780" s="212"/>
      <c r="D780" s="210"/>
      <c r="E780" s="210"/>
      <c r="F780" s="210"/>
      <c r="G780" s="211"/>
      <c r="H780" s="211"/>
      <c r="I780" s="211"/>
      <c r="J780" s="211"/>
      <c r="K780" s="211"/>
      <c r="L780" s="211"/>
      <c r="M780" s="211"/>
      <c r="N780" s="211"/>
      <c r="O780" s="211"/>
    </row>
    <row r="781">
      <c r="A781" s="212"/>
      <c r="B781" s="212"/>
      <c r="C781" s="212"/>
      <c r="D781" s="210"/>
      <c r="E781" s="210"/>
      <c r="F781" s="210"/>
      <c r="G781" s="211"/>
      <c r="H781" s="211"/>
      <c r="I781" s="211"/>
      <c r="J781" s="211"/>
      <c r="K781" s="211"/>
      <c r="L781" s="211"/>
      <c r="M781" s="211"/>
      <c r="N781" s="211"/>
      <c r="O781" s="211"/>
    </row>
    <row r="782">
      <c r="A782" s="212"/>
      <c r="B782" s="212"/>
      <c r="C782" s="212"/>
      <c r="D782" s="210"/>
      <c r="E782" s="210"/>
      <c r="F782" s="210"/>
      <c r="G782" s="211"/>
      <c r="H782" s="211"/>
      <c r="I782" s="211"/>
      <c r="J782" s="211"/>
      <c r="K782" s="211"/>
      <c r="L782" s="211"/>
      <c r="M782" s="211"/>
      <c r="N782" s="211"/>
      <c r="O782" s="211"/>
    </row>
    <row r="783">
      <c r="A783" s="212"/>
      <c r="B783" s="212"/>
      <c r="C783" s="212"/>
      <c r="D783" s="210"/>
      <c r="E783" s="210"/>
      <c r="F783" s="210"/>
      <c r="G783" s="211"/>
      <c r="H783" s="211"/>
      <c r="I783" s="211"/>
      <c r="J783" s="211"/>
      <c r="K783" s="211"/>
      <c r="L783" s="211"/>
      <c r="M783" s="211"/>
      <c r="N783" s="211"/>
      <c r="O783" s="211"/>
    </row>
    <row r="784">
      <c r="A784" s="212"/>
      <c r="B784" s="212"/>
      <c r="C784" s="212"/>
      <c r="D784" s="210"/>
      <c r="E784" s="210"/>
      <c r="F784" s="210"/>
      <c r="G784" s="211"/>
      <c r="H784" s="211"/>
      <c r="I784" s="211"/>
      <c r="J784" s="211"/>
      <c r="K784" s="211"/>
      <c r="L784" s="211"/>
      <c r="M784" s="211"/>
      <c r="N784" s="211"/>
      <c r="O784" s="211"/>
    </row>
    <row r="785">
      <c r="A785" s="212"/>
      <c r="B785" s="212"/>
      <c r="C785" s="212"/>
      <c r="D785" s="210"/>
      <c r="E785" s="210"/>
      <c r="F785" s="210"/>
      <c r="G785" s="211"/>
      <c r="H785" s="211"/>
      <c r="I785" s="211"/>
      <c r="J785" s="211"/>
      <c r="K785" s="211"/>
      <c r="L785" s="211"/>
      <c r="M785" s="211"/>
      <c r="N785" s="211"/>
      <c r="O785" s="211"/>
    </row>
    <row r="786">
      <c r="A786" s="212"/>
      <c r="B786" s="212"/>
      <c r="C786" s="212"/>
      <c r="D786" s="210"/>
      <c r="E786" s="210"/>
      <c r="F786" s="210"/>
      <c r="G786" s="211"/>
      <c r="H786" s="211"/>
      <c r="I786" s="211"/>
      <c r="J786" s="211"/>
      <c r="K786" s="211"/>
      <c r="L786" s="211"/>
      <c r="M786" s="211"/>
      <c r="N786" s="211"/>
      <c r="O786" s="211"/>
    </row>
    <row r="787">
      <c r="A787" s="212"/>
      <c r="B787" s="212"/>
      <c r="C787" s="212"/>
      <c r="D787" s="210"/>
      <c r="E787" s="210"/>
      <c r="F787" s="210"/>
      <c r="G787" s="211"/>
      <c r="H787" s="211"/>
      <c r="I787" s="211"/>
      <c r="J787" s="211"/>
      <c r="K787" s="211"/>
      <c r="L787" s="211"/>
      <c r="M787" s="211"/>
      <c r="N787" s="211"/>
      <c r="O787" s="211"/>
    </row>
    <row r="788">
      <c r="A788" s="212"/>
      <c r="B788" s="212"/>
      <c r="C788" s="212"/>
      <c r="D788" s="210"/>
      <c r="E788" s="210"/>
      <c r="F788" s="210"/>
      <c r="G788" s="211"/>
      <c r="H788" s="211"/>
      <c r="I788" s="211"/>
      <c r="J788" s="211"/>
      <c r="K788" s="211"/>
      <c r="L788" s="211"/>
      <c r="M788" s="211"/>
      <c r="N788" s="211"/>
      <c r="O788" s="211"/>
    </row>
    <row r="789">
      <c r="A789" s="212"/>
      <c r="B789" s="212"/>
      <c r="C789" s="212"/>
      <c r="D789" s="210"/>
      <c r="E789" s="210"/>
      <c r="F789" s="210"/>
      <c r="G789" s="211"/>
      <c r="H789" s="211"/>
      <c r="I789" s="211"/>
      <c r="J789" s="211"/>
      <c r="K789" s="211"/>
      <c r="L789" s="211"/>
      <c r="M789" s="211"/>
      <c r="N789" s="211"/>
      <c r="O789" s="211"/>
    </row>
    <row r="790">
      <c r="A790" s="212"/>
      <c r="B790" s="212"/>
      <c r="C790" s="212"/>
      <c r="D790" s="210"/>
      <c r="E790" s="210"/>
      <c r="F790" s="210"/>
      <c r="G790" s="211"/>
      <c r="H790" s="211"/>
      <c r="I790" s="211"/>
      <c r="J790" s="211"/>
      <c r="K790" s="211"/>
      <c r="L790" s="211"/>
      <c r="M790" s="211"/>
      <c r="N790" s="211"/>
      <c r="O790" s="211"/>
    </row>
    <row r="791">
      <c r="A791" s="212"/>
      <c r="B791" s="212"/>
      <c r="C791" s="212"/>
      <c r="D791" s="210"/>
      <c r="E791" s="210"/>
      <c r="F791" s="210"/>
      <c r="G791" s="211"/>
      <c r="H791" s="211"/>
      <c r="I791" s="211"/>
      <c r="J791" s="211"/>
      <c r="K791" s="211"/>
      <c r="L791" s="211"/>
      <c r="M791" s="211"/>
      <c r="N791" s="211"/>
      <c r="O791" s="211"/>
    </row>
    <row r="792">
      <c r="A792" s="212"/>
      <c r="B792" s="212"/>
      <c r="C792" s="212"/>
      <c r="D792" s="210"/>
      <c r="E792" s="210"/>
      <c r="F792" s="210"/>
      <c r="G792" s="211"/>
      <c r="H792" s="211"/>
      <c r="I792" s="211"/>
      <c r="J792" s="211"/>
      <c r="K792" s="211"/>
      <c r="L792" s="211"/>
      <c r="M792" s="211"/>
      <c r="N792" s="211"/>
      <c r="O792" s="211"/>
    </row>
    <row r="793">
      <c r="A793" s="212"/>
      <c r="B793" s="212"/>
      <c r="C793" s="212"/>
      <c r="D793" s="210"/>
      <c r="E793" s="210"/>
      <c r="F793" s="210"/>
      <c r="G793" s="211"/>
      <c r="H793" s="211"/>
      <c r="I793" s="211"/>
      <c r="J793" s="211"/>
      <c r="K793" s="211"/>
      <c r="L793" s="211"/>
      <c r="M793" s="211"/>
      <c r="N793" s="211"/>
      <c r="O793" s="211"/>
    </row>
    <row r="794">
      <c r="A794" s="212"/>
      <c r="B794" s="212"/>
      <c r="C794" s="212"/>
      <c r="D794" s="210"/>
      <c r="E794" s="210"/>
      <c r="F794" s="210"/>
      <c r="G794" s="211"/>
      <c r="H794" s="211"/>
      <c r="I794" s="211"/>
      <c r="J794" s="211"/>
      <c r="K794" s="211"/>
      <c r="L794" s="211"/>
      <c r="M794" s="211"/>
      <c r="N794" s="211"/>
      <c r="O794" s="211"/>
    </row>
    <row r="795">
      <c r="A795" s="212"/>
      <c r="B795" s="212"/>
      <c r="C795" s="212"/>
      <c r="D795" s="210"/>
      <c r="E795" s="210"/>
      <c r="F795" s="210"/>
      <c r="G795" s="211"/>
      <c r="H795" s="211"/>
      <c r="I795" s="211"/>
      <c r="J795" s="211"/>
      <c r="K795" s="211"/>
      <c r="L795" s="211"/>
      <c r="M795" s="211"/>
      <c r="N795" s="211"/>
      <c r="O795" s="211"/>
    </row>
    <row r="796">
      <c r="A796" s="212"/>
      <c r="B796" s="212"/>
      <c r="C796" s="212"/>
      <c r="D796" s="210"/>
      <c r="E796" s="210"/>
      <c r="F796" s="210"/>
      <c r="G796" s="211"/>
      <c r="H796" s="211"/>
      <c r="I796" s="211"/>
      <c r="J796" s="211"/>
      <c r="K796" s="211"/>
      <c r="L796" s="211"/>
      <c r="M796" s="211"/>
      <c r="N796" s="211"/>
      <c r="O796" s="211"/>
    </row>
    <row r="797">
      <c r="A797" s="212"/>
      <c r="B797" s="212"/>
      <c r="C797" s="212"/>
      <c r="D797" s="210"/>
      <c r="E797" s="210"/>
      <c r="F797" s="210"/>
      <c r="G797" s="211"/>
      <c r="H797" s="211"/>
      <c r="I797" s="211"/>
      <c r="J797" s="211"/>
      <c r="K797" s="211"/>
      <c r="L797" s="211"/>
      <c r="M797" s="211"/>
      <c r="N797" s="211"/>
      <c r="O797" s="211"/>
    </row>
    <row r="798">
      <c r="A798" s="212"/>
      <c r="B798" s="212"/>
      <c r="C798" s="212"/>
      <c r="D798" s="210"/>
      <c r="E798" s="210"/>
      <c r="F798" s="210"/>
      <c r="G798" s="211"/>
      <c r="H798" s="211"/>
      <c r="I798" s="211"/>
      <c r="J798" s="211"/>
      <c r="K798" s="211"/>
      <c r="L798" s="211"/>
      <c r="M798" s="211"/>
      <c r="N798" s="211"/>
      <c r="O798" s="211"/>
    </row>
    <row r="799">
      <c r="A799" s="212"/>
      <c r="B799" s="212"/>
      <c r="C799" s="212"/>
      <c r="D799" s="210"/>
      <c r="E799" s="210"/>
      <c r="F799" s="210"/>
      <c r="G799" s="211"/>
      <c r="H799" s="211"/>
      <c r="I799" s="211"/>
      <c r="J799" s="211"/>
      <c r="K799" s="211"/>
      <c r="L799" s="211"/>
      <c r="M799" s="211"/>
      <c r="N799" s="211"/>
      <c r="O799" s="211"/>
    </row>
    <row r="800">
      <c r="A800" s="212"/>
      <c r="B800" s="212"/>
      <c r="C800" s="212"/>
      <c r="D800" s="210"/>
      <c r="E800" s="210"/>
      <c r="F800" s="210"/>
      <c r="G800" s="211"/>
      <c r="H800" s="211"/>
      <c r="I800" s="211"/>
      <c r="J800" s="211"/>
      <c r="K800" s="211"/>
      <c r="L800" s="211"/>
      <c r="M800" s="211"/>
      <c r="N800" s="211"/>
      <c r="O800" s="211"/>
    </row>
    <row r="801">
      <c r="A801" s="212"/>
      <c r="B801" s="212"/>
      <c r="C801" s="212"/>
      <c r="D801" s="210"/>
      <c r="E801" s="210"/>
      <c r="F801" s="210"/>
      <c r="G801" s="211"/>
      <c r="H801" s="211"/>
      <c r="I801" s="211"/>
      <c r="J801" s="211"/>
      <c r="K801" s="211"/>
      <c r="L801" s="211"/>
      <c r="M801" s="211"/>
      <c r="N801" s="211"/>
      <c r="O801" s="211"/>
    </row>
    <row r="802">
      <c r="A802" s="212"/>
      <c r="B802" s="212"/>
      <c r="C802" s="212"/>
      <c r="D802" s="210"/>
      <c r="E802" s="210"/>
      <c r="F802" s="210"/>
      <c r="G802" s="211"/>
      <c r="H802" s="211"/>
      <c r="I802" s="211"/>
      <c r="J802" s="211"/>
      <c r="K802" s="211"/>
      <c r="L802" s="211"/>
      <c r="M802" s="211"/>
      <c r="N802" s="211"/>
      <c r="O802" s="211"/>
    </row>
    <row r="803">
      <c r="A803" s="212"/>
      <c r="B803" s="212"/>
      <c r="C803" s="212"/>
      <c r="D803" s="210"/>
      <c r="E803" s="210"/>
      <c r="F803" s="210"/>
      <c r="G803" s="211"/>
      <c r="H803" s="211"/>
      <c r="I803" s="211"/>
      <c r="J803" s="211"/>
      <c r="K803" s="211"/>
      <c r="L803" s="211"/>
      <c r="M803" s="211"/>
      <c r="N803" s="211"/>
      <c r="O803" s="211"/>
    </row>
    <row r="804">
      <c r="A804" s="212"/>
      <c r="B804" s="212"/>
      <c r="C804" s="212"/>
      <c r="D804" s="210"/>
      <c r="E804" s="210"/>
      <c r="F804" s="210"/>
      <c r="G804" s="211"/>
      <c r="H804" s="211"/>
      <c r="I804" s="211"/>
      <c r="J804" s="211"/>
      <c r="K804" s="211"/>
      <c r="L804" s="211"/>
      <c r="M804" s="211"/>
      <c r="N804" s="211"/>
      <c r="O804" s="211"/>
    </row>
    <row r="805">
      <c r="A805" s="212"/>
      <c r="B805" s="212"/>
      <c r="C805" s="212"/>
      <c r="D805" s="210"/>
      <c r="E805" s="210"/>
      <c r="F805" s="210"/>
      <c r="G805" s="211"/>
      <c r="H805" s="211"/>
      <c r="I805" s="211"/>
      <c r="J805" s="211"/>
      <c r="K805" s="211"/>
      <c r="L805" s="211"/>
      <c r="M805" s="211"/>
      <c r="N805" s="211"/>
      <c r="O805" s="211"/>
    </row>
    <row r="806">
      <c r="A806" s="212"/>
      <c r="B806" s="212"/>
      <c r="C806" s="212"/>
      <c r="D806" s="210"/>
      <c r="E806" s="210"/>
      <c r="F806" s="210"/>
      <c r="G806" s="211"/>
      <c r="H806" s="211"/>
      <c r="I806" s="211"/>
      <c r="J806" s="211"/>
      <c r="K806" s="211"/>
      <c r="L806" s="211"/>
      <c r="M806" s="211"/>
      <c r="N806" s="211"/>
      <c r="O806" s="211"/>
    </row>
    <row r="807">
      <c r="A807" s="212"/>
      <c r="B807" s="212"/>
      <c r="C807" s="212"/>
      <c r="D807" s="210"/>
      <c r="E807" s="210"/>
      <c r="F807" s="210"/>
      <c r="G807" s="211"/>
      <c r="H807" s="211"/>
      <c r="I807" s="211"/>
      <c r="J807" s="211"/>
      <c r="K807" s="211"/>
      <c r="L807" s="211"/>
      <c r="M807" s="211"/>
      <c r="N807" s="211"/>
      <c r="O807" s="211"/>
    </row>
    <row r="808">
      <c r="A808" s="212"/>
      <c r="B808" s="212"/>
      <c r="C808" s="212"/>
      <c r="D808" s="210"/>
      <c r="E808" s="210"/>
      <c r="F808" s="210"/>
      <c r="G808" s="211"/>
      <c r="H808" s="211"/>
      <c r="I808" s="211"/>
      <c r="J808" s="211"/>
      <c r="K808" s="211"/>
      <c r="L808" s="211"/>
      <c r="M808" s="211"/>
      <c r="N808" s="211"/>
      <c r="O808" s="211"/>
    </row>
    <row r="809">
      <c r="A809" s="212"/>
      <c r="B809" s="212"/>
      <c r="C809" s="212"/>
      <c r="D809" s="210"/>
      <c r="E809" s="210"/>
      <c r="F809" s="210"/>
      <c r="G809" s="211"/>
      <c r="H809" s="211"/>
      <c r="I809" s="211"/>
      <c r="J809" s="211"/>
      <c r="K809" s="211"/>
      <c r="L809" s="211"/>
      <c r="M809" s="211"/>
      <c r="N809" s="211"/>
      <c r="O809" s="211"/>
    </row>
    <row r="810">
      <c r="A810" s="212"/>
      <c r="B810" s="212"/>
      <c r="C810" s="212"/>
      <c r="D810" s="210"/>
      <c r="E810" s="210"/>
      <c r="F810" s="210"/>
      <c r="G810" s="211"/>
      <c r="H810" s="211"/>
      <c r="I810" s="211"/>
      <c r="J810" s="211"/>
      <c r="K810" s="211"/>
      <c r="L810" s="211"/>
      <c r="M810" s="211"/>
      <c r="N810" s="211"/>
      <c r="O810" s="211"/>
    </row>
    <row r="811">
      <c r="A811" s="212"/>
      <c r="B811" s="212"/>
      <c r="C811" s="212"/>
      <c r="D811" s="210"/>
      <c r="E811" s="210"/>
      <c r="F811" s="210"/>
      <c r="G811" s="211"/>
      <c r="H811" s="211"/>
      <c r="I811" s="211"/>
      <c r="J811" s="211"/>
      <c r="K811" s="211"/>
      <c r="L811" s="211"/>
      <c r="M811" s="211"/>
      <c r="N811" s="211"/>
      <c r="O811" s="211"/>
    </row>
    <row r="812">
      <c r="A812" s="212"/>
      <c r="B812" s="212"/>
      <c r="C812" s="212"/>
      <c r="D812" s="210"/>
      <c r="E812" s="210"/>
      <c r="F812" s="210"/>
      <c r="G812" s="211"/>
      <c r="H812" s="211"/>
      <c r="I812" s="211"/>
      <c r="J812" s="211"/>
      <c r="K812" s="211"/>
      <c r="L812" s="211"/>
      <c r="M812" s="211"/>
      <c r="N812" s="211"/>
      <c r="O812" s="211"/>
    </row>
    <row r="813">
      <c r="A813" s="212"/>
      <c r="B813" s="212"/>
      <c r="C813" s="212"/>
      <c r="D813" s="210"/>
      <c r="E813" s="210"/>
      <c r="F813" s="210"/>
      <c r="G813" s="211"/>
      <c r="H813" s="211"/>
      <c r="I813" s="211"/>
      <c r="J813" s="211"/>
      <c r="K813" s="211"/>
      <c r="L813" s="211"/>
      <c r="M813" s="211"/>
      <c r="N813" s="211"/>
      <c r="O813" s="211"/>
    </row>
    <row r="814">
      <c r="A814" s="212"/>
      <c r="B814" s="212"/>
      <c r="C814" s="212"/>
      <c r="D814" s="210"/>
      <c r="E814" s="210"/>
      <c r="F814" s="210"/>
      <c r="G814" s="211"/>
      <c r="H814" s="211"/>
      <c r="I814" s="211"/>
      <c r="J814" s="211"/>
      <c r="K814" s="211"/>
      <c r="L814" s="211"/>
      <c r="M814" s="211"/>
      <c r="N814" s="211"/>
      <c r="O814" s="211"/>
    </row>
    <row r="815">
      <c r="A815" s="212"/>
      <c r="B815" s="212"/>
      <c r="C815" s="212"/>
      <c r="D815" s="210"/>
      <c r="E815" s="210"/>
      <c r="F815" s="210"/>
      <c r="G815" s="211"/>
      <c r="H815" s="211"/>
      <c r="I815" s="211"/>
      <c r="J815" s="211"/>
      <c r="K815" s="211"/>
      <c r="L815" s="211"/>
      <c r="M815" s="211"/>
      <c r="N815" s="211"/>
      <c r="O815" s="211"/>
    </row>
    <row r="816">
      <c r="A816" s="212"/>
      <c r="B816" s="212"/>
      <c r="C816" s="212"/>
      <c r="D816" s="210"/>
      <c r="E816" s="210"/>
      <c r="F816" s="210"/>
      <c r="G816" s="211"/>
      <c r="H816" s="211"/>
      <c r="I816" s="211"/>
      <c r="J816" s="211"/>
      <c r="K816" s="211"/>
      <c r="L816" s="211"/>
      <c r="M816" s="211"/>
      <c r="N816" s="211"/>
      <c r="O816" s="211"/>
    </row>
    <row r="817">
      <c r="A817" s="212"/>
      <c r="B817" s="212"/>
      <c r="C817" s="212"/>
      <c r="D817" s="210"/>
      <c r="E817" s="210"/>
      <c r="F817" s="210"/>
      <c r="G817" s="211"/>
      <c r="H817" s="211"/>
      <c r="I817" s="211"/>
      <c r="J817" s="211"/>
      <c r="K817" s="211"/>
      <c r="L817" s="211"/>
      <c r="M817" s="211"/>
      <c r="N817" s="211"/>
      <c r="O817" s="211"/>
    </row>
    <row r="818">
      <c r="A818" s="212"/>
      <c r="B818" s="212"/>
      <c r="C818" s="212"/>
      <c r="D818" s="210"/>
      <c r="E818" s="210"/>
      <c r="F818" s="210"/>
      <c r="G818" s="211"/>
      <c r="H818" s="211"/>
      <c r="I818" s="211"/>
      <c r="J818" s="211"/>
      <c r="K818" s="211"/>
      <c r="L818" s="211"/>
      <c r="M818" s="211"/>
      <c r="N818" s="211"/>
      <c r="O818" s="211"/>
    </row>
    <row r="819">
      <c r="A819" s="212"/>
      <c r="B819" s="212"/>
      <c r="C819" s="212"/>
      <c r="D819" s="210"/>
      <c r="E819" s="210"/>
      <c r="F819" s="210"/>
      <c r="G819" s="211"/>
      <c r="H819" s="211"/>
      <c r="I819" s="211"/>
      <c r="J819" s="211"/>
      <c r="K819" s="211"/>
      <c r="L819" s="211"/>
      <c r="M819" s="211"/>
      <c r="N819" s="211"/>
      <c r="O819" s="211"/>
    </row>
    <row r="820">
      <c r="A820" s="212"/>
      <c r="B820" s="212"/>
      <c r="C820" s="212"/>
      <c r="D820" s="210"/>
      <c r="E820" s="210"/>
      <c r="F820" s="210"/>
      <c r="G820" s="211"/>
      <c r="H820" s="211"/>
      <c r="I820" s="211"/>
      <c r="J820" s="211"/>
      <c r="K820" s="211"/>
      <c r="L820" s="211"/>
      <c r="M820" s="211"/>
      <c r="N820" s="211"/>
      <c r="O820" s="211"/>
    </row>
    <row r="821">
      <c r="A821" s="212"/>
      <c r="B821" s="212"/>
      <c r="C821" s="212"/>
      <c r="D821" s="210"/>
      <c r="E821" s="210"/>
      <c r="F821" s="210"/>
      <c r="G821" s="211"/>
      <c r="H821" s="211"/>
      <c r="I821" s="211"/>
      <c r="J821" s="211"/>
      <c r="K821" s="211"/>
      <c r="L821" s="211"/>
      <c r="M821" s="211"/>
      <c r="N821" s="211"/>
      <c r="O821" s="211"/>
    </row>
    <row r="822">
      <c r="A822" s="212"/>
      <c r="B822" s="212"/>
      <c r="C822" s="212"/>
      <c r="D822" s="210"/>
      <c r="E822" s="210"/>
      <c r="F822" s="210"/>
      <c r="G822" s="211"/>
      <c r="H822" s="211"/>
      <c r="I822" s="211"/>
      <c r="J822" s="211"/>
      <c r="K822" s="211"/>
      <c r="L822" s="211"/>
      <c r="M822" s="211"/>
      <c r="N822" s="211"/>
      <c r="O822" s="211"/>
    </row>
    <row r="823">
      <c r="A823" s="212"/>
      <c r="B823" s="212"/>
      <c r="C823" s="212"/>
      <c r="D823" s="210"/>
      <c r="E823" s="210"/>
      <c r="F823" s="210"/>
      <c r="G823" s="211"/>
      <c r="H823" s="211"/>
      <c r="I823" s="211"/>
      <c r="J823" s="211"/>
      <c r="K823" s="211"/>
      <c r="L823" s="211"/>
      <c r="M823" s="211"/>
      <c r="N823" s="211"/>
      <c r="O823" s="211"/>
    </row>
    <row r="824">
      <c r="A824" s="212"/>
      <c r="B824" s="212"/>
      <c r="C824" s="212"/>
      <c r="D824" s="210"/>
      <c r="E824" s="210"/>
      <c r="F824" s="210"/>
      <c r="G824" s="211"/>
      <c r="H824" s="211"/>
      <c r="I824" s="211"/>
      <c r="J824" s="211"/>
      <c r="K824" s="211"/>
      <c r="L824" s="211"/>
      <c r="M824" s="211"/>
      <c r="N824" s="211"/>
      <c r="O824" s="211"/>
    </row>
    <row r="825">
      <c r="A825" s="212"/>
      <c r="B825" s="212"/>
      <c r="C825" s="212"/>
      <c r="D825" s="210"/>
      <c r="E825" s="210"/>
      <c r="F825" s="210"/>
      <c r="G825" s="211"/>
      <c r="H825" s="211"/>
      <c r="I825" s="211"/>
      <c r="J825" s="211"/>
      <c r="K825" s="211"/>
      <c r="L825" s="211"/>
      <c r="M825" s="211"/>
      <c r="N825" s="211"/>
      <c r="O825" s="211"/>
    </row>
    <row r="826">
      <c r="A826" s="212"/>
      <c r="B826" s="212"/>
      <c r="C826" s="212"/>
      <c r="D826" s="210"/>
      <c r="E826" s="210"/>
      <c r="F826" s="210"/>
      <c r="G826" s="211"/>
      <c r="H826" s="211"/>
      <c r="I826" s="211"/>
      <c r="J826" s="211"/>
      <c r="K826" s="211"/>
      <c r="L826" s="211"/>
      <c r="M826" s="211"/>
      <c r="N826" s="211"/>
      <c r="O826" s="211"/>
    </row>
    <row r="827">
      <c r="A827" s="212"/>
      <c r="B827" s="212"/>
      <c r="C827" s="212"/>
      <c r="D827" s="210"/>
      <c r="E827" s="210"/>
      <c r="F827" s="210"/>
      <c r="G827" s="211"/>
      <c r="H827" s="211"/>
      <c r="I827" s="211"/>
      <c r="J827" s="211"/>
      <c r="K827" s="211"/>
      <c r="L827" s="211"/>
      <c r="M827" s="211"/>
      <c r="N827" s="211"/>
      <c r="O827" s="211"/>
    </row>
    <row r="828">
      <c r="A828" s="212"/>
      <c r="B828" s="212"/>
      <c r="C828" s="212"/>
      <c r="D828" s="210"/>
      <c r="E828" s="210"/>
      <c r="F828" s="210"/>
      <c r="G828" s="211"/>
      <c r="H828" s="211"/>
      <c r="I828" s="211"/>
      <c r="J828" s="211"/>
      <c r="K828" s="211"/>
      <c r="L828" s="211"/>
      <c r="M828" s="211"/>
      <c r="N828" s="211"/>
      <c r="O828" s="211"/>
    </row>
    <row r="829">
      <c r="A829" s="212"/>
      <c r="B829" s="212"/>
      <c r="C829" s="212"/>
      <c r="D829" s="210"/>
      <c r="E829" s="210"/>
      <c r="F829" s="210"/>
      <c r="G829" s="211"/>
      <c r="H829" s="211"/>
      <c r="I829" s="211"/>
      <c r="J829" s="211"/>
      <c r="K829" s="211"/>
      <c r="L829" s="211"/>
      <c r="M829" s="211"/>
      <c r="N829" s="211"/>
      <c r="O829" s="211"/>
    </row>
    <row r="830">
      <c r="A830" s="212"/>
      <c r="B830" s="212"/>
      <c r="C830" s="212"/>
      <c r="D830" s="210"/>
      <c r="E830" s="210"/>
      <c r="F830" s="210"/>
      <c r="G830" s="211"/>
      <c r="H830" s="211"/>
      <c r="I830" s="211"/>
      <c r="J830" s="211"/>
      <c r="K830" s="211"/>
      <c r="L830" s="211"/>
      <c r="M830" s="211"/>
      <c r="N830" s="211"/>
      <c r="O830" s="211"/>
    </row>
    <row r="831">
      <c r="A831" s="212"/>
      <c r="B831" s="212"/>
      <c r="C831" s="212"/>
      <c r="D831" s="210"/>
      <c r="E831" s="210"/>
      <c r="F831" s="210"/>
      <c r="G831" s="211"/>
      <c r="H831" s="211"/>
      <c r="I831" s="211"/>
      <c r="J831" s="211"/>
      <c r="K831" s="211"/>
      <c r="L831" s="211"/>
      <c r="M831" s="211"/>
      <c r="N831" s="211"/>
      <c r="O831" s="211"/>
    </row>
    <row r="832">
      <c r="A832" s="212"/>
      <c r="B832" s="212"/>
      <c r="C832" s="212"/>
      <c r="D832" s="210"/>
      <c r="E832" s="210"/>
      <c r="F832" s="210"/>
      <c r="G832" s="211"/>
      <c r="H832" s="211"/>
      <c r="I832" s="211"/>
      <c r="J832" s="211"/>
      <c r="K832" s="211"/>
      <c r="L832" s="211"/>
      <c r="M832" s="211"/>
      <c r="N832" s="211"/>
      <c r="O832" s="211"/>
    </row>
    <row r="833">
      <c r="A833" s="212"/>
      <c r="B833" s="212"/>
      <c r="C833" s="212"/>
      <c r="D833" s="210"/>
      <c r="E833" s="210"/>
      <c r="F833" s="210"/>
      <c r="G833" s="211"/>
      <c r="H833" s="211"/>
      <c r="I833" s="211"/>
      <c r="J833" s="211"/>
      <c r="K833" s="211"/>
      <c r="L833" s="211"/>
      <c r="M833" s="211"/>
      <c r="N833" s="211"/>
      <c r="O833" s="211"/>
    </row>
    <row r="834">
      <c r="A834" s="212"/>
      <c r="B834" s="212"/>
      <c r="C834" s="212"/>
      <c r="D834" s="210"/>
      <c r="E834" s="210"/>
      <c r="F834" s="210"/>
      <c r="G834" s="211"/>
      <c r="H834" s="211"/>
      <c r="I834" s="211"/>
      <c r="J834" s="211"/>
      <c r="K834" s="211"/>
      <c r="L834" s="211"/>
      <c r="M834" s="211"/>
      <c r="N834" s="211"/>
      <c r="O834" s="211"/>
    </row>
    <row r="835">
      <c r="A835" s="212"/>
      <c r="B835" s="212"/>
      <c r="C835" s="212"/>
      <c r="D835" s="210"/>
      <c r="E835" s="210"/>
      <c r="F835" s="210"/>
      <c r="G835" s="211"/>
      <c r="H835" s="211"/>
      <c r="I835" s="211"/>
      <c r="J835" s="211"/>
      <c r="K835" s="211"/>
      <c r="L835" s="211"/>
      <c r="M835" s="211"/>
      <c r="N835" s="211"/>
      <c r="O835" s="211"/>
    </row>
    <row r="836">
      <c r="A836" s="212"/>
      <c r="B836" s="212"/>
      <c r="C836" s="212"/>
      <c r="D836" s="210"/>
      <c r="E836" s="210"/>
      <c r="F836" s="210"/>
      <c r="G836" s="211"/>
      <c r="H836" s="211"/>
      <c r="I836" s="211"/>
      <c r="J836" s="211"/>
      <c r="K836" s="211"/>
      <c r="L836" s="211"/>
      <c r="M836" s="211"/>
      <c r="N836" s="211"/>
      <c r="O836" s="211"/>
    </row>
    <row r="837">
      <c r="A837" s="212"/>
      <c r="B837" s="212"/>
      <c r="C837" s="212"/>
      <c r="D837" s="210"/>
      <c r="E837" s="210"/>
      <c r="F837" s="210"/>
      <c r="G837" s="211"/>
      <c r="H837" s="211"/>
      <c r="I837" s="211"/>
      <c r="J837" s="211"/>
      <c r="K837" s="211"/>
      <c r="L837" s="211"/>
      <c r="M837" s="211"/>
      <c r="N837" s="211"/>
      <c r="O837" s="211"/>
    </row>
    <row r="838">
      <c r="A838" s="212"/>
      <c r="B838" s="212"/>
      <c r="C838" s="212"/>
      <c r="D838" s="210"/>
      <c r="E838" s="210"/>
      <c r="F838" s="210"/>
      <c r="G838" s="211"/>
      <c r="H838" s="211"/>
      <c r="I838" s="211"/>
      <c r="J838" s="211"/>
      <c r="K838" s="211"/>
      <c r="L838" s="211"/>
      <c r="M838" s="211"/>
      <c r="N838" s="211"/>
      <c r="O838" s="211"/>
    </row>
    <row r="839">
      <c r="A839" s="212"/>
      <c r="B839" s="212"/>
      <c r="C839" s="212"/>
      <c r="D839" s="210"/>
      <c r="E839" s="210"/>
      <c r="F839" s="210"/>
      <c r="G839" s="211"/>
      <c r="H839" s="211"/>
      <c r="I839" s="211"/>
      <c r="J839" s="211"/>
      <c r="K839" s="211"/>
      <c r="L839" s="211"/>
      <c r="M839" s="211"/>
      <c r="N839" s="211"/>
      <c r="O839" s="211"/>
    </row>
    <row r="840">
      <c r="A840" s="212"/>
      <c r="B840" s="212"/>
      <c r="C840" s="212"/>
      <c r="D840" s="210"/>
      <c r="E840" s="210"/>
      <c r="F840" s="210"/>
      <c r="G840" s="211"/>
      <c r="H840" s="211"/>
      <c r="I840" s="211"/>
      <c r="J840" s="211"/>
      <c r="K840" s="211"/>
      <c r="L840" s="211"/>
      <c r="M840" s="211"/>
      <c r="N840" s="211"/>
      <c r="O840" s="211"/>
    </row>
    <row r="841">
      <c r="A841" s="212"/>
      <c r="B841" s="212"/>
      <c r="C841" s="212"/>
      <c r="D841" s="210"/>
      <c r="E841" s="210"/>
      <c r="F841" s="210"/>
      <c r="G841" s="211"/>
      <c r="H841" s="211"/>
      <c r="I841" s="211"/>
      <c r="J841" s="211"/>
      <c r="K841" s="211"/>
      <c r="L841" s="211"/>
      <c r="M841" s="211"/>
      <c r="N841" s="211"/>
      <c r="O841" s="211"/>
    </row>
    <row r="842">
      <c r="A842" s="212"/>
      <c r="B842" s="212"/>
      <c r="C842" s="212"/>
      <c r="D842" s="210"/>
      <c r="E842" s="210"/>
      <c r="F842" s="210"/>
      <c r="G842" s="211"/>
      <c r="H842" s="211"/>
      <c r="I842" s="211"/>
      <c r="J842" s="211"/>
      <c r="K842" s="211"/>
      <c r="L842" s="211"/>
      <c r="M842" s="211"/>
      <c r="N842" s="211"/>
      <c r="O842" s="211"/>
    </row>
    <row r="843">
      <c r="A843" s="212"/>
      <c r="B843" s="212"/>
      <c r="C843" s="212"/>
      <c r="D843" s="210"/>
      <c r="E843" s="210"/>
      <c r="F843" s="210"/>
      <c r="G843" s="211"/>
      <c r="H843" s="211"/>
      <c r="I843" s="211"/>
      <c r="J843" s="211"/>
      <c r="K843" s="211"/>
      <c r="L843" s="211"/>
      <c r="M843" s="211"/>
      <c r="N843" s="211"/>
      <c r="O843" s="211"/>
    </row>
    <row r="844">
      <c r="A844" s="212"/>
      <c r="B844" s="212"/>
      <c r="C844" s="212"/>
      <c r="D844" s="210"/>
      <c r="E844" s="210"/>
      <c r="F844" s="210"/>
      <c r="G844" s="211"/>
      <c r="H844" s="211"/>
      <c r="I844" s="211"/>
      <c r="J844" s="211"/>
      <c r="K844" s="211"/>
      <c r="L844" s="211"/>
      <c r="M844" s="211"/>
      <c r="N844" s="211"/>
      <c r="O844" s="211"/>
    </row>
    <row r="845">
      <c r="A845" s="212"/>
      <c r="B845" s="212"/>
      <c r="C845" s="212"/>
      <c r="D845" s="210"/>
      <c r="E845" s="210"/>
      <c r="F845" s="210"/>
      <c r="G845" s="211"/>
      <c r="H845" s="211"/>
      <c r="I845" s="211"/>
      <c r="J845" s="211"/>
      <c r="K845" s="211"/>
      <c r="L845" s="211"/>
      <c r="M845" s="211"/>
      <c r="N845" s="211"/>
      <c r="O845" s="211"/>
    </row>
    <row r="846">
      <c r="A846" s="212"/>
      <c r="B846" s="212"/>
      <c r="C846" s="212"/>
      <c r="D846" s="210"/>
      <c r="E846" s="210"/>
      <c r="F846" s="210"/>
      <c r="G846" s="211"/>
      <c r="H846" s="211"/>
      <c r="I846" s="211"/>
      <c r="J846" s="211"/>
      <c r="K846" s="211"/>
      <c r="L846" s="211"/>
      <c r="M846" s="211"/>
      <c r="N846" s="211"/>
      <c r="O846" s="211"/>
    </row>
    <row r="847">
      <c r="A847" s="212"/>
      <c r="B847" s="212"/>
      <c r="C847" s="212"/>
      <c r="D847" s="210"/>
      <c r="E847" s="210"/>
      <c r="F847" s="210"/>
      <c r="G847" s="211"/>
      <c r="H847" s="211"/>
      <c r="I847" s="211"/>
      <c r="J847" s="211"/>
      <c r="K847" s="211"/>
      <c r="L847" s="211"/>
      <c r="M847" s="211"/>
      <c r="N847" s="211"/>
      <c r="O847" s="211"/>
    </row>
    <row r="848">
      <c r="A848" s="212"/>
      <c r="B848" s="212"/>
      <c r="C848" s="212"/>
      <c r="D848" s="210"/>
      <c r="E848" s="210"/>
      <c r="F848" s="210"/>
      <c r="G848" s="211"/>
      <c r="H848" s="211"/>
      <c r="I848" s="211"/>
      <c r="J848" s="211"/>
      <c r="K848" s="211"/>
      <c r="L848" s="211"/>
      <c r="M848" s="211"/>
      <c r="N848" s="211"/>
      <c r="O848" s="211"/>
    </row>
    <row r="849">
      <c r="A849" s="212"/>
      <c r="B849" s="212"/>
      <c r="C849" s="212"/>
      <c r="D849" s="210"/>
      <c r="E849" s="210"/>
      <c r="F849" s="210"/>
      <c r="G849" s="211"/>
      <c r="H849" s="211"/>
      <c r="I849" s="211"/>
      <c r="J849" s="211"/>
      <c r="K849" s="211"/>
      <c r="L849" s="211"/>
      <c r="M849" s="211"/>
      <c r="N849" s="211"/>
      <c r="O849" s="211"/>
    </row>
    <row r="850">
      <c r="A850" s="212"/>
      <c r="B850" s="212"/>
      <c r="C850" s="212"/>
      <c r="D850" s="210"/>
      <c r="E850" s="210"/>
      <c r="F850" s="210"/>
      <c r="G850" s="211"/>
      <c r="H850" s="211"/>
      <c r="I850" s="211"/>
      <c r="J850" s="211"/>
      <c r="K850" s="211"/>
      <c r="L850" s="211"/>
      <c r="M850" s="211"/>
      <c r="N850" s="211"/>
      <c r="O850" s="211"/>
    </row>
    <row r="851">
      <c r="A851" s="212"/>
      <c r="B851" s="212"/>
      <c r="C851" s="212"/>
      <c r="D851" s="210"/>
      <c r="E851" s="210"/>
      <c r="F851" s="210"/>
      <c r="G851" s="211"/>
      <c r="H851" s="211"/>
      <c r="I851" s="211"/>
      <c r="J851" s="211"/>
      <c r="K851" s="211"/>
      <c r="L851" s="211"/>
      <c r="M851" s="211"/>
      <c r="N851" s="211"/>
      <c r="O851" s="211"/>
    </row>
    <row r="852">
      <c r="A852" s="212"/>
      <c r="B852" s="212"/>
      <c r="C852" s="212"/>
      <c r="D852" s="210"/>
      <c r="E852" s="210"/>
      <c r="F852" s="210"/>
      <c r="G852" s="211"/>
      <c r="H852" s="211"/>
      <c r="I852" s="211"/>
      <c r="J852" s="211"/>
      <c r="K852" s="211"/>
      <c r="L852" s="211"/>
      <c r="M852" s="211"/>
      <c r="N852" s="211"/>
      <c r="O852" s="211"/>
    </row>
    <row r="853">
      <c r="A853" s="212"/>
      <c r="B853" s="212"/>
      <c r="C853" s="212"/>
      <c r="D853" s="210"/>
      <c r="E853" s="210"/>
      <c r="F853" s="210"/>
      <c r="G853" s="211"/>
      <c r="H853" s="211"/>
      <c r="I853" s="211"/>
      <c r="J853" s="211"/>
      <c r="K853" s="211"/>
      <c r="L853" s="211"/>
      <c r="M853" s="211"/>
      <c r="N853" s="211"/>
      <c r="O853" s="211"/>
    </row>
    <row r="854">
      <c r="A854" s="212"/>
      <c r="B854" s="212"/>
      <c r="C854" s="212"/>
      <c r="D854" s="210"/>
      <c r="E854" s="210"/>
      <c r="F854" s="210"/>
      <c r="G854" s="211"/>
      <c r="H854" s="211"/>
      <c r="I854" s="211"/>
      <c r="J854" s="211"/>
      <c r="K854" s="211"/>
      <c r="L854" s="211"/>
      <c r="M854" s="211"/>
      <c r="N854" s="211"/>
      <c r="O854" s="211"/>
    </row>
    <row r="855">
      <c r="A855" s="212"/>
      <c r="B855" s="212"/>
      <c r="C855" s="212"/>
      <c r="D855" s="210"/>
      <c r="E855" s="210"/>
      <c r="F855" s="210"/>
      <c r="G855" s="211"/>
      <c r="H855" s="211"/>
      <c r="I855" s="211"/>
      <c r="J855" s="211"/>
      <c r="K855" s="211"/>
      <c r="L855" s="211"/>
      <c r="M855" s="211"/>
      <c r="N855" s="211"/>
      <c r="O855" s="211"/>
    </row>
    <row r="856">
      <c r="A856" s="212"/>
      <c r="B856" s="212"/>
      <c r="C856" s="212"/>
      <c r="D856" s="210"/>
      <c r="E856" s="210"/>
      <c r="F856" s="210"/>
      <c r="G856" s="211"/>
      <c r="H856" s="211"/>
      <c r="I856" s="211"/>
      <c r="J856" s="211"/>
      <c r="K856" s="211"/>
      <c r="L856" s="211"/>
      <c r="M856" s="211"/>
      <c r="N856" s="211"/>
      <c r="O856" s="211"/>
    </row>
    <row r="857">
      <c r="A857" s="212"/>
      <c r="B857" s="212"/>
      <c r="C857" s="212"/>
      <c r="D857" s="210"/>
      <c r="E857" s="210"/>
      <c r="F857" s="210"/>
      <c r="G857" s="211"/>
      <c r="H857" s="211"/>
      <c r="I857" s="211"/>
      <c r="J857" s="211"/>
      <c r="K857" s="211"/>
      <c r="L857" s="211"/>
      <c r="M857" s="211"/>
      <c r="N857" s="211"/>
      <c r="O857" s="211"/>
    </row>
    <row r="858">
      <c r="A858" s="212"/>
      <c r="B858" s="212"/>
      <c r="C858" s="212"/>
      <c r="D858" s="210"/>
      <c r="E858" s="210"/>
      <c r="F858" s="210"/>
      <c r="G858" s="211"/>
      <c r="H858" s="211"/>
      <c r="I858" s="211"/>
      <c r="J858" s="211"/>
      <c r="K858" s="211"/>
      <c r="L858" s="211"/>
      <c r="M858" s="211"/>
      <c r="N858" s="211"/>
      <c r="O858" s="211"/>
    </row>
    <row r="859">
      <c r="A859" s="212"/>
      <c r="B859" s="212"/>
      <c r="C859" s="212"/>
      <c r="D859" s="210"/>
      <c r="E859" s="210"/>
      <c r="F859" s="210"/>
      <c r="G859" s="211"/>
      <c r="H859" s="211"/>
      <c r="I859" s="211"/>
      <c r="J859" s="211"/>
      <c r="K859" s="211"/>
      <c r="L859" s="211"/>
      <c r="M859" s="211"/>
      <c r="N859" s="211"/>
      <c r="O859" s="211"/>
    </row>
    <row r="860">
      <c r="A860" s="212"/>
      <c r="B860" s="212"/>
      <c r="C860" s="212"/>
      <c r="D860" s="210"/>
      <c r="E860" s="210"/>
      <c r="F860" s="210"/>
      <c r="G860" s="211"/>
      <c r="H860" s="211"/>
      <c r="I860" s="211"/>
      <c r="J860" s="211"/>
      <c r="K860" s="211"/>
      <c r="L860" s="211"/>
      <c r="M860" s="211"/>
      <c r="N860" s="211"/>
      <c r="O860" s="211"/>
    </row>
    <row r="861">
      <c r="A861" s="212"/>
      <c r="B861" s="212"/>
      <c r="C861" s="212"/>
      <c r="D861" s="210"/>
      <c r="E861" s="210"/>
      <c r="F861" s="210"/>
      <c r="G861" s="211"/>
      <c r="H861" s="211"/>
      <c r="I861" s="211"/>
      <c r="J861" s="211"/>
      <c r="K861" s="211"/>
      <c r="L861" s="211"/>
      <c r="M861" s="211"/>
      <c r="N861" s="211"/>
      <c r="O861" s="211"/>
    </row>
    <row r="862">
      <c r="A862" s="212"/>
      <c r="B862" s="212"/>
      <c r="C862" s="212"/>
      <c r="D862" s="210"/>
      <c r="E862" s="210"/>
      <c r="F862" s="210"/>
      <c r="G862" s="211"/>
      <c r="H862" s="211"/>
      <c r="I862" s="211"/>
      <c r="J862" s="211"/>
      <c r="K862" s="211"/>
      <c r="L862" s="211"/>
      <c r="M862" s="211"/>
      <c r="N862" s="211"/>
      <c r="O862" s="211"/>
    </row>
    <row r="863">
      <c r="A863" s="212"/>
      <c r="B863" s="212"/>
      <c r="C863" s="212"/>
      <c r="D863" s="210"/>
      <c r="E863" s="210"/>
      <c r="F863" s="210"/>
      <c r="G863" s="211"/>
      <c r="H863" s="211"/>
      <c r="I863" s="211"/>
      <c r="J863" s="211"/>
      <c r="K863" s="211"/>
      <c r="L863" s="211"/>
      <c r="M863" s="211"/>
      <c r="N863" s="211"/>
      <c r="O863" s="211"/>
    </row>
    <row r="864">
      <c r="A864" s="212"/>
      <c r="B864" s="212"/>
      <c r="C864" s="212"/>
      <c r="D864" s="210"/>
      <c r="E864" s="210"/>
      <c r="F864" s="210"/>
      <c r="G864" s="211"/>
      <c r="H864" s="211"/>
      <c r="I864" s="211"/>
      <c r="J864" s="211"/>
      <c r="K864" s="211"/>
      <c r="L864" s="211"/>
      <c r="M864" s="211"/>
      <c r="N864" s="211"/>
      <c r="O864" s="211"/>
    </row>
    <row r="865">
      <c r="A865" s="212"/>
      <c r="B865" s="212"/>
      <c r="C865" s="212"/>
      <c r="D865" s="210"/>
      <c r="E865" s="210"/>
      <c r="F865" s="210"/>
      <c r="G865" s="211"/>
      <c r="H865" s="211"/>
      <c r="I865" s="211"/>
      <c r="J865" s="211"/>
      <c r="K865" s="211"/>
      <c r="L865" s="211"/>
      <c r="M865" s="211"/>
      <c r="N865" s="211"/>
      <c r="O865" s="211"/>
    </row>
    <row r="866">
      <c r="A866" s="212"/>
      <c r="B866" s="212"/>
      <c r="C866" s="212"/>
      <c r="D866" s="210"/>
      <c r="E866" s="210"/>
      <c r="F866" s="210"/>
      <c r="G866" s="211"/>
      <c r="H866" s="211"/>
      <c r="I866" s="211"/>
      <c r="J866" s="211"/>
      <c r="K866" s="211"/>
      <c r="L866" s="211"/>
      <c r="M866" s="211"/>
      <c r="N866" s="211"/>
      <c r="O866" s="211"/>
    </row>
    <row r="867">
      <c r="A867" s="212"/>
      <c r="B867" s="212"/>
      <c r="C867" s="212"/>
      <c r="D867" s="210"/>
      <c r="E867" s="210"/>
      <c r="F867" s="210"/>
      <c r="G867" s="211"/>
      <c r="H867" s="211"/>
      <c r="I867" s="211"/>
      <c r="J867" s="211"/>
      <c r="K867" s="211"/>
      <c r="L867" s="211"/>
      <c r="M867" s="211"/>
      <c r="N867" s="211"/>
      <c r="O867" s="211"/>
    </row>
    <row r="868">
      <c r="A868" s="212"/>
      <c r="B868" s="212"/>
      <c r="C868" s="212"/>
      <c r="D868" s="210"/>
      <c r="E868" s="210"/>
      <c r="F868" s="210"/>
      <c r="G868" s="211"/>
      <c r="H868" s="211"/>
      <c r="I868" s="211"/>
      <c r="J868" s="211"/>
      <c r="K868" s="211"/>
      <c r="L868" s="211"/>
      <c r="M868" s="211"/>
      <c r="N868" s="211"/>
      <c r="O868" s="211"/>
    </row>
    <row r="869">
      <c r="A869" s="212"/>
      <c r="B869" s="212"/>
      <c r="C869" s="212"/>
      <c r="D869" s="210"/>
      <c r="E869" s="210"/>
      <c r="F869" s="210"/>
      <c r="G869" s="211"/>
      <c r="H869" s="211"/>
      <c r="I869" s="211"/>
      <c r="J869" s="211"/>
      <c r="K869" s="211"/>
      <c r="L869" s="211"/>
      <c r="M869" s="211"/>
      <c r="N869" s="211"/>
      <c r="O869" s="211"/>
    </row>
    <row r="870">
      <c r="A870" s="212"/>
      <c r="B870" s="212"/>
      <c r="C870" s="212"/>
      <c r="D870" s="210"/>
      <c r="E870" s="210"/>
      <c r="F870" s="210"/>
      <c r="G870" s="211"/>
      <c r="H870" s="211"/>
      <c r="I870" s="211"/>
      <c r="J870" s="211"/>
      <c r="K870" s="211"/>
      <c r="L870" s="211"/>
      <c r="M870" s="211"/>
      <c r="N870" s="211"/>
      <c r="O870" s="211"/>
    </row>
    <row r="871">
      <c r="A871" s="212"/>
      <c r="B871" s="212"/>
      <c r="C871" s="212"/>
      <c r="D871" s="210"/>
      <c r="E871" s="210"/>
      <c r="F871" s="210"/>
      <c r="G871" s="211"/>
      <c r="H871" s="211"/>
      <c r="I871" s="211"/>
      <c r="J871" s="211"/>
      <c r="K871" s="211"/>
      <c r="L871" s="211"/>
      <c r="M871" s="211"/>
      <c r="N871" s="211"/>
      <c r="O871" s="211"/>
    </row>
    <row r="872">
      <c r="A872" s="212"/>
      <c r="B872" s="212"/>
      <c r="C872" s="212"/>
      <c r="D872" s="210"/>
      <c r="E872" s="210"/>
      <c r="F872" s="210"/>
      <c r="G872" s="211"/>
      <c r="H872" s="211"/>
      <c r="I872" s="211"/>
      <c r="J872" s="211"/>
      <c r="K872" s="211"/>
      <c r="L872" s="211"/>
      <c r="M872" s="211"/>
      <c r="N872" s="211"/>
      <c r="O872" s="211"/>
    </row>
    <row r="873">
      <c r="A873" s="212"/>
      <c r="B873" s="212"/>
      <c r="C873" s="212"/>
      <c r="D873" s="210"/>
      <c r="E873" s="210"/>
      <c r="F873" s="210"/>
      <c r="G873" s="211"/>
      <c r="H873" s="211"/>
      <c r="I873" s="211"/>
      <c r="J873" s="211"/>
      <c r="K873" s="211"/>
      <c r="L873" s="211"/>
      <c r="M873" s="211"/>
      <c r="N873" s="211"/>
      <c r="O873" s="211"/>
    </row>
    <row r="874">
      <c r="A874" s="212"/>
      <c r="B874" s="212"/>
      <c r="C874" s="212"/>
      <c r="D874" s="210"/>
      <c r="E874" s="210"/>
      <c r="F874" s="210"/>
      <c r="G874" s="211"/>
      <c r="H874" s="211"/>
      <c r="I874" s="211"/>
      <c r="J874" s="211"/>
      <c r="K874" s="211"/>
      <c r="L874" s="211"/>
      <c r="M874" s="211"/>
      <c r="N874" s="211"/>
      <c r="O874" s="211"/>
    </row>
    <row r="875">
      <c r="A875" s="212"/>
      <c r="B875" s="212"/>
      <c r="C875" s="212"/>
      <c r="D875" s="210"/>
      <c r="E875" s="210"/>
      <c r="F875" s="210"/>
      <c r="G875" s="211"/>
      <c r="H875" s="211"/>
      <c r="I875" s="211"/>
      <c r="J875" s="211"/>
      <c r="K875" s="211"/>
      <c r="L875" s="211"/>
      <c r="M875" s="211"/>
      <c r="N875" s="211"/>
      <c r="O875" s="211"/>
    </row>
    <row r="876">
      <c r="A876" s="212"/>
      <c r="B876" s="212"/>
      <c r="C876" s="212"/>
      <c r="D876" s="210"/>
      <c r="E876" s="210"/>
      <c r="F876" s="210"/>
      <c r="G876" s="211"/>
      <c r="H876" s="211"/>
      <c r="I876" s="211"/>
      <c r="J876" s="211"/>
      <c r="K876" s="211"/>
      <c r="L876" s="211"/>
      <c r="M876" s="211"/>
      <c r="N876" s="211"/>
      <c r="O876" s="211"/>
    </row>
    <row r="877">
      <c r="A877" s="212"/>
      <c r="B877" s="212"/>
      <c r="C877" s="212"/>
      <c r="D877" s="210"/>
      <c r="E877" s="210"/>
      <c r="F877" s="210"/>
      <c r="G877" s="211"/>
      <c r="H877" s="211"/>
      <c r="I877" s="211"/>
      <c r="J877" s="211"/>
      <c r="K877" s="211"/>
      <c r="L877" s="211"/>
      <c r="M877" s="211"/>
      <c r="N877" s="211"/>
      <c r="O877" s="211"/>
    </row>
    <row r="878">
      <c r="A878" s="212"/>
      <c r="B878" s="212"/>
      <c r="C878" s="212"/>
      <c r="D878" s="210"/>
      <c r="E878" s="210"/>
      <c r="F878" s="210"/>
      <c r="G878" s="211"/>
      <c r="H878" s="211"/>
      <c r="I878" s="211"/>
      <c r="J878" s="211"/>
      <c r="K878" s="211"/>
      <c r="L878" s="211"/>
      <c r="M878" s="211"/>
      <c r="N878" s="211"/>
      <c r="O878" s="211"/>
    </row>
    <row r="879">
      <c r="A879" s="212"/>
      <c r="B879" s="212"/>
      <c r="C879" s="212"/>
      <c r="D879" s="210"/>
      <c r="E879" s="210"/>
      <c r="F879" s="210"/>
      <c r="G879" s="211"/>
      <c r="H879" s="211"/>
      <c r="I879" s="211"/>
      <c r="J879" s="211"/>
      <c r="K879" s="211"/>
      <c r="L879" s="211"/>
      <c r="M879" s="211"/>
      <c r="N879" s="211"/>
      <c r="O879" s="211"/>
    </row>
    <row r="880">
      <c r="A880" s="212"/>
      <c r="B880" s="212"/>
      <c r="C880" s="212"/>
      <c r="D880" s="210"/>
      <c r="E880" s="210"/>
      <c r="F880" s="210"/>
      <c r="G880" s="211"/>
      <c r="H880" s="211"/>
      <c r="I880" s="211"/>
      <c r="J880" s="211"/>
      <c r="K880" s="211"/>
      <c r="L880" s="211"/>
      <c r="M880" s="211"/>
      <c r="N880" s="211"/>
      <c r="O880" s="211"/>
    </row>
    <row r="881">
      <c r="A881" s="212"/>
      <c r="B881" s="212"/>
      <c r="C881" s="212"/>
      <c r="D881" s="210"/>
      <c r="E881" s="210"/>
      <c r="F881" s="210"/>
      <c r="G881" s="211"/>
      <c r="H881" s="211"/>
      <c r="I881" s="211"/>
      <c r="J881" s="211"/>
      <c r="K881" s="211"/>
      <c r="L881" s="211"/>
      <c r="M881" s="211"/>
      <c r="N881" s="211"/>
      <c r="O881" s="211"/>
    </row>
    <row r="882">
      <c r="A882" s="212"/>
      <c r="B882" s="212"/>
      <c r="C882" s="212"/>
      <c r="D882" s="210"/>
      <c r="E882" s="210"/>
      <c r="F882" s="210"/>
      <c r="G882" s="211"/>
      <c r="H882" s="211"/>
      <c r="I882" s="211"/>
      <c r="J882" s="211"/>
      <c r="K882" s="211"/>
      <c r="L882" s="211"/>
      <c r="M882" s="211"/>
      <c r="N882" s="211"/>
      <c r="O882" s="211"/>
    </row>
    <row r="883">
      <c r="A883" s="212"/>
      <c r="B883" s="212"/>
      <c r="C883" s="212"/>
      <c r="D883" s="210"/>
      <c r="E883" s="210"/>
      <c r="F883" s="210"/>
      <c r="G883" s="211"/>
      <c r="H883" s="211"/>
      <c r="I883" s="211"/>
      <c r="J883" s="211"/>
      <c r="K883" s="211"/>
      <c r="L883" s="211"/>
      <c r="M883" s="211"/>
      <c r="N883" s="211"/>
      <c r="O883" s="211"/>
    </row>
    <row r="884">
      <c r="A884" s="212"/>
      <c r="B884" s="212"/>
      <c r="C884" s="212"/>
      <c r="D884" s="210"/>
      <c r="E884" s="210"/>
      <c r="F884" s="210"/>
      <c r="G884" s="211"/>
      <c r="H884" s="211"/>
      <c r="I884" s="211"/>
      <c r="J884" s="211"/>
      <c r="K884" s="211"/>
      <c r="L884" s="211"/>
      <c r="M884" s="211"/>
      <c r="N884" s="211"/>
      <c r="O884" s="211"/>
    </row>
    <row r="885">
      <c r="A885" s="212"/>
      <c r="B885" s="212"/>
      <c r="C885" s="212"/>
      <c r="D885" s="210"/>
      <c r="E885" s="210"/>
      <c r="F885" s="210"/>
      <c r="G885" s="211"/>
      <c r="H885" s="211"/>
      <c r="I885" s="211"/>
      <c r="J885" s="211"/>
      <c r="K885" s="211"/>
      <c r="L885" s="211"/>
      <c r="M885" s="211"/>
      <c r="N885" s="211"/>
      <c r="O885" s="211"/>
    </row>
    <row r="886">
      <c r="A886" s="212"/>
      <c r="B886" s="212"/>
      <c r="C886" s="212"/>
      <c r="D886" s="210"/>
      <c r="E886" s="210"/>
      <c r="F886" s="210"/>
      <c r="G886" s="211"/>
      <c r="H886" s="211"/>
      <c r="I886" s="211"/>
      <c r="J886" s="211"/>
      <c r="K886" s="211"/>
      <c r="L886" s="211"/>
      <c r="M886" s="211"/>
      <c r="N886" s="211"/>
      <c r="O886" s="211"/>
    </row>
    <row r="887">
      <c r="A887" s="212"/>
      <c r="B887" s="212"/>
      <c r="C887" s="212"/>
      <c r="D887" s="210"/>
      <c r="E887" s="210"/>
      <c r="F887" s="210"/>
      <c r="G887" s="211"/>
      <c r="H887" s="211"/>
      <c r="I887" s="211"/>
      <c r="J887" s="211"/>
      <c r="K887" s="211"/>
      <c r="L887" s="211"/>
      <c r="M887" s="211"/>
      <c r="N887" s="211"/>
      <c r="O887" s="211"/>
    </row>
    <row r="888">
      <c r="A888" s="212"/>
      <c r="B888" s="212"/>
      <c r="C888" s="212"/>
      <c r="D888" s="210"/>
      <c r="E888" s="210"/>
      <c r="F888" s="210"/>
      <c r="G888" s="211"/>
      <c r="H888" s="211"/>
      <c r="I888" s="211"/>
      <c r="J888" s="211"/>
      <c r="K888" s="211"/>
      <c r="L888" s="211"/>
      <c r="M888" s="211"/>
      <c r="N888" s="211"/>
      <c r="O888" s="211"/>
    </row>
    <row r="889">
      <c r="A889" s="212"/>
      <c r="B889" s="212"/>
      <c r="C889" s="212"/>
      <c r="D889" s="210"/>
      <c r="E889" s="210"/>
      <c r="F889" s="210"/>
      <c r="G889" s="211"/>
      <c r="H889" s="211"/>
      <c r="I889" s="211"/>
      <c r="J889" s="211"/>
      <c r="K889" s="211"/>
      <c r="L889" s="211"/>
      <c r="M889" s="211"/>
      <c r="N889" s="211"/>
      <c r="O889" s="211"/>
    </row>
    <row r="890">
      <c r="A890" s="212"/>
      <c r="B890" s="212"/>
      <c r="C890" s="212"/>
      <c r="D890" s="210"/>
      <c r="E890" s="210"/>
      <c r="F890" s="210"/>
      <c r="G890" s="211"/>
      <c r="H890" s="211"/>
      <c r="I890" s="211"/>
      <c r="J890" s="211"/>
      <c r="K890" s="211"/>
      <c r="L890" s="211"/>
      <c r="M890" s="211"/>
      <c r="N890" s="211"/>
      <c r="O890" s="211"/>
    </row>
    <row r="891">
      <c r="A891" s="212"/>
      <c r="B891" s="212"/>
      <c r="C891" s="212"/>
      <c r="D891" s="210"/>
      <c r="E891" s="210"/>
      <c r="F891" s="210"/>
      <c r="G891" s="211"/>
      <c r="H891" s="211"/>
      <c r="I891" s="211"/>
      <c r="J891" s="211"/>
      <c r="K891" s="211"/>
      <c r="L891" s="211"/>
      <c r="M891" s="211"/>
      <c r="N891" s="211"/>
      <c r="O891" s="211"/>
    </row>
    <row r="892">
      <c r="A892" s="212"/>
      <c r="B892" s="212"/>
      <c r="C892" s="212"/>
      <c r="D892" s="210"/>
      <c r="E892" s="210"/>
      <c r="F892" s="210"/>
      <c r="G892" s="211"/>
      <c r="H892" s="211"/>
      <c r="I892" s="211"/>
      <c r="J892" s="211"/>
      <c r="K892" s="211"/>
      <c r="L892" s="211"/>
      <c r="M892" s="211"/>
      <c r="N892" s="211"/>
      <c r="O892" s="211"/>
    </row>
    <row r="893">
      <c r="A893" s="212"/>
      <c r="B893" s="212"/>
      <c r="C893" s="212"/>
      <c r="D893" s="210"/>
      <c r="E893" s="210"/>
      <c r="F893" s="210"/>
      <c r="G893" s="211"/>
      <c r="H893" s="211"/>
      <c r="I893" s="211"/>
      <c r="J893" s="211"/>
      <c r="K893" s="211"/>
      <c r="L893" s="211"/>
      <c r="M893" s="211"/>
      <c r="N893" s="211"/>
      <c r="O893" s="211"/>
    </row>
    <row r="894">
      <c r="A894" s="212"/>
      <c r="B894" s="212"/>
      <c r="C894" s="212"/>
      <c r="D894" s="210"/>
      <c r="E894" s="210"/>
      <c r="F894" s="210"/>
      <c r="G894" s="211"/>
      <c r="H894" s="211"/>
      <c r="I894" s="211"/>
      <c r="J894" s="211"/>
      <c r="K894" s="211"/>
      <c r="L894" s="211"/>
      <c r="M894" s="211"/>
      <c r="N894" s="211"/>
      <c r="O894" s="211"/>
    </row>
    <row r="895">
      <c r="A895" s="212"/>
      <c r="B895" s="212"/>
      <c r="C895" s="212"/>
      <c r="D895" s="210"/>
      <c r="E895" s="210"/>
      <c r="F895" s="210"/>
      <c r="G895" s="211"/>
      <c r="H895" s="211"/>
      <c r="I895" s="211"/>
      <c r="J895" s="211"/>
      <c r="K895" s="211"/>
      <c r="L895" s="211"/>
      <c r="M895" s="211"/>
      <c r="N895" s="211"/>
      <c r="O895" s="211"/>
    </row>
    <row r="896">
      <c r="A896" s="212"/>
      <c r="B896" s="212"/>
      <c r="C896" s="212"/>
      <c r="D896" s="210"/>
      <c r="E896" s="210"/>
      <c r="F896" s="210"/>
      <c r="G896" s="211"/>
      <c r="H896" s="211"/>
      <c r="I896" s="211"/>
      <c r="J896" s="211"/>
      <c r="K896" s="211"/>
      <c r="L896" s="211"/>
      <c r="M896" s="211"/>
      <c r="N896" s="211"/>
      <c r="O896" s="211"/>
    </row>
    <row r="897">
      <c r="A897" s="212"/>
      <c r="B897" s="212"/>
      <c r="C897" s="212"/>
      <c r="D897" s="210"/>
      <c r="E897" s="210"/>
      <c r="F897" s="210"/>
      <c r="G897" s="211"/>
      <c r="H897" s="211"/>
      <c r="I897" s="211"/>
      <c r="J897" s="211"/>
      <c r="K897" s="211"/>
      <c r="L897" s="211"/>
      <c r="M897" s="211"/>
      <c r="N897" s="211"/>
      <c r="O897" s="211"/>
    </row>
    <row r="898">
      <c r="A898" s="212"/>
      <c r="B898" s="212"/>
      <c r="C898" s="212"/>
      <c r="D898" s="210"/>
      <c r="E898" s="210"/>
      <c r="F898" s="210"/>
      <c r="G898" s="211"/>
      <c r="H898" s="211"/>
      <c r="I898" s="211"/>
      <c r="J898" s="211"/>
      <c r="K898" s="211"/>
      <c r="L898" s="211"/>
      <c r="M898" s="211"/>
      <c r="N898" s="211"/>
      <c r="O898" s="211"/>
    </row>
    <row r="899">
      <c r="A899" s="212"/>
      <c r="B899" s="212"/>
      <c r="C899" s="212"/>
      <c r="D899" s="210"/>
      <c r="E899" s="210"/>
      <c r="F899" s="210"/>
      <c r="G899" s="211"/>
      <c r="H899" s="211"/>
      <c r="I899" s="211"/>
      <c r="J899" s="211"/>
      <c r="K899" s="211"/>
      <c r="L899" s="211"/>
      <c r="M899" s="211"/>
      <c r="N899" s="211"/>
      <c r="O899" s="211"/>
    </row>
    <row r="900">
      <c r="A900" s="212"/>
      <c r="B900" s="212"/>
      <c r="C900" s="212"/>
      <c r="D900" s="210"/>
      <c r="E900" s="210"/>
      <c r="F900" s="210"/>
      <c r="G900" s="211"/>
      <c r="H900" s="211"/>
      <c r="I900" s="211"/>
      <c r="J900" s="211"/>
      <c r="K900" s="211"/>
      <c r="L900" s="211"/>
      <c r="M900" s="211"/>
      <c r="N900" s="211"/>
      <c r="O900" s="211"/>
    </row>
    <row r="901">
      <c r="A901" s="212"/>
      <c r="B901" s="212"/>
      <c r="C901" s="212"/>
      <c r="D901" s="210"/>
      <c r="E901" s="210"/>
      <c r="F901" s="210"/>
      <c r="G901" s="211"/>
      <c r="H901" s="211"/>
      <c r="I901" s="211"/>
      <c r="J901" s="211"/>
      <c r="K901" s="211"/>
      <c r="L901" s="211"/>
      <c r="M901" s="211"/>
      <c r="N901" s="211"/>
      <c r="O901" s="211"/>
    </row>
    <row r="902">
      <c r="A902" s="212"/>
      <c r="B902" s="212"/>
      <c r="C902" s="212"/>
      <c r="D902" s="210"/>
      <c r="E902" s="210"/>
      <c r="F902" s="210"/>
      <c r="G902" s="211"/>
      <c r="H902" s="211"/>
      <c r="I902" s="211"/>
      <c r="J902" s="211"/>
      <c r="K902" s="211"/>
      <c r="L902" s="211"/>
      <c r="M902" s="211"/>
      <c r="N902" s="211"/>
      <c r="O902" s="211"/>
    </row>
    <row r="903">
      <c r="A903" s="212"/>
      <c r="B903" s="212"/>
      <c r="C903" s="212"/>
      <c r="D903" s="210"/>
      <c r="E903" s="210"/>
      <c r="F903" s="210"/>
      <c r="G903" s="211"/>
      <c r="H903" s="211"/>
      <c r="I903" s="211"/>
      <c r="J903" s="211"/>
      <c r="K903" s="211"/>
      <c r="L903" s="211"/>
      <c r="M903" s="211"/>
      <c r="N903" s="211"/>
      <c r="O903" s="211"/>
    </row>
    <row r="904">
      <c r="A904" s="212"/>
      <c r="B904" s="212"/>
      <c r="C904" s="212"/>
      <c r="D904" s="210"/>
      <c r="E904" s="210"/>
      <c r="F904" s="210"/>
      <c r="G904" s="211"/>
      <c r="H904" s="211"/>
      <c r="I904" s="211"/>
      <c r="J904" s="211"/>
      <c r="K904" s="211"/>
      <c r="L904" s="211"/>
      <c r="M904" s="211"/>
      <c r="N904" s="211"/>
      <c r="O904" s="211"/>
    </row>
    <row r="905">
      <c r="A905" s="212"/>
      <c r="B905" s="212"/>
      <c r="C905" s="212"/>
      <c r="D905" s="210"/>
      <c r="E905" s="210"/>
      <c r="F905" s="210"/>
      <c r="G905" s="211"/>
      <c r="H905" s="211"/>
      <c r="I905" s="211"/>
      <c r="J905" s="211"/>
      <c r="K905" s="211"/>
      <c r="L905" s="211"/>
      <c r="M905" s="211"/>
      <c r="N905" s="211"/>
      <c r="O905" s="211"/>
    </row>
    <row r="906">
      <c r="A906" s="212"/>
      <c r="B906" s="212"/>
      <c r="C906" s="212"/>
      <c r="D906" s="210"/>
      <c r="E906" s="210"/>
      <c r="F906" s="210"/>
      <c r="G906" s="211"/>
      <c r="H906" s="211"/>
      <c r="I906" s="211"/>
      <c r="J906" s="211"/>
      <c r="K906" s="211"/>
      <c r="L906" s="211"/>
      <c r="M906" s="211"/>
      <c r="N906" s="211"/>
      <c r="O906" s="211"/>
    </row>
    <row r="907">
      <c r="A907" s="212"/>
      <c r="B907" s="212"/>
      <c r="C907" s="212"/>
      <c r="D907" s="210"/>
      <c r="E907" s="210"/>
      <c r="F907" s="210"/>
      <c r="G907" s="211"/>
      <c r="H907" s="211"/>
      <c r="I907" s="211"/>
      <c r="J907" s="211"/>
      <c r="K907" s="211"/>
      <c r="L907" s="211"/>
      <c r="M907" s="211"/>
      <c r="N907" s="211"/>
      <c r="O907" s="211"/>
    </row>
    <row r="908">
      <c r="A908" s="212"/>
      <c r="B908" s="212"/>
      <c r="C908" s="212"/>
      <c r="D908" s="210"/>
      <c r="E908" s="210"/>
      <c r="F908" s="210"/>
      <c r="G908" s="211"/>
      <c r="H908" s="211"/>
      <c r="I908" s="211"/>
      <c r="J908" s="211"/>
      <c r="K908" s="211"/>
      <c r="L908" s="211"/>
      <c r="M908" s="211"/>
      <c r="N908" s="211"/>
      <c r="O908" s="211"/>
    </row>
    <row r="909">
      <c r="A909" s="212"/>
      <c r="B909" s="212"/>
      <c r="C909" s="212"/>
      <c r="D909" s="210"/>
      <c r="E909" s="210"/>
      <c r="F909" s="210"/>
      <c r="G909" s="211"/>
      <c r="H909" s="211"/>
      <c r="I909" s="211"/>
      <c r="J909" s="211"/>
      <c r="K909" s="211"/>
      <c r="L909" s="211"/>
      <c r="M909" s="211"/>
      <c r="N909" s="211"/>
      <c r="O909" s="211"/>
    </row>
    <row r="910">
      <c r="A910" s="212"/>
      <c r="B910" s="212"/>
      <c r="C910" s="212"/>
      <c r="D910" s="210"/>
      <c r="E910" s="210"/>
      <c r="F910" s="210"/>
      <c r="G910" s="211"/>
      <c r="H910" s="211"/>
      <c r="I910" s="211"/>
      <c r="J910" s="211"/>
      <c r="K910" s="211"/>
      <c r="L910" s="211"/>
      <c r="M910" s="211"/>
      <c r="N910" s="211"/>
      <c r="O910" s="211"/>
    </row>
    <row r="911">
      <c r="A911" s="212"/>
      <c r="B911" s="212"/>
      <c r="C911" s="212"/>
      <c r="D911" s="210"/>
      <c r="E911" s="210"/>
      <c r="F911" s="210"/>
      <c r="G911" s="211"/>
      <c r="H911" s="211"/>
      <c r="I911" s="211"/>
      <c r="J911" s="211"/>
      <c r="K911" s="211"/>
      <c r="L911" s="211"/>
      <c r="M911" s="211"/>
      <c r="N911" s="211"/>
      <c r="O911" s="211"/>
    </row>
    <row r="912">
      <c r="A912" s="212"/>
      <c r="B912" s="212"/>
      <c r="C912" s="212"/>
      <c r="D912" s="210"/>
      <c r="E912" s="210"/>
      <c r="F912" s="210"/>
      <c r="G912" s="211"/>
      <c r="H912" s="211"/>
      <c r="I912" s="211"/>
      <c r="J912" s="211"/>
      <c r="K912" s="211"/>
      <c r="L912" s="211"/>
      <c r="M912" s="211"/>
      <c r="N912" s="211"/>
      <c r="O912" s="211"/>
    </row>
    <row r="913">
      <c r="A913" s="212"/>
      <c r="B913" s="212"/>
      <c r="C913" s="212"/>
      <c r="D913" s="210"/>
      <c r="E913" s="210"/>
      <c r="F913" s="210"/>
      <c r="G913" s="211"/>
      <c r="H913" s="211"/>
      <c r="I913" s="211"/>
      <c r="J913" s="211"/>
      <c r="K913" s="211"/>
      <c r="L913" s="211"/>
      <c r="M913" s="211"/>
      <c r="N913" s="211"/>
      <c r="O913" s="211"/>
    </row>
    <row r="914">
      <c r="A914" s="212"/>
      <c r="B914" s="212"/>
      <c r="C914" s="212"/>
      <c r="D914" s="210"/>
      <c r="E914" s="210"/>
      <c r="F914" s="210"/>
      <c r="G914" s="211"/>
      <c r="H914" s="211"/>
      <c r="I914" s="211"/>
      <c r="J914" s="211"/>
      <c r="K914" s="211"/>
      <c r="L914" s="211"/>
      <c r="M914" s="211"/>
      <c r="N914" s="211"/>
      <c r="O914" s="211"/>
    </row>
    <row r="915">
      <c r="A915" s="212"/>
      <c r="B915" s="212"/>
      <c r="C915" s="212"/>
      <c r="D915" s="210"/>
      <c r="E915" s="210"/>
      <c r="F915" s="210"/>
      <c r="G915" s="211"/>
      <c r="H915" s="211"/>
      <c r="I915" s="211"/>
      <c r="J915" s="211"/>
      <c r="K915" s="211"/>
      <c r="L915" s="211"/>
      <c r="M915" s="211"/>
      <c r="N915" s="211"/>
      <c r="O915" s="211"/>
    </row>
    <row r="916">
      <c r="A916" s="212"/>
      <c r="B916" s="212"/>
      <c r="C916" s="212"/>
      <c r="D916" s="210"/>
      <c r="E916" s="210"/>
      <c r="F916" s="210"/>
      <c r="G916" s="211"/>
      <c r="H916" s="211"/>
      <c r="I916" s="211"/>
      <c r="J916" s="211"/>
      <c r="K916" s="211"/>
      <c r="L916" s="211"/>
      <c r="M916" s="211"/>
      <c r="N916" s="211"/>
      <c r="O916" s="211"/>
    </row>
    <row r="917">
      <c r="A917" s="212"/>
      <c r="B917" s="212"/>
      <c r="C917" s="212"/>
      <c r="D917" s="210"/>
      <c r="E917" s="210"/>
      <c r="F917" s="210"/>
      <c r="G917" s="211"/>
      <c r="H917" s="211"/>
      <c r="I917" s="211"/>
      <c r="J917" s="211"/>
      <c r="K917" s="211"/>
      <c r="L917" s="211"/>
      <c r="M917" s="211"/>
      <c r="N917" s="211"/>
      <c r="O917" s="211"/>
    </row>
    <row r="918">
      <c r="A918" s="212"/>
      <c r="B918" s="212"/>
      <c r="C918" s="212"/>
      <c r="D918" s="210"/>
      <c r="E918" s="210"/>
      <c r="F918" s="210"/>
      <c r="G918" s="211"/>
      <c r="H918" s="211"/>
      <c r="I918" s="211"/>
      <c r="J918" s="211"/>
      <c r="K918" s="211"/>
      <c r="L918" s="211"/>
      <c r="M918" s="211"/>
      <c r="N918" s="211"/>
      <c r="O918" s="211"/>
    </row>
    <row r="919">
      <c r="A919" s="212"/>
      <c r="B919" s="212"/>
      <c r="C919" s="212"/>
      <c r="D919" s="210"/>
      <c r="E919" s="210"/>
      <c r="F919" s="210"/>
      <c r="G919" s="211"/>
      <c r="H919" s="211"/>
      <c r="I919" s="211"/>
      <c r="J919" s="211"/>
      <c r="K919" s="211"/>
      <c r="L919" s="211"/>
      <c r="M919" s="211"/>
      <c r="N919" s="211"/>
      <c r="O919" s="211"/>
    </row>
    <row r="920">
      <c r="A920" s="212"/>
      <c r="B920" s="212"/>
      <c r="C920" s="212"/>
      <c r="D920" s="210"/>
      <c r="E920" s="210"/>
      <c r="F920" s="210"/>
      <c r="G920" s="211"/>
      <c r="H920" s="211"/>
      <c r="I920" s="211"/>
      <c r="J920" s="211"/>
      <c r="K920" s="211"/>
      <c r="L920" s="211"/>
      <c r="M920" s="211"/>
      <c r="N920" s="211"/>
      <c r="O920" s="211"/>
    </row>
    <row r="921">
      <c r="A921" s="212"/>
      <c r="B921" s="212"/>
      <c r="C921" s="212"/>
      <c r="D921" s="210"/>
      <c r="E921" s="210"/>
      <c r="F921" s="210"/>
      <c r="G921" s="211"/>
      <c r="H921" s="211"/>
      <c r="I921" s="211"/>
      <c r="J921" s="211"/>
      <c r="K921" s="211"/>
      <c r="L921" s="211"/>
      <c r="M921" s="211"/>
      <c r="N921" s="211"/>
      <c r="O921" s="211"/>
    </row>
    <row r="922">
      <c r="A922" s="212"/>
      <c r="B922" s="212"/>
      <c r="C922" s="212"/>
      <c r="D922" s="210"/>
      <c r="E922" s="210"/>
      <c r="F922" s="210"/>
      <c r="G922" s="211"/>
      <c r="H922" s="211"/>
      <c r="I922" s="211"/>
      <c r="J922" s="211"/>
      <c r="K922" s="211"/>
      <c r="L922" s="211"/>
      <c r="M922" s="211"/>
      <c r="N922" s="211"/>
      <c r="O922" s="211"/>
    </row>
    <row r="923">
      <c r="A923" s="212"/>
      <c r="B923" s="212"/>
      <c r="C923" s="212"/>
      <c r="D923" s="210"/>
      <c r="E923" s="210"/>
      <c r="F923" s="210"/>
      <c r="G923" s="211"/>
      <c r="H923" s="211"/>
      <c r="I923" s="211"/>
      <c r="J923" s="211"/>
      <c r="K923" s="211"/>
      <c r="L923" s="211"/>
      <c r="M923" s="211"/>
      <c r="N923" s="211"/>
      <c r="O923" s="211"/>
    </row>
    <row r="924">
      <c r="A924" s="212"/>
      <c r="B924" s="212"/>
      <c r="C924" s="212"/>
      <c r="D924" s="210"/>
      <c r="E924" s="210"/>
      <c r="F924" s="210"/>
      <c r="G924" s="211"/>
      <c r="H924" s="211"/>
      <c r="I924" s="211"/>
      <c r="J924" s="211"/>
      <c r="K924" s="211"/>
      <c r="L924" s="211"/>
      <c r="M924" s="211"/>
      <c r="N924" s="211"/>
      <c r="O924" s="211"/>
    </row>
    <row r="925">
      <c r="A925" s="212"/>
      <c r="B925" s="212"/>
      <c r="C925" s="212"/>
      <c r="D925" s="210"/>
      <c r="E925" s="210"/>
      <c r="F925" s="210"/>
      <c r="G925" s="211"/>
      <c r="H925" s="211"/>
      <c r="I925" s="211"/>
      <c r="J925" s="211"/>
      <c r="K925" s="211"/>
      <c r="L925" s="211"/>
      <c r="M925" s="211"/>
      <c r="N925" s="211"/>
      <c r="O925" s="211"/>
    </row>
    <row r="926">
      <c r="A926" s="212"/>
      <c r="B926" s="212"/>
      <c r="C926" s="212"/>
      <c r="D926" s="210"/>
      <c r="E926" s="210"/>
      <c r="F926" s="210"/>
      <c r="G926" s="211"/>
      <c r="H926" s="211"/>
      <c r="I926" s="211"/>
      <c r="J926" s="211"/>
      <c r="K926" s="211"/>
      <c r="L926" s="211"/>
      <c r="M926" s="211"/>
      <c r="N926" s="211"/>
      <c r="O926" s="211"/>
    </row>
    <row r="927">
      <c r="A927" s="212"/>
      <c r="B927" s="212"/>
      <c r="C927" s="212"/>
      <c r="D927" s="210"/>
      <c r="E927" s="210"/>
      <c r="F927" s="210"/>
      <c r="G927" s="211"/>
      <c r="H927" s="211"/>
      <c r="I927" s="211"/>
      <c r="J927" s="211"/>
      <c r="K927" s="211"/>
      <c r="L927" s="211"/>
      <c r="M927" s="211"/>
      <c r="N927" s="211"/>
      <c r="O927" s="211"/>
    </row>
    <row r="928">
      <c r="A928" s="212"/>
      <c r="B928" s="212"/>
      <c r="C928" s="212"/>
      <c r="D928" s="210"/>
      <c r="E928" s="210"/>
      <c r="F928" s="210"/>
      <c r="G928" s="211"/>
      <c r="H928" s="211"/>
      <c r="I928" s="211"/>
      <c r="J928" s="211"/>
      <c r="K928" s="211"/>
      <c r="L928" s="211"/>
      <c r="M928" s="211"/>
      <c r="N928" s="211"/>
      <c r="O928" s="211"/>
    </row>
    <row r="929">
      <c r="A929" s="212"/>
      <c r="B929" s="212"/>
      <c r="C929" s="212"/>
      <c r="D929" s="210"/>
      <c r="E929" s="210"/>
      <c r="F929" s="210"/>
      <c r="G929" s="211"/>
      <c r="H929" s="211"/>
      <c r="I929" s="211"/>
      <c r="J929" s="211"/>
      <c r="K929" s="211"/>
      <c r="L929" s="211"/>
      <c r="M929" s="211"/>
      <c r="N929" s="211"/>
      <c r="O929" s="211"/>
    </row>
    <row r="930">
      <c r="A930" s="212"/>
      <c r="B930" s="212"/>
      <c r="C930" s="212"/>
      <c r="D930" s="210"/>
      <c r="E930" s="210"/>
      <c r="F930" s="210"/>
      <c r="G930" s="211"/>
      <c r="H930" s="211"/>
      <c r="I930" s="211"/>
      <c r="J930" s="211"/>
      <c r="K930" s="211"/>
      <c r="L930" s="211"/>
      <c r="M930" s="211"/>
      <c r="N930" s="211"/>
      <c r="O930" s="211"/>
    </row>
    <row r="931">
      <c r="A931" s="212"/>
      <c r="B931" s="212"/>
      <c r="C931" s="212"/>
      <c r="D931" s="210"/>
      <c r="E931" s="210"/>
      <c r="F931" s="210"/>
      <c r="G931" s="211"/>
      <c r="H931" s="211"/>
      <c r="I931" s="211"/>
      <c r="J931" s="211"/>
      <c r="K931" s="211"/>
      <c r="L931" s="211"/>
      <c r="M931" s="211"/>
      <c r="N931" s="211"/>
      <c r="O931" s="211"/>
    </row>
    <row r="932">
      <c r="A932" s="212"/>
      <c r="B932" s="212"/>
      <c r="C932" s="212"/>
      <c r="D932" s="210"/>
      <c r="E932" s="210"/>
      <c r="F932" s="210"/>
      <c r="G932" s="211"/>
      <c r="H932" s="211"/>
      <c r="I932" s="211"/>
      <c r="J932" s="211"/>
      <c r="K932" s="211"/>
      <c r="L932" s="211"/>
      <c r="M932" s="211"/>
      <c r="N932" s="211"/>
      <c r="O932" s="211"/>
    </row>
    <row r="933">
      <c r="A933" s="212"/>
      <c r="B933" s="212"/>
      <c r="C933" s="212"/>
      <c r="D933" s="210"/>
      <c r="E933" s="210"/>
      <c r="F933" s="210"/>
      <c r="G933" s="211"/>
      <c r="H933" s="211"/>
      <c r="I933" s="211"/>
      <c r="J933" s="211"/>
      <c r="K933" s="211"/>
      <c r="L933" s="211"/>
      <c r="M933" s="211"/>
      <c r="N933" s="211"/>
      <c r="O933" s="211"/>
    </row>
    <row r="934">
      <c r="A934" s="212"/>
      <c r="B934" s="212"/>
      <c r="C934" s="212"/>
      <c r="D934" s="210"/>
      <c r="E934" s="210"/>
      <c r="F934" s="210"/>
      <c r="G934" s="211"/>
      <c r="H934" s="211"/>
      <c r="I934" s="211"/>
      <c r="J934" s="211"/>
      <c r="K934" s="211"/>
      <c r="L934" s="211"/>
      <c r="M934" s="211"/>
      <c r="N934" s="211"/>
      <c r="O934" s="211"/>
    </row>
    <row r="935">
      <c r="A935" s="212"/>
      <c r="B935" s="212"/>
      <c r="C935" s="212"/>
      <c r="D935" s="210"/>
      <c r="E935" s="210"/>
      <c r="F935" s="210"/>
      <c r="G935" s="211"/>
      <c r="H935" s="211"/>
      <c r="I935" s="211"/>
      <c r="J935" s="211"/>
      <c r="K935" s="211"/>
      <c r="L935" s="211"/>
      <c r="M935" s="211"/>
      <c r="N935" s="211"/>
      <c r="O935" s="211"/>
    </row>
    <row r="936">
      <c r="A936" s="212"/>
      <c r="B936" s="212"/>
      <c r="C936" s="212"/>
      <c r="D936" s="210"/>
      <c r="E936" s="210"/>
      <c r="F936" s="210"/>
      <c r="G936" s="211"/>
      <c r="H936" s="211"/>
      <c r="I936" s="211"/>
      <c r="J936" s="211"/>
      <c r="K936" s="211"/>
      <c r="L936" s="211"/>
      <c r="M936" s="211"/>
      <c r="N936" s="211"/>
      <c r="O936" s="211"/>
    </row>
    <row r="937">
      <c r="A937" s="212"/>
      <c r="B937" s="212"/>
      <c r="C937" s="212"/>
      <c r="D937" s="210"/>
      <c r="E937" s="210"/>
      <c r="F937" s="210"/>
      <c r="G937" s="211"/>
      <c r="H937" s="211"/>
      <c r="I937" s="211"/>
      <c r="J937" s="211"/>
      <c r="K937" s="211"/>
      <c r="L937" s="211"/>
      <c r="M937" s="211"/>
      <c r="N937" s="211"/>
      <c r="O937" s="211"/>
    </row>
    <row r="938">
      <c r="A938" s="212"/>
      <c r="B938" s="212"/>
      <c r="C938" s="212"/>
      <c r="D938" s="210"/>
      <c r="E938" s="210"/>
      <c r="F938" s="210"/>
      <c r="G938" s="211"/>
      <c r="H938" s="211"/>
      <c r="I938" s="211"/>
      <c r="J938" s="211"/>
      <c r="K938" s="211"/>
      <c r="L938" s="211"/>
      <c r="M938" s="211"/>
      <c r="N938" s="211"/>
      <c r="O938" s="211"/>
    </row>
    <row r="939">
      <c r="A939" s="212"/>
      <c r="B939" s="212"/>
      <c r="C939" s="212"/>
      <c r="D939" s="210"/>
      <c r="E939" s="210"/>
      <c r="F939" s="210"/>
      <c r="G939" s="211"/>
      <c r="H939" s="211"/>
      <c r="I939" s="211"/>
      <c r="J939" s="211"/>
      <c r="K939" s="211"/>
      <c r="L939" s="211"/>
      <c r="M939" s="211"/>
      <c r="N939" s="211"/>
      <c r="O939" s="211"/>
    </row>
    <row r="940">
      <c r="A940" s="212"/>
      <c r="B940" s="212"/>
      <c r="C940" s="212"/>
      <c r="D940" s="210"/>
      <c r="E940" s="210"/>
      <c r="F940" s="210"/>
      <c r="G940" s="211"/>
      <c r="H940" s="211"/>
      <c r="I940" s="211"/>
      <c r="J940" s="211"/>
      <c r="K940" s="211"/>
      <c r="L940" s="211"/>
      <c r="M940" s="211"/>
      <c r="N940" s="211"/>
      <c r="O940" s="211"/>
    </row>
    <row r="941">
      <c r="A941" s="212"/>
      <c r="B941" s="212"/>
      <c r="C941" s="212"/>
      <c r="D941" s="210"/>
      <c r="E941" s="210"/>
      <c r="F941" s="210"/>
      <c r="G941" s="211"/>
      <c r="H941" s="211"/>
      <c r="I941" s="211"/>
      <c r="J941" s="211"/>
      <c r="K941" s="211"/>
      <c r="L941" s="211"/>
      <c r="M941" s="211"/>
      <c r="N941" s="211"/>
      <c r="O941" s="211"/>
    </row>
    <row r="942">
      <c r="A942" s="212"/>
      <c r="B942" s="212"/>
      <c r="C942" s="212"/>
      <c r="D942" s="210"/>
      <c r="E942" s="210"/>
      <c r="F942" s="210"/>
      <c r="G942" s="211"/>
      <c r="H942" s="211"/>
      <c r="I942" s="211"/>
      <c r="J942" s="211"/>
      <c r="K942" s="211"/>
      <c r="L942" s="211"/>
      <c r="M942" s="211"/>
      <c r="N942" s="211"/>
      <c r="O942" s="211"/>
    </row>
    <row r="943">
      <c r="A943" s="212"/>
      <c r="B943" s="212"/>
      <c r="C943" s="212"/>
      <c r="D943" s="210"/>
      <c r="E943" s="210"/>
      <c r="F943" s="210"/>
      <c r="G943" s="211"/>
      <c r="H943" s="211"/>
      <c r="I943" s="211"/>
      <c r="J943" s="211"/>
      <c r="K943" s="211"/>
      <c r="L943" s="211"/>
      <c r="M943" s="211"/>
      <c r="N943" s="211"/>
      <c r="O943" s="211"/>
    </row>
    <row r="944">
      <c r="A944" s="212"/>
      <c r="B944" s="212"/>
      <c r="C944" s="212"/>
      <c r="D944" s="210"/>
      <c r="E944" s="210"/>
      <c r="F944" s="210"/>
      <c r="G944" s="211"/>
      <c r="H944" s="211"/>
      <c r="I944" s="211"/>
      <c r="J944" s="211"/>
      <c r="K944" s="211"/>
      <c r="L944" s="211"/>
      <c r="M944" s="211"/>
      <c r="N944" s="211"/>
      <c r="O944" s="211"/>
    </row>
    <row r="945">
      <c r="A945" s="212"/>
      <c r="B945" s="212"/>
      <c r="C945" s="212"/>
      <c r="D945" s="210"/>
      <c r="E945" s="210"/>
      <c r="F945" s="210"/>
      <c r="G945" s="211"/>
      <c r="H945" s="211"/>
      <c r="I945" s="211"/>
      <c r="J945" s="211"/>
      <c r="K945" s="211"/>
      <c r="L945" s="211"/>
      <c r="M945" s="211"/>
      <c r="N945" s="211"/>
      <c r="O945" s="211"/>
    </row>
    <row r="946">
      <c r="A946" s="212"/>
      <c r="B946" s="212"/>
      <c r="C946" s="212"/>
      <c r="D946" s="210"/>
      <c r="E946" s="210"/>
      <c r="F946" s="210"/>
      <c r="G946" s="211"/>
      <c r="H946" s="211"/>
      <c r="I946" s="211"/>
      <c r="J946" s="211"/>
      <c r="K946" s="211"/>
      <c r="L946" s="211"/>
      <c r="M946" s="211"/>
      <c r="N946" s="211"/>
      <c r="O946" s="211"/>
    </row>
    <row r="947">
      <c r="A947" s="212"/>
      <c r="B947" s="212"/>
      <c r="C947" s="212"/>
      <c r="D947" s="210"/>
      <c r="E947" s="210"/>
      <c r="F947" s="210"/>
      <c r="G947" s="211"/>
      <c r="H947" s="211"/>
      <c r="I947" s="211"/>
      <c r="J947" s="211"/>
      <c r="K947" s="211"/>
      <c r="L947" s="211"/>
      <c r="M947" s="211"/>
      <c r="N947" s="211"/>
      <c r="O947" s="211"/>
    </row>
    <row r="948">
      <c r="A948" s="212"/>
      <c r="B948" s="212"/>
      <c r="C948" s="212"/>
      <c r="D948" s="210"/>
      <c r="E948" s="210"/>
      <c r="F948" s="210"/>
      <c r="G948" s="211"/>
      <c r="H948" s="211"/>
      <c r="I948" s="211"/>
      <c r="J948" s="211"/>
      <c r="K948" s="211"/>
      <c r="L948" s="211"/>
      <c r="M948" s="211"/>
      <c r="N948" s="211"/>
      <c r="O948" s="211"/>
    </row>
    <row r="949">
      <c r="A949" s="212"/>
      <c r="B949" s="212"/>
      <c r="C949" s="212"/>
      <c r="D949" s="210"/>
      <c r="E949" s="210"/>
      <c r="F949" s="210"/>
      <c r="G949" s="211"/>
      <c r="H949" s="211"/>
      <c r="I949" s="211"/>
      <c r="J949" s="211"/>
      <c r="K949" s="211"/>
      <c r="L949" s="211"/>
      <c r="M949" s="211"/>
      <c r="N949" s="211"/>
      <c r="O949" s="211"/>
    </row>
    <row r="950">
      <c r="A950" s="212"/>
      <c r="B950" s="212"/>
      <c r="C950" s="212"/>
      <c r="D950" s="210"/>
      <c r="E950" s="210"/>
      <c r="F950" s="210"/>
      <c r="G950" s="211"/>
      <c r="H950" s="211"/>
      <c r="I950" s="211"/>
      <c r="J950" s="211"/>
      <c r="K950" s="211"/>
      <c r="L950" s="211"/>
      <c r="M950" s="211"/>
      <c r="N950" s="211"/>
      <c r="O950" s="211"/>
    </row>
    <row r="951">
      <c r="A951" s="212"/>
      <c r="B951" s="212"/>
      <c r="C951" s="212"/>
      <c r="D951" s="210"/>
      <c r="E951" s="210"/>
      <c r="F951" s="210"/>
      <c r="G951" s="211"/>
      <c r="H951" s="211"/>
      <c r="I951" s="211"/>
      <c r="J951" s="211"/>
      <c r="K951" s="211"/>
      <c r="L951" s="211"/>
      <c r="M951" s="211"/>
      <c r="N951" s="211"/>
      <c r="O951" s="211"/>
    </row>
    <row r="952">
      <c r="A952" s="212"/>
      <c r="B952" s="212"/>
      <c r="C952" s="212"/>
      <c r="D952" s="210"/>
      <c r="E952" s="210"/>
      <c r="F952" s="210"/>
      <c r="G952" s="211"/>
      <c r="H952" s="211"/>
      <c r="I952" s="211"/>
      <c r="J952" s="211"/>
      <c r="K952" s="211"/>
      <c r="L952" s="211"/>
      <c r="M952" s="211"/>
      <c r="N952" s="211"/>
      <c r="O952" s="211"/>
    </row>
    <row r="953">
      <c r="A953" s="212"/>
      <c r="B953" s="212"/>
      <c r="C953" s="212"/>
      <c r="D953" s="210"/>
      <c r="E953" s="210"/>
      <c r="F953" s="210"/>
      <c r="G953" s="211"/>
      <c r="H953" s="211"/>
      <c r="I953" s="211"/>
      <c r="J953" s="211"/>
      <c r="K953" s="211"/>
      <c r="L953" s="211"/>
      <c r="M953" s="211"/>
      <c r="N953" s="211"/>
      <c r="O953" s="211"/>
    </row>
    <row r="954">
      <c r="A954" s="212"/>
      <c r="B954" s="212"/>
      <c r="C954" s="212"/>
      <c r="D954" s="210"/>
      <c r="E954" s="210"/>
      <c r="F954" s="210"/>
      <c r="G954" s="211"/>
      <c r="H954" s="211"/>
      <c r="I954" s="211"/>
      <c r="J954" s="211"/>
      <c r="K954" s="211"/>
      <c r="L954" s="211"/>
      <c r="M954" s="211"/>
      <c r="N954" s="211"/>
      <c r="O954" s="211"/>
    </row>
    <row r="955">
      <c r="A955" s="212"/>
      <c r="B955" s="212"/>
      <c r="C955" s="212"/>
      <c r="D955" s="210"/>
      <c r="E955" s="210"/>
      <c r="F955" s="210"/>
      <c r="G955" s="211"/>
      <c r="H955" s="211"/>
      <c r="I955" s="211"/>
      <c r="J955" s="211"/>
      <c r="K955" s="211"/>
      <c r="L955" s="211"/>
      <c r="M955" s="211"/>
      <c r="N955" s="211"/>
      <c r="O955" s="211"/>
    </row>
    <row r="956">
      <c r="A956" s="212"/>
      <c r="B956" s="212"/>
      <c r="C956" s="212"/>
      <c r="D956" s="210"/>
      <c r="E956" s="210"/>
      <c r="F956" s="210"/>
      <c r="G956" s="211"/>
      <c r="H956" s="211"/>
      <c r="I956" s="211"/>
      <c r="J956" s="211"/>
      <c r="K956" s="211"/>
      <c r="L956" s="211"/>
      <c r="M956" s="211"/>
      <c r="N956" s="211"/>
      <c r="O956" s="211"/>
    </row>
    <row r="957">
      <c r="A957" s="212"/>
      <c r="B957" s="212"/>
      <c r="C957" s="212"/>
      <c r="D957" s="210"/>
      <c r="E957" s="210"/>
      <c r="F957" s="210"/>
      <c r="G957" s="211"/>
      <c r="H957" s="211"/>
      <c r="I957" s="211"/>
      <c r="J957" s="211"/>
      <c r="K957" s="211"/>
      <c r="L957" s="211"/>
      <c r="M957" s="211"/>
      <c r="N957" s="211"/>
      <c r="O957" s="211"/>
    </row>
    <row r="958">
      <c r="A958" s="212"/>
      <c r="B958" s="212"/>
      <c r="C958" s="212"/>
      <c r="D958" s="210"/>
      <c r="E958" s="210"/>
      <c r="F958" s="210"/>
      <c r="G958" s="211"/>
      <c r="H958" s="211"/>
      <c r="I958" s="211"/>
      <c r="J958" s="211"/>
      <c r="K958" s="211"/>
      <c r="L958" s="211"/>
      <c r="M958" s="211"/>
      <c r="N958" s="211"/>
      <c r="O958" s="211"/>
    </row>
    <row r="959">
      <c r="A959" s="212"/>
      <c r="B959" s="212"/>
      <c r="C959" s="212"/>
      <c r="D959" s="210"/>
      <c r="E959" s="210"/>
      <c r="F959" s="210"/>
      <c r="G959" s="211"/>
      <c r="H959" s="211"/>
      <c r="I959" s="211"/>
      <c r="J959" s="211"/>
      <c r="K959" s="211"/>
      <c r="L959" s="211"/>
      <c r="M959" s="211"/>
      <c r="N959" s="211"/>
      <c r="O959" s="211"/>
    </row>
    <row r="960">
      <c r="A960" s="212"/>
      <c r="B960" s="212"/>
      <c r="C960" s="212"/>
      <c r="D960" s="210"/>
      <c r="E960" s="210"/>
      <c r="F960" s="210"/>
      <c r="G960" s="211"/>
      <c r="H960" s="211"/>
      <c r="I960" s="211"/>
      <c r="J960" s="211"/>
      <c r="K960" s="211"/>
      <c r="L960" s="211"/>
      <c r="M960" s="211"/>
      <c r="N960" s="211"/>
      <c r="O960" s="211"/>
    </row>
    <row r="961">
      <c r="A961" s="212"/>
      <c r="B961" s="212"/>
      <c r="C961" s="212"/>
      <c r="D961" s="210"/>
      <c r="E961" s="210"/>
      <c r="F961" s="210"/>
      <c r="G961" s="211"/>
      <c r="H961" s="211"/>
      <c r="I961" s="211"/>
      <c r="J961" s="211"/>
      <c r="K961" s="211"/>
      <c r="L961" s="211"/>
      <c r="M961" s="211"/>
      <c r="N961" s="211"/>
      <c r="O961" s="211"/>
    </row>
    <row r="962">
      <c r="A962" s="212"/>
      <c r="B962" s="212"/>
      <c r="C962" s="212"/>
      <c r="D962" s="210"/>
      <c r="E962" s="210"/>
      <c r="F962" s="210"/>
      <c r="G962" s="211"/>
      <c r="H962" s="211"/>
      <c r="I962" s="211"/>
      <c r="J962" s="211"/>
      <c r="K962" s="211"/>
      <c r="L962" s="211"/>
      <c r="M962" s="211"/>
      <c r="N962" s="211"/>
      <c r="O962" s="211"/>
    </row>
    <row r="963">
      <c r="A963" s="212"/>
      <c r="B963" s="212"/>
      <c r="C963" s="212"/>
      <c r="D963" s="210"/>
      <c r="E963" s="210"/>
      <c r="F963" s="210"/>
      <c r="G963" s="211"/>
      <c r="H963" s="211"/>
      <c r="I963" s="211"/>
      <c r="J963" s="211"/>
      <c r="K963" s="211"/>
      <c r="L963" s="211"/>
      <c r="M963" s="211"/>
      <c r="N963" s="211"/>
      <c r="O963" s="211"/>
    </row>
    <row r="964">
      <c r="A964" s="212"/>
      <c r="B964" s="212"/>
      <c r="C964" s="212"/>
      <c r="D964" s="210"/>
      <c r="E964" s="210"/>
      <c r="F964" s="210"/>
      <c r="G964" s="211"/>
      <c r="H964" s="211"/>
      <c r="I964" s="211"/>
      <c r="J964" s="211"/>
      <c r="K964" s="211"/>
      <c r="L964" s="211"/>
      <c r="M964" s="211"/>
      <c r="N964" s="211"/>
      <c r="O964" s="211"/>
    </row>
    <row r="965">
      <c r="A965" s="212"/>
      <c r="B965" s="212"/>
      <c r="C965" s="212"/>
      <c r="D965" s="210"/>
      <c r="E965" s="210"/>
      <c r="F965" s="210"/>
      <c r="G965" s="211"/>
      <c r="H965" s="211"/>
      <c r="I965" s="211"/>
      <c r="J965" s="211"/>
      <c r="K965" s="211"/>
      <c r="L965" s="211"/>
      <c r="M965" s="211"/>
      <c r="N965" s="211"/>
      <c r="O965" s="211"/>
    </row>
    <row r="966">
      <c r="A966" s="212"/>
      <c r="B966" s="212"/>
      <c r="C966" s="212"/>
      <c r="D966" s="210"/>
      <c r="E966" s="210"/>
      <c r="F966" s="210"/>
      <c r="G966" s="211"/>
      <c r="H966" s="211"/>
      <c r="I966" s="211"/>
      <c r="J966" s="211"/>
      <c r="K966" s="211"/>
      <c r="L966" s="211"/>
      <c r="M966" s="211"/>
      <c r="N966" s="211"/>
      <c r="O966" s="211"/>
    </row>
    <row r="967">
      <c r="A967" s="212"/>
      <c r="B967" s="212"/>
      <c r="C967" s="212"/>
      <c r="D967" s="210"/>
      <c r="E967" s="210"/>
      <c r="F967" s="210"/>
      <c r="G967" s="211"/>
      <c r="H967" s="211"/>
      <c r="I967" s="211"/>
      <c r="J967" s="211"/>
      <c r="K967" s="211"/>
      <c r="L967" s="211"/>
      <c r="M967" s="211"/>
      <c r="N967" s="211"/>
      <c r="O967" s="211"/>
    </row>
    <row r="968">
      <c r="A968" s="212"/>
      <c r="B968" s="212"/>
      <c r="C968" s="212"/>
      <c r="D968" s="210"/>
      <c r="E968" s="210"/>
      <c r="F968" s="210"/>
      <c r="G968" s="211"/>
      <c r="H968" s="211"/>
      <c r="I968" s="211"/>
      <c r="J968" s="211"/>
      <c r="K968" s="211"/>
      <c r="L968" s="211"/>
      <c r="M968" s="211"/>
      <c r="N968" s="211"/>
      <c r="O968" s="211"/>
    </row>
    <row r="969">
      <c r="A969" s="212"/>
      <c r="B969" s="212"/>
      <c r="C969" s="212"/>
      <c r="D969" s="210"/>
      <c r="E969" s="210"/>
      <c r="F969" s="210"/>
      <c r="G969" s="211"/>
      <c r="H969" s="211"/>
      <c r="I969" s="211"/>
      <c r="J969" s="211"/>
      <c r="K969" s="211"/>
      <c r="L969" s="211"/>
      <c r="M969" s="211"/>
      <c r="N969" s="211"/>
      <c r="O969" s="211"/>
    </row>
    <row r="970">
      <c r="A970" s="212"/>
      <c r="B970" s="212"/>
      <c r="C970" s="212"/>
      <c r="D970" s="210"/>
      <c r="E970" s="210"/>
      <c r="F970" s="210"/>
      <c r="G970" s="211"/>
      <c r="H970" s="211"/>
      <c r="I970" s="211"/>
      <c r="J970" s="211"/>
      <c r="K970" s="211"/>
      <c r="L970" s="211"/>
      <c r="M970" s="211"/>
      <c r="N970" s="211"/>
      <c r="O970" s="211"/>
    </row>
    <row r="971">
      <c r="A971" s="212"/>
      <c r="B971" s="212"/>
      <c r="C971" s="212"/>
      <c r="D971" s="210"/>
      <c r="E971" s="210"/>
      <c r="F971" s="210"/>
      <c r="G971" s="211"/>
      <c r="H971" s="211"/>
      <c r="I971" s="211"/>
      <c r="J971" s="211"/>
      <c r="K971" s="211"/>
      <c r="L971" s="211"/>
      <c r="M971" s="211"/>
      <c r="N971" s="211"/>
      <c r="O971" s="211"/>
    </row>
    <row r="972">
      <c r="A972" s="212"/>
      <c r="B972" s="212"/>
      <c r="C972" s="212"/>
      <c r="D972" s="210"/>
      <c r="E972" s="210"/>
      <c r="F972" s="210"/>
      <c r="G972" s="211"/>
      <c r="H972" s="211"/>
      <c r="I972" s="211"/>
      <c r="J972" s="211"/>
      <c r="K972" s="211"/>
      <c r="L972" s="211"/>
      <c r="M972" s="211"/>
      <c r="N972" s="211"/>
      <c r="O972" s="211"/>
    </row>
    <row r="973">
      <c r="A973" s="212"/>
      <c r="B973" s="212"/>
      <c r="C973" s="212"/>
      <c r="D973" s="210"/>
      <c r="E973" s="210"/>
      <c r="F973" s="210"/>
      <c r="G973" s="211"/>
      <c r="H973" s="211"/>
      <c r="I973" s="211"/>
      <c r="J973" s="211"/>
      <c r="K973" s="211"/>
      <c r="L973" s="211"/>
      <c r="M973" s="211"/>
      <c r="N973" s="211"/>
      <c r="O973" s="211"/>
    </row>
    <row r="974">
      <c r="A974" s="212"/>
      <c r="B974" s="212"/>
      <c r="C974" s="212"/>
      <c r="D974" s="210"/>
      <c r="E974" s="210"/>
      <c r="F974" s="210"/>
      <c r="G974" s="211"/>
      <c r="H974" s="211"/>
      <c r="I974" s="211"/>
      <c r="J974" s="211"/>
      <c r="K974" s="211"/>
      <c r="L974" s="211"/>
      <c r="M974" s="211"/>
      <c r="N974" s="211"/>
      <c r="O974" s="211"/>
    </row>
    <row r="975">
      <c r="A975" s="212"/>
      <c r="B975" s="212"/>
      <c r="C975" s="212"/>
      <c r="D975" s="210"/>
      <c r="E975" s="210"/>
      <c r="F975" s="210"/>
      <c r="G975" s="211"/>
      <c r="H975" s="211"/>
      <c r="I975" s="211"/>
      <c r="J975" s="211"/>
      <c r="K975" s="211"/>
      <c r="L975" s="211"/>
      <c r="M975" s="211"/>
      <c r="N975" s="211"/>
      <c r="O975" s="211"/>
    </row>
    <row r="976">
      <c r="A976" s="212"/>
      <c r="B976" s="212"/>
      <c r="C976" s="212"/>
      <c r="D976" s="210"/>
      <c r="E976" s="210"/>
      <c r="F976" s="210"/>
      <c r="G976" s="211"/>
      <c r="H976" s="211"/>
      <c r="I976" s="211"/>
      <c r="J976" s="211"/>
      <c r="K976" s="211"/>
      <c r="L976" s="211"/>
      <c r="M976" s="211"/>
      <c r="N976" s="211"/>
      <c r="O976" s="211"/>
    </row>
    <row r="977">
      <c r="A977" s="212"/>
      <c r="B977" s="212"/>
      <c r="C977" s="212"/>
      <c r="D977" s="210"/>
      <c r="E977" s="210"/>
      <c r="F977" s="210"/>
      <c r="G977" s="211"/>
      <c r="H977" s="211"/>
      <c r="I977" s="211"/>
      <c r="J977" s="211"/>
      <c r="K977" s="211"/>
      <c r="L977" s="211"/>
      <c r="M977" s="211"/>
      <c r="N977" s="211"/>
      <c r="O977" s="211"/>
    </row>
    <row r="978">
      <c r="A978" s="212"/>
      <c r="B978" s="212"/>
      <c r="C978" s="212"/>
      <c r="D978" s="210"/>
      <c r="E978" s="210"/>
      <c r="F978" s="210"/>
      <c r="G978" s="211"/>
      <c r="H978" s="211"/>
      <c r="I978" s="211"/>
      <c r="J978" s="211"/>
      <c r="K978" s="211"/>
      <c r="L978" s="211"/>
      <c r="M978" s="211"/>
      <c r="N978" s="211"/>
      <c r="O978" s="211"/>
    </row>
    <row r="979">
      <c r="A979" s="212"/>
      <c r="B979" s="212"/>
      <c r="C979" s="212"/>
      <c r="D979" s="210"/>
      <c r="E979" s="210"/>
      <c r="F979" s="210"/>
      <c r="G979" s="211"/>
      <c r="H979" s="211"/>
      <c r="I979" s="211"/>
      <c r="J979" s="211"/>
      <c r="K979" s="211"/>
      <c r="L979" s="211"/>
      <c r="M979" s="211"/>
      <c r="N979" s="211"/>
      <c r="O979" s="211"/>
    </row>
    <row r="980">
      <c r="A980" s="212"/>
      <c r="B980" s="212"/>
      <c r="C980" s="212"/>
      <c r="D980" s="210"/>
      <c r="E980" s="210"/>
      <c r="F980" s="210"/>
      <c r="G980" s="211"/>
      <c r="H980" s="211"/>
      <c r="I980" s="211"/>
      <c r="J980" s="211"/>
      <c r="K980" s="211"/>
      <c r="L980" s="211"/>
      <c r="M980" s="211"/>
      <c r="N980" s="211"/>
      <c r="O980" s="211"/>
    </row>
    <row r="981">
      <c r="A981" s="212"/>
      <c r="B981" s="212"/>
      <c r="C981" s="212"/>
      <c r="D981" s="210"/>
      <c r="E981" s="210"/>
      <c r="F981" s="210"/>
      <c r="G981" s="211"/>
      <c r="H981" s="211"/>
      <c r="I981" s="211"/>
      <c r="J981" s="211"/>
      <c r="K981" s="211"/>
      <c r="L981" s="211"/>
      <c r="M981" s="211"/>
      <c r="N981" s="211"/>
      <c r="O981" s="211"/>
    </row>
    <row r="982">
      <c r="A982" s="212"/>
      <c r="B982" s="212"/>
      <c r="C982" s="212"/>
      <c r="D982" s="210"/>
      <c r="E982" s="210"/>
      <c r="F982" s="210"/>
      <c r="G982" s="211"/>
      <c r="H982" s="211"/>
      <c r="I982" s="211"/>
      <c r="J982" s="211"/>
      <c r="K982" s="211"/>
      <c r="L982" s="211"/>
      <c r="M982" s="211"/>
      <c r="N982" s="211"/>
      <c r="O982" s="211"/>
    </row>
    <row r="983">
      <c r="A983" s="212"/>
      <c r="B983" s="212"/>
      <c r="C983" s="212"/>
      <c r="D983" s="210"/>
      <c r="E983" s="210"/>
      <c r="F983" s="210"/>
      <c r="G983" s="211"/>
      <c r="H983" s="211"/>
      <c r="I983" s="211"/>
      <c r="J983" s="211"/>
      <c r="K983" s="211"/>
      <c r="L983" s="211"/>
      <c r="M983" s="211"/>
      <c r="N983" s="211"/>
      <c r="O983" s="211"/>
    </row>
    <row r="984">
      <c r="A984" s="212"/>
      <c r="B984" s="212"/>
      <c r="C984" s="212"/>
      <c r="D984" s="210"/>
      <c r="E984" s="210"/>
      <c r="F984" s="210"/>
      <c r="G984" s="211"/>
      <c r="H984" s="211"/>
      <c r="I984" s="211"/>
      <c r="J984" s="211"/>
      <c r="K984" s="211"/>
      <c r="L984" s="211"/>
      <c r="M984" s="211"/>
      <c r="N984" s="211"/>
      <c r="O984" s="211"/>
    </row>
    <row r="985">
      <c r="A985" s="212"/>
      <c r="B985" s="212"/>
      <c r="C985" s="212"/>
      <c r="D985" s="210"/>
      <c r="E985" s="210"/>
      <c r="F985" s="210"/>
      <c r="G985" s="211"/>
      <c r="H985" s="211"/>
      <c r="I985" s="211"/>
      <c r="J985" s="211"/>
      <c r="K985" s="211"/>
      <c r="L985" s="211"/>
      <c r="M985" s="211"/>
      <c r="N985" s="211"/>
      <c r="O985" s="211"/>
    </row>
    <row r="986">
      <c r="A986" s="212"/>
      <c r="B986" s="212"/>
      <c r="C986" s="212"/>
      <c r="D986" s="210"/>
      <c r="E986" s="210"/>
      <c r="F986" s="210"/>
      <c r="G986" s="211"/>
      <c r="H986" s="211"/>
      <c r="I986" s="211"/>
      <c r="J986" s="211"/>
      <c r="K986" s="211"/>
      <c r="L986" s="211"/>
      <c r="M986" s="211"/>
      <c r="N986" s="211"/>
      <c r="O986" s="211"/>
    </row>
    <row r="987">
      <c r="A987" s="212"/>
      <c r="B987" s="212"/>
      <c r="C987" s="212"/>
      <c r="D987" s="210"/>
      <c r="E987" s="210"/>
      <c r="F987" s="210"/>
      <c r="G987" s="211"/>
      <c r="H987" s="211"/>
      <c r="I987" s="211"/>
      <c r="J987" s="211"/>
      <c r="K987" s="211"/>
      <c r="L987" s="211"/>
      <c r="M987" s="211"/>
      <c r="N987" s="211"/>
      <c r="O987" s="211"/>
    </row>
    <row r="988">
      <c r="A988" s="212"/>
      <c r="B988" s="212"/>
      <c r="C988" s="212"/>
      <c r="D988" s="210"/>
      <c r="E988" s="210"/>
      <c r="F988" s="210"/>
      <c r="G988" s="211"/>
      <c r="H988" s="211"/>
      <c r="I988" s="211"/>
      <c r="J988" s="211"/>
      <c r="K988" s="211"/>
      <c r="L988" s="211"/>
      <c r="M988" s="211"/>
      <c r="N988" s="211"/>
      <c r="O988" s="211"/>
    </row>
    <row r="989">
      <c r="A989" s="212"/>
      <c r="B989" s="212"/>
      <c r="C989" s="212"/>
      <c r="D989" s="210"/>
      <c r="E989" s="210"/>
      <c r="F989" s="210"/>
      <c r="G989" s="211"/>
      <c r="H989" s="211"/>
      <c r="I989" s="211"/>
      <c r="J989" s="211"/>
      <c r="K989" s="211"/>
      <c r="L989" s="211"/>
      <c r="M989" s="211"/>
      <c r="N989" s="211"/>
      <c r="O989" s="211"/>
    </row>
    <row r="990">
      <c r="A990" s="212"/>
      <c r="B990" s="212"/>
      <c r="C990" s="212"/>
      <c r="D990" s="210"/>
      <c r="E990" s="210"/>
      <c r="F990" s="210"/>
      <c r="G990" s="211"/>
      <c r="H990" s="211"/>
      <c r="I990" s="211"/>
      <c r="J990" s="211"/>
      <c r="K990" s="211"/>
      <c r="L990" s="211"/>
      <c r="M990" s="211"/>
      <c r="N990" s="211"/>
      <c r="O990" s="211"/>
    </row>
    <row r="991">
      <c r="A991" s="212"/>
      <c r="B991" s="212"/>
      <c r="C991" s="212"/>
      <c r="D991" s="210"/>
      <c r="E991" s="210"/>
      <c r="F991" s="210"/>
      <c r="G991" s="211"/>
      <c r="H991" s="211"/>
      <c r="I991" s="211"/>
      <c r="J991" s="211"/>
      <c r="K991" s="211"/>
      <c r="L991" s="211"/>
      <c r="M991" s="211"/>
      <c r="N991" s="211"/>
      <c r="O991" s="211"/>
    </row>
    <row r="992">
      <c r="A992" s="212"/>
      <c r="B992" s="212"/>
      <c r="C992" s="212"/>
      <c r="D992" s="210"/>
      <c r="E992" s="210"/>
      <c r="F992" s="210"/>
      <c r="G992" s="211"/>
      <c r="H992" s="211"/>
      <c r="I992" s="211"/>
      <c r="J992" s="211"/>
      <c r="K992" s="211"/>
      <c r="L992" s="211"/>
      <c r="M992" s="211"/>
      <c r="N992" s="211"/>
      <c r="O992" s="211"/>
    </row>
    <row r="993">
      <c r="A993" s="212"/>
      <c r="B993" s="212"/>
      <c r="C993" s="212"/>
      <c r="D993" s="210"/>
      <c r="E993" s="210"/>
      <c r="F993" s="210"/>
      <c r="G993" s="211"/>
      <c r="H993" s="211"/>
      <c r="I993" s="211"/>
      <c r="J993" s="211"/>
      <c r="K993" s="211"/>
      <c r="L993" s="211"/>
      <c r="M993" s="211"/>
      <c r="N993" s="211"/>
      <c r="O993" s="211"/>
    </row>
    <row r="994">
      <c r="A994" s="212"/>
      <c r="B994" s="212"/>
      <c r="C994" s="212"/>
      <c r="D994" s="210"/>
      <c r="E994" s="210"/>
      <c r="F994" s="210"/>
      <c r="G994" s="211"/>
      <c r="H994" s="211"/>
      <c r="I994" s="211"/>
      <c r="J994" s="211"/>
      <c r="K994" s="211"/>
      <c r="L994" s="211"/>
      <c r="M994" s="211"/>
      <c r="N994" s="211"/>
      <c r="O994" s="211"/>
    </row>
    <row r="995">
      <c r="A995" s="212"/>
      <c r="B995" s="212"/>
      <c r="C995" s="212"/>
      <c r="D995" s="210"/>
      <c r="E995" s="210"/>
      <c r="F995" s="210"/>
      <c r="G995" s="211"/>
      <c r="H995" s="211"/>
      <c r="I995" s="211"/>
      <c r="J995" s="211"/>
      <c r="K995" s="211"/>
      <c r="L995" s="211"/>
      <c r="M995" s="211"/>
      <c r="N995" s="211"/>
      <c r="O995" s="211"/>
    </row>
    <row r="996">
      <c r="A996" s="212"/>
      <c r="B996" s="212"/>
      <c r="C996" s="212"/>
      <c r="D996" s="210"/>
      <c r="E996" s="210"/>
      <c r="F996" s="210"/>
      <c r="G996" s="211"/>
      <c r="H996" s="211"/>
      <c r="I996" s="211"/>
      <c r="J996" s="211"/>
      <c r="K996" s="211"/>
      <c r="L996" s="211"/>
      <c r="M996" s="211"/>
      <c r="N996" s="211"/>
      <c r="O996" s="211"/>
    </row>
    <row r="997">
      <c r="A997" s="212"/>
      <c r="B997" s="212"/>
      <c r="C997" s="212"/>
      <c r="D997" s="210"/>
      <c r="E997" s="210"/>
      <c r="F997" s="210"/>
      <c r="G997" s="211"/>
      <c r="H997" s="211"/>
      <c r="I997" s="211"/>
      <c r="J997" s="211"/>
      <c r="K997" s="211"/>
      <c r="L997" s="211"/>
      <c r="M997" s="211"/>
      <c r="N997" s="211"/>
      <c r="O997" s="211"/>
    </row>
    <row r="998">
      <c r="A998" s="212"/>
      <c r="B998" s="212"/>
      <c r="C998" s="212"/>
      <c r="D998" s="210"/>
      <c r="E998" s="210"/>
      <c r="F998" s="210"/>
      <c r="G998" s="211"/>
      <c r="H998" s="211"/>
      <c r="I998" s="211"/>
      <c r="J998" s="211"/>
      <c r="K998" s="211"/>
      <c r="L998" s="211"/>
      <c r="M998" s="211"/>
      <c r="N998" s="211"/>
      <c r="O998" s="211"/>
    </row>
    <row r="999">
      <c r="A999" s="212"/>
      <c r="B999" s="212"/>
      <c r="C999" s="212"/>
      <c r="D999" s="210"/>
      <c r="E999" s="210"/>
      <c r="F999" s="210"/>
      <c r="G999" s="211"/>
      <c r="H999" s="211"/>
      <c r="I999" s="211"/>
      <c r="J999" s="211"/>
      <c r="K999" s="211"/>
      <c r="L999" s="211"/>
      <c r="M999" s="211"/>
      <c r="N999" s="211"/>
      <c r="O999" s="211"/>
    </row>
    <row r="1000">
      <c r="A1000" s="212"/>
      <c r="B1000" s="212"/>
      <c r="C1000" s="212"/>
      <c r="D1000" s="210"/>
      <c r="E1000" s="210"/>
      <c r="F1000" s="210"/>
      <c r="G1000" s="211"/>
      <c r="H1000" s="211"/>
      <c r="I1000" s="211"/>
      <c r="J1000" s="211"/>
      <c r="K1000" s="211"/>
      <c r="L1000" s="211"/>
      <c r="M1000" s="211"/>
      <c r="N1000" s="211"/>
      <c r="O1000" s="211"/>
    </row>
    <row r="1001">
      <c r="A1001" s="212"/>
      <c r="B1001" s="212"/>
      <c r="C1001" s="212"/>
      <c r="D1001" s="210"/>
      <c r="E1001" s="210"/>
      <c r="F1001" s="210"/>
      <c r="G1001" s="211"/>
      <c r="H1001" s="211"/>
      <c r="I1001" s="211"/>
      <c r="J1001" s="211"/>
      <c r="K1001" s="211"/>
      <c r="L1001" s="211"/>
      <c r="M1001" s="211"/>
      <c r="N1001" s="211"/>
      <c r="O1001" s="211"/>
    </row>
    <row r="1002">
      <c r="A1002" s="212"/>
      <c r="B1002" s="212"/>
      <c r="C1002" s="212"/>
      <c r="D1002" s="210"/>
      <c r="E1002" s="210"/>
      <c r="F1002" s="210"/>
      <c r="G1002" s="211"/>
      <c r="H1002" s="211"/>
      <c r="I1002" s="211"/>
      <c r="J1002" s="211"/>
      <c r="K1002" s="211"/>
      <c r="L1002" s="211"/>
      <c r="M1002" s="211"/>
      <c r="N1002" s="211"/>
      <c r="O1002" s="211"/>
    </row>
    <row r="1003">
      <c r="A1003" s="212"/>
      <c r="B1003" s="212"/>
      <c r="C1003" s="212"/>
      <c r="D1003" s="210"/>
      <c r="E1003" s="210"/>
      <c r="F1003" s="210"/>
      <c r="G1003" s="211"/>
      <c r="H1003" s="211"/>
      <c r="I1003" s="211"/>
      <c r="J1003" s="211"/>
      <c r="K1003" s="211"/>
      <c r="L1003" s="211"/>
      <c r="M1003" s="211"/>
      <c r="N1003" s="211"/>
      <c r="O1003" s="211"/>
    </row>
    <row r="1004">
      <c r="A1004" s="212"/>
      <c r="B1004" s="212"/>
      <c r="C1004" s="212"/>
      <c r="D1004" s="210"/>
      <c r="E1004" s="210"/>
      <c r="F1004" s="210"/>
      <c r="G1004" s="211"/>
      <c r="H1004" s="211"/>
      <c r="I1004" s="211"/>
      <c r="J1004" s="211"/>
      <c r="K1004" s="211"/>
      <c r="L1004" s="211"/>
      <c r="M1004" s="211"/>
      <c r="N1004" s="211"/>
      <c r="O1004" s="211"/>
    </row>
    <row r="1005">
      <c r="A1005" s="212"/>
      <c r="B1005" s="212"/>
      <c r="C1005" s="212"/>
      <c r="D1005" s="210"/>
      <c r="E1005" s="210"/>
      <c r="F1005" s="210"/>
      <c r="G1005" s="211"/>
      <c r="H1005" s="211"/>
      <c r="I1005" s="211"/>
      <c r="J1005" s="211"/>
      <c r="K1005" s="211"/>
      <c r="L1005" s="211"/>
      <c r="M1005" s="211"/>
      <c r="N1005" s="211"/>
      <c r="O1005" s="211"/>
    </row>
    <row r="1006">
      <c r="A1006" s="212"/>
      <c r="B1006" s="212"/>
      <c r="C1006" s="212"/>
      <c r="D1006" s="210"/>
      <c r="E1006" s="210"/>
      <c r="F1006" s="210"/>
      <c r="G1006" s="211"/>
      <c r="H1006" s="211"/>
      <c r="I1006" s="211"/>
      <c r="J1006" s="211"/>
      <c r="K1006" s="211"/>
      <c r="L1006" s="211"/>
      <c r="M1006" s="211"/>
      <c r="N1006" s="211"/>
      <c r="O1006" s="211"/>
    </row>
    <row r="1007">
      <c r="A1007" s="212"/>
      <c r="B1007" s="212"/>
      <c r="C1007" s="212"/>
      <c r="D1007" s="210"/>
      <c r="E1007" s="210"/>
      <c r="F1007" s="210"/>
      <c r="G1007" s="211"/>
      <c r="H1007" s="211"/>
      <c r="I1007" s="211"/>
      <c r="J1007" s="211"/>
      <c r="K1007" s="211"/>
      <c r="L1007" s="211"/>
      <c r="M1007" s="211"/>
      <c r="N1007" s="211"/>
      <c r="O1007" s="211"/>
    </row>
    <row r="1008">
      <c r="A1008" s="212"/>
      <c r="B1008" s="212"/>
      <c r="C1008" s="212"/>
      <c r="D1008" s="210"/>
      <c r="E1008" s="210"/>
      <c r="F1008" s="210"/>
      <c r="G1008" s="211"/>
      <c r="H1008" s="211"/>
      <c r="I1008" s="211"/>
      <c r="J1008" s="211"/>
      <c r="K1008" s="211"/>
      <c r="L1008" s="211"/>
      <c r="M1008" s="211"/>
      <c r="N1008" s="211"/>
      <c r="O1008" s="211"/>
    </row>
    <row r="1009">
      <c r="A1009" s="212"/>
      <c r="B1009" s="212"/>
      <c r="C1009" s="212"/>
      <c r="D1009" s="210"/>
      <c r="E1009" s="210"/>
      <c r="F1009" s="210"/>
      <c r="G1009" s="211"/>
      <c r="H1009" s="211"/>
      <c r="I1009" s="211"/>
      <c r="J1009" s="211"/>
      <c r="K1009" s="211"/>
      <c r="L1009" s="211"/>
      <c r="M1009" s="211"/>
      <c r="N1009" s="211"/>
      <c r="O1009" s="211"/>
    </row>
    <row r="1010">
      <c r="A1010" s="212"/>
      <c r="B1010" s="212"/>
      <c r="C1010" s="212"/>
      <c r="D1010" s="210"/>
      <c r="E1010" s="210"/>
      <c r="F1010" s="210"/>
      <c r="G1010" s="211"/>
      <c r="H1010" s="211"/>
      <c r="I1010" s="211"/>
      <c r="J1010" s="211"/>
      <c r="K1010" s="211"/>
      <c r="L1010" s="211"/>
      <c r="M1010" s="211"/>
      <c r="N1010" s="211"/>
      <c r="O1010" s="211"/>
    </row>
    <row r="1011">
      <c r="A1011" s="212"/>
      <c r="B1011" s="212"/>
      <c r="C1011" s="212"/>
      <c r="D1011" s="210"/>
      <c r="E1011" s="210"/>
      <c r="F1011" s="210"/>
      <c r="G1011" s="211"/>
      <c r="H1011" s="211"/>
      <c r="I1011" s="211"/>
      <c r="J1011" s="211"/>
      <c r="K1011" s="211"/>
      <c r="L1011" s="211"/>
      <c r="M1011" s="211"/>
      <c r="N1011" s="211"/>
      <c r="O1011" s="211"/>
    </row>
    <row r="1012">
      <c r="A1012" s="212"/>
      <c r="B1012" s="212"/>
      <c r="C1012" s="212"/>
      <c r="D1012" s="210"/>
      <c r="E1012" s="210"/>
      <c r="F1012" s="210"/>
      <c r="G1012" s="211"/>
      <c r="H1012" s="211"/>
      <c r="I1012" s="211"/>
      <c r="J1012" s="211"/>
      <c r="K1012" s="211"/>
      <c r="L1012" s="211"/>
      <c r="M1012" s="211"/>
      <c r="N1012" s="211"/>
      <c r="O1012" s="211"/>
    </row>
    <row r="1013">
      <c r="A1013" s="212"/>
      <c r="B1013" s="212"/>
      <c r="C1013" s="212"/>
      <c r="D1013" s="210"/>
      <c r="E1013" s="210"/>
      <c r="F1013" s="210"/>
      <c r="G1013" s="211"/>
      <c r="H1013" s="211"/>
      <c r="I1013" s="211"/>
      <c r="J1013" s="211"/>
      <c r="K1013" s="211"/>
      <c r="L1013" s="211"/>
      <c r="M1013" s="211"/>
      <c r="N1013" s="211"/>
      <c r="O1013" s="211"/>
    </row>
    <row r="1014">
      <c r="A1014" s="212"/>
      <c r="B1014" s="212"/>
      <c r="C1014" s="212"/>
      <c r="D1014" s="210"/>
      <c r="E1014" s="210"/>
      <c r="F1014" s="210"/>
      <c r="G1014" s="211"/>
      <c r="H1014" s="211"/>
      <c r="I1014" s="211"/>
      <c r="J1014" s="211"/>
      <c r="K1014" s="211"/>
      <c r="L1014" s="211"/>
      <c r="M1014" s="211"/>
      <c r="N1014" s="211"/>
      <c r="O1014" s="211"/>
    </row>
    <row r="1015">
      <c r="A1015" s="212"/>
      <c r="B1015" s="212"/>
      <c r="C1015" s="212"/>
      <c r="D1015" s="210"/>
      <c r="E1015" s="210"/>
      <c r="F1015" s="210"/>
      <c r="G1015" s="211"/>
      <c r="H1015" s="211"/>
      <c r="I1015" s="211"/>
      <c r="J1015" s="211"/>
      <c r="K1015" s="211"/>
      <c r="L1015" s="211"/>
      <c r="M1015" s="211"/>
      <c r="N1015" s="211"/>
      <c r="O1015" s="211"/>
    </row>
    <row r="1016">
      <c r="A1016" s="212"/>
      <c r="B1016" s="212"/>
      <c r="C1016" s="212"/>
      <c r="D1016" s="210"/>
      <c r="E1016" s="210"/>
      <c r="F1016" s="210"/>
      <c r="G1016" s="211"/>
      <c r="H1016" s="211"/>
      <c r="I1016" s="211"/>
      <c r="J1016" s="211"/>
      <c r="K1016" s="211"/>
      <c r="L1016" s="211"/>
      <c r="M1016" s="211"/>
      <c r="N1016" s="211"/>
      <c r="O1016" s="211"/>
    </row>
    <row r="1017">
      <c r="A1017" s="212"/>
      <c r="B1017" s="212"/>
      <c r="C1017" s="212"/>
      <c r="D1017" s="210"/>
      <c r="E1017" s="210"/>
      <c r="F1017" s="210"/>
      <c r="G1017" s="211"/>
      <c r="H1017" s="211"/>
      <c r="I1017" s="211"/>
      <c r="J1017" s="211"/>
      <c r="K1017" s="211"/>
      <c r="L1017" s="211"/>
      <c r="M1017" s="211"/>
      <c r="N1017" s="211"/>
      <c r="O1017" s="211"/>
    </row>
    <row r="1018">
      <c r="A1018" s="212"/>
      <c r="B1018" s="212"/>
      <c r="C1018" s="212"/>
      <c r="D1018" s="210"/>
      <c r="E1018" s="210"/>
      <c r="F1018" s="210"/>
      <c r="G1018" s="211"/>
      <c r="H1018" s="211"/>
      <c r="I1018" s="211"/>
      <c r="J1018" s="211"/>
      <c r="K1018" s="211"/>
      <c r="L1018" s="211"/>
      <c r="M1018" s="211"/>
      <c r="N1018" s="211"/>
      <c r="O1018" s="211"/>
    </row>
    <row r="1019">
      <c r="A1019" s="212"/>
      <c r="B1019" s="212"/>
      <c r="C1019" s="212"/>
      <c r="D1019" s="210"/>
      <c r="E1019" s="210"/>
      <c r="F1019" s="210"/>
      <c r="G1019" s="211"/>
      <c r="H1019" s="211"/>
      <c r="I1019" s="211"/>
      <c r="J1019" s="211"/>
      <c r="K1019" s="211"/>
      <c r="L1019" s="211"/>
      <c r="M1019" s="211"/>
      <c r="N1019" s="211"/>
      <c r="O1019" s="211"/>
    </row>
    <row r="1020">
      <c r="A1020" s="212"/>
      <c r="B1020" s="212"/>
      <c r="C1020" s="212"/>
      <c r="D1020" s="210"/>
      <c r="E1020" s="210"/>
      <c r="F1020" s="210"/>
      <c r="G1020" s="211"/>
      <c r="H1020" s="211"/>
      <c r="I1020" s="211"/>
      <c r="J1020" s="211"/>
      <c r="K1020" s="211"/>
      <c r="L1020" s="211"/>
      <c r="M1020" s="211"/>
      <c r="N1020" s="211"/>
      <c r="O1020" s="211"/>
    </row>
    <row r="1021">
      <c r="A1021" s="212"/>
      <c r="B1021" s="212"/>
      <c r="C1021" s="212"/>
      <c r="D1021" s="210"/>
      <c r="E1021" s="210"/>
      <c r="F1021" s="210"/>
      <c r="G1021" s="211"/>
      <c r="H1021" s="211"/>
      <c r="I1021" s="211"/>
      <c r="J1021" s="211"/>
      <c r="K1021" s="211"/>
      <c r="L1021" s="211"/>
      <c r="M1021" s="211"/>
      <c r="N1021" s="211"/>
      <c r="O1021" s="211"/>
    </row>
    <row r="1022">
      <c r="A1022" s="212"/>
      <c r="B1022" s="212"/>
      <c r="C1022" s="212"/>
      <c r="D1022" s="210"/>
      <c r="E1022" s="210"/>
      <c r="F1022" s="210"/>
      <c r="G1022" s="211"/>
      <c r="H1022" s="211"/>
      <c r="I1022" s="211"/>
      <c r="J1022" s="211"/>
      <c r="K1022" s="211"/>
      <c r="L1022" s="211"/>
      <c r="M1022" s="211"/>
      <c r="N1022" s="211"/>
      <c r="O1022" s="211"/>
    </row>
    <row r="1023">
      <c r="A1023" s="212"/>
      <c r="B1023" s="212"/>
      <c r="C1023" s="212"/>
      <c r="D1023" s="210"/>
      <c r="E1023" s="210"/>
      <c r="F1023" s="210"/>
      <c r="G1023" s="211"/>
      <c r="H1023" s="211"/>
      <c r="I1023" s="211"/>
      <c r="J1023" s="211"/>
      <c r="K1023" s="211"/>
      <c r="L1023" s="211"/>
      <c r="M1023" s="211"/>
      <c r="N1023" s="211"/>
      <c r="O1023" s="211"/>
    </row>
    <row r="1024">
      <c r="A1024" s="212"/>
      <c r="B1024" s="212"/>
      <c r="C1024" s="212"/>
      <c r="D1024" s="210"/>
      <c r="E1024" s="210"/>
      <c r="F1024" s="210"/>
      <c r="G1024" s="211"/>
      <c r="H1024" s="211"/>
      <c r="I1024" s="211"/>
      <c r="J1024" s="211"/>
      <c r="K1024" s="211"/>
      <c r="L1024" s="211"/>
      <c r="M1024" s="211"/>
      <c r="N1024" s="211"/>
      <c r="O1024" s="211"/>
    </row>
    <row r="1025">
      <c r="A1025" s="212"/>
      <c r="B1025" s="212"/>
      <c r="C1025" s="212"/>
      <c r="D1025" s="210"/>
      <c r="E1025" s="210"/>
      <c r="F1025" s="210"/>
      <c r="G1025" s="211"/>
      <c r="H1025" s="211"/>
      <c r="I1025" s="211"/>
      <c r="J1025" s="211"/>
      <c r="K1025" s="211"/>
      <c r="L1025" s="211"/>
      <c r="M1025" s="211"/>
      <c r="N1025" s="211"/>
      <c r="O1025" s="211"/>
    </row>
    <row r="1026">
      <c r="A1026" s="212"/>
      <c r="B1026" s="212"/>
      <c r="C1026" s="212"/>
      <c r="D1026" s="210"/>
      <c r="E1026" s="210"/>
      <c r="F1026" s="210"/>
      <c r="G1026" s="211"/>
      <c r="H1026" s="211"/>
      <c r="I1026" s="211"/>
      <c r="J1026" s="211"/>
      <c r="K1026" s="211"/>
      <c r="L1026" s="211"/>
      <c r="M1026" s="211"/>
      <c r="N1026" s="211"/>
      <c r="O1026" s="211"/>
    </row>
    <row r="1027">
      <c r="A1027" s="212"/>
      <c r="B1027" s="212"/>
      <c r="C1027" s="212"/>
      <c r="D1027" s="210"/>
      <c r="E1027" s="210"/>
      <c r="F1027" s="210"/>
      <c r="G1027" s="211"/>
      <c r="H1027" s="211"/>
      <c r="I1027" s="211"/>
      <c r="J1027" s="211"/>
      <c r="K1027" s="211"/>
      <c r="L1027" s="211"/>
      <c r="M1027" s="211"/>
      <c r="N1027" s="211"/>
      <c r="O1027" s="211"/>
    </row>
    <row r="1028">
      <c r="A1028" s="212"/>
      <c r="B1028" s="212"/>
      <c r="C1028" s="212"/>
      <c r="D1028" s="210"/>
      <c r="E1028" s="210"/>
      <c r="F1028" s="210"/>
      <c r="G1028" s="211"/>
      <c r="H1028" s="211"/>
      <c r="I1028" s="211"/>
      <c r="J1028" s="211"/>
      <c r="K1028" s="211"/>
      <c r="L1028" s="211"/>
      <c r="M1028" s="211"/>
      <c r="N1028" s="211"/>
      <c r="O1028" s="211"/>
    </row>
    <row r="1029">
      <c r="A1029" s="212"/>
      <c r="B1029" s="212"/>
      <c r="C1029" s="212"/>
      <c r="D1029" s="210"/>
      <c r="E1029" s="210"/>
      <c r="F1029" s="210"/>
      <c r="G1029" s="211"/>
      <c r="H1029" s="211"/>
      <c r="I1029" s="211"/>
      <c r="J1029" s="211"/>
      <c r="K1029" s="211"/>
      <c r="L1029" s="211"/>
      <c r="M1029" s="211"/>
      <c r="N1029" s="211"/>
      <c r="O1029" s="211"/>
    </row>
    <row r="1030">
      <c r="A1030" s="212"/>
      <c r="B1030" s="212"/>
      <c r="C1030" s="212"/>
      <c r="D1030" s="210"/>
      <c r="E1030" s="210"/>
      <c r="F1030" s="210"/>
      <c r="G1030" s="211"/>
      <c r="H1030" s="211"/>
      <c r="I1030" s="211"/>
      <c r="J1030" s="211"/>
      <c r="K1030" s="211"/>
      <c r="L1030" s="211"/>
      <c r="M1030" s="211"/>
      <c r="N1030" s="211"/>
      <c r="O1030" s="211"/>
    </row>
    <row r="1031">
      <c r="A1031" s="212"/>
      <c r="B1031" s="212"/>
      <c r="C1031" s="212"/>
      <c r="D1031" s="210"/>
      <c r="E1031" s="210"/>
      <c r="F1031" s="210"/>
      <c r="G1031" s="211"/>
      <c r="H1031" s="211"/>
      <c r="I1031" s="211"/>
      <c r="J1031" s="211"/>
      <c r="K1031" s="211"/>
      <c r="L1031" s="211"/>
      <c r="M1031" s="211"/>
      <c r="N1031" s="211"/>
      <c r="O1031" s="211"/>
    </row>
    <row r="1032">
      <c r="A1032" s="212"/>
      <c r="B1032" s="212"/>
      <c r="C1032" s="212"/>
      <c r="D1032" s="210"/>
      <c r="E1032" s="210"/>
      <c r="F1032" s="210"/>
      <c r="G1032" s="211"/>
      <c r="H1032" s="211"/>
      <c r="I1032" s="211"/>
      <c r="J1032" s="211"/>
      <c r="K1032" s="211"/>
      <c r="L1032" s="211"/>
      <c r="M1032" s="211"/>
      <c r="N1032" s="211"/>
      <c r="O1032" s="211"/>
    </row>
    <row r="1033">
      <c r="A1033" s="212"/>
      <c r="B1033" s="212"/>
      <c r="C1033" s="212"/>
      <c r="D1033" s="210"/>
      <c r="E1033" s="210"/>
      <c r="F1033" s="210"/>
      <c r="G1033" s="211"/>
      <c r="H1033" s="211"/>
      <c r="I1033" s="211"/>
      <c r="J1033" s="211"/>
      <c r="K1033" s="211"/>
      <c r="L1033" s="211"/>
      <c r="M1033" s="211"/>
      <c r="N1033" s="211"/>
      <c r="O1033" s="211"/>
    </row>
    <row r="1034">
      <c r="A1034" s="212"/>
      <c r="B1034" s="212"/>
      <c r="C1034" s="212"/>
      <c r="D1034" s="210"/>
      <c r="E1034" s="210"/>
      <c r="F1034" s="210"/>
      <c r="G1034" s="211"/>
      <c r="H1034" s="211"/>
      <c r="I1034" s="211"/>
      <c r="J1034" s="211"/>
      <c r="K1034" s="211"/>
      <c r="L1034" s="211"/>
      <c r="M1034" s="211"/>
      <c r="N1034" s="211"/>
      <c r="O1034" s="211"/>
    </row>
    <row r="1035">
      <c r="A1035" s="212"/>
      <c r="B1035" s="212"/>
      <c r="C1035" s="212"/>
      <c r="D1035" s="210"/>
      <c r="E1035" s="210"/>
      <c r="F1035" s="210"/>
      <c r="G1035" s="211"/>
      <c r="H1035" s="211"/>
      <c r="I1035" s="211"/>
      <c r="J1035" s="211"/>
      <c r="K1035" s="211"/>
      <c r="L1035" s="211"/>
      <c r="M1035" s="211"/>
      <c r="N1035" s="211"/>
      <c r="O1035" s="211"/>
    </row>
    <row r="1036">
      <c r="A1036" s="212"/>
      <c r="B1036" s="212"/>
      <c r="C1036" s="212"/>
      <c r="D1036" s="210"/>
      <c r="E1036" s="210"/>
      <c r="F1036" s="210"/>
      <c r="G1036" s="211"/>
      <c r="H1036" s="211"/>
      <c r="I1036" s="211"/>
      <c r="J1036" s="211"/>
      <c r="K1036" s="211"/>
      <c r="L1036" s="211"/>
      <c r="M1036" s="211"/>
      <c r="N1036" s="211"/>
      <c r="O1036" s="211"/>
    </row>
    <row r="1037">
      <c r="A1037" s="212"/>
      <c r="B1037" s="212"/>
      <c r="C1037" s="212"/>
      <c r="D1037" s="210"/>
      <c r="E1037" s="210"/>
      <c r="F1037" s="210"/>
      <c r="G1037" s="211"/>
      <c r="H1037" s="211"/>
      <c r="I1037" s="211"/>
      <c r="J1037" s="211"/>
      <c r="K1037" s="211"/>
      <c r="L1037" s="211"/>
      <c r="M1037" s="211"/>
      <c r="N1037" s="211"/>
      <c r="O1037" s="211"/>
    </row>
    <row r="1038">
      <c r="A1038" s="212"/>
      <c r="B1038" s="212"/>
      <c r="C1038" s="212"/>
      <c r="D1038" s="210"/>
      <c r="E1038" s="210"/>
      <c r="F1038" s="210"/>
      <c r="G1038" s="211"/>
      <c r="H1038" s="211"/>
      <c r="I1038" s="211"/>
      <c r="J1038" s="211"/>
      <c r="K1038" s="211"/>
      <c r="L1038" s="211"/>
      <c r="M1038" s="211"/>
      <c r="N1038" s="211"/>
      <c r="O1038" s="211"/>
    </row>
    <row r="1039">
      <c r="A1039" s="212"/>
      <c r="B1039" s="212"/>
      <c r="C1039" s="212"/>
      <c r="D1039" s="210"/>
      <c r="E1039" s="210"/>
      <c r="F1039" s="210"/>
      <c r="G1039" s="211"/>
      <c r="H1039" s="211"/>
      <c r="I1039" s="211"/>
      <c r="J1039" s="211"/>
      <c r="K1039" s="211"/>
      <c r="L1039" s="211"/>
      <c r="M1039" s="211"/>
      <c r="N1039" s="211"/>
      <c r="O1039" s="211"/>
    </row>
    <row r="1040">
      <c r="A1040" s="212"/>
      <c r="B1040" s="212"/>
      <c r="C1040" s="212"/>
      <c r="D1040" s="210"/>
      <c r="E1040" s="210"/>
      <c r="F1040" s="210"/>
      <c r="G1040" s="211"/>
      <c r="H1040" s="211"/>
      <c r="I1040" s="211"/>
      <c r="J1040" s="211"/>
      <c r="K1040" s="211"/>
      <c r="L1040" s="211"/>
      <c r="M1040" s="211"/>
      <c r="N1040" s="211"/>
      <c r="O1040" s="211"/>
    </row>
    <row r="1041">
      <c r="A1041" s="212"/>
      <c r="B1041" s="212"/>
      <c r="C1041" s="212"/>
      <c r="D1041" s="210"/>
      <c r="E1041" s="210"/>
      <c r="F1041" s="210"/>
      <c r="G1041" s="211"/>
      <c r="H1041" s="211"/>
      <c r="I1041" s="211"/>
      <c r="J1041" s="211"/>
      <c r="K1041" s="211"/>
      <c r="L1041" s="211"/>
      <c r="M1041" s="211"/>
      <c r="N1041" s="211"/>
      <c r="O1041" s="211"/>
    </row>
    <row r="1042">
      <c r="A1042" s="212"/>
      <c r="B1042" s="212"/>
      <c r="C1042" s="212"/>
      <c r="D1042" s="210"/>
      <c r="E1042" s="210"/>
      <c r="F1042" s="210"/>
      <c r="G1042" s="211"/>
      <c r="H1042" s="211"/>
      <c r="I1042" s="211"/>
      <c r="J1042" s="211"/>
      <c r="K1042" s="211"/>
      <c r="L1042" s="211"/>
      <c r="M1042" s="211"/>
      <c r="N1042" s="211"/>
      <c r="O1042" s="211"/>
    </row>
    <row r="1043">
      <c r="A1043" s="212"/>
      <c r="B1043" s="212"/>
      <c r="C1043" s="212"/>
      <c r="D1043" s="210"/>
      <c r="E1043" s="210"/>
      <c r="F1043" s="210"/>
      <c r="G1043" s="211"/>
      <c r="H1043" s="211"/>
      <c r="I1043" s="211"/>
      <c r="J1043" s="211"/>
      <c r="K1043" s="211"/>
      <c r="L1043" s="211"/>
      <c r="M1043" s="211"/>
      <c r="N1043" s="211"/>
      <c r="O1043" s="211"/>
    </row>
    <row r="1044">
      <c r="A1044" s="212"/>
      <c r="B1044" s="212"/>
      <c r="C1044" s="212"/>
      <c r="D1044" s="210"/>
      <c r="E1044" s="210"/>
      <c r="F1044" s="210"/>
      <c r="G1044" s="211"/>
      <c r="H1044" s="211"/>
      <c r="I1044" s="211"/>
      <c r="J1044" s="211"/>
      <c r="K1044" s="211"/>
      <c r="L1044" s="211"/>
      <c r="M1044" s="211"/>
      <c r="N1044" s="211"/>
      <c r="O1044" s="211"/>
    </row>
    <row r="1045">
      <c r="A1045" s="212"/>
      <c r="B1045" s="212"/>
      <c r="C1045" s="212"/>
      <c r="D1045" s="210"/>
      <c r="E1045" s="210"/>
      <c r="F1045" s="210"/>
      <c r="G1045" s="211"/>
      <c r="H1045" s="211"/>
      <c r="I1045" s="211"/>
      <c r="J1045" s="211"/>
      <c r="K1045" s="211"/>
      <c r="L1045" s="211"/>
      <c r="M1045" s="211"/>
      <c r="N1045" s="211"/>
      <c r="O1045" s="211"/>
    </row>
    <row r="1046">
      <c r="A1046" s="212"/>
      <c r="B1046" s="212"/>
      <c r="C1046" s="212"/>
      <c r="D1046" s="210"/>
      <c r="E1046" s="210"/>
      <c r="F1046" s="210"/>
      <c r="G1046" s="211"/>
      <c r="H1046" s="211"/>
      <c r="I1046" s="211"/>
      <c r="J1046" s="211"/>
      <c r="K1046" s="211"/>
      <c r="L1046" s="211"/>
      <c r="M1046" s="211"/>
      <c r="N1046" s="211"/>
      <c r="O1046" s="211"/>
    </row>
    <row r="1047">
      <c r="A1047" s="212"/>
      <c r="B1047" s="212"/>
      <c r="C1047" s="212"/>
      <c r="D1047" s="210"/>
      <c r="E1047" s="210"/>
      <c r="F1047" s="210"/>
      <c r="G1047" s="211"/>
      <c r="H1047" s="211"/>
      <c r="I1047" s="211"/>
      <c r="J1047" s="211"/>
      <c r="K1047" s="211"/>
      <c r="L1047" s="211"/>
      <c r="M1047" s="211"/>
      <c r="N1047" s="211"/>
      <c r="O1047" s="211"/>
    </row>
    <row r="1048">
      <c r="A1048" s="212"/>
      <c r="B1048" s="212"/>
      <c r="C1048" s="212"/>
      <c r="D1048" s="210"/>
      <c r="E1048" s="210"/>
      <c r="F1048" s="210"/>
      <c r="G1048" s="211"/>
      <c r="H1048" s="211"/>
      <c r="I1048" s="211"/>
      <c r="J1048" s="211"/>
      <c r="K1048" s="211"/>
      <c r="L1048" s="211"/>
      <c r="M1048" s="211"/>
      <c r="N1048" s="211"/>
      <c r="O1048" s="211"/>
    </row>
    <row r="1049">
      <c r="A1049" s="212"/>
      <c r="B1049" s="212"/>
      <c r="C1049" s="212"/>
      <c r="D1049" s="210"/>
      <c r="E1049" s="210"/>
      <c r="F1049" s="210"/>
      <c r="G1049" s="211"/>
      <c r="H1049" s="211"/>
      <c r="I1049" s="211"/>
      <c r="J1049" s="211"/>
      <c r="K1049" s="211"/>
      <c r="L1049" s="211"/>
      <c r="M1049" s="211"/>
      <c r="N1049" s="211"/>
      <c r="O1049" s="211"/>
    </row>
    <row r="1050">
      <c r="A1050" s="212"/>
      <c r="B1050" s="212"/>
      <c r="C1050" s="212"/>
      <c r="D1050" s="210"/>
      <c r="E1050" s="210"/>
      <c r="F1050" s="210"/>
      <c r="G1050" s="211"/>
      <c r="H1050" s="211"/>
      <c r="I1050" s="211"/>
      <c r="J1050" s="211"/>
      <c r="K1050" s="211"/>
      <c r="L1050" s="211"/>
      <c r="M1050" s="211"/>
      <c r="N1050" s="211"/>
      <c r="O1050" s="211"/>
    </row>
    <row r="1051">
      <c r="A1051" s="212"/>
      <c r="B1051" s="212"/>
      <c r="C1051" s="212"/>
      <c r="D1051" s="210"/>
      <c r="E1051" s="210"/>
      <c r="F1051" s="210"/>
      <c r="G1051" s="211"/>
      <c r="H1051" s="211"/>
      <c r="I1051" s="211"/>
      <c r="J1051" s="211"/>
      <c r="K1051" s="211"/>
      <c r="L1051" s="211"/>
      <c r="M1051" s="211"/>
      <c r="N1051" s="211"/>
      <c r="O1051" s="211"/>
    </row>
    <row r="1052">
      <c r="A1052" s="212"/>
      <c r="B1052" s="212"/>
      <c r="C1052" s="212"/>
      <c r="D1052" s="210"/>
      <c r="E1052" s="210"/>
      <c r="F1052" s="210"/>
      <c r="G1052" s="211"/>
      <c r="H1052" s="211"/>
      <c r="I1052" s="211"/>
      <c r="J1052" s="211"/>
      <c r="K1052" s="211"/>
      <c r="L1052" s="211"/>
      <c r="M1052" s="211"/>
      <c r="N1052" s="211"/>
      <c r="O1052" s="211"/>
    </row>
    <row r="1053">
      <c r="A1053" s="212"/>
      <c r="B1053" s="212"/>
      <c r="C1053" s="212"/>
      <c r="D1053" s="210"/>
      <c r="E1053" s="210"/>
      <c r="F1053" s="210"/>
      <c r="G1053" s="211"/>
      <c r="H1053" s="211"/>
      <c r="I1053" s="211"/>
      <c r="J1053" s="211"/>
      <c r="K1053" s="211"/>
      <c r="L1053" s="211"/>
      <c r="M1053" s="211"/>
      <c r="N1053" s="211"/>
      <c r="O1053" s="211"/>
    </row>
    <row r="1054">
      <c r="A1054" s="212"/>
      <c r="B1054" s="212"/>
      <c r="C1054" s="212"/>
      <c r="D1054" s="210"/>
      <c r="E1054" s="210"/>
      <c r="F1054" s="210"/>
      <c r="G1054" s="211"/>
      <c r="H1054" s="211"/>
      <c r="I1054" s="211"/>
      <c r="J1054" s="211"/>
      <c r="K1054" s="211"/>
      <c r="L1054" s="211"/>
      <c r="M1054" s="211"/>
      <c r="N1054" s="211"/>
      <c r="O1054" s="211"/>
    </row>
    <row r="1055">
      <c r="A1055" s="212"/>
      <c r="B1055" s="212"/>
      <c r="C1055" s="212"/>
      <c r="D1055" s="210"/>
      <c r="E1055" s="210"/>
      <c r="F1055" s="210"/>
      <c r="G1055" s="211"/>
      <c r="H1055" s="211"/>
      <c r="I1055" s="211"/>
      <c r="J1055" s="211"/>
      <c r="K1055" s="211"/>
      <c r="L1055" s="211"/>
      <c r="M1055" s="211"/>
      <c r="N1055" s="211"/>
      <c r="O1055" s="211"/>
    </row>
    <row r="1056">
      <c r="A1056" s="212"/>
      <c r="B1056" s="212"/>
      <c r="C1056" s="212"/>
      <c r="D1056" s="210"/>
      <c r="E1056" s="210"/>
      <c r="F1056" s="210"/>
      <c r="G1056" s="211"/>
      <c r="H1056" s="211"/>
      <c r="I1056" s="211"/>
      <c r="J1056" s="211"/>
      <c r="K1056" s="211"/>
      <c r="L1056" s="211"/>
      <c r="M1056" s="211"/>
      <c r="N1056" s="211"/>
      <c r="O1056" s="211"/>
    </row>
    <row r="1057">
      <c r="A1057" s="212"/>
      <c r="B1057" s="212"/>
      <c r="C1057" s="212"/>
      <c r="D1057" s="210"/>
      <c r="E1057" s="210"/>
      <c r="F1057" s="210"/>
      <c r="G1057" s="211"/>
      <c r="H1057" s="211"/>
      <c r="I1057" s="211"/>
      <c r="J1057" s="211"/>
      <c r="K1057" s="211"/>
      <c r="L1057" s="211"/>
      <c r="M1057" s="211"/>
      <c r="N1057" s="211"/>
      <c r="O1057" s="211"/>
    </row>
    <row r="1058">
      <c r="A1058" s="212"/>
      <c r="B1058" s="212"/>
      <c r="C1058" s="212"/>
      <c r="D1058" s="210"/>
      <c r="E1058" s="210"/>
      <c r="F1058" s="210"/>
      <c r="G1058" s="211"/>
      <c r="H1058" s="211"/>
      <c r="I1058" s="211"/>
      <c r="J1058" s="211"/>
      <c r="K1058" s="211"/>
      <c r="L1058" s="211"/>
      <c r="M1058" s="211"/>
      <c r="N1058" s="211"/>
      <c r="O1058" s="211"/>
    </row>
    <row r="1059">
      <c r="A1059" s="212"/>
      <c r="B1059" s="212"/>
      <c r="C1059" s="212"/>
      <c r="D1059" s="210"/>
      <c r="E1059" s="210"/>
      <c r="F1059" s="210"/>
      <c r="G1059" s="211"/>
      <c r="H1059" s="211"/>
      <c r="I1059" s="211"/>
      <c r="J1059" s="211"/>
      <c r="K1059" s="211"/>
      <c r="L1059" s="211"/>
      <c r="M1059" s="211"/>
      <c r="N1059" s="211"/>
      <c r="O1059" s="211"/>
    </row>
    <row r="1060">
      <c r="A1060" s="212"/>
      <c r="B1060" s="212"/>
      <c r="C1060" s="212"/>
      <c r="D1060" s="210"/>
      <c r="E1060" s="210"/>
      <c r="F1060" s="210"/>
      <c r="G1060" s="211"/>
      <c r="H1060" s="211"/>
      <c r="I1060" s="211"/>
      <c r="J1060" s="211"/>
      <c r="K1060" s="211"/>
      <c r="L1060" s="211"/>
      <c r="M1060" s="211"/>
      <c r="N1060" s="211"/>
      <c r="O1060" s="211"/>
    </row>
    <row r="1061">
      <c r="A1061" s="212"/>
      <c r="B1061" s="212"/>
      <c r="C1061" s="212"/>
      <c r="D1061" s="210"/>
      <c r="E1061" s="210"/>
      <c r="F1061" s="210"/>
      <c r="G1061" s="211"/>
      <c r="H1061" s="211"/>
      <c r="I1061" s="211"/>
      <c r="J1061" s="211"/>
      <c r="K1061" s="211"/>
      <c r="L1061" s="211"/>
      <c r="M1061" s="211"/>
      <c r="N1061" s="211"/>
      <c r="O1061" s="211"/>
    </row>
    <row r="1062">
      <c r="A1062" s="212"/>
      <c r="B1062" s="212"/>
      <c r="C1062" s="212"/>
      <c r="D1062" s="210"/>
      <c r="E1062" s="210"/>
      <c r="F1062" s="210"/>
      <c r="G1062" s="211"/>
      <c r="H1062" s="211"/>
      <c r="I1062" s="211"/>
      <c r="J1062" s="211"/>
      <c r="K1062" s="211"/>
      <c r="L1062" s="211"/>
      <c r="M1062" s="211"/>
      <c r="N1062" s="211"/>
      <c r="O1062" s="211"/>
    </row>
    <row r="1063">
      <c r="A1063" s="212"/>
      <c r="B1063" s="212"/>
      <c r="C1063" s="212"/>
      <c r="D1063" s="210"/>
      <c r="E1063" s="210"/>
      <c r="F1063" s="210"/>
      <c r="G1063" s="211"/>
      <c r="H1063" s="211"/>
      <c r="I1063" s="211"/>
      <c r="J1063" s="211"/>
      <c r="K1063" s="211"/>
      <c r="L1063" s="211"/>
      <c r="M1063" s="211"/>
      <c r="N1063" s="211"/>
      <c r="O1063" s="211"/>
    </row>
    <row r="1064">
      <c r="A1064" s="212"/>
      <c r="B1064" s="212"/>
      <c r="C1064" s="212"/>
      <c r="D1064" s="210"/>
      <c r="E1064" s="210"/>
      <c r="F1064" s="210"/>
      <c r="G1064" s="211"/>
      <c r="H1064" s="211"/>
      <c r="I1064" s="211"/>
      <c r="J1064" s="211"/>
      <c r="K1064" s="211"/>
      <c r="L1064" s="211"/>
      <c r="M1064" s="211"/>
      <c r="N1064" s="211"/>
      <c r="O1064" s="211"/>
    </row>
    <row r="1065">
      <c r="A1065" s="212"/>
      <c r="B1065" s="212"/>
      <c r="C1065" s="212"/>
      <c r="D1065" s="210"/>
      <c r="E1065" s="210"/>
      <c r="F1065" s="210"/>
      <c r="G1065" s="211"/>
      <c r="H1065" s="211"/>
      <c r="I1065" s="211"/>
      <c r="J1065" s="211"/>
      <c r="K1065" s="211"/>
      <c r="L1065" s="211"/>
      <c r="M1065" s="211"/>
      <c r="N1065" s="211"/>
      <c r="O1065" s="211"/>
    </row>
    <row r="1066">
      <c r="A1066" s="212"/>
      <c r="B1066" s="212"/>
      <c r="C1066" s="212"/>
      <c r="D1066" s="210"/>
      <c r="E1066" s="210"/>
      <c r="F1066" s="210"/>
      <c r="G1066" s="211"/>
      <c r="H1066" s="211"/>
      <c r="I1066" s="211"/>
      <c r="J1066" s="211"/>
      <c r="K1066" s="211"/>
      <c r="L1066" s="211"/>
      <c r="M1066" s="211"/>
      <c r="N1066" s="211"/>
      <c r="O1066" s="211"/>
    </row>
    <row r="1067">
      <c r="A1067" s="212"/>
      <c r="B1067" s="212"/>
      <c r="C1067" s="212"/>
      <c r="D1067" s="210"/>
      <c r="E1067" s="210"/>
      <c r="F1067" s="210"/>
      <c r="G1067" s="211"/>
      <c r="H1067" s="211"/>
      <c r="I1067" s="211"/>
      <c r="J1067" s="211"/>
      <c r="K1067" s="211"/>
      <c r="L1067" s="211"/>
      <c r="M1067" s="211"/>
      <c r="N1067" s="211"/>
      <c r="O1067" s="211"/>
    </row>
    <row r="1068">
      <c r="A1068" s="212"/>
      <c r="B1068" s="212"/>
      <c r="C1068" s="212"/>
      <c r="D1068" s="210"/>
      <c r="E1068" s="210"/>
      <c r="F1068" s="210"/>
      <c r="G1068" s="211"/>
      <c r="H1068" s="211"/>
      <c r="I1068" s="211"/>
      <c r="J1068" s="211"/>
      <c r="K1068" s="211"/>
      <c r="L1068" s="211"/>
      <c r="M1068" s="211"/>
      <c r="N1068" s="211"/>
      <c r="O1068" s="211"/>
    </row>
    <row r="1069">
      <c r="A1069" s="212"/>
      <c r="B1069" s="212"/>
      <c r="C1069" s="212"/>
      <c r="D1069" s="210"/>
      <c r="E1069" s="210"/>
      <c r="F1069" s="210"/>
      <c r="G1069" s="211"/>
      <c r="H1069" s="211"/>
      <c r="I1069" s="211"/>
      <c r="J1069" s="211"/>
      <c r="K1069" s="211"/>
      <c r="L1069" s="211"/>
      <c r="M1069" s="211"/>
      <c r="N1069" s="211"/>
      <c r="O1069" s="211"/>
    </row>
    <row r="1070">
      <c r="A1070" s="212"/>
      <c r="B1070" s="212"/>
      <c r="C1070" s="212"/>
      <c r="D1070" s="210"/>
      <c r="E1070" s="210"/>
      <c r="F1070" s="210"/>
      <c r="G1070" s="211"/>
      <c r="H1070" s="211"/>
      <c r="I1070" s="211"/>
      <c r="J1070" s="211"/>
      <c r="K1070" s="211"/>
      <c r="L1070" s="211"/>
      <c r="M1070" s="211"/>
      <c r="N1070" s="211"/>
      <c r="O1070" s="211"/>
    </row>
    <row r="1071">
      <c r="A1071" s="212"/>
      <c r="B1071" s="212"/>
      <c r="C1071" s="212"/>
      <c r="D1071" s="210"/>
      <c r="E1071" s="210"/>
      <c r="F1071" s="210"/>
      <c r="G1071" s="211"/>
      <c r="H1071" s="211"/>
      <c r="I1071" s="211"/>
      <c r="J1071" s="211"/>
      <c r="K1071" s="211"/>
      <c r="L1071" s="211"/>
      <c r="M1071" s="211"/>
      <c r="N1071" s="211"/>
      <c r="O1071" s="211"/>
    </row>
    <row r="1072">
      <c r="A1072" s="212"/>
      <c r="B1072" s="212"/>
      <c r="C1072" s="212"/>
      <c r="D1072" s="210"/>
      <c r="E1072" s="210"/>
      <c r="F1072" s="210"/>
      <c r="G1072" s="211"/>
      <c r="H1072" s="211"/>
      <c r="I1072" s="211"/>
      <c r="J1072" s="211"/>
      <c r="K1072" s="211"/>
      <c r="L1072" s="211"/>
      <c r="M1072" s="211"/>
      <c r="N1072" s="211"/>
      <c r="O1072" s="211"/>
    </row>
    <row r="1073">
      <c r="A1073" s="212"/>
      <c r="B1073" s="212"/>
      <c r="C1073" s="212"/>
      <c r="D1073" s="210"/>
      <c r="E1073" s="210"/>
      <c r="F1073" s="210"/>
      <c r="G1073" s="211"/>
      <c r="H1073" s="211"/>
      <c r="I1073" s="211"/>
      <c r="J1073" s="211"/>
      <c r="K1073" s="211"/>
      <c r="L1073" s="211"/>
      <c r="M1073" s="211"/>
      <c r="N1073" s="211"/>
      <c r="O1073" s="211"/>
    </row>
    <row r="1074">
      <c r="A1074" s="212"/>
      <c r="B1074" s="212"/>
      <c r="C1074" s="212"/>
      <c r="D1074" s="210"/>
      <c r="E1074" s="210"/>
      <c r="F1074" s="210"/>
      <c r="G1074" s="211"/>
      <c r="H1074" s="211"/>
      <c r="I1074" s="211"/>
      <c r="J1074" s="211"/>
      <c r="K1074" s="211"/>
      <c r="L1074" s="211"/>
      <c r="M1074" s="211"/>
      <c r="N1074" s="211"/>
      <c r="O1074" s="211"/>
    </row>
    <row r="1075">
      <c r="A1075" s="212"/>
      <c r="B1075" s="212"/>
      <c r="C1075" s="212"/>
      <c r="D1075" s="210"/>
      <c r="E1075" s="210"/>
      <c r="F1075" s="210"/>
      <c r="G1075" s="211"/>
      <c r="H1075" s="211"/>
      <c r="I1075" s="211"/>
      <c r="J1075" s="211"/>
      <c r="K1075" s="211"/>
      <c r="L1075" s="211"/>
      <c r="M1075" s="211"/>
      <c r="N1075" s="211"/>
      <c r="O1075" s="211"/>
    </row>
    <row r="1076">
      <c r="A1076" s="212"/>
      <c r="B1076" s="212"/>
      <c r="C1076" s="212"/>
      <c r="D1076" s="210"/>
      <c r="E1076" s="210"/>
      <c r="F1076" s="210"/>
      <c r="G1076" s="211"/>
      <c r="H1076" s="211"/>
      <c r="I1076" s="211"/>
      <c r="J1076" s="211"/>
      <c r="K1076" s="211"/>
      <c r="L1076" s="211"/>
      <c r="M1076" s="211"/>
      <c r="N1076" s="211"/>
      <c r="O1076" s="211"/>
    </row>
    <row r="1077">
      <c r="A1077" s="212"/>
      <c r="B1077" s="212"/>
      <c r="C1077" s="212"/>
      <c r="D1077" s="210"/>
      <c r="E1077" s="210"/>
      <c r="F1077" s="210"/>
      <c r="G1077" s="211"/>
      <c r="H1077" s="211"/>
      <c r="I1077" s="211"/>
      <c r="J1077" s="211"/>
      <c r="K1077" s="211"/>
      <c r="L1077" s="211"/>
      <c r="M1077" s="211"/>
      <c r="N1077" s="211"/>
      <c r="O1077" s="211"/>
    </row>
    <row r="1078">
      <c r="A1078" s="212"/>
      <c r="B1078" s="212"/>
      <c r="C1078" s="212"/>
      <c r="D1078" s="210"/>
      <c r="E1078" s="210"/>
      <c r="F1078" s="210"/>
      <c r="G1078" s="211"/>
      <c r="H1078" s="211"/>
      <c r="I1078" s="211"/>
      <c r="J1078" s="211"/>
      <c r="K1078" s="211"/>
      <c r="L1078" s="211"/>
      <c r="M1078" s="211"/>
      <c r="N1078" s="211"/>
      <c r="O1078" s="211"/>
    </row>
    <row r="1079">
      <c r="A1079" s="212"/>
      <c r="B1079" s="212"/>
      <c r="C1079" s="212"/>
      <c r="D1079" s="210"/>
      <c r="E1079" s="210"/>
      <c r="F1079" s="210"/>
      <c r="G1079" s="211"/>
      <c r="H1079" s="211"/>
      <c r="I1079" s="211"/>
      <c r="J1079" s="211"/>
      <c r="K1079" s="211"/>
      <c r="L1079" s="211"/>
      <c r="M1079" s="211"/>
      <c r="N1079" s="211"/>
      <c r="O1079" s="211"/>
    </row>
    <row r="1080">
      <c r="A1080" s="212"/>
      <c r="B1080" s="212"/>
      <c r="C1080" s="212"/>
      <c r="D1080" s="210"/>
      <c r="E1080" s="210"/>
      <c r="F1080" s="210"/>
      <c r="G1080" s="211"/>
      <c r="H1080" s="211"/>
      <c r="I1080" s="211"/>
      <c r="J1080" s="211"/>
      <c r="K1080" s="211"/>
      <c r="L1080" s="211"/>
      <c r="M1080" s="211"/>
      <c r="N1080" s="211"/>
      <c r="O1080" s="211"/>
    </row>
    <row r="1081">
      <c r="A1081" s="212"/>
      <c r="B1081" s="212"/>
      <c r="C1081" s="212"/>
      <c r="D1081" s="210"/>
      <c r="E1081" s="210"/>
      <c r="F1081" s="210"/>
      <c r="G1081" s="211"/>
      <c r="H1081" s="211"/>
      <c r="I1081" s="211"/>
      <c r="J1081" s="211"/>
      <c r="K1081" s="211"/>
      <c r="L1081" s="211"/>
      <c r="M1081" s="211"/>
      <c r="N1081" s="211"/>
      <c r="O1081" s="211"/>
    </row>
    <row r="1082">
      <c r="A1082" s="212"/>
      <c r="B1082" s="212"/>
      <c r="C1082" s="212"/>
      <c r="D1082" s="210"/>
      <c r="E1082" s="210"/>
      <c r="F1082" s="210"/>
      <c r="G1082" s="211"/>
      <c r="H1082" s="211"/>
      <c r="I1082" s="211"/>
      <c r="J1082" s="211"/>
      <c r="K1082" s="211"/>
      <c r="L1082" s="211"/>
      <c r="M1082" s="211"/>
      <c r="N1082" s="211"/>
      <c r="O1082" s="211"/>
    </row>
    <row r="1083">
      <c r="A1083" s="212"/>
      <c r="B1083" s="212"/>
      <c r="C1083" s="212"/>
      <c r="D1083" s="210"/>
      <c r="E1083" s="210"/>
      <c r="F1083" s="210"/>
      <c r="G1083" s="211"/>
      <c r="H1083" s="211"/>
      <c r="I1083" s="211"/>
      <c r="J1083" s="211"/>
      <c r="K1083" s="211"/>
      <c r="L1083" s="211"/>
      <c r="M1083" s="211"/>
      <c r="N1083" s="211"/>
      <c r="O1083" s="211"/>
    </row>
    <row r="1084">
      <c r="A1084" s="212"/>
      <c r="B1084" s="212"/>
      <c r="C1084" s="212"/>
      <c r="D1084" s="210"/>
      <c r="E1084" s="210"/>
      <c r="F1084" s="210"/>
      <c r="G1084" s="211"/>
      <c r="H1084" s="211"/>
      <c r="I1084" s="211"/>
      <c r="J1084" s="211"/>
      <c r="K1084" s="211"/>
      <c r="L1084" s="211"/>
      <c r="M1084" s="211"/>
      <c r="N1084" s="211"/>
      <c r="O1084" s="211"/>
    </row>
    <row r="1085">
      <c r="A1085" s="212"/>
      <c r="B1085" s="212"/>
      <c r="C1085" s="212"/>
      <c r="D1085" s="210"/>
      <c r="E1085" s="210"/>
      <c r="F1085" s="210"/>
      <c r="G1085" s="211"/>
      <c r="H1085" s="211"/>
      <c r="I1085" s="211"/>
      <c r="J1085" s="211"/>
      <c r="K1085" s="211"/>
      <c r="L1085" s="211"/>
      <c r="M1085" s="211"/>
      <c r="N1085" s="211"/>
      <c r="O1085" s="211"/>
    </row>
    <row r="1086">
      <c r="A1086" s="212"/>
      <c r="B1086" s="212"/>
      <c r="C1086" s="212"/>
      <c r="D1086" s="210"/>
      <c r="E1086" s="210"/>
      <c r="F1086" s="210"/>
      <c r="G1086" s="211"/>
      <c r="H1086" s="211"/>
      <c r="I1086" s="211"/>
      <c r="J1086" s="211"/>
      <c r="K1086" s="211"/>
      <c r="L1086" s="211"/>
      <c r="M1086" s="211"/>
      <c r="N1086" s="211"/>
      <c r="O1086" s="211"/>
    </row>
    <row r="1087">
      <c r="A1087" s="212"/>
      <c r="B1087" s="212"/>
      <c r="C1087" s="212"/>
      <c r="D1087" s="210"/>
      <c r="E1087" s="210"/>
      <c r="F1087" s="210"/>
      <c r="G1087" s="211"/>
      <c r="H1087" s="211"/>
      <c r="I1087" s="211"/>
      <c r="J1087" s="211"/>
      <c r="K1087" s="211"/>
      <c r="L1087" s="211"/>
      <c r="M1087" s="211"/>
      <c r="N1087" s="211"/>
      <c r="O1087" s="211"/>
    </row>
    <row r="1088">
      <c r="A1088" s="212"/>
      <c r="B1088" s="212"/>
      <c r="C1088" s="212"/>
      <c r="D1088" s="210"/>
      <c r="E1088" s="210"/>
      <c r="F1088" s="210"/>
      <c r="G1088" s="211"/>
      <c r="H1088" s="211"/>
      <c r="I1088" s="211"/>
      <c r="J1088" s="211"/>
      <c r="K1088" s="211"/>
      <c r="L1088" s="211"/>
      <c r="M1088" s="211"/>
      <c r="N1088" s="211"/>
      <c r="O1088" s="211"/>
    </row>
    <row r="1089">
      <c r="A1089" s="212"/>
      <c r="B1089" s="212"/>
      <c r="C1089" s="212"/>
      <c r="D1089" s="210"/>
      <c r="E1089" s="210"/>
      <c r="F1089" s="210"/>
      <c r="G1089" s="211"/>
      <c r="H1089" s="211"/>
      <c r="I1089" s="211"/>
      <c r="J1089" s="211"/>
      <c r="K1089" s="211"/>
      <c r="L1089" s="211"/>
      <c r="M1089" s="211"/>
      <c r="N1089" s="211"/>
      <c r="O1089" s="211"/>
    </row>
    <row r="1090">
      <c r="A1090" s="212"/>
      <c r="B1090" s="212"/>
      <c r="C1090" s="212"/>
      <c r="D1090" s="210"/>
      <c r="E1090" s="210"/>
      <c r="F1090" s="210"/>
      <c r="G1090" s="211"/>
      <c r="H1090" s="211"/>
      <c r="I1090" s="211"/>
      <c r="J1090" s="211"/>
      <c r="K1090" s="211"/>
      <c r="L1090" s="211"/>
      <c r="M1090" s="211"/>
      <c r="N1090" s="211"/>
      <c r="O1090" s="211"/>
    </row>
    <row r="1091">
      <c r="A1091" s="212"/>
      <c r="B1091" s="212"/>
      <c r="C1091" s="212"/>
      <c r="D1091" s="210"/>
      <c r="E1091" s="210"/>
      <c r="F1091" s="210"/>
      <c r="G1091" s="211"/>
      <c r="H1091" s="211"/>
      <c r="I1091" s="211"/>
      <c r="J1091" s="211"/>
      <c r="K1091" s="211"/>
      <c r="L1091" s="211"/>
      <c r="M1091" s="211"/>
      <c r="N1091" s="211"/>
      <c r="O1091" s="211"/>
    </row>
    <row r="1092">
      <c r="A1092" s="212"/>
      <c r="B1092" s="212"/>
      <c r="C1092" s="212"/>
      <c r="D1092" s="210"/>
      <c r="E1092" s="210"/>
      <c r="F1092" s="210"/>
      <c r="G1092" s="211"/>
      <c r="H1092" s="211"/>
      <c r="I1092" s="211"/>
      <c r="J1092" s="211"/>
      <c r="K1092" s="211"/>
      <c r="L1092" s="211"/>
      <c r="M1092" s="211"/>
      <c r="N1092" s="211"/>
      <c r="O1092" s="211"/>
    </row>
    <row r="1093">
      <c r="A1093" s="212"/>
      <c r="B1093" s="212"/>
      <c r="C1093" s="212"/>
      <c r="D1093" s="210"/>
      <c r="E1093" s="210"/>
      <c r="F1093" s="210"/>
      <c r="G1093" s="211"/>
      <c r="H1093" s="211"/>
      <c r="I1093" s="211"/>
      <c r="J1093" s="211"/>
      <c r="K1093" s="211"/>
      <c r="L1093" s="211"/>
      <c r="M1093" s="211"/>
      <c r="N1093" s="211"/>
      <c r="O1093" s="211"/>
    </row>
    <row r="1094">
      <c r="A1094" s="212"/>
      <c r="B1094" s="212"/>
      <c r="C1094" s="212"/>
      <c r="D1094" s="210"/>
      <c r="E1094" s="210"/>
      <c r="F1094" s="210"/>
      <c r="G1094" s="211"/>
      <c r="H1094" s="211"/>
      <c r="I1094" s="211"/>
      <c r="J1094" s="211"/>
      <c r="K1094" s="211"/>
      <c r="L1094" s="211"/>
      <c r="M1094" s="211"/>
      <c r="N1094" s="211"/>
      <c r="O1094" s="211"/>
    </row>
    <row r="1095">
      <c r="A1095" s="212"/>
      <c r="B1095" s="212"/>
      <c r="C1095" s="212"/>
      <c r="D1095" s="210"/>
      <c r="E1095" s="210"/>
      <c r="F1095" s="210"/>
      <c r="G1095" s="211"/>
      <c r="H1095" s="211"/>
      <c r="I1095" s="211"/>
      <c r="J1095" s="211"/>
      <c r="K1095" s="211"/>
      <c r="L1095" s="211"/>
      <c r="M1095" s="211"/>
      <c r="N1095" s="211"/>
      <c r="O1095" s="211"/>
    </row>
    <row r="1096">
      <c r="A1096" s="212"/>
      <c r="B1096" s="212"/>
      <c r="C1096" s="212"/>
      <c r="D1096" s="210"/>
      <c r="E1096" s="210"/>
      <c r="F1096" s="210"/>
      <c r="G1096" s="211"/>
      <c r="H1096" s="211"/>
      <c r="I1096" s="211"/>
      <c r="J1096" s="211"/>
      <c r="K1096" s="211"/>
      <c r="L1096" s="211"/>
      <c r="M1096" s="211"/>
      <c r="N1096" s="211"/>
      <c r="O1096" s="211"/>
    </row>
    <row r="1097">
      <c r="A1097" s="212"/>
      <c r="B1097" s="212"/>
      <c r="C1097" s="212"/>
      <c r="D1097" s="210"/>
      <c r="E1097" s="210"/>
      <c r="F1097" s="210"/>
      <c r="G1097" s="211"/>
      <c r="H1097" s="211"/>
      <c r="I1097" s="211"/>
      <c r="J1097" s="211"/>
      <c r="K1097" s="211"/>
      <c r="L1097" s="211"/>
      <c r="M1097" s="211"/>
      <c r="N1097" s="211"/>
      <c r="O1097" s="211"/>
    </row>
    <row r="1098">
      <c r="A1098" s="212"/>
      <c r="B1098" s="212"/>
      <c r="C1098" s="212"/>
      <c r="D1098" s="210"/>
      <c r="E1098" s="210"/>
      <c r="F1098" s="210"/>
      <c r="G1098" s="211"/>
      <c r="H1098" s="211"/>
      <c r="I1098" s="211"/>
      <c r="J1098" s="211"/>
      <c r="K1098" s="211"/>
      <c r="L1098" s="211"/>
      <c r="M1098" s="211"/>
      <c r="N1098" s="211"/>
      <c r="O1098" s="211"/>
    </row>
    <row r="1099">
      <c r="A1099" s="212"/>
      <c r="B1099" s="212"/>
      <c r="C1099" s="212"/>
      <c r="D1099" s="210"/>
      <c r="E1099" s="210"/>
      <c r="F1099" s="210"/>
      <c r="G1099" s="211"/>
      <c r="H1099" s="211"/>
      <c r="I1099" s="211"/>
      <c r="J1099" s="211"/>
      <c r="K1099" s="211"/>
      <c r="L1099" s="211"/>
      <c r="M1099" s="211"/>
      <c r="N1099" s="211"/>
      <c r="O1099" s="211"/>
    </row>
    <row r="1100">
      <c r="A1100" s="212"/>
      <c r="B1100" s="212"/>
      <c r="C1100" s="212"/>
      <c r="D1100" s="210"/>
      <c r="E1100" s="210"/>
      <c r="F1100" s="210"/>
      <c r="G1100" s="211"/>
      <c r="H1100" s="211"/>
      <c r="I1100" s="211"/>
      <c r="J1100" s="211"/>
      <c r="K1100" s="211"/>
      <c r="L1100" s="211"/>
      <c r="M1100" s="211"/>
      <c r="N1100" s="211"/>
      <c r="O1100" s="211"/>
    </row>
    <row r="1101">
      <c r="A1101" s="212"/>
      <c r="B1101" s="212"/>
      <c r="C1101" s="212"/>
      <c r="D1101" s="210"/>
      <c r="E1101" s="210"/>
      <c r="F1101" s="210"/>
      <c r="G1101" s="211"/>
      <c r="H1101" s="211"/>
      <c r="I1101" s="211"/>
      <c r="J1101" s="211"/>
      <c r="K1101" s="211"/>
      <c r="L1101" s="211"/>
      <c r="M1101" s="211"/>
      <c r="N1101" s="211"/>
      <c r="O1101" s="211"/>
    </row>
    <row r="1102">
      <c r="A1102" s="212"/>
      <c r="B1102" s="212"/>
      <c r="C1102" s="212"/>
      <c r="D1102" s="210"/>
      <c r="E1102" s="210"/>
      <c r="F1102" s="210"/>
      <c r="G1102" s="211"/>
      <c r="H1102" s="211"/>
      <c r="I1102" s="211"/>
      <c r="J1102" s="211"/>
      <c r="K1102" s="211"/>
      <c r="L1102" s="211"/>
      <c r="M1102" s="211"/>
      <c r="N1102" s="211"/>
      <c r="O1102" s="211"/>
    </row>
    <row r="1103">
      <c r="A1103" s="212"/>
      <c r="B1103" s="212"/>
      <c r="C1103" s="212"/>
      <c r="D1103" s="210"/>
      <c r="E1103" s="210"/>
      <c r="F1103" s="210"/>
      <c r="G1103" s="211"/>
      <c r="H1103" s="211"/>
      <c r="I1103" s="211"/>
      <c r="J1103" s="211"/>
      <c r="K1103" s="211"/>
      <c r="L1103" s="211"/>
      <c r="M1103" s="211"/>
      <c r="N1103" s="211"/>
      <c r="O1103" s="211"/>
    </row>
    <row r="1104">
      <c r="A1104" s="212"/>
      <c r="B1104" s="212"/>
      <c r="C1104" s="212"/>
      <c r="D1104" s="210"/>
      <c r="E1104" s="210"/>
      <c r="F1104" s="210"/>
      <c r="G1104" s="211"/>
      <c r="H1104" s="211"/>
      <c r="I1104" s="211"/>
      <c r="J1104" s="211"/>
      <c r="K1104" s="211"/>
      <c r="L1104" s="211"/>
      <c r="M1104" s="211"/>
      <c r="N1104" s="211"/>
      <c r="O1104" s="211"/>
    </row>
    <row r="1105">
      <c r="A1105" s="212"/>
      <c r="B1105" s="212"/>
      <c r="C1105" s="212"/>
      <c r="D1105" s="210"/>
      <c r="E1105" s="210"/>
      <c r="F1105" s="210"/>
      <c r="G1105" s="211"/>
      <c r="H1105" s="211"/>
      <c r="I1105" s="211"/>
      <c r="J1105" s="211"/>
      <c r="K1105" s="211"/>
      <c r="L1105" s="211"/>
      <c r="M1105" s="211"/>
      <c r="N1105" s="211"/>
      <c r="O1105" s="211"/>
    </row>
    <row r="1106">
      <c r="A1106" s="212"/>
      <c r="B1106" s="212"/>
      <c r="C1106" s="212"/>
      <c r="D1106" s="210"/>
      <c r="E1106" s="210"/>
      <c r="F1106" s="210"/>
      <c r="G1106" s="211"/>
      <c r="H1106" s="211"/>
      <c r="I1106" s="211"/>
      <c r="J1106" s="211"/>
      <c r="K1106" s="211"/>
      <c r="L1106" s="211"/>
      <c r="M1106" s="211"/>
      <c r="N1106" s="211"/>
      <c r="O1106" s="211"/>
    </row>
    <row r="1107">
      <c r="A1107" s="212"/>
      <c r="B1107" s="212"/>
      <c r="C1107" s="212"/>
      <c r="D1107" s="210"/>
      <c r="E1107" s="210"/>
      <c r="F1107" s="210"/>
      <c r="G1107" s="211"/>
      <c r="H1107" s="211"/>
      <c r="I1107" s="211"/>
      <c r="J1107" s="211"/>
      <c r="K1107" s="211"/>
      <c r="L1107" s="211"/>
      <c r="M1107" s="211"/>
      <c r="N1107" s="211"/>
      <c r="O1107" s="211"/>
    </row>
    <row r="1108">
      <c r="A1108" s="212"/>
      <c r="B1108" s="212"/>
      <c r="C1108" s="212"/>
      <c r="D1108" s="210"/>
      <c r="E1108" s="210"/>
      <c r="F1108" s="210"/>
      <c r="G1108" s="211"/>
      <c r="H1108" s="211"/>
      <c r="I1108" s="211"/>
      <c r="J1108" s="211"/>
      <c r="K1108" s="211"/>
      <c r="L1108" s="211"/>
      <c r="M1108" s="211"/>
      <c r="N1108" s="211"/>
      <c r="O1108" s="211"/>
    </row>
    <row r="1109">
      <c r="A1109" s="212"/>
      <c r="B1109" s="212"/>
      <c r="C1109" s="212"/>
      <c r="D1109" s="210"/>
      <c r="E1109" s="210"/>
      <c r="F1109" s="210"/>
      <c r="G1109" s="211"/>
      <c r="H1109" s="211"/>
      <c r="I1109" s="211"/>
      <c r="J1109" s="211"/>
      <c r="K1109" s="211"/>
      <c r="L1109" s="211"/>
      <c r="M1109" s="211"/>
      <c r="N1109" s="211"/>
      <c r="O1109" s="211"/>
    </row>
    <row r="1110">
      <c r="A1110" s="212"/>
      <c r="B1110" s="212"/>
      <c r="C1110" s="212"/>
      <c r="D1110" s="210"/>
      <c r="E1110" s="210"/>
      <c r="F1110" s="210"/>
      <c r="G1110" s="211"/>
      <c r="H1110" s="211"/>
      <c r="I1110" s="211"/>
      <c r="J1110" s="211"/>
      <c r="K1110" s="211"/>
      <c r="L1110" s="211"/>
      <c r="M1110" s="211"/>
      <c r="N1110" s="211"/>
      <c r="O1110" s="211"/>
    </row>
    <row r="1111">
      <c r="A1111" s="212"/>
      <c r="B1111" s="212"/>
      <c r="C1111" s="212"/>
      <c r="D1111" s="210"/>
      <c r="E1111" s="210"/>
      <c r="F1111" s="210"/>
      <c r="G1111" s="211"/>
      <c r="H1111" s="211"/>
      <c r="I1111" s="211"/>
      <c r="J1111" s="211"/>
      <c r="K1111" s="211"/>
      <c r="L1111" s="211"/>
      <c r="M1111" s="211"/>
      <c r="N1111" s="211"/>
      <c r="O1111" s="211"/>
    </row>
    <row r="1112">
      <c r="A1112" s="212"/>
      <c r="B1112" s="212"/>
      <c r="C1112" s="212"/>
      <c r="D1112" s="210"/>
      <c r="E1112" s="210"/>
      <c r="F1112" s="210"/>
      <c r="G1112" s="211"/>
      <c r="H1112" s="211"/>
      <c r="I1112" s="211"/>
      <c r="J1112" s="211"/>
      <c r="K1112" s="211"/>
      <c r="L1112" s="211"/>
      <c r="M1112" s="211"/>
      <c r="N1112" s="211"/>
      <c r="O1112" s="211"/>
    </row>
    <row r="1113">
      <c r="A1113" s="212"/>
      <c r="B1113" s="212"/>
      <c r="C1113" s="212"/>
      <c r="D1113" s="210"/>
      <c r="E1113" s="210"/>
      <c r="F1113" s="210"/>
      <c r="G1113" s="211"/>
      <c r="H1113" s="211"/>
      <c r="I1113" s="211"/>
      <c r="J1113" s="211"/>
      <c r="K1113" s="211"/>
      <c r="L1113" s="211"/>
      <c r="M1113" s="211"/>
      <c r="N1113" s="211"/>
      <c r="O1113" s="211"/>
    </row>
    <row r="1114">
      <c r="A1114" s="212"/>
      <c r="B1114" s="212"/>
      <c r="C1114" s="212"/>
      <c r="D1114" s="210"/>
      <c r="E1114" s="210"/>
      <c r="F1114" s="210"/>
      <c r="G1114" s="211"/>
      <c r="H1114" s="211"/>
      <c r="I1114" s="211"/>
      <c r="J1114" s="211"/>
      <c r="K1114" s="211"/>
      <c r="L1114" s="211"/>
      <c r="M1114" s="211"/>
      <c r="N1114" s="211"/>
      <c r="O1114" s="211"/>
    </row>
    <row r="1115">
      <c r="A1115" s="212"/>
      <c r="B1115" s="212"/>
      <c r="C1115" s="212"/>
      <c r="D1115" s="210"/>
      <c r="E1115" s="210"/>
      <c r="F1115" s="210"/>
      <c r="G1115" s="211"/>
      <c r="H1115" s="211"/>
      <c r="I1115" s="211"/>
      <c r="J1115" s="211"/>
      <c r="K1115" s="211"/>
      <c r="L1115" s="211"/>
      <c r="M1115" s="211"/>
      <c r="N1115" s="211"/>
      <c r="O1115" s="211"/>
    </row>
    <row r="1116">
      <c r="A1116" s="212"/>
      <c r="B1116" s="212"/>
      <c r="C1116" s="212"/>
      <c r="D1116" s="210"/>
      <c r="E1116" s="210"/>
      <c r="F1116" s="210"/>
      <c r="G1116" s="211"/>
      <c r="H1116" s="211"/>
      <c r="I1116" s="211"/>
      <c r="J1116" s="211"/>
      <c r="K1116" s="211"/>
      <c r="L1116" s="211"/>
      <c r="M1116" s="211"/>
      <c r="N1116" s="211"/>
      <c r="O1116" s="211"/>
    </row>
    <row r="1117">
      <c r="A1117" s="212"/>
      <c r="B1117" s="212"/>
      <c r="C1117" s="212"/>
      <c r="D1117" s="210"/>
      <c r="E1117" s="210"/>
      <c r="F1117" s="210"/>
      <c r="G1117" s="211"/>
      <c r="H1117" s="211"/>
      <c r="I1117" s="211"/>
      <c r="J1117" s="211"/>
      <c r="K1117" s="211"/>
      <c r="L1117" s="211"/>
      <c r="M1117" s="211"/>
      <c r="N1117" s="211"/>
      <c r="O1117" s="211"/>
    </row>
    <row r="1118">
      <c r="A1118" s="212"/>
      <c r="B1118" s="212"/>
      <c r="C1118" s="212"/>
      <c r="D1118" s="210"/>
      <c r="E1118" s="210"/>
      <c r="F1118" s="210"/>
      <c r="G1118" s="211"/>
      <c r="H1118" s="211"/>
      <c r="I1118" s="211"/>
      <c r="J1118" s="211"/>
      <c r="K1118" s="211"/>
      <c r="L1118" s="211"/>
      <c r="M1118" s="211"/>
      <c r="N1118" s="211"/>
      <c r="O1118" s="211"/>
    </row>
    <row r="1119">
      <c r="A1119" s="212"/>
      <c r="B1119" s="212"/>
      <c r="C1119" s="212"/>
      <c r="D1119" s="210"/>
      <c r="E1119" s="210"/>
      <c r="F1119" s="210"/>
      <c r="G1119" s="211"/>
      <c r="H1119" s="211"/>
      <c r="I1119" s="211"/>
      <c r="J1119" s="211"/>
      <c r="K1119" s="211"/>
      <c r="L1119" s="211"/>
      <c r="M1119" s="211"/>
      <c r="N1119" s="211"/>
      <c r="O1119" s="211"/>
    </row>
    <row r="1120">
      <c r="A1120" s="212"/>
      <c r="B1120" s="212"/>
      <c r="C1120" s="212"/>
      <c r="D1120" s="210"/>
      <c r="E1120" s="210"/>
      <c r="F1120" s="210"/>
      <c r="G1120" s="211"/>
      <c r="H1120" s="211"/>
      <c r="I1120" s="211"/>
      <c r="J1120" s="211"/>
      <c r="K1120" s="211"/>
      <c r="L1120" s="211"/>
      <c r="M1120" s="211"/>
      <c r="N1120" s="211"/>
      <c r="O1120" s="211"/>
    </row>
    <row r="1121">
      <c r="A1121" s="212"/>
      <c r="B1121" s="212"/>
      <c r="C1121" s="212"/>
      <c r="D1121" s="210"/>
      <c r="E1121" s="210"/>
      <c r="F1121" s="210"/>
      <c r="G1121" s="211"/>
      <c r="H1121" s="211"/>
      <c r="I1121" s="211"/>
      <c r="J1121" s="211"/>
      <c r="K1121" s="211"/>
      <c r="L1121" s="211"/>
      <c r="M1121" s="211"/>
      <c r="N1121" s="211"/>
      <c r="O1121" s="211"/>
    </row>
    <row r="1122">
      <c r="A1122" s="212"/>
      <c r="B1122" s="212"/>
      <c r="C1122" s="212"/>
      <c r="D1122" s="210"/>
      <c r="E1122" s="210"/>
      <c r="F1122" s="210"/>
      <c r="G1122" s="211"/>
      <c r="H1122" s="211"/>
      <c r="I1122" s="211"/>
      <c r="J1122" s="211"/>
      <c r="K1122" s="211"/>
      <c r="L1122" s="211"/>
      <c r="M1122" s="211"/>
      <c r="N1122" s="211"/>
      <c r="O1122" s="211"/>
    </row>
    <row r="1123">
      <c r="A1123" s="212"/>
      <c r="B1123" s="212"/>
      <c r="C1123" s="212"/>
      <c r="D1123" s="210"/>
      <c r="E1123" s="210"/>
      <c r="F1123" s="210"/>
      <c r="G1123" s="211"/>
      <c r="H1123" s="211"/>
      <c r="I1123" s="211"/>
      <c r="J1123" s="211"/>
      <c r="K1123" s="211"/>
      <c r="L1123" s="211"/>
      <c r="M1123" s="211"/>
      <c r="N1123" s="211"/>
      <c r="O1123" s="211"/>
    </row>
    <row r="1124">
      <c r="A1124" s="212"/>
      <c r="B1124" s="212"/>
      <c r="C1124" s="212"/>
      <c r="D1124" s="210"/>
      <c r="E1124" s="210"/>
      <c r="F1124" s="210"/>
      <c r="G1124" s="211"/>
      <c r="H1124" s="211"/>
      <c r="I1124" s="211"/>
      <c r="J1124" s="211"/>
      <c r="K1124" s="211"/>
      <c r="L1124" s="211"/>
      <c r="M1124" s="211"/>
      <c r="N1124" s="211"/>
      <c r="O1124" s="211"/>
    </row>
    <row r="1125">
      <c r="A1125" s="212"/>
      <c r="B1125" s="212"/>
      <c r="C1125" s="212"/>
      <c r="D1125" s="210"/>
      <c r="E1125" s="210"/>
      <c r="F1125" s="210"/>
      <c r="G1125" s="211"/>
      <c r="H1125" s="211"/>
      <c r="I1125" s="211"/>
      <c r="J1125" s="211"/>
      <c r="K1125" s="211"/>
      <c r="L1125" s="211"/>
      <c r="M1125" s="211"/>
      <c r="N1125" s="211"/>
      <c r="O1125" s="211"/>
    </row>
    <row r="1126">
      <c r="A1126" s="212"/>
      <c r="B1126" s="212"/>
      <c r="C1126" s="212"/>
      <c r="D1126" s="210"/>
      <c r="E1126" s="210"/>
      <c r="F1126" s="210"/>
      <c r="G1126" s="211"/>
      <c r="H1126" s="211"/>
      <c r="I1126" s="211"/>
      <c r="J1126" s="211"/>
      <c r="K1126" s="211"/>
      <c r="L1126" s="211"/>
      <c r="M1126" s="211"/>
      <c r="N1126" s="211"/>
      <c r="O1126" s="211"/>
    </row>
    <row r="1127">
      <c r="A1127" s="212"/>
      <c r="B1127" s="212"/>
      <c r="C1127" s="212"/>
      <c r="D1127" s="210"/>
      <c r="E1127" s="210"/>
      <c r="F1127" s="210"/>
      <c r="G1127" s="211"/>
      <c r="H1127" s="211"/>
      <c r="I1127" s="211"/>
      <c r="J1127" s="211"/>
      <c r="K1127" s="211"/>
      <c r="L1127" s="211"/>
      <c r="M1127" s="211"/>
      <c r="N1127" s="211"/>
      <c r="O1127" s="211"/>
    </row>
    <row r="1128">
      <c r="A1128" s="212"/>
      <c r="B1128" s="212"/>
      <c r="C1128" s="212"/>
      <c r="D1128" s="210"/>
      <c r="E1128" s="210"/>
      <c r="F1128" s="210"/>
      <c r="G1128" s="211"/>
      <c r="H1128" s="211"/>
      <c r="I1128" s="211"/>
      <c r="J1128" s="211"/>
      <c r="K1128" s="211"/>
      <c r="L1128" s="211"/>
      <c r="M1128" s="211"/>
      <c r="N1128" s="211"/>
      <c r="O1128" s="211"/>
    </row>
    <row r="1129">
      <c r="A1129" s="212"/>
      <c r="B1129" s="212"/>
      <c r="C1129" s="212"/>
      <c r="D1129" s="210"/>
      <c r="E1129" s="210"/>
      <c r="F1129" s="210"/>
      <c r="G1129" s="211"/>
      <c r="H1129" s="211"/>
      <c r="I1129" s="211"/>
      <c r="J1129" s="211"/>
      <c r="K1129" s="211"/>
      <c r="L1129" s="211"/>
      <c r="M1129" s="211"/>
      <c r="N1129" s="211"/>
      <c r="O1129" s="211"/>
    </row>
    <row r="1130">
      <c r="A1130" s="212"/>
      <c r="B1130" s="212"/>
      <c r="C1130" s="212"/>
      <c r="D1130" s="210"/>
      <c r="E1130" s="210"/>
      <c r="F1130" s="210"/>
      <c r="G1130" s="211"/>
      <c r="H1130" s="211"/>
      <c r="I1130" s="211"/>
      <c r="J1130" s="211"/>
      <c r="K1130" s="211"/>
      <c r="L1130" s="211"/>
      <c r="M1130" s="211"/>
      <c r="N1130" s="211"/>
      <c r="O1130" s="211"/>
    </row>
    <row r="1131">
      <c r="A1131" s="212"/>
      <c r="B1131" s="212"/>
      <c r="C1131" s="212"/>
      <c r="D1131" s="210"/>
      <c r="E1131" s="210"/>
      <c r="F1131" s="210"/>
      <c r="G1131" s="211"/>
      <c r="H1131" s="211"/>
      <c r="I1131" s="211"/>
      <c r="J1131" s="211"/>
      <c r="K1131" s="211"/>
      <c r="L1131" s="211"/>
      <c r="M1131" s="211"/>
      <c r="N1131" s="211"/>
      <c r="O1131" s="211"/>
    </row>
    <row r="1132">
      <c r="A1132" s="212"/>
      <c r="B1132" s="212"/>
      <c r="C1132" s="212"/>
      <c r="D1132" s="210"/>
      <c r="E1132" s="210"/>
      <c r="F1132" s="210"/>
      <c r="G1132" s="211"/>
      <c r="H1132" s="211"/>
      <c r="I1132" s="211"/>
      <c r="J1132" s="211"/>
      <c r="K1132" s="211"/>
      <c r="L1132" s="211"/>
      <c r="M1132" s="211"/>
      <c r="N1132" s="211"/>
      <c r="O1132" s="211"/>
    </row>
    <row r="1133">
      <c r="A1133" s="212"/>
      <c r="B1133" s="212"/>
      <c r="C1133" s="212"/>
      <c r="D1133" s="210"/>
      <c r="E1133" s="210"/>
      <c r="F1133" s="210"/>
      <c r="G1133" s="211"/>
      <c r="H1133" s="211"/>
      <c r="I1133" s="211"/>
      <c r="J1133" s="211"/>
      <c r="K1133" s="211"/>
      <c r="L1133" s="211"/>
      <c r="M1133" s="211"/>
      <c r="N1133" s="211"/>
      <c r="O1133" s="211"/>
    </row>
    <row r="1134">
      <c r="A1134" s="212"/>
      <c r="B1134" s="212"/>
      <c r="C1134" s="212"/>
      <c r="D1134" s="210"/>
      <c r="E1134" s="210"/>
      <c r="F1134" s="210"/>
      <c r="G1134" s="211"/>
      <c r="H1134" s="211"/>
      <c r="I1134" s="211"/>
      <c r="J1134" s="211"/>
      <c r="K1134" s="211"/>
      <c r="L1134" s="211"/>
      <c r="M1134" s="211"/>
      <c r="N1134" s="211"/>
      <c r="O1134" s="211"/>
    </row>
    <row r="1135">
      <c r="A1135" s="212"/>
      <c r="B1135" s="212"/>
      <c r="C1135" s="212"/>
      <c r="D1135" s="210"/>
      <c r="E1135" s="210"/>
      <c r="F1135" s="210"/>
      <c r="G1135" s="211"/>
      <c r="H1135" s="211"/>
      <c r="I1135" s="211"/>
      <c r="J1135" s="211"/>
      <c r="K1135" s="211"/>
      <c r="L1135" s="211"/>
      <c r="M1135" s="211"/>
      <c r="N1135" s="211"/>
      <c r="O1135" s="211"/>
    </row>
    <row r="1136">
      <c r="A1136" s="212"/>
      <c r="B1136" s="212"/>
      <c r="C1136" s="212"/>
      <c r="D1136" s="210"/>
      <c r="E1136" s="210"/>
      <c r="F1136" s="210"/>
      <c r="G1136" s="211"/>
      <c r="H1136" s="211"/>
      <c r="I1136" s="211"/>
      <c r="J1136" s="211"/>
      <c r="K1136" s="211"/>
      <c r="L1136" s="211"/>
      <c r="M1136" s="211"/>
      <c r="N1136" s="211"/>
      <c r="O1136" s="211"/>
    </row>
    <row r="1137">
      <c r="A1137" s="212"/>
      <c r="B1137" s="212"/>
      <c r="C1137" s="212"/>
      <c r="D1137" s="210"/>
      <c r="E1137" s="210"/>
      <c r="F1137" s="210"/>
      <c r="G1137" s="211"/>
      <c r="H1137" s="211"/>
      <c r="I1137" s="211"/>
      <c r="J1137" s="211"/>
      <c r="K1137" s="211"/>
      <c r="L1137" s="211"/>
      <c r="M1137" s="211"/>
      <c r="N1137" s="211"/>
      <c r="O1137" s="211"/>
    </row>
    <row r="1138">
      <c r="A1138" s="212"/>
      <c r="B1138" s="212"/>
      <c r="C1138" s="212"/>
      <c r="D1138" s="210"/>
      <c r="E1138" s="210"/>
      <c r="F1138" s="210"/>
      <c r="G1138" s="211"/>
      <c r="H1138" s="211"/>
      <c r="I1138" s="211"/>
      <c r="J1138" s="211"/>
      <c r="K1138" s="211"/>
      <c r="L1138" s="211"/>
      <c r="M1138" s="211"/>
      <c r="N1138" s="211"/>
      <c r="O1138" s="211"/>
    </row>
    <row r="1139">
      <c r="A1139" s="212"/>
      <c r="B1139" s="212"/>
      <c r="C1139" s="212"/>
      <c r="D1139" s="210"/>
      <c r="E1139" s="210"/>
      <c r="F1139" s="210"/>
      <c r="G1139" s="211"/>
      <c r="H1139" s="211"/>
      <c r="I1139" s="211"/>
      <c r="J1139" s="211"/>
      <c r="K1139" s="211"/>
      <c r="L1139" s="211"/>
      <c r="M1139" s="211"/>
      <c r="N1139" s="211"/>
      <c r="O1139" s="211"/>
    </row>
    <row r="1140">
      <c r="A1140" s="212"/>
      <c r="B1140" s="212"/>
      <c r="C1140" s="212"/>
      <c r="D1140" s="210"/>
      <c r="E1140" s="210"/>
      <c r="F1140" s="210"/>
      <c r="G1140" s="211"/>
      <c r="H1140" s="211"/>
      <c r="I1140" s="211"/>
      <c r="J1140" s="211"/>
      <c r="K1140" s="211"/>
      <c r="L1140" s="211"/>
      <c r="M1140" s="211"/>
      <c r="N1140" s="211"/>
      <c r="O1140" s="211"/>
    </row>
    <row r="1141">
      <c r="A1141" s="212"/>
      <c r="B1141" s="212"/>
      <c r="C1141" s="212"/>
      <c r="D1141" s="210"/>
      <c r="E1141" s="210"/>
      <c r="F1141" s="210"/>
      <c r="G1141" s="211"/>
      <c r="H1141" s="211"/>
      <c r="I1141" s="211"/>
      <c r="J1141" s="211"/>
      <c r="K1141" s="211"/>
      <c r="L1141" s="211"/>
      <c r="M1141" s="211"/>
      <c r="N1141" s="211"/>
      <c r="O1141" s="211"/>
    </row>
    <row r="1142">
      <c r="A1142" s="212"/>
      <c r="B1142" s="212"/>
      <c r="C1142" s="212"/>
      <c r="D1142" s="210"/>
      <c r="E1142" s="210"/>
      <c r="F1142" s="210"/>
      <c r="G1142" s="211"/>
      <c r="H1142" s="211"/>
      <c r="I1142" s="211"/>
      <c r="J1142" s="211"/>
      <c r="K1142" s="211"/>
      <c r="L1142" s="211"/>
      <c r="M1142" s="211"/>
      <c r="N1142" s="211"/>
      <c r="O1142" s="211"/>
    </row>
    <row r="1143">
      <c r="A1143" s="212"/>
      <c r="B1143" s="212"/>
      <c r="C1143" s="212"/>
      <c r="D1143" s="210"/>
      <c r="E1143" s="210"/>
      <c r="F1143" s="210"/>
      <c r="G1143" s="211"/>
      <c r="H1143" s="211"/>
      <c r="I1143" s="211"/>
      <c r="J1143" s="211"/>
      <c r="K1143" s="211"/>
      <c r="L1143" s="211"/>
      <c r="M1143" s="211"/>
      <c r="N1143" s="211"/>
      <c r="O1143" s="211"/>
    </row>
    <row r="1144">
      <c r="A1144" s="212"/>
      <c r="B1144" s="212"/>
      <c r="C1144" s="212"/>
      <c r="D1144" s="210"/>
      <c r="E1144" s="210"/>
      <c r="F1144" s="210"/>
      <c r="G1144" s="211"/>
      <c r="H1144" s="211"/>
      <c r="I1144" s="211"/>
      <c r="J1144" s="211"/>
      <c r="K1144" s="211"/>
      <c r="L1144" s="211"/>
      <c r="M1144" s="211"/>
      <c r="N1144" s="211"/>
      <c r="O1144" s="211"/>
    </row>
    <row r="1145">
      <c r="A1145" s="212"/>
      <c r="B1145" s="212"/>
      <c r="C1145" s="212"/>
      <c r="D1145" s="210"/>
      <c r="E1145" s="210"/>
      <c r="F1145" s="210"/>
      <c r="G1145" s="211"/>
      <c r="H1145" s="211"/>
      <c r="I1145" s="211"/>
      <c r="J1145" s="211"/>
      <c r="K1145" s="211"/>
      <c r="L1145" s="211"/>
      <c r="M1145" s="211"/>
      <c r="N1145" s="211"/>
      <c r="O1145" s="211"/>
    </row>
    <row r="1146">
      <c r="A1146" s="212"/>
      <c r="B1146" s="212"/>
      <c r="C1146" s="212"/>
      <c r="D1146" s="210"/>
      <c r="E1146" s="210"/>
      <c r="F1146" s="210"/>
      <c r="G1146" s="211"/>
      <c r="H1146" s="211"/>
      <c r="I1146" s="211"/>
      <c r="J1146" s="211"/>
      <c r="K1146" s="211"/>
      <c r="L1146" s="211"/>
      <c r="M1146" s="211"/>
      <c r="N1146" s="211"/>
      <c r="O1146" s="211"/>
    </row>
    <row r="1147">
      <c r="A1147" s="212"/>
      <c r="B1147" s="212"/>
      <c r="C1147" s="212"/>
      <c r="D1147" s="210"/>
      <c r="E1147" s="210"/>
      <c r="F1147" s="210"/>
      <c r="G1147" s="211"/>
      <c r="H1147" s="211"/>
      <c r="I1147" s="211"/>
      <c r="J1147" s="211"/>
      <c r="K1147" s="211"/>
      <c r="L1147" s="211"/>
      <c r="M1147" s="211"/>
      <c r="N1147" s="211"/>
      <c r="O1147" s="211"/>
    </row>
    <row r="1148">
      <c r="A1148" s="212"/>
      <c r="B1148" s="212"/>
      <c r="C1148" s="212"/>
      <c r="D1148" s="210"/>
      <c r="E1148" s="210"/>
      <c r="F1148" s="210"/>
      <c r="G1148" s="211"/>
      <c r="H1148" s="211"/>
      <c r="I1148" s="211"/>
      <c r="J1148" s="211"/>
      <c r="K1148" s="211"/>
      <c r="L1148" s="211"/>
      <c r="M1148" s="211"/>
      <c r="N1148" s="211"/>
      <c r="O1148" s="211"/>
    </row>
    <row r="1149">
      <c r="A1149" s="212"/>
      <c r="B1149" s="212"/>
      <c r="C1149" s="212"/>
      <c r="D1149" s="210"/>
      <c r="E1149" s="210"/>
      <c r="F1149" s="210"/>
      <c r="G1149" s="211"/>
      <c r="H1149" s="211"/>
      <c r="I1149" s="211"/>
      <c r="J1149" s="211"/>
      <c r="K1149" s="211"/>
      <c r="L1149" s="211"/>
      <c r="M1149" s="211"/>
      <c r="N1149" s="211"/>
      <c r="O1149" s="211"/>
    </row>
    <row r="1150">
      <c r="A1150" s="212"/>
      <c r="B1150" s="212"/>
      <c r="C1150" s="212"/>
      <c r="D1150" s="210"/>
      <c r="E1150" s="210"/>
      <c r="F1150" s="210"/>
      <c r="G1150" s="211"/>
      <c r="H1150" s="211"/>
      <c r="I1150" s="211"/>
      <c r="J1150" s="211"/>
      <c r="K1150" s="211"/>
      <c r="L1150" s="211"/>
      <c r="M1150" s="211"/>
      <c r="N1150" s="211"/>
      <c r="O1150" s="211"/>
    </row>
    <row r="1151">
      <c r="A1151" s="212"/>
      <c r="B1151" s="212"/>
      <c r="C1151" s="212"/>
      <c r="D1151" s="210"/>
      <c r="E1151" s="210"/>
      <c r="F1151" s="210"/>
      <c r="G1151" s="211"/>
      <c r="H1151" s="211"/>
      <c r="I1151" s="211"/>
      <c r="J1151" s="211"/>
      <c r="K1151" s="211"/>
      <c r="L1151" s="211"/>
      <c r="M1151" s="211"/>
      <c r="N1151" s="211"/>
      <c r="O1151" s="211"/>
    </row>
    <row r="1152">
      <c r="A1152" s="212"/>
      <c r="B1152" s="212"/>
      <c r="C1152" s="212"/>
      <c r="D1152" s="210"/>
      <c r="E1152" s="210"/>
      <c r="F1152" s="210"/>
      <c r="G1152" s="211"/>
      <c r="H1152" s="211"/>
      <c r="I1152" s="211"/>
      <c r="J1152" s="211"/>
      <c r="K1152" s="211"/>
      <c r="L1152" s="211"/>
      <c r="M1152" s="211"/>
      <c r="N1152" s="211"/>
      <c r="O1152" s="211"/>
    </row>
    <row r="1153">
      <c r="A1153" s="212"/>
      <c r="B1153" s="212"/>
      <c r="C1153" s="212"/>
      <c r="D1153" s="210"/>
      <c r="E1153" s="210"/>
      <c r="F1153" s="210"/>
      <c r="G1153" s="211"/>
      <c r="H1153" s="211"/>
      <c r="I1153" s="211"/>
      <c r="J1153" s="211"/>
      <c r="K1153" s="211"/>
      <c r="L1153" s="211"/>
      <c r="M1153" s="211"/>
      <c r="N1153" s="211"/>
      <c r="O1153" s="211"/>
    </row>
    <row r="1154">
      <c r="A1154" s="212"/>
      <c r="B1154" s="212"/>
      <c r="C1154" s="212"/>
      <c r="D1154" s="210"/>
      <c r="E1154" s="210"/>
      <c r="F1154" s="210"/>
      <c r="G1154" s="211"/>
      <c r="H1154" s="211"/>
      <c r="I1154" s="211"/>
      <c r="J1154" s="211"/>
      <c r="K1154" s="211"/>
      <c r="L1154" s="211"/>
      <c r="M1154" s="211"/>
      <c r="N1154" s="211"/>
      <c r="O1154" s="211"/>
    </row>
    <row r="1155">
      <c r="A1155" s="212"/>
      <c r="B1155" s="212"/>
      <c r="C1155" s="212"/>
      <c r="D1155" s="210"/>
      <c r="E1155" s="210"/>
      <c r="F1155" s="210"/>
      <c r="G1155" s="211"/>
      <c r="H1155" s="211"/>
      <c r="I1155" s="211"/>
      <c r="J1155" s="211"/>
      <c r="K1155" s="211"/>
      <c r="L1155" s="211"/>
      <c r="M1155" s="211"/>
      <c r="N1155" s="211"/>
      <c r="O1155" s="211"/>
    </row>
    <row r="1156">
      <c r="A1156" s="212"/>
      <c r="B1156" s="212"/>
      <c r="C1156" s="212"/>
      <c r="D1156" s="210"/>
      <c r="E1156" s="210"/>
      <c r="F1156" s="210"/>
      <c r="G1156" s="211"/>
      <c r="H1156" s="211"/>
      <c r="I1156" s="211"/>
      <c r="J1156" s="211"/>
      <c r="K1156" s="211"/>
      <c r="L1156" s="211"/>
      <c r="M1156" s="211"/>
      <c r="N1156" s="211"/>
      <c r="O1156" s="211"/>
    </row>
    <row r="1157">
      <c r="A1157" s="212"/>
      <c r="B1157" s="212"/>
      <c r="C1157" s="212"/>
      <c r="D1157" s="210"/>
      <c r="E1157" s="210"/>
      <c r="F1157" s="210"/>
      <c r="G1157" s="211"/>
      <c r="H1157" s="211"/>
      <c r="I1157" s="211"/>
      <c r="J1157" s="211"/>
      <c r="K1157" s="211"/>
      <c r="L1157" s="211"/>
      <c r="M1157" s="211"/>
      <c r="N1157" s="211"/>
      <c r="O1157" s="211"/>
    </row>
    <row r="1158">
      <c r="A1158" s="212"/>
      <c r="B1158" s="212"/>
      <c r="C1158" s="212"/>
      <c r="D1158" s="210"/>
      <c r="E1158" s="210"/>
      <c r="F1158" s="210"/>
      <c r="G1158" s="211"/>
      <c r="H1158" s="211"/>
      <c r="I1158" s="211"/>
      <c r="J1158" s="211"/>
      <c r="K1158" s="211"/>
      <c r="L1158" s="211"/>
      <c r="M1158" s="211"/>
      <c r="N1158" s="211"/>
      <c r="O1158" s="211"/>
    </row>
    <row r="1159">
      <c r="A1159" s="212"/>
      <c r="B1159" s="212"/>
      <c r="C1159" s="212"/>
      <c r="D1159" s="210"/>
      <c r="E1159" s="210"/>
      <c r="F1159" s="210"/>
      <c r="G1159" s="211"/>
      <c r="H1159" s="211"/>
      <c r="I1159" s="211"/>
      <c r="J1159" s="211"/>
      <c r="K1159" s="211"/>
      <c r="L1159" s="211"/>
      <c r="M1159" s="211"/>
      <c r="N1159" s="211"/>
      <c r="O1159" s="211"/>
    </row>
    <row r="1160">
      <c r="A1160" s="212"/>
      <c r="B1160" s="212"/>
      <c r="C1160" s="212"/>
      <c r="D1160" s="210"/>
      <c r="E1160" s="210"/>
      <c r="F1160" s="210"/>
      <c r="G1160" s="211"/>
      <c r="H1160" s="211"/>
      <c r="I1160" s="211"/>
      <c r="J1160" s="211"/>
      <c r="K1160" s="211"/>
      <c r="L1160" s="211"/>
      <c r="M1160" s="211"/>
      <c r="N1160" s="211"/>
      <c r="O1160" s="211"/>
    </row>
    <row r="1161">
      <c r="A1161" s="212"/>
      <c r="B1161" s="212"/>
      <c r="C1161" s="212"/>
      <c r="D1161" s="210"/>
      <c r="E1161" s="210"/>
      <c r="F1161" s="210"/>
      <c r="G1161" s="211"/>
      <c r="H1161" s="211"/>
      <c r="I1161" s="211"/>
      <c r="J1161" s="211"/>
      <c r="K1161" s="211"/>
      <c r="L1161" s="211"/>
      <c r="M1161" s="211"/>
      <c r="N1161" s="211"/>
      <c r="O1161" s="211"/>
    </row>
    <row r="1162">
      <c r="A1162" s="212"/>
      <c r="B1162" s="212"/>
      <c r="C1162" s="212"/>
      <c r="D1162" s="210"/>
      <c r="E1162" s="210"/>
      <c r="F1162" s="210"/>
      <c r="G1162" s="211"/>
      <c r="H1162" s="211"/>
      <c r="I1162" s="211"/>
      <c r="J1162" s="211"/>
      <c r="K1162" s="211"/>
      <c r="L1162" s="211"/>
      <c r="M1162" s="211"/>
      <c r="N1162" s="211"/>
      <c r="O1162" s="211"/>
    </row>
    <row r="1163">
      <c r="A1163" s="212"/>
      <c r="B1163" s="212"/>
      <c r="C1163" s="212"/>
      <c r="D1163" s="210"/>
      <c r="E1163" s="210"/>
      <c r="F1163" s="210"/>
      <c r="G1163" s="211"/>
      <c r="H1163" s="211"/>
      <c r="I1163" s="211"/>
      <c r="J1163" s="211"/>
      <c r="K1163" s="211"/>
      <c r="L1163" s="211"/>
      <c r="M1163" s="211"/>
      <c r="N1163" s="211"/>
      <c r="O1163" s="211"/>
    </row>
    <row r="1164">
      <c r="A1164" s="212"/>
      <c r="B1164" s="212"/>
      <c r="C1164" s="212"/>
      <c r="D1164" s="210"/>
      <c r="E1164" s="210"/>
      <c r="F1164" s="210"/>
      <c r="G1164" s="211"/>
      <c r="H1164" s="211"/>
      <c r="I1164" s="211"/>
      <c r="J1164" s="211"/>
      <c r="K1164" s="211"/>
      <c r="L1164" s="211"/>
      <c r="M1164" s="211"/>
      <c r="N1164" s="211"/>
      <c r="O1164" s="211"/>
    </row>
    <row r="1165">
      <c r="A1165" s="212"/>
      <c r="B1165" s="212"/>
      <c r="C1165" s="212"/>
      <c r="D1165" s="210"/>
      <c r="E1165" s="210"/>
      <c r="F1165" s="210"/>
      <c r="G1165" s="211"/>
      <c r="H1165" s="211"/>
      <c r="I1165" s="211"/>
      <c r="J1165" s="211"/>
      <c r="K1165" s="211"/>
      <c r="L1165" s="211"/>
      <c r="M1165" s="211"/>
      <c r="N1165" s="211"/>
      <c r="O1165" s="211"/>
    </row>
    <row r="1166">
      <c r="A1166" s="212"/>
      <c r="B1166" s="212"/>
      <c r="C1166" s="212"/>
      <c r="D1166" s="210"/>
      <c r="E1166" s="210"/>
      <c r="F1166" s="210"/>
      <c r="G1166" s="211"/>
      <c r="H1166" s="211"/>
      <c r="I1166" s="211"/>
      <c r="J1166" s="211"/>
      <c r="K1166" s="211"/>
      <c r="L1166" s="211"/>
      <c r="M1166" s="211"/>
      <c r="N1166" s="211"/>
      <c r="O1166" s="211"/>
    </row>
    <row r="1167">
      <c r="A1167" s="212"/>
      <c r="B1167" s="212"/>
      <c r="C1167" s="212"/>
      <c r="D1167" s="210"/>
      <c r="E1167" s="210"/>
      <c r="F1167" s="210"/>
      <c r="G1167" s="211"/>
      <c r="H1167" s="211"/>
      <c r="I1167" s="211"/>
      <c r="J1167" s="211"/>
      <c r="K1167" s="211"/>
      <c r="L1167" s="211"/>
      <c r="M1167" s="211"/>
      <c r="N1167" s="211"/>
      <c r="O1167" s="211"/>
    </row>
    <row r="1168">
      <c r="A1168" s="212"/>
      <c r="B1168" s="212"/>
      <c r="C1168" s="212"/>
      <c r="D1168" s="210"/>
      <c r="E1168" s="210"/>
      <c r="F1168" s="210"/>
      <c r="G1168" s="211"/>
      <c r="H1168" s="211"/>
      <c r="I1168" s="211"/>
      <c r="J1168" s="211"/>
      <c r="K1168" s="211"/>
      <c r="L1168" s="211"/>
      <c r="M1168" s="211"/>
      <c r="N1168" s="211"/>
      <c r="O1168" s="211"/>
    </row>
    <row r="1169">
      <c r="A1169" s="212"/>
      <c r="B1169" s="212"/>
      <c r="C1169" s="212"/>
      <c r="D1169" s="210"/>
      <c r="E1169" s="210"/>
      <c r="F1169" s="210"/>
      <c r="G1169" s="211"/>
      <c r="H1169" s="211"/>
      <c r="I1169" s="211"/>
      <c r="J1169" s="211"/>
      <c r="K1169" s="211"/>
      <c r="L1169" s="211"/>
      <c r="M1169" s="211"/>
      <c r="N1169" s="211"/>
      <c r="O1169" s="211"/>
    </row>
    <row r="1170">
      <c r="A1170" s="212"/>
      <c r="B1170" s="212"/>
      <c r="C1170" s="212"/>
      <c r="D1170" s="210"/>
      <c r="E1170" s="210"/>
      <c r="F1170" s="210"/>
      <c r="G1170" s="211"/>
      <c r="H1170" s="211"/>
      <c r="I1170" s="211"/>
      <c r="J1170" s="211"/>
      <c r="K1170" s="211"/>
      <c r="L1170" s="211"/>
      <c r="M1170" s="211"/>
      <c r="N1170" s="211"/>
      <c r="O1170" s="211"/>
    </row>
    <row r="1171">
      <c r="A1171" s="212"/>
      <c r="B1171" s="212"/>
      <c r="C1171" s="212"/>
      <c r="D1171" s="210"/>
      <c r="E1171" s="210"/>
      <c r="F1171" s="210"/>
      <c r="G1171" s="211"/>
      <c r="H1171" s="211"/>
      <c r="I1171" s="211"/>
      <c r="J1171" s="211"/>
      <c r="K1171" s="211"/>
      <c r="L1171" s="211"/>
      <c r="M1171" s="211"/>
      <c r="N1171" s="211"/>
      <c r="O1171" s="211"/>
    </row>
    <row r="1172">
      <c r="A1172" s="212"/>
      <c r="B1172" s="212"/>
      <c r="C1172" s="212"/>
      <c r="D1172" s="210"/>
      <c r="E1172" s="210"/>
      <c r="F1172" s="210"/>
      <c r="G1172" s="211"/>
      <c r="H1172" s="211"/>
      <c r="I1172" s="211"/>
      <c r="J1172" s="211"/>
      <c r="K1172" s="211"/>
      <c r="L1172" s="211"/>
      <c r="M1172" s="211"/>
      <c r="N1172" s="211"/>
      <c r="O1172" s="211"/>
    </row>
    <row r="1173">
      <c r="A1173" s="212"/>
      <c r="B1173" s="212"/>
      <c r="C1173" s="212"/>
      <c r="D1173" s="210"/>
      <c r="E1173" s="210"/>
      <c r="F1173" s="210"/>
      <c r="G1173" s="211"/>
      <c r="H1173" s="211"/>
      <c r="I1173" s="211"/>
      <c r="J1173" s="211"/>
      <c r="K1173" s="211"/>
      <c r="L1173" s="211"/>
      <c r="M1173" s="211"/>
      <c r="N1173" s="211"/>
      <c r="O1173" s="211"/>
    </row>
    <row r="1174">
      <c r="A1174" s="212"/>
      <c r="B1174" s="212"/>
      <c r="C1174" s="212"/>
      <c r="D1174" s="210"/>
      <c r="E1174" s="210"/>
      <c r="F1174" s="210"/>
      <c r="G1174" s="211"/>
      <c r="H1174" s="211"/>
      <c r="I1174" s="211"/>
      <c r="J1174" s="211"/>
      <c r="K1174" s="211"/>
      <c r="L1174" s="211"/>
      <c r="M1174" s="211"/>
      <c r="N1174" s="211"/>
      <c r="O1174" s="211"/>
    </row>
    <row r="1175">
      <c r="A1175" s="212"/>
      <c r="B1175" s="212"/>
      <c r="C1175" s="212"/>
      <c r="D1175" s="210"/>
      <c r="E1175" s="210"/>
      <c r="F1175" s="210"/>
      <c r="G1175" s="211"/>
      <c r="H1175" s="211"/>
      <c r="I1175" s="211"/>
      <c r="J1175" s="211"/>
      <c r="K1175" s="211"/>
      <c r="L1175" s="211"/>
      <c r="M1175" s="211"/>
      <c r="N1175" s="211"/>
      <c r="O1175" s="211"/>
    </row>
    <row r="1176">
      <c r="A1176" s="212"/>
      <c r="B1176" s="212"/>
      <c r="C1176" s="212"/>
      <c r="D1176" s="210"/>
      <c r="E1176" s="210"/>
      <c r="F1176" s="210"/>
      <c r="G1176" s="211"/>
      <c r="H1176" s="211"/>
      <c r="I1176" s="211"/>
      <c r="J1176" s="211"/>
      <c r="K1176" s="211"/>
      <c r="L1176" s="211"/>
      <c r="M1176" s="211"/>
      <c r="N1176" s="211"/>
      <c r="O1176" s="211"/>
    </row>
    <row r="1177">
      <c r="A1177" s="212"/>
      <c r="B1177" s="212"/>
      <c r="C1177" s="212"/>
      <c r="D1177" s="210"/>
      <c r="E1177" s="210"/>
      <c r="F1177" s="210"/>
      <c r="G1177" s="211"/>
      <c r="H1177" s="211"/>
      <c r="I1177" s="211"/>
      <c r="J1177" s="211"/>
      <c r="K1177" s="211"/>
      <c r="L1177" s="211"/>
      <c r="M1177" s="211"/>
      <c r="N1177" s="211"/>
      <c r="O1177" s="211"/>
    </row>
    <row r="1178">
      <c r="A1178" s="212"/>
      <c r="B1178" s="212"/>
      <c r="C1178" s="212"/>
      <c r="D1178" s="210"/>
      <c r="E1178" s="210"/>
      <c r="F1178" s="210"/>
      <c r="G1178" s="211"/>
      <c r="H1178" s="211"/>
      <c r="I1178" s="211"/>
      <c r="J1178" s="211"/>
      <c r="K1178" s="211"/>
      <c r="L1178" s="211"/>
      <c r="M1178" s="211"/>
      <c r="N1178" s="211"/>
      <c r="O1178" s="211"/>
    </row>
    <row r="1179">
      <c r="A1179" s="212"/>
      <c r="B1179" s="212"/>
      <c r="C1179" s="212"/>
      <c r="D1179" s="210"/>
      <c r="E1179" s="210"/>
      <c r="F1179" s="210"/>
      <c r="G1179" s="211"/>
      <c r="H1179" s="211"/>
      <c r="I1179" s="211"/>
      <c r="J1179" s="211"/>
      <c r="K1179" s="211"/>
      <c r="L1179" s="211"/>
      <c r="M1179" s="211"/>
      <c r="N1179" s="211"/>
      <c r="O1179" s="211"/>
    </row>
    <row r="1180">
      <c r="A1180" s="212"/>
      <c r="B1180" s="212"/>
      <c r="C1180" s="212"/>
      <c r="D1180" s="210"/>
      <c r="E1180" s="210"/>
      <c r="F1180" s="210"/>
      <c r="G1180" s="211"/>
      <c r="H1180" s="211"/>
      <c r="I1180" s="211"/>
      <c r="J1180" s="211"/>
      <c r="K1180" s="211"/>
      <c r="L1180" s="211"/>
      <c r="M1180" s="211"/>
      <c r="N1180" s="211"/>
      <c r="O1180" s="211"/>
    </row>
    <row r="1181">
      <c r="A1181" s="212"/>
      <c r="B1181" s="212"/>
      <c r="C1181" s="212"/>
      <c r="D1181" s="210"/>
      <c r="E1181" s="210"/>
      <c r="F1181" s="210"/>
      <c r="G1181" s="211"/>
      <c r="H1181" s="211"/>
      <c r="I1181" s="211"/>
      <c r="J1181" s="211"/>
      <c r="K1181" s="211"/>
      <c r="L1181" s="211"/>
      <c r="M1181" s="211"/>
      <c r="N1181" s="211"/>
      <c r="O1181" s="211"/>
    </row>
    <row r="1182">
      <c r="A1182" s="212"/>
      <c r="B1182" s="212"/>
      <c r="C1182" s="212"/>
      <c r="D1182" s="210"/>
      <c r="E1182" s="210"/>
      <c r="F1182" s="210"/>
      <c r="G1182" s="211"/>
      <c r="H1182" s="211"/>
      <c r="I1182" s="211"/>
      <c r="J1182" s="211"/>
      <c r="K1182" s="211"/>
      <c r="L1182" s="211"/>
      <c r="M1182" s="211"/>
      <c r="N1182" s="211"/>
      <c r="O1182" s="211"/>
    </row>
    <row r="1183">
      <c r="A1183" s="212"/>
      <c r="B1183" s="212"/>
      <c r="C1183" s="212"/>
      <c r="D1183" s="210"/>
      <c r="E1183" s="210"/>
      <c r="F1183" s="210"/>
      <c r="G1183" s="211"/>
      <c r="H1183" s="211"/>
      <c r="I1183" s="211"/>
      <c r="J1183" s="211"/>
      <c r="K1183" s="211"/>
      <c r="L1183" s="211"/>
      <c r="M1183" s="211"/>
      <c r="N1183" s="211"/>
      <c r="O1183" s="211"/>
    </row>
    <row r="1184">
      <c r="A1184" s="212"/>
      <c r="B1184" s="212"/>
      <c r="C1184" s="212"/>
      <c r="D1184" s="210"/>
      <c r="E1184" s="210"/>
      <c r="F1184" s="210"/>
      <c r="G1184" s="211"/>
      <c r="H1184" s="211"/>
      <c r="I1184" s="211"/>
      <c r="J1184" s="211"/>
      <c r="K1184" s="211"/>
      <c r="L1184" s="211"/>
      <c r="M1184" s="211"/>
      <c r="N1184" s="211"/>
      <c r="O1184" s="211"/>
    </row>
    <row r="1185">
      <c r="A1185" s="212"/>
      <c r="B1185" s="212"/>
      <c r="C1185" s="212"/>
      <c r="D1185" s="210"/>
      <c r="E1185" s="210"/>
      <c r="F1185" s="210"/>
      <c r="G1185" s="211"/>
      <c r="H1185" s="211"/>
      <c r="I1185" s="211"/>
      <c r="J1185" s="211"/>
      <c r="K1185" s="211"/>
      <c r="L1185" s="211"/>
      <c r="M1185" s="211"/>
      <c r="N1185" s="211"/>
      <c r="O1185" s="211"/>
    </row>
    <row r="1186">
      <c r="A1186" s="212"/>
      <c r="B1186" s="212"/>
      <c r="C1186" s="212"/>
      <c r="D1186" s="210"/>
      <c r="E1186" s="210"/>
      <c r="F1186" s="210"/>
      <c r="G1186" s="211"/>
      <c r="H1186" s="211"/>
      <c r="I1186" s="211"/>
      <c r="J1186" s="211"/>
      <c r="K1186" s="211"/>
      <c r="L1186" s="211"/>
      <c r="M1186" s="211"/>
      <c r="N1186" s="211"/>
      <c r="O1186" s="211"/>
    </row>
    <row r="1187">
      <c r="A1187" s="212"/>
      <c r="B1187" s="212"/>
      <c r="C1187" s="212"/>
      <c r="D1187" s="210"/>
      <c r="E1187" s="210"/>
      <c r="F1187" s="210"/>
      <c r="G1187" s="211"/>
      <c r="H1187" s="211"/>
      <c r="I1187" s="211"/>
      <c r="J1187" s="211"/>
      <c r="K1187" s="211"/>
      <c r="L1187" s="211"/>
      <c r="M1187" s="211"/>
      <c r="N1187" s="211"/>
      <c r="O1187" s="211"/>
    </row>
    <row r="1188">
      <c r="A1188" s="212"/>
      <c r="B1188" s="212"/>
      <c r="C1188" s="212"/>
      <c r="D1188" s="210"/>
      <c r="E1188" s="210"/>
      <c r="F1188" s="210"/>
      <c r="G1188" s="211"/>
      <c r="H1188" s="211"/>
      <c r="I1188" s="211"/>
      <c r="J1188" s="211"/>
      <c r="K1188" s="211"/>
      <c r="L1188" s="211"/>
      <c r="M1188" s="211"/>
      <c r="N1188" s="211"/>
      <c r="O1188" s="211"/>
    </row>
    <row r="1189">
      <c r="A1189" s="212"/>
      <c r="B1189" s="212"/>
      <c r="C1189" s="212"/>
      <c r="D1189" s="210"/>
      <c r="E1189" s="210"/>
      <c r="F1189" s="210"/>
      <c r="G1189" s="211"/>
      <c r="H1189" s="211"/>
      <c r="I1189" s="211"/>
      <c r="J1189" s="211"/>
      <c r="K1189" s="211"/>
      <c r="L1189" s="211"/>
      <c r="M1189" s="211"/>
      <c r="N1189" s="211"/>
      <c r="O1189" s="211"/>
    </row>
    <row r="1190">
      <c r="A1190" s="212"/>
      <c r="B1190" s="212"/>
      <c r="C1190" s="212"/>
      <c r="D1190" s="210"/>
      <c r="E1190" s="210"/>
      <c r="F1190" s="210"/>
      <c r="G1190" s="211"/>
      <c r="H1190" s="211"/>
      <c r="I1190" s="211"/>
      <c r="J1190" s="211"/>
      <c r="K1190" s="211"/>
      <c r="L1190" s="211"/>
      <c r="M1190" s="211"/>
      <c r="N1190" s="211"/>
      <c r="O1190" s="211"/>
    </row>
    <row r="1191">
      <c r="A1191" s="212"/>
      <c r="B1191" s="212"/>
      <c r="C1191" s="212"/>
      <c r="D1191" s="210"/>
      <c r="E1191" s="210"/>
      <c r="F1191" s="210"/>
      <c r="G1191" s="211"/>
      <c r="H1191" s="211"/>
      <c r="I1191" s="211"/>
      <c r="J1191" s="211"/>
      <c r="K1191" s="211"/>
      <c r="L1191" s="211"/>
      <c r="M1191" s="211"/>
      <c r="N1191" s="211"/>
      <c r="O1191" s="211"/>
    </row>
    <row r="1192">
      <c r="A1192" s="212"/>
      <c r="B1192" s="212"/>
      <c r="C1192" s="212"/>
      <c r="D1192" s="210"/>
      <c r="E1192" s="210"/>
      <c r="F1192" s="210"/>
      <c r="G1192" s="211"/>
      <c r="H1192" s="211"/>
      <c r="I1192" s="211"/>
      <c r="J1192" s="211"/>
      <c r="K1192" s="211"/>
      <c r="L1192" s="211"/>
      <c r="M1192" s="211"/>
      <c r="N1192" s="211"/>
      <c r="O1192" s="211"/>
    </row>
    <row r="1193">
      <c r="A1193" s="212"/>
      <c r="B1193" s="212"/>
      <c r="C1193" s="212"/>
      <c r="D1193" s="210"/>
      <c r="E1193" s="210"/>
      <c r="F1193" s="210"/>
      <c r="G1193" s="211"/>
      <c r="H1193" s="211"/>
      <c r="I1193" s="211"/>
      <c r="J1193" s="211"/>
      <c r="K1193" s="211"/>
      <c r="L1193" s="211"/>
      <c r="M1193" s="211"/>
      <c r="N1193" s="211"/>
      <c r="O1193" s="211"/>
    </row>
    <row r="1194">
      <c r="A1194" s="212"/>
      <c r="B1194" s="212"/>
      <c r="C1194" s="212"/>
      <c r="D1194" s="210"/>
      <c r="E1194" s="210"/>
      <c r="F1194" s="210"/>
      <c r="G1194" s="211"/>
      <c r="H1194" s="211"/>
      <c r="I1194" s="211"/>
      <c r="J1194" s="211"/>
      <c r="K1194" s="211"/>
      <c r="L1194" s="211"/>
      <c r="M1194" s="211"/>
      <c r="N1194" s="211"/>
      <c r="O1194" s="211"/>
    </row>
    <row r="1195">
      <c r="A1195" s="212"/>
      <c r="B1195" s="212"/>
      <c r="C1195" s="212"/>
      <c r="D1195" s="210"/>
      <c r="E1195" s="210"/>
      <c r="F1195" s="210"/>
      <c r="G1195" s="211"/>
      <c r="H1195" s="211"/>
      <c r="I1195" s="211"/>
      <c r="J1195" s="211"/>
      <c r="K1195" s="211"/>
      <c r="L1195" s="211"/>
      <c r="M1195" s="211"/>
      <c r="N1195" s="211"/>
      <c r="O1195" s="211"/>
    </row>
    <row r="1196">
      <c r="A1196" s="212"/>
      <c r="B1196" s="212"/>
      <c r="C1196" s="212"/>
      <c r="D1196" s="210"/>
      <c r="E1196" s="210"/>
      <c r="F1196" s="210"/>
      <c r="G1196" s="211"/>
      <c r="H1196" s="211"/>
      <c r="I1196" s="211"/>
      <c r="J1196" s="211"/>
      <c r="K1196" s="211"/>
      <c r="L1196" s="211"/>
      <c r="M1196" s="211"/>
      <c r="N1196" s="211"/>
      <c r="O1196" s="211"/>
    </row>
    <row r="1197">
      <c r="A1197" s="212"/>
      <c r="B1197" s="212"/>
      <c r="C1197" s="212"/>
      <c r="D1197" s="210"/>
      <c r="E1197" s="210"/>
      <c r="F1197" s="210"/>
      <c r="G1197" s="211"/>
      <c r="H1197" s="211"/>
      <c r="I1197" s="211"/>
      <c r="J1197" s="211"/>
      <c r="K1197" s="211"/>
      <c r="L1197" s="211"/>
      <c r="M1197" s="211"/>
      <c r="N1197" s="211"/>
      <c r="O1197" s="211"/>
    </row>
    <row r="1198">
      <c r="A1198" s="212"/>
      <c r="B1198" s="212"/>
      <c r="C1198" s="212"/>
      <c r="D1198" s="210"/>
      <c r="E1198" s="210"/>
      <c r="F1198" s="210"/>
      <c r="G1198" s="211"/>
      <c r="H1198" s="211"/>
      <c r="I1198" s="211"/>
      <c r="J1198" s="211"/>
      <c r="K1198" s="211"/>
      <c r="L1198" s="211"/>
      <c r="M1198" s="211"/>
      <c r="N1198" s="211"/>
      <c r="O1198" s="211"/>
    </row>
    <row r="1199">
      <c r="A1199" s="212"/>
      <c r="B1199" s="212"/>
      <c r="C1199" s="212"/>
      <c r="D1199" s="210"/>
      <c r="E1199" s="210"/>
      <c r="F1199" s="210"/>
      <c r="G1199" s="211"/>
      <c r="H1199" s="211"/>
      <c r="I1199" s="211"/>
      <c r="J1199" s="211"/>
      <c r="K1199" s="211"/>
      <c r="L1199" s="211"/>
      <c r="M1199" s="211"/>
      <c r="N1199" s="211"/>
      <c r="O1199" s="211"/>
    </row>
    <row r="1200">
      <c r="A1200" s="212"/>
      <c r="B1200" s="212"/>
      <c r="C1200" s="212"/>
      <c r="D1200" s="210"/>
      <c r="E1200" s="210"/>
      <c r="F1200" s="210"/>
      <c r="G1200" s="211"/>
      <c r="H1200" s="211"/>
      <c r="I1200" s="211"/>
      <c r="J1200" s="211"/>
      <c r="K1200" s="211"/>
      <c r="L1200" s="211"/>
      <c r="M1200" s="211"/>
      <c r="N1200" s="211"/>
      <c r="O1200" s="211"/>
    </row>
    <row r="1201">
      <c r="A1201" s="212"/>
      <c r="B1201" s="212"/>
      <c r="C1201" s="212"/>
      <c r="D1201" s="210"/>
      <c r="E1201" s="210"/>
      <c r="F1201" s="210"/>
      <c r="G1201" s="211"/>
      <c r="H1201" s="211"/>
      <c r="I1201" s="211"/>
      <c r="J1201" s="211"/>
      <c r="K1201" s="211"/>
      <c r="L1201" s="211"/>
      <c r="M1201" s="211"/>
      <c r="N1201" s="211"/>
      <c r="O1201" s="211"/>
    </row>
    <row r="1202">
      <c r="A1202" s="212"/>
      <c r="B1202" s="212"/>
      <c r="C1202" s="212"/>
      <c r="D1202" s="210"/>
      <c r="E1202" s="210"/>
      <c r="F1202" s="210"/>
      <c r="G1202" s="211"/>
      <c r="H1202" s="211"/>
      <c r="I1202" s="211"/>
      <c r="J1202" s="211"/>
      <c r="K1202" s="211"/>
      <c r="L1202" s="211"/>
      <c r="M1202" s="211"/>
      <c r="N1202" s="211"/>
      <c r="O1202" s="211"/>
    </row>
    <row r="1203">
      <c r="A1203" s="212"/>
      <c r="B1203" s="212"/>
      <c r="C1203" s="212"/>
      <c r="D1203" s="210"/>
      <c r="E1203" s="210"/>
      <c r="F1203" s="210"/>
      <c r="G1203" s="211"/>
      <c r="H1203" s="211"/>
      <c r="I1203" s="211"/>
      <c r="J1203" s="211"/>
      <c r="K1203" s="211"/>
      <c r="L1203" s="211"/>
      <c r="M1203" s="211"/>
      <c r="N1203" s="211"/>
      <c r="O1203" s="211"/>
    </row>
    <row r="1204">
      <c r="A1204" s="212"/>
      <c r="B1204" s="212"/>
      <c r="C1204" s="212"/>
      <c r="D1204" s="210"/>
      <c r="E1204" s="210"/>
      <c r="F1204" s="210"/>
      <c r="G1204" s="211"/>
      <c r="H1204" s="211"/>
      <c r="I1204" s="211"/>
      <c r="J1204" s="211"/>
      <c r="K1204" s="211"/>
      <c r="L1204" s="211"/>
      <c r="M1204" s="211"/>
      <c r="N1204" s="211"/>
      <c r="O1204" s="211"/>
    </row>
    <row r="1205">
      <c r="A1205" s="212"/>
      <c r="B1205" s="212"/>
      <c r="C1205" s="212"/>
      <c r="D1205" s="210"/>
      <c r="E1205" s="210"/>
      <c r="F1205" s="210"/>
      <c r="G1205" s="211"/>
      <c r="H1205" s="211"/>
      <c r="I1205" s="211"/>
      <c r="J1205" s="211"/>
      <c r="K1205" s="211"/>
      <c r="L1205" s="211"/>
      <c r="M1205" s="211"/>
      <c r="N1205" s="211"/>
      <c r="O1205" s="211"/>
    </row>
    <row r="1206">
      <c r="A1206" s="212"/>
      <c r="B1206" s="212"/>
      <c r="C1206" s="212"/>
      <c r="D1206" s="210"/>
      <c r="E1206" s="210"/>
      <c r="F1206" s="210"/>
      <c r="G1206" s="211"/>
      <c r="H1206" s="211"/>
      <c r="I1206" s="211"/>
      <c r="J1206" s="211"/>
      <c r="K1206" s="211"/>
      <c r="L1206" s="211"/>
      <c r="M1206" s="211"/>
      <c r="N1206" s="211"/>
      <c r="O1206" s="211"/>
    </row>
    <row r="1207">
      <c r="A1207" s="212"/>
      <c r="B1207" s="212"/>
      <c r="C1207" s="212"/>
      <c r="D1207" s="210"/>
      <c r="E1207" s="210"/>
      <c r="F1207" s="210"/>
      <c r="G1207" s="211"/>
      <c r="H1207" s="211"/>
      <c r="I1207" s="211"/>
      <c r="J1207" s="211"/>
      <c r="K1207" s="211"/>
      <c r="L1207" s="211"/>
      <c r="M1207" s="211"/>
      <c r="N1207" s="211"/>
      <c r="O1207" s="211"/>
    </row>
    <row r="1208">
      <c r="A1208" s="212"/>
      <c r="B1208" s="212"/>
      <c r="C1208" s="212"/>
      <c r="D1208" s="210"/>
      <c r="E1208" s="210"/>
      <c r="F1208" s="210"/>
      <c r="G1208" s="211"/>
      <c r="H1208" s="211"/>
      <c r="I1208" s="211"/>
      <c r="J1208" s="211"/>
      <c r="K1208" s="211"/>
      <c r="L1208" s="211"/>
      <c r="M1208" s="211"/>
      <c r="N1208" s="211"/>
      <c r="O1208" s="211"/>
    </row>
    <row r="1209">
      <c r="A1209" s="212"/>
      <c r="B1209" s="212"/>
      <c r="C1209" s="212"/>
      <c r="D1209" s="210"/>
      <c r="E1209" s="210"/>
      <c r="F1209" s="210"/>
      <c r="G1209" s="211"/>
      <c r="H1209" s="211"/>
      <c r="I1209" s="211"/>
      <c r="J1209" s="211"/>
      <c r="K1209" s="211"/>
      <c r="L1209" s="211"/>
      <c r="M1209" s="211"/>
      <c r="N1209" s="211"/>
      <c r="O1209" s="211"/>
    </row>
    <row r="1210">
      <c r="A1210" s="212"/>
      <c r="B1210" s="212"/>
      <c r="C1210" s="212"/>
      <c r="D1210" s="210"/>
      <c r="E1210" s="210"/>
      <c r="F1210" s="210"/>
      <c r="G1210" s="211"/>
      <c r="H1210" s="211"/>
      <c r="I1210" s="211"/>
      <c r="J1210" s="211"/>
      <c r="K1210" s="211"/>
      <c r="L1210" s="211"/>
      <c r="M1210" s="211"/>
      <c r="N1210" s="211"/>
      <c r="O1210" s="211"/>
    </row>
    <row r="1211">
      <c r="A1211" s="212"/>
      <c r="B1211" s="212"/>
      <c r="C1211" s="212"/>
      <c r="D1211" s="210"/>
      <c r="E1211" s="210"/>
      <c r="F1211" s="210"/>
      <c r="G1211" s="211"/>
      <c r="H1211" s="211"/>
      <c r="I1211" s="211"/>
      <c r="J1211" s="211"/>
      <c r="K1211" s="211"/>
      <c r="L1211" s="211"/>
      <c r="M1211" s="211"/>
      <c r="N1211" s="211"/>
      <c r="O1211" s="211"/>
    </row>
    <row r="1212">
      <c r="A1212" s="212"/>
      <c r="B1212" s="212"/>
      <c r="C1212" s="212"/>
      <c r="D1212" s="210"/>
      <c r="E1212" s="210"/>
      <c r="F1212" s="210"/>
      <c r="G1212" s="211"/>
      <c r="H1212" s="211"/>
      <c r="I1212" s="211"/>
      <c r="J1212" s="211"/>
      <c r="K1212" s="211"/>
      <c r="L1212" s="211"/>
      <c r="M1212" s="211"/>
      <c r="N1212" s="211"/>
      <c r="O1212" s="211"/>
    </row>
    <row r="1213">
      <c r="A1213" s="212"/>
      <c r="B1213" s="212"/>
      <c r="C1213" s="212"/>
      <c r="D1213" s="210"/>
      <c r="E1213" s="210"/>
      <c r="F1213" s="210"/>
      <c r="G1213" s="211"/>
      <c r="H1213" s="211"/>
      <c r="I1213" s="211"/>
      <c r="J1213" s="211"/>
      <c r="K1213" s="211"/>
      <c r="L1213" s="211"/>
      <c r="M1213" s="211"/>
      <c r="N1213" s="211"/>
      <c r="O1213" s="211"/>
    </row>
    <row r="1214">
      <c r="A1214" s="212"/>
      <c r="B1214" s="212"/>
      <c r="C1214" s="212"/>
      <c r="D1214" s="210"/>
      <c r="E1214" s="210"/>
      <c r="F1214" s="210"/>
      <c r="G1214" s="211"/>
      <c r="H1214" s="211"/>
      <c r="I1214" s="211"/>
      <c r="J1214" s="211"/>
      <c r="K1214" s="211"/>
      <c r="L1214" s="211"/>
      <c r="M1214" s="211"/>
      <c r="N1214" s="211"/>
      <c r="O1214" s="211"/>
    </row>
    <row r="1215">
      <c r="A1215" s="212"/>
      <c r="B1215" s="212"/>
      <c r="C1215" s="212"/>
      <c r="D1215" s="210"/>
      <c r="E1215" s="210"/>
      <c r="F1215" s="210"/>
      <c r="G1215" s="211"/>
      <c r="H1215" s="211"/>
      <c r="I1215" s="211"/>
      <c r="J1215" s="211"/>
      <c r="K1215" s="211"/>
      <c r="L1215" s="211"/>
      <c r="M1215" s="211"/>
      <c r="N1215" s="211"/>
      <c r="O1215" s="211"/>
    </row>
    <row r="1216">
      <c r="A1216" s="212"/>
      <c r="B1216" s="212"/>
      <c r="C1216" s="212"/>
      <c r="D1216" s="210"/>
      <c r="E1216" s="210"/>
      <c r="F1216" s="210"/>
      <c r="G1216" s="211"/>
      <c r="H1216" s="211"/>
      <c r="I1216" s="211"/>
      <c r="J1216" s="211"/>
      <c r="K1216" s="211"/>
      <c r="L1216" s="211"/>
      <c r="M1216" s="211"/>
      <c r="N1216" s="211"/>
      <c r="O1216" s="211"/>
    </row>
    <row r="1217">
      <c r="A1217" s="212"/>
      <c r="B1217" s="212"/>
      <c r="C1217" s="212"/>
      <c r="D1217" s="210"/>
      <c r="E1217" s="210"/>
      <c r="F1217" s="210"/>
      <c r="G1217" s="211"/>
      <c r="H1217" s="211"/>
      <c r="I1217" s="211"/>
      <c r="J1217" s="211"/>
      <c r="K1217" s="211"/>
      <c r="L1217" s="211"/>
      <c r="M1217" s="211"/>
      <c r="N1217" s="211"/>
      <c r="O1217" s="211"/>
    </row>
    <row r="1218">
      <c r="A1218" s="212"/>
      <c r="B1218" s="212"/>
      <c r="C1218" s="212"/>
      <c r="D1218" s="210"/>
      <c r="E1218" s="210"/>
      <c r="F1218" s="210"/>
      <c r="G1218" s="211"/>
      <c r="H1218" s="211"/>
      <c r="I1218" s="211"/>
      <c r="J1218" s="211"/>
      <c r="K1218" s="211"/>
      <c r="L1218" s="211"/>
      <c r="M1218" s="211"/>
      <c r="N1218" s="211"/>
      <c r="O1218" s="211"/>
    </row>
    <row r="1219">
      <c r="A1219" s="212"/>
      <c r="B1219" s="212"/>
      <c r="C1219" s="212"/>
      <c r="D1219" s="210"/>
      <c r="E1219" s="210"/>
      <c r="F1219" s="210"/>
      <c r="G1219" s="211"/>
      <c r="H1219" s="211"/>
      <c r="I1219" s="211"/>
      <c r="J1219" s="211"/>
      <c r="K1219" s="211"/>
      <c r="L1219" s="211"/>
      <c r="M1219" s="211"/>
      <c r="N1219" s="211"/>
      <c r="O1219" s="211"/>
    </row>
    <row r="1220">
      <c r="A1220" s="212"/>
      <c r="B1220" s="212"/>
      <c r="C1220" s="212"/>
      <c r="D1220" s="210"/>
      <c r="E1220" s="210"/>
      <c r="F1220" s="210"/>
      <c r="G1220" s="211"/>
      <c r="H1220" s="211"/>
      <c r="I1220" s="211"/>
      <c r="J1220" s="211"/>
      <c r="K1220" s="211"/>
      <c r="L1220" s="211"/>
      <c r="M1220" s="211"/>
      <c r="N1220" s="211"/>
      <c r="O1220" s="211"/>
    </row>
    <row r="1221">
      <c r="A1221" s="212"/>
      <c r="B1221" s="212"/>
      <c r="C1221" s="212"/>
      <c r="D1221" s="210"/>
      <c r="E1221" s="210"/>
      <c r="F1221" s="210"/>
      <c r="G1221" s="211"/>
      <c r="H1221" s="211"/>
      <c r="I1221" s="211"/>
      <c r="J1221" s="211"/>
      <c r="K1221" s="211"/>
      <c r="L1221" s="211"/>
      <c r="M1221" s="211"/>
      <c r="N1221" s="211"/>
      <c r="O1221" s="211"/>
    </row>
    <row r="1222">
      <c r="A1222" s="212"/>
      <c r="B1222" s="212"/>
      <c r="C1222" s="212"/>
      <c r="D1222" s="210"/>
      <c r="E1222" s="210"/>
      <c r="F1222" s="210"/>
      <c r="G1222" s="211"/>
      <c r="H1222" s="211"/>
      <c r="I1222" s="211"/>
      <c r="J1222" s="211"/>
      <c r="K1222" s="211"/>
      <c r="L1222" s="211"/>
      <c r="M1222" s="211"/>
      <c r="N1222" s="211"/>
      <c r="O1222" s="211"/>
    </row>
    <row r="1223">
      <c r="A1223" s="212"/>
      <c r="B1223" s="212"/>
      <c r="C1223" s="212"/>
      <c r="D1223" s="210"/>
      <c r="E1223" s="210"/>
      <c r="F1223" s="210"/>
      <c r="G1223" s="211"/>
      <c r="H1223" s="211"/>
      <c r="I1223" s="211"/>
      <c r="J1223" s="211"/>
      <c r="K1223" s="211"/>
      <c r="L1223" s="211"/>
      <c r="M1223" s="211"/>
      <c r="N1223" s="211"/>
      <c r="O1223" s="211"/>
    </row>
    <row r="1224">
      <c r="A1224" s="212"/>
      <c r="B1224" s="212"/>
      <c r="C1224" s="212"/>
      <c r="D1224" s="210"/>
      <c r="E1224" s="210"/>
      <c r="F1224" s="210"/>
      <c r="G1224" s="211"/>
      <c r="H1224" s="211"/>
      <c r="I1224" s="211"/>
      <c r="J1224" s="211"/>
      <c r="K1224" s="211"/>
      <c r="L1224" s="211"/>
      <c r="M1224" s="211"/>
      <c r="N1224" s="211"/>
      <c r="O1224" s="211"/>
    </row>
    <row r="1225">
      <c r="A1225" s="212"/>
      <c r="B1225" s="212"/>
      <c r="C1225" s="212"/>
      <c r="D1225" s="210"/>
      <c r="E1225" s="210"/>
      <c r="F1225" s="210"/>
      <c r="G1225" s="211"/>
      <c r="H1225" s="211"/>
      <c r="I1225" s="211"/>
      <c r="J1225" s="211"/>
      <c r="K1225" s="211"/>
      <c r="L1225" s="211"/>
      <c r="M1225" s="211"/>
      <c r="N1225" s="211"/>
      <c r="O1225" s="211"/>
    </row>
    <row r="1226">
      <c r="A1226" s="212"/>
      <c r="B1226" s="212"/>
      <c r="C1226" s="212"/>
      <c r="D1226" s="210"/>
      <c r="E1226" s="210"/>
      <c r="F1226" s="210"/>
      <c r="G1226" s="211"/>
      <c r="H1226" s="211"/>
      <c r="I1226" s="211"/>
      <c r="J1226" s="211"/>
      <c r="K1226" s="211"/>
      <c r="L1226" s="211"/>
      <c r="M1226" s="211"/>
      <c r="N1226" s="211"/>
      <c r="O1226" s="211"/>
    </row>
    <row r="1227">
      <c r="A1227" s="212"/>
      <c r="B1227" s="212"/>
      <c r="C1227" s="212"/>
      <c r="D1227" s="210"/>
      <c r="E1227" s="210"/>
      <c r="F1227" s="210"/>
      <c r="G1227" s="211"/>
      <c r="H1227" s="211"/>
      <c r="I1227" s="211"/>
      <c r="J1227" s="211"/>
      <c r="K1227" s="211"/>
      <c r="L1227" s="211"/>
      <c r="M1227" s="211"/>
      <c r="N1227" s="211"/>
      <c r="O1227" s="211"/>
    </row>
    <row r="1228">
      <c r="A1228" s="212"/>
      <c r="B1228" s="212"/>
      <c r="C1228" s="212"/>
      <c r="D1228" s="210"/>
      <c r="E1228" s="210"/>
      <c r="F1228" s="210"/>
      <c r="G1228" s="211"/>
      <c r="H1228" s="211"/>
      <c r="I1228" s="211"/>
      <c r="J1228" s="211"/>
      <c r="K1228" s="211"/>
      <c r="L1228" s="211"/>
      <c r="M1228" s="211"/>
      <c r="N1228" s="211"/>
      <c r="O1228" s="211"/>
    </row>
    <row r="1229">
      <c r="A1229" s="212"/>
      <c r="B1229" s="212"/>
      <c r="C1229" s="212"/>
      <c r="D1229" s="210"/>
      <c r="E1229" s="210"/>
      <c r="F1229" s="210"/>
      <c r="G1229" s="211"/>
      <c r="H1229" s="211"/>
      <c r="I1229" s="211"/>
      <c r="J1229" s="211"/>
      <c r="K1229" s="211"/>
      <c r="L1229" s="211"/>
      <c r="M1229" s="211"/>
      <c r="N1229" s="211"/>
      <c r="O1229" s="211"/>
    </row>
    <row r="1230">
      <c r="A1230" s="212"/>
      <c r="B1230" s="212"/>
      <c r="C1230" s="212"/>
      <c r="D1230" s="210"/>
      <c r="E1230" s="210"/>
      <c r="F1230" s="210"/>
      <c r="G1230" s="211"/>
      <c r="H1230" s="211"/>
      <c r="I1230" s="211"/>
      <c r="J1230" s="211"/>
      <c r="K1230" s="211"/>
      <c r="L1230" s="211"/>
      <c r="M1230" s="211"/>
      <c r="N1230" s="211"/>
      <c r="O1230" s="211"/>
    </row>
    <row r="1231">
      <c r="A1231" s="212"/>
      <c r="B1231" s="212"/>
      <c r="C1231" s="212"/>
      <c r="D1231" s="210"/>
      <c r="E1231" s="210"/>
      <c r="F1231" s="210"/>
      <c r="G1231" s="211"/>
      <c r="H1231" s="211"/>
      <c r="I1231" s="211"/>
      <c r="J1231" s="211"/>
      <c r="K1231" s="211"/>
      <c r="L1231" s="211"/>
      <c r="M1231" s="211"/>
      <c r="N1231" s="211"/>
      <c r="O1231" s="211"/>
    </row>
    <row r="1232">
      <c r="A1232" s="212"/>
      <c r="B1232" s="212"/>
      <c r="C1232" s="212"/>
      <c r="D1232" s="210"/>
      <c r="E1232" s="210"/>
      <c r="F1232" s="210"/>
      <c r="G1232" s="211"/>
      <c r="H1232" s="211"/>
      <c r="I1232" s="211"/>
      <c r="J1232" s="211"/>
      <c r="K1232" s="211"/>
      <c r="L1232" s="211"/>
      <c r="M1232" s="211"/>
      <c r="N1232" s="211"/>
      <c r="O1232" s="211"/>
    </row>
    <row r="1233">
      <c r="A1233" s="212"/>
      <c r="B1233" s="212"/>
      <c r="C1233" s="212"/>
      <c r="D1233" s="210"/>
      <c r="E1233" s="210"/>
      <c r="F1233" s="210"/>
      <c r="G1233" s="211"/>
      <c r="H1233" s="211"/>
      <c r="I1233" s="211"/>
      <c r="J1233" s="211"/>
      <c r="K1233" s="211"/>
      <c r="L1233" s="211"/>
      <c r="M1233" s="211"/>
      <c r="N1233" s="211"/>
      <c r="O1233" s="211"/>
    </row>
    <row r="1234">
      <c r="A1234" s="212"/>
      <c r="B1234" s="212"/>
      <c r="C1234" s="212"/>
      <c r="D1234" s="210"/>
      <c r="E1234" s="210"/>
      <c r="F1234" s="210"/>
      <c r="G1234" s="211"/>
      <c r="H1234" s="211"/>
      <c r="I1234" s="211"/>
      <c r="J1234" s="211"/>
      <c r="K1234" s="211"/>
      <c r="L1234" s="211"/>
      <c r="M1234" s="211"/>
      <c r="N1234" s="211"/>
      <c r="O1234" s="211"/>
    </row>
    <row r="1235">
      <c r="A1235" s="212"/>
      <c r="B1235" s="212"/>
      <c r="C1235" s="212"/>
      <c r="D1235" s="210"/>
      <c r="E1235" s="210"/>
      <c r="F1235" s="210"/>
      <c r="G1235" s="211"/>
      <c r="H1235" s="211"/>
      <c r="I1235" s="211"/>
      <c r="J1235" s="211"/>
      <c r="K1235" s="211"/>
      <c r="L1235" s="211"/>
      <c r="M1235" s="211"/>
      <c r="N1235" s="211"/>
      <c r="O1235" s="21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3" width="10.71"/>
    <col customWidth="1" min="4" max="4" width="13.86"/>
    <col customWidth="1" min="5" max="5" width="12.14"/>
    <col customWidth="1" min="6" max="6" width="11.71"/>
    <col customWidth="1" min="7" max="7" width="12.57"/>
    <col customWidth="1" min="8" max="8" width="11.86"/>
    <col customWidth="1" min="9" max="9" width="11.71"/>
    <col customWidth="1" min="10" max="10" width="13.57"/>
    <col customWidth="1" min="11" max="11" width="11.71"/>
    <col customWidth="1" min="12" max="12" width="14.29"/>
    <col customWidth="1" min="19" max="19" width="13.86"/>
    <col customWidth="1" min="20" max="20" width="9.29"/>
    <col customWidth="1" min="21" max="22" width="10.0"/>
    <col customWidth="1" min="23" max="23" width="9.0"/>
    <col customWidth="1" min="24" max="24" width="9.71"/>
    <col customWidth="1" min="25" max="25" width="10.29"/>
  </cols>
  <sheetData>
    <row r="1">
      <c r="A1" s="217">
        <v>6.0</v>
      </c>
      <c r="B1" s="218"/>
      <c r="C1" s="218"/>
      <c r="D1" s="218"/>
      <c r="E1" s="219">
        <v>2012.0</v>
      </c>
      <c r="F1" s="219">
        <v>2013.0</v>
      </c>
      <c r="G1" s="220">
        <v>2014.0</v>
      </c>
      <c r="H1" s="220">
        <v>2015.0</v>
      </c>
      <c r="I1" s="220">
        <v>2016.0</v>
      </c>
      <c r="J1" s="221">
        <v>2017.0</v>
      </c>
      <c r="K1" s="221">
        <v>2018.0</v>
      </c>
      <c r="L1" s="219">
        <v>2019.0</v>
      </c>
      <c r="M1" s="219">
        <v>2020.0</v>
      </c>
      <c r="N1" s="219">
        <v>2021.0</v>
      </c>
      <c r="O1" s="219">
        <v>2022.0</v>
      </c>
      <c r="P1" s="219">
        <v>2023.0</v>
      </c>
      <c r="Q1" s="219">
        <v>2024.0</v>
      </c>
      <c r="R1" s="220">
        <v>2025.0</v>
      </c>
      <c r="S1" s="222" t="s">
        <v>641</v>
      </c>
      <c r="T1" s="39"/>
      <c r="U1" s="39"/>
      <c r="V1" s="39"/>
      <c r="W1" s="39"/>
      <c r="X1" s="39"/>
      <c r="Y1" s="39"/>
    </row>
    <row r="2">
      <c r="A2" s="217"/>
      <c r="B2" s="223" t="s">
        <v>642</v>
      </c>
      <c r="C2" s="217" t="s">
        <v>643</v>
      </c>
      <c r="D2" s="217" t="s">
        <v>644</v>
      </c>
      <c r="E2" s="221"/>
      <c r="F2" s="219">
        <v>2013.0</v>
      </c>
      <c r="G2" s="220">
        <v>2014.0</v>
      </c>
      <c r="H2" s="220">
        <v>2015.0</v>
      </c>
      <c r="I2" s="224">
        <v>2016.0</v>
      </c>
      <c r="J2" s="221">
        <v>2017.0</v>
      </c>
      <c r="K2" s="221">
        <v>2018.0</v>
      </c>
      <c r="L2" s="219">
        <v>2019.0</v>
      </c>
      <c r="M2" s="219">
        <v>2020.0</v>
      </c>
      <c r="N2" s="219">
        <v>2021.0</v>
      </c>
      <c r="O2" s="225"/>
      <c r="P2" s="225"/>
      <c r="Q2" s="225"/>
      <c r="R2" s="226">
        <v>2019.0</v>
      </c>
      <c r="S2" s="227" t="s">
        <v>645</v>
      </c>
      <c r="T2" s="228" t="s">
        <v>646</v>
      </c>
      <c r="U2" s="218" t="s">
        <v>647</v>
      </c>
      <c r="V2" s="228" t="s">
        <v>11</v>
      </c>
      <c r="W2" s="228" t="s">
        <v>648</v>
      </c>
      <c r="X2" s="218" t="s">
        <v>649</v>
      </c>
      <c r="Y2" s="228" t="s">
        <v>11</v>
      </c>
    </row>
    <row r="3">
      <c r="A3" s="229">
        <v>2013.0</v>
      </c>
      <c r="B3" s="229">
        <v>907.0</v>
      </c>
      <c r="C3" s="229"/>
      <c r="D3" s="230">
        <v>114.0</v>
      </c>
      <c r="E3" s="231" t="s">
        <v>509</v>
      </c>
      <c r="F3" s="232"/>
      <c r="G3" s="232">
        <v>117.0</v>
      </c>
      <c r="H3" s="232">
        <v>226.0</v>
      </c>
      <c r="I3" s="232">
        <v>280.0</v>
      </c>
      <c r="J3" s="232">
        <v>209.0</v>
      </c>
      <c r="K3" s="231">
        <v>248.0</v>
      </c>
      <c r="L3" s="233">
        <v>210.0</v>
      </c>
      <c r="M3" s="233">
        <v>307.0</v>
      </c>
      <c r="N3" s="234">
        <v>280.0</v>
      </c>
      <c r="O3" s="233"/>
      <c r="P3" s="233"/>
      <c r="Q3" s="233"/>
      <c r="R3" s="233">
        <v>210.0</v>
      </c>
      <c r="S3" s="235"/>
      <c r="T3" s="218">
        <v>179.0</v>
      </c>
      <c r="U3" s="218">
        <v>30.0</v>
      </c>
      <c r="V3" s="218">
        <v>35.0</v>
      </c>
      <c r="W3" s="218">
        <v>153.0</v>
      </c>
      <c r="X3" s="218">
        <v>30.0</v>
      </c>
      <c r="Y3" s="218">
        <v>55.0</v>
      </c>
    </row>
    <row r="4">
      <c r="A4" s="229">
        <v>2014.0</v>
      </c>
      <c r="B4" s="229">
        <v>2063.0</v>
      </c>
      <c r="C4" s="229"/>
      <c r="D4" s="230">
        <v>319.0</v>
      </c>
      <c r="E4" s="231" t="s">
        <v>510</v>
      </c>
      <c r="F4" s="232"/>
      <c r="G4" s="232">
        <v>194.0</v>
      </c>
      <c r="H4" s="232">
        <v>143.0</v>
      </c>
      <c r="I4" s="232">
        <v>227.0</v>
      </c>
      <c r="J4" s="232">
        <v>234.0</v>
      </c>
      <c r="K4" s="231">
        <v>266.0</v>
      </c>
      <c r="L4" s="233">
        <v>168.0</v>
      </c>
      <c r="M4" s="233">
        <v>250.0</v>
      </c>
      <c r="N4" s="234">
        <v>215.0</v>
      </c>
      <c r="O4" s="233"/>
      <c r="P4" s="233"/>
      <c r="Q4" s="233"/>
      <c r="R4" s="233">
        <v>169.0</v>
      </c>
      <c r="S4" s="235"/>
      <c r="T4" s="218">
        <v>185.0</v>
      </c>
      <c r="U4" s="218">
        <v>47.0</v>
      </c>
      <c r="V4" s="218">
        <v>80.0</v>
      </c>
      <c r="W4" s="218">
        <v>121.0</v>
      </c>
      <c r="X4" s="218">
        <v>25.0</v>
      </c>
      <c r="Y4" s="218">
        <v>53.0</v>
      </c>
    </row>
    <row r="5">
      <c r="A5" s="236">
        <v>2015.0</v>
      </c>
      <c r="B5" s="237">
        <v>2577.0</v>
      </c>
      <c r="C5" s="238"/>
      <c r="D5" s="237">
        <v>351.0</v>
      </c>
      <c r="E5" s="231" t="s">
        <v>511</v>
      </c>
      <c r="F5" s="232"/>
      <c r="G5" s="232">
        <v>115.0</v>
      </c>
      <c r="H5" s="232">
        <v>188.0</v>
      </c>
      <c r="I5" s="232">
        <v>313.0</v>
      </c>
      <c r="J5" s="232">
        <v>325.0</v>
      </c>
      <c r="K5" s="231">
        <v>328.0</v>
      </c>
      <c r="L5" s="233">
        <v>292.0</v>
      </c>
      <c r="M5" s="233">
        <v>98.0</v>
      </c>
      <c r="N5" s="239">
        <v>658.0</v>
      </c>
      <c r="O5" s="240"/>
      <c r="P5" s="240"/>
      <c r="Q5" s="240"/>
      <c r="R5" s="233">
        <v>294.0</v>
      </c>
      <c r="S5" s="235"/>
      <c r="T5" s="218">
        <v>222.0</v>
      </c>
      <c r="U5" s="218">
        <v>63.0</v>
      </c>
      <c r="V5" s="218">
        <v>101.0</v>
      </c>
      <c r="W5" s="218">
        <v>208.0</v>
      </c>
      <c r="X5" s="218">
        <v>51.0</v>
      </c>
      <c r="Y5" s="218">
        <v>116.0</v>
      </c>
    </row>
    <row r="6">
      <c r="A6" s="236">
        <v>2016.0</v>
      </c>
      <c r="B6" s="237">
        <v>3486.0</v>
      </c>
      <c r="C6" s="238"/>
      <c r="D6" s="237">
        <v>391.0</v>
      </c>
      <c r="E6" s="231" t="s">
        <v>512</v>
      </c>
      <c r="F6" s="232"/>
      <c r="G6" s="232">
        <v>201.0</v>
      </c>
      <c r="H6" s="232">
        <v>251.0</v>
      </c>
      <c r="I6" s="232">
        <v>382.0</v>
      </c>
      <c r="J6" s="232">
        <v>259.0</v>
      </c>
      <c r="K6" s="232">
        <v>342.0</v>
      </c>
      <c r="L6" s="233">
        <v>331.0</v>
      </c>
      <c r="M6" s="233">
        <v>40.0</v>
      </c>
      <c r="N6" s="234">
        <v>802.0</v>
      </c>
      <c r="O6" s="233"/>
      <c r="P6" s="233"/>
      <c r="Q6" s="233"/>
      <c r="R6" s="141">
        <v>306.0</v>
      </c>
      <c r="S6" s="235"/>
      <c r="T6" s="218">
        <v>209.0</v>
      </c>
      <c r="U6" s="218">
        <v>77.0</v>
      </c>
      <c r="V6" s="218">
        <v>111.0</v>
      </c>
      <c r="W6" s="218">
        <v>229.0</v>
      </c>
      <c r="X6" s="218">
        <v>63.0</v>
      </c>
      <c r="Y6" s="218">
        <v>113.0</v>
      </c>
    </row>
    <row r="7">
      <c r="A7" s="236">
        <v>2017.0</v>
      </c>
      <c r="B7" s="237">
        <v>2577.0</v>
      </c>
      <c r="C7" s="238"/>
      <c r="D7" s="237">
        <v>351.0</v>
      </c>
      <c r="E7" s="231" t="s">
        <v>513</v>
      </c>
      <c r="F7" s="232"/>
      <c r="G7" s="232">
        <v>241.0</v>
      </c>
      <c r="H7" s="232">
        <v>231.0</v>
      </c>
      <c r="I7" s="232">
        <v>381.0</v>
      </c>
      <c r="J7" s="232">
        <v>487.0</v>
      </c>
      <c r="K7" s="231">
        <v>396.0</v>
      </c>
      <c r="L7" s="233">
        <v>331.0</v>
      </c>
      <c r="M7" s="233">
        <v>74.0</v>
      </c>
      <c r="N7" s="234">
        <v>491.0</v>
      </c>
      <c r="O7" s="233"/>
      <c r="P7" s="233"/>
      <c r="Q7" s="233"/>
      <c r="R7" s="241"/>
      <c r="S7" s="235"/>
      <c r="T7" s="218">
        <v>269.0</v>
      </c>
      <c r="U7" s="218">
        <v>79.0</v>
      </c>
      <c r="V7" s="218">
        <v>146.0</v>
      </c>
      <c r="W7" s="218">
        <v>230.0</v>
      </c>
      <c r="X7" s="218">
        <v>58.0</v>
      </c>
      <c r="Y7" s="218">
        <v>130.0</v>
      </c>
    </row>
    <row r="8">
      <c r="A8" s="236">
        <v>2018.0</v>
      </c>
      <c r="B8" s="237">
        <v>3800.0</v>
      </c>
      <c r="C8" s="237">
        <v>3037.0</v>
      </c>
      <c r="D8" s="237">
        <v>552.0</v>
      </c>
      <c r="E8" s="231" t="s">
        <v>514</v>
      </c>
      <c r="F8" s="232">
        <v>44.0</v>
      </c>
      <c r="G8" s="232">
        <v>128.0</v>
      </c>
      <c r="H8" s="232">
        <v>147.0</v>
      </c>
      <c r="I8" s="232">
        <v>178.0</v>
      </c>
      <c r="J8" s="232">
        <v>160.0</v>
      </c>
      <c r="K8" s="232">
        <v>171.0</v>
      </c>
      <c r="L8" s="233">
        <v>185.0</v>
      </c>
      <c r="M8" s="233">
        <v>56.0</v>
      </c>
      <c r="N8" s="234">
        <v>478.0</v>
      </c>
      <c r="O8" s="233"/>
      <c r="P8" s="233"/>
      <c r="Q8" s="233"/>
      <c r="R8" s="241"/>
      <c r="S8" s="235"/>
      <c r="T8" s="218">
        <v>104.0</v>
      </c>
      <c r="U8" s="218">
        <v>41.0</v>
      </c>
      <c r="V8" s="218">
        <v>53.0</v>
      </c>
      <c r="W8" s="218">
        <v>114.0</v>
      </c>
      <c r="X8" s="218">
        <v>40.0</v>
      </c>
      <c r="Y8" s="218">
        <v>70.0</v>
      </c>
    </row>
    <row r="9">
      <c r="A9" s="236">
        <v>2019.0</v>
      </c>
      <c r="B9" s="237">
        <v>3959.0</v>
      </c>
      <c r="C9" s="237">
        <v>3129.0</v>
      </c>
      <c r="D9" s="237">
        <v>614.0</v>
      </c>
      <c r="E9" s="231" t="s">
        <v>515</v>
      </c>
      <c r="F9" s="232">
        <v>101.0</v>
      </c>
      <c r="G9" s="232">
        <v>178.0</v>
      </c>
      <c r="H9" s="232">
        <v>170.0</v>
      </c>
      <c r="I9" s="232">
        <v>189.0</v>
      </c>
      <c r="J9" s="232">
        <v>241.0</v>
      </c>
      <c r="K9" s="231">
        <v>246.0</v>
      </c>
      <c r="L9" s="233">
        <v>261.0</v>
      </c>
      <c r="M9" s="233">
        <v>561.0</v>
      </c>
      <c r="N9" s="234">
        <v>308.0</v>
      </c>
      <c r="O9" s="233"/>
      <c r="P9" s="233"/>
      <c r="Q9" s="233"/>
      <c r="R9" s="241"/>
      <c r="S9" s="235"/>
      <c r="T9" s="218">
        <v>158.0</v>
      </c>
      <c r="U9" s="218">
        <v>43.0</v>
      </c>
      <c r="V9" s="218">
        <v>73.0</v>
      </c>
      <c r="W9" s="218">
        <v>175.0</v>
      </c>
      <c r="X9" s="218">
        <v>53.0</v>
      </c>
      <c r="Y9" s="218">
        <v>115.0</v>
      </c>
    </row>
    <row r="10">
      <c r="A10" s="242"/>
      <c r="B10" s="238"/>
      <c r="C10" s="238"/>
      <c r="D10" s="238"/>
      <c r="E10" s="231" t="s">
        <v>516</v>
      </c>
      <c r="F10" s="232">
        <v>277.0</v>
      </c>
      <c r="G10" s="232">
        <v>280.0</v>
      </c>
      <c r="H10" s="232">
        <v>369.0</v>
      </c>
      <c r="I10" s="232">
        <v>488.0</v>
      </c>
      <c r="J10" s="232">
        <v>406.0</v>
      </c>
      <c r="K10" s="231">
        <v>623.0</v>
      </c>
      <c r="L10" s="233">
        <v>588.0</v>
      </c>
      <c r="M10" s="233">
        <v>1236.0</v>
      </c>
      <c r="N10" s="234">
        <v>714.0</v>
      </c>
      <c r="O10" s="233"/>
      <c r="P10" s="233"/>
      <c r="Q10" s="233"/>
      <c r="R10" s="241"/>
      <c r="S10" s="235"/>
      <c r="T10" s="218">
        <v>458.0</v>
      </c>
      <c r="U10" s="218">
        <v>97.0</v>
      </c>
      <c r="V10" s="218">
        <v>217.0</v>
      </c>
      <c r="W10" s="218">
        <v>418.0</v>
      </c>
      <c r="X10" s="218">
        <v>88.0</v>
      </c>
      <c r="Y10" s="218">
        <v>267.0</v>
      </c>
    </row>
    <row r="11">
      <c r="A11" s="242"/>
      <c r="B11" s="238"/>
      <c r="C11" s="238"/>
      <c r="D11" s="238"/>
      <c r="E11" s="231" t="s">
        <v>517</v>
      </c>
      <c r="F11" s="232">
        <v>169.0</v>
      </c>
      <c r="G11" s="232">
        <v>289.0</v>
      </c>
      <c r="H11" s="232">
        <v>345.0</v>
      </c>
      <c r="I11" s="232">
        <v>431.0</v>
      </c>
      <c r="J11" s="232">
        <v>520.0</v>
      </c>
      <c r="K11" s="231">
        <v>470.0</v>
      </c>
      <c r="L11" s="233">
        <v>619.0</v>
      </c>
      <c r="M11" s="233">
        <v>519.0</v>
      </c>
      <c r="N11" s="234">
        <v>1013.0</v>
      </c>
      <c r="O11" s="233"/>
      <c r="P11" s="233"/>
      <c r="Q11" s="233"/>
      <c r="R11" s="241"/>
      <c r="S11" s="243"/>
      <c r="T11" s="218">
        <v>331.0</v>
      </c>
      <c r="U11" s="218">
        <v>84.0</v>
      </c>
      <c r="V11" s="218">
        <v>181.0</v>
      </c>
      <c r="W11" s="218">
        <v>407.0</v>
      </c>
      <c r="X11" s="218">
        <v>126.0</v>
      </c>
      <c r="Y11" s="218">
        <v>197.0</v>
      </c>
    </row>
    <row r="12">
      <c r="A12" s="242"/>
      <c r="B12" s="238"/>
      <c r="C12" s="238"/>
      <c r="D12" s="238"/>
      <c r="E12" s="231" t="s">
        <v>518</v>
      </c>
      <c r="F12" s="232">
        <v>205.0</v>
      </c>
      <c r="G12" s="232">
        <v>247.0</v>
      </c>
      <c r="H12" s="232">
        <v>426.0</v>
      </c>
      <c r="I12" s="232">
        <v>442.0</v>
      </c>
      <c r="J12" s="232">
        <v>587.0</v>
      </c>
      <c r="K12" s="244">
        <v>634.0</v>
      </c>
      <c r="L12" s="233">
        <v>736.0</v>
      </c>
      <c r="M12" s="233">
        <v>702.0</v>
      </c>
      <c r="N12" s="234">
        <v>763.0</v>
      </c>
      <c r="O12" s="233"/>
      <c r="P12" s="233"/>
      <c r="Q12" s="233"/>
      <c r="R12" s="241"/>
      <c r="S12" s="243"/>
      <c r="T12" s="218">
        <v>470.0</v>
      </c>
      <c r="U12" s="218">
        <v>95.0</v>
      </c>
      <c r="V12" s="218">
        <v>174.0</v>
      </c>
      <c r="W12" s="218">
        <v>506.0</v>
      </c>
      <c r="X12" s="218">
        <v>144.0</v>
      </c>
      <c r="Y12" s="218">
        <v>274.0</v>
      </c>
    </row>
    <row r="13">
      <c r="A13" s="242"/>
      <c r="B13" s="238"/>
      <c r="C13" s="238"/>
      <c r="D13" s="238"/>
      <c r="E13" s="231" t="s">
        <v>519</v>
      </c>
      <c r="F13" s="232">
        <v>219.0</v>
      </c>
      <c r="G13" s="232">
        <v>251.0</v>
      </c>
      <c r="H13" s="232">
        <v>274.0</v>
      </c>
      <c r="I13" s="232">
        <v>412.0</v>
      </c>
      <c r="J13" s="232">
        <v>509.0</v>
      </c>
      <c r="K13" s="233">
        <v>469.0</v>
      </c>
      <c r="L13" s="245">
        <v>586.0</v>
      </c>
      <c r="M13" s="246">
        <v>616.0</v>
      </c>
      <c r="N13" s="247">
        <v>754.0</v>
      </c>
      <c r="O13" s="248"/>
      <c r="P13" s="248"/>
      <c r="Q13" s="248"/>
      <c r="R13" s="241"/>
      <c r="S13" s="235"/>
      <c r="T13" s="218">
        <v>322.0</v>
      </c>
      <c r="U13" s="218">
        <v>76.0</v>
      </c>
      <c r="V13" s="218">
        <v>115.0</v>
      </c>
      <c r="W13" s="218">
        <v>388.0</v>
      </c>
      <c r="X13" s="218">
        <v>111.0</v>
      </c>
      <c r="Y13" s="218">
        <v>173.0</v>
      </c>
    </row>
    <row r="14">
      <c r="A14" s="242"/>
      <c r="B14" s="238"/>
      <c r="C14" s="238"/>
      <c r="D14" s="238"/>
      <c r="E14" s="234" t="s">
        <v>520</v>
      </c>
      <c r="F14" s="232">
        <v>39.0</v>
      </c>
      <c r="G14" s="232">
        <v>141.0</v>
      </c>
      <c r="H14" s="232">
        <v>158.0</v>
      </c>
      <c r="I14" s="232">
        <v>154.0</v>
      </c>
      <c r="J14" s="232">
        <v>167.0</v>
      </c>
      <c r="K14" s="233">
        <v>191.0</v>
      </c>
      <c r="L14" s="233">
        <v>268.0</v>
      </c>
      <c r="M14" s="233">
        <v>209.0</v>
      </c>
      <c r="N14" s="234">
        <v>283.0</v>
      </c>
      <c r="O14" s="241"/>
      <c r="P14" s="241"/>
      <c r="Q14" s="241"/>
      <c r="R14" s="241"/>
      <c r="S14" s="243"/>
      <c r="T14" s="218">
        <v>130.0</v>
      </c>
      <c r="U14" s="218">
        <v>29.0</v>
      </c>
      <c r="V14" s="218">
        <v>37.0</v>
      </c>
      <c r="W14" s="218">
        <v>183.0</v>
      </c>
      <c r="X14" s="218">
        <v>42.0</v>
      </c>
      <c r="Y14" s="218">
        <v>42.0</v>
      </c>
    </row>
    <row r="15">
      <c r="A15" s="236"/>
      <c r="B15" s="238">
        <f t="shared" ref="B15:D15" si="1">SUM(B3:B14)</f>
        <v>19369</v>
      </c>
      <c r="C15" s="238">
        <f t="shared" si="1"/>
        <v>6166</v>
      </c>
      <c r="D15" s="238">
        <f t="shared" si="1"/>
        <v>2692</v>
      </c>
      <c r="E15" s="234"/>
      <c r="F15" s="233">
        <v>1556.0</v>
      </c>
      <c r="G15" s="241">
        <f t="shared" ref="G15:L15" si="2">SUM(G3:G14)</f>
        <v>2382</v>
      </c>
      <c r="H15" s="241">
        <f t="shared" si="2"/>
        <v>2928</v>
      </c>
      <c r="I15" s="241">
        <f t="shared" si="2"/>
        <v>3877</v>
      </c>
      <c r="J15" s="241">
        <f t="shared" si="2"/>
        <v>4104</v>
      </c>
      <c r="K15" s="241">
        <f t="shared" si="2"/>
        <v>4384</v>
      </c>
      <c r="L15" s="233">
        <f t="shared" si="2"/>
        <v>4575</v>
      </c>
      <c r="M15" s="233">
        <v>5088.0</v>
      </c>
      <c r="N15" s="234">
        <f>SUM(N3:N14)</f>
        <v>6759</v>
      </c>
      <c r="O15" s="233"/>
      <c r="P15" s="233"/>
      <c r="Q15" s="233"/>
      <c r="R15" s="241"/>
      <c r="S15" s="249">
        <f t="shared" ref="S15:S16" si="4">SUM(F15:R15)</f>
        <v>35653</v>
      </c>
      <c r="T15" s="39">
        <f t="shared" ref="T15:Y15" si="3">SUM(T3:T14)</f>
        <v>3037</v>
      </c>
      <c r="U15" s="39">
        <f t="shared" si="3"/>
        <v>761</v>
      </c>
      <c r="V15" s="39">
        <f t="shared" si="3"/>
        <v>1323</v>
      </c>
      <c r="W15" s="39">
        <f t="shared" si="3"/>
        <v>3132</v>
      </c>
      <c r="X15" s="39">
        <f t="shared" si="3"/>
        <v>831</v>
      </c>
      <c r="Y15" s="39">
        <f t="shared" si="3"/>
        <v>1605</v>
      </c>
    </row>
    <row r="16">
      <c r="A16" s="236"/>
      <c r="B16" s="238"/>
      <c r="C16" s="238"/>
      <c r="D16" s="238"/>
      <c r="E16" s="236" t="s">
        <v>650</v>
      </c>
      <c r="F16" s="233">
        <v>1500.0</v>
      </c>
      <c r="G16" s="233">
        <v>2000.0</v>
      </c>
      <c r="H16" s="233">
        <v>2500.0</v>
      </c>
      <c r="I16" s="233">
        <v>3000.0</v>
      </c>
      <c r="J16" s="233">
        <v>3500.0</v>
      </c>
      <c r="K16" s="233">
        <v>4000.0</v>
      </c>
      <c r="L16" s="233">
        <v>4500.0</v>
      </c>
      <c r="M16" s="233">
        <v>5000.0</v>
      </c>
      <c r="N16" s="234">
        <v>6000.0</v>
      </c>
      <c r="O16" s="233">
        <v>8000.0</v>
      </c>
      <c r="P16" s="233">
        <v>10000.0</v>
      </c>
      <c r="Q16" s="233">
        <v>12500.0</v>
      </c>
      <c r="R16" s="250">
        <v>15000.0</v>
      </c>
      <c r="S16" s="249">
        <f t="shared" si="4"/>
        <v>77500</v>
      </c>
      <c r="T16" s="39"/>
      <c r="U16" s="39"/>
      <c r="V16" s="39"/>
      <c r="W16" s="39"/>
      <c r="X16" s="39"/>
      <c r="Y16" s="39"/>
    </row>
    <row r="17">
      <c r="A17" s="251"/>
      <c r="B17" s="251"/>
      <c r="C17" s="251"/>
      <c r="D17" s="252" t="s">
        <v>651</v>
      </c>
      <c r="E17" s="253">
        <v>48881.0</v>
      </c>
      <c r="F17" s="253">
        <v>51309.0</v>
      </c>
      <c r="G17" s="253">
        <v>52480.0</v>
      </c>
      <c r="H17" s="253">
        <v>53687.0</v>
      </c>
      <c r="I17" s="253">
        <v>50886.0</v>
      </c>
      <c r="J17" s="253">
        <v>52501.0</v>
      </c>
      <c r="K17" s="253">
        <v>51731.0</v>
      </c>
      <c r="L17" s="253">
        <v>50843.0</v>
      </c>
      <c r="M17" s="253">
        <v>43892.0</v>
      </c>
      <c r="N17" s="254"/>
      <c r="O17" s="255"/>
      <c r="P17" s="255"/>
      <c r="Q17" s="255"/>
      <c r="R17" s="255"/>
      <c r="S17" s="256"/>
      <c r="T17" s="251"/>
      <c r="U17" s="251"/>
      <c r="V17" s="251"/>
      <c r="W17" s="251"/>
      <c r="X17" s="251"/>
      <c r="Y17" s="251"/>
      <c r="Z17" s="255"/>
      <c r="AA17" s="255"/>
      <c r="AB17" s="255"/>
      <c r="AC17" s="255"/>
      <c r="AD17" s="255"/>
      <c r="AE17" s="255"/>
      <c r="AF17" s="255"/>
      <c r="AG17" s="255"/>
      <c r="AH17" s="255"/>
    </row>
    <row r="18">
      <c r="A18" s="251"/>
      <c r="B18" s="251"/>
      <c r="C18" s="251"/>
      <c r="D18" s="257"/>
      <c r="E18" s="258" t="s">
        <v>652</v>
      </c>
      <c r="F18" s="259">
        <v>130.0</v>
      </c>
      <c r="G18" s="259">
        <v>198.0</v>
      </c>
      <c r="H18" s="259">
        <v>244.0</v>
      </c>
      <c r="I18" s="259">
        <v>323.0</v>
      </c>
      <c r="J18" s="259">
        <v>342.0</v>
      </c>
      <c r="K18" s="259">
        <v>365.0</v>
      </c>
      <c r="L18" s="259">
        <v>381.0</v>
      </c>
      <c r="M18" s="259">
        <v>424.0</v>
      </c>
      <c r="N18" s="260"/>
      <c r="O18" s="255"/>
      <c r="P18" s="255"/>
      <c r="Q18" s="255"/>
      <c r="R18" s="255"/>
      <c r="S18" s="256"/>
      <c r="T18" s="251"/>
      <c r="U18" s="251"/>
      <c r="V18" s="251"/>
      <c r="W18" s="251"/>
      <c r="X18" s="251"/>
      <c r="Y18" s="251"/>
      <c r="Z18" s="255"/>
      <c r="AA18" s="255"/>
      <c r="AB18" s="255"/>
      <c r="AC18" s="255"/>
      <c r="AD18" s="255"/>
      <c r="AE18" s="255"/>
      <c r="AF18" s="255"/>
      <c r="AG18" s="255"/>
      <c r="AH18" s="255"/>
    </row>
    <row r="19">
      <c r="A19" s="261"/>
      <c r="B19" s="261"/>
      <c r="C19" s="261"/>
      <c r="D19" s="262"/>
      <c r="E19" s="263" t="s">
        <v>653</v>
      </c>
      <c r="F19" s="264">
        <v>1300.0</v>
      </c>
      <c r="G19" s="264">
        <v>2000.0</v>
      </c>
      <c r="H19" s="264">
        <v>2500.0</v>
      </c>
      <c r="I19" s="264">
        <v>3000.0</v>
      </c>
      <c r="J19" s="264">
        <v>3500.0</v>
      </c>
      <c r="K19" s="264">
        <v>4000.0</v>
      </c>
      <c r="L19" s="264">
        <v>4500.0</v>
      </c>
      <c r="M19" s="264">
        <v>5000.0</v>
      </c>
      <c r="N19" s="263">
        <v>6000.0</v>
      </c>
      <c r="O19" s="264">
        <v>7500.0</v>
      </c>
      <c r="P19" s="264">
        <v>8500.0</v>
      </c>
      <c r="Q19" s="264">
        <v>10000.0</v>
      </c>
      <c r="R19" s="264">
        <v>12000.0</v>
      </c>
      <c r="S19" s="256">
        <f>SUM(F19:R19)</f>
        <v>69800</v>
      </c>
      <c r="T19" s="261"/>
      <c r="U19" s="261"/>
      <c r="V19" s="261"/>
      <c r="W19" s="261"/>
      <c r="X19" s="261"/>
      <c r="Y19" s="261"/>
      <c r="Z19" s="265"/>
      <c r="AA19" s="265"/>
      <c r="AB19" s="265"/>
      <c r="AC19" s="265"/>
      <c r="AD19" s="265"/>
      <c r="AE19" s="265"/>
      <c r="AF19" s="265"/>
      <c r="AG19" s="265"/>
      <c r="AH19" s="265"/>
    </row>
    <row r="20">
      <c r="A20" s="266"/>
      <c r="B20" s="266"/>
      <c r="C20" s="266"/>
      <c r="D20" s="266"/>
      <c r="E20" s="267" t="s">
        <v>654</v>
      </c>
      <c r="F20" s="268">
        <v>28927.0</v>
      </c>
      <c r="G20" s="268">
        <v>48950.0</v>
      </c>
      <c r="H20" s="268">
        <v>61025.0</v>
      </c>
      <c r="I20" s="268">
        <v>90224.0</v>
      </c>
      <c r="J20" s="269">
        <v>89564.0</v>
      </c>
      <c r="K20" s="268">
        <v>83866.0</v>
      </c>
      <c r="L20" s="270">
        <v>126275.0</v>
      </c>
      <c r="M20" s="270">
        <v>104909.0</v>
      </c>
      <c r="N20" s="271">
        <v>114501.0</v>
      </c>
      <c r="O20" s="270" t="s">
        <v>655</v>
      </c>
      <c r="P20" s="272"/>
      <c r="Q20" s="272"/>
      <c r="R20" s="272"/>
      <c r="S20" s="273">
        <f t="shared" ref="S20:S21" si="5">SUM(F20:N20)</f>
        <v>748241</v>
      </c>
      <c r="T20" s="266"/>
      <c r="U20" s="266"/>
      <c r="V20" s="266"/>
      <c r="W20" s="266"/>
      <c r="X20" s="266"/>
      <c r="Y20" s="266"/>
      <c r="Z20" s="272"/>
      <c r="AA20" s="272"/>
      <c r="AB20" s="272"/>
      <c r="AC20" s="272"/>
      <c r="AD20" s="272"/>
      <c r="AE20" s="272"/>
      <c r="AF20" s="272"/>
      <c r="AG20" s="272"/>
      <c r="AH20" s="272"/>
    </row>
    <row r="21">
      <c r="A21" s="274"/>
      <c r="B21" s="274"/>
      <c r="C21" s="274"/>
      <c r="D21" s="274"/>
      <c r="E21" s="275" t="s">
        <v>656</v>
      </c>
      <c r="F21" s="276">
        <v>142845.0</v>
      </c>
      <c r="G21" s="276">
        <v>342019.0</v>
      </c>
      <c r="H21" s="276">
        <v>411183.0</v>
      </c>
      <c r="I21" s="276">
        <v>671896.0</v>
      </c>
      <c r="J21" s="276">
        <v>674336.0</v>
      </c>
      <c r="K21" s="277">
        <v>623093.0</v>
      </c>
      <c r="L21" s="276">
        <v>1025692.0</v>
      </c>
      <c r="M21" s="277">
        <v>793115.0</v>
      </c>
      <c r="N21" s="278">
        <v>845725.0</v>
      </c>
      <c r="O21" s="279" t="s">
        <v>655</v>
      </c>
      <c r="P21" s="280"/>
      <c r="Q21" s="280"/>
      <c r="R21" s="280"/>
      <c r="S21" s="281">
        <f t="shared" si="5"/>
        <v>5529904</v>
      </c>
      <c r="T21" s="274"/>
      <c r="U21" s="274"/>
      <c r="V21" s="274"/>
      <c r="W21" s="274"/>
      <c r="X21" s="274"/>
      <c r="Y21" s="274"/>
      <c r="Z21" s="280"/>
      <c r="AA21" s="280"/>
      <c r="AB21" s="280"/>
      <c r="AC21" s="280"/>
      <c r="AD21" s="280"/>
      <c r="AE21" s="280"/>
      <c r="AF21" s="280"/>
      <c r="AG21" s="280"/>
      <c r="AH21" s="280"/>
    </row>
    <row r="22">
      <c r="A22" s="282"/>
      <c r="B22" s="282"/>
      <c r="C22" s="282"/>
      <c r="D22" s="282"/>
      <c r="E22" s="283"/>
      <c r="F22" s="284"/>
      <c r="G22" s="284"/>
      <c r="H22" s="284"/>
      <c r="I22" s="284"/>
      <c r="J22" s="284"/>
      <c r="K22" s="284"/>
      <c r="L22" s="285"/>
      <c r="M22" s="286"/>
      <c r="N22" s="283"/>
      <c r="O22" s="284"/>
      <c r="P22" s="284"/>
      <c r="Q22" s="284"/>
      <c r="R22" s="284"/>
      <c r="S22" s="256"/>
      <c r="T22" s="282"/>
      <c r="U22" s="282"/>
      <c r="V22" s="282"/>
      <c r="W22" s="282"/>
      <c r="X22" s="282"/>
      <c r="Y22" s="282"/>
      <c r="Z22" s="284"/>
      <c r="AA22" s="284"/>
      <c r="AB22" s="284"/>
      <c r="AC22" s="284"/>
      <c r="AD22" s="284"/>
      <c r="AE22" s="284"/>
      <c r="AF22" s="284"/>
      <c r="AG22" s="284"/>
      <c r="AH22" s="284"/>
    </row>
    <row r="23">
      <c r="A23" s="287"/>
      <c r="B23" s="287"/>
      <c r="C23" s="287"/>
      <c r="D23" s="287"/>
      <c r="E23" s="288" t="s">
        <v>657</v>
      </c>
      <c r="F23" s="289">
        <v>34001.0</v>
      </c>
      <c r="G23" s="289">
        <v>51209.0</v>
      </c>
      <c r="H23" s="289">
        <v>72010.0</v>
      </c>
      <c r="I23" s="289">
        <v>86979.0</v>
      </c>
      <c r="J23" s="289">
        <v>92976.0</v>
      </c>
      <c r="K23" s="290">
        <v>121146.0</v>
      </c>
      <c r="L23" s="290">
        <v>129517.0</v>
      </c>
      <c r="M23" s="290">
        <v>104909.0</v>
      </c>
      <c r="N23" s="291">
        <v>176198.0</v>
      </c>
      <c r="O23" s="290" t="s">
        <v>655</v>
      </c>
      <c r="P23" s="292"/>
      <c r="Q23" s="292"/>
      <c r="R23" s="292"/>
      <c r="S23" s="273">
        <f t="shared" ref="S23:S24" si="6">SUM(F23:N23)</f>
        <v>868945</v>
      </c>
      <c r="T23" s="287"/>
      <c r="U23" s="287"/>
      <c r="V23" s="287"/>
      <c r="W23" s="287"/>
      <c r="X23" s="287"/>
      <c r="Y23" s="287"/>
      <c r="Z23" s="292"/>
      <c r="AA23" s="292"/>
      <c r="AB23" s="292"/>
      <c r="AC23" s="292"/>
      <c r="AD23" s="292"/>
      <c r="AE23" s="292"/>
      <c r="AF23" s="292"/>
      <c r="AG23" s="292"/>
      <c r="AH23" s="292"/>
    </row>
    <row r="24">
      <c r="A24" s="293"/>
      <c r="B24" s="293"/>
      <c r="C24" s="293"/>
      <c r="D24" s="293"/>
      <c r="E24" s="294" t="s">
        <v>656</v>
      </c>
      <c r="F24" s="295">
        <v>254610.0</v>
      </c>
      <c r="G24" s="295">
        <v>349199.0</v>
      </c>
      <c r="H24" s="295">
        <v>554284.0</v>
      </c>
      <c r="I24" s="295">
        <v>683948.0</v>
      </c>
      <c r="J24" s="296">
        <v>734870.0</v>
      </c>
      <c r="K24" s="297">
        <v>924123.0</v>
      </c>
      <c r="L24" s="295">
        <v>998682.0</v>
      </c>
      <c r="M24" s="295">
        <v>793115.0</v>
      </c>
      <c r="N24" s="298">
        <v>1145067.0</v>
      </c>
      <c r="O24" s="299" t="s">
        <v>655</v>
      </c>
      <c r="P24" s="300"/>
      <c r="Q24" s="300"/>
      <c r="R24" s="300"/>
      <c r="S24" s="281">
        <f t="shared" si="6"/>
        <v>6437898</v>
      </c>
      <c r="T24" s="293"/>
      <c r="U24" s="293"/>
      <c r="V24" s="293"/>
      <c r="W24" s="293"/>
      <c r="X24" s="293"/>
      <c r="Y24" s="293"/>
      <c r="Z24" s="300"/>
      <c r="AA24" s="300"/>
      <c r="AB24" s="300"/>
      <c r="AC24" s="300"/>
      <c r="AD24" s="300"/>
      <c r="AE24" s="300"/>
      <c r="AF24" s="300"/>
      <c r="AG24" s="300"/>
      <c r="AH24" s="300"/>
    </row>
    <row r="25">
      <c r="A25" s="282"/>
      <c r="B25" s="282"/>
      <c r="C25" s="282"/>
      <c r="D25" s="282"/>
      <c r="E25" s="283"/>
      <c r="F25" s="284"/>
      <c r="G25" s="284"/>
      <c r="H25" s="284"/>
      <c r="I25" s="284"/>
      <c r="J25" s="284"/>
      <c r="K25" s="284"/>
      <c r="L25" s="284"/>
      <c r="M25" s="286"/>
      <c r="N25" s="283"/>
      <c r="O25" s="284"/>
      <c r="P25" s="284"/>
      <c r="Q25" s="284"/>
      <c r="R25" s="284"/>
      <c r="S25" s="256"/>
      <c r="T25" s="282"/>
      <c r="U25" s="282"/>
      <c r="V25" s="282"/>
      <c r="W25" s="282"/>
      <c r="X25" s="282"/>
      <c r="Y25" s="282"/>
      <c r="Z25" s="284"/>
      <c r="AA25" s="284"/>
      <c r="AB25" s="284"/>
      <c r="AC25" s="284"/>
      <c r="AD25" s="284"/>
      <c r="AE25" s="284"/>
      <c r="AF25" s="284"/>
      <c r="AG25" s="284"/>
      <c r="AH25" s="284"/>
    </row>
    <row r="26">
      <c r="A26" s="287"/>
      <c r="B26" s="287"/>
      <c r="C26" s="287"/>
      <c r="D26" s="287"/>
      <c r="E26" s="288" t="s">
        <v>658</v>
      </c>
      <c r="F26" s="292"/>
      <c r="G26" s="289">
        <v>24000.0</v>
      </c>
      <c r="H26" s="289">
        <v>74477.0</v>
      </c>
      <c r="I26" s="289">
        <v>105816.0</v>
      </c>
      <c r="J26" s="289">
        <v>118000.0</v>
      </c>
      <c r="K26" s="289">
        <v>145700.0</v>
      </c>
      <c r="L26" s="290">
        <v>194546.0</v>
      </c>
      <c r="M26" s="289">
        <v>162697.0</v>
      </c>
      <c r="N26" s="291">
        <v>234514.0</v>
      </c>
      <c r="O26" s="290" t="s">
        <v>655</v>
      </c>
      <c r="P26" s="292"/>
      <c r="Q26" s="292"/>
      <c r="R26" s="292"/>
      <c r="S26" s="273">
        <f>SUM(G26:N26)</f>
        <v>1059750</v>
      </c>
      <c r="T26" s="287"/>
      <c r="U26" s="287"/>
      <c r="V26" s="287"/>
      <c r="W26" s="287"/>
      <c r="X26" s="287"/>
      <c r="Y26" s="287"/>
      <c r="Z26" s="292"/>
      <c r="AA26" s="292"/>
      <c r="AB26" s="292"/>
      <c r="AC26" s="292"/>
      <c r="AD26" s="292"/>
      <c r="AE26" s="292"/>
      <c r="AF26" s="292"/>
      <c r="AG26" s="292"/>
      <c r="AH26" s="292"/>
    </row>
    <row r="27">
      <c r="A27" s="301"/>
      <c r="B27" s="39"/>
      <c r="C27" s="39"/>
      <c r="D27" s="39"/>
      <c r="E27" s="302"/>
      <c r="M27" s="303"/>
      <c r="N27" s="304"/>
      <c r="S27" s="305"/>
      <c r="T27" s="39"/>
      <c r="U27" s="39"/>
      <c r="V27" s="39"/>
      <c r="W27" s="39"/>
      <c r="X27" s="39"/>
      <c r="Y27" s="39"/>
    </row>
    <row r="28">
      <c r="A28" s="306"/>
      <c r="B28" s="306"/>
      <c r="C28" s="306"/>
      <c r="D28" s="307" t="s">
        <v>659</v>
      </c>
      <c r="E28" s="308"/>
      <c r="F28" s="309">
        <v>308.0</v>
      </c>
      <c r="G28" s="309">
        <v>661.0</v>
      </c>
      <c r="H28" s="309">
        <v>1037.0</v>
      </c>
      <c r="I28" s="309">
        <v>1289.0</v>
      </c>
      <c r="J28" s="309">
        <v>1491.0</v>
      </c>
      <c r="K28" s="309">
        <v>2205.0</v>
      </c>
      <c r="L28" s="309">
        <v>2482.0</v>
      </c>
      <c r="M28" s="309">
        <v>1354.0</v>
      </c>
      <c r="N28" s="310">
        <v>3051.0</v>
      </c>
      <c r="O28" s="309" t="s">
        <v>655</v>
      </c>
      <c r="P28" s="311"/>
      <c r="Q28" s="311"/>
      <c r="R28" s="311"/>
      <c r="S28" s="249">
        <f t="shared" ref="S28:S29" si="7">SUM(F28:R28)</f>
        <v>13878</v>
      </c>
      <c r="T28" s="306"/>
      <c r="U28" s="306"/>
      <c r="V28" s="306"/>
      <c r="W28" s="306"/>
      <c r="X28" s="306"/>
      <c r="Y28" s="306"/>
      <c r="Z28" s="311"/>
      <c r="AA28" s="311"/>
      <c r="AB28" s="311"/>
      <c r="AC28" s="311"/>
      <c r="AD28" s="311"/>
      <c r="AE28" s="311"/>
      <c r="AF28" s="311"/>
      <c r="AG28" s="311"/>
      <c r="AH28" s="311"/>
    </row>
    <row r="29">
      <c r="A29" s="312"/>
      <c r="B29" s="312"/>
      <c r="C29" s="312"/>
      <c r="D29" s="313" t="s">
        <v>660</v>
      </c>
      <c r="E29" s="314"/>
      <c r="F29" s="315">
        <v>2549.0</v>
      </c>
      <c r="G29" s="315">
        <v>6938.0</v>
      </c>
      <c r="H29" s="315">
        <v>8654.0</v>
      </c>
      <c r="I29" s="315">
        <v>10712.0</v>
      </c>
      <c r="J29" s="315">
        <v>9821.0</v>
      </c>
      <c r="K29" s="315">
        <v>12559.0</v>
      </c>
      <c r="L29" s="315">
        <v>16220.0</v>
      </c>
      <c r="M29" s="315">
        <v>14496.0</v>
      </c>
      <c r="N29" s="316">
        <v>16960.0</v>
      </c>
      <c r="O29" s="315" t="s">
        <v>655</v>
      </c>
      <c r="P29" s="317"/>
      <c r="Q29" s="317"/>
      <c r="R29" s="317"/>
      <c r="S29" s="249">
        <f t="shared" si="7"/>
        <v>98909</v>
      </c>
      <c r="T29" s="312"/>
      <c r="U29" s="312"/>
      <c r="V29" s="312"/>
      <c r="W29" s="312"/>
      <c r="X29" s="312"/>
      <c r="Y29" s="312"/>
      <c r="Z29" s="317"/>
      <c r="AA29" s="317"/>
      <c r="AB29" s="317"/>
      <c r="AC29" s="317"/>
      <c r="AD29" s="317"/>
      <c r="AE29" s="317"/>
      <c r="AF29" s="317"/>
      <c r="AG29" s="317"/>
      <c r="AH29" s="317"/>
    </row>
    <row r="30">
      <c r="A30" s="318"/>
      <c r="B30" s="319"/>
      <c r="C30" s="319"/>
      <c r="D30" s="320" t="s">
        <v>661</v>
      </c>
      <c r="E30" s="321"/>
      <c r="F30" s="322"/>
      <c r="G30" s="322"/>
      <c r="H30" s="322"/>
      <c r="I30" s="322"/>
      <c r="J30" s="322"/>
      <c r="K30" s="322"/>
      <c r="L30" s="322"/>
      <c r="M30" s="323">
        <v>1439.0</v>
      </c>
      <c r="N30" s="324">
        <v>1829.0</v>
      </c>
      <c r="O30" s="322"/>
      <c r="P30" s="322"/>
      <c r="Q30" s="322"/>
      <c r="R30" s="322"/>
      <c r="S30" s="249">
        <f>SUM(M30:R30)</f>
        <v>3268</v>
      </c>
      <c r="T30" s="325"/>
      <c r="U30" s="325"/>
      <c r="V30" s="325"/>
      <c r="W30" s="325"/>
      <c r="X30" s="325"/>
      <c r="Y30" s="325"/>
      <c r="Z30" s="322"/>
      <c r="AA30" s="322"/>
      <c r="AB30" s="322"/>
      <c r="AC30" s="322"/>
      <c r="AD30" s="322"/>
      <c r="AE30" s="322"/>
      <c r="AF30" s="322"/>
      <c r="AG30" s="322"/>
      <c r="AH30" s="322"/>
    </row>
    <row r="31">
      <c r="A31" s="301"/>
      <c r="B31" s="39"/>
      <c r="C31" s="39"/>
      <c r="D31" s="39"/>
      <c r="E31" s="302"/>
      <c r="N31" s="302"/>
      <c r="S31" s="326"/>
      <c r="T31" s="39"/>
      <c r="U31" s="39"/>
      <c r="V31" s="39"/>
      <c r="W31" s="39"/>
      <c r="X31" s="39"/>
      <c r="Y31" s="39"/>
    </row>
    <row r="32">
      <c r="A32" s="301"/>
      <c r="B32" s="39"/>
      <c r="C32" s="39"/>
      <c r="D32" s="39"/>
      <c r="E32" s="302"/>
      <c r="N32" s="302"/>
      <c r="S32" s="326"/>
      <c r="T32" s="39"/>
      <c r="U32" s="39"/>
      <c r="V32" s="39"/>
      <c r="W32" s="39"/>
      <c r="X32" s="39"/>
      <c r="Y32" s="39"/>
    </row>
    <row r="33">
      <c r="A33" s="301"/>
      <c r="B33" s="39"/>
      <c r="C33" s="39"/>
      <c r="D33" s="39"/>
      <c r="E33" s="302"/>
      <c r="N33" s="302"/>
      <c r="S33" s="326"/>
      <c r="T33" s="39"/>
      <c r="U33" s="39"/>
      <c r="V33" s="39"/>
      <c r="W33" s="39"/>
      <c r="X33" s="39"/>
      <c r="Y33" s="39"/>
    </row>
    <row r="34">
      <c r="A34" s="301"/>
      <c r="B34" s="39"/>
      <c r="C34" s="39"/>
      <c r="D34" s="39"/>
      <c r="E34" s="302"/>
      <c r="N34" s="302"/>
      <c r="S34" s="326"/>
      <c r="T34" s="39"/>
      <c r="U34" s="39"/>
      <c r="V34" s="39"/>
      <c r="W34" s="39"/>
      <c r="X34" s="39"/>
      <c r="Y34" s="39"/>
    </row>
    <row r="35">
      <c r="A35" s="301"/>
      <c r="B35" s="39"/>
      <c r="C35" s="39"/>
      <c r="D35" s="39"/>
      <c r="E35" s="302"/>
      <c r="N35" s="302"/>
      <c r="S35" s="326"/>
      <c r="T35" s="39"/>
      <c r="U35" s="39"/>
      <c r="V35" s="39"/>
      <c r="W35" s="39"/>
      <c r="X35" s="39"/>
      <c r="Y35" s="39"/>
    </row>
    <row r="36">
      <c r="A36" s="301"/>
      <c r="B36" s="39"/>
      <c r="C36" s="39"/>
      <c r="D36" s="39"/>
      <c r="E36" s="302"/>
      <c r="N36" s="302"/>
      <c r="S36" s="326"/>
      <c r="T36" s="39"/>
      <c r="U36" s="39"/>
      <c r="V36" s="39"/>
      <c r="W36" s="39"/>
      <c r="X36" s="39"/>
      <c r="Y36" s="39"/>
    </row>
    <row r="37">
      <c r="A37" s="301"/>
      <c r="B37" s="39"/>
      <c r="C37" s="39"/>
      <c r="D37" s="39"/>
      <c r="E37" s="302"/>
      <c r="N37" s="302"/>
      <c r="S37" s="326"/>
      <c r="T37" s="39"/>
      <c r="U37" s="39"/>
      <c r="V37" s="39"/>
      <c r="W37" s="39"/>
      <c r="X37" s="39"/>
      <c r="Y37" s="39"/>
    </row>
    <row r="38">
      <c r="A38" s="301"/>
      <c r="B38" s="39"/>
      <c r="C38" s="39"/>
      <c r="D38" s="39"/>
      <c r="E38" s="302"/>
      <c r="N38" s="302"/>
      <c r="S38" s="326"/>
      <c r="T38" s="39"/>
      <c r="U38" s="39"/>
      <c r="V38" s="39"/>
      <c r="W38" s="39"/>
      <c r="X38" s="39"/>
      <c r="Y38" s="39"/>
    </row>
    <row r="39">
      <c r="A39" s="301"/>
      <c r="B39" s="39"/>
      <c r="C39" s="39"/>
      <c r="D39" s="39"/>
      <c r="E39" s="302"/>
      <c r="N39" s="302"/>
      <c r="S39" s="326"/>
      <c r="T39" s="39"/>
      <c r="U39" s="39"/>
      <c r="V39" s="39"/>
      <c r="W39" s="39"/>
      <c r="X39" s="39"/>
      <c r="Y39" s="39"/>
    </row>
    <row r="40">
      <c r="A40" s="301"/>
      <c r="B40" s="39"/>
      <c r="C40" s="39"/>
      <c r="D40" s="39"/>
      <c r="E40" s="302"/>
      <c r="N40" s="302"/>
      <c r="S40" s="326"/>
      <c r="T40" s="39"/>
      <c r="U40" s="39"/>
      <c r="V40" s="39"/>
      <c r="W40" s="39"/>
      <c r="X40" s="39"/>
      <c r="Y40" s="39"/>
    </row>
    <row r="41">
      <c r="A41" s="301"/>
      <c r="B41" s="39"/>
      <c r="C41" s="39"/>
      <c r="D41" s="39"/>
      <c r="E41" s="302"/>
      <c r="N41" s="302"/>
      <c r="S41" s="326"/>
      <c r="T41" s="39"/>
      <c r="U41" s="39"/>
      <c r="V41" s="39"/>
      <c r="W41" s="39"/>
      <c r="X41" s="39"/>
      <c r="Y41" s="39"/>
    </row>
    <row r="42">
      <c r="A42" s="301"/>
      <c r="B42" s="39"/>
      <c r="C42" s="39"/>
      <c r="D42" s="39"/>
      <c r="E42" s="302"/>
      <c r="N42" s="302"/>
      <c r="S42" s="326"/>
      <c r="T42" s="39"/>
      <c r="U42" s="39"/>
      <c r="V42" s="39"/>
      <c r="W42" s="39"/>
      <c r="X42" s="39"/>
      <c r="Y42" s="39"/>
    </row>
    <row r="43">
      <c r="A43" s="301"/>
      <c r="B43" s="39"/>
      <c r="C43" s="39"/>
      <c r="D43" s="39"/>
      <c r="E43" s="302"/>
      <c r="N43" s="302"/>
      <c r="S43" s="326"/>
      <c r="T43" s="39"/>
      <c r="U43" s="39"/>
      <c r="V43" s="39"/>
      <c r="W43" s="39"/>
      <c r="X43" s="39"/>
      <c r="Y43" s="39"/>
    </row>
    <row r="44">
      <c r="A44" s="301"/>
      <c r="B44" s="39"/>
      <c r="C44" s="39"/>
      <c r="D44" s="39"/>
      <c r="E44" s="302"/>
      <c r="N44" s="302"/>
      <c r="S44" s="326"/>
      <c r="T44" s="39"/>
      <c r="U44" s="39"/>
      <c r="V44" s="39"/>
      <c r="W44" s="39"/>
      <c r="X44" s="39"/>
      <c r="Y44" s="39"/>
    </row>
    <row r="45">
      <c r="A45" s="301"/>
      <c r="B45" s="39"/>
      <c r="C45" s="39"/>
      <c r="D45" s="39"/>
      <c r="E45" s="302"/>
      <c r="N45" s="302"/>
      <c r="S45" s="326"/>
      <c r="T45" s="39"/>
      <c r="U45" s="39"/>
      <c r="V45" s="39"/>
      <c r="W45" s="39"/>
      <c r="X45" s="39"/>
      <c r="Y45" s="39"/>
    </row>
    <row r="46">
      <c r="A46" s="301"/>
      <c r="B46" s="39"/>
      <c r="C46" s="39"/>
      <c r="D46" s="39"/>
      <c r="E46" s="302"/>
      <c r="N46" s="302"/>
      <c r="S46" s="326"/>
      <c r="T46" s="39"/>
      <c r="U46" s="39"/>
      <c r="V46" s="39"/>
      <c r="W46" s="39"/>
      <c r="X46" s="39"/>
      <c r="Y46" s="39"/>
    </row>
    <row r="47">
      <c r="A47" s="301"/>
      <c r="B47" s="39"/>
      <c r="C47" s="39"/>
      <c r="D47" s="39"/>
      <c r="E47" s="302"/>
      <c r="N47" s="302"/>
      <c r="S47" s="326"/>
      <c r="T47" s="39"/>
      <c r="U47" s="39"/>
      <c r="V47" s="39"/>
      <c r="W47" s="39"/>
      <c r="X47" s="39"/>
      <c r="Y47" s="39"/>
    </row>
    <row r="48">
      <c r="A48" s="301"/>
      <c r="B48" s="39"/>
      <c r="C48" s="39"/>
      <c r="D48" s="39"/>
      <c r="E48" s="302"/>
      <c r="N48" s="302"/>
      <c r="S48" s="326"/>
      <c r="T48" s="39"/>
      <c r="U48" s="39"/>
      <c r="V48" s="39"/>
      <c r="W48" s="39"/>
      <c r="X48" s="39"/>
      <c r="Y48" s="39"/>
    </row>
    <row r="49">
      <c r="A49" s="301"/>
      <c r="B49" s="39"/>
      <c r="C49" s="39"/>
      <c r="D49" s="39"/>
      <c r="E49" s="302"/>
      <c r="N49" s="302"/>
      <c r="S49" s="326"/>
      <c r="T49" s="39"/>
      <c r="U49" s="39"/>
      <c r="V49" s="39"/>
      <c r="W49" s="39"/>
      <c r="X49" s="39"/>
      <c r="Y49" s="39"/>
    </row>
    <row r="50">
      <c r="A50" s="301"/>
      <c r="B50" s="39"/>
      <c r="C50" s="39"/>
      <c r="D50" s="39"/>
      <c r="E50" s="302"/>
      <c r="N50" s="302"/>
      <c r="S50" s="326"/>
      <c r="T50" s="39"/>
      <c r="U50" s="39"/>
      <c r="V50" s="39"/>
      <c r="W50" s="39"/>
      <c r="X50" s="39"/>
      <c r="Y50" s="39"/>
    </row>
    <row r="51">
      <c r="A51" s="301"/>
      <c r="B51" s="39"/>
      <c r="C51" s="39"/>
      <c r="D51" s="39"/>
      <c r="E51" s="302"/>
      <c r="N51" s="302"/>
      <c r="S51" s="326"/>
      <c r="T51" s="39"/>
      <c r="U51" s="39"/>
      <c r="V51" s="39"/>
      <c r="W51" s="39"/>
      <c r="X51" s="39"/>
      <c r="Y51" s="39"/>
    </row>
    <row r="52">
      <c r="A52" s="301"/>
      <c r="B52" s="39"/>
      <c r="C52" s="39"/>
      <c r="D52" s="39"/>
      <c r="E52" s="302"/>
      <c r="N52" s="302"/>
      <c r="S52" s="326"/>
      <c r="T52" s="39"/>
      <c r="U52" s="39"/>
      <c r="V52" s="39"/>
      <c r="W52" s="39"/>
      <c r="X52" s="39"/>
      <c r="Y52" s="39"/>
    </row>
    <row r="53">
      <c r="A53" s="301"/>
      <c r="B53" s="39"/>
      <c r="C53" s="39"/>
      <c r="D53" s="39"/>
      <c r="E53" s="302"/>
      <c r="N53" s="302"/>
      <c r="S53" s="326"/>
      <c r="T53" s="39"/>
      <c r="U53" s="39"/>
      <c r="V53" s="39"/>
      <c r="W53" s="39"/>
      <c r="X53" s="39"/>
      <c r="Y53" s="39"/>
    </row>
    <row r="54">
      <c r="A54" s="301"/>
      <c r="B54" s="39"/>
      <c r="C54" s="39"/>
      <c r="D54" s="39"/>
      <c r="E54" s="302"/>
      <c r="N54" s="302"/>
      <c r="S54" s="326"/>
      <c r="T54" s="39"/>
      <c r="U54" s="39"/>
      <c r="V54" s="39"/>
      <c r="W54" s="39"/>
      <c r="X54" s="39"/>
      <c r="Y54" s="39"/>
    </row>
    <row r="55">
      <c r="A55" s="301"/>
      <c r="B55" s="39"/>
      <c r="C55" s="39"/>
      <c r="D55" s="39"/>
      <c r="E55" s="302"/>
      <c r="N55" s="302"/>
      <c r="S55" s="326"/>
      <c r="T55" s="39"/>
      <c r="U55" s="39"/>
      <c r="V55" s="39"/>
      <c r="W55" s="39"/>
      <c r="X55" s="39"/>
      <c r="Y55" s="39"/>
    </row>
    <row r="56">
      <c r="A56" s="301"/>
      <c r="B56" s="39"/>
      <c r="C56" s="39"/>
      <c r="D56" s="39"/>
      <c r="E56" s="302"/>
      <c r="N56" s="302"/>
      <c r="S56" s="326"/>
      <c r="T56" s="39"/>
      <c r="U56" s="39"/>
      <c r="V56" s="39"/>
      <c r="W56" s="39"/>
      <c r="X56" s="39"/>
      <c r="Y56" s="39"/>
    </row>
    <row r="57">
      <c r="A57" s="301"/>
      <c r="B57" s="39"/>
      <c r="C57" s="39"/>
      <c r="D57" s="39"/>
      <c r="E57" s="302"/>
      <c r="N57" s="302"/>
      <c r="S57" s="326"/>
      <c r="T57" s="39"/>
      <c r="U57" s="39"/>
      <c r="V57" s="39"/>
      <c r="W57" s="39"/>
      <c r="X57" s="39"/>
      <c r="Y57" s="39"/>
    </row>
    <row r="58">
      <c r="A58" s="301"/>
      <c r="B58" s="39"/>
      <c r="C58" s="39"/>
      <c r="D58" s="39"/>
      <c r="E58" s="302"/>
      <c r="N58" s="302"/>
      <c r="S58" s="326"/>
      <c r="T58" s="39"/>
      <c r="U58" s="39"/>
      <c r="V58" s="39"/>
      <c r="W58" s="39"/>
      <c r="X58" s="39"/>
      <c r="Y58" s="39"/>
    </row>
    <row r="59">
      <c r="A59" s="301"/>
      <c r="B59" s="39"/>
      <c r="C59" s="39"/>
      <c r="D59" s="39"/>
      <c r="E59" s="302"/>
      <c r="N59" s="302"/>
      <c r="S59" s="326"/>
      <c r="T59" s="39"/>
      <c r="U59" s="39"/>
      <c r="V59" s="39"/>
      <c r="W59" s="39"/>
      <c r="X59" s="39"/>
      <c r="Y59" s="39"/>
    </row>
    <row r="60">
      <c r="A60" s="301"/>
      <c r="B60" s="39"/>
      <c r="C60" s="39"/>
      <c r="D60" s="39"/>
      <c r="E60" s="302"/>
      <c r="N60" s="302"/>
      <c r="S60" s="326"/>
      <c r="T60" s="39"/>
      <c r="U60" s="39"/>
      <c r="V60" s="39"/>
      <c r="W60" s="39"/>
      <c r="X60" s="39"/>
      <c r="Y60" s="39"/>
    </row>
    <row r="61">
      <c r="A61" s="301"/>
      <c r="B61" s="39"/>
      <c r="C61" s="39"/>
      <c r="D61" s="39"/>
      <c r="E61" s="302"/>
      <c r="N61" s="302"/>
      <c r="S61" s="326"/>
      <c r="T61" s="39"/>
      <c r="U61" s="39"/>
      <c r="V61" s="39"/>
      <c r="W61" s="39"/>
      <c r="X61" s="39"/>
      <c r="Y61" s="39"/>
    </row>
    <row r="62">
      <c r="A62" s="301"/>
      <c r="B62" s="39"/>
      <c r="C62" s="39"/>
      <c r="D62" s="39"/>
      <c r="E62" s="302"/>
      <c r="N62" s="302"/>
      <c r="S62" s="326"/>
      <c r="T62" s="39"/>
      <c r="U62" s="39"/>
      <c r="V62" s="39"/>
      <c r="W62" s="39"/>
      <c r="X62" s="39"/>
      <c r="Y62" s="39"/>
    </row>
    <row r="63">
      <c r="A63" s="301"/>
      <c r="B63" s="39"/>
      <c r="C63" s="39"/>
      <c r="D63" s="39"/>
      <c r="E63" s="302"/>
      <c r="N63" s="302"/>
      <c r="S63" s="326"/>
      <c r="T63" s="39"/>
      <c r="U63" s="39"/>
      <c r="V63" s="39"/>
      <c r="W63" s="39"/>
      <c r="X63" s="39"/>
      <c r="Y63" s="39"/>
    </row>
    <row r="64">
      <c r="A64" s="301"/>
      <c r="B64" s="39"/>
      <c r="C64" s="39"/>
      <c r="D64" s="39"/>
      <c r="E64" s="302"/>
      <c r="N64" s="302"/>
      <c r="S64" s="326"/>
      <c r="T64" s="39"/>
      <c r="U64" s="39"/>
      <c r="V64" s="39"/>
      <c r="W64" s="39"/>
      <c r="X64" s="39"/>
      <c r="Y64" s="39"/>
    </row>
    <row r="65">
      <c r="A65" s="301"/>
      <c r="B65" s="39"/>
      <c r="C65" s="39"/>
      <c r="D65" s="39"/>
      <c r="E65" s="302"/>
      <c r="N65" s="302"/>
      <c r="S65" s="326"/>
      <c r="T65" s="39"/>
      <c r="U65" s="39"/>
      <c r="V65" s="39"/>
      <c r="W65" s="39"/>
      <c r="X65" s="39"/>
      <c r="Y65" s="39"/>
    </row>
    <row r="66">
      <c r="A66" s="301"/>
      <c r="B66" s="39"/>
      <c r="C66" s="39"/>
      <c r="D66" s="39"/>
      <c r="E66" s="302"/>
      <c r="N66" s="302"/>
      <c r="S66" s="326"/>
      <c r="T66" s="39"/>
      <c r="U66" s="39"/>
      <c r="V66" s="39"/>
      <c r="W66" s="39"/>
      <c r="X66" s="39"/>
      <c r="Y66" s="39"/>
    </row>
    <row r="67">
      <c r="A67" s="301"/>
      <c r="B67" s="39"/>
      <c r="C67" s="39"/>
      <c r="D67" s="39"/>
      <c r="E67" s="302"/>
      <c r="N67" s="302"/>
      <c r="S67" s="326"/>
      <c r="T67" s="39"/>
      <c r="U67" s="39"/>
      <c r="V67" s="39"/>
      <c r="W67" s="39"/>
      <c r="X67" s="39"/>
      <c r="Y67" s="39"/>
    </row>
    <row r="68">
      <c r="A68" s="301"/>
      <c r="B68" s="39"/>
      <c r="C68" s="39"/>
      <c r="D68" s="39"/>
      <c r="E68" s="302"/>
      <c r="N68" s="302"/>
      <c r="S68" s="326"/>
      <c r="T68" s="39"/>
      <c r="U68" s="39"/>
      <c r="V68" s="39"/>
      <c r="W68" s="39"/>
      <c r="X68" s="39"/>
      <c r="Y68" s="39"/>
    </row>
    <row r="69">
      <c r="A69" s="301"/>
      <c r="B69" s="39"/>
      <c r="C69" s="39"/>
      <c r="D69" s="39"/>
      <c r="E69" s="302"/>
      <c r="N69" s="302"/>
      <c r="S69" s="326"/>
      <c r="T69" s="39"/>
      <c r="U69" s="39"/>
      <c r="V69" s="39"/>
      <c r="W69" s="39"/>
      <c r="X69" s="39"/>
      <c r="Y69" s="39"/>
    </row>
    <row r="70">
      <c r="A70" s="301"/>
      <c r="B70" s="39"/>
      <c r="C70" s="39"/>
      <c r="D70" s="39"/>
      <c r="E70" s="302"/>
      <c r="N70" s="302"/>
      <c r="S70" s="326"/>
      <c r="T70" s="39"/>
      <c r="U70" s="39"/>
      <c r="V70" s="39"/>
      <c r="W70" s="39"/>
      <c r="X70" s="39"/>
      <c r="Y70" s="39"/>
    </row>
    <row r="71">
      <c r="A71" s="301"/>
      <c r="B71" s="39"/>
      <c r="C71" s="39"/>
      <c r="D71" s="39"/>
      <c r="E71" s="302"/>
      <c r="N71" s="302"/>
      <c r="S71" s="326"/>
      <c r="T71" s="39"/>
      <c r="U71" s="39"/>
      <c r="V71" s="39"/>
      <c r="W71" s="39"/>
      <c r="X71" s="39"/>
      <c r="Y71" s="39"/>
    </row>
    <row r="72">
      <c r="A72" s="301"/>
      <c r="B72" s="39"/>
      <c r="C72" s="39"/>
      <c r="D72" s="39"/>
      <c r="E72" s="302"/>
      <c r="N72" s="302"/>
      <c r="S72" s="326"/>
      <c r="T72" s="39"/>
      <c r="U72" s="39"/>
      <c r="V72" s="39"/>
      <c r="W72" s="39"/>
      <c r="X72" s="39"/>
      <c r="Y72" s="39"/>
    </row>
    <row r="73">
      <c r="A73" s="301"/>
      <c r="B73" s="39"/>
      <c r="C73" s="39"/>
      <c r="D73" s="39"/>
      <c r="E73" s="302"/>
      <c r="N73" s="302"/>
      <c r="S73" s="326"/>
      <c r="T73" s="39"/>
      <c r="U73" s="39"/>
      <c r="V73" s="39"/>
      <c r="W73" s="39"/>
      <c r="X73" s="39"/>
      <c r="Y73" s="39"/>
    </row>
    <row r="74">
      <c r="A74" s="301"/>
      <c r="B74" s="39"/>
      <c r="C74" s="39"/>
      <c r="D74" s="39"/>
      <c r="E74" s="302"/>
      <c r="N74" s="302"/>
      <c r="S74" s="326"/>
      <c r="T74" s="39"/>
      <c r="U74" s="39"/>
      <c r="V74" s="39"/>
      <c r="W74" s="39"/>
      <c r="X74" s="39"/>
      <c r="Y74" s="39"/>
    </row>
    <row r="75">
      <c r="A75" s="301"/>
      <c r="B75" s="39"/>
      <c r="C75" s="39"/>
      <c r="D75" s="39"/>
      <c r="E75" s="302"/>
      <c r="N75" s="302"/>
      <c r="S75" s="326"/>
      <c r="T75" s="39"/>
      <c r="U75" s="39"/>
      <c r="V75" s="39"/>
      <c r="W75" s="39"/>
      <c r="X75" s="39"/>
      <c r="Y75" s="39"/>
    </row>
    <row r="76">
      <c r="A76" s="301"/>
      <c r="B76" s="39"/>
      <c r="C76" s="39"/>
      <c r="D76" s="39"/>
      <c r="E76" s="302"/>
      <c r="N76" s="302"/>
      <c r="S76" s="326"/>
      <c r="T76" s="39"/>
      <c r="U76" s="39"/>
      <c r="V76" s="39"/>
      <c r="W76" s="39"/>
      <c r="X76" s="39"/>
      <c r="Y76" s="39"/>
    </row>
    <row r="77">
      <c r="A77" s="301"/>
      <c r="B77" s="39"/>
      <c r="C77" s="39"/>
      <c r="D77" s="39"/>
      <c r="E77" s="302"/>
      <c r="N77" s="302"/>
      <c r="S77" s="326"/>
      <c r="T77" s="39"/>
      <c r="U77" s="39"/>
      <c r="V77" s="39"/>
      <c r="W77" s="39"/>
      <c r="X77" s="39"/>
      <c r="Y77" s="39"/>
    </row>
    <row r="78">
      <c r="A78" s="301"/>
      <c r="B78" s="39"/>
      <c r="C78" s="39"/>
      <c r="D78" s="39"/>
      <c r="E78" s="302"/>
      <c r="N78" s="302"/>
      <c r="S78" s="326"/>
      <c r="T78" s="39"/>
      <c r="U78" s="39"/>
      <c r="V78" s="39"/>
      <c r="W78" s="39"/>
      <c r="X78" s="39"/>
      <c r="Y78" s="39"/>
    </row>
    <row r="79">
      <c r="A79" s="301"/>
      <c r="B79" s="39"/>
      <c r="C79" s="39"/>
      <c r="D79" s="39"/>
      <c r="E79" s="302"/>
      <c r="N79" s="302"/>
      <c r="S79" s="326"/>
      <c r="T79" s="39"/>
      <c r="U79" s="39"/>
      <c r="V79" s="39"/>
      <c r="W79" s="39"/>
      <c r="X79" s="39"/>
      <c r="Y79" s="39"/>
    </row>
    <row r="80">
      <c r="A80" s="301"/>
      <c r="B80" s="39"/>
      <c r="C80" s="39"/>
      <c r="D80" s="39"/>
      <c r="E80" s="302"/>
      <c r="N80" s="302"/>
      <c r="S80" s="326"/>
      <c r="T80" s="39"/>
      <c r="U80" s="39"/>
      <c r="V80" s="39"/>
      <c r="W80" s="39"/>
      <c r="X80" s="39"/>
      <c r="Y80" s="39"/>
    </row>
    <row r="81">
      <c r="A81" s="301"/>
      <c r="B81" s="39"/>
      <c r="C81" s="39"/>
      <c r="D81" s="39"/>
      <c r="E81" s="302"/>
      <c r="N81" s="302"/>
      <c r="S81" s="326"/>
      <c r="T81" s="39"/>
      <c r="U81" s="39"/>
      <c r="V81" s="39"/>
      <c r="W81" s="39"/>
      <c r="X81" s="39"/>
      <c r="Y81" s="39"/>
    </row>
    <row r="82">
      <c r="A82" s="301"/>
      <c r="B82" s="39"/>
      <c r="C82" s="39"/>
      <c r="D82" s="39"/>
      <c r="E82" s="302"/>
      <c r="N82" s="302"/>
      <c r="S82" s="326"/>
      <c r="T82" s="39"/>
      <c r="U82" s="39"/>
      <c r="V82" s="39"/>
      <c r="W82" s="39"/>
      <c r="X82" s="39"/>
      <c r="Y82" s="39"/>
    </row>
    <row r="83">
      <c r="A83" s="301"/>
      <c r="B83" s="39"/>
      <c r="C83" s="39"/>
      <c r="D83" s="39"/>
      <c r="E83" s="302"/>
      <c r="N83" s="302"/>
      <c r="S83" s="326"/>
      <c r="T83" s="39"/>
      <c r="U83" s="39"/>
      <c r="V83" s="39"/>
      <c r="W83" s="39"/>
      <c r="X83" s="39"/>
      <c r="Y83" s="39"/>
    </row>
    <row r="84">
      <c r="A84" s="301"/>
      <c r="B84" s="39"/>
      <c r="C84" s="39"/>
      <c r="D84" s="39"/>
      <c r="E84" s="302"/>
      <c r="N84" s="302"/>
      <c r="S84" s="326"/>
      <c r="T84" s="39"/>
      <c r="U84" s="39"/>
      <c r="V84" s="39"/>
      <c r="W84" s="39"/>
      <c r="X84" s="39"/>
      <c r="Y84" s="39"/>
    </row>
    <row r="85">
      <c r="A85" s="301"/>
      <c r="B85" s="39"/>
      <c r="C85" s="39"/>
      <c r="D85" s="39"/>
      <c r="E85" s="302"/>
      <c r="N85" s="302"/>
      <c r="S85" s="326"/>
      <c r="T85" s="39"/>
      <c r="U85" s="39"/>
      <c r="V85" s="39"/>
      <c r="W85" s="39"/>
      <c r="X85" s="39"/>
      <c r="Y85" s="39"/>
    </row>
    <row r="86">
      <c r="A86" s="70"/>
      <c r="B86" s="70"/>
      <c r="C86" s="327"/>
      <c r="D86" s="328"/>
      <c r="E86" s="302"/>
      <c r="N86" s="302"/>
      <c r="S86" s="326"/>
      <c r="T86" s="39"/>
      <c r="U86" s="39"/>
      <c r="V86" s="39"/>
      <c r="W86" s="39"/>
      <c r="X86" s="39"/>
      <c r="Y86" s="39"/>
    </row>
    <row r="87">
      <c r="A87" s="70"/>
      <c r="B87" s="329"/>
      <c r="C87" s="330"/>
      <c r="D87" s="331"/>
      <c r="E87" s="302"/>
      <c r="N87" s="302"/>
      <c r="S87" s="326"/>
      <c r="T87" s="39"/>
      <c r="U87" s="39"/>
      <c r="V87" s="39"/>
      <c r="W87" s="39"/>
      <c r="X87" s="39"/>
      <c r="Y87" s="39"/>
    </row>
    <row r="88">
      <c r="A88" s="332"/>
      <c r="B88" s="333"/>
      <c r="C88" s="334"/>
      <c r="D88" s="335"/>
      <c r="E88" s="302"/>
      <c r="N88" s="302"/>
      <c r="S88" s="326"/>
      <c r="T88" s="39"/>
      <c r="U88" s="39"/>
      <c r="V88" s="39"/>
      <c r="W88" s="39"/>
      <c r="X88" s="39"/>
      <c r="Y88" s="39"/>
    </row>
    <row r="89">
      <c r="A89" s="336"/>
      <c r="B89" s="337"/>
      <c r="C89" s="338"/>
      <c r="D89" s="339"/>
      <c r="E89" s="302"/>
      <c r="N89" s="302"/>
      <c r="S89" s="326"/>
      <c r="T89" s="39"/>
      <c r="U89" s="39"/>
      <c r="V89" s="39"/>
      <c r="W89" s="39"/>
      <c r="X89" s="39"/>
      <c r="Y89" s="39"/>
    </row>
    <row r="90">
      <c r="A90" s="336"/>
      <c r="B90" s="337"/>
      <c r="C90" s="338"/>
      <c r="D90" s="339"/>
      <c r="E90" s="302"/>
      <c r="N90" s="302"/>
      <c r="S90" s="326"/>
      <c r="T90" s="39"/>
      <c r="U90" s="39"/>
      <c r="V90" s="39"/>
      <c r="W90" s="39"/>
      <c r="X90" s="39"/>
      <c r="Y90" s="39"/>
    </row>
    <row r="91">
      <c r="A91" s="336"/>
      <c r="B91" s="337"/>
      <c r="C91" s="338"/>
      <c r="D91" s="339"/>
      <c r="E91" s="302"/>
      <c r="N91" s="302"/>
      <c r="S91" s="326"/>
      <c r="T91" s="39"/>
      <c r="U91" s="39"/>
      <c r="V91" s="39"/>
      <c r="W91" s="39"/>
      <c r="X91" s="39"/>
      <c r="Y91" s="39"/>
    </row>
    <row r="92">
      <c r="A92" s="336"/>
      <c r="B92" s="337"/>
      <c r="C92" s="338"/>
      <c r="D92" s="339"/>
      <c r="E92" s="302"/>
      <c r="N92" s="302"/>
      <c r="S92" s="326"/>
      <c r="T92" s="39"/>
      <c r="U92" s="39"/>
      <c r="V92" s="39"/>
      <c r="W92" s="39"/>
      <c r="X92" s="39"/>
      <c r="Y92" s="39"/>
    </row>
    <row r="93">
      <c r="A93" s="336"/>
      <c r="B93" s="337"/>
      <c r="C93" s="338"/>
      <c r="D93" s="339"/>
      <c r="E93" s="302"/>
      <c r="N93" s="302"/>
      <c r="S93" s="326"/>
      <c r="T93" s="39"/>
      <c r="U93" s="39"/>
      <c r="V93" s="39"/>
      <c r="W93" s="39"/>
      <c r="X93" s="39"/>
      <c r="Y93" s="39"/>
    </row>
    <row r="94">
      <c r="A94" s="336"/>
      <c r="B94" s="337"/>
      <c r="C94" s="338"/>
      <c r="D94" s="339"/>
      <c r="E94" s="302"/>
      <c r="N94" s="302"/>
      <c r="S94" s="326"/>
      <c r="T94" s="39"/>
      <c r="U94" s="39"/>
      <c r="V94" s="39"/>
      <c r="W94" s="39"/>
      <c r="X94" s="39"/>
      <c r="Y94" s="39"/>
    </row>
    <row r="95">
      <c r="A95" s="336"/>
      <c r="B95" s="337"/>
      <c r="C95" s="338"/>
      <c r="D95" s="339"/>
      <c r="E95" s="302"/>
      <c r="N95" s="302"/>
      <c r="S95" s="326"/>
      <c r="T95" s="39"/>
      <c r="U95" s="39"/>
      <c r="V95" s="39"/>
      <c r="W95" s="39"/>
      <c r="X95" s="39"/>
      <c r="Y95" s="39"/>
    </row>
    <row r="96">
      <c r="A96" s="336"/>
      <c r="B96" s="337"/>
      <c r="C96" s="338"/>
      <c r="D96" s="339"/>
      <c r="E96" s="302"/>
      <c r="N96" s="302"/>
      <c r="S96" s="326"/>
      <c r="T96" s="39"/>
      <c r="U96" s="39"/>
      <c r="V96" s="39"/>
      <c r="W96" s="39"/>
      <c r="X96" s="39"/>
      <c r="Y96" s="39"/>
    </row>
    <row r="97">
      <c r="A97" s="336"/>
      <c r="B97" s="337"/>
      <c r="C97" s="338"/>
      <c r="D97" s="339"/>
      <c r="E97" s="302"/>
      <c r="N97" s="302"/>
      <c r="S97" s="326"/>
      <c r="T97" s="39"/>
      <c r="U97" s="39"/>
      <c r="V97" s="39"/>
      <c r="W97" s="39"/>
      <c r="X97" s="39"/>
      <c r="Y97" s="39"/>
    </row>
    <row r="98">
      <c r="A98" s="336"/>
      <c r="B98" s="337"/>
      <c r="C98" s="338"/>
      <c r="D98" s="339"/>
      <c r="E98" s="302"/>
      <c r="N98" s="302"/>
      <c r="S98" s="326"/>
      <c r="T98" s="39"/>
      <c r="U98" s="39"/>
      <c r="V98" s="39"/>
      <c r="W98" s="39"/>
      <c r="X98" s="39"/>
      <c r="Y98" s="39"/>
    </row>
    <row r="99">
      <c r="A99" s="336"/>
      <c r="B99" s="337"/>
      <c r="C99" s="338"/>
      <c r="D99" s="339"/>
      <c r="E99" s="302"/>
      <c r="N99" s="302"/>
      <c r="S99" s="326"/>
      <c r="T99" s="39"/>
      <c r="U99" s="39"/>
      <c r="V99" s="39"/>
      <c r="W99" s="39"/>
      <c r="X99" s="39"/>
      <c r="Y99" s="39"/>
    </row>
    <row r="100">
      <c r="A100" s="336"/>
      <c r="B100" s="337"/>
      <c r="C100" s="338"/>
      <c r="D100" s="339"/>
      <c r="E100" s="302"/>
      <c r="N100" s="302"/>
      <c r="S100" s="326"/>
      <c r="T100" s="39"/>
      <c r="U100" s="39"/>
      <c r="V100" s="39"/>
      <c r="W100" s="39"/>
      <c r="X100" s="39"/>
      <c r="Y100" s="39"/>
    </row>
    <row r="101">
      <c r="A101" s="336"/>
      <c r="B101" s="337"/>
      <c r="C101" s="338"/>
      <c r="D101" s="339"/>
      <c r="E101" s="302"/>
      <c r="N101" s="302"/>
      <c r="S101" s="326"/>
      <c r="T101" s="39"/>
      <c r="U101" s="39"/>
      <c r="V101" s="39"/>
      <c r="W101" s="39"/>
      <c r="X101" s="39"/>
      <c r="Y101" s="39"/>
    </row>
    <row r="102">
      <c r="A102" s="336"/>
      <c r="B102" s="337"/>
      <c r="C102" s="338"/>
      <c r="D102" s="339"/>
      <c r="E102" s="302"/>
      <c r="N102" s="302"/>
      <c r="S102" s="326"/>
      <c r="T102" s="39"/>
      <c r="U102" s="39"/>
      <c r="V102" s="39"/>
      <c r="W102" s="39"/>
      <c r="X102" s="39"/>
      <c r="Y102" s="39"/>
    </row>
    <row r="103">
      <c r="A103" s="336"/>
      <c r="B103" s="337"/>
      <c r="C103" s="338"/>
      <c r="D103" s="339"/>
      <c r="E103" s="302"/>
      <c r="N103" s="302"/>
      <c r="S103" s="326"/>
      <c r="T103" s="39"/>
      <c r="U103" s="39"/>
      <c r="V103" s="39"/>
      <c r="W103" s="39"/>
      <c r="X103" s="39"/>
      <c r="Y103" s="39"/>
    </row>
    <row r="104">
      <c r="A104" s="336"/>
      <c r="B104" s="337"/>
      <c r="C104" s="338"/>
      <c r="D104" s="335"/>
      <c r="E104" s="302"/>
      <c r="N104" s="302"/>
      <c r="S104" s="326"/>
      <c r="T104" s="39"/>
      <c r="U104" s="39"/>
      <c r="V104" s="39"/>
      <c r="W104" s="39"/>
      <c r="X104" s="39"/>
      <c r="Y104" s="39"/>
    </row>
    <row r="105">
      <c r="A105" s="336"/>
      <c r="B105" s="337"/>
      <c r="C105" s="338"/>
      <c r="D105" s="339"/>
      <c r="E105" s="302"/>
      <c r="N105" s="302"/>
      <c r="S105" s="326"/>
      <c r="T105" s="39"/>
      <c r="U105" s="39"/>
      <c r="V105" s="39"/>
      <c r="W105" s="39"/>
      <c r="X105" s="39"/>
      <c r="Y105" s="39"/>
    </row>
    <row r="106">
      <c r="A106" s="336"/>
      <c r="B106" s="337"/>
      <c r="C106" s="338"/>
      <c r="D106" s="339"/>
      <c r="E106" s="302"/>
      <c r="N106" s="302"/>
      <c r="S106" s="326"/>
      <c r="T106" s="39"/>
      <c r="U106" s="39"/>
      <c r="V106" s="39"/>
      <c r="W106" s="39"/>
      <c r="X106" s="39"/>
      <c r="Y106" s="39"/>
    </row>
    <row r="107">
      <c r="A107" s="336"/>
      <c r="B107" s="337"/>
      <c r="C107" s="338"/>
      <c r="D107" s="339"/>
      <c r="E107" s="302"/>
      <c r="N107" s="302"/>
      <c r="S107" s="326"/>
      <c r="T107" s="39"/>
      <c r="U107" s="39"/>
      <c r="V107" s="39"/>
      <c r="W107" s="39"/>
      <c r="X107" s="39"/>
      <c r="Y107" s="39"/>
    </row>
    <row r="108">
      <c r="A108" s="336"/>
      <c r="B108" s="337"/>
      <c r="C108" s="338"/>
      <c r="D108" s="339"/>
      <c r="E108" s="302"/>
      <c r="N108" s="302"/>
      <c r="S108" s="326"/>
      <c r="T108" s="39"/>
      <c r="U108" s="39"/>
      <c r="V108" s="39"/>
      <c r="W108" s="39"/>
      <c r="X108" s="39"/>
      <c r="Y108" s="39"/>
    </row>
    <row r="109">
      <c r="A109" s="336"/>
      <c r="B109" s="337"/>
      <c r="C109" s="338"/>
      <c r="D109" s="339"/>
      <c r="E109" s="302"/>
      <c r="N109" s="302"/>
      <c r="S109" s="326"/>
      <c r="T109" s="39"/>
      <c r="U109" s="39"/>
      <c r="V109" s="39"/>
      <c r="W109" s="39"/>
      <c r="X109" s="39"/>
      <c r="Y109" s="39"/>
    </row>
    <row r="110">
      <c r="A110" s="336"/>
      <c r="B110" s="337"/>
      <c r="C110" s="338"/>
      <c r="D110" s="339"/>
      <c r="E110" s="302"/>
      <c r="N110" s="302"/>
      <c r="S110" s="326"/>
      <c r="T110" s="39"/>
      <c r="U110" s="39"/>
      <c r="V110" s="39"/>
      <c r="W110" s="39"/>
      <c r="X110" s="39"/>
      <c r="Y110" s="39"/>
    </row>
    <row r="111">
      <c r="A111" s="336"/>
      <c r="B111" s="337"/>
      <c r="C111" s="338"/>
      <c r="D111" s="339"/>
      <c r="E111" s="302"/>
      <c r="N111" s="302"/>
      <c r="S111" s="326"/>
      <c r="T111" s="39"/>
      <c r="U111" s="39"/>
      <c r="V111" s="39"/>
      <c r="W111" s="39"/>
      <c r="X111" s="39"/>
      <c r="Y111" s="39"/>
    </row>
    <row r="112">
      <c r="A112" s="336"/>
      <c r="B112" s="337"/>
      <c r="C112" s="338"/>
      <c r="D112" s="339"/>
      <c r="E112" s="302"/>
      <c r="N112" s="302"/>
      <c r="S112" s="326"/>
      <c r="T112" s="39"/>
      <c r="U112" s="39"/>
      <c r="V112" s="39"/>
      <c r="W112" s="39"/>
      <c r="X112" s="39"/>
      <c r="Y112" s="39"/>
    </row>
    <row r="113">
      <c r="A113" s="336"/>
      <c r="B113" s="337"/>
      <c r="C113" s="338"/>
      <c r="D113" s="339"/>
      <c r="E113" s="302"/>
      <c r="N113" s="302"/>
      <c r="S113" s="326"/>
      <c r="T113" s="39"/>
      <c r="U113" s="39"/>
      <c r="V113" s="39"/>
      <c r="W113" s="39"/>
      <c r="X113" s="39"/>
      <c r="Y113" s="39"/>
    </row>
    <row r="114">
      <c r="A114" s="336"/>
      <c r="B114" s="337"/>
      <c r="C114" s="338"/>
      <c r="D114" s="339"/>
      <c r="E114" s="302"/>
      <c r="N114" s="302"/>
      <c r="S114" s="326"/>
      <c r="T114" s="39"/>
      <c r="U114" s="39"/>
      <c r="V114" s="39"/>
      <c r="W114" s="39"/>
      <c r="X114" s="39"/>
      <c r="Y114" s="39"/>
    </row>
    <row r="115">
      <c r="A115" s="336"/>
      <c r="B115" s="337"/>
      <c r="C115" s="338"/>
      <c r="D115" s="339"/>
      <c r="E115" s="302"/>
      <c r="N115" s="302"/>
      <c r="S115" s="326"/>
      <c r="T115" s="39"/>
      <c r="U115" s="39"/>
      <c r="V115" s="39"/>
      <c r="W115" s="39"/>
      <c r="X115" s="39"/>
      <c r="Y115" s="39"/>
    </row>
    <row r="116">
      <c r="A116" s="336"/>
      <c r="B116" s="337"/>
      <c r="C116" s="338"/>
      <c r="D116" s="339"/>
      <c r="E116" s="302"/>
      <c r="N116" s="302"/>
      <c r="S116" s="326"/>
      <c r="T116" s="39"/>
      <c r="U116" s="39"/>
      <c r="V116" s="39"/>
      <c r="W116" s="39"/>
      <c r="X116" s="39"/>
      <c r="Y116" s="39"/>
    </row>
    <row r="117">
      <c r="A117" s="336"/>
      <c r="B117" s="337"/>
      <c r="C117" s="338"/>
      <c r="D117" s="339"/>
      <c r="E117" s="302"/>
      <c r="N117" s="302"/>
      <c r="S117" s="326"/>
      <c r="T117" s="39"/>
      <c r="U117" s="39"/>
      <c r="V117" s="39"/>
      <c r="W117" s="39"/>
      <c r="X117" s="39"/>
      <c r="Y117" s="39"/>
    </row>
    <row r="118">
      <c r="A118" s="336"/>
      <c r="B118" s="337"/>
      <c r="C118" s="338"/>
      <c r="D118" s="339"/>
      <c r="E118" s="302"/>
      <c r="N118" s="302"/>
      <c r="S118" s="326"/>
      <c r="T118" s="39"/>
      <c r="U118" s="39"/>
      <c r="V118" s="39"/>
      <c r="W118" s="39"/>
      <c r="X118" s="39"/>
      <c r="Y118" s="39"/>
    </row>
    <row r="119">
      <c r="A119" s="336"/>
      <c r="B119" s="337"/>
      <c r="C119" s="338"/>
      <c r="D119" s="339"/>
      <c r="E119" s="302"/>
      <c r="N119" s="302"/>
      <c r="S119" s="326"/>
      <c r="T119" s="39"/>
      <c r="U119" s="39"/>
      <c r="V119" s="39"/>
      <c r="W119" s="39"/>
      <c r="X119" s="39"/>
      <c r="Y119" s="39"/>
    </row>
    <row r="120">
      <c r="A120" s="336"/>
      <c r="B120" s="337"/>
      <c r="C120" s="338"/>
      <c r="D120" s="339"/>
      <c r="E120" s="302"/>
      <c r="N120" s="302"/>
      <c r="S120" s="326"/>
      <c r="T120" s="39"/>
      <c r="U120" s="39"/>
      <c r="V120" s="39"/>
      <c r="W120" s="39"/>
      <c r="X120" s="39"/>
      <c r="Y120" s="39"/>
    </row>
    <row r="121">
      <c r="A121" s="336"/>
      <c r="B121" s="337"/>
      <c r="C121" s="338"/>
      <c r="D121" s="339"/>
      <c r="E121" s="302"/>
      <c r="N121" s="302"/>
      <c r="S121" s="326"/>
      <c r="T121" s="39"/>
      <c r="U121" s="39"/>
      <c r="V121" s="39"/>
      <c r="W121" s="39"/>
      <c r="X121" s="39"/>
      <c r="Y121" s="39"/>
    </row>
    <row r="122">
      <c r="A122" s="336"/>
      <c r="B122" s="337"/>
      <c r="C122" s="338"/>
      <c r="D122" s="339"/>
      <c r="E122" s="302"/>
      <c r="N122" s="302"/>
      <c r="S122" s="326"/>
      <c r="T122" s="39"/>
      <c r="U122" s="39"/>
      <c r="V122" s="39"/>
      <c r="W122" s="39"/>
      <c r="X122" s="39"/>
      <c r="Y122" s="39"/>
    </row>
    <row r="123">
      <c r="A123" s="336"/>
      <c r="B123" s="337"/>
      <c r="C123" s="338"/>
      <c r="D123" s="339"/>
      <c r="E123" s="302"/>
      <c r="N123" s="302"/>
      <c r="S123" s="326"/>
      <c r="T123" s="39"/>
      <c r="U123" s="39"/>
      <c r="V123" s="39"/>
      <c r="W123" s="39"/>
      <c r="X123" s="39"/>
      <c r="Y123" s="39"/>
    </row>
    <row r="124">
      <c r="A124" s="336"/>
      <c r="B124" s="337"/>
      <c r="C124" s="338"/>
      <c r="D124" s="339"/>
      <c r="E124" s="302"/>
      <c r="N124" s="302"/>
      <c r="S124" s="326"/>
      <c r="T124" s="39"/>
      <c r="U124" s="39"/>
      <c r="V124" s="39"/>
      <c r="W124" s="39"/>
      <c r="X124" s="39"/>
      <c r="Y124" s="39"/>
    </row>
    <row r="125">
      <c r="A125" s="336"/>
      <c r="B125" s="337"/>
      <c r="C125" s="338"/>
      <c r="D125" s="339"/>
      <c r="E125" s="302"/>
      <c r="N125" s="302"/>
      <c r="S125" s="326"/>
      <c r="T125" s="39"/>
      <c r="U125" s="39"/>
      <c r="V125" s="39"/>
      <c r="W125" s="39"/>
      <c r="X125" s="39"/>
      <c r="Y125" s="39"/>
    </row>
    <row r="126">
      <c r="A126" s="336"/>
      <c r="B126" s="337"/>
      <c r="C126" s="338"/>
      <c r="D126" s="339"/>
      <c r="E126" s="302"/>
      <c r="N126" s="302"/>
      <c r="S126" s="326"/>
      <c r="T126" s="39"/>
      <c r="U126" s="39"/>
      <c r="V126" s="39"/>
      <c r="W126" s="39"/>
      <c r="X126" s="39"/>
      <c r="Y126" s="39"/>
    </row>
    <row r="127">
      <c r="A127" s="336"/>
      <c r="B127" s="337"/>
      <c r="C127" s="338"/>
      <c r="D127" s="339"/>
      <c r="E127" s="302"/>
      <c r="N127" s="302"/>
      <c r="S127" s="326"/>
      <c r="T127" s="39"/>
      <c r="U127" s="39"/>
      <c r="V127" s="39"/>
      <c r="W127" s="39"/>
      <c r="X127" s="39"/>
      <c r="Y127" s="39"/>
    </row>
    <row r="128">
      <c r="A128" s="336"/>
      <c r="B128" s="337"/>
      <c r="C128" s="338"/>
      <c r="D128" s="339"/>
      <c r="E128" s="302"/>
      <c r="N128" s="302"/>
      <c r="S128" s="326"/>
      <c r="T128" s="39"/>
      <c r="U128" s="39"/>
      <c r="V128" s="39"/>
      <c r="W128" s="39"/>
      <c r="X128" s="39"/>
      <c r="Y128" s="39"/>
    </row>
    <row r="129">
      <c r="A129" s="336"/>
      <c r="B129" s="337"/>
      <c r="C129" s="338"/>
      <c r="D129" s="339"/>
      <c r="E129" s="302"/>
      <c r="N129" s="302"/>
      <c r="S129" s="326"/>
      <c r="T129" s="39"/>
      <c r="U129" s="39"/>
      <c r="V129" s="39"/>
      <c r="W129" s="39"/>
      <c r="X129" s="39"/>
      <c r="Y129" s="39"/>
    </row>
    <row r="130">
      <c r="A130" s="336"/>
      <c r="B130" s="337"/>
      <c r="C130" s="338"/>
      <c r="D130" s="339"/>
      <c r="E130" s="302"/>
      <c r="N130" s="302"/>
      <c r="S130" s="326"/>
      <c r="T130" s="39"/>
      <c r="U130" s="39"/>
      <c r="V130" s="39"/>
      <c r="W130" s="39"/>
      <c r="X130" s="39"/>
      <c r="Y130" s="39"/>
    </row>
    <row r="131">
      <c r="A131" s="336"/>
      <c r="B131" s="337"/>
      <c r="C131" s="338"/>
      <c r="D131" s="339"/>
      <c r="E131" s="302"/>
      <c r="N131" s="302"/>
      <c r="S131" s="326"/>
      <c r="T131" s="39"/>
      <c r="U131" s="39"/>
      <c r="V131" s="39"/>
      <c r="W131" s="39"/>
      <c r="X131" s="39"/>
      <c r="Y131" s="39"/>
    </row>
    <row r="132">
      <c r="A132" s="336"/>
      <c r="B132" s="337"/>
      <c r="C132" s="338"/>
      <c r="D132" s="339"/>
      <c r="E132" s="302"/>
      <c r="N132" s="302"/>
      <c r="S132" s="326"/>
      <c r="T132" s="39"/>
      <c r="U132" s="39"/>
      <c r="V132" s="39"/>
      <c r="W132" s="39"/>
      <c r="X132" s="39"/>
      <c r="Y132" s="39"/>
    </row>
    <row r="133">
      <c r="A133" s="336"/>
      <c r="B133" s="337"/>
      <c r="C133" s="338"/>
      <c r="D133" s="339"/>
      <c r="E133" s="302"/>
      <c r="N133" s="302"/>
      <c r="S133" s="326"/>
      <c r="T133" s="39"/>
      <c r="U133" s="39"/>
      <c r="V133" s="39"/>
      <c r="W133" s="39"/>
      <c r="X133" s="39"/>
      <c r="Y133" s="39"/>
    </row>
    <row r="134">
      <c r="A134" s="336"/>
      <c r="B134" s="337"/>
      <c r="C134" s="338"/>
      <c r="D134" s="339"/>
      <c r="E134" s="302"/>
      <c r="N134" s="302"/>
      <c r="S134" s="326"/>
      <c r="T134" s="39"/>
      <c r="U134" s="39"/>
      <c r="V134" s="39"/>
      <c r="W134" s="39"/>
      <c r="X134" s="39"/>
      <c r="Y134" s="39"/>
    </row>
    <row r="135">
      <c r="A135" s="336"/>
      <c r="B135" s="337"/>
      <c r="C135" s="338"/>
      <c r="D135" s="339"/>
      <c r="E135" s="302"/>
      <c r="N135" s="302"/>
      <c r="S135" s="326"/>
      <c r="T135" s="39"/>
      <c r="U135" s="39"/>
      <c r="V135" s="39"/>
      <c r="W135" s="39"/>
      <c r="X135" s="39"/>
      <c r="Y135" s="39"/>
    </row>
    <row r="136">
      <c r="A136" s="336"/>
      <c r="B136" s="337"/>
      <c r="C136" s="338"/>
      <c r="D136" s="339"/>
      <c r="E136" s="302"/>
      <c r="N136" s="302"/>
      <c r="S136" s="326"/>
      <c r="T136" s="39"/>
      <c r="U136" s="39"/>
      <c r="V136" s="39"/>
      <c r="W136" s="39"/>
      <c r="X136" s="39"/>
      <c r="Y136" s="39"/>
    </row>
    <row r="137">
      <c r="A137" s="336"/>
      <c r="B137" s="337"/>
      <c r="C137" s="338"/>
      <c r="D137" s="339"/>
      <c r="E137" s="302"/>
      <c r="N137" s="302"/>
      <c r="S137" s="326"/>
      <c r="T137" s="39"/>
      <c r="U137" s="39"/>
      <c r="V137" s="39"/>
      <c r="W137" s="39"/>
      <c r="X137" s="39"/>
      <c r="Y137" s="39"/>
    </row>
    <row r="138">
      <c r="A138" s="336"/>
      <c r="B138" s="337"/>
      <c r="C138" s="338"/>
      <c r="D138" s="339"/>
      <c r="E138" s="302"/>
      <c r="N138" s="302"/>
      <c r="S138" s="326"/>
      <c r="T138" s="39"/>
      <c r="U138" s="39"/>
      <c r="V138" s="39"/>
      <c r="W138" s="39"/>
      <c r="X138" s="39"/>
      <c r="Y138" s="39"/>
    </row>
    <row r="139">
      <c r="A139" s="336"/>
      <c r="B139" s="337"/>
      <c r="C139" s="338"/>
      <c r="D139" s="339"/>
      <c r="E139" s="302"/>
      <c r="N139" s="302"/>
      <c r="S139" s="326"/>
      <c r="T139" s="39"/>
      <c r="U139" s="39"/>
      <c r="V139" s="39"/>
      <c r="W139" s="39"/>
      <c r="X139" s="39"/>
      <c r="Y139" s="39"/>
    </row>
    <row r="140">
      <c r="A140" s="336"/>
      <c r="B140" s="337"/>
      <c r="C140" s="338"/>
      <c r="D140" s="339"/>
      <c r="E140" s="302"/>
      <c r="N140" s="302"/>
      <c r="S140" s="326"/>
      <c r="T140" s="39"/>
      <c r="U140" s="39"/>
      <c r="V140" s="39"/>
      <c r="W140" s="39"/>
      <c r="X140" s="39"/>
      <c r="Y140" s="39"/>
    </row>
    <row r="141">
      <c r="A141" s="336"/>
      <c r="B141" s="337"/>
      <c r="C141" s="338"/>
      <c r="D141" s="339"/>
      <c r="E141" s="302"/>
      <c r="N141" s="302"/>
      <c r="S141" s="326"/>
      <c r="T141" s="39"/>
      <c r="U141" s="39"/>
      <c r="V141" s="39"/>
      <c r="W141" s="39"/>
      <c r="X141" s="39"/>
      <c r="Y141" s="39"/>
    </row>
    <row r="142">
      <c r="A142" s="336"/>
      <c r="B142" s="337"/>
      <c r="C142" s="338"/>
      <c r="D142" s="339"/>
      <c r="E142" s="302"/>
      <c r="N142" s="302"/>
      <c r="S142" s="326"/>
      <c r="T142" s="39"/>
      <c r="U142" s="39"/>
      <c r="V142" s="39"/>
      <c r="W142" s="39"/>
      <c r="X142" s="39"/>
      <c r="Y142" s="39"/>
    </row>
    <row r="143">
      <c r="A143" s="336"/>
      <c r="B143" s="337"/>
      <c r="C143" s="338"/>
      <c r="D143" s="339"/>
      <c r="E143" s="302"/>
      <c r="N143" s="302"/>
      <c r="S143" s="326"/>
      <c r="T143" s="39"/>
      <c r="U143" s="39"/>
      <c r="V143" s="39"/>
      <c r="W143" s="39"/>
      <c r="X143" s="39"/>
      <c r="Y143" s="39"/>
    </row>
    <row r="144">
      <c r="A144" s="336"/>
      <c r="B144" s="337"/>
      <c r="C144" s="338"/>
      <c r="D144" s="339"/>
      <c r="E144" s="302"/>
      <c r="N144" s="302"/>
      <c r="S144" s="326"/>
      <c r="T144" s="39"/>
      <c r="U144" s="39"/>
      <c r="V144" s="39"/>
      <c r="W144" s="39"/>
      <c r="X144" s="39"/>
      <c r="Y144" s="39"/>
    </row>
    <row r="145">
      <c r="A145" s="336"/>
      <c r="B145" s="337"/>
      <c r="C145" s="338"/>
      <c r="D145" s="339"/>
      <c r="E145" s="302"/>
      <c r="N145" s="302"/>
      <c r="S145" s="326"/>
      <c r="T145" s="39"/>
      <c r="U145" s="39"/>
      <c r="V145" s="39"/>
      <c r="W145" s="39"/>
      <c r="X145" s="39"/>
      <c r="Y145" s="39"/>
    </row>
    <row r="146">
      <c r="A146" s="336"/>
      <c r="B146" s="337"/>
      <c r="C146" s="338"/>
      <c r="D146" s="339"/>
      <c r="E146" s="302"/>
      <c r="N146" s="302"/>
      <c r="S146" s="326"/>
      <c r="T146" s="39"/>
      <c r="U146" s="39"/>
      <c r="V146" s="39"/>
      <c r="W146" s="39"/>
      <c r="X146" s="39"/>
      <c r="Y146" s="39"/>
    </row>
    <row r="147">
      <c r="A147" s="336"/>
      <c r="B147" s="337"/>
      <c r="C147" s="338"/>
      <c r="D147" s="339"/>
      <c r="E147" s="302"/>
      <c r="N147" s="302"/>
      <c r="S147" s="326"/>
      <c r="T147" s="39"/>
      <c r="U147" s="39"/>
      <c r="V147" s="39"/>
      <c r="W147" s="39"/>
      <c r="X147" s="39"/>
      <c r="Y147" s="39"/>
    </row>
    <row r="148">
      <c r="A148" s="336"/>
      <c r="B148" s="337"/>
      <c r="C148" s="338"/>
      <c r="D148" s="340"/>
      <c r="E148" s="302"/>
      <c r="N148" s="302"/>
      <c r="S148" s="326"/>
      <c r="T148" s="39"/>
      <c r="U148" s="39"/>
      <c r="V148" s="39"/>
      <c r="W148" s="39"/>
      <c r="X148" s="39"/>
      <c r="Y148" s="39"/>
    </row>
    <row r="149">
      <c r="A149" s="336"/>
      <c r="B149" s="337"/>
      <c r="C149" s="338"/>
      <c r="D149" s="340"/>
      <c r="E149" s="302"/>
      <c r="N149" s="302"/>
      <c r="S149" s="326"/>
      <c r="T149" s="39"/>
      <c r="U149" s="39"/>
      <c r="V149" s="39"/>
      <c r="W149" s="39"/>
      <c r="X149" s="39"/>
      <c r="Y149" s="39"/>
    </row>
    <row r="150">
      <c r="A150" s="336"/>
      <c r="B150" s="337"/>
      <c r="C150" s="338"/>
      <c r="D150" s="340"/>
      <c r="E150" s="302"/>
      <c r="N150" s="302"/>
      <c r="S150" s="326"/>
      <c r="T150" s="39"/>
      <c r="U150" s="39"/>
      <c r="V150" s="39"/>
      <c r="W150" s="39"/>
      <c r="X150" s="39"/>
      <c r="Y150" s="39"/>
    </row>
    <row r="151">
      <c r="A151" s="336"/>
      <c r="B151" s="337"/>
      <c r="C151" s="338"/>
      <c r="D151" s="340"/>
      <c r="E151" s="302"/>
      <c r="N151" s="302"/>
      <c r="S151" s="326"/>
      <c r="T151" s="39"/>
      <c r="U151" s="39"/>
      <c r="V151" s="39"/>
      <c r="W151" s="39"/>
      <c r="X151" s="39"/>
      <c r="Y151" s="39"/>
    </row>
    <row r="152">
      <c r="A152" s="336"/>
      <c r="B152" s="337"/>
      <c r="C152" s="338"/>
      <c r="D152" s="340"/>
      <c r="E152" s="302"/>
      <c r="N152" s="302"/>
      <c r="S152" s="326"/>
      <c r="T152" s="39"/>
      <c r="U152" s="39"/>
      <c r="V152" s="39"/>
      <c r="W152" s="39"/>
      <c r="X152" s="39"/>
      <c r="Y152" s="39"/>
    </row>
    <row r="153">
      <c r="A153" s="336"/>
      <c r="B153" s="337"/>
      <c r="C153" s="338"/>
      <c r="D153" s="340"/>
      <c r="E153" s="302"/>
      <c r="N153" s="302"/>
      <c r="S153" s="326"/>
      <c r="T153" s="39"/>
      <c r="U153" s="39"/>
      <c r="V153" s="39"/>
      <c r="W153" s="39"/>
      <c r="X153" s="39"/>
      <c r="Y153" s="39"/>
    </row>
    <row r="154">
      <c r="A154" s="336"/>
      <c r="B154" s="337"/>
      <c r="C154" s="338"/>
      <c r="D154" s="340"/>
      <c r="E154" s="302"/>
      <c r="N154" s="302"/>
      <c r="S154" s="326"/>
      <c r="T154" s="39"/>
      <c r="U154" s="39"/>
      <c r="V154" s="39"/>
      <c r="W154" s="39"/>
      <c r="X154" s="39"/>
      <c r="Y154" s="39"/>
    </row>
    <row r="155">
      <c r="A155" s="336"/>
      <c r="B155" s="337"/>
      <c r="C155" s="338"/>
      <c r="D155" s="340"/>
      <c r="E155" s="302"/>
      <c r="N155" s="302"/>
      <c r="S155" s="326"/>
      <c r="T155" s="39"/>
      <c r="U155" s="39"/>
      <c r="V155" s="39"/>
      <c r="W155" s="39"/>
      <c r="X155" s="39"/>
      <c r="Y155" s="39"/>
    </row>
    <row r="156">
      <c r="A156" s="341"/>
      <c r="B156" s="342"/>
      <c r="C156" s="343"/>
      <c r="D156" s="339"/>
      <c r="E156" s="302"/>
      <c r="N156" s="302"/>
      <c r="S156" s="326"/>
      <c r="T156" s="39"/>
      <c r="U156" s="39"/>
      <c r="V156" s="39"/>
      <c r="W156" s="39"/>
      <c r="X156" s="39"/>
      <c r="Y156" s="39"/>
    </row>
    <row r="157">
      <c r="A157" s="341"/>
      <c r="B157" s="342"/>
      <c r="C157" s="343"/>
      <c r="D157" s="339"/>
      <c r="E157" s="302"/>
      <c r="N157" s="302"/>
      <c r="S157" s="326"/>
      <c r="T157" s="39"/>
      <c r="U157" s="39"/>
      <c r="V157" s="39"/>
      <c r="W157" s="39"/>
      <c r="X157" s="39"/>
      <c r="Y157" s="39"/>
    </row>
    <row r="158">
      <c r="A158" s="341"/>
      <c r="B158" s="342"/>
      <c r="C158" s="343"/>
      <c r="D158" s="339"/>
      <c r="E158" s="302"/>
      <c r="N158" s="302"/>
      <c r="S158" s="326"/>
      <c r="T158" s="39"/>
      <c r="U158" s="39"/>
      <c r="V158" s="39"/>
      <c r="W158" s="39"/>
      <c r="X158" s="39"/>
      <c r="Y158" s="39"/>
    </row>
    <row r="159">
      <c r="A159" s="341"/>
      <c r="B159" s="342"/>
      <c r="C159" s="343"/>
      <c r="D159" s="339"/>
      <c r="E159" s="302"/>
      <c r="N159" s="302"/>
      <c r="S159" s="326"/>
      <c r="T159" s="39"/>
      <c r="U159" s="39"/>
      <c r="V159" s="39"/>
      <c r="W159" s="39"/>
      <c r="X159" s="39"/>
      <c r="Y159" s="39"/>
    </row>
    <row r="160">
      <c r="A160" s="341"/>
      <c r="B160" s="342"/>
      <c r="C160" s="343"/>
      <c r="D160" s="339"/>
      <c r="E160" s="302"/>
      <c r="N160" s="302"/>
      <c r="S160" s="326"/>
      <c r="T160" s="39"/>
      <c r="U160" s="39"/>
      <c r="V160" s="39"/>
      <c r="W160" s="39"/>
      <c r="X160" s="39"/>
      <c r="Y160" s="39"/>
    </row>
    <row r="161">
      <c r="A161" s="341"/>
      <c r="B161" s="342"/>
      <c r="C161" s="343"/>
      <c r="D161" s="340"/>
      <c r="E161" s="302"/>
      <c r="N161" s="302"/>
      <c r="S161" s="326"/>
      <c r="T161" s="39"/>
      <c r="U161" s="39"/>
      <c r="V161" s="39"/>
      <c r="W161" s="39"/>
      <c r="X161" s="39"/>
      <c r="Y161" s="39"/>
    </row>
    <row r="162">
      <c r="A162" s="341"/>
      <c r="B162" s="342"/>
      <c r="C162" s="343"/>
      <c r="D162" s="340"/>
      <c r="E162" s="302"/>
      <c r="N162" s="302"/>
      <c r="S162" s="326"/>
      <c r="T162" s="39"/>
      <c r="U162" s="39"/>
      <c r="V162" s="39"/>
      <c r="W162" s="39"/>
      <c r="X162" s="39"/>
      <c r="Y162" s="39"/>
    </row>
    <row r="163">
      <c r="A163" s="341"/>
      <c r="B163" s="342"/>
      <c r="C163" s="343"/>
      <c r="D163" s="340"/>
      <c r="E163" s="302"/>
      <c r="N163" s="302"/>
      <c r="S163" s="326"/>
      <c r="T163" s="39"/>
      <c r="U163" s="39"/>
      <c r="V163" s="39"/>
      <c r="W163" s="39"/>
      <c r="X163" s="39"/>
      <c r="Y163" s="39"/>
    </row>
    <row r="164">
      <c r="A164" s="341"/>
      <c r="B164" s="342"/>
      <c r="C164" s="343"/>
      <c r="D164" s="340"/>
      <c r="E164" s="302"/>
      <c r="N164" s="302"/>
      <c r="S164" s="326"/>
      <c r="T164" s="39"/>
      <c r="U164" s="39"/>
      <c r="V164" s="39"/>
      <c r="W164" s="39"/>
      <c r="X164" s="39"/>
      <c r="Y164" s="39"/>
    </row>
    <row r="165">
      <c r="A165" s="341"/>
      <c r="B165" s="342"/>
      <c r="C165" s="343"/>
      <c r="D165" s="340"/>
      <c r="E165" s="302"/>
      <c r="N165" s="302"/>
      <c r="S165" s="326"/>
      <c r="T165" s="39"/>
      <c r="U165" s="39"/>
      <c r="V165" s="39"/>
      <c r="W165" s="39"/>
      <c r="X165" s="39"/>
      <c r="Y165" s="39"/>
    </row>
    <row r="166">
      <c r="A166" s="341"/>
      <c r="B166" s="342"/>
      <c r="C166" s="343"/>
      <c r="D166" s="340"/>
      <c r="E166" s="302"/>
      <c r="N166" s="302"/>
      <c r="S166" s="326"/>
      <c r="T166" s="39"/>
      <c r="U166" s="39"/>
      <c r="V166" s="39"/>
      <c r="W166" s="39"/>
      <c r="X166" s="39"/>
      <c r="Y166" s="39"/>
    </row>
    <row r="167">
      <c r="A167" s="341"/>
      <c r="B167" s="342"/>
      <c r="C167" s="343"/>
      <c r="D167" s="340"/>
      <c r="E167" s="302"/>
      <c r="N167" s="302"/>
      <c r="S167" s="326"/>
      <c r="T167" s="39"/>
      <c r="U167" s="39"/>
      <c r="V167" s="39"/>
      <c r="W167" s="39"/>
      <c r="X167" s="39"/>
      <c r="Y167" s="39"/>
    </row>
    <row r="168">
      <c r="A168" s="341"/>
      <c r="B168" s="342"/>
      <c r="C168" s="343"/>
      <c r="D168" s="340"/>
      <c r="E168" s="302"/>
      <c r="N168" s="302"/>
      <c r="S168" s="326"/>
      <c r="T168" s="39"/>
      <c r="U168" s="39"/>
      <c r="V168" s="39"/>
      <c r="W168" s="39"/>
      <c r="X168" s="39"/>
      <c r="Y168" s="39"/>
    </row>
    <row r="169">
      <c r="A169" s="341"/>
      <c r="B169" s="342"/>
      <c r="C169" s="343"/>
      <c r="D169" s="340"/>
      <c r="E169" s="302"/>
      <c r="N169" s="302"/>
      <c r="S169" s="326"/>
      <c r="T169" s="39"/>
      <c r="U169" s="39"/>
      <c r="V169" s="39"/>
      <c r="W169" s="39"/>
      <c r="X169" s="39"/>
      <c r="Y169" s="39"/>
    </row>
    <row r="170">
      <c r="A170" s="341"/>
      <c r="B170" s="342"/>
      <c r="C170" s="343"/>
      <c r="D170" s="340"/>
      <c r="E170" s="302"/>
      <c r="N170" s="302"/>
      <c r="S170" s="326"/>
      <c r="T170" s="39"/>
      <c r="U170" s="39"/>
      <c r="V170" s="39"/>
      <c r="W170" s="39"/>
      <c r="X170" s="39"/>
      <c r="Y170" s="39"/>
    </row>
    <row r="171">
      <c r="A171" s="341"/>
      <c r="B171" s="342"/>
      <c r="C171" s="343"/>
      <c r="D171" s="340"/>
      <c r="E171" s="302"/>
      <c r="N171" s="302"/>
      <c r="S171" s="326"/>
      <c r="T171" s="39"/>
      <c r="U171" s="39"/>
      <c r="V171" s="39"/>
      <c r="W171" s="39"/>
      <c r="X171" s="39"/>
      <c r="Y171" s="39"/>
    </row>
    <row r="172">
      <c r="A172" s="341"/>
      <c r="B172" s="342"/>
      <c r="C172" s="343"/>
      <c r="D172" s="340"/>
      <c r="E172" s="302"/>
      <c r="N172" s="302"/>
      <c r="S172" s="326"/>
      <c r="T172" s="39"/>
      <c r="U172" s="39"/>
      <c r="V172" s="39"/>
      <c r="W172" s="39"/>
      <c r="X172" s="39"/>
      <c r="Y172" s="39"/>
    </row>
    <row r="173">
      <c r="A173" s="341"/>
      <c r="B173" s="342"/>
      <c r="C173" s="343"/>
      <c r="D173" s="340"/>
      <c r="E173" s="302"/>
      <c r="N173" s="302"/>
      <c r="S173" s="326"/>
      <c r="T173" s="39"/>
      <c r="U173" s="39"/>
      <c r="V173" s="39"/>
      <c r="W173" s="39"/>
      <c r="X173" s="39"/>
      <c r="Y173" s="39"/>
    </row>
    <row r="174">
      <c r="A174" s="341"/>
      <c r="B174" s="342"/>
      <c r="C174" s="343"/>
      <c r="D174" s="340"/>
      <c r="E174" s="302"/>
      <c r="N174" s="302"/>
      <c r="S174" s="326"/>
      <c r="T174" s="39"/>
      <c r="U174" s="39"/>
      <c r="V174" s="39"/>
      <c r="W174" s="39"/>
      <c r="X174" s="39"/>
      <c r="Y174" s="39"/>
    </row>
    <row r="175">
      <c r="A175" s="341"/>
      <c r="B175" s="342"/>
      <c r="C175" s="343"/>
      <c r="D175" s="340"/>
      <c r="E175" s="302"/>
      <c r="N175" s="302"/>
      <c r="S175" s="326"/>
      <c r="T175" s="39"/>
      <c r="U175" s="39"/>
      <c r="V175" s="39"/>
      <c r="W175" s="39"/>
      <c r="X175" s="39"/>
      <c r="Y175" s="39"/>
    </row>
    <row r="176">
      <c r="A176" s="341"/>
      <c r="B176" s="342"/>
      <c r="C176" s="343"/>
      <c r="D176" s="340"/>
      <c r="E176" s="302"/>
      <c r="N176" s="302"/>
      <c r="S176" s="326"/>
      <c r="T176" s="39"/>
      <c r="U176" s="39"/>
      <c r="V176" s="39"/>
      <c r="W176" s="39"/>
      <c r="X176" s="39"/>
      <c r="Y176" s="39"/>
    </row>
    <row r="177">
      <c r="A177" s="341"/>
      <c r="B177" s="342"/>
      <c r="C177" s="343"/>
      <c r="D177" s="340"/>
      <c r="E177" s="302"/>
      <c r="N177" s="302"/>
      <c r="S177" s="326"/>
      <c r="T177" s="39"/>
      <c r="U177" s="39"/>
      <c r="V177" s="39"/>
      <c r="W177" s="39"/>
      <c r="X177" s="39"/>
      <c r="Y177" s="39"/>
    </row>
    <row r="178">
      <c r="A178" s="341"/>
      <c r="B178" s="342"/>
      <c r="C178" s="343"/>
      <c r="D178" s="340"/>
      <c r="E178" s="302"/>
      <c r="N178" s="302"/>
      <c r="S178" s="326"/>
      <c r="T178" s="39"/>
      <c r="U178" s="39"/>
      <c r="V178" s="39"/>
      <c r="W178" s="39"/>
      <c r="X178" s="39"/>
      <c r="Y178" s="39"/>
    </row>
    <row r="179">
      <c r="A179" s="341"/>
      <c r="B179" s="342"/>
      <c r="C179" s="343"/>
      <c r="D179" s="340"/>
      <c r="E179" s="302"/>
      <c r="N179" s="302"/>
      <c r="S179" s="326"/>
      <c r="T179" s="39"/>
      <c r="U179" s="39"/>
      <c r="V179" s="39"/>
      <c r="W179" s="39"/>
      <c r="X179" s="39"/>
      <c r="Y179" s="39"/>
    </row>
    <row r="180">
      <c r="A180" s="341"/>
      <c r="B180" s="342"/>
      <c r="C180" s="343"/>
      <c r="D180" s="340"/>
      <c r="E180" s="302"/>
      <c r="N180" s="302"/>
      <c r="S180" s="326"/>
      <c r="T180" s="39"/>
      <c r="U180" s="39"/>
      <c r="V180" s="39"/>
      <c r="W180" s="39"/>
      <c r="X180" s="39"/>
      <c r="Y180" s="39"/>
    </row>
    <row r="181">
      <c r="A181" s="341"/>
      <c r="B181" s="342"/>
      <c r="C181" s="343"/>
      <c r="D181" s="340"/>
      <c r="E181" s="302"/>
      <c r="N181" s="302"/>
      <c r="S181" s="326"/>
      <c r="T181" s="39"/>
      <c r="U181" s="39"/>
      <c r="V181" s="39"/>
      <c r="W181" s="39"/>
      <c r="X181" s="39"/>
      <c r="Y181" s="39"/>
    </row>
    <row r="182">
      <c r="A182" s="341"/>
      <c r="B182" s="342"/>
      <c r="C182" s="343"/>
      <c r="D182" s="340"/>
      <c r="E182" s="302"/>
      <c r="N182" s="302"/>
      <c r="S182" s="326"/>
      <c r="T182" s="39"/>
      <c r="U182" s="39"/>
      <c r="V182" s="39"/>
      <c r="W182" s="39"/>
      <c r="X182" s="39"/>
      <c r="Y182" s="39"/>
    </row>
    <row r="183">
      <c r="A183" s="341"/>
      <c r="B183" s="342"/>
      <c r="C183" s="343"/>
      <c r="D183" s="340"/>
      <c r="E183" s="302"/>
      <c r="N183" s="302"/>
      <c r="S183" s="326"/>
      <c r="T183" s="39"/>
      <c r="U183" s="39"/>
      <c r="V183" s="39"/>
      <c r="W183" s="39"/>
      <c r="X183" s="39"/>
      <c r="Y183" s="39"/>
    </row>
    <row r="184">
      <c r="A184" s="341"/>
      <c r="B184" s="342"/>
      <c r="C184" s="343"/>
      <c r="D184" s="340"/>
      <c r="E184" s="302"/>
      <c r="N184" s="302"/>
      <c r="S184" s="326"/>
      <c r="T184" s="39"/>
      <c r="U184" s="39"/>
      <c r="V184" s="39"/>
      <c r="W184" s="39"/>
      <c r="X184" s="39"/>
      <c r="Y184" s="39"/>
    </row>
    <row r="185">
      <c r="A185" s="341"/>
      <c r="B185" s="342"/>
      <c r="C185" s="343"/>
      <c r="D185" s="340"/>
      <c r="E185" s="302"/>
      <c r="N185" s="302"/>
      <c r="S185" s="326"/>
      <c r="T185" s="39"/>
      <c r="U185" s="39"/>
      <c r="V185" s="39"/>
      <c r="W185" s="39"/>
      <c r="X185" s="39"/>
      <c r="Y185" s="39"/>
    </row>
    <row r="186">
      <c r="A186" s="341"/>
      <c r="B186" s="342"/>
      <c r="C186" s="343"/>
      <c r="D186" s="340"/>
      <c r="E186" s="302"/>
      <c r="N186" s="302"/>
      <c r="S186" s="326"/>
      <c r="T186" s="39"/>
      <c r="U186" s="39"/>
      <c r="V186" s="39"/>
      <c r="W186" s="39"/>
      <c r="X186" s="39"/>
      <c r="Y186" s="39"/>
    </row>
    <row r="187">
      <c r="A187" s="341"/>
      <c r="B187" s="342"/>
      <c r="C187" s="343"/>
      <c r="D187" s="340"/>
      <c r="E187" s="302"/>
      <c r="N187" s="302"/>
      <c r="S187" s="326"/>
      <c r="T187" s="39"/>
      <c r="U187" s="39"/>
      <c r="V187" s="39"/>
      <c r="W187" s="39"/>
      <c r="X187" s="39"/>
      <c r="Y187" s="39"/>
    </row>
    <row r="188">
      <c r="A188" s="341"/>
      <c r="B188" s="342"/>
      <c r="C188" s="343"/>
      <c r="D188" s="340"/>
      <c r="E188" s="302"/>
      <c r="N188" s="302"/>
      <c r="S188" s="326"/>
      <c r="T188" s="39"/>
      <c r="U188" s="39"/>
      <c r="V188" s="39"/>
      <c r="W188" s="39"/>
      <c r="X188" s="39"/>
      <c r="Y188" s="39"/>
    </row>
    <row r="189">
      <c r="A189" s="341"/>
      <c r="B189" s="342"/>
      <c r="C189" s="343"/>
      <c r="D189" s="340"/>
      <c r="E189" s="302"/>
      <c r="N189" s="302"/>
      <c r="S189" s="326"/>
      <c r="T189" s="39"/>
      <c r="U189" s="39"/>
      <c r="V189" s="39"/>
      <c r="W189" s="39"/>
      <c r="X189" s="39"/>
      <c r="Y189" s="39"/>
    </row>
    <row r="190">
      <c r="A190" s="341"/>
      <c r="B190" s="342"/>
      <c r="C190" s="343"/>
      <c r="D190" s="340"/>
      <c r="E190" s="302"/>
      <c r="N190" s="302"/>
      <c r="S190" s="326"/>
      <c r="T190" s="39"/>
      <c r="U190" s="39"/>
      <c r="V190" s="39"/>
      <c r="W190" s="39"/>
      <c r="X190" s="39"/>
      <c r="Y190" s="39"/>
    </row>
    <row r="191">
      <c r="A191" s="341"/>
      <c r="B191" s="342"/>
      <c r="C191" s="343"/>
      <c r="D191" s="340"/>
      <c r="E191" s="302"/>
      <c r="N191" s="302"/>
      <c r="S191" s="326"/>
      <c r="T191" s="39"/>
      <c r="U191" s="39"/>
      <c r="V191" s="39"/>
      <c r="W191" s="39"/>
      <c r="X191" s="39"/>
      <c r="Y191" s="39"/>
    </row>
    <row r="192">
      <c r="A192" s="341"/>
      <c r="B192" s="342"/>
      <c r="C192" s="343"/>
      <c r="D192" s="340"/>
      <c r="E192" s="302"/>
      <c r="N192" s="302"/>
      <c r="S192" s="326"/>
      <c r="T192" s="39"/>
      <c r="U192" s="39"/>
      <c r="V192" s="39"/>
      <c r="W192" s="39"/>
      <c r="X192" s="39"/>
      <c r="Y192" s="39"/>
    </row>
    <row r="193">
      <c r="A193" s="341"/>
      <c r="B193" s="342"/>
      <c r="C193" s="343"/>
      <c r="D193" s="340"/>
      <c r="E193" s="302"/>
      <c r="N193" s="302"/>
      <c r="S193" s="326"/>
      <c r="T193" s="39"/>
      <c r="U193" s="39"/>
      <c r="V193" s="39"/>
      <c r="W193" s="39"/>
      <c r="X193" s="39"/>
      <c r="Y193" s="39"/>
    </row>
    <row r="194">
      <c r="A194" s="341"/>
      <c r="B194" s="342"/>
      <c r="C194" s="343"/>
      <c r="D194" s="340"/>
      <c r="E194" s="302"/>
      <c r="N194" s="302"/>
      <c r="S194" s="326"/>
      <c r="T194" s="39"/>
      <c r="U194" s="39"/>
      <c r="V194" s="39"/>
      <c r="W194" s="39"/>
      <c r="X194" s="39"/>
      <c r="Y194" s="39"/>
    </row>
    <row r="195">
      <c r="A195" s="341"/>
      <c r="B195" s="342"/>
      <c r="C195" s="343"/>
      <c r="D195" s="340"/>
      <c r="E195" s="302"/>
      <c r="N195" s="302"/>
      <c r="S195" s="326"/>
      <c r="T195" s="39"/>
      <c r="U195" s="39"/>
      <c r="V195" s="39"/>
      <c r="W195" s="39"/>
      <c r="X195" s="39"/>
      <c r="Y195" s="39"/>
    </row>
    <row r="196">
      <c r="A196" s="341"/>
      <c r="B196" s="342"/>
      <c r="C196" s="343"/>
      <c r="D196" s="340"/>
      <c r="E196" s="302"/>
      <c r="N196" s="302"/>
      <c r="S196" s="326"/>
      <c r="T196" s="39"/>
      <c r="U196" s="39"/>
      <c r="V196" s="39"/>
      <c r="W196" s="39"/>
      <c r="X196" s="39"/>
      <c r="Y196" s="39"/>
    </row>
    <row r="197">
      <c r="A197" s="341"/>
      <c r="B197" s="342"/>
      <c r="C197" s="343"/>
      <c r="D197" s="340"/>
      <c r="E197" s="302"/>
      <c r="N197" s="302"/>
      <c r="S197" s="326"/>
      <c r="T197" s="39"/>
      <c r="U197" s="39"/>
      <c r="V197" s="39"/>
      <c r="W197" s="39"/>
      <c r="X197" s="39"/>
      <c r="Y197" s="39"/>
    </row>
    <row r="198">
      <c r="A198" s="341"/>
      <c r="B198" s="342"/>
      <c r="C198" s="343"/>
      <c r="D198" s="340"/>
      <c r="E198" s="302"/>
      <c r="N198" s="302"/>
      <c r="S198" s="326"/>
      <c r="T198" s="39"/>
      <c r="U198" s="39"/>
      <c r="V198" s="39"/>
      <c r="W198" s="39"/>
      <c r="X198" s="39"/>
      <c r="Y198" s="39"/>
    </row>
    <row r="199">
      <c r="A199" s="341"/>
      <c r="B199" s="342"/>
      <c r="C199" s="343"/>
      <c r="D199" s="340"/>
      <c r="E199" s="302"/>
      <c r="N199" s="302"/>
      <c r="S199" s="326"/>
      <c r="T199" s="39"/>
      <c r="U199" s="39"/>
      <c r="V199" s="39"/>
      <c r="W199" s="39"/>
      <c r="X199" s="39"/>
      <c r="Y199" s="39"/>
    </row>
    <row r="200">
      <c r="A200" s="341"/>
      <c r="B200" s="342"/>
      <c r="C200" s="343"/>
      <c r="D200" s="340"/>
      <c r="E200" s="302"/>
      <c r="N200" s="302"/>
      <c r="S200" s="326"/>
      <c r="T200" s="39"/>
      <c r="U200" s="39"/>
      <c r="V200" s="39"/>
      <c r="W200" s="39"/>
      <c r="X200" s="39"/>
      <c r="Y200" s="39"/>
    </row>
    <row r="201">
      <c r="A201" s="341"/>
      <c r="B201" s="342"/>
      <c r="C201" s="343"/>
      <c r="D201" s="340"/>
      <c r="E201" s="302"/>
      <c r="N201" s="302"/>
      <c r="S201" s="326"/>
      <c r="T201" s="39"/>
      <c r="U201" s="39"/>
      <c r="V201" s="39"/>
      <c r="W201" s="39"/>
      <c r="X201" s="39"/>
      <c r="Y201" s="39"/>
    </row>
    <row r="202">
      <c r="A202" s="341"/>
      <c r="B202" s="342"/>
      <c r="C202" s="343"/>
      <c r="D202" s="340"/>
      <c r="E202" s="302"/>
      <c r="N202" s="302"/>
      <c r="S202" s="326"/>
      <c r="T202" s="39"/>
      <c r="U202" s="39"/>
      <c r="V202" s="39"/>
      <c r="W202" s="39"/>
      <c r="X202" s="39"/>
      <c r="Y202" s="39"/>
    </row>
    <row r="203">
      <c r="A203" s="341"/>
      <c r="B203" s="342"/>
      <c r="C203" s="343"/>
      <c r="D203" s="340"/>
      <c r="E203" s="302"/>
      <c r="N203" s="302"/>
      <c r="S203" s="326"/>
      <c r="T203" s="39"/>
      <c r="U203" s="39"/>
      <c r="V203" s="39"/>
      <c r="W203" s="39"/>
      <c r="X203" s="39"/>
      <c r="Y203" s="39"/>
    </row>
    <row r="204">
      <c r="A204" s="341"/>
      <c r="B204" s="342"/>
      <c r="C204" s="343"/>
      <c r="D204" s="340"/>
      <c r="E204" s="302"/>
      <c r="N204" s="302"/>
      <c r="S204" s="326"/>
      <c r="T204" s="39"/>
      <c r="U204" s="39"/>
      <c r="V204" s="39"/>
      <c r="W204" s="39"/>
      <c r="X204" s="39"/>
      <c r="Y204" s="39"/>
    </row>
    <row r="205">
      <c r="A205" s="341"/>
      <c r="B205" s="342"/>
      <c r="C205" s="343"/>
      <c r="D205" s="340"/>
      <c r="E205" s="302"/>
      <c r="N205" s="302"/>
      <c r="S205" s="326"/>
      <c r="T205" s="39"/>
      <c r="U205" s="39"/>
      <c r="V205" s="39"/>
      <c r="W205" s="39"/>
      <c r="X205" s="39"/>
      <c r="Y205" s="39"/>
    </row>
    <row r="206">
      <c r="A206" s="341"/>
      <c r="B206" s="342"/>
      <c r="C206" s="343"/>
      <c r="D206" s="340"/>
      <c r="E206" s="302"/>
      <c r="N206" s="302"/>
      <c r="S206" s="326"/>
      <c r="T206" s="39"/>
      <c r="U206" s="39"/>
      <c r="V206" s="39"/>
      <c r="W206" s="39"/>
      <c r="X206" s="39"/>
      <c r="Y206" s="39"/>
    </row>
    <row r="207">
      <c r="A207" s="341"/>
      <c r="B207" s="342"/>
      <c r="C207" s="343"/>
      <c r="D207" s="340"/>
      <c r="E207" s="302"/>
      <c r="N207" s="302"/>
      <c r="S207" s="326"/>
      <c r="T207" s="39"/>
      <c r="U207" s="39"/>
      <c r="V207" s="39"/>
      <c r="W207" s="39"/>
      <c r="X207" s="39"/>
      <c r="Y207" s="39"/>
    </row>
    <row r="208">
      <c r="A208" s="341"/>
      <c r="B208" s="342"/>
      <c r="C208" s="343"/>
      <c r="D208" s="340"/>
      <c r="E208" s="302"/>
      <c r="N208" s="302"/>
      <c r="S208" s="326"/>
      <c r="T208" s="39"/>
      <c r="U208" s="39"/>
      <c r="V208" s="39"/>
      <c r="W208" s="39"/>
      <c r="X208" s="39"/>
      <c r="Y208" s="39"/>
    </row>
    <row r="209">
      <c r="A209" s="341"/>
      <c r="B209" s="342"/>
      <c r="C209" s="343"/>
      <c r="D209" s="340"/>
      <c r="E209" s="302"/>
      <c r="N209" s="302"/>
      <c r="S209" s="326"/>
      <c r="T209" s="39"/>
      <c r="U209" s="39"/>
      <c r="V209" s="39"/>
      <c r="W209" s="39"/>
      <c r="X209" s="39"/>
      <c r="Y209" s="39"/>
    </row>
    <row r="210">
      <c r="A210" s="341"/>
      <c r="B210" s="342"/>
      <c r="C210" s="343"/>
      <c r="D210" s="340"/>
      <c r="E210" s="302"/>
      <c r="N210" s="302"/>
      <c r="S210" s="326"/>
      <c r="T210" s="39"/>
      <c r="U210" s="39"/>
      <c r="V210" s="39"/>
      <c r="W210" s="39"/>
      <c r="X210" s="39"/>
      <c r="Y210" s="39"/>
    </row>
    <row r="211">
      <c r="A211" s="341"/>
      <c r="B211" s="342"/>
      <c r="C211" s="343"/>
      <c r="D211" s="340"/>
      <c r="E211" s="302"/>
      <c r="N211" s="302"/>
      <c r="S211" s="326"/>
      <c r="T211" s="39"/>
      <c r="U211" s="39"/>
      <c r="V211" s="39"/>
      <c r="W211" s="39"/>
      <c r="X211" s="39"/>
      <c r="Y211" s="39"/>
    </row>
    <row r="212">
      <c r="A212" s="341"/>
      <c r="B212" s="342"/>
      <c r="C212" s="343"/>
      <c r="D212" s="340"/>
      <c r="E212" s="302"/>
      <c r="N212" s="302"/>
      <c r="S212" s="326"/>
      <c r="T212" s="39"/>
      <c r="U212" s="39"/>
      <c r="V212" s="39"/>
      <c r="W212" s="39"/>
      <c r="X212" s="39"/>
      <c r="Y212" s="39"/>
    </row>
    <row r="213">
      <c r="A213" s="341"/>
      <c r="B213" s="342"/>
      <c r="C213" s="343"/>
      <c r="D213" s="340"/>
      <c r="E213" s="302"/>
      <c r="N213" s="302"/>
      <c r="S213" s="326"/>
      <c r="T213" s="39"/>
      <c r="U213" s="39"/>
      <c r="V213" s="39"/>
      <c r="W213" s="39"/>
      <c r="X213" s="39"/>
      <c r="Y213" s="39"/>
    </row>
    <row r="214">
      <c r="A214" s="341"/>
      <c r="B214" s="342"/>
      <c r="C214" s="343"/>
      <c r="D214" s="340"/>
      <c r="E214" s="302"/>
      <c r="N214" s="302"/>
      <c r="S214" s="326"/>
      <c r="T214" s="39"/>
      <c r="U214" s="39"/>
      <c r="V214" s="39"/>
      <c r="W214" s="39"/>
      <c r="X214" s="39"/>
      <c r="Y214" s="39"/>
    </row>
    <row r="215">
      <c r="A215" s="344"/>
      <c r="B215" s="345"/>
      <c r="C215" s="346"/>
      <c r="D215" s="347"/>
      <c r="E215" s="302"/>
      <c r="N215" s="302"/>
      <c r="S215" s="326"/>
      <c r="T215" s="39"/>
      <c r="U215" s="39"/>
      <c r="V215" s="39"/>
      <c r="W215" s="39"/>
      <c r="X215" s="39"/>
      <c r="Y215" s="39"/>
    </row>
    <row r="216">
      <c r="A216" s="341"/>
      <c r="B216" s="342"/>
      <c r="C216" s="343"/>
      <c r="D216" s="340"/>
      <c r="E216" s="302"/>
      <c r="N216" s="302"/>
      <c r="S216" s="326"/>
      <c r="T216" s="39"/>
      <c r="U216" s="39"/>
      <c r="V216" s="39"/>
      <c r="W216" s="39"/>
      <c r="X216" s="39"/>
      <c r="Y216" s="39"/>
    </row>
    <row r="217">
      <c r="A217" s="341"/>
      <c r="B217" s="342"/>
      <c r="C217" s="343"/>
      <c r="D217" s="340"/>
      <c r="E217" s="302"/>
      <c r="N217" s="302"/>
      <c r="S217" s="326"/>
      <c r="T217" s="39"/>
      <c r="U217" s="39"/>
      <c r="V217" s="39"/>
      <c r="W217" s="39"/>
      <c r="X217" s="39"/>
      <c r="Y217" s="39"/>
    </row>
    <row r="218">
      <c r="A218" s="341"/>
      <c r="B218" s="342"/>
      <c r="C218" s="343"/>
      <c r="D218" s="340"/>
      <c r="E218" s="302"/>
      <c r="N218" s="302"/>
      <c r="S218" s="326"/>
      <c r="T218" s="39"/>
      <c r="U218" s="39"/>
      <c r="V218" s="39"/>
      <c r="W218" s="39"/>
      <c r="X218" s="39"/>
      <c r="Y218" s="39"/>
    </row>
    <row r="219">
      <c r="A219" s="341"/>
      <c r="B219" s="342"/>
      <c r="C219" s="343"/>
      <c r="D219" s="340"/>
      <c r="E219" s="302"/>
      <c r="N219" s="302"/>
      <c r="S219" s="326"/>
      <c r="T219" s="39"/>
      <c r="U219" s="39"/>
      <c r="V219" s="39"/>
      <c r="W219" s="39"/>
      <c r="X219" s="39"/>
      <c r="Y219" s="39"/>
    </row>
    <row r="220">
      <c r="A220" s="341"/>
      <c r="B220" s="342"/>
      <c r="C220" s="343"/>
      <c r="D220" s="340"/>
      <c r="E220" s="302"/>
      <c r="N220" s="302"/>
      <c r="S220" s="326"/>
      <c r="T220" s="39"/>
      <c r="U220" s="39"/>
      <c r="V220" s="39"/>
      <c r="W220" s="39"/>
      <c r="X220" s="39"/>
      <c r="Y220" s="39"/>
    </row>
    <row r="221">
      <c r="A221" s="341"/>
      <c r="B221" s="342"/>
      <c r="C221" s="343"/>
      <c r="D221" s="340"/>
      <c r="E221" s="302"/>
      <c r="N221" s="302"/>
      <c r="S221" s="326"/>
      <c r="T221" s="39"/>
      <c r="U221" s="39"/>
      <c r="V221" s="39"/>
      <c r="W221" s="39"/>
      <c r="X221" s="39"/>
      <c r="Y221" s="39"/>
    </row>
    <row r="222">
      <c r="A222" s="341"/>
      <c r="B222" s="342"/>
      <c r="C222" s="343"/>
      <c r="D222" s="340"/>
      <c r="E222" s="302"/>
      <c r="N222" s="302"/>
      <c r="S222" s="326"/>
      <c r="T222" s="39"/>
      <c r="U222" s="39"/>
      <c r="V222" s="39"/>
      <c r="W222" s="39"/>
      <c r="X222" s="39"/>
      <c r="Y222" s="39"/>
    </row>
    <row r="223">
      <c r="A223" s="341"/>
      <c r="B223" s="342"/>
      <c r="C223" s="343"/>
      <c r="D223" s="340"/>
      <c r="E223" s="302"/>
      <c r="N223" s="302"/>
      <c r="S223" s="326"/>
      <c r="T223" s="39"/>
      <c r="U223" s="39"/>
      <c r="V223" s="39"/>
      <c r="W223" s="39"/>
      <c r="X223" s="39"/>
      <c r="Y223" s="39"/>
    </row>
    <row r="224">
      <c r="A224" s="344"/>
      <c r="B224" s="345"/>
      <c r="C224" s="346"/>
      <c r="D224" s="340"/>
      <c r="E224" s="302"/>
      <c r="N224" s="302"/>
      <c r="S224" s="326"/>
      <c r="T224" s="39"/>
      <c r="U224" s="39"/>
      <c r="V224" s="39"/>
      <c r="W224" s="39"/>
      <c r="X224" s="39"/>
      <c r="Y224" s="39"/>
    </row>
    <row r="225">
      <c r="A225" s="341"/>
      <c r="B225" s="342"/>
      <c r="C225" s="343"/>
      <c r="D225" s="340"/>
      <c r="E225" s="302"/>
      <c r="N225" s="302"/>
      <c r="S225" s="326"/>
      <c r="T225" s="39"/>
      <c r="U225" s="39"/>
      <c r="V225" s="39"/>
      <c r="W225" s="39"/>
      <c r="X225" s="39"/>
      <c r="Y225" s="39"/>
    </row>
    <row r="226">
      <c r="A226" s="341"/>
      <c r="B226" s="342"/>
      <c r="C226" s="343"/>
      <c r="D226" s="340"/>
      <c r="E226" s="302"/>
      <c r="N226" s="302"/>
      <c r="S226" s="326"/>
      <c r="T226" s="39"/>
      <c r="U226" s="39"/>
      <c r="V226" s="39"/>
      <c r="W226" s="39"/>
      <c r="X226" s="39"/>
      <c r="Y226" s="39"/>
    </row>
    <row r="227">
      <c r="A227" s="341"/>
      <c r="B227" s="342"/>
      <c r="C227" s="343"/>
      <c r="D227" s="340"/>
      <c r="E227" s="302"/>
      <c r="N227" s="302"/>
      <c r="S227" s="326"/>
      <c r="T227" s="39"/>
      <c r="U227" s="39"/>
      <c r="V227" s="39"/>
      <c r="W227" s="39"/>
      <c r="X227" s="39"/>
      <c r="Y227" s="39"/>
    </row>
    <row r="228">
      <c r="A228" s="341"/>
      <c r="B228" s="342"/>
      <c r="C228" s="343"/>
      <c r="D228" s="340"/>
      <c r="E228" s="302"/>
      <c r="N228" s="302"/>
      <c r="S228" s="326"/>
      <c r="T228" s="39"/>
      <c r="U228" s="39"/>
      <c r="V228" s="39"/>
      <c r="W228" s="39"/>
      <c r="X228" s="39"/>
      <c r="Y228" s="39"/>
    </row>
    <row r="229">
      <c r="A229" s="341"/>
      <c r="B229" s="342"/>
      <c r="C229" s="343"/>
      <c r="D229" s="340"/>
      <c r="E229" s="302"/>
      <c r="N229" s="302"/>
      <c r="S229" s="326"/>
      <c r="T229" s="39"/>
      <c r="U229" s="39"/>
      <c r="V229" s="39"/>
      <c r="W229" s="39"/>
      <c r="X229" s="39"/>
      <c r="Y229" s="39"/>
    </row>
    <row r="230">
      <c r="A230" s="341"/>
      <c r="B230" s="342"/>
      <c r="C230" s="343"/>
      <c r="D230" s="340"/>
      <c r="E230" s="302"/>
      <c r="N230" s="302"/>
      <c r="S230" s="326"/>
      <c r="T230" s="39"/>
      <c r="U230" s="39"/>
      <c r="V230" s="39"/>
      <c r="W230" s="39"/>
      <c r="X230" s="39"/>
      <c r="Y230" s="39"/>
    </row>
    <row r="231">
      <c r="A231" s="341"/>
      <c r="B231" s="342"/>
      <c r="C231" s="343"/>
      <c r="D231" s="340"/>
      <c r="E231" s="302"/>
      <c r="N231" s="302"/>
      <c r="S231" s="326"/>
      <c r="T231" s="39"/>
      <c r="U231" s="39"/>
      <c r="V231" s="39"/>
      <c r="W231" s="39"/>
      <c r="X231" s="39"/>
      <c r="Y231" s="39"/>
    </row>
    <row r="232">
      <c r="A232" s="341"/>
      <c r="B232" s="342"/>
      <c r="C232" s="343"/>
      <c r="D232" s="340"/>
      <c r="E232" s="302"/>
      <c r="N232" s="302"/>
      <c r="S232" s="326"/>
      <c r="T232" s="39"/>
      <c r="U232" s="39"/>
      <c r="V232" s="39"/>
      <c r="W232" s="39"/>
      <c r="X232" s="39"/>
      <c r="Y232" s="39"/>
    </row>
    <row r="233">
      <c r="A233" s="341"/>
      <c r="B233" s="342"/>
      <c r="C233" s="343"/>
      <c r="D233" s="340"/>
      <c r="E233" s="302"/>
      <c r="N233" s="302"/>
      <c r="S233" s="326"/>
      <c r="T233" s="39"/>
      <c r="U233" s="39"/>
      <c r="V233" s="39"/>
      <c r="W233" s="39"/>
      <c r="X233" s="39"/>
      <c r="Y233" s="39"/>
    </row>
    <row r="234">
      <c r="A234" s="341"/>
      <c r="B234" s="342"/>
      <c r="C234" s="343"/>
      <c r="D234" s="340"/>
      <c r="E234" s="302"/>
      <c r="N234" s="302"/>
      <c r="S234" s="326"/>
      <c r="T234" s="39"/>
      <c r="U234" s="39"/>
      <c r="V234" s="39"/>
      <c r="W234" s="39"/>
      <c r="X234" s="39"/>
      <c r="Y234" s="39"/>
    </row>
    <row r="235">
      <c r="A235" s="341"/>
      <c r="B235" s="342"/>
      <c r="C235" s="343"/>
      <c r="D235" s="340"/>
      <c r="E235" s="302"/>
      <c r="N235" s="302"/>
      <c r="S235" s="326"/>
      <c r="T235" s="39"/>
      <c r="U235" s="39"/>
      <c r="V235" s="39"/>
      <c r="W235" s="39"/>
      <c r="X235" s="39"/>
      <c r="Y235" s="39"/>
    </row>
    <row r="236">
      <c r="A236" s="341"/>
      <c r="B236" s="342"/>
      <c r="C236" s="343"/>
      <c r="D236" s="340"/>
      <c r="E236" s="302"/>
      <c r="N236" s="302"/>
      <c r="S236" s="326"/>
      <c r="T236" s="39"/>
      <c r="U236" s="39"/>
      <c r="V236" s="39"/>
      <c r="W236" s="39"/>
      <c r="X236" s="39"/>
      <c r="Y236" s="39"/>
    </row>
    <row r="237">
      <c r="A237" s="341"/>
      <c r="B237" s="342"/>
      <c r="C237" s="343"/>
      <c r="D237" s="340"/>
      <c r="E237" s="302"/>
      <c r="N237" s="302"/>
      <c r="S237" s="326"/>
      <c r="T237" s="39"/>
      <c r="U237" s="39"/>
      <c r="V237" s="39"/>
      <c r="W237" s="39"/>
      <c r="X237" s="39"/>
      <c r="Y237" s="39"/>
    </row>
    <row r="238">
      <c r="A238" s="341"/>
      <c r="B238" s="342"/>
      <c r="C238" s="343"/>
      <c r="D238" s="340"/>
      <c r="E238" s="302"/>
      <c r="N238" s="302"/>
      <c r="S238" s="326"/>
      <c r="T238" s="39"/>
      <c r="U238" s="39"/>
      <c r="V238" s="39"/>
      <c r="W238" s="39"/>
      <c r="X238" s="39"/>
      <c r="Y238" s="39"/>
    </row>
    <row r="239">
      <c r="A239" s="341"/>
      <c r="B239" s="342"/>
      <c r="C239" s="343"/>
      <c r="D239" s="340"/>
      <c r="E239" s="302"/>
      <c r="N239" s="302"/>
      <c r="S239" s="326"/>
      <c r="T239" s="39"/>
      <c r="U239" s="39"/>
      <c r="V239" s="39"/>
      <c r="W239" s="39"/>
      <c r="X239" s="39"/>
      <c r="Y239" s="39"/>
    </row>
    <row r="240">
      <c r="A240" s="341"/>
      <c r="B240" s="342"/>
      <c r="C240" s="343"/>
      <c r="D240" s="340"/>
      <c r="E240" s="302"/>
      <c r="N240" s="302"/>
      <c r="S240" s="326"/>
      <c r="T240" s="39"/>
      <c r="U240" s="39"/>
      <c r="V240" s="39"/>
      <c r="W240" s="39"/>
      <c r="X240" s="39"/>
      <c r="Y240" s="39"/>
    </row>
    <row r="241">
      <c r="A241" s="341"/>
      <c r="B241" s="342"/>
      <c r="C241" s="343"/>
      <c r="D241" s="340"/>
      <c r="E241" s="302"/>
      <c r="N241" s="302"/>
      <c r="S241" s="326"/>
      <c r="T241" s="39"/>
      <c r="U241" s="39"/>
      <c r="V241" s="39"/>
      <c r="W241" s="39"/>
      <c r="X241" s="39"/>
      <c r="Y241" s="39"/>
    </row>
    <row r="242">
      <c r="A242" s="341"/>
      <c r="B242" s="342"/>
      <c r="C242" s="343"/>
      <c r="D242" s="340"/>
      <c r="E242" s="302"/>
      <c r="N242" s="302"/>
      <c r="S242" s="326"/>
      <c r="T242" s="39"/>
      <c r="U242" s="39"/>
      <c r="V242" s="39"/>
      <c r="W242" s="39"/>
      <c r="X242" s="39"/>
      <c r="Y242" s="39"/>
    </row>
    <row r="243">
      <c r="A243" s="341"/>
      <c r="B243" s="342"/>
      <c r="C243" s="343"/>
      <c r="D243" s="340"/>
      <c r="E243" s="302"/>
      <c r="N243" s="302"/>
      <c r="S243" s="326"/>
      <c r="T243" s="39"/>
      <c r="U243" s="39"/>
      <c r="V243" s="39"/>
      <c r="W243" s="39"/>
      <c r="X243" s="39"/>
      <c r="Y243" s="39"/>
    </row>
    <row r="244">
      <c r="A244" s="341"/>
      <c r="B244" s="342"/>
      <c r="C244" s="343"/>
      <c r="D244" s="340"/>
      <c r="E244" s="302"/>
      <c r="N244" s="302"/>
      <c r="S244" s="326"/>
      <c r="T244" s="39"/>
      <c r="U244" s="39"/>
      <c r="V244" s="39"/>
      <c r="W244" s="39"/>
      <c r="X244" s="39"/>
      <c r="Y244" s="39"/>
    </row>
    <row r="245">
      <c r="A245" s="341"/>
      <c r="B245" s="342"/>
      <c r="C245" s="343"/>
      <c r="D245" s="340"/>
      <c r="E245" s="302"/>
      <c r="N245" s="302"/>
      <c r="S245" s="326"/>
      <c r="T245" s="39"/>
      <c r="U245" s="39"/>
      <c r="V245" s="39"/>
      <c r="W245" s="39"/>
      <c r="X245" s="39"/>
      <c r="Y245" s="39"/>
    </row>
    <row r="246">
      <c r="A246" s="341"/>
      <c r="B246" s="342"/>
      <c r="C246" s="343"/>
      <c r="D246" s="340"/>
      <c r="E246" s="302"/>
      <c r="N246" s="302"/>
      <c r="S246" s="326"/>
      <c r="T246" s="39"/>
      <c r="U246" s="39"/>
      <c r="V246" s="39"/>
      <c r="W246" s="39"/>
      <c r="X246" s="39"/>
      <c r="Y246" s="39"/>
    </row>
    <row r="247">
      <c r="A247" s="341"/>
      <c r="B247" s="342"/>
      <c r="C247" s="343"/>
      <c r="D247" s="340"/>
      <c r="E247" s="302"/>
      <c r="N247" s="302"/>
      <c r="S247" s="326"/>
      <c r="T247" s="39"/>
      <c r="U247" s="39"/>
      <c r="V247" s="39"/>
      <c r="W247" s="39"/>
      <c r="X247" s="39"/>
      <c r="Y247" s="39"/>
    </row>
    <row r="248">
      <c r="A248" s="341"/>
      <c r="B248" s="342"/>
      <c r="C248" s="343"/>
      <c r="D248" s="340"/>
      <c r="E248" s="302"/>
      <c r="N248" s="302"/>
      <c r="S248" s="326"/>
      <c r="T248" s="39"/>
      <c r="U248" s="39"/>
      <c r="V248" s="39"/>
      <c r="W248" s="39"/>
      <c r="X248" s="39"/>
      <c r="Y248" s="39"/>
    </row>
    <row r="249">
      <c r="A249" s="341"/>
      <c r="B249" s="342"/>
      <c r="C249" s="343"/>
      <c r="D249" s="340"/>
      <c r="E249" s="302"/>
      <c r="N249" s="302"/>
      <c r="S249" s="326"/>
      <c r="T249" s="39"/>
      <c r="U249" s="39"/>
      <c r="V249" s="39"/>
      <c r="W249" s="39"/>
      <c r="X249" s="39"/>
      <c r="Y249" s="39"/>
    </row>
    <row r="250">
      <c r="A250" s="341"/>
      <c r="B250" s="342"/>
      <c r="C250" s="343"/>
      <c r="D250" s="340"/>
      <c r="E250" s="302"/>
      <c r="N250" s="302"/>
      <c r="S250" s="326"/>
      <c r="T250" s="39"/>
      <c r="U250" s="39"/>
      <c r="V250" s="39"/>
      <c r="W250" s="39"/>
      <c r="X250" s="39"/>
      <c r="Y250" s="39"/>
    </row>
    <row r="251">
      <c r="A251" s="341"/>
      <c r="B251" s="342"/>
      <c r="C251" s="343"/>
      <c r="D251" s="340"/>
      <c r="E251" s="302"/>
      <c r="N251" s="302"/>
      <c r="S251" s="326"/>
      <c r="T251" s="39"/>
      <c r="U251" s="39"/>
      <c r="V251" s="39"/>
      <c r="W251" s="39"/>
      <c r="X251" s="39"/>
      <c r="Y251" s="39"/>
    </row>
    <row r="252">
      <c r="A252" s="341"/>
      <c r="B252" s="342"/>
      <c r="C252" s="343"/>
      <c r="D252" s="340"/>
      <c r="E252" s="302"/>
      <c r="N252" s="302"/>
      <c r="S252" s="326"/>
      <c r="T252" s="39"/>
      <c r="U252" s="39"/>
      <c r="V252" s="39"/>
      <c r="W252" s="39"/>
      <c r="X252" s="39"/>
      <c r="Y252" s="39"/>
    </row>
    <row r="253">
      <c r="A253" s="341"/>
      <c r="B253" s="342"/>
      <c r="C253" s="343"/>
      <c r="D253" s="340"/>
      <c r="E253" s="302"/>
      <c r="N253" s="302"/>
      <c r="S253" s="326"/>
      <c r="T253" s="39"/>
      <c r="U253" s="39"/>
      <c r="V253" s="39"/>
      <c r="W253" s="39"/>
      <c r="X253" s="39"/>
      <c r="Y253" s="39"/>
    </row>
    <row r="254">
      <c r="A254" s="341"/>
      <c r="B254" s="342"/>
      <c r="C254" s="343"/>
      <c r="D254" s="340"/>
      <c r="E254" s="302"/>
      <c r="N254" s="302"/>
      <c r="S254" s="326"/>
      <c r="T254" s="39"/>
      <c r="U254" s="39"/>
      <c r="V254" s="39"/>
      <c r="W254" s="39"/>
      <c r="X254" s="39"/>
      <c r="Y254" s="39"/>
    </row>
    <row r="255">
      <c r="A255" s="341"/>
      <c r="B255" s="342"/>
      <c r="C255" s="343"/>
      <c r="D255" s="340"/>
      <c r="E255" s="302"/>
      <c r="N255" s="302"/>
      <c r="S255" s="326"/>
      <c r="T255" s="39"/>
      <c r="U255" s="39"/>
      <c r="V255" s="39"/>
      <c r="W255" s="39"/>
      <c r="X255" s="39"/>
      <c r="Y255" s="39"/>
    </row>
    <row r="256">
      <c r="A256" s="341"/>
      <c r="B256" s="342"/>
      <c r="C256" s="343"/>
      <c r="D256" s="340"/>
      <c r="E256" s="302"/>
      <c r="N256" s="302"/>
      <c r="S256" s="326"/>
      <c r="T256" s="39"/>
      <c r="U256" s="39"/>
      <c r="V256" s="39"/>
      <c r="W256" s="39"/>
      <c r="X256" s="39"/>
      <c r="Y256" s="39"/>
    </row>
    <row r="257">
      <c r="A257" s="341"/>
      <c r="B257" s="342"/>
      <c r="C257" s="343"/>
      <c r="D257" s="340"/>
      <c r="E257" s="302"/>
      <c r="N257" s="302"/>
      <c r="S257" s="326"/>
      <c r="T257" s="39"/>
      <c r="U257" s="39"/>
      <c r="V257" s="39"/>
      <c r="W257" s="39"/>
      <c r="X257" s="39"/>
      <c r="Y257" s="39"/>
    </row>
    <row r="258">
      <c r="A258" s="341"/>
      <c r="B258" s="342"/>
      <c r="C258" s="343"/>
      <c r="D258" s="340"/>
      <c r="E258" s="302"/>
      <c r="N258" s="302"/>
      <c r="S258" s="326"/>
      <c r="T258" s="39"/>
      <c r="U258" s="39"/>
      <c r="V258" s="39"/>
      <c r="W258" s="39"/>
      <c r="X258" s="39"/>
      <c r="Y258" s="39"/>
    </row>
    <row r="259">
      <c r="A259" s="341"/>
      <c r="B259" s="342"/>
      <c r="C259" s="343"/>
      <c r="D259" s="340"/>
      <c r="E259" s="302"/>
      <c r="N259" s="302"/>
      <c r="S259" s="326"/>
      <c r="T259" s="39"/>
      <c r="U259" s="39"/>
      <c r="V259" s="39"/>
      <c r="W259" s="39"/>
      <c r="X259" s="39"/>
      <c r="Y259" s="39"/>
    </row>
    <row r="260">
      <c r="A260" s="341"/>
      <c r="B260" s="342"/>
      <c r="C260" s="343"/>
      <c r="D260" s="340"/>
      <c r="E260" s="302"/>
      <c r="N260" s="302"/>
      <c r="S260" s="326"/>
      <c r="T260" s="39"/>
      <c r="U260" s="39"/>
      <c r="V260" s="39"/>
      <c r="W260" s="39"/>
      <c r="X260" s="39"/>
      <c r="Y260" s="39"/>
    </row>
    <row r="261">
      <c r="A261" s="341"/>
      <c r="B261" s="342"/>
      <c r="C261" s="343"/>
      <c r="D261" s="340"/>
      <c r="E261" s="302"/>
      <c r="N261" s="302"/>
      <c r="S261" s="326"/>
      <c r="T261" s="39"/>
      <c r="U261" s="39"/>
      <c r="V261" s="39"/>
      <c r="W261" s="39"/>
      <c r="X261" s="39"/>
      <c r="Y261" s="39"/>
    </row>
    <row r="262">
      <c r="A262" s="341"/>
      <c r="B262" s="342"/>
      <c r="C262" s="343"/>
      <c r="D262" s="340"/>
      <c r="E262" s="302"/>
      <c r="N262" s="302"/>
      <c r="S262" s="326"/>
      <c r="T262" s="39"/>
      <c r="U262" s="39"/>
      <c r="V262" s="39"/>
      <c r="W262" s="39"/>
      <c r="X262" s="39"/>
      <c r="Y262" s="39"/>
    </row>
    <row r="263">
      <c r="A263" s="341"/>
      <c r="B263" s="342"/>
      <c r="C263" s="343"/>
      <c r="D263" s="340"/>
      <c r="E263" s="302"/>
      <c r="N263" s="302"/>
      <c r="S263" s="326"/>
      <c r="T263" s="39"/>
      <c r="U263" s="39"/>
      <c r="V263" s="39"/>
      <c r="W263" s="39"/>
      <c r="X263" s="39"/>
      <c r="Y263" s="39"/>
    </row>
    <row r="264">
      <c r="A264" s="341"/>
      <c r="B264" s="342"/>
      <c r="C264" s="343"/>
      <c r="D264" s="340"/>
      <c r="E264" s="302"/>
      <c r="N264" s="302"/>
      <c r="S264" s="326"/>
      <c r="T264" s="39"/>
      <c r="U264" s="39"/>
      <c r="V264" s="39"/>
      <c r="W264" s="39"/>
      <c r="X264" s="39"/>
      <c r="Y264" s="39"/>
    </row>
    <row r="265">
      <c r="A265" s="341"/>
      <c r="B265" s="342"/>
      <c r="C265" s="343"/>
      <c r="D265" s="340"/>
      <c r="E265" s="302"/>
      <c r="N265" s="302"/>
      <c r="S265" s="326"/>
      <c r="T265" s="39"/>
      <c r="U265" s="39"/>
      <c r="V265" s="39"/>
      <c r="W265" s="39"/>
      <c r="X265" s="39"/>
      <c r="Y265" s="39"/>
    </row>
    <row r="266">
      <c r="A266" s="341"/>
      <c r="B266" s="342"/>
      <c r="C266" s="343"/>
      <c r="D266" s="340"/>
      <c r="E266" s="302"/>
      <c r="N266" s="302"/>
      <c r="S266" s="326"/>
      <c r="T266" s="39"/>
      <c r="U266" s="39"/>
      <c r="V266" s="39"/>
      <c r="W266" s="39"/>
      <c r="X266" s="39"/>
      <c r="Y266" s="39"/>
    </row>
    <row r="267">
      <c r="A267" s="341"/>
      <c r="B267" s="342"/>
      <c r="C267" s="343"/>
      <c r="D267" s="340"/>
      <c r="E267" s="302"/>
      <c r="N267" s="302"/>
      <c r="S267" s="326"/>
      <c r="T267" s="39"/>
      <c r="U267" s="39"/>
      <c r="V267" s="39"/>
      <c r="W267" s="39"/>
      <c r="X267" s="39"/>
      <c r="Y267" s="39"/>
    </row>
    <row r="268">
      <c r="A268" s="341"/>
      <c r="B268" s="342"/>
      <c r="C268" s="343"/>
      <c r="D268" s="340"/>
      <c r="E268" s="302"/>
      <c r="N268" s="302"/>
      <c r="S268" s="326"/>
      <c r="T268" s="39"/>
      <c r="U268" s="39"/>
      <c r="V268" s="39"/>
      <c r="W268" s="39"/>
      <c r="X268" s="39"/>
      <c r="Y268" s="39"/>
    </row>
    <row r="269">
      <c r="A269" s="341"/>
      <c r="B269" s="342"/>
      <c r="C269" s="343"/>
      <c r="D269" s="340"/>
      <c r="E269" s="302"/>
      <c r="N269" s="302"/>
      <c r="S269" s="326"/>
      <c r="T269" s="39"/>
      <c r="U269" s="39"/>
      <c r="V269" s="39"/>
      <c r="W269" s="39"/>
      <c r="X269" s="39"/>
      <c r="Y269" s="39"/>
    </row>
    <row r="270">
      <c r="A270" s="341"/>
      <c r="B270" s="342"/>
      <c r="C270" s="343"/>
      <c r="D270" s="340"/>
      <c r="E270" s="302"/>
      <c r="N270" s="302"/>
      <c r="S270" s="326"/>
      <c r="T270" s="39"/>
      <c r="U270" s="39"/>
      <c r="V270" s="39"/>
      <c r="W270" s="39"/>
      <c r="X270" s="39"/>
      <c r="Y270" s="39"/>
    </row>
    <row r="271">
      <c r="A271" s="341"/>
      <c r="B271" s="342"/>
      <c r="C271" s="343"/>
      <c r="D271" s="340"/>
      <c r="E271" s="302"/>
      <c r="N271" s="302"/>
      <c r="S271" s="326"/>
      <c r="T271" s="39"/>
      <c r="U271" s="39"/>
      <c r="V271" s="39"/>
      <c r="W271" s="39"/>
      <c r="X271" s="39"/>
      <c r="Y271" s="39"/>
    </row>
    <row r="272">
      <c r="A272" s="341"/>
      <c r="B272" s="342"/>
      <c r="C272" s="343"/>
      <c r="D272" s="340"/>
      <c r="E272" s="302"/>
      <c r="N272" s="302"/>
      <c r="S272" s="326"/>
      <c r="T272" s="39"/>
      <c r="U272" s="39"/>
      <c r="V272" s="39"/>
      <c r="W272" s="39"/>
      <c r="X272" s="39"/>
      <c r="Y272" s="39"/>
    </row>
    <row r="273">
      <c r="A273" s="341"/>
      <c r="B273" s="342"/>
      <c r="C273" s="343"/>
      <c r="D273" s="340"/>
      <c r="E273" s="302"/>
      <c r="N273" s="302"/>
      <c r="S273" s="326"/>
      <c r="T273" s="39"/>
      <c r="U273" s="39"/>
      <c r="V273" s="39"/>
      <c r="W273" s="39"/>
      <c r="X273" s="39"/>
      <c r="Y273" s="39"/>
    </row>
    <row r="274">
      <c r="A274" s="341"/>
      <c r="B274" s="342"/>
      <c r="C274" s="343"/>
      <c r="D274" s="340"/>
      <c r="E274" s="302"/>
      <c r="N274" s="302"/>
      <c r="S274" s="326"/>
      <c r="T274" s="39"/>
      <c r="U274" s="39"/>
      <c r="V274" s="39"/>
      <c r="W274" s="39"/>
      <c r="X274" s="39"/>
      <c r="Y274" s="39"/>
    </row>
    <row r="275">
      <c r="A275" s="341"/>
      <c r="B275" s="342"/>
      <c r="C275" s="343"/>
      <c r="D275" s="340"/>
      <c r="E275" s="302"/>
      <c r="N275" s="302"/>
      <c r="S275" s="326"/>
      <c r="T275" s="39"/>
      <c r="U275" s="39"/>
      <c r="V275" s="39"/>
      <c r="W275" s="39"/>
      <c r="X275" s="39"/>
      <c r="Y275" s="39"/>
    </row>
    <row r="276">
      <c r="A276" s="341"/>
      <c r="B276" s="342"/>
      <c r="C276" s="343"/>
      <c r="D276" s="340"/>
      <c r="E276" s="302"/>
      <c r="N276" s="302"/>
      <c r="S276" s="326"/>
      <c r="T276" s="39"/>
      <c r="U276" s="39"/>
      <c r="V276" s="39"/>
      <c r="W276" s="39"/>
      <c r="X276" s="39"/>
      <c r="Y276" s="39"/>
    </row>
    <row r="277">
      <c r="A277" s="341"/>
      <c r="B277" s="342"/>
      <c r="C277" s="343"/>
      <c r="D277" s="340"/>
      <c r="E277" s="302"/>
      <c r="N277" s="302"/>
      <c r="S277" s="326"/>
      <c r="T277" s="39"/>
      <c r="U277" s="39"/>
      <c r="V277" s="39"/>
      <c r="W277" s="39"/>
      <c r="X277" s="39"/>
      <c r="Y277" s="39"/>
    </row>
    <row r="278">
      <c r="A278" s="341"/>
      <c r="B278" s="342"/>
      <c r="C278" s="343"/>
      <c r="D278" s="339"/>
      <c r="E278" s="302"/>
      <c r="N278" s="302"/>
      <c r="S278" s="326"/>
      <c r="T278" s="39"/>
      <c r="U278" s="39"/>
      <c r="V278" s="39"/>
      <c r="W278" s="39"/>
      <c r="X278" s="39"/>
      <c r="Y278" s="39"/>
    </row>
    <row r="279">
      <c r="A279" s="341"/>
      <c r="B279" s="342"/>
      <c r="C279" s="343"/>
      <c r="D279" s="339"/>
      <c r="E279" s="302"/>
      <c r="N279" s="302"/>
      <c r="S279" s="326"/>
      <c r="T279" s="39"/>
      <c r="U279" s="39"/>
      <c r="V279" s="39"/>
      <c r="W279" s="39"/>
      <c r="X279" s="39"/>
      <c r="Y279" s="39"/>
    </row>
    <row r="280">
      <c r="A280" s="341"/>
      <c r="B280" s="342"/>
      <c r="C280" s="343"/>
      <c r="D280" s="339"/>
      <c r="E280" s="302"/>
      <c r="N280" s="302"/>
      <c r="S280" s="326"/>
      <c r="T280" s="39"/>
      <c r="U280" s="39"/>
      <c r="V280" s="39"/>
      <c r="W280" s="39"/>
      <c r="X280" s="39"/>
      <c r="Y280" s="39"/>
    </row>
    <row r="281">
      <c r="A281" s="341"/>
      <c r="B281" s="342"/>
      <c r="C281" s="343"/>
      <c r="D281" s="339"/>
      <c r="E281" s="302"/>
      <c r="N281" s="302"/>
      <c r="S281" s="326"/>
      <c r="T281" s="39"/>
      <c r="U281" s="39"/>
      <c r="V281" s="39"/>
      <c r="W281" s="39"/>
      <c r="X281" s="39"/>
      <c r="Y281" s="39"/>
    </row>
    <row r="282">
      <c r="A282" s="341"/>
      <c r="B282" s="342"/>
      <c r="C282" s="343"/>
      <c r="D282" s="339"/>
      <c r="E282" s="302"/>
      <c r="N282" s="302"/>
      <c r="S282" s="326"/>
      <c r="T282" s="39"/>
      <c r="U282" s="39"/>
      <c r="V282" s="39"/>
      <c r="W282" s="39"/>
      <c r="X282" s="39"/>
      <c r="Y282" s="39"/>
    </row>
    <row r="283">
      <c r="A283" s="341"/>
      <c r="B283" s="342"/>
      <c r="C283" s="343"/>
      <c r="D283" s="339"/>
      <c r="E283" s="302"/>
      <c r="N283" s="302"/>
      <c r="S283" s="326"/>
      <c r="T283" s="39"/>
      <c r="U283" s="39"/>
      <c r="V283" s="39"/>
      <c r="W283" s="39"/>
      <c r="X283" s="39"/>
      <c r="Y283" s="39"/>
    </row>
    <row r="284">
      <c r="A284" s="341"/>
      <c r="B284" s="342"/>
      <c r="C284" s="343"/>
      <c r="D284" s="339"/>
      <c r="E284" s="302"/>
      <c r="N284" s="302"/>
      <c r="S284" s="326"/>
      <c r="T284" s="39"/>
      <c r="U284" s="39"/>
      <c r="V284" s="39"/>
      <c r="W284" s="39"/>
      <c r="X284" s="39"/>
      <c r="Y284" s="39"/>
    </row>
    <row r="285">
      <c r="A285" s="341"/>
      <c r="B285" s="342"/>
      <c r="C285" s="343"/>
      <c r="D285" s="339"/>
      <c r="E285" s="302"/>
      <c r="N285" s="302"/>
      <c r="S285" s="326"/>
      <c r="T285" s="39"/>
      <c r="U285" s="39"/>
      <c r="V285" s="39"/>
      <c r="W285" s="39"/>
      <c r="X285" s="39"/>
      <c r="Y285" s="39"/>
    </row>
    <row r="286">
      <c r="A286" s="341"/>
      <c r="B286" s="342"/>
      <c r="C286" s="343"/>
      <c r="D286" s="339"/>
      <c r="E286" s="302"/>
      <c r="N286" s="302"/>
      <c r="S286" s="326"/>
      <c r="T286" s="39"/>
      <c r="U286" s="39"/>
      <c r="V286" s="39"/>
      <c r="W286" s="39"/>
      <c r="X286" s="39"/>
      <c r="Y286" s="39"/>
    </row>
    <row r="287">
      <c r="A287" s="341"/>
      <c r="B287" s="342"/>
      <c r="C287" s="343"/>
      <c r="D287" s="339"/>
      <c r="E287" s="302"/>
      <c r="N287" s="302"/>
      <c r="S287" s="326"/>
      <c r="T287" s="39"/>
      <c r="U287" s="39"/>
      <c r="V287" s="39"/>
      <c r="W287" s="39"/>
      <c r="X287" s="39"/>
      <c r="Y287" s="39"/>
    </row>
    <row r="288">
      <c r="A288" s="341"/>
      <c r="B288" s="342"/>
      <c r="C288" s="343"/>
      <c r="D288" s="339"/>
      <c r="E288" s="302"/>
      <c r="N288" s="302"/>
      <c r="S288" s="326"/>
      <c r="T288" s="39"/>
      <c r="U288" s="39"/>
      <c r="V288" s="39"/>
      <c r="W288" s="39"/>
      <c r="X288" s="39"/>
      <c r="Y288" s="39"/>
    </row>
    <row r="289">
      <c r="A289" s="341"/>
      <c r="B289" s="342"/>
      <c r="C289" s="343"/>
      <c r="D289" s="339"/>
      <c r="E289" s="302"/>
      <c r="N289" s="302"/>
      <c r="S289" s="326"/>
      <c r="T289" s="39"/>
      <c r="U289" s="39"/>
      <c r="V289" s="39"/>
      <c r="W289" s="39"/>
      <c r="X289" s="39"/>
      <c r="Y289" s="39"/>
    </row>
    <row r="290">
      <c r="A290" s="341"/>
      <c r="B290" s="342"/>
      <c r="C290" s="343"/>
      <c r="D290" s="339"/>
      <c r="E290" s="302"/>
      <c r="N290" s="302"/>
      <c r="S290" s="326"/>
      <c r="T290" s="39"/>
      <c r="U290" s="39"/>
      <c r="V290" s="39"/>
      <c r="W290" s="39"/>
      <c r="X290" s="39"/>
      <c r="Y290" s="39"/>
    </row>
    <row r="291">
      <c r="A291" s="336"/>
      <c r="B291" s="337"/>
      <c r="C291" s="338"/>
      <c r="D291" s="339"/>
      <c r="E291" s="302"/>
      <c r="N291" s="302"/>
      <c r="S291" s="326"/>
      <c r="T291" s="39"/>
      <c r="U291" s="39"/>
      <c r="V291" s="39"/>
      <c r="W291" s="39"/>
      <c r="X291" s="39"/>
      <c r="Y291" s="39"/>
    </row>
    <row r="292">
      <c r="A292" s="336"/>
      <c r="B292" s="337"/>
      <c r="C292" s="338"/>
      <c r="D292" s="339"/>
      <c r="E292" s="302"/>
      <c r="N292" s="302"/>
      <c r="S292" s="326"/>
      <c r="T292" s="39"/>
      <c r="U292" s="39"/>
      <c r="V292" s="39"/>
      <c r="W292" s="39"/>
      <c r="X292" s="39"/>
      <c r="Y292" s="39"/>
    </row>
    <row r="293">
      <c r="A293" s="336"/>
      <c r="B293" s="337"/>
      <c r="C293" s="338"/>
      <c r="D293" s="339"/>
      <c r="E293" s="302"/>
      <c r="N293" s="302"/>
      <c r="S293" s="326"/>
      <c r="T293" s="39"/>
      <c r="U293" s="39"/>
      <c r="V293" s="39"/>
      <c r="W293" s="39"/>
      <c r="X293" s="39"/>
      <c r="Y293" s="39"/>
    </row>
    <row r="294">
      <c r="A294" s="336"/>
      <c r="B294" s="337"/>
      <c r="C294" s="338"/>
      <c r="D294" s="339"/>
      <c r="E294" s="302"/>
      <c r="N294" s="302"/>
      <c r="S294" s="326"/>
      <c r="T294" s="39"/>
      <c r="U294" s="39"/>
      <c r="V294" s="39"/>
      <c r="W294" s="39"/>
      <c r="X294" s="39"/>
      <c r="Y294" s="39"/>
    </row>
    <row r="295">
      <c r="A295" s="336"/>
      <c r="B295" s="337"/>
      <c r="C295" s="338"/>
      <c r="D295" s="339"/>
      <c r="E295" s="302"/>
      <c r="N295" s="302"/>
      <c r="S295" s="326"/>
      <c r="T295" s="39"/>
      <c r="U295" s="39"/>
      <c r="V295" s="39"/>
      <c r="W295" s="39"/>
      <c r="X295" s="39"/>
      <c r="Y295" s="39"/>
    </row>
    <row r="296">
      <c r="A296" s="336"/>
      <c r="B296" s="337"/>
      <c r="C296" s="338"/>
      <c r="D296" s="339"/>
      <c r="E296" s="302"/>
      <c r="N296" s="302"/>
      <c r="S296" s="326"/>
      <c r="T296" s="39"/>
      <c r="U296" s="39"/>
      <c r="V296" s="39"/>
      <c r="W296" s="39"/>
      <c r="X296" s="39"/>
      <c r="Y296" s="39"/>
    </row>
    <row r="297">
      <c r="A297" s="336"/>
      <c r="B297" s="337"/>
      <c r="C297" s="338"/>
      <c r="D297" s="339"/>
      <c r="E297" s="302"/>
      <c r="N297" s="302"/>
      <c r="S297" s="326"/>
      <c r="T297" s="39"/>
      <c r="U297" s="39"/>
      <c r="V297" s="39"/>
      <c r="W297" s="39"/>
      <c r="X297" s="39"/>
      <c r="Y297" s="39"/>
    </row>
    <row r="298">
      <c r="A298" s="336"/>
      <c r="B298" s="337"/>
      <c r="C298" s="338"/>
      <c r="D298" s="339"/>
      <c r="E298" s="302"/>
      <c r="N298" s="302"/>
      <c r="S298" s="326"/>
      <c r="T298" s="39"/>
      <c r="U298" s="39"/>
      <c r="V298" s="39"/>
      <c r="W298" s="39"/>
      <c r="X298" s="39"/>
      <c r="Y298" s="39"/>
    </row>
    <row r="299">
      <c r="A299" s="336"/>
      <c r="B299" s="337"/>
      <c r="C299" s="338"/>
      <c r="D299" s="339"/>
      <c r="E299" s="302"/>
      <c r="N299" s="302"/>
      <c r="S299" s="326"/>
      <c r="T299" s="39"/>
      <c r="U299" s="39"/>
      <c r="V299" s="39"/>
      <c r="W299" s="39"/>
      <c r="X299" s="39"/>
      <c r="Y299" s="39"/>
    </row>
    <row r="300">
      <c r="A300" s="336"/>
      <c r="B300" s="337"/>
      <c r="C300" s="338"/>
      <c r="D300" s="339"/>
      <c r="E300" s="302"/>
      <c r="N300" s="302"/>
      <c r="S300" s="326"/>
      <c r="T300" s="39"/>
      <c r="U300" s="39"/>
      <c r="V300" s="39"/>
      <c r="W300" s="39"/>
      <c r="X300" s="39"/>
      <c r="Y300" s="39"/>
    </row>
    <row r="301">
      <c r="A301" s="336"/>
      <c r="B301" s="337"/>
      <c r="C301" s="338"/>
      <c r="D301" s="339"/>
      <c r="E301" s="302"/>
      <c r="N301" s="302"/>
      <c r="S301" s="326"/>
      <c r="T301" s="39"/>
      <c r="U301" s="39"/>
      <c r="V301" s="39"/>
      <c r="W301" s="39"/>
      <c r="X301" s="39"/>
      <c r="Y301" s="39"/>
    </row>
    <row r="302">
      <c r="A302" s="336"/>
      <c r="B302" s="337"/>
      <c r="C302" s="338"/>
      <c r="D302" s="348"/>
      <c r="E302" s="302"/>
      <c r="N302" s="302"/>
      <c r="S302" s="326"/>
      <c r="T302" s="39"/>
      <c r="U302" s="39"/>
      <c r="V302" s="39"/>
      <c r="W302" s="39"/>
      <c r="X302" s="39"/>
      <c r="Y302" s="39"/>
    </row>
    <row r="303">
      <c r="A303" s="336"/>
      <c r="B303" s="337"/>
      <c r="C303" s="338"/>
      <c r="D303" s="339"/>
      <c r="E303" s="302"/>
      <c r="N303" s="302"/>
      <c r="S303" s="326"/>
      <c r="T303" s="39"/>
      <c r="U303" s="39"/>
      <c r="V303" s="39"/>
      <c r="W303" s="39"/>
      <c r="X303" s="39"/>
      <c r="Y303" s="39"/>
    </row>
    <row r="304">
      <c r="A304" s="336"/>
      <c r="B304" s="337"/>
      <c r="C304" s="338"/>
      <c r="D304" s="339"/>
      <c r="E304" s="302"/>
      <c r="N304" s="302"/>
      <c r="S304" s="326"/>
      <c r="T304" s="39"/>
      <c r="U304" s="39"/>
      <c r="V304" s="39"/>
      <c r="W304" s="39"/>
      <c r="X304" s="39"/>
      <c r="Y304" s="39"/>
    </row>
    <row r="305">
      <c r="A305" s="336"/>
      <c r="B305" s="337"/>
      <c r="C305" s="338"/>
      <c r="D305" s="339"/>
      <c r="E305" s="302"/>
      <c r="N305" s="302"/>
      <c r="S305" s="326"/>
      <c r="T305" s="39"/>
      <c r="U305" s="39"/>
      <c r="V305" s="39"/>
      <c r="W305" s="39"/>
      <c r="X305" s="39"/>
      <c r="Y305" s="39"/>
    </row>
    <row r="306">
      <c r="A306" s="336"/>
      <c r="B306" s="337"/>
      <c r="C306" s="338"/>
      <c r="D306" s="339"/>
      <c r="E306" s="302"/>
      <c r="N306" s="302"/>
      <c r="S306" s="326"/>
      <c r="T306" s="39"/>
      <c r="U306" s="39"/>
      <c r="V306" s="39"/>
      <c r="W306" s="39"/>
      <c r="X306" s="39"/>
      <c r="Y306" s="39"/>
    </row>
    <row r="307">
      <c r="A307" s="336"/>
      <c r="B307" s="337"/>
      <c r="C307" s="338"/>
      <c r="D307" s="339"/>
      <c r="E307" s="302"/>
      <c r="N307" s="302"/>
      <c r="S307" s="326"/>
      <c r="T307" s="39"/>
      <c r="U307" s="39"/>
      <c r="V307" s="39"/>
      <c r="W307" s="39"/>
      <c r="X307" s="39"/>
      <c r="Y307" s="39"/>
    </row>
    <row r="308">
      <c r="A308" s="336"/>
      <c r="B308" s="337"/>
      <c r="C308" s="338"/>
      <c r="D308" s="339"/>
      <c r="E308" s="302"/>
      <c r="N308" s="302"/>
      <c r="S308" s="326"/>
      <c r="T308" s="39"/>
      <c r="U308" s="39"/>
      <c r="V308" s="39"/>
      <c r="W308" s="39"/>
      <c r="X308" s="39"/>
      <c r="Y308" s="39"/>
    </row>
    <row r="309">
      <c r="A309" s="336"/>
      <c r="B309" s="337"/>
      <c r="C309" s="338"/>
      <c r="D309" s="339"/>
      <c r="E309" s="302"/>
      <c r="N309" s="302"/>
      <c r="S309" s="326"/>
      <c r="T309" s="39"/>
      <c r="U309" s="39"/>
      <c r="V309" s="39"/>
      <c r="W309" s="39"/>
      <c r="X309" s="39"/>
      <c r="Y309" s="39"/>
    </row>
    <row r="310">
      <c r="A310" s="336"/>
      <c r="B310" s="337"/>
      <c r="C310" s="338"/>
      <c r="D310" s="339"/>
      <c r="E310" s="302"/>
      <c r="N310" s="302"/>
      <c r="S310" s="326"/>
      <c r="T310" s="39"/>
      <c r="U310" s="39"/>
      <c r="V310" s="39"/>
      <c r="W310" s="39"/>
      <c r="X310" s="39"/>
      <c r="Y310" s="39"/>
    </row>
    <row r="311">
      <c r="A311" s="336"/>
      <c r="B311" s="337"/>
      <c r="C311" s="338"/>
      <c r="D311" s="339"/>
      <c r="E311" s="302"/>
      <c r="N311" s="302"/>
      <c r="S311" s="326"/>
      <c r="T311" s="39"/>
      <c r="U311" s="39"/>
      <c r="V311" s="39"/>
      <c r="W311" s="39"/>
      <c r="X311" s="39"/>
      <c r="Y311" s="39"/>
    </row>
    <row r="312">
      <c r="A312" s="336"/>
      <c r="B312" s="337"/>
      <c r="C312" s="338"/>
      <c r="D312" s="339"/>
      <c r="E312" s="302"/>
      <c r="N312" s="302"/>
      <c r="S312" s="326"/>
      <c r="T312" s="39"/>
      <c r="U312" s="39"/>
      <c r="V312" s="39"/>
      <c r="W312" s="39"/>
      <c r="X312" s="39"/>
      <c r="Y312" s="39"/>
    </row>
    <row r="313">
      <c r="A313" s="336"/>
      <c r="B313" s="337"/>
      <c r="C313" s="338"/>
      <c r="D313" s="339"/>
      <c r="E313" s="302"/>
      <c r="N313" s="302"/>
      <c r="S313" s="326"/>
      <c r="T313" s="39"/>
      <c r="U313" s="39"/>
      <c r="V313" s="39"/>
      <c r="W313" s="39"/>
      <c r="X313" s="39"/>
      <c r="Y313" s="39"/>
    </row>
    <row r="314">
      <c r="A314" s="336"/>
      <c r="B314" s="337"/>
      <c r="C314" s="338"/>
      <c r="D314" s="339"/>
      <c r="E314" s="302"/>
      <c r="N314" s="302"/>
      <c r="S314" s="326"/>
      <c r="T314" s="39"/>
      <c r="U314" s="39"/>
      <c r="V314" s="39"/>
      <c r="W314" s="39"/>
      <c r="X314" s="39"/>
      <c r="Y314" s="39"/>
    </row>
    <row r="315">
      <c r="A315" s="336"/>
      <c r="B315" s="337"/>
      <c r="C315" s="338"/>
      <c r="D315" s="339"/>
      <c r="E315" s="302"/>
      <c r="N315" s="302"/>
      <c r="S315" s="326"/>
      <c r="T315" s="39"/>
      <c r="U315" s="39"/>
      <c r="V315" s="39"/>
      <c r="W315" s="39"/>
      <c r="X315" s="39"/>
      <c r="Y315" s="39"/>
    </row>
    <row r="316">
      <c r="A316" s="336"/>
      <c r="B316" s="337"/>
      <c r="C316" s="338"/>
      <c r="D316" s="339"/>
      <c r="E316" s="302"/>
      <c r="N316" s="302"/>
      <c r="S316" s="326"/>
      <c r="T316" s="39"/>
      <c r="U316" s="39"/>
      <c r="V316" s="39"/>
      <c r="W316" s="39"/>
      <c r="X316" s="39"/>
      <c r="Y316" s="39"/>
    </row>
    <row r="317">
      <c r="A317" s="336"/>
      <c r="B317" s="337"/>
      <c r="C317" s="338"/>
      <c r="D317" s="339"/>
      <c r="E317" s="302"/>
      <c r="N317" s="302"/>
      <c r="S317" s="326"/>
      <c r="T317" s="39"/>
      <c r="U317" s="39"/>
      <c r="V317" s="39"/>
      <c r="W317" s="39"/>
      <c r="X317" s="39"/>
      <c r="Y317" s="39"/>
    </row>
    <row r="318">
      <c r="A318" s="336"/>
      <c r="B318" s="337"/>
      <c r="C318" s="338"/>
      <c r="D318" s="339"/>
      <c r="E318" s="302"/>
      <c r="N318" s="302"/>
      <c r="S318" s="326"/>
      <c r="T318" s="39"/>
      <c r="U318" s="39"/>
      <c r="V318" s="39"/>
      <c r="W318" s="39"/>
      <c r="X318" s="39"/>
      <c r="Y318" s="39"/>
    </row>
    <row r="319">
      <c r="A319" s="336"/>
      <c r="B319" s="337"/>
      <c r="C319" s="338"/>
      <c r="D319" s="339"/>
      <c r="E319" s="302"/>
      <c r="N319" s="302"/>
      <c r="S319" s="326"/>
      <c r="T319" s="39"/>
      <c r="U319" s="39"/>
      <c r="V319" s="39"/>
      <c r="W319" s="39"/>
      <c r="X319" s="39"/>
      <c r="Y319" s="39"/>
    </row>
    <row r="320">
      <c r="A320" s="336"/>
      <c r="B320" s="337"/>
      <c r="C320" s="338"/>
      <c r="D320" s="339"/>
      <c r="E320" s="302"/>
      <c r="N320" s="302"/>
      <c r="S320" s="326"/>
      <c r="T320" s="39"/>
      <c r="U320" s="39"/>
      <c r="V320" s="39"/>
      <c r="W320" s="39"/>
      <c r="X320" s="39"/>
      <c r="Y320" s="39"/>
    </row>
    <row r="321">
      <c r="A321" s="336"/>
      <c r="B321" s="337"/>
      <c r="C321" s="338"/>
      <c r="D321" s="339"/>
      <c r="E321" s="302"/>
      <c r="N321" s="302"/>
      <c r="S321" s="326"/>
      <c r="T321" s="39"/>
      <c r="U321" s="39"/>
      <c r="V321" s="39"/>
      <c r="W321" s="39"/>
      <c r="X321" s="39"/>
      <c r="Y321" s="39"/>
    </row>
    <row r="322">
      <c r="A322" s="336"/>
      <c r="B322" s="337"/>
      <c r="C322" s="338"/>
      <c r="D322" s="339"/>
      <c r="E322" s="302"/>
      <c r="N322" s="302"/>
      <c r="S322" s="326"/>
      <c r="T322" s="39"/>
      <c r="U322" s="39"/>
      <c r="V322" s="39"/>
      <c r="W322" s="39"/>
      <c r="X322" s="39"/>
      <c r="Y322" s="39"/>
    </row>
    <row r="323">
      <c r="A323" s="336"/>
      <c r="B323" s="337"/>
      <c r="C323" s="338"/>
      <c r="D323" s="339"/>
      <c r="E323" s="302"/>
      <c r="N323" s="302"/>
      <c r="S323" s="326"/>
      <c r="T323" s="39"/>
      <c r="U323" s="39"/>
      <c r="V323" s="39"/>
      <c r="W323" s="39"/>
      <c r="X323" s="39"/>
      <c r="Y323" s="39"/>
    </row>
    <row r="324">
      <c r="A324" s="336"/>
      <c r="B324" s="337"/>
      <c r="C324" s="338"/>
      <c r="D324" s="339"/>
      <c r="E324" s="302"/>
      <c r="N324" s="302"/>
      <c r="S324" s="326"/>
      <c r="T324" s="39"/>
      <c r="U324" s="39"/>
      <c r="V324" s="39"/>
      <c r="W324" s="39"/>
      <c r="X324" s="39"/>
      <c r="Y324" s="39"/>
    </row>
    <row r="325">
      <c r="A325" s="336"/>
      <c r="B325" s="337"/>
      <c r="C325" s="338"/>
      <c r="D325" s="339"/>
      <c r="E325" s="302"/>
      <c r="N325" s="302"/>
      <c r="S325" s="326"/>
      <c r="T325" s="39"/>
      <c r="U325" s="39"/>
      <c r="V325" s="39"/>
      <c r="W325" s="39"/>
      <c r="X325" s="39"/>
      <c r="Y325" s="39"/>
    </row>
    <row r="326">
      <c r="A326" s="336"/>
      <c r="B326" s="337"/>
      <c r="C326" s="338"/>
      <c r="D326" s="339"/>
      <c r="E326" s="302"/>
      <c r="N326" s="302"/>
      <c r="S326" s="326"/>
      <c r="T326" s="39"/>
      <c r="U326" s="39"/>
      <c r="V326" s="39"/>
      <c r="W326" s="39"/>
      <c r="X326" s="39"/>
      <c r="Y326" s="39"/>
    </row>
    <row r="327">
      <c r="A327" s="336"/>
      <c r="B327" s="337"/>
      <c r="C327" s="338"/>
      <c r="D327" s="339"/>
      <c r="E327" s="302"/>
      <c r="N327" s="302"/>
      <c r="S327" s="326"/>
      <c r="T327" s="39"/>
      <c r="U327" s="39"/>
      <c r="V327" s="39"/>
      <c r="W327" s="39"/>
      <c r="X327" s="39"/>
      <c r="Y327" s="39"/>
    </row>
    <row r="328">
      <c r="A328" s="336"/>
      <c r="B328" s="337"/>
      <c r="C328" s="338"/>
      <c r="D328" s="339"/>
      <c r="E328" s="302"/>
      <c r="N328" s="302"/>
      <c r="S328" s="326"/>
      <c r="T328" s="39"/>
      <c r="U328" s="39"/>
      <c r="V328" s="39"/>
      <c r="W328" s="39"/>
      <c r="X328" s="39"/>
      <c r="Y328" s="39"/>
    </row>
    <row r="329">
      <c r="A329" s="336"/>
      <c r="B329" s="337"/>
      <c r="C329" s="338"/>
      <c r="D329" s="339"/>
      <c r="E329" s="302"/>
      <c r="N329" s="302"/>
      <c r="S329" s="326"/>
      <c r="T329" s="39"/>
      <c r="U329" s="39"/>
      <c r="V329" s="39"/>
      <c r="W329" s="39"/>
      <c r="X329" s="39"/>
      <c r="Y329" s="39"/>
    </row>
    <row r="330">
      <c r="A330" s="336"/>
      <c r="B330" s="337"/>
      <c r="C330" s="338"/>
      <c r="D330" s="339"/>
      <c r="E330" s="302"/>
      <c r="N330" s="302"/>
      <c r="S330" s="326"/>
      <c r="T330" s="39"/>
      <c r="U330" s="39"/>
      <c r="V330" s="39"/>
      <c r="W330" s="39"/>
      <c r="X330" s="39"/>
      <c r="Y330" s="39"/>
    </row>
    <row r="331">
      <c r="A331" s="336"/>
      <c r="B331" s="337"/>
      <c r="C331" s="338"/>
      <c r="D331" s="339"/>
      <c r="E331" s="302"/>
      <c r="N331" s="302"/>
      <c r="S331" s="326"/>
      <c r="T331" s="39"/>
      <c r="U331" s="39"/>
      <c r="V331" s="39"/>
      <c r="W331" s="39"/>
      <c r="X331" s="39"/>
      <c r="Y331" s="39"/>
    </row>
    <row r="332">
      <c r="A332" s="336"/>
      <c r="B332" s="337"/>
      <c r="C332" s="338"/>
      <c r="D332" s="339"/>
      <c r="E332" s="302"/>
      <c r="N332" s="302"/>
      <c r="S332" s="326"/>
      <c r="T332" s="39"/>
      <c r="U332" s="39"/>
      <c r="V332" s="39"/>
      <c r="W332" s="39"/>
      <c r="X332" s="39"/>
      <c r="Y332" s="39"/>
    </row>
    <row r="333">
      <c r="A333" s="336"/>
      <c r="B333" s="337"/>
      <c r="C333" s="338"/>
      <c r="D333" s="339"/>
      <c r="E333" s="302"/>
      <c r="N333" s="302"/>
      <c r="S333" s="326"/>
      <c r="T333" s="39"/>
      <c r="U333" s="39"/>
      <c r="V333" s="39"/>
      <c r="W333" s="39"/>
      <c r="X333" s="39"/>
      <c r="Y333" s="39"/>
    </row>
    <row r="334">
      <c r="A334" s="336"/>
      <c r="B334" s="337"/>
      <c r="C334" s="338"/>
      <c r="D334" s="339"/>
      <c r="E334" s="302"/>
      <c r="N334" s="302"/>
      <c r="S334" s="326"/>
      <c r="T334" s="39"/>
      <c r="U334" s="39"/>
      <c r="V334" s="39"/>
      <c r="W334" s="39"/>
      <c r="X334" s="39"/>
      <c r="Y334" s="39"/>
    </row>
    <row r="335">
      <c r="A335" s="336"/>
      <c r="B335" s="337"/>
      <c r="C335" s="338"/>
      <c r="D335" s="339"/>
      <c r="E335" s="302"/>
      <c r="N335" s="302"/>
      <c r="S335" s="326"/>
      <c r="T335" s="39"/>
      <c r="U335" s="39"/>
      <c r="V335" s="39"/>
      <c r="W335" s="39"/>
      <c r="X335" s="39"/>
      <c r="Y335" s="39"/>
    </row>
    <row r="336">
      <c r="A336" s="336"/>
      <c r="B336" s="337"/>
      <c r="C336" s="338"/>
      <c r="D336" s="339"/>
      <c r="E336" s="302"/>
      <c r="N336" s="302"/>
      <c r="S336" s="326"/>
      <c r="T336" s="39"/>
      <c r="U336" s="39"/>
      <c r="V336" s="39"/>
      <c r="W336" s="39"/>
      <c r="X336" s="39"/>
      <c r="Y336" s="39"/>
    </row>
    <row r="337">
      <c r="A337" s="336"/>
      <c r="B337" s="337"/>
      <c r="C337" s="338"/>
      <c r="D337" s="339"/>
      <c r="E337" s="302"/>
      <c r="N337" s="302"/>
      <c r="S337" s="326"/>
      <c r="T337" s="39"/>
      <c r="U337" s="39"/>
      <c r="V337" s="39"/>
      <c r="W337" s="39"/>
      <c r="X337" s="39"/>
      <c r="Y337" s="39"/>
    </row>
    <row r="338">
      <c r="A338" s="336"/>
      <c r="B338" s="337"/>
      <c r="C338" s="338"/>
      <c r="D338" s="339"/>
      <c r="E338" s="302"/>
      <c r="N338" s="302"/>
      <c r="S338" s="326"/>
      <c r="T338" s="39"/>
      <c r="U338" s="39"/>
      <c r="V338" s="39"/>
      <c r="W338" s="39"/>
      <c r="X338" s="39"/>
      <c r="Y338" s="39"/>
    </row>
    <row r="339">
      <c r="A339" s="336"/>
      <c r="B339" s="337"/>
      <c r="C339" s="338"/>
      <c r="D339" s="339"/>
      <c r="E339" s="302"/>
      <c r="N339" s="302"/>
      <c r="S339" s="326"/>
      <c r="T339" s="39"/>
      <c r="U339" s="39"/>
      <c r="V339" s="39"/>
      <c r="W339" s="39"/>
      <c r="X339" s="39"/>
      <c r="Y339" s="39"/>
    </row>
    <row r="340">
      <c r="A340" s="336"/>
      <c r="B340" s="337"/>
      <c r="C340" s="338"/>
      <c r="D340" s="339"/>
      <c r="E340" s="302"/>
      <c r="N340" s="302"/>
      <c r="S340" s="326"/>
      <c r="T340" s="39"/>
      <c r="U340" s="39"/>
      <c r="V340" s="39"/>
      <c r="W340" s="39"/>
      <c r="X340" s="39"/>
      <c r="Y340" s="39"/>
    </row>
    <row r="341">
      <c r="A341" s="336"/>
      <c r="B341" s="337"/>
      <c r="C341" s="338"/>
      <c r="D341" s="339"/>
      <c r="E341" s="302"/>
      <c r="N341" s="302"/>
      <c r="S341" s="326"/>
      <c r="T341" s="39"/>
      <c r="U341" s="39"/>
      <c r="V341" s="39"/>
      <c r="W341" s="39"/>
      <c r="X341" s="39"/>
      <c r="Y341" s="39"/>
    </row>
    <row r="342">
      <c r="A342" s="336"/>
      <c r="B342" s="337"/>
      <c r="C342" s="338"/>
      <c r="D342" s="339"/>
      <c r="E342" s="302"/>
      <c r="N342" s="302"/>
      <c r="S342" s="326"/>
      <c r="T342" s="39"/>
      <c r="U342" s="39"/>
      <c r="V342" s="39"/>
      <c r="W342" s="39"/>
      <c r="X342" s="39"/>
      <c r="Y342" s="39"/>
    </row>
    <row r="343">
      <c r="A343" s="336"/>
      <c r="B343" s="337"/>
      <c r="C343" s="338"/>
      <c r="D343" s="339"/>
      <c r="E343" s="302"/>
      <c r="N343" s="302"/>
      <c r="S343" s="326"/>
      <c r="T343" s="39"/>
      <c r="U343" s="39"/>
      <c r="V343" s="39"/>
      <c r="W343" s="39"/>
      <c r="X343" s="39"/>
      <c r="Y343" s="39"/>
    </row>
    <row r="344">
      <c r="A344" s="336"/>
      <c r="B344" s="337"/>
      <c r="C344" s="338"/>
      <c r="D344" s="339"/>
      <c r="E344" s="302"/>
      <c r="N344" s="302"/>
      <c r="S344" s="326"/>
      <c r="T344" s="39"/>
      <c r="U344" s="39"/>
      <c r="V344" s="39"/>
      <c r="W344" s="39"/>
      <c r="X344" s="39"/>
      <c r="Y344" s="39"/>
    </row>
    <row r="345">
      <c r="A345" s="336"/>
      <c r="B345" s="337"/>
      <c r="C345" s="338"/>
      <c r="D345" s="339"/>
      <c r="E345" s="302"/>
      <c r="N345" s="302"/>
      <c r="S345" s="326"/>
      <c r="T345" s="39"/>
      <c r="U345" s="39"/>
      <c r="V345" s="39"/>
      <c r="W345" s="39"/>
      <c r="X345" s="39"/>
      <c r="Y345" s="39"/>
    </row>
    <row r="346">
      <c r="A346" s="336"/>
      <c r="B346" s="337"/>
      <c r="C346" s="338"/>
      <c r="D346" s="339"/>
      <c r="E346" s="302"/>
      <c r="N346" s="302"/>
      <c r="S346" s="326"/>
      <c r="T346" s="39"/>
      <c r="U346" s="39"/>
      <c r="V346" s="39"/>
      <c r="W346" s="39"/>
      <c r="X346" s="39"/>
      <c r="Y346" s="39"/>
    </row>
    <row r="347">
      <c r="A347" s="336"/>
      <c r="B347" s="337"/>
      <c r="C347" s="338"/>
      <c r="D347" s="339"/>
      <c r="E347" s="302"/>
      <c r="N347" s="302"/>
      <c r="S347" s="326"/>
      <c r="T347" s="39"/>
      <c r="U347" s="39"/>
      <c r="V347" s="39"/>
      <c r="W347" s="39"/>
      <c r="X347" s="39"/>
      <c r="Y347" s="39"/>
    </row>
    <row r="348">
      <c r="A348" s="336"/>
      <c r="B348" s="337"/>
      <c r="C348" s="338"/>
      <c r="D348" s="339"/>
      <c r="E348" s="302"/>
      <c r="N348" s="302"/>
      <c r="S348" s="326"/>
      <c r="T348" s="39"/>
      <c r="U348" s="39"/>
      <c r="V348" s="39"/>
      <c r="W348" s="39"/>
      <c r="X348" s="39"/>
      <c r="Y348" s="39"/>
    </row>
    <row r="349">
      <c r="A349" s="336"/>
      <c r="B349" s="337"/>
      <c r="C349" s="338"/>
      <c r="D349" s="339"/>
      <c r="E349" s="302"/>
      <c r="N349" s="302"/>
      <c r="S349" s="326"/>
      <c r="T349" s="39"/>
      <c r="U349" s="39"/>
      <c r="V349" s="39"/>
      <c r="W349" s="39"/>
      <c r="X349" s="39"/>
      <c r="Y349" s="39"/>
    </row>
    <row r="350">
      <c r="A350" s="336"/>
      <c r="B350" s="337"/>
      <c r="C350" s="338"/>
      <c r="D350" s="339"/>
      <c r="E350" s="302"/>
      <c r="N350" s="302"/>
      <c r="S350" s="326"/>
      <c r="T350" s="39"/>
      <c r="U350" s="39"/>
      <c r="V350" s="39"/>
      <c r="W350" s="39"/>
      <c r="X350" s="39"/>
      <c r="Y350" s="39"/>
    </row>
    <row r="351">
      <c r="A351" s="336"/>
      <c r="B351" s="337"/>
      <c r="C351" s="338"/>
      <c r="D351" s="339"/>
      <c r="E351" s="302"/>
      <c r="N351" s="302"/>
      <c r="S351" s="326"/>
      <c r="T351" s="39"/>
      <c r="U351" s="39"/>
      <c r="V351" s="39"/>
      <c r="W351" s="39"/>
      <c r="X351" s="39"/>
      <c r="Y351" s="39"/>
    </row>
    <row r="352">
      <c r="A352" s="336"/>
      <c r="B352" s="337"/>
      <c r="C352" s="338"/>
      <c r="D352" s="339"/>
      <c r="E352" s="302"/>
      <c r="N352" s="302"/>
      <c r="S352" s="326"/>
      <c r="T352" s="39"/>
      <c r="U352" s="39"/>
      <c r="V352" s="39"/>
      <c r="W352" s="39"/>
      <c r="X352" s="39"/>
      <c r="Y352" s="39"/>
    </row>
    <row r="353">
      <c r="A353" s="336"/>
      <c r="B353" s="337"/>
      <c r="C353" s="338"/>
      <c r="D353" s="339"/>
      <c r="E353" s="302"/>
      <c r="N353" s="302"/>
      <c r="S353" s="326"/>
      <c r="T353" s="39"/>
      <c r="U353" s="39"/>
      <c r="V353" s="39"/>
      <c r="W353" s="39"/>
      <c r="X353" s="39"/>
      <c r="Y353" s="39"/>
    </row>
    <row r="354">
      <c r="A354" s="336"/>
      <c r="B354" s="337"/>
      <c r="C354" s="338"/>
      <c r="D354" s="339"/>
      <c r="E354" s="302"/>
      <c r="N354" s="302"/>
      <c r="S354" s="326"/>
      <c r="T354" s="39"/>
      <c r="U354" s="39"/>
      <c r="V354" s="39"/>
      <c r="W354" s="39"/>
      <c r="X354" s="39"/>
      <c r="Y354" s="39"/>
    </row>
    <row r="355">
      <c r="A355" s="336"/>
      <c r="B355" s="337"/>
      <c r="C355" s="338"/>
      <c r="D355" s="339"/>
      <c r="E355" s="302"/>
      <c r="N355" s="302"/>
      <c r="S355" s="326"/>
      <c r="T355" s="39"/>
      <c r="U355" s="39"/>
      <c r="V355" s="39"/>
      <c r="W355" s="39"/>
      <c r="X355" s="39"/>
      <c r="Y355" s="39"/>
    </row>
    <row r="356">
      <c r="A356" s="336"/>
      <c r="B356" s="337"/>
      <c r="C356" s="338"/>
      <c r="D356" s="339"/>
      <c r="E356" s="302"/>
      <c r="N356" s="302"/>
      <c r="S356" s="326"/>
      <c r="T356" s="39"/>
      <c r="U356" s="39"/>
      <c r="V356" s="39"/>
      <c r="W356" s="39"/>
      <c r="X356" s="39"/>
      <c r="Y356" s="39"/>
    </row>
    <row r="357">
      <c r="A357" s="336"/>
      <c r="B357" s="337"/>
      <c r="C357" s="338"/>
      <c r="D357" s="339"/>
      <c r="E357" s="302"/>
      <c r="N357" s="302"/>
      <c r="S357" s="326"/>
      <c r="T357" s="39"/>
      <c r="U357" s="39"/>
      <c r="V357" s="39"/>
      <c r="W357" s="39"/>
      <c r="X357" s="39"/>
      <c r="Y357" s="39"/>
    </row>
    <row r="358">
      <c r="A358" s="336"/>
      <c r="B358" s="337"/>
      <c r="C358" s="338"/>
      <c r="D358" s="339"/>
      <c r="E358" s="302"/>
      <c r="N358" s="302"/>
      <c r="S358" s="326"/>
      <c r="T358" s="39"/>
      <c r="U358" s="39"/>
      <c r="V358" s="39"/>
      <c r="W358" s="39"/>
      <c r="X358" s="39"/>
      <c r="Y358" s="39"/>
    </row>
    <row r="359">
      <c r="A359" s="336"/>
      <c r="B359" s="337"/>
      <c r="C359" s="338"/>
      <c r="D359" s="339"/>
      <c r="E359" s="302"/>
      <c r="N359" s="302"/>
      <c r="S359" s="326"/>
      <c r="T359" s="39"/>
      <c r="U359" s="39"/>
      <c r="V359" s="39"/>
      <c r="W359" s="39"/>
      <c r="X359" s="39"/>
      <c r="Y359" s="39"/>
    </row>
    <row r="360">
      <c r="A360" s="336"/>
      <c r="B360" s="337"/>
      <c r="C360" s="338"/>
      <c r="D360" s="339"/>
      <c r="E360" s="302"/>
      <c r="N360" s="302"/>
      <c r="S360" s="326"/>
      <c r="T360" s="39"/>
      <c r="U360" s="39"/>
      <c r="V360" s="39"/>
      <c r="W360" s="39"/>
      <c r="X360" s="39"/>
      <c r="Y360" s="39"/>
    </row>
    <row r="361">
      <c r="A361" s="336"/>
      <c r="B361" s="337"/>
      <c r="C361" s="338"/>
      <c r="D361" s="339"/>
      <c r="E361" s="302"/>
      <c r="N361" s="302"/>
      <c r="S361" s="326"/>
      <c r="T361" s="39"/>
      <c r="U361" s="39"/>
      <c r="V361" s="39"/>
      <c r="W361" s="39"/>
      <c r="X361" s="39"/>
      <c r="Y361" s="39"/>
    </row>
    <row r="362">
      <c r="A362" s="336"/>
      <c r="B362" s="337"/>
      <c r="C362" s="338"/>
      <c r="D362" s="339"/>
      <c r="E362" s="302"/>
      <c r="N362" s="302"/>
      <c r="S362" s="326"/>
      <c r="T362" s="39"/>
      <c r="U362" s="39"/>
      <c r="V362" s="39"/>
      <c r="W362" s="39"/>
      <c r="X362" s="39"/>
      <c r="Y362" s="39"/>
    </row>
    <row r="363">
      <c r="A363" s="336"/>
      <c r="B363" s="337"/>
      <c r="C363" s="338"/>
      <c r="D363" s="339"/>
      <c r="E363" s="302"/>
      <c r="N363" s="302"/>
      <c r="S363" s="326"/>
      <c r="T363" s="39"/>
      <c r="U363" s="39"/>
      <c r="V363" s="39"/>
      <c r="W363" s="39"/>
      <c r="X363" s="39"/>
      <c r="Y363" s="39"/>
    </row>
    <row r="364">
      <c r="A364" s="336"/>
      <c r="B364" s="337"/>
      <c r="C364" s="338"/>
      <c r="D364" s="339"/>
      <c r="E364" s="302"/>
      <c r="N364" s="302"/>
      <c r="S364" s="326"/>
      <c r="T364" s="39"/>
      <c r="U364" s="39"/>
      <c r="V364" s="39"/>
      <c r="W364" s="39"/>
      <c r="X364" s="39"/>
      <c r="Y364" s="39"/>
    </row>
    <row r="365">
      <c r="A365" s="336"/>
      <c r="B365" s="337"/>
      <c r="C365" s="338"/>
      <c r="D365" s="339"/>
      <c r="E365" s="302"/>
      <c r="N365" s="302"/>
      <c r="S365" s="326"/>
      <c r="T365" s="39"/>
      <c r="U365" s="39"/>
      <c r="V365" s="39"/>
      <c r="W365" s="39"/>
      <c r="X365" s="39"/>
      <c r="Y365" s="39"/>
    </row>
    <row r="366">
      <c r="A366" s="336"/>
      <c r="B366" s="337"/>
      <c r="C366" s="338"/>
      <c r="D366" s="339"/>
      <c r="E366" s="302"/>
      <c r="N366" s="302"/>
      <c r="S366" s="326"/>
      <c r="T366" s="39"/>
      <c r="U366" s="39"/>
      <c r="V366" s="39"/>
      <c r="W366" s="39"/>
      <c r="X366" s="39"/>
      <c r="Y366" s="39"/>
    </row>
    <row r="367">
      <c r="A367" s="336"/>
      <c r="B367" s="337"/>
      <c r="C367" s="338"/>
      <c r="D367" s="339"/>
      <c r="E367" s="302"/>
      <c r="N367" s="302"/>
      <c r="S367" s="326"/>
      <c r="T367" s="39"/>
      <c r="U367" s="39"/>
      <c r="V367" s="39"/>
      <c r="W367" s="39"/>
      <c r="X367" s="39"/>
      <c r="Y367" s="39"/>
    </row>
    <row r="368">
      <c r="A368" s="336"/>
      <c r="B368" s="337"/>
      <c r="C368" s="338"/>
      <c r="D368" s="339"/>
      <c r="E368" s="302"/>
      <c r="N368" s="302"/>
      <c r="S368" s="326"/>
      <c r="T368" s="39"/>
      <c r="U368" s="39"/>
      <c r="V368" s="39"/>
      <c r="W368" s="39"/>
      <c r="X368" s="39"/>
      <c r="Y368" s="39"/>
    </row>
    <row r="369">
      <c r="A369" s="336"/>
      <c r="B369" s="337"/>
      <c r="C369" s="338"/>
      <c r="D369" s="339"/>
      <c r="E369" s="302"/>
      <c r="N369" s="302"/>
      <c r="S369" s="326"/>
      <c r="T369" s="39"/>
      <c r="U369" s="39"/>
      <c r="V369" s="39"/>
      <c r="W369" s="39"/>
      <c r="X369" s="39"/>
      <c r="Y369" s="39"/>
    </row>
    <row r="370">
      <c r="A370" s="336"/>
      <c r="B370" s="337"/>
      <c r="C370" s="338"/>
      <c r="D370" s="339"/>
      <c r="E370" s="302"/>
      <c r="N370" s="302"/>
      <c r="S370" s="326"/>
      <c r="T370" s="39"/>
      <c r="U370" s="39"/>
      <c r="V370" s="39"/>
      <c r="W370" s="39"/>
      <c r="X370" s="39"/>
      <c r="Y370" s="39"/>
    </row>
    <row r="371">
      <c r="A371" s="336"/>
      <c r="B371" s="337"/>
      <c r="C371" s="338"/>
      <c r="D371" s="339"/>
      <c r="E371" s="302"/>
      <c r="N371" s="302"/>
      <c r="S371" s="326"/>
      <c r="T371" s="39"/>
      <c r="U371" s="39"/>
      <c r="V371" s="39"/>
      <c r="W371" s="39"/>
      <c r="X371" s="39"/>
      <c r="Y371" s="39"/>
    </row>
    <row r="372">
      <c r="A372" s="336"/>
      <c r="B372" s="337"/>
      <c r="C372" s="338"/>
      <c r="D372" s="339"/>
      <c r="E372" s="302"/>
      <c r="N372" s="302"/>
      <c r="S372" s="326"/>
      <c r="T372" s="39"/>
      <c r="U372" s="39"/>
      <c r="V372" s="39"/>
      <c r="W372" s="39"/>
      <c r="X372" s="39"/>
      <c r="Y372" s="39"/>
    </row>
    <row r="373">
      <c r="A373" s="336"/>
      <c r="B373" s="337"/>
      <c r="C373" s="338"/>
      <c r="D373" s="339"/>
      <c r="E373" s="302"/>
      <c r="N373" s="302"/>
      <c r="S373" s="326"/>
      <c r="T373" s="39"/>
      <c r="U373" s="39"/>
      <c r="V373" s="39"/>
      <c r="W373" s="39"/>
      <c r="X373" s="39"/>
      <c r="Y373" s="39"/>
    </row>
    <row r="374">
      <c r="A374" s="336"/>
      <c r="B374" s="337"/>
      <c r="C374" s="338"/>
      <c r="D374" s="339"/>
      <c r="E374" s="302"/>
      <c r="N374" s="302"/>
      <c r="S374" s="326"/>
      <c r="T374" s="39"/>
      <c r="U374" s="39"/>
      <c r="V374" s="39"/>
      <c r="W374" s="39"/>
      <c r="X374" s="39"/>
      <c r="Y374" s="39"/>
    </row>
    <row r="375">
      <c r="A375" s="336"/>
      <c r="B375" s="337"/>
      <c r="C375" s="338"/>
      <c r="D375" s="339"/>
      <c r="E375" s="302"/>
      <c r="N375" s="302"/>
      <c r="S375" s="326"/>
      <c r="T375" s="39"/>
      <c r="U375" s="39"/>
      <c r="V375" s="39"/>
      <c r="W375" s="39"/>
      <c r="X375" s="39"/>
      <c r="Y375" s="39"/>
    </row>
    <row r="376">
      <c r="A376" s="336"/>
      <c r="B376" s="337"/>
      <c r="C376" s="338"/>
      <c r="D376" s="339"/>
      <c r="E376" s="302"/>
      <c r="N376" s="302"/>
      <c r="S376" s="326"/>
      <c r="T376" s="39"/>
      <c r="U376" s="39"/>
      <c r="V376" s="39"/>
      <c r="W376" s="39"/>
      <c r="X376" s="39"/>
      <c r="Y376" s="39"/>
    </row>
    <row r="377">
      <c r="A377" s="336"/>
      <c r="B377" s="337"/>
      <c r="C377" s="338"/>
      <c r="D377" s="339"/>
      <c r="E377" s="302"/>
      <c r="N377" s="302"/>
      <c r="S377" s="326"/>
      <c r="T377" s="39"/>
      <c r="U377" s="39"/>
      <c r="V377" s="39"/>
      <c r="W377" s="39"/>
      <c r="X377" s="39"/>
      <c r="Y377" s="39"/>
    </row>
    <row r="378">
      <c r="A378" s="336"/>
      <c r="B378" s="337"/>
      <c r="C378" s="338"/>
      <c r="D378" s="339"/>
      <c r="E378" s="302"/>
      <c r="N378" s="302"/>
      <c r="S378" s="326"/>
      <c r="T378" s="39"/>
      <c r="U378" s="39"/>
      <c r="V378" s="39"/>
      <c r="W378" s="39"/>
      <c r="X378" s="39"/>
      <c r="Y378" s="39"/>
    </row>
    <row r="379">
      <c r="A379" s="336"/>
      <c r="B379" s="337"/>
      <c r="C379" s="338"/>
      <c r="D379" s="339"/>
      <c r="E379" s="302"/>
      <c r="N379" s="302"/>
      <c r="S379" s="326"/>
      <c r="T379" s="39"/>
      <c r="U379" s="39"/>
      <c r="V379" s="39"/>
      <c r="W379" s="39"/>
      <c r="X379" s="39"/>
      <c r="Y379" s="39"/>
    </row>
    <row r="380">
      <c r="A380" s="336"/>
      <c r="B380" s="337"/>
      <c r="C380" s="338"/>
      <c r="D380" s="339"/>
      <c r="E380" s="302"/>
      <c r="N380" s="302"/>
      <c r="S380" s="326"/>
      <c r="T380" s="39"/>
      <c r="U380" s="39"/>
      <c r="V380" s="39"/>
      <c r="W380" s="39"/>
      <c r="X380" s="39"/>
      <c r="Y380" s="39"/>
    </row>
    <row r="381">
      <c r="A381" s="336"/>
      <c r="B381" s="337"/>
      <c r="C381" s="338"/>
      <c r="D381" s="339"/>
      <c r="E381" s="302"/>
      <c r="N381" s="302"/>
      <c r="S381" s="326"/>
      <c r="T381" s="39"/>
      <c r="U381" s="39"/>
      <c r="V381" s="39"/>
      <c r="W381" s="39"/>
      <c r="X381" s="39"/>
      <c r="Y381" s="39"/>
    </row>
    <row r="382">
      <c r="A382" s="336"/>
      <c r="B382" s="337"/>
      <c r="C382" s="338"/>
      <c r="D382" s="339"/>
      <c r="E382" s="302"/>
      <c r="N382" s="302"/>
      <c r="S382" s="326"/>
      <c r="T382" s="39"/>
      <c r="U382" s="39"/>
      <c r="V382" s="39"/>
      <c r="W382" s="39"/>
      <c r="X382" s="39"/>
      <c r="Y382" s="39"/>
    </row>
    <row r="383">
      <c r="A383" s="336"/>
      <c r="B383" s="337"/>
      <c r="C383" s="338"/>
      <c r="D383" s="339"/>
      <c r="E383" s="302"/>
      <c r="N383" s="302"/>
      <c r="S383" s="326"/>
      <c r="T383" s="39"/>
      <c r="U383" s="39"/>
      <c r="V383" s="39"/>
      <c r="W383" s="39"/>
      <c r="X383" s="39"/>
      <c r="Y383" s="39"/>
    </row>
    <row r="384">
      <c r="A384" s="336"/>
      <c r="B384" s="337"/>
      <c r="C384" s="338"/>
      <c r="D384" s="339"/>
      <c r="E384" s="302"/>
      <c r="N384" s="302"/>
      <c r="S384" s="326"/>
      <c r="T384" s="39"/>
      <c r="U384" s="39"/>
      <c r="V384" s="39"/>
      <c r="W384" s="39"/>
      <c r="X384" s="39"/>
      <c r="Y384" s="39"/>
    </row>
    <row r="385">
      <c r="A385" s="336"/>
      <c r="B385" s="337"/>
      <c r="C385" s="338"/>
      <c r="D385" s="339"/>
      <c r="E385" s="302"/>
      <c r="N385" s="302"/>
      <c r="S385" s="326"/>
      <c r="T385" s="39"/>
      <c r="U385" s="39"/>
      <c r="V385" s="39"/>
      <c r="W385" s="39"/>
      <c r="X385" s="39"/>
      <c r="Y385" s="39"/>
    </row>
    <row r="386">
      <c r="A386" s="336"/>
      <c r="B386" s="337"/>
      <c r="C386" s="338"/>
      <c r="D386" s="339"/>
      <c r="E386" s="302"/>
      <c r="N386" s="302"/>
      <c r="S386" s="326"/>
      <c r="T386" s="39"/>
      <c r="U386" s="39"/>
      <c r="V386" s="39"/>
      <c r="W386" s="39"/>
      <c r="X386" s="39"/>
      <c r="Y386" s="39"/>
    </row>
    <row r="387">
      <c r="A387" s="336"/>
      <c r="B387" s="337"/>
      <c r="C387" s="338"/>
      <c r="D387" s="339"/>
      <c r="E387" s="302"/>
      <c r="N387" s="302"/>
      <c r="S387" s="326"/>
      <c r="T387" s="39"/>
      <c r="U387" s="39"/>
      <c r="V387" s="39"/>
      <c r="W387" s="39"/>
      <c r="X387" s="39"/>
      <c r="Y387" s="39"/>
    </row>
    <row r="388">
      <c r="A388" s="336"/>
      <c r="B388" s="337"/>
      <c r="C388" s="338"/>
      <c r="D388" s="339"/>
      <c r="E388" s="302"/>
      <c r="N388" s="302"/>
      <c r="S388" s="326"/>
      <c r="T388" s="39"/>
      <c r="U388" s="39"/>
      <c r="V388" s="39"/>
      <c r="W388" s="39"/>
      <c r="X388" s="39"/>
      <c r="Y388" s="39"/>
    </row>
    <row r="389">
      <c r="A389" s="336"/>
      <c r="B389" s="337"/>
      <c r="C389" s="338"/>
      <c r="D389" s="339"/>
      <c r="E389" s="302"/>
      <c r="N389" s="302"/>
      <c r="S389" s="326"/>
      <c r="T389" s="39"/>
      <c r="U389" s="39"/>
      <c r="V389" s="39"/>
      <c r="W389" s="39"/>
      <c r="X389" s="39"/>
      <c r="Y389" s="39"/>
    </row>
    <row r="390">
      <c r="A390" s="336"/>
      <c r="B390" s="337"/>
      <c r="C390" s="338"/>
      <c r="D390" s="339"/>
      <c r="E390" s="302"/>
      <c r="N390" s="302"/>
      <c r="S390" s="326"/>
      <c r="T390" s="39"/>
      <c r="U390" s="39"/>
      <c r="V390" s="39"/>
      <c r="W390" s="39"/>
      <c r="X390" s="39"/>
      <c r="Y390" s="39"/>
    </row>
    <row r="391">
      <c r="A391" s="336"/>
      <c r="B391" s="337"/>
      <c r="C391" s="338"/>
      <c r="D391" s="339"/>
      <c r="E391" s="302"/>
      <c r="N391" s="302"/>
      <c r="S391" s="326"/>
      <c r="T391" s="39"/>
      <c r="U391" s="39"/>
      <c r="V391" s="39"/>
      <c r="W391" s="39"/>
      <c r="X391" s="39"/>
      <c r="Y391" s="39"/>
    </row>
    <row r="392">
      <c r="A392" s="336"/>
      <c r="B392" s="337"/>
      <c r="C392" s="338"/>
      <c r="D392" s="339"/>
      <c r="E392" s="302"/>
      <c r="N392" s="302"/>
      <c r="S392" s="326"/>
      <c r="T392" s="39"/>
      <c r="U392" s="39"/>
      <c r="V392" s="39"/>
      <c r="W392" s="39"/>
      <c r="X392" s="39"/>
      <c r="Y392" s="39"/>
    </row>
    <row r="393">
      <c r="A393" s="336"/>
      <c r="B393" s="337"/>
      <c r="C393" s="338"/>
      <c r="D393" s="339"/>
      <c r="E393" s="302"/>
      <c r="N393" s="302"/>
      <c r="S393" s="326"/>
      <c r="T393" s="39"/>
      <c r="U393" s="39"/>
      <c r="V393" s="39"/>
      <c r="W393" s="39"/>
      <c r="X393" s="39"/>
      <c r="Y393" s="39"/>
    </row>
    <row r="394">
      <c r="A394" s="336"/>
      <c r="B394" s="337"/>
      <c r="C394" s="338"/>
      <c r="D394" s="339"/>
      <c r="E394" s="302"/>
      <c r="N394" s="302"/>
      <c r="S394" s="326"/>
      <c r="T394" s="39"/>
      <c r="U394" s="39"/>
      <c r="V394" s="39"/>
      <c r="W394" s="39"/>
      <c r="X394" s="39"/>
      <c r="Y394" s="39"/>
    </row>
    <row r="395">
      <c r="A395" s="336"/>
      <c r="B395" s="337"/>
      <c r="C395" s="338"/>
      <c r="D395" s="339"/>
      <c r="E395" s="302"/>
      <c r="N395" s="302"/>
      <c r="S395" s="326"/>
      <c r="T395" s="39"/>
      <c r="U395" s="39"/>
      <c r="V395" s="39"/>
      <c r="W395" s="39"/>
      <c r="X395" s="39"/>
      <c r="Y395" s="39"/>
    </row>
    <row r="396">
      <c r="A396" s="336"/>
      <c r="B396" s="337"/>
      <c r="C396" s="338"/>
      <c r="D396" s="339"/>
      <c r="E396" s="302"/>
      <c r="N396" s="302"/>
      <c r="S396" s="326"/>
      <c r="T396" s="39"/>
      <c r="U396" s="39"/>
      <c r="V396" s="39"/>
      <c r="W396" s="39"/>
      <c r="X396" s="39"/>
      <c r="Y396" s="39"/>
    </row>
    <row r="397">
      <c r="A397" s="349"/>
      <c r="B397" s="350"/>
      <c r="C397" s="351"/>
      <c r="D397" s="339"/>
      <c r="E397" s="302"/>
      <c r="N397" s="302"/>
      <c r="S397" s="326"/>
      <c r="T397" s="39"/>
      <c r="U397" s="39"/>
      <c r="V397" s="39"/>
      <c r="W397" s="39"/>
      <c r="X397" s="39"/>
      <c r="Y397" s="39"/>
    </row>
    <row r="398">
      <c r="A398" s="349"/>
      <c r="B398" s="350"/>
      <c r="C398" s="351"/>
      <c r="D398" s="339"/>
      <c r="E398" s="302"/>
      <c r="N398" s="302"/>
      <c r="S398" s="326"/>
      <c r="T398" s="39"/>
      <c r="U398" s="39"/>
      <c r="V398" s="39"/>
      <c r="W398" s="39"/>
      <c r="X398" s="39"/>
      <c r="Y398" s="39"/>
    </row>
    <row r="399">
      <c r="A399" s="349"/>
      <c r="B399" s="350"/>
      <c r="C399" s="351"/>
      <c r="D399" s="339"/>
      <c r="E399" s="302"/>
      <c r="N399" s="302"/>
      <c r="S399" s="326"/>
      <c r="T399" s="39"/>
      <c r="U399" s="39"/>
      <c r="V399" s="39"/>
      <c r="W399" s="39"/>
      <c r="X399" s="39"/>
      <c r="Y399" s="39"/>
    </row>
    <row r="400">
      <c r="A400" s="349"/>
      <c r="B400" s="350"/>
      <c r="C400" s="351"/>
      <c r="D400" s="339"/>
      <c r="E400" s="302"/>
      <c r="N400" s="302"/>
      <c r="S400" s="326"/>
      <c r="T400" s="39"/>
      <c r="U400" s="39"/>
      <c r="V400" s="39"/>
      <c r="W400" s="39"/>
      <c r="X400" s="39"/>
      <c r="Y400" s="39"/>
    </row>
    <row r="401">
      <c r="A401" s="349"/>
      <c r="B401" s="350"/>
      <c r="C401" s="351"/>
      <c r="D401" s="339"/>
      <c r="E401" s="302"/>
      <c r="N401" s="302"/>
      <c r="S401" s="326"/>
      <c r="T401" s="39"/>
      <c r="U401" s="39"/>
      <c r="V401" s="39"/>
      <c r="W401" s="39"/>
      <c r="X401" s="39"/>
      <c r="Y401" s="39"/>
    </row>
    <row r="402">
      <c r="A402" s="349"/>
      <c r="B402" s="350"/>
      <c r="C402" s="351"/>
      <c r="D402" s="339"/>
      <c r="E402" s="302"/>
      <c r="N402" s="302"/>
      <c r="S402" s="326"/>
      <c r="T402" s="39"/>
      <c r="U402" s="39"/>
      <c r="V402" s="39"/>
      <c r="W402" s="39"/>
      <c r="X402" s="39"/>
      <c r="Y402" s="39"/>
    </row>
    <row r="403">
      <c r="A403" s="349"/>
      <c r="B403" s="350"/>
      <c r="C403" s="351"/>
      <c r="D403" s="339"/>
      <c r="E403" s="302"/>
      <c r="N403" s="302"/>
      <c r="S403" s="326"/>
      <c r="T403" s="39"/>
      <c r="U403" s="39"/>
      <c r="V403" s="39"/>
      <c r="W403" s="39"/>
      <c r="X403" s="39"/>
      <c r="Y403" s="39"/>
    </row>
    <row r="404">
      <c r="A404" s="349"/>
      <c r="B404" s="350"/>
      <c r="C404" s="351"/>
      <c r="D404" s="339"/>
      <c r="E404" s="302"/>
      <c r="N404" s="302"/>
      <c r="S404" s="326"/>
      <c r="T404" s="39"/>
      <c r="U404" s="39"/>
      <c r="V404" s="39"/>
      <c r="W404" s="39"/>
      <c r="X404" s="39"/>
      <c r="Y404" s="39"/>
    </row>
    <row r="405">
      <c r="A405" s="349"/>
      <c r="B405" s="350"/>
      <c r="C405" s="351"/>
      <c r="D405" s="339"/>
      <c r="E405" s="302"/>
      <c r="N405" s="302"/>
      <c r="S405" s="326"/>
      <c r="T405" s="39"/>
      <c r="U405" s="39"/>
      <c r="V405" s="39"/>
      <c r="W405" s="39"/>
      <c r="X405" s="39"/>
      <c r="Y405" s="39"/>
    </row>
    <row r="406">
      <c r="A406" s="349"/>
      <c r="B406" s="350"/>
      <c r="C406" s="351"/>
      <c r="D406" s="339"/>
      <c r="E406" s="302"/>
      <c r="N406" s="302"/>
      <c r="S406" s="326"/>
      <c r="T406" s="39"/>
      <c r="U406" s="39"/>
      <c r="V406" s="39"/>
      <c r="W406" s="39"/>
      <c r="X406" s="39"/>
      <c r="Y406" s="39"/>
    </row>
    <row r="407">
      <c r="A407" s="349"/>
      <c r="B407" s="350"/>
      <c r="C407" s="351"/>
      <c r="D407" s="339"/>
      <c r="E407" s="302"/>
      <c r="N407" s="302"/>
      <c r="S407" s="326"/>
      <c r="T407" s="39"/>
      <c r="U407" s="39"/>
      <c r="V407" s="39"/>
      <c r="W407" s="39"/>
      <c r="X407" s="39"/>
      <c r="Y407" s="39"/>
    </row>
    <row r="408">
      <c r="A408" s="349"/>
      <c r="B408" s="350"/>
      <c r="C408" s="351"/>
      <c r="D408" s="339"/>
      <c r="E408" s="302"/>
      <c r="N408" s="302"/>
      <c r="S408" s="326"/>
      <c r="T408" s="39"/>
      <c r="U408" s="39"/>
      <c r="V408" s="39"/>
      <c r="W408" s="39"/>
      <c r="X408" s="39"/>
      <c r="Y408" s="39"/>
    </row>
    <row r="409">
      <c r="A409" s="349"/>
      <c r="B409" s="350"/>
      <c r="C409" s="351"/>
      <c r="D409" s="339"/>
      <c r="E409" s="302"/>
      <c r="N409" s="302"/>
      <c r="S409" s="326"/>
      <c r="T409" s="39"/>
      <c r="U409" s="39"/>
      <c r="V409" s="39"/>
      <c r="W409" s="39"/>
      <c r="X409" s="39"/>
      <c r="Y409" s="39"/>
    </row>
    <row r="410">
      <c r="A410" s="349"/>
      <c r="B410" s="350"/>
      <c r="C410" s="351"/>
      <c r="D410" s="339"/>
      <c r="E410" s="302"/>
      <c r="N410" s="302"/>
      <c r="S410" s="326"/>
      <c r="T410" s="39"/>
      <c r="U410" s="39"/>
      <c r="V410" s="39"/>
      <c r="W410" s="39"/>
      <c r="X410" s="39"/>
      <c r="Y410" s="39"/>
    </row>
    <row r="411">
      <c r="A411" s="349"/>
      <c r="B411" s="350"/>
      <c r="C411" s="351"/>
      <c r="D411" s="339"/>
      <c r="E411" s="302"/>
      <c r="N411" s="302"/>
      <c r="S411" s="326"/>
      <c r="T411" s="39"/>
      <c r="U411" s="39"/>
      <c r="V411" s="39"/>
      <c r="W411" s="39"/>
      <c r="X411" s="39"/>
      <c r="Y411" s="39"/>
    </row>
    <row r="412">
      <c r="A412" s="349"/>
      <c r="B412" s="350"/>
      <c r="C412" s="351"/>
      <c r="D412" s="339"/>
      <c r="E412" s="302"/>
      <c r="N412" s="302"/>
      <c r="S412" s="326"/>
      <c r="T412" s="39"/>
      <c r="U412" s="39"/>
      <c r="V412" s="39"/>
      <c r="W412" s="39"/>
      <c r="X412" s="39"/>
      <c r="Y412" s="39"/>
    </row>
    <row r="413">
      <c r="A413" s="349"/>
      <c r="B413" s="350"/>
      <c r="C413" s="351"/>
      <c r="D413" s="339"/>
      <c r="E413" s="302"/>
      <c r="N413" s="302"/>
      <c r="S413" s="326"/>
      <c r="T413" s="39"/>
      <c r="U413" s="39"/>
      <c r="V413" s="39"/>
      <c r="W413" s="39"/>
      <c r="X413" s="39"/>
      <c r="Y413" s="39"/>
    </row>
    <row r="414">
      <c r="A414" s="349"/>
      <c r="B414" s="350"/>
      <c r="C414" s="351"/>
      <c r="D414" s="339"/>
      <c r="E414" s="302"/>
      <c r="N414" s="302"/>
      <c r="S414" s="326"/>
      <c r="T414" s="39"/>
      <c r="U414" s="39"/>
      <c r="V414" s="39"/>
      <c r="W414" s="39"/>
      <c r="X414" s="39"/>
      <c r="Y414" s="39"/>
    </row>
    <row r="415">
      <c r="A415" s="349"/>
      <c r="B415" s="350"/>
      <c r="C415" s="351"/>
      <c r="D415" s="339"/>
      <c r="E415" s="302"/>
      <c r="N415" s="302"/>
      <c r="S415" s="326"/>
      <c r="T415" s="39"/>
      <c r="U415" s="39"/>
      <c r="V415" s="39"/>
      <c r="W415" s="39"/>
      <c r="X415" s="39"/>
      <c r="Y415" s="39"/>
    </row>
    <row r="416">
      <c r="A416" s="349"/>
      <c r="B416" s="350"/>
      <c r="C416" s="351"/>
      <c r="D416" s="339"/>
      <c r="E416" s="302"/>
      <c r="N416" s="302"/>
      <c r="S416" s="326"/>
      <c r="T416" s="39"/>
      <c r="U416" s="39"/>
      <c r="V416" s="39"/>
      <c r="W416" s="39"/>
      <c r="X416" s="39"/>
      <c r="Y416" s="39"/>
    </row>
    <row r="417">
      <c r="A417" s="349"/>
      <c r="B417" s="350"/>
      <c r="C417" s="351"/>
      <c r="D417" s="339"/>
      <c r="E417" s="302"/>
      <c r="N417" s="302"/>
      <c r="S417" s="326"/>
      <c r="T417" s="39"/>
      <c r="U417" s="39"/>
      <c r="V417" s="39"/>
      <c r="W417" s="39"/>
      <c r="X417" s="39"/>
      <c r="Y417" s="39"/>
    </row>
    <row r="418">
      <c r="A418" s="349"/>
      <c r="B418" s="350"/>
      <c r="C418" s="351"/>
      <c r="D418" s="339"/>
      <c r="E418" s="302"/>
      <c r="N418" s="302"/>
      <c r="S418" s="326"/>
      <c r="T418" s="39"/>
      <c r="U418" s="39"/>
      <c r="V418" s="39"/>
      <c r="W418" s="39"/>
      <c r="X418" s="39"/>
      <c r="Y418" s="39"/>
    </row>
    <row r="419">
      <c r="A419" s="349"/>
      <c r="B419" s="350"/>
      <c r="C419" s="351"/>
      <c r="D419" s="339"/>
      <c r="E419" s="302"/>
      <c r="N419" s="302"/>
      <c r="S419" s="326"/>
      <c r="T419" s="39"/>
      <c r="U419" s="39"/>
      <c r="V419" s="39"/>
      <c r="W419" s="39"/>
      <c r="X419" s="39"/>
      <c r="Y419" s="39"/>
    </row>
    <row r="420">
      <c r="A420" s="349"/>
      <c r="B420" s="350"/>
      <c r="C420" s="351"/>
      <c r="D420" s="339"/>
      <c r="E420" s="302"/>
      <c r="N420" s="302"/>
      <c r="S420" s="326"/>
      <c r="T420" s="39"/>
      <c r="U420" s="39"/>
      <c r="V420" s="39"/>
      <c r="W420" s="39"/>
      <c r="X420" s="39"/>
      <c r="Y420" s="39"/>
    </row>
    <row r="421">
      <c r="A421" s="349"/>
      <c r="B421" s="350"/>
      <c r="C421" s="351"/>
      <c r="D421" s="339"/>
      <c r="E421" s="302"/>
      <c r="N421" s="302"/>
      <c r="S421" s="326"/>
      <c r="T421" s="39"/>
      <c r="U421" s="39"/>
      <c r="V421" s="39"/>
      <c r="W421" s="39"/>
      <c r="X421" s="39"/>
      <c r="Y421" s="39"/>
    </row>
    <row r="422">
      <c r="A422" s="349"/>
      <c r="B422" s="350"/>
      <c r="C422" s="351"/>
      <c r="D422" s="339"/>
      <c r="E422" s="302"/>
      <c r="N422" s="302"/>
      <c r="S422" s="326"/>
      <c r="T422" s="39"/>
      <c r="U422" s="39"/>
      <c r="V422" s="39"/>
      <c r="W422" s="39"/>
      <c r="X422" s="39"/>
      <c r="Y422" s="39"/>
    </row>
    <row r="423">
      <c r="A423" s="349"/>
      <c r="B423" s="350"/>
      <c r="C423" s="351"/>
      <c r="D423" s="339"/>
      <c r="E423" s="302"/>
      <c r="N423" s="302"/>
      <c r="S423" s="326"/>
      <c r="T423" s="39"/>
      <c r="U423" s="39"/>
      <c r="V423" s="39"/>
      <c r="W423" s="39"/>
      <c r="X423" s="39"/>
      <c r="Y423" s="39"/>
    </row>
    <row r="424">
      <c r="A424" s="349"/>
      <c r="B424" s="350"/>
      <c r="C424" s="351"/>
      <c r="D424" s="339"/>
      <c r="E424" s="302"/>
      <c r="N424" s="302"/>
      <c r="S424" s="326"/>
      <c r="T424" s="39"/>
      <c r="U424" s="39"/>
      <c r="V424" s="39"/>
      <c r="W424" s="39"/>
      <c r="X424" s="39"/>
      <c r="Y424" s="39"/>
    </row>
    <row r="425">
      <c r="A425" s="349"/>
      <c r="B425" s="350"/>
      <c r="C425" s="351"/>
      <c r="D425" s="339"/>
      <c r="E425" s="302"/>
      <c r="N425" s="302"/>
      <c r="S425" s="326"/>
      <c r="T425" s="39"/>
      <c r="U425" s="39"/>
      <c r="V425" s="39"/>
      <c r="W425" s="39"/>
      <c r="X425" s="39"/>
      <c r="Y425" s="39"/>
    </row>
    <row r="426">
      <c r="A426" s="349"/>
      <c r="B426" s="350"/>
      <c r="C426" s="351"/>
      <c r="D426" s="352"/>
      <c r="E426" s="302"/>
      <c r="N426" s="302"/>
      <c r="S426" s="326"/>
      <c r="T426" s="39"/>
      <c r="U426" s="39"/>
      <c r="V426" s="39"/>
      <c r="W426" s="39"/>
      <c r="X426" s="39"/>
      <c r="Y426" s="39"/>
    </row>
    <row r="427">
      <c r="A427" s="349"/>
      <c r="B427" s="350"/>
      <c r="C427" s="351"/>
      <c r="D427" s="352"/>
      <c r="E427" s="302"/>
      <c r="N427" s="302"/>
      <c r="S427" s="326"/>
      <c r="T427" s="39"/>
      <c r="U427" s="39"/>
      <c r="V427" s="39"/>
      <c r="W427" s="39"/>
      <c r="X427" s="39"/>
      <c r="Y427" s="39"/>
    </row>
    <row r="428">
      <c r="A428" s="349"/>
      <c r="B428" s="350"/>
      <c r="C428" s="351"/>
      <c r="D428" s="339"/>
      <c r="E428" s="302"/>
      <c r="N428" s="302"/>
      <c r="S428" s="326"/>
      <c r="T428" s="39"/>
      <c r="U428" s="39"/>
      <c r="V428" s="39"/>
      <c r="W428" s="39"/>
      <c r="X428" s="39"/>
      <c r="Y428" s="39"/>
    </row>
    <row r="429">
      <c r="A429" s="349"/>
      <c r="B429" s="350"/>
      <c r="C429" s="351"/>
      <c r="D429" s="339"/>
      <c r="E429" s="302"/>
      <c r="N429" s="302"/>
      <c r="S429" s="326"/>
      <c r="T429" s="39"/>
      <c r="U429" s="39"/>
      <c r="V429" s="39"/>
      <c r="W429" s="39"/>
      <c r="X429" s="39"/>
      <c r="Y429" s="39"/>
    </row>
    <row r="430">
      <c r="A430" s="349"/>
      <c r="B430" s="350"/>
      <c r="C430" s="351"/>
      <c r="D430" s="339"/>
      <c r="E430" s="302"/>
      <c r="N430" s="302"/>
      <c r="S430" s="326"/>
      <c r="T430" s="39"/>
      <c r="U430" s="39"/>
      <c r="V430" s="39"/>
      <c r="W430" s="39"/>
      <c r="X430" s="39"/>
      <c r="Y430" s="39"/>
    </row>
    <row r="431">
      <c r="A431" s="349"/>
      <c r="B431" s="350"/>
      <c r="C431" s="351"/>
      <c r="D431" s="339"/>
      <c r="E431" s="302"/>
      <c r="N431" s="302"/>
      <c r="S431" s="326"/>
      <c r="T431" s="39"/>
      <c r="U431" s="39"/>
      <c r="V431" s="39"/>
      <c r="W431" s="39"/>
      <c r="X431" s="39"/>
      <c r="Y431" s="39"/>
    </row>
    <row r="432">
      <c r="A432" s="349"/>
      <c r="B432" s="350"/>
      <c r="C432" s="351"/>
      <c r="D432" s="352"/>
      <c r="E432" s="302"/>
      <c r="N432" s="302"/>
      <c r="S432" s="326"/>
      <c r="T432" s="39"/>
      <c r="U432" s="39"/>
      <c r="V432" s="39"/>
      <c r="W432" s="39"/>
      <c r="X432" s="39"/>
      <c r="Y432" s="39"/>
    </row>
    <row r="433">
      <c r="A433" s="349"/>
      <c r="B433" s="350"/>
      <c r="C433" s="351"/>
      <c r="D433" s="352"/>
      <c r="E433" s="302"/>
      <c r="N433" s="302"/>
      <c r="S433" s="326"/>
      <c r="T433" s="39"/>
      <c r="U433" s="39"/>
      <c r="V433" s="39"/>
      <c r="W433" s="39"/>
      <c r="X433" s="39"/>
      <c r="Y433" s="39"/>
    </row>
    <row r="434">
      <c r="A434" s="349"/>
      <c r="B434" s="350"/>
      <c r="C434" s="351"/>
      <c r="D434" s="352"/>
      <c r="E434" s="302"/>
      <c r="N434" s="302"/>
      <c r="S434" s="326"/>
      <c r="T434" s="39"/>
      <c r="U434" s="39"/>
      <c r="V434" s="39"/>
      <c r="W434" s="39"/>
      <c r="X434" s="39"/>
      <c r="Y434" s="39"/>
    </row>
    <row r="435">
      <c r="A435" s="353"/>
      <c r="B435" s="352"/>
      <c r="C435" s="354"/>
      <c r="D435" s="352"/>
      <c r="E435" s="302"/>
      <c r="N435" s="302"/>
      <c r="S435" s="326"/>
      <c r="T435" s="39"/>
      <c r="U435" s="39"/>
      <c r="V435" s="39"/>
      <c r="W435" s="39"/>
      <c r="X435" s="39"/>
      <c r="Y435" s="39"/>
    </row>
    <row r="436">
      <c r="A436" s="353"/>
      <c r="B436" s="352"/>
      <c r="C436" s="354"/>
      <c r="D436" s="352"/>
      <c r="E436" s="302"/>
      <c r="N436" s="302"/>
      <c r="S436" s="326"/>
      <c r="T436" s="39"/>
      <c r="U436" s="39"/>
      <c r="V436" s="39"/>
      <c r="W436" s="39"/>
      <c r="X436" s="39"/>
      <c r="Y436" s="39"/>
    </row>
    <row r="437">
      <c r="A437" s="353"/>
      <c r="B437" s="352"/>
      <c r="C437" s="354"/>
      <c r="D437" s="352"/>
      <c r="E437" s="302"/>
      <c r="N437" s="302"/>
      <c r="S437" s="326"/>
      <c r="T437" s="39"/>
      <c r="U437" s="39"/>
      <c r="V437" s="39"/>
      <c r="W437" s="39"/>
      <c r="X437" s="39"/>
      <c r="Y437" s="39"/>
    </row>
    <row r="438">
      <c r="A438" s="353"/>
      <c r="B438" s="352"/>
      <c r="C438" s="354"/>
      <c r="D438" s="352"/>
      <c r="E438" s="302"/>
      <c r="N438" s="302"/>
      <c r="S438" s="326"/>
      <c r="T438" s="39"/>
      <c r="U438" s="39"/>
      <c r="V438" s="39"/>
      <c r="W438" s="39"/>
      <c r="X438" s="39"/>
      <c r="Y438" s="39"/>
    </row>
    <row r="439">
      <c r="A439" s="353"/>
      <c r="B439" s="352"/>
      <c r="C439" s="354"/>
      <c r="D439" s="352"/>
      <c r="E439" s="302"/>
      <c r="N439" s="302"/>
      <c r="S439" s="326"/>
      <c r="T439" s="39"/>
      <c r="U439" s="39"/>
      <c r="V439" s="39"/>
      <c r="W439" s="39"/>
      <c r="X439" s="39"/>
      <c r="Y439" s="39"/>
    </row>
    <row r="440">
      <c r="A440" s="353"/>
      <c r="B440" s="352"/>
      <c r="C440" s="354"/>
      <c r="D440" s="352"/>
      <c r="E440" s="302"/>
      <c r="N440" s="302"/>
      <c r="S440" s="326"/>
      <c r="T440" s="39"/>
      <c r="U440" s="39"/>
      <c r="V440" s="39"/>
      <c r="W440" s="39"/>
      <c r="X440" s="39"/>
      <c r="Y440" s="39"/>
    </row>
    <row r="441">
      <c r="A441" s="353"/>
      <c r="B441" s="352"/>
      <c r="C441" s="354"/>
      <c r="D441" s="352"/>
      <c r="E441" s="302"/>
      <c r="N441" s="302"/>
      <c r="S441" s="326"/>
      <c r="T441" s="39"/>
      <c r="U441" s="39"/>
      <c r="V441" s="39"/>
      <c r="W441" s="39"/>
      <c r="X441" s="39"/>
      <c r="Y441" s="39"/>
    </row>
    <row r="442">
      <c r="A442" s="353"/>
      <c r="B442" s="352"/>
      <c r="C442" s="354"/>
      <c r="D442" s="352"/>
      <c r="E442" s="302"/>
      <c r="N442" s="302"/>
      <c r="S442" s="326"/>
      <c r="T442" s="39"/>
      <c r="U442" s="39"/>
      <c r="V442" s="39"/>
      <c r="W442" s="39"/>
      <c r="X442" s="39"/>
      <c r="Y442" s="39"/>
    </row>
    <row r="443">
      <c r="A443" s="353"/>
      <c r="B443" s="352"/>
      <c r="C443" s="354"/>
      <c r="D443" s="352"/>
      <c r="E443" s="302"/>
      <c r="N443" s="302"/>
      <c r="S443" s="326"/>
      <c r="T443" s="39"/>
      <c r="U443" s="39"/>
      <c r="V443" s="39"/>
      <c r="W443" s="39"/>
      <c r="X443" s="39"/>
      <c r="Y443" s="39"/>
    </row>
    <row r="444">
      <c r="A444" s="353"/>
      <c r="B444" s="352"/>
      <c r="C444" s="354"/>
      <c r="D444" s="352"/>
      <c r="E444" s="302"/>
      <c r="N444" s="302"/>
      <c r="S444" s="326"/>
      <c r="T444" s="39"/>
      <c r="U444" s="39"/>
      <c r="V444" s="39"/>
      <c r="W444" s="39"/>
      <c r="X444" s="39"/>
      <c r="Y444" s="39"/>
    </row>
    <row r="445">
      <c r="A445" s="353"/>
      <c r="B445" s="352"/>
      <c r="C445" s="354"/>
      <c r="D445" s="352"/>
      <c r="E445" s="302"/>
      <c r="N445" s="302"/>
      <c r="S445" s="326"/>
      <c r="T445" s="39"/>
      <c r="U445" s="39"/>
      <c r="V445" s="39"/>
      <c r="W445" s="39"/>
      <c r="X445" s="39"/>
      <c r="Y445" s="39"/>
    </row>
    <row r="446">
      <c r="A446" s="353"/>
      <c r="B446" s="352"/>
      <c r="C446" s="354"/>
      <c r="D446" s="352"/>
      <c r="E446" s="302"/>
      <c r="N446" s="302"/>
      <c r="S446" s="326"/>
      <c r="T446" s="39"/>
      <c r="U446" s="39"/>
      <c r="V446" s="39"/>
      <c r="W446" s="39"/>
      <c r="X446" s="39"/>
      <c r="Y446" s="39"/>
    </row>
    <row r="447">
      <c r="A447" s="353"/>
      <c r="B447" s="352"/>
      <c r="C447" s="354"/>
      <c r="D447" s="352"/>
      <c r="E447" s="302"/>
      <c r="N447" s="302"/>
      <c r="S447" s="326"/>
      <c r="T447" s="39"/>
      <c r="U447" s="39"/>
      <c r="V447" s="39"/>
      <c r="W447" s="39"/>
      <c r="X447" s="39"/>
      <c r="Y447" s="39"/>
    </row>
    <row r="448">
      <c r="A448" s="353"/>
      <c r="B448" s="352"/>
      <c r="C448" s="354"/>
      <c r="D448" s="352"/>
      <c r="E448" s="302"/>
      <c r="N448" s="302"/>
      <c r="S448" s="326"/>
      <c r="T448" s="39"/>
      <c r="U448" s="39"/>
      <c r="V448" s="39"/>
      <c r="W448" s="39"/>
      <c r="X448" s="39"/>
      <c r="Y448" s="39"/>
    </row>
    <row r="449">
      <c r="A449" s="353"/>
      <c r="B449" s="352"/>
      <c r="C449" s="354"/>
      <c r="D449" s="352"/>
      <c r="E449" s="302"/>
      <c r="N449" s="302"/>
      <c r="S449" s="326"/>
      <c r="T449" s="39"/>
      <c r="U449" s="39"/>
      <c r="V449" s="39"/>
      <c r="W449" s="39"/>
      <c r="X449" s="39"/>
      <c r="Y449" s="39"/>
    </row>
    <row r="450">
      <c r="A450" s="353"/>
      <c r="B450" s="352"/>
      <c r="C450" s="354"/>
      <c r="D450" s="352"/>
      <c r="E450" s="302"/>
      <c r="N450" s="302"/>
      <c r="S450" s="326"/>
      <c r="T450" s="39"/>
      <c r="U450" s="39"/>
      <c r="V450" s="39"/>
      <c r="W450" s="39"/>
      <c r="X450" s="39"/>
      <c r="Y450" s="39"/>
    </row>
    <row r="451">
      <c r="A451" s="353"/>
      <c r="B451" s="352"/>
      <c r="C451" s="354"/>
      <c r="D451" s="352"/>
      <c r="E451" s="302"/>
      <c r="N451" s="302"/>
      <c r="S451" s="326"/>
      <c r="T451" s="39"/>
      <c r="U451" s="39"/>
      <c r="V451" s="39"/>
      <c r="W451" s="39"/>
      <c r="X451" s="39"/>
      <c r="Y451" s="39"/>
    </row>
    <row r="452">
      <c r="A452" s="353"/>
      <c r="B452" s="352"/>
      <c r="C452" s="354"/>
      <c r="D452" s="352"/>
      <c r="E452" s="302"/>
      <c r="N452" s="302"/>
      <c r="S452" s="326"/>
      <c r="T452" s="39"/>
      <c r="U452" s="39"/>
      <c r="V452" s="39"/>
      <c r="W452" s="39"/>
      <c r="X452" s="39"/>
      <c r="Y452" s="39"/>
    </row>
    <row r="453">
      <c r="A453" s="353"/>
      <c r="B453" s="352"/>
      <c r="C453" s="354"/>
      <c r="D453" s="352"/>
      <c r="E453" s="302"/>
      <c r="N453" s="302"/>
      <c r="S453" s="326"/>
      <c r="T453" s="39"/>
      <c r="U453" s="39"/>
      <c r="V453" s="39"/>
      <c r="W453" s="39"/>
      <c r="X453" s="39"/>
      <c r="Y453" s="39"/>
    </row>
    <row r="454">
      <c r="A454" s="353"/>
      <c r="B454" s="352"/>
      <c r="C454" s="354"/>
      <c r="D454" s="352"/>
      <c r="E454" s="302"/>
      <c r="N454" s="302"/>
      <c r="S454" s="326"/>
      <c r="T454" s="39"/>
      <c r="U454" s="39"/>
      <c r="V454" s="39"/>
      <c r="W454" s="39"/>
      <c r="X454" s="39"/>
      <c r="Y454" s="39"/>
    </row>
    <row r="455">
      <c r="A455" s="353"/>
      <c r="B455" s="352"/>
      <c r="C455" s="354"/>
      <c r="D455" s="352"/>
      <c r="E455" s="302"/>
      <c r="N455" s="302"/>
      <c r="S455" s="326"/>
      <c r="T455" s="39"/>
      <c r="U455" s="39"/>
      <c r="V455" s="39"/>
      <c r="W455" s="39"/>
      <c r="X455" s="39"/>
      <c r="Y455" s="39"/>
    </row>
    <row r="456">
      <c r="A456" s="353"/>
      <c r="B456" s="352"/>
      <c r="C456" s="354"/>
      <c r="D456" s="352"/>
      <c r="E456" s="302"/>
      <c r="N456" s="302"/>
      <c r="S456" s="326"/>
      <c r="T456" s="39"/>
      <c r="U456" s="39"/>
      <c r="V456" s="39"/>
      <c r="W456" s="39"/>
      <c r="X456" s="39"/>
      <c r="Y456" s="39"/>
    </row>
    <row r="457">
      <c r="A457" s="353"/>
      <c r="B457" s="352"/>
      <c r="C457" s="354"/>
      <c r="D457" s="352"/>
      <c r="E457" s="302"/>
      <c r="N457" s="302"/>
      <c r="S457" s="326"/>
      <c r="T457" s="39"/>
      <c r="U457" s="39"/>
      <c r="V457" s="39"/>
      <c r="W457" s="39"/>
      <c r="X457" s="39"/>
      <c r="Y457" s="39"/>
    </row>
    <row r="458">
      <c r="A458" s="353"/>
      <c r="B458" s="352"/>
      <c r="C458" s="354"/>
      <c r="D458" s="352"/>
      <c r="E458" s="302"/>
      <c r="N458" s="302"/>
      <c r="S458" s="326"/>
      <c r="T458" s="39"/>
      <c r="U458" s="39"/>
      <c r="V458" s="39"/>
      <c r="W458" s="39"/>
      <c r="X458" s="39"/>
      <c r="Y458" s="39"/>
    </row>
    <row r="459">
      <c r="A459" s="353"/>
      <c r="B459" s="352"/>
      <c r="C459" s="354"/>
      <c r="D459" s="352"/>
      <c r="E459" s="302"/>
      <c r="N459" s="302"/>
      <c r="S459" s="326"/>
      <c r="T459" s="39"/>
      <c r="U459" s="39"/>
      <c r="V459" s="39"/>
      <c r="W459" s="39"/>
      <c r="X459" s="39"/>
      <c r="Y459" s="39"/>
    </row>
    <row r="460">
      <c r="A460" s="353"/>
      <c r="B460" s="352"/>
      <c r="C460" s="354"/>
      <c r="D460" s="352"/>
      <c r="E460" s="302"/>
      <c r="N460" s="302"/>
      <c r="S460" s="326"/>
      <c r="T460" s="39"/>
      <c r="U460" s="39"/>
      <c r="V460" s="39"/>
      <c r="W460" s="39"/>
      <c r="X460" s="39"/>
      <c r="Y460" s="39"/>
    </row>
    <row r="461">
      <c r="A461" s="353"/>
      <c r="B461" s="352"/>
      <c r="C461" s="354"/>
      <c r="D461" s="352"/>
      <c r="E461" s="302"/>
      <c r="N461" s="302"/>
      <c r="S461" s="326"/>
      <c r="T461" s="39"/>
      <c r="U461" s="39"/>
      <c r="V461" s="39"/>
      <c r="W461" s="39"/>
      <c r="X461" s="39"/>
      <c r="Y461" s="39"/>
    </row>
    <row r="462">
      <c r="A462" s="353"/>
      <c r="B462" s="352"/>
      <c r="C462" s="354"/>
      <c r="D462" s="352"/>
      <c r="E462" s="302"/>
      <c r="N462" s="302"/>
      <c r="S462" s="326"/>
      <c r="T462" s="39"/>
      <c r="U462" s="39"/>
      <c r="V462" s="39"/>
      <c r="W462" s="39"/>
      <c r="X462" s="39"/>
      <c r="Y462" s="39"/>
    </row>
    <row r="463">
      <c r="A463" s="353"/>
      <c r="B463" s="352"/>
      <c r="C463" s="354"/>
      <c r="D463" s="352"/>
      <c r="E463" s="302"/>
      <c r="N463" s="302"/>
      <c r="S463" s="326"/>
      <c r="T463" s="39"/>
      <c r="U463" s="39"/>
      <c r="V463" s="39"/>
      <c r="W463" s="39"/>
      <c r="X463" s="39"/>
      <c r="Y463" s="39"/>
    </row>
    <row r="464">
      <c r="A464" s="353"/>
      <c r="B464" s="352"/>
      <c r="C464" s="354"/>
      <c r="D464" s="352"/>
      <c r="E464" s="302"/>
      <c r="N464" s="302"/>
      <c r="S464" s="326"/>
      <c r="T464" s="39"/>
      <c r="U464" s="39"/>
      <c r="V464" s="39"/>
      <c r="W464" s="39"/>
      <c r="X464" s="39"/>
      <c r="Y464" s="39"/>
    </row>
    <row r="465">
      <c r="A465" s="353"/>
      <c r="B465" s="352"/>
      <c r="C465" s="354"/>
      <c r="D465" s="352"/>
      <c r="E465" s="302"/>
      <c r="N465" s="302"/>
      <c r="S465" s="326"/>
      <c r="T465" s="39"/>
      <c r="U465" s="39"/>
      <c r="V465" s="39"/>
      <c r="W465" s="39"/>
      <c r="X465" s="39"/>
      <c r="Y465" s="39"/>
    </row>
    <row r="466">
      <c r="A466" s="353"/>
      <c r="B466" s="352"/>
      <c r="C466" s="354"/>
      <c r="D466" s="352"/>
      <c r="E466" s="302"/>
      <c r="N466" s="302"/>
      <c r="S466" s="326"/>
      <c r="T466" s="39"/>
      <c r="U466" s="39"/>
      <c r="V466" s="39"/>
      <c r="W466" s="39"/>
      <c r="X466" s="39"/>
      <c r="Y466" s="39"/>
    </row>
    <row r="467">
      <c r="A467" s="353"/>
      <c r="B467" s="352"/>
      <c r="C467" s="354"/>
      <c r="D467" s="352"/>
      <c r="E467" s="302"/>
      <c r="N467" s="302"/>
      <c r="S467" s="326"/>
      <c r="T467" s="39"/>
      <c r="U467" s="39"/>
      <c r="V467" s="39"/>
      <c r="W467" s="39"/>
      <c r="X467" s="39"/>
      <c r="Y467" s="39"/>
    </row>
    <row r="468">
      <c r="A468" s="353"/>
      <c r="B468" s="352"/>
      <c r="C468" s="354"/>
      <c r="D468" s="352"/>
      <c r="E468" s="302"/>
      <c r="N468" s="302"/>
      <c r="S468" s="326"/>
      <c r="T468" s="39"/>
      <c r="U468" s="39"/>
      <c r="V468" s="39"/>
      <c r="W468" s="39"/>
      <c r="X468" s="39"/>
      <c r="Y468" s="39"/>
    </row>
    <row r="469">
      <c r="A469" s="353"/>
      <c r="B469" s="352"/>
      <c r="C469" s="354"/>
      <c r="D469" s="352"/>
      <c r="E469" s="302"/>
      <c r="N469" s="302"/>
      <c r="S469" s="326"/>
      <c r="T469" s="39"/>
      <c r="U469" s="39"/>
      <c r="V469" s="39"/>
      <c r="W469" s="39"/>
      <c r="X469" s="39"/>
      <c r="Y469" s="39"/>
    </row>
    <row r="470">
      <c r="A470" s="353"/>
      <c r="B470" s="352"/>
      <c r="C470" s="354"/>
      <c r="D470" s="352"/>
      <c r="E470" s="302"/>
      <c r="N470" s="302"/>
      <c r="S470" s="326"/>
      <c r="T470" s="39"/>
      <c r="U470" s="39"/>
      <c r="V470" s="39"/>
      <c r="W470" s="39"/>
      <c r="X470" s="39"/>
      <c r="Y470" s="39"/>
    </row>
    <row r="471">
      <c r="A471" s="353"/>
      <c r="B471" s="352"/>
      <c r="C471" s="354"/>
      <c r="D471" s="352"/>
      <c r="E471" s="302"/>
      <c r="N471" s="302"/>
      <c r="S471" s="326"/>
      <c r="T471" s="39"/>
      <c r="U471" s="39"/>
      <c r="V471" s="39"/>
      <c r="W471" s="39"/>
      <c r="X471" s="39"/>
      <c r="Y471" s="39"/>
    </row>
    <row r="472">
      <c r="A472" s="353"/>
      <c r="B472" s="352"/>
      <c r="C472" s="354"/>
      <c r="D472" s="352"/>
      <c r="E472" s="302"/>
      <c r="N472" s="302"/>
      <c r="S472" s="326"/>
      <c r="T472" s="39"/>
      <c r="U472" s="39"/>
      <c r="V472" s="39"/>
      <c r="W472" s="39"/>
      <c r="X472" s="39"/>
      <c r="Y472" s="39"/>
    </row>
    <row r="473">
      <c r="A473" s="353"/>
      <c r="B473" s="352"/>
      <c r="C473" s="354"/>
      <c r="D473" s="352"/>
      <c r="E473" s="302"/>
      <c r="N473" s="302"/>
      <c r="S473" s="326"/>
      <c r="T473" s="39"/>
      <c r="U473" s="39"/>
      <c r="V473" s="39"/>
      <c r="W473" s="39"/>
      <c r="X473" s="39"/>
      <c r="Y473" s="39"/>
    </row>
    <row r="474">
      <c r="A474" s="353"/>
      <c r="B474" s="352"/>
      <c r="C474" s="354"/>
      <c r="D474" s="352"/>
      <c r="E474" s="302"/>
      <c r="N474" s="302"/>
      <c r="S474" s="326"/>
      <c r="T474" s="39"/>
      <c r="U474" s="39"/>
      <c r="V474" s="39"/>
      <c r="W474" s="39"/>
      <c r="X474" s="39"/>
      <c r="Y474" s="39"/>
    </row>
    <row r="475">
      <c r="A475" s="353"/>
      <c r="B475" s="352"/>
      <c r="C475" s="354"/>
      <c r="D475" s="352"/>
      <c r="E475" s="302"/>
      <c r="N475" s="302"/>
      <c r="S475" s="326"/>
      <c r="T475" s="39"/>
      <c r="U475" s="39"/>
      <c r="V475" s="39"/>
      <c r="W475" s="39"/>
      <c r="X475" s="39"/>
      <c r="Y475" s="39"/>
    </row>
    <row r="476">
      <c r="A476" s="353"/>
      <c r="B476" s="352"/>
      <c r="C476" s="354"/>
      <c r="D476" s="352"/>
      <c r="E476" s="302"/>
      <c r="N476" s="302"/>
      <c r="S476" s="326"/>
      <c r="T476" s="39"/>
      <c r="U476" s="39"/>
      <c r="V476" s="39"/>
      <c r="W476" s="39"/>
      <c r="X476" s="39"/>
      <c r="Y476" s="39"/>
    </row>
    <row r="477">
      <c r="A477" s="353"/>
      <c r="B477" s="352"/>
      <c r="C477" s="354"/>
      <c r="D477" s="352"/>
      <c r="E477" s="302"/>
      <c r="N477" s="302"/>
      <c r="S477" s="326"/>
      <c r="T477" s="39"/>
      <c r="U477" s="39"/>
      <c r="V477" s="39"/>
      <c r="W477" s="39"/>
      <c r="X477" s="39"/>
      <c r="Y477" s="39"/>
    </row>
    <row r="478">
      <c r="A478" s="353"/>
      <c r="B478" s="352"/>
      <c r="C478" s="354"/>
      <c r="D478" s="352"/>
      <c r="E478" s="302"/>
      <c r="N478" s="302"/>
      <c r="S478" s="326"/>
      <c r="T478" s="39"/>
      <c r="U478" s="39"/>
      <c r="V478" s="39"/>
      <c r="W478" s="39"/>
      <c r="X478" s="39"/>
      <c r="Y478" s="39"/>
    </row>
    <row r="479">
      <c r="A479" s="353"/>
      <c r="B479" s="352"/>
      <c r="C479" s="354"/>
      <c r="D479" s="352"/>
      <c r="E479" s="302"/>
      <c r="N479" s="302"/>
      <c r="S479" s="326"/>
      <c r="T479" s="39"/>
      <c r="U479" s="39"/>
      <c r="V479" s="39"/>
      <c r="W479" s="39"/>
      <c r="X479" s="39"/>
      <c r="Y479" s="39"/>
    </row>
    <row r="480">
      <c r="A480" s="353"/>
      <c r="B480" s="352"/>
      <c r="C480" s="354"/>
      <c r="D480" s="352"/>
      <c r="E480" s="302"/>
      <c r="N480" s="302"/>
      <c r="S480" s="326"/>
      <c r="T480" s="39"/>
      <c r="U480" s="39"/>
      <c r="V480" s="39"/>
      <c r="W480" s="39"/>
      <c r="X480" s="39"/>
      <c r="Y480" s="39"/>
    </row>
    <row r="481">
      <c r="A481" s="353"/>
      <c r="B481" s="352"/>
      <c r="C481" s="354"/>
      <c r="D481" s="352"/>
      <c r="E481" s="302"/>
      <c r="N481" s="302"/>
      <c r="S481" s="326"/>
      <c r="T481" s="39"/>
      <c r="U481" s="39"/>
      <c r="V481" s="39"/>
      <c r="W481" s="39"/>
      <c r="X481" s="39"/>
      <c r="Y481" s="39"/>
    </row>
    <row r="482">
      <c r="A482" s="353"/>
      <c r="B482" s="352"/>
      <c r="C482" s="354"/>
      <c r="D482" s="352"/>
      <c r="E482" s="302"/>
      <c r="N482" s="302"/>
      <c r="S482" s="326"/>
      <c r="T482" s="39"/>
      <c r="U482" s="39"/>
      <c r="V482" s="39"/>
      <c r="W482" s="39"/>
      <c r="X482" s="39"/>
      <c r="Y482" s="39"/>
    </row>
    <row r="483">
      <c r="A483" s="353"/>
      <c r="B483" s="352"/>
      <c r="C483" s="354"/>
      <c r="D483" s="352"/>
      <c r="E483" s="302"/>
      <c r="N483" s="302"/>
      <c r="S483" s="326"/>
      <c r="T483" s="39"/>
      <c r="U483" s="39"/>
      <c r="V483" s="39"/>
      <c r="W483" s="39"/>
      <c r="X483" s="39"/>
      <c r="Y483" s="39"/>
    </row>
    <row r="484">
      <c r="A484" s="353"/>
      <c r="B484" s="352"/>
      <c r="C484" s="354"/>
      <c r="D484" s="352"/>
      <c r="E484" s="302"/>
      <c r="N484" s="302"/>
      <c r="S484" s="326"/>
      <c r="T484" s="39"/>
      <c r="U484" s="39"/>
      <c r="V484" s="39"/>
      <c r="W484" s="39"/>
      <c r="X484" s="39"/>
      <c r="Y484" s="39"/>
    </row>
    <row r="485">
      <c r="A485" s="353"/>
      <c r="B485" s="352"/>
      <c r="C485" s="354"/>
      <c r="D485" s="352"/>
      <c r="E485" s="302"/>
      <c r="N485" s="302"/>
      <c r="S485" s="326"/>
      <c r="T485" s="39"/>
      <c r="U485" s="39"/>
      <c r="V485" s="39"/>
      <c r="W485" s="39"/>
      <c r="X485" s="39"/>
      <c r="Y485" s="39"/>
    </row>
    <row r="486">
      <c r="A486" s="353"/>
      <c r="B486" s="352"/>
      <c r="C486" s="354"/>
      <c r="D486" s="352"/>
      <c r="E486" s="302"/>
      <c r="N486" s="302"/>
      <c r="S486" s="326"/>
      <c r="T486" s="39"/>
      <c r="U486" s="39"/>
      <c r="V486" s="39"/>
      <c r="W486" s="39"/>
      <c r="X486" s="39"/>
      <c r="Y486" s="39"/>
    </row>
    <row r="487">
      <c r="A487" s="353"/>
      <c r="B487" s="352"/>
      <c r="C487" s="354"/>
      <c r="D487" s="352"/>
      <c r="E487" s="302"/>
      <c r="N487" s="302"/>
      <c r="S487" s="326"/>
      <c r="T487" s="39"/>
      <c r="U487" s="39"/>
      <c r="V487" s="39"/>
      <c r="W487" s="39"/>
      <c r="X487" s="39"/>
      <c r="Y487" s="39"/>
    </row>
    <row r="488">
      <c r="A488" s="353"/>
      <c r="B488" s="352"/>
      <c r="C488" s="354"/>
      <c r="D488" s="352"/>
      <c r="E488" s="302"/>
      <c r="N488" s="302"/>
      <c r="S488" s="326"/>
      <c r="T488" s="39"/>
      <c r="U488" s="39"/>
      <c r="V488" s="39"/>
      <c r="W488" s="39"/>
      <c r="X488" s="39"/>
      <c r="Y488" s="39"/>
    </row>
    <row r="489">
      <c r="A489" s="353"/>
      <c r="B489" s="352"/>
      <c r="C489" s="354"/>
      <c r="D489" s="352"/>
      <c r="E489" s="302"/>
      <c r="N489" s="302"/>
      <c r="S489" s="326"/>
      <c r="T489" s="39"/>
      <c r="U489" s="39"/>
      <c r="V489" s="39"/>
      <c r="W489" s="39"/>
      <c r="X489" s="39"/>
      <c r="Y489" s="39"/>
    </row>
    <row r="490">
      <c r="A490" s="353"/>
      <c r="B490" s="352"/>
      <c r="C490" s="354"/>
      <c r="D490" s="352"/>
      <c r="E490" s="302"/>
      <c r="N490" s="302"/>
      <c r="S490" s="326"/>
      <c r="T490" s="39"/>
      <c r="U490" s="39"/>
      <c r="V490" s="39"/>
      <c r="W490" s="39"/>
      <c r="X490" s="39"/>
      <c r="Y490" s="39"/>
    </row>
    <row r="491">
      <c r="A491" s="353"/>
      <c r="B491" s="352"/>
      <c r="C491" s="354"/>
      <c r="D491" s="352"/>
      <c r="E491" s="302"/>
      <c r="N491" s="302"/>
      <c r="S491" s="326"/>
      <c r="T491" s="39"/>
      <c r="U491" s="39"/>
      <c r="V491" s="39"/>
      <c r="W491" s="39"/>
      <c r="X491" s="39"/>
      <c r="Y491" s="39"/>
    </row>
    <row r="492">
      <c r="A492" s="353"/>
      <c r="B492" s="352"/>
      <c r="C492" s="354"/>
      <c r="D492" s="352"/>
      <c r="E492" s="302"/>
      <c r="N492" s="302"/>
      <c r="S492" s="326"/>
      <c r="T492" s="39"/>
      <c r="U492" s="39"/>
      <c r="V492" s="39"/>
      <c r="W492" s="39"/>
      <c r="X492" s="39"/>
      <c r="Y492" s="39"/>
    </row>
    <row r="493">
      <c r="A493" s="353"/>
      <c r="B493" s="352"/>
      <c r="C493" s="354"/>
      <c r="D493" s="352"/>
      <c r="E493" s="302"/>
      <c r="N493" s="302"/>
      <c r="S493" s="326"/>
      <c r="T493" s="39"/>
      <c r="U493" s="39"/>
      <c r="V493" s="39"/>
      <c r="W493" s="39"/>
      <c r="X493" s="39"/>
      <c r="Y493" s="39"/>
    </row>
    <row r="494">
      <c r="A494" s="353"/>
      <c r="B494" s="352"/>
      <c r="C494" s="354"/>
      <c r="D494" s="352"/>
      <c r="E494" s="302"/>
      <c r="N494" s="302"/>
      <c r="S494" s="326"/>
      <c r="T494" s="39"/>
      <c r="U494" s="39"/>
      <c r="V494" s="39"/>
      <c r="W494" s="39"/>
      <c r="X494" s="39"/>
      <c r="Y494" s="39"/>
    </row>
    <row r="495">
      <c r="A495" s="353"/>
      <c r="B495" s="352"/>
      <c r="C495" s="354"/>
      <c r="D495" s="352"/>
      <c r="E495" s="302"/>
      <c r="N495" s="302"/>
      <c r="S495" s="326"/>
      <c r="T495" s="39"/>
      <c r="U495" s="39"/>
      <c r="V495" s="39"/>
      <c r="W495" s="39"/>
      <c r="X495" s="39"/>
      <c r="Y495" s="39"/>
    </row>
    <row r="496">
      <c r="A496" s="353"/>
      <c r="B496" s="352"/>
      <c r="C496" s="354"/>
      <c r="D496" s="352"/>
      <c r="E496" s="302"/>
      <c r="N496" s="302"/>
      <c r="S496" s="326"/>
      <c r="T496" s="39"/>
      <c r="U496" s="39"/>
      <c r="V496" s="39"/>
      <c r="W496" s="39"/>
      <c r="X496" s="39"/>
      <c r="Y496" s="39"/>
    </row>
    <row r="497">
      <c r="A497" s="353"/>
      <c r="B497" s="352"/>
      <c r="C497" s="354"/>
      <c r="D497" s="352"/>
      <c r="E497" s="302"/>
      <c r="N497" s="302"/>
      <c r="S497" s="326"/>
      <c r="T497" s="39"/>
      <c r="U497" s="39"/>
      <c r="V497" s="39"/>
      <c r="W497" s="39"/>
      <c r="X497" s="39"/>
      <c r="Y497" s="39"/>
    </row>
    <row r="498">
      <c r="A498" s="353"/>
      <c r="B498" s="352"/>
      <c r="C498" s="354"/>
      <c r="D498" s="352"/>
      <c r="E498" s="302"/>
      <c r="N498" s="302"/>
      <c r="S498" s="326"/>
      <c r="T498" s="39"/>
      <c r="U498" s="39"/>
      <c r="V498" s="39"/>
      <c r="W498" s="39"/>
      <c r="X498" s="39"/>
      <c r="Y498" s="39"/>
    </row>
    <row r="499">
      <c r="A499" s="353"/>
      <c r="B499" s="352"/>
      <c r="C499" s="354"/>
      <c r="D499" s="352"/>
      <c r="E499" s="302"/>
      <c r="N499" s="302"/>
      <c r="S499" s="326"/>
      <c r="T499" s="39"/>
      <c r="U499" s="39"/>
      <c r="V499" s="39"/>
      <c r="W499" s="39"/>
      <c r="X499" s="39"/>
      <c r="Y499" s="39"/>
    </row>
    <row r="500">
      <c r="A500" s="353"/>
      <c r="B500" s="352"/>
      <c r="C500" s="354"/>
      <c r="D500" s="352"/>
      <c r="E500" s="302"/>
      <c r="N500" s="302"/>
      <c r="S500" s="326"/>
      <c r="T500" s="39"/>
      <c r="U500" s="39"/>
      <c r="V500" s="39"/>
      <c r="W500" s="39"/>
      <c r="X500" s="39"/>
      <c r="Y500" s="39"/>
    </row>
    <row r="501">
      <c r="A501" s="353"/>
      <c r="B501" s="352"/>
      <c r="C501" s="354"/>
      <c r="D501" s="352"/>
      <c r="E501" s="302"/>
      <c r="N501" s="302"/>
      <c r="S501" s="326"/>
      <c r="T501" s="39"/>
      <c r="U501" s="39"/>
      <c r="V501" s="39"/>
      <c r="W501" s="39"/>
      <c r="X501" s="39"/>
      <c r="Y501" s="39"/>
    </row>
    <row r="502">
      <c r="A502" s="353"/>
      <c r="B502" s="352"/>
      <c r="C502" s="354"/>
      <c r="D502" s="352"/>
      <c r="E502" s="302"/>
      <c r="N502" s="302"/>
      <c r="S502" s="326"/>
      <c r="T502" s="39"/>
      <c r="U502" s="39"/>
      <c r="V502" s="39"/>
      <c r="W502" s="39"/>
      <c r="X502" s="39"/>
      <c r="Y502" s="39"/>
    </row>
    <row r="503">
      <c r="A503" s="353"/>
      <c r="B503" s="352"/>
      <c r="C503" s="354"/>
      <c r="D503" s="352"/>
      <c r="E503" s="302"/>
      <c r="N503" s="302"/>
      <c r="S503" s="326"/>
      <c r="T503" s="39"/>
      <c r="U503" s="39"/>
      <c r="V503" s="39"/>
      <c r="W503" s="39"/>
      <c r="X503" s="39"/>
      <c r="Y503" s="39"/>
    </row>
    <row r="504">
      <c r="A504" s="353"/>
      <c r="B504" s="352"/>
      <c r="C504" s="354"/>
      <c r="D504" s="352"/>
      <c r="E504" s="302"/>
      <c r="N504" s="302"/>
      <c r="S504" s="326"/>
      <c r="T504" s="39"/>
      <c r="U504" s="39"/>
      <c r="V504" s="39"/>
      <c r="W504" s="39"/>
      <c r="X504" s="39"/>
      <c r="Y504" s="39"/>
    </row>
    <row r="505">
      <c r="A505" s="353"/>
      <c r="B505" s="352"/>
      <c r="C505" s="354"/>
      <c r="D505" s="352"/>
      <c r="E505" s="302"/>
      <c r="N505" s="302"/>
      <c r="S505" s="326"/>
      <c r="T505" s="39"/>
      <c r="U505" s="39"/>
      <c r="V505" s="39"/>
      <c r="W505" s="39"/>
      <c r="X505" s="39"/>
      <c r="Y505" s="39"/>
    </row>
    <row r="506">
      <c r="A506" s="353"/>
      <c r="B506" s="352"/>
      <c r="C506" s="354"/>
      <c r="D506" s="352"/>
      <c r="E506" s="302"/>
      <c r="N506" s="302"/>
      <c r="S506" s="326"/>
      <c r="T506" s="39"/>
      <c r="U506" s="39"/>
      <c r="V506" s="39"/>
      <c r="W506" s="39"/>
      <c r="X506" s="39"/>
      <c r="Y506" s="39"/>
    </row>
    <row r="507">
      <c r="A507" s="353"/>
      <c r="B507" s="352"/>
      <c r="C507" s="354"/>
      <c r="D507" s="352"/>
      <c r="E507" s="302"/>
      <c r="N507" s="302"/>
      <c r="S507" s="326"/>
      <c r="T507" s="39"/>
      <c r="U507" s="39"/>
      <c r="V507" s="39"/>
      <c r="W507" s="39"/>
      <c r="X507" s="39"/>
      <c r="Y507" s="39"/>
    </row>
    <row r="508">
      <c r="A508" s="353"/>
      <c r="B508" s="352"/>
      <c r="C508" s="354"/>
      <c r="D508" s="352"/>
      <c r="E508" s="302"/>
      <c r="N508" s="302"/>
      <c r="S508" s="326"/>
      <c r="T508" s="39"/>
      <c r="U508" s="39"/>
      <c r="V508" s="39"/>
      <c r="W508" s="39"/>
      <c r="X508" s="39"/>
      <c r="Y508" s="39"/>
    </row>
    <row r="509">
      <c r="A509" s="353"/>
      <c r="B509" s="352"/>
      <c r="C509" s="354"/>
      <c r="D509" s="352"/>
      <c r="E509" s="302"/>
      <c r="N509" s="302"/>
      <c r="S509" s="326"/>
      <c r="T509" s="39"/>
      <c r="U509" s="39"/>
      <c r="V509" s="39"/>
      <c r="W509" s="39"/>
      <c r="X509" s="39"/>
      <c r="Y509" s="39"/>
    </row>
    <row r="510">
      <c r="A510" s="353"/>
      <c r="B510" s="352"/>
      <c r="C510" s="354"/>
      <c r="D510" s="352"/>
      <c r="E510" s="302"/>
      <c r="N510" s="302"/>
      <c r="S510" s="326"/>
      <c r="T510" s="39"/>
      <c r="U510" s="39"/>
      <c r="V510" s="39"/>
      <c r="W510" s="39"/>
      <c r="X510" s="39"/>
      <c r="Y510" s="39"/>
    </row>
    <row r="511">
      <c r="A511" s="353"/>
      <c r="B511" s="352"/>
      <c r="C511" s="354"/>
      <c r="D511" s="352"/>
      <c r="E511" s="302"/>
      <c r="N511" s="302"/>
      <c r="S511" s="326"/>
      <c r="T511" s="39"/>
      <c r="U511" s="39"/>
      <c r="V511" s="39"/>
      <c r="W511" s="39"/>
      <c r="X511" s="39"/>
      <c r="Y511" s="39"/>
    </row>
    <row r="512">
      <c r="A512" s="353"/>
      <c r="B512" s="352"/>
      <c r="C512" s="354"/>
      <c r="D512" s="352"/>
      <c r="E512" s="302"/>
      <c r="N512" s="302"/>
      <c r="S512" s="326"/>
      <c r="T512" s="39"/>
      <c r="U512" s="39"/>
      <c r="V512" s="39"/>
      <c r="W512" s="39"/>
      <c r="X512" s="39"/>
      <c r="Y512" s="39"/>
    </row>
    <row r="513">
      <c r="A513" s="353"/>
      <c r="B513" s="352"/>
      <c r="C513" s="354"/>
      <c r="D513" s="352"/>
      <c r="E513" s="302"/>
      <c r="N513" s="302"/>
      <c r="S513" s="326"/>
      <c r="T513" s="39"/>
      <c r="U513" s="39"/>
      <c r="V513" s="39"/>
      <c r="W513" s="39"/>
      <c r="X513" s="39"/>
      <c r="Y513" s="39"/>
    </row>
    <row r="514">
      <c r="A514" s="353"/>
      <c r="B514" s="352"/>
      <c r="C514" s="354"/>
      <c r="D514" s="352"/>
      <c r="E514" s="302"/>
      <c r="N514" s="302"/>
      <c r="S514" s="326"/>
      <c r="T514" s="39"/>
      <c r="U514" s="39"/>
      <c r="V514" s="39"/>
      <c r="W514" s="39"/>
      <c r="X514" s="39"/>
      <c r="Y514" s="39"/>
    </row>
    <row r="515">
      <c r="A515" s="353"/>
      <c r="B515" s="352"/>
      <c r="C515" s="354"/>
      <c r="D515" s="352"/>
      <c r="E515" s="302"/>
      <c r="N515" s="302"/>
      <c r="S515" s="326"/>
      <c r="T515" s="39"/>
      <c r="U515" s="39"/>
      <c r="V515" s="39"/>
      <c r="W515" s="39"/>
      <c r="X515" s="39"/>
      <c r="Y515" s="39"/>
    </row>
    <row r="516">
      <c r="A516" s="353"/>
      <c r="B516" s="352"/>
      <c r="C516" s="354"/>
      <c r="D516" s="352"/>
      <c r="E516" s="302"/>
      <c r="N516" s="302"/>
      <c r="S516" s="326"/>
      <c r="T516" s="39"/>
      <c r="U516" s="39"/>
      <c r="V516" s="39"/>
      <c r="W516" s="39"/>
      <c r="X516" s="39"/>
      <c r="Y516" s="39"/>
    </row>
    <row r="517">
      <c r="A517" s="353"/>
      <c r="B517" s="352"/>
      <c r="C517" s="354"/>
      <c r="D517" s="352"/>
      <c r="E517" s="302"/>
      <c r="N517" s="302"/>
      <c r="S517" s="326"/>
      <c r="T517" s="39"/>
      <c r="U517" s="39"/>
      <c r="V517" s="39"/>
      <c r="W517" s="39"/>
      <c r="X517" s="39"/>
      <c r="Y517" s="39"/>
    </row>
    <row r="518">
      <c r="A518" s="353"/>
      <c r="B518" s="352"/>
      <c r="C518" s="354"/>
      <c r="D518" s="352"/>
      <c r="E518" s="302"/>
      <c r="N518" s="302"/>
      <c r="S518" s="326"/>
      <c r="T518" s="39"/>
      <c r="U518" s="39"/>
      <c r="V518" s="39"/>
      <c r="W518" s="39"/>
      <c r="X518" s="39"/>
      <c r="Y518" s="39"/>
    </row>
    <row r="519">
      <c r="A519" s="353"/>
      <c r="B519" s="352"/>
      <c r="C519" s="354"/>
      <c r="D519" s="352"/>
      <c r="E519" s="302"/>
      <c r="N519" s="302"/>
      <c r="S519" s="326"/>
      <c r="T519" s="39"/>
      <c r="U519" s="39"/>
      <c r="V519" s="39"/>
      <c r="W519" s="39"/>
      <c r="X519" s="39"/>
      <c r="Y519" s="39"/>
    </row>
    <row r="520">
      <c r="A520" s="353"/>
      <c r="B520" s="352"/>
      <c r="C520" s="354"/>
      <c r="D520" s="352"/>
      <c r="E520" s="302"/>
      <c r="N520" s="302"/>
      <c r="S520" s="326"/>
      <c r="T520" s="39"/>
      <c r="U520" s="39"/>
      <c r="V520" s="39"/>
      <c r="W520" s="39"/>
      <c r="X520" s="39"/>
      <c r="Y520" s="39"/>
    </row>
    <row r="521">
      <c r="A521" s="353"/>
      <c r="B521" s="352"/>
      <c r="C521" s="354"/>
      <c r="D521" s="352"/>
      <c r="E521" s="302"/>
      <c r="N521" s="302"/>
      <c r="S521" s="326"/>
      <c r="T521" s="39"/>
      <c r="U521" s="39"/>
      <c r="V521" s="39"/>
      <c r="W521" s="39"/>
      <c r="X521" s="39"/>
      <c r="Y521" s="39"/>
    </row>
    <row r="522">
      <c r="A522" s="353"/>
      <c r="B522" s="352"/>
      <c r="C522" s="354"/>
      <c r="D522" s="352"/>
      <c r="E522" s="302"/>
      <c r="N522" s="302"/>
      <c r="S522" s="326"/>
      <c r="T522" s="39"/>
      <c r="U522" s="39"/>
      <c r="V522" s="39"/>
      <c r="W522" s="39"/>
      <c r="X522" s="39"/>
      <c r="Y522" s="39"/>
    </row>
    <row r="523">
      <c r="A523" s="353"/>
      <c r="B523" s="352"/>
      <c r="C523" s="354"/>
      <c r="D523" s="352"/>
      <c r="E523" s="302"/>
      <c r="N523" s="302"/>
      <c r="S523" s="326"/>
      <c r="T523" s="39"/>
      <c r="U523" s="39"/>
      <c r="V523" s="39"/>
      <c r="W523" s="39"/>
      <c r="X523" s="39"/>
      <c r="Y523" s="39"/>
    </row>
    <row r="524">
      <c r="A524" s="353"/>
      <c r="B524" s="352"/>
      <c r="C524" s="354"/>
      <c r="D524" s="352"/>
      <c r="E524" s="302"/>
      <c r="N524" s="302"/>
      <c r="S524" s="326"/>
      <c r="T524" s="39"/>
      <c r="U524" s="39"/>
      <c r="V524" s="39"/>
      <c r="W524" s="39"/>
      <c r="X524" s="39"/>
      <c r="Y524" s="39"/>
    </row>
    <row r="525">
      <c r="A525" s="353"/>
      <c r="B525" s="352"/>
      <c r="C525" s="354"/>
      <c r="D525" s="352"/>
      <c r="E525" s="302"/>
      <c r="N525" s="302"/>
      <c r="S525" s="326"/>
      <c r="T525" s="39"/>
      <c r="U525" s="39"/>
      <c r="V525" s="39"/>
      <c r="W525" s="39"/>
      <c r="X525" s="39"/>
      <c r="Y525" s="39"/>
    </row>
    <row r="526">
      <c r="A526" s="353"/>
      <c r="B526" s="352"/>
      <c r="C526" s="354"/>
      <c r="D526" s="352"/>
      <c r="E526" s="302"/>
      <c r="N526" s="302"/>
      <c r="S526" s="326"/>
      <c r="T526" s="39"/>
      <c r="U526" s="39"/>
      <c r="V526" s="39"/>
      <c r="W526" s="39"/>
      <c r="X526" s="39"/>
      <c r="Y526" s="39"/>
    </row>
    <row r="527">
      <c r="A527" s="353"/>
      <c r="B527" s="352"/>
      <c r="C527" s="354"/>
      <c r="D527" s="352"/>
      <c r="E527" s="302"/>
      <c r="N527" s="302"/>
      <c r="S527" s="326"/>
      <c r="T527" s="39"/>
      <c r="U527" s="39"/>
      <c r="V527" s="39"/>
      <c r="W527" s="39"/>
      <c r="X527" s="39"/>
      <c r="Y527" s="39"/>
    </row>
    <row r="528">
      <c r="A528" s="353"/>
      <c r="B528" s="352"/>
      <c r="C528" s="354"/>
      <c r="D528" s="352"/>
      <c r="E528" s="302"/>
      <c r="N528" s="302"/>
      <c r="S528" s="326"/>
      <c r="T528" s="39"/>
      <c r="U528" s="39"/>
      <c r="V528" s="39"/>
      <c r="W528" s="39"/>
      <c r="X528" s="39"/>
      <c r="Y528" s="39"/>
    </row>
    <row r="529">
      <c r="A529" s="353"/>
      <c r="B529" s="352"/>
      <c r="C529" s="354"/>
      <c r="D529" s="352"/>
      <c r="E529" s="302"/>
      <c r="N529" s="302"/>
      <c r="S529" s="326"/>
      <c r="T529" s="39"/>
      <c r="U529" s="39"/>
      <c r="V529" s="39"/>
      <c r="W529" s="39"/>
      <c r="X529" s="39"/>
      <c r="Y529" s="39"/>
    </row>
    <row r="530">
      <c r="A530" s="353"/>
      <c r="B530" s="352"/>
      <c r="C530" s="354"/>
      <c r="D530" s="352"/>
      <c r="E530" s="302"/>
      <c r="N530" s="302"/>
      <c r="S530" s="326"/>
      <c r="T530" s="39"/>
      <c r="U530" s="39"/>
      <c r="V530" s="39"/>
      <c r="W530" s="39"/>
      <c r="X530" s="39"/>
      <c r="Y530" s="39"/>
    </row>
    <row r="531">
      <c r="A531" s="353"/>
      <c r="B531" s="352"/>
      <c r="C531" s="354"/>
      <c r="D531" s="352"/>
      <c r="E531" s="302"/>
      <c r="N531" s="302"/>
      <c r="S531" s="326"/>
      <c r="T531" s="39"/>
      <c r="U531" s="39"/>
      <c r="V531" s="39"/>
      <c r="W531" s="39"/>
      <c r="X531" s="39"/>
      <c r="Y531" s="39"/>
    </row>
    <row r="532">
      <c r="A532" s="353"/>
      <c r="B532" s="352"/>
      <c r="C532" s="354"/>
      <c r="D532" s="352"/>
      <c r="E532" s="302"/>
      <c r="N532" s="302"/>
      <c r="S532" s="326"/>
      <c r="T532" s="39"/>
      <c r="U532" s="39"/>
      <c r="V532" s="39"/>
      <c r="W532" s="39"/>
      <c r="X532" s="39"/>
      <c r="Y532" s="39"/>
    </row>
    <row r="533">
      <c r="A533" s="353"/>
      <c r="B533" s="352"/>
      <c r="C533" s="354"/>
      <c r="D533" s="352"/>
      <c r="E533" s="302"/>
      <c r="N533" s="302"/>
      <c r="S533" s="326"/>
      <c r="T533" s="39"/>
      <c r="U533" s="39"/>
      <c r="V533" s="39"/>
      <c r="W533" s="39"/>
      <c r="X533" s="39"/>
      <c r="Y533" s="39"/>
    </row>
    <row r="534">
      <c r="A534" s="353"/>
      <c r="B534" s="352"/>
      <c r="C534" s="354"/>
      <c r="D534" s="352"/>
      <c r="E534" s="302"/>
      <c r="N534" s="302"/>
      <c r="S534" s="326"/>
      <c r="T534" s="39"/>
      <c r="U534" s="39"/>
      <c r="V534" s="39"/>
      <c r="W534" s="39"/>
      <c r="X534" s="39"/>
      <c r="Y534" s="39"/>
    </row>
    <row r="535">
      <c r="A535" s="353"/>
      <c r="B535" s="352"/>
      <c r="C535" s="354"/>
      <c r="D535" s="352"/>
      <c r="E535" s="302"/>
      <c r="N535" s="302"/>
      <c r="S535" s="326"/>
      <c r="T535" s="39"/>
      <c r="U535" s="39"/>
      <c r="V535" s="39"/>
      <c r="W535" s="39"/>
      <c r="X535" s="39"/>
      <c r="Y535" s="39"/>
    </row>
    <row r="536">
      <c r="A536" s="353"/>
      <c r="B536" s="352"/>
      <c r="C536" s="354"/>
      <c r="D536" s="352"/>
      <c r="E536" s="302"/>
      <c r="N536" s="302"/>
      <c r="S536" s="326"/>
      <c r="T536" s="39"/>
      <c r="U536" s="39"/>
      <c r="V536" s="39"/>
      <c r="W536" s="39"/>
      <c r="X536" s="39"/>
      <c r="Y536" s="39"/>
    </row>
    <row r="537">
      <c r="A537" s="353"/>
      <c r="B537" s="352"/>
      <c r="C537" s="354"/>
      <c r="D537" s="352"/>
      <c r="E537" s="302"/>
      <c r="N537" s="302"/>
      <c r="S537" s="326"/>
      <c r="T537" s="39"/>
      <c r="U537" s="39"/>
      <c r="V537" s="39"/>
      <c r="W537" s="39"/>
      <c r="X537" s="39"/>
      <c r="Y537" s="39"/>
    </row>
    <row r="538">
      <c r="A538" s="353"/>
      <c r="B538" s="352"/>
      <c r="C538" s="354"/>
      <c r="D538" s="352"/>
      <c r="E538" s="302"/>
      <c r="N538" s="302"/>
      <c r="S538" s="326"/>
      <c r="T538" s="39"/>
      <c r="U538" s="39"/>
      <c r="V538" s="39"/>
      <c r="W538" s="39"/>
      <c r="X538" s="39"/>
      <c r="Y538" s="39"/>
    </row>
    <row r="539">
      <c r="A539" s="353"/>
      <c r="B539" s="352"/>
      <c r="C539" s="354"/>
      <c r="D539" s="352"/>
      <c r="E539" s="302"/>
      <c r="N539" s="302"/>
      <c r="S539" s="326"/>
      <c r="T539" s="39"/>
      <c r="U539" s="39"/>
      <c r="V539" s="39"/>
      <c r="W539" s="39"/>
      <c r="X539" s="39"/>
      <c r="Y539" s="39"/>
    </row>
    <row r="540">
      <c r="A540" s="353"/>
      <c r="B540" s="352"/>
      <c r="C540" s="354"/>
      <c r="D540" s="355"/>
      <c r="E540" s="302"/>
      <c r="N540" s="302"/>
      <c r="S540" s="326"/>
      <c r="T540" s="39"/>
      <c r="U540" s="39"/>
      <c r="V540" s="39"/>
      <c r="W540" s="39"/>
      <c r="X540" s="39"/>
      <c r="Y540" s="39"/>
    </row>
    <row r="541">
      <c r="A541" s="353"/>
      <c r="B541" s="352"/>
      <c r="C541" s="354"/>
      <c r="D541" s="355"/>
      <c r="E541" s="302"/>
      <c r="N541" s="302"/>
      <c r="S541" s="326"/>
      <c r="T541" s="39"/>
      <c r="U541" s="39"/>
      <c r="V541" s="39"/>
      <c r="W541" s="39"/>
      <c r="X541" s="39"/>
      <c r="Y541" s="39"/>
    </row>
    <row r="542">
      <c r="A542" s="353"/>
      <c r="B542" s="352"/>
      <c r="C542" s="354"/>
      <c r="D542" s="355"/>
      <c r="E542" s="302"/>
      <c r="N542" s="302"/>
      <c r="S542" s="326"/>
      <c r="T542" s="39"/>
      <c r="U542" s="39"/>
      <c r="V542" s="39"/>
      <c r="W542" s="39"/>
      <c r="X542" s="39"/>
      <c r="Y542" s="39"/>
    </row>
    <row r="543">
      <c r="A543" s="353"/>
      <c r="B543" s="352"/>
      <c r="C543" s="354"/>
      <c r="D543" s="355"/>
      <c r="E543" s="302"/>
      <c r="N543" s="302"/>
      <c r="S543" s="326"/>
      <c r="T543" s="39"/>
      <c r="U543" s="39"/>
      <c r="V543" s="39"/>
      <c r="W543" s="39"/>
      <c r="X543" s="39"/>
      <c r="Y543" s="39"/>
    </row>
    <row r="544">
      <c r="A544" s="353"/>
      <c r="B544" s="352"/>
      <c r="C544" s="354"/>
      <c r="D544" s="355"/>
      <c r="E544" s="302"/>
      <c r="N544" s="302"/>
      <c r="S544" s="326"/>
      <c r="T544" s="39"/>
      <c r="U544" s="39"/>
      <c r="V544" s="39"/>
      <c r="W544" s="39"/>
      <c r="X544" s="39"/>
      <c r="Y544" s="39"/>
    </row>
    <row r="545">
      <c r="A545" s="353"/>
      <c r="B545" s="352"/>
      <c r="C545" s="354"/>
      <c r="D545" s="352"/>
      <c r="E545" s="302"/>
      <c r="N545" s="302"/>
      <c r="S545" s="326"/>
      <c r="T545" s="39"/>
      <c r="U545" s="39"/>
      <c r="V545" s="39"/>
      <c r="W545" s="39"/>
      <c r="X545" s="39"/>
      <c r="Y545" s="39"/>
    </row>
    <row r="546">
      <c r="A546" s="353"/>
      <c r="B546" s="352"/>
      <c r="C546" s="354"/>
      <c r="D546" s="352"/>
      <c r="E546" s="302"/>
      <c r="N546" s="302"/>
      <c r="S546" s="326"/>
      <c r="T546" s="39"/>
      <c r="U546" s="39"/>
      <c r="V546" s="39"/>
      <c r="W546" s="39"/>
      <c r="X546" s="39"/>
      <c r="Y546" s="39"/>
    </row>
    <row r="547">
      <c r="A547" s="353"/>
      <c r="B547" s="352"/>
      <c r="C547" s="354"/>
      <c r="D547" s="352"/>
      <c r="E547" s="302"/>
      <c r="N547" s="302"/>
      <c r="S547" s="326"/>
      <c r="T547" s="39"/>
      <c r="U547" s="39"/>
      <c r="V547" s="39"/>
      <c r="W547" s="39"/>
      <c r="X547" s="39"/>
      <c r="Y547" s="39"/>
    </row>
    <row r="548">
      <c r="A548" s="353"/>
      <c r="B548" s="352"/>
      <c r="C548" s="354"/>
      <c r="D548" s="352"/>
      <c r="E548" s="302"/>
      <c r="N548" s="302"/>
      <c r="S548" s="326"/>
      <c r="T548" s="39"/>
      <c r="U548" s="39"/>
      <c r="V548" s="39"/>
      <c r="W548" s="39"/>
      <c r="X548" s="39"/>
      <c r="Y548" s="39"/>
    </row>
    <row r="549">
      <c r="A549" s="353"/>
      <c r="B549" s="352"/>
      <c r="C549" s="354"/>
      <c r="D549" s="355"/>
      <c r="E549" s="302"/>
      <c r="N549" s="302"/>
      <c r="S549" s="326"/>
      <c r="T549" s="39"/>
      <c r="U549" s="39"/>
      <c r="V549" s="39"/>
      <c r="W549" s="39"/>
      <c r="X549" s="39"/>
      <c r="Y549" s="39"/>
    </row>
    <row r="550">
      <c r="A550" s="353"/>
      <c r="B550" s="352"/>
      <c r="C550" s="354"/>
      <c r="D550" s="355"/>
      <c r="E550" s="302"/>
      <c r="N550" s="302"/>
      <c r="S550" s="326"/>
      <c r="T550" s="39"/>
      <c r="U550" s="39"/>
      <c r="V550" s="39"/>
      <c r="W550" s="39"/>
      <c r="X550" s="39"/>
      <c r="Y550" s="39"/>
    </row>
    <row r="551">
      <c r="A551" s="353"/>
      <c r="B551" s="352"/>
      <c r="C551" s="354"/>
      <c r="D551" s="355"/>
      <c r="E551" s="302"/>
      <c r="N551" s="302"/>
      <c r="S551" s="326"/>
      <c r="T551" s="39"/>
      <c r="U551" s="39"/>
      <c r="V551" s="39"/>
      <c r="W551" s="39"/>
      <c r="X551" s="39"/>
      <c r="Y551" s="39"/>
    </row>
    <row r="552">
      <c r="A552" s="353"/>
      <c r="B552" s="352"/>
      <c r="C552" s="354"/>
      <c r="D552" s="355"/>
      <c r="E552" s="302"/>
      <c r="N552" s="302"/>
      <c r="S552" s="326"/>
      <c r="T552" s="39"/>
      <c r="U552" s="39"/>
      <c r="V552" s="39"/>
      <c r="W552" s="39"/>
      <c r="X552" s="39"/>
      <c r="Y552" s="39"/>
    </row>
    <row r="553">
      <c r="A553" s="353"/>
      <c r="B553" s="352"/>
      <c r="C553" s="354"/>
      <c r="D553" s="355"/>
      <c r="E553" s="302"/>
      <c r="N553" s="302"/>
      <c r="S553" s="326"/>
      <c r="T553" s="39"/>
      <c r="U553" s="39"/>
      <c r="V553" s="39"/>
      <c r="W553" s="39"/>
      <c r="X553" s="39"/>
      <c r="Y553" s="39"/>
    </row>
    <row r="554">
      <c r="A554" s="353"/>
      <c r="B554" s="352"/>
      <c r="C554" s="354"/>
      <c r="D554" s="355"/>
      <c r="E554" s="302"/>
      <c r="N554" s="302"/>
      <c r="S554" s="326"/>
      <c r="T554" s="39"/>
      <c r="U554" s="39"/>
      <c r="V554" s="39"/>
      <c r="W554" s="39"/>
      <c r="X554" s="39"/>
      <c r="Y554" s="39"/>
    </row>
    <row r="555">
      <c r="A555" s="353"/>
      <c r="B555" s="352"/>
      <c r="C555" s="354"/>
      <c r="D555" s="352"/>
      <c r="E555" s="302"/>
      <c r="N555" s="302"/>
      <c r="S555" s="326"/>
      <c r="T555" s="39"/>
      <c r="U555" s="39"/>
      <c r="V555" s="39"/>
      <c r="W555" s="39"/>
      <c r="X555" s="39"/>
      <c r="Y555" s="39"/>
    </row>
    <row r="556">
      <c r="A556" s="353"/>
      <c r="B556" s="352"/>
      <c r="C556" s="354"/>
      <c r="D556" s="352"/>
      <c r="E556" s="302"/>
      <c r="N556" s="302"/>
      <c r="S556" s="326"/>
      <c r="T556" s="39"/>
      <c r="U556" s="39"/>
      <c r="V556" s="39"/>
      <c r="W556" s="39"/>
      <c r="X556" s="39"/>
      <c r="Y556" s="39"/>
    </row>
    <row r="557">
      <c r="A557" s="353"/>
      <c r="B557" s="352"/>
      <c r="C557" s="354"/>
      <c r="D557" s="352"/>
      <c r="E557" s="302"/>
      <c r="N557" s="302"/>
      <c r="S557" s="326"/>
      <c r="T557" s="39"/>
      <c r="U557" s="39"/>
      <c r="V557" s="39"/>
      <c r="W557" s="39"/>
      <c r="X557" s="39"/>
      <c r="Y557" s="39"/>
    </row>
    <row r="558">
      <c r="A558" s="353"/>
      <c r="B558" s="352"/>
      <c r="C558" s="354"/>
      <c r="D558" s="352"/>
      <c r="E558" s="302"/>
      <c r="N558" s="302"/>
      <c r="S558" s="326"/>
      <c r="T558" s="39"/>
      <c r="U558" s="39"/>
      <c r="V558" s="39"/>
      <c r="W558" s="39"/>
      <c r="X558" s="39"/>
      <c r="Y558" s="39"/>
    </row>
    <row r="559">
      <c r="A559" s="353"/>
      <c r="B559" s="352"/>
      <c r="C559" s="354"/>
      <c r="D559" s="352"/>
      <c r="E559" s="302"/>
      <c r="N559" s="302"/>
      <c r="S559" s="326"/>
      <c r="T559" s="39"/>
      <c r="U559" s="39"/>
      <c r="V559" s="39"/>
      <c r="W559" s="39"/>
      <c r="X559" s="39"/>
      <c r="Y559" s="39"/>
    </row>
    <row r="560">
      <c r="A560" s="353"/>
      <c r="B560" s="352"/>
      <c r="C560" s="354"/>
      <c r="D560" s="352"/>
      <c r="E560" s="302"/>
      <c r="N560" s="302"/>
      <c r="S560" s="326"/>
      <c r="T560" s="39"/>
      <c r="U560" s="39"/>
      <c r="V560" s="39"/>
      <c r="W560" s="39"/>
      <c r="X560" s="39"/>
      <c r="Y560" s="39"/>
    </row>
    <row r="561">
      <c r="A561" s="353"/>
      <c r="B561" s="352"/>
      <c r="C561" s="354"/>
      <c r="D561" s="352"/>
      <c r="E561" s="302"/>
      <c r="N561" s="302"/>
      <c r="S561" s="326"/>
      <c r="T561" s="39"/>
      <c r="U561" s="39"/>
      <c r="V561" s="39"/>
      <c r="W561" s="39"/>
      <c r="X561" s="39"/>
      <c r="Y561" s="39"/>
    </row>
    <row r="562">
      <c r="A562" s="353"/>
      <c r="B562" s="352"/>
      <c r="C562" s="354"/>
      <c r="D562" s="355"/>
      <c r="E562" s="302"/>
      <c r="N562" s="302"/>
      <c r="S562" s="326"/>
      <c r="T562" s="39"/>
      <c r="U562" s="39"/>
      <c r="V562" s="39"/>
      <c r="W562" s="39"/>
      <c r="X562" s="39"/>
      <c r="Y562" s="39"/>
    </row>
    <row r="563">
      <c r="A563" s="353"/>
      <c r="B563" s="352"/>
      <c r="C563" s="354"/>
      <c r="D563" s="355"/>
      <c r="E563" s="302"/>
      <c r="N563" s="302"/>
      <c r="S563" s="326"/>
      <c r="T563" s="39"/>
      <c r="U563" s="39"/>
      <c r="V563" s="39"/>
      <c r="W563" s="39"/>
      <c r="X563" s="39"/>
      <c r="Y563" s="39"/>
    </row>
    <row r="564">
      <c r="A564" s="353"/>
      <c r="B564" s="352"/>
      <c r="C564" s="354"/>
      <c r="D564" s="355"/>
      <c r="E564" s="302"/>
      <c r="N564" s="302"/>
      <c r="S564" s="326"/>
      <c r="T564" s="39"/>
      <c r="U564" s="39"/>
      <c r="V564" s="39"/>
      <c r="W564" s="39"/>
      <c r="X564" s="39"/>
      <c r="Y564" s="39"/>
    </row>
    <row r="565">
      <c r="A565" s="353"/>
      <c r="B565" s="352"/>
      <c r="C565" s="354"/>
      <c r="D565" s="355"/>
      <c r="E565" s="302"/>
      <c r="N565" s="302"/>
      <c r="S565" s="326"/>
      <c r="T565" s="39"/>
      <c r="U565" s="39"/>
      <c r="V565" s="39"/>
      <c r="W565" s="39"/>
      <c r="X565" s="39"/>
      <c r="Y565" s="39"/>
    </row>
    <row r="566">
      <c r="A566" s="353"/>
      <c r="B566" s="352"/>
      <c r="C566" s="354"/>
      <c r="D566" s="352"/>
      <c r="E566" s="302"/>
      <c r="N566" s="302"/>
      <c r="S566" s="326"/>
      <c r="T566" s="39"/>
      <c r="U566" s="39"/>
      <c r="V566" s="39"/>
      <c r="W566" s="39"/>
      <c r="X566" s="39"/>
      <c r="Y566" s="39"/>
    </row>
    <row r="567">
      <c r="A567" s="353"/>
      <c r="B567" s="352"/>
      <c r="C567" s="354"/>
      <c r="D567" s="352"/>
      <c r="E567" s="302"/>
      <c r="N567" s="302"/>
      <c r="S567" s="326"/>
      <c r="T567" s="39"/>
      <c r="U567" s="39"/>
      <c r="V567" s="39"/>
      <c r="W567" s="39"/>
      <c r="X567" s="39"/>
      <c r="Y567" s="39"/>
    </row>
    <row r="568">
      <c r="A568" s="353"/>
      <c r="B568" s="352"/>
      <c r="C568" s="354"/>
      <c r="D568" s="352"/>
      <c r="E568" s="302"/>
      <c r="N568" s="302"/>
      <c r="S568" s="326"/>
      <c r="T568" s="39"/>
      <c r="U568" s="39"/>
      <c r="V568" s="39"/>
      <c r="W568" s="39"/>
      <c r="X568" s="39"/>
      <c r="Y568" s="39"/>
    </row>
    <row r="569">
      <c r="A569" s="353"/>
      <c r="B569" s="352"/>
      <c r="C569" s="354"/>
      <c r="D569" s="352"/>
      <c r="E569" s="302"/>
      <c r="N569" s="302"/>
      <c r="S569" s="326"/>
      <c r="T569" s="39"/>
      <c r="U569" s="39"/>
      <c r="V569" s="39"/>
      <c r="W569" s="39"/>
      <c r="X569" s="39"/>
      <c r="Y569" s="39"/>
    </row>
    <row r="570">
      <c r="A570" s="353"/>
      <c r="B570" s="352"/>
      <c r="C570" s="354"/>
      <c r="D570" s="352"/>
      <c r="E570" s="302"/>
      <c r="N570" s="302"/>
      <c r="S570" s="326"/>
      <c r="T570" s="39"/>
      <c r="U570" s="39"/>
      <c r="V570" s="39"/>
      <c r="W570" s="39"/>
      <c r="X570" s="39"/>
      <c r="Y570" s="39"/>
    </row>
    <row r="571">
      <c r="A571" s="353"/>
      <c r="B571" s="352"/>
      <c r="C571" s="354"/>
      <c r="D571" s="352"/>
      <c r="E571" s="302"/>
      <c r="N571" s="302"/>
      <c r="S571" s="326"/>
      <c r="T571" s="39"/>
      <c r="U571" s="39"/>
      <c r="V571" s="39"/>
      <c r="W571" s="39"/>
      <c r="X571" s="39"/>
      <c r="Y571" s="39"/>
    </row>
    <row r="572">
      <c r="A572" s="353"/>
      <c r="B572" s="352"/>
      <c r="C572" s="354"/>
      <c r="D572" s="352"/>
      <c r="E572" s="302"/>
      <c r="N572" s="302"/>
      <c r="S572" s="326"/>
      <c r="T572" s="39"/>
      <c r="U572" s="39"/>
      <c r="V572" s="39"/>
      <c r="W572" s="39"/>
      <c r="X572" s="39"/>
      <c r="Y572" s="39"/>
    </row>
    <row r="573">
      <c r="A573" s="353"/>
      <c r="B573" s="352"/>
      <c r="C573" s="354"/>
      <c r="D573" s="352"/>
      <c r="E573" s="302"/>
      <c r="N573" s="302"/>
      <c r="S573" s="326"/>
      <c r="T573" s="39"/>
      <c r="U573" s="39"/>
      <c r="V573" s="39"/>
      <c r="W573" s="39"/>
      <c r="X573" s="39"/>
      <c r="Y573" s="39"/>
    </row>
    <row r="574">
      <c r="A574" s="353"/>
      <c r="B574" s="352"/>
      <c r="C574" s="354"/>
      <c r="D574" s="352"/>
      <c r="E574" s="302"/>
      <c r="N574" s="302"/>
      <c r="S574" s="326"/>
      <c r="T574" s="39"/>
      <c r="U574" s="39"/>
      <c r="V574" s="39"/>
      <c r="W574" s="39"/>
      <c r="X574" s="39"/>
      <c r="Y574" s="39"/>
    </row>
    <row r="575">
      <c r="A575" s="353"/>
      <c r="B575" s="352"/>
      <c r="C575" s="354"/>
      <c r="D575" s="352"/>
      <c r="E575" s="302"/>
      <c r="N575" s="302"/>
      <c r="S575" s="326"/>
      <c r="T575" s="39"/>
      <c r="U575" s="39"/>
      <c r="V575" s="39"/>
      <c r="W575" s="39"/>
      <c r="X575" s="39"/>
      <c r="Y575" s="39"/>
    </row>
    <row r="576">
      <c r="A576" s="353"/>
      <c r="B576" s="352"/>
      <c r="C576" s="354"/>
      <c r="D576" s="352"/>
      <c r="E576" s="302"/>
      <c r="N576" s="302"/>
      <c r="S576" s="326"/>
      <c r="T576" s="39"/>
      <c r="U576" s="39"/>
      <c r="V576" s="39"/>
      <c r="W576" s="39"/>
      <c r="X576" s="39"/>
      <c r="Y576" s="39"/>
    </row>
    <row r="577">
      <c r="A577" s="353"/>
      <c r="B577" s="352"/>
      <c r="C577" s="354"/>
      <c r="D577" s="352"/>
      <c r="E577" s="302"/>
      <c r="N577" s="302"/>
      <c r="S577" s="326"/>
      <c r="T577" s="39"/>
      <c r="U577" s="39"/>
      <c r="V577" s="39"/>
      <c r="W577" s="39"/>
      <c r="X577" s="39"/>
      <c r="Y577" s="39"/>
    </row>
    <row r="578">
      <c r="A578" s="353"/>
      <c r="B578" s="352"/>
      <c r="C578" s="354"/>
      <c r="D578" s="352"/>
      <c r="E578" s="302"/>
      <c r="N578" s="302"/>
      <c r="S578" s="326"/>
      <c r="T578" s="39"/>
      <c r="U578" s="39"/>
      <c r="V578" s="39"/>
      <c r="W578" s="39"/>
      <c r="X578" s="39"/>
      <c r="Y578" s="39"/>
    </row>
    <row r="579">
      <c r="A579" s="353"/>
      <c r="B579" s="352"/>
      <c r="C579" s="354"/>
      <c r="D579" s="352"/>
      <c r="E579" s="302"/>
      <c r="N579" s="302"/>
      <c r="S579" s="326"/>
      <c r="T579" s="39"/>
      <c r="U579" s="39"/>
      <c r="V579" s="39"/>
      <c r="W579" s="39"/>
      <c r="X579" s="39"/>
      <c r="Y579" s="39"/>
    </row>
    <row r="580">
      <c r="A580" s="353"/>
      <c r="B580" s="352"/>
      <c r="C580" s="354"/>
      <c r="D580" s="352"/>
      <c r="E580" s="302"/>
      <c r="N580" s="302"/>
      <c r="S580" s="326"/>
      <c r="T580" s="39"/>
      <c r="U580" s="39"/>
      <c r="V580" s="39"/>
      <c r="W580" s="39"/>
      <c r="X580" s="39"/>
      <c r="Y580" s="39"/>
    </row>
    <row r="581">
      <c r="A581" s="353"/>
      <c r="B581" s="352"/>
      <c r="C581" s="354"/>
      <c r="D581" s="352"/>
      <c r="E581" s="302"/>
      <c r="N581" s="302"/>
      <c r="S581" s="326"/>
      <c r="T581" s="39"/>
      <c r="U581" s="39"/>
      <c r="V581" s="39"/>
      <c r="W581" s="39"/>
      <c r="X581" s="39"/>
      <c r="Y581" s="39"/>
    </row>
    <row r="582">
      <c r="A582" s="353"/>
      <c r="B582" s="352"/>
      <c r="C582" s="354"/>
      <c r="D582" s="352"/>
      <c r="E582" s="302"/>
      <c r="N582" s="302"/>
      <c r="S582" s="326"/>
      <c r="T582" s="39"/>
      <c r="U582" s="39"/>
      <c r="V582" s="39"/>
      <c r="W582" s="39"/>
      <c r="X582" s="39"/>
      <c r="Y582" s="39"/>
    </row>
    <row r="583">
      <c r="A583" s="353"/>
      <c r="B583" s="352"/>
      <c r="C583" s="354"/>
      <c r="D583" s="352"/>
      <c r="E583" s="302"/>
      <c r="N583" s="302"/>
      <c r="S583" s="326"/>
      <c r="T583" s="39"/>
      <c r="U583" s="39"/>
      <c r="V583" s="39"/>
      <c r="W583" s="39"/>
      <c r="X583" s="39"/>
      <c r="Y583" s="39"/>
    </row>
    <row r="584">
      <c r="A584" s="353"/>
      <c r="B584" s="352"/>
      <c r="C584" s="354"/>
      <c r="D584" s="352"/>
      <c r="E584" s="302"/>
      <c r="N584" s="302"/>
      <c r="S584" s="326"/>
      <c r="T584" s="39"/>
      <c r="U584" s="39"/>
      <c r="V584" s="39"/>
      <c r="W584" s="39"/>
      <c r="X584" s="39"/>
      <c r="Y584" s="39"/>
    </row>
    <row r="585">
      <c r="A585" s="353"/>
      <c r="B585" s="352"/>
      <c r="C585" s="354"/>
      <c r="D585" s="352"/>
      <c r="E585" s="302"/>
      <c r="N585" s="302"/>
      <c r="S585" s="326"/>
      <c r="T585" s="39"/>
      <c r="U585" s="39"/>
      <c r="V585" s="39"/>
      <c r="W585" s="39"/>
      <c r="X585" s="39"/>
      <c r="Y585" s="39"/>
    </row>
    <row r="586">
      <c r="A586" s="353"/>
      <c r="B586" s="352"/>
      <c r="C586" s="354"/>
      <c r="D586" s="352"/>
      <c r="E586" s="302"/>
      <c r="N586" s="302"/>
      <c r="S586" s="326"/>
      <c r="T586" s="39"/>
      <c r="U586" s="39"/>
      <c r="V586" s="39"/>
      <c r="W586" s="39"/>
      <c r="X586" s="39"/>
      <c r="Y586" s="39"/>
    </row>
    <row r="587">
      <c r="A587" s="353"/>
      <c r="B587" s="352"/>
      <c r="C587" s="354"/>
      <c r="D587" s="352"/>
      <c r="E587" s="302"/>
      <c r="N587" s="302"/>
      <c r="S587" s="326"/>
      <c r="T587" s="39"/>
      <c r="U587" s="39"/>
      <c r="V587" s="39"/>
      <c r="W587" s="39"/>
      <c r="X587" s="39"/>
      <c r="Y587" s="39"/>
    </row>
    <row r="588">
      <c r="A588" s="353"/>
      <c r="B588" s="352"/>
      <c r="C588" s="354"/>
      <c r="D588" s="352"/>
      <c r="E588" s="302"/>
      <c r="N588" s="302"/>
      <c r="S588" s="326"/>
      <c r="T588" s="39"/>
      <c r="U588" s="39"/>
      <c r="V588" s="39"/>
      <c r="W588" s="39"/>
      <c r="X588" s="39"/>
      <c r="Y588" s="39"/>
    </row>
    <row r="589">
      <c r="A589" s="353"/>
      <c r="B589" s="352"/>
      <c r="C589" s="354"/>
      <c r="D589" s="352"/>
      <c r="E589" s="302"/>
      <c r="N589" s="302"/>
      <c r="S589" s="326"/>
      <c r="T589" s="39"/>
      <c r="U589" s="39"/>
      <c r="V589" s="39"/>
      <c r="W589" s="39"/>
      <c r="X589" s="39"/>
      <c r="Y589" s="39"/>
    </row>
    <row r="590">
      <c r="A590" s="353"/>
      <c r="B590" s="352"/>
      <c r="C590" s="354"/>
      <c r="D590" s="352"/>
      <c r="E590" s="302"/>
      <c r="N590" s="302"/>
      <c r="S590" s="326"/>
      <c r="T590" s="39"/>
      <c r="U590" s="39"/>
      <c r="V590" s="39"/>
      <c r="W590" s="39"/>
      <c r="X590" s="39"/>
      <c r="Y590" s="39"/>
    </row>
    <row r="591">
      <c r="A591" s="353"/>
      <c r="B591" s="352"/>
      <c r="C591" s="354"/>
      <c r="D591" s="352"/>
      <c r="E591" s="302"/>
      <c r="N591" s="302"/>
      <c r="S591" s="326"/>
      <c r="T591" s="39"/>
      <c r="U591" s="39"/>
      <c r="V591" s="39"/>
      <c r="W591" s="39"/>
      <c r="X591" s="39"/>
      <c r="Y591" s="39"/>
    </row>
    <row r="592">
      <c r="A592" s="353"/>
      <c r="B592" s="352"/>
      <c r="C592" s="354"/>
      <c r="D592" s="352"/>
      <c r="E592" s="302"/>
      <c r="N592" s="302"/>
      <c r="S592" s="326"/>
      <c r="T592" s="39"/>
      <c r="U592" s="39"/>
      <c r="V592" s="39"/>
      <c r="W592" s="39"/>
      <c r="X592" s="39"/>
      <c r="Y592" s="39"/>
    </row>
    <row r="593">
      <c r="A593" s="353"/>
      <c r="B593" s="352"/>
      <c r="C593" s="354"/>
      <c r="D593" s="352"/>
      <c r="E593" s="302"/>
      <c r="N593" s="302"/>
      <c r="S593" s="326"/>
      <c r="T593" s="39"/>
      <c r="U593" s="39"/>
      <c r="V593" s="39"/>
      <c r="W593" s="39"/>
      <c r="X593" s="39"/>
      <c r="Y593" s="39"/>
    </row>
    <row r="594">
      <c r="A594" s="353"/>
      <c r="B594" s="352"/>
      <c r="C594" s="354"/>
      <c r="D594" s="352"/>
      <c r="E594" s="302"/>
      <c r="N594" s="302"/>
      <c r="S594" s="326"/>
      <c r="T594" s="39"/>
      <c r="U594" s="39"/>
      <c r="V594" s="39"/>
      <c r="W594" s="39"/>
      <c r="X594" s="39"/>
      <c r="Y594" s="39"/>
    </row>
    <row r="595">
      <c r="A595" s="353"/>
      <c r="B595" s="352"/>
      <c r="C595" s="354"/>
      <c r="D595" s="352"/>
      <c r="E595" s="302"/>
      <c r="N595" s="302"/>
      <c r="S595" s="326"/>
      <c r="T595" s="39"/>
      <c r="U595" s="39"/>
      <c r="V595" s="39"/>
      <c r="W595" s="39"/>
      <c r="X595" s="39"/>
      <c r="Y595" s="39"/>
    </row>
    <row r="596">
      <c r="A596" s="353"/>
      <c r="B596" s="352"/>
      <c r="C596" s="354"/>
      <c r="D596" s="352"/>
      <c r="E596" s="302"/>
      <c r="N596" s="302"/>
      <c r="S596" s="326"/>
      <c r="T596" s="39"/>
      <c r="U596" s="39"/>
      <c r="V596" s="39"/>
      <c r="W596" s="39"/>
      <c r="X596" s="39"/>
      <c r="Y596" s="39"/>
    </row>
    <row r="597">
      <c r="A597" s="353"/>
      <c r="B597" s="352"/>
      <c r="C597" s="354"/>
      <c r="D597" s="352"/>
      <c r="E597" s="302"/>
      <c r="N597" s="302"/>
      <c r="S597" s="326"/>
      <c r="T597" s="39"/>
      <c r="U597" s="39"/>
      <c r="V597" s="39"/>
      <c r="W597" s="39"/>
      <c r="X597" s="39"/>
      <c r="Y597" s="39"/>
    </row>
    <row r="598">
      <c r="A598" s="353"/>
      <c r="B598" s="352"/>
      <c r="C598" s="354"/>
      <c r="D598" s="352"/>
      <c r="E598" s="302"/>
      <c r="N598" s="302"/>
      <c r="S598" s="326"/>
      <c r="T598" s="39"/>
      <c r="U598" s="39"/>
      <c r="V598" s="39"/>
      <c r="W598" s="39"/>
      <c r="X598" s="39"/>
      <c r="Y598" s="39"/>
    </row>
    <row r="599">
      <c r="A599" s="353"/>
      <c r="B599" s="352"/>
      <c r="C599" s="354"/>
      <c r="D599" s="352"/>
      <c r="E599" s="302"/>
      <c r="N599" s="302"/>
      <c r="S599" s="326"/>
      <c r="T599" s="39"/>
      <c r="U599" s="39"/>
      <c r="V599" s="39"/>
      <c r="W599" s="39"/>
      <c r="X599" s="39"/>
      <c r="Y599" s="39"/>
    </row>
    <row r="600">
      <c r="A600" s="353"/>
      <c r="B600" s="352"/>
      <c r="C600" s="354"/>
      <c r="D600" s="352"/>
      <c r="E600" s="302"/>
      <c r="N600" s="302"/>
      <c r="S600" s="326"/>
      <c r="T600" s="39"/>
      <c r="U600" s="39"/>
      <c r="V600" s="39"/>
      <c r="W600" s="39"/>
      <c r="X600" s="39"/>
      <c r="Y600" s="39"/>
    </row>
    <row r="601">
      <c r="A601" s="353"/>
      <c r="B601" s="352"/>
      <c r="C601" s="354"/>
      <c r="D601" s="352"/>
      <c r="E601" s="302"/>
      <c r="N601" s="302"/>
      <c r="S601" s="326"/>
      <c r="T601" s="39"/>
      <c r="U601" s="39"/>
      <c r="V601" s="39"/>
      <c r="W601" s="39"/>
      <c r="X601" s="39"/>
      <c r="Y601" s="39"/>
    </row>
    <row r="602">
      <c r="A602" s="353"/>
      <c r="B602" s="352"/>
      <c r="C602" s="354"/>
      <c r="D602" s="352"/>
      <c r="E602" s="302"/>
      <c r="N602" s="302"/>
      <c r="S602" s="326"/>
      <c r="T602" s="39"/>
      <c r="U602" s="39"/>
      <c r="V602" s="39"/>
      <c r="W602" s="39"/>
      <c r="X602" s="39"/>
      <c r="Y602" s="39"/>
    </row>
    <row r="603">
      <c r="A603" s="353"/>
      <c r="B603" s="352"/>
      <c r="C603" s="354"/>
      <c r="D603" s="352"/>
      <c r="E603" s="302"/>
      <c r="N603" s="302"/>
      <c r="S603" s="326"/>
      <c r="T603" s="39"/>
      <c r="U603" s="39"/>
      <c r="V603" s="39"/>
      <c r="W603" s="39"/>
      <c r="X603" s="39"/>
      <c r="Y603" s="39"/>
    </row>
    <row r="604">
      <c r="A604" s="353"/>
      <c r="B604" s="352"/>
      <c r="C604" s="354"/>
      <c r="D604" s="352"/>
      <c r="E604" s="302"/>
      <c r="N604" s="302"/>
      <c r="S604" s="326"/>
      <c r="T604" s="39"/>
      <c r="U604" s="39"/>
      <c r="V604" s="39"/>
      <c r="W604" s="39"/>
      <c r="X604" s="39"/>
      <c r="Y604" s="39"/>
    </row>
    <row r="605">
      <c r="A605" s="353"/>
      <c r="B605" s="352"/>
      <c r="C605" s="354"/>
      <c r="D605" s="352"/>
      <c r="E605" s="302"/>
      <c r="N605" s="302"/>
      <c r="S605" s="326"/>
      <c r="T605" s="39"/>
      <c r="U605" s="39"/>
      <c r="V605" s="39"/>
      <c r="W605" s="39"/>
      <c r="X605" s="39"/>
      <c r="Y605" s="39"/>
    </row>
    <row r="606">
      <c r="A606" s="353"/>
      <c r="B606" s="352"/>
      <c r="C606" s="354"/>
      <c r="D606" s="352"/>
      <c r="E606" s="302"/>
      <c r="N606" s="302"/>
      <c r="S606" s="326"/>
      <c r="T606" s="39"/>
      <c r="U606" s="39"/>
      <c r="V606" s="39"/>
      <c r="W606" s="39"/>
      <c r="X606" s="39"/>
      <c r="Y606" s="39"/>
    </row>
    <row r="607">
      <c r="A607" s="353"/>
      <c r="B607" s="352"/>
      <c r="C607" s="354"/>
      <c r="D607" s="352"/>
      <c r="E607" s="302"/>
      <c r="N607" s="302"/>
      <c r="S607" s="326"/>
      <c r="T607" s="39"/>
      <c r="U607" s="39"/>
      <c r="V607" s="39"/>
      <c r="W607" s="39"/>
      <c r="X607" s="39"/>
      <c r="Y607" s="39"/>
    </row>
    <row r="608">
      <c r="A608" s="353"/>
      <c r="B608" s="352"/>
      <c r="C608" s="354"/>
      <c r="D608" s="352"/>
      <c r="E608" s="302"/>
      <c r="N608" s="302"/>
      <c r="S608" s="326"/>
      <c r="T608" s="39"/>
      <c r="U608" s="39"/>
      <c r="V608" s="39"/>
      <c r="W608" s="39"/>
      <c r="X608" s="39"/>
      <c r="Y608" s="39"/>
    </row>
    <row r="609">
      <c r="A609" s="353"/>
      <c r="B609" s="352"/>
      <c r="C609" s="354"/>
      <c r="D609" s="352"/>
      <c r="E609" s="302"/>
      <c r="N609" s="302"/>
      <c r="S609" s="326"/>
      <c r="T609" s="39"/>
      <c r="U609" s="39"/>
      <c r="V609" s="39"/>
      <c r="W609" s="39"/>
      <c r="X609" s="39"/>
      <c r="Y609" s="39"/>
    </row>
    <row r="610">
      <c r="A610" s="353"/>
      <c r="B610" s="352"/>
      <c r="C610" s="354"/>
      <c r="D610" s="352"/>
      <c r="E610" s="302"/>
      <c r="N610" s="302"/>
      <c r="S610" s="326"/>
      <c r="T610" s="39"/>
      <c r="U610" s="39"/>
      <c r="V610" s="39"/>
      <c r="W610" s="39"/>
      <c r="X610" s="39"/>
      <c r="Y610" s="39"/>
    </row>
    <row r="611">
      <c r="A611" s="353"/>
      <c r="B611" s="352"/>
      <c r="C611" s="354"/>
      <c r="D611" s="352"/>
      <c r="E611" s="302"/>
      <c r="N611" s="302"/>
      <c r="S611" s="326"/>
      <c r="T611" s="39"/>
      <c r="U611" s="39"/>
      <c r="V611" s="39"/>
      <c r="W611" s="39"/>
      <c r="X611" s="39"/>
      <c r="Y611" s="39"/>
    </row>
    <row r="612">
      <c r="A612" s="353"/>
      <c r="B612" s="352"/>
      <c r="C612" s="354"/>
      <c r="D612" s="352"/>
      <c r="E612" s="302"/>
      <c r="N612" s="302"/>
      <c r="S612" s="326"/>
      <c r="T612" s="39"/>
      <c r="U612" s="39"/>
      <c r="V612" s="39"/>
      <c r="W612" s="39"/>
      <c r="X612" s="39"/>
      <c r="Y612" s="39"/>
    </row>
    <row r="613">
      <c r="A613" s="353"/>
      <c r="B613" s="352"/>
      <c r="C613" s="354"/>
      <c r="D613" s="352"/>
      <c r="E613" s="302"/>
      <c r="N613" s="302"/>
      <c r="S613" s="326"/>
      <c r="T613" s="39"/>
      <c r="U613" s="39"/>
      <c r="V613" s="39"/>
      <c r="W613" s="39"/>
      <c r="X613" s="39"/>
      <c r="Y613" s="39"/>
    </row>
    <row r="614">
      <c r="A614" s="353"/>
      <c r="B614" s="352"/>
      <c r="C614" s="354"/>
      <c r="D614" s="352"/>
      <c r="E614" s="302"/>
      <c r="N614" s="302"/>
      <c r="S614" s="326"/>
      <c r="T614" s="39"/>
      <c r="U614" s="39"/>
      <c r="V614" s="39"/>
      <c r="W614" s="39"/>
      <c r="X614" s="39"/>
      <c r="Y614" s="39"/>
    </row>
    <row r="615">
      <c r="A615" s="353"/>
      <c r="B615" s="352"/>
      <c r="C615" s="354"/>
      <c r="D615" s="352"/>
      <c r="E615" s="302"/>
      <c r="N615" s="302"/>
      <c r="S615" s="326"/>
      <c r="T615" s="39"/>
      <c r="U615" s="39"/>
      <c r="V615" s="39"/>
      <c r="W615" s="39"/>
      <c r="X615" s="39"/>
      <c r="Y615" s="39"/>
    </row>
    <row r="616">
      <c r="A616" s="353"/>
      <c r="B616" s="352"/>
      <c r="C616" s="354"/>
      <c r="D616" s="352"/>
      <c r="E616" s="302"/>
      <c r="N616" s="302"/>
      <c r="S616" s="326"/>
      <c r="T616" s="39"/>
      <c r="U616" s="39"/>
      <c r="V616" s="39"/>
      <c r="W616" s="39"/>
      <c r="X616" s="39"/>
      <c r="Y616" s="39"/>
    </row>
    <row r="617">
      <c r="A617" s="353"/>
      <c r="B617" s="352"/>
      <c r="C617" s="354"/>
      <c r="D617" s="352"/>
      <c r="E617" s="302"/>
      <c r="N617" s="302"/>
      <c r="S617" s="326"/>
      <c r="T617" s="39"/>
      <c r="U617" s="39"/>
      <c r="V617" s="39"/>
      <c r="W617" s="39"/>
      <c r="X617" s="39"/>
      <c r="Y617" s="39"/>
    </row>
    <row r="618">
      <c r="A618" s="353"/>
      <c r="B618" s="352"/>
      <c r="C618" s="354"/>
      <c r="D618" s="352"/>
      <c r="E618" s="302"/>
      <c r="N618" s="302"/>
      <c r="S618" s="326"/>
      <c r="T618" s="39"/>
      <c r="U618" s="39"/>
      <c r="V618" s="39"/>
      <c r="W618" s="39"/>
      <c r="X618" s="39"/>
      <c r="Y618" s="39"/>
    </row>
    <row r="619">
      <c r="A619" s="353"/>
      <c r="B619" s="352"/>
      <c r="C619" s="354"/>
      <c r="D619" s="352"/>
      <c r="E619" s="302"/>
      <c r="N619" s="302"/>
      <c r="S619" s="326"/>
      <c r="T619" s="39"/>
      <c r="U619" s="39"/>
      <c r="V619" s="39"/>
      <c r="W619" s="39"/>
      <c r="X619" s="39"/>
      <c r="Y619" s="39"/>
    </row>
    <row r="620">
      <c r="A620" s="353"/>
      <c r="B620" s="352"/>
      <c r="C620" s="354"/>
      <c r="D620" s="352"/>
      <c r="E620" s="302"/>
      <c r="N620" s="302"/>
      <c r="S620" s="326"/>
      <c r="T620" s="39"/>
      <c r="U620" s="39"/>
      <c r="V620" s="39"/>
      <c r="W620" s="39"/>
      <c r="X620" s="39"/>
      <c r="Y620" s="39"/>
    </row>
    <row r="621">
      <c r="A621" s="353"/>
      <c r="B621" s="352"/>
      <c r="C621" s="354"/>
      <c r="D621" s="352"/>
      <c r="E621" s="302"/>
      <c r="N621" s="302"/>
      <c r="S621" s="326"/>
      <c r="T621" s="39"/>
      <c r="U621" s="39"/>
      <c r="V621" s="39"/>
      <c r="W621" s="39"/>
      <c r="X621" s="39"/>
      <c r="Y621" s="39"/>
    </row>
    <row r="622">
      <c r="A622" s="353"/>
      <c r="B622" s="352"/>
      <c r="C622" s="354"/>
      <c r="D622" s="352"/>
      <c r="E622" s="302"/>
      <c r="N622" s="302"/>
      <c r="S622" s="326"/>
      <c r="T622" s="39"/>
      <c r="U622" s="39"/>
      <c r="V622" s="39"/>
      <c r="W622" s="39"/>
      <c r="X622" s="39"/>
      <c r="Y622" s="39"/>
    </row>
    <row r="623">
      <c r="A623" s="353"/>
      <c r="B623" s="352"/>
      <c r="C623" s="354"/>
      <c r="D623" s="352"/>
      <c r="E623" s="302"/>
      <c r="N623" s="302"/>
      <c r="S623" s="326"/>
      <c r="T623" s="39"/>
      <c r="U623" s="39"/>
      <c r="V623" s="39"/>
      <c r="W623" s="39"/>
      <c r="X623" s="39"/>
      <c r="Y623" s="39"/>
    </row>
    <row r="624">
      <c r="A624" s="353"/>
      <c r="B624" s="352"/>
      <c r="C624" s="354"/>
      <c r="D624" s="352"/>
      <c r="E624" s="302"/>
      <c r="N624" s="302"/>
      <c r="S624" s="326"/>
      <c r="T624" s="39"/>
      <c r="U624" s="39"/>
      <c r="V624" s="39"/>
      <c r="W624" s="39"/>
      <c r="X624" s="39"/>
      <c r="Y624" s="39"/>
    </row>
    <row r="625">
      <c r="A625" s="353"/>
      <c r="B625" s="352"/>
      <c r="C625" s="354"/>
      <c r="D625" s="352"/>
      <c r="E625" s="302"/>
      <c r="N625" s="302"/>
      <c r="S625" s="326"/>
      <c r="T625" s="39"/>
      <c r="U625" s="39"/>
      <c r="V625" s="39"/>
      <c r="W625" s="39"/>
      <c r="X625" s="39"/>
      <c r="Y625" s="39"/>
    </row>
    <row r="626">
      <c r="A626" s="353"/>
      <c r="B626" s="352"/>
      <c r="C626" s="354"/>
      <c r="D626" s="352"/>
      <c r="E626" s="302"/>
      <c r="N626" s="302"/>
      <c r="S626" s="326"/>
      <c r="T626" s="39"/>
      <c r="U626" s="39"/>
      <c r="V626" s="39"/>
      <c r="W626" s="39"/>
      <c r="X626" s="39"/>
      <c r="Y626" s="39"/>
    </row>
    <row r="627">
      <c r="A627" s="353"/>
      <c r="B627" s="352"/>
      <c r="C627" s="354"/>
      <c r="D627" s="352"/>
      <c r="E627" s="302"/>
      <c r="N627" s="302"/>
      <c r="S627" s="326"/>
      <c r="T627" s="39"/>
      <c r="U627" s="39"/>
      <c r="V627" s="39"/>
      <c r="W627" s="39"/>
      <c r="X627" s="39"/>
      <c r="Y627" s="39"/>
    </row>
    <row r="628">
      <c r="A628" s="353"/>
      <c r="B628" s="352"/>
      <c r="C628" s="354"/>
      <c r="D628" s="352"/>
      <c r="E628" s="302"/>
      <c r="N628" s="302"/>
      <c r="S628" s="326"/>
      <c r="T628" s="39"/>
      <c r="U628" s="39"/>
      <c r="V628" s="39"/>
      <c r="W628" s="39"/>
      <c r="X628" s="39"/>
      <c r="Y628" s="39"/>
    </row>
    <row r="629">
      <c r="A629" s="353"/>
      <c r="B629" s="352"/>
      <c r="C629" s="354"/>
      <c r="D629" s="352"/>
      <c r="E629" s="302"/>
      <c r="N629" s="302"/>
      <c r="S629" s="326"/>
      <c r="T629" s="39"/>
      <c r="U629" s="39"/>
      <c r="V629" s="39"/>
      <c r="W629" s="39"/>
      <c r="X629" s="39"/>
      <c r="Y629" s="39"/>
    </row>
    <row r="630">
      <c r="A630" s="353"/>
      <c r="B630" s="352"/>
      <c r="C630" s="354"/>
      <c r="D630" s="352"/>
      <c r="E630" s="302"/>
      <c r="N630" s="302"/>
      <c r="S630" s="326"/>
      <c r="T630" s="39"/>
      <c r="U630" s="39"/>
      <c r="V630" s="39"/>
      <c r="W630" s="39"/>
      <c r="X630" s="39"/>
      <c r="Y630" s="39"/>
    </row>
    <row r="631">
      <c r="A631" s="353"/>
      <c r="B631" s="352"/>
      <c r="C631" s="354"/>
      <c r="D631" s="352"/>
      <c r="E631" s="302"/>
      <c r="N631" s="302"/>
      <c r="S631" s="326"/>
      <c r="T631" s="39"/>
      <c r="U631" s="39"/>
      <c r="V631" s="39"/>
      <c r="W631" s="39"/>
      <c r="X631" s="39"/>
      <c r="Y631" s="39"/>
    </row>
    <row r="632">
      <c r="A632" s="353"/>
      <c r="B632" s="352"/>
      <c r="C632" s="354"/>
      <c r="D632" s="352"/>
      <c r="E632" s="302"/>
      <c r="N632" s="302"/>
      <c r="S632" s="326"/>
      <c r="T632" s="39"/>
      <c r="U632" s="39"/>
      <c r="V632" s="39"/>
      <c r="W632" s="39"/>
      <c r="X632" s="39"/>
      <c r="Y632" s="39"/>
    </row>
    <row r="633">
      <c r="A633" s="353"/>
      <c r="B633" s="352"/>
      <c r="C633" s="354"/>
      <c r="D633" s="352"/>
      <c r="E633" s="302"/>
      <c r="N633" s="302"/>
      <c r="S633" s="326"/>
      <c r="T633" s="39"/>
      <c r="U633" s="39"/>
      <c r="V633" s="39"/>
      <c r="W633" s="39"/>
      <c r="X633" s="39"/>
      <c r="Y633" s="39"/>
    </row>
    <row r="634">
      <c r="A634" s="353"/>
      <c r="B634" s="352"/>
      <c r="C634" s="354"/>
      <c r="D634" s="352"/>
      <c r="E634" s="302"/>
      <c r="N634" s="302"/>
      <c r="S634" s="326"/>
      <c r="T634" s="39"/>
      <c r="U634" s="39"/>
      <c r="V634" s="39"/>
      <c r="W634" s="39"/>
      <c r="X634" s="39"/>
      <c r="Y634" s="39"/>
    </row>
    <row r="635">
      <c r="A635" s="353"/>
      <c r="B635" s="352"/>
      <c r="C635" s="354"/>
      <c r="D635" s="352"/>
      <c r="E635" s="302"/>
      <c r="N635" s="302"/>
      <c r="S635" s="326"/>
      <c r="T635" s="39"/>
      <c r="U635" s="39"/>
      <c r="V635" s="39"/>
      <c r="W635" s="39"/>
      <c r="X635" s="39"/>
      <c r="Y635" s="39"/>
    </row>
    <row r="636">
      <c r="A636" s="353"/>
      <c r="B636" s="352"/>
      <c r="C636" s="354"/>
      <c r="D636" s="352"/>
      <c r="E636" s="302"/>
      <c r="N636" s="302"/>
      <c r="S636" s="326"/>
      <c r="T636" s="39"/>
      <c r="U636" s="39"/>
      <c r="V636" s="39"/>
      <c r="W636" s="39"/>
      <c r="X636" s="39"/>
      <c r="Y636" s="39"/>
    </row>
    <row r="637">
      <c r="A637" s="353"/>
      <c r="B637" s="352"/>
      <c r="C637" s="354"/>
      <c r="D637" s="352"/>
      <c r="E637" s="302"/>
      <c r="N637" s="302"/>
      <c r="S637" s="326"/>
      <c r="T637" s="39"/>
      <c r="U637" s="39"/>
      <c r="V637" s="39"/>
      <c r="W637" s="39"/>
      <c r="X637" s="39"/>
      <c r="Y637" s="39"/>
    </row>
    <row r="638">
      <c r="A638" s="353"/>
      <c r="B638" s="352"/>
      <c r="C638" s="354"/>
      <c r="D638" s="352"/>
      <c r="E638" s="302"/>
      <c r="N638" s="302"/>
      <c r="S638" s="326"/>
      <c r="T638" s="39"/>
      <c r="U638" s="39"/>
      <c r="V638" s="39"/>
      <c r="W638" s="39"/>
      <c r="X638" s="39"/>
      <c r="Y638" s="39"/>
    </row>
    <row r="639">
      <c r="A639" s="353"/>
      <c r="B639" s="352"/>
      <c r="C639" s="354"/>
      <c r="D639" s="352"/>
      <c r="E639" s="302"/>
      <c r="N639" s="302"/>
      <c r="S639" s="326"/>
      <c r="T639" s="39"/>
      <c r="U639" s="39"/>
      <c r="V639" s="39"/>
      <c r="W639" s="39"/>
      <c r="X639" s="39"/>
      <c r="Y639" s="39"/>
    </row>
    <row r="640">
      <c r="A640" s="353"/>
      <c r="B640" s="352"/>
      <c r="C640" s="354"/>
      <c r="D640" s="352"/>
      <c r="E640" s="302"/>
      <c r="N640" s="302"/>
      <c r="S640" s="326"/>
      <c r="T640" s="39"/>
      <c r="U640" s="39"/>
      <c r="V640" s="39"/>
      <c r="W640" s="39"/>
      <c r="X640" s="39"/>
      <c r="Y640" s="39"/>
    </row>
    <row r="641">
      <c r="A641" s="353"/>
      <c r="B641" s="352"/>
      <c r="C641" s="354"/>
      <c r="D641" s="352"/>
      <c r="E641" s="302"/>
      <c r="N641" s="302"/>
      <c r="S641" s="326"/>
      <c r="T641" s="39"/>
      <c r="U641" s="39"/>
      <c r="V641" s="39"/>
      <c r="W641" s="39"/>
      <c r="X641" s="39"/>
      <c r="Y641" s="39"/>
    </row>
    <row r="642">
      <c r="A642" s="353"/>
      <c r="B642" s="352"/>
      <c r="C642" s="354"/>
      <c r="D642" s="352"/>
      <c r="E642" s="302"/>
      <c r="N642" s="302"/>
      <c r="S642" s="326"/>
      <c r="T642" s="39"/>
      <c r="U642" s="39"/>
      <c r="V642" s="39"/>
      <c r="W642" s="39"/>
      <c r="X642" s="39"/>
      <c r="Y642" s="39"/>
    </row>
    <row r="643">
      <c r="A643" s="353"/>
      <c r="B643" s="352"/>
      <c r="C643" s="354"/>
      <c r="D643" s="352"/>
      <c r="E643" s="302"/>
      <c r="N643" s="302"/>
      <c r="S643" s="326"/>
      <c r="T643" s="39"/>
      <c r="U643" s="39"/>
      <c r="V643" s="39"/>
      <c r="W643" s="39"/>
      <c r="X643" s="39"/>
      <c r="Y643" s="39"/>
    </row>
    <row r="644">
      <c r="A644" s="353"/>
      <c r="B644" s="352"/>
      <c r="C644" s="354"/>
      <c r="D644" s="352"/>
      <c r="E644" s="302"/>
      <c r="N644" s="302"/>
      <c r="S644" s="326"/>
      <c r="T644" s="39"/>
      <c r="U644" s="39"/>
      <c r="V644" s="39"/>
      <c r="W644" s="39"/>
      <c r="X644" s="39"/>
      <c r="Y644" s="39"/>
    </row>
    <row r="645">
      <c r="A645" s="353"/>
      <c r="B645" s="352"/>
      <c r="C645" s="354"/>
      <c r="D645" s="352"/>
      <c r="E645" s="302"/>
      <c r="N645" s="302"/>
      <c r="S645" s="326"/>
      <c r="T645" s="39"/>
      <c r="U645" s="39"/>
      <c r="V645" s="39"/>
      <c r="W645" s="39"/>
      <c r="X645" s="39"/>
      <c r="Y645" s="39"/>
    </row>
    <row r="646">
      <c r="A646" s="353"/>
      <c r="B646" s="352"/>
      <c r="C646" s="354"/>
      <c r="D646" s="352"/>
      <c r="E646" s="302"/>
      <c r="N646" s="302"/>
      <c r="S646" s="326"/>
      <c r="T646" s="39"/>
      <c r="U646" s="39"/>
      <c r="V646" s="39"/>
      <c r="W646" s="39"/>
      <c r="X646" s="39"/>
      <c r="Y646" s="39"/>
    </row>
    <row r="647">
      <c r="A647" s="353"/>
      <c r="B647" s="352"/>
      <c r="C647" s="354"/>
      <c r="D647" s="352"/>
      <c r="E647" s="302"/>
      <c r="N647" s="302"/>
      <c r="S647" s="326"/>
      <c r="T647" s="39"/>
      <c r="U647" s="39"/>
      <c r="V647" s="39"/>
      <c r="W647" s="39"/>
      <c r="X647" s="39"/>
      <c r="Y647" s="39"/>
    </row>
    <row r="648">
      <c r="A648" s="353"/>
      <c r="B648" s="352"/>
      <c r="C648" s="354"/>
      <c r="D648" s="352"/>
      <c r="E648" s="302"/>
      <c r="N648" s="302"/>
      <c r="S648" s="326"/>
      <c r="T648" s="39"/>
      <c r="U648" s="39"/>
      <c r="V648" s="39"/>
      <c r="W648" s="39"/>
      <c r="X648" s="39"/>
      <c r="Y648" s="39"/>
    </row>
    <row r="649">
      <c r="A649" s="353"/>
      <c r="B649" s="352"/>
      <c r="C649" s="354"/>
      <c r="D649" s="352"/>
      <c r="E649" s="302"/>
      <c r="N649" s="302"/>
      <c r="S649" s="326"/>
      <c r="T649" s="39"/>
      <c r="U649" s="39"/>
      <c r="V649" s="39"/>
      <c r="W649" s="39"/>
      <c r="X649" s="39"/>
      <c r="Y649" s="39"/>
    </row>
    <row r="650">
      <c r="A650" s="353"/>
      <c r="B650" s="352"/>
      <c r="C650" s="354"/>
      <c r="D650" s="352"/>
      <c r="E650" s="302"/>
      <c r="N650" s="302"/>
      <c r="S650" s="326"/>
      <c r="T650" s="39"/>
      <c r="U650" s="39"/>
      <c r="V650" s="39"/>
      <c r="W650" s="39"/>
      <c r="X650" s="39"/>
      <c r="Y650" s="39"/>
    </row>
    <row r="651">
      <c r="A651" s="353"/>
      <c r="B651" s="352"/>
      <c r="C651" s="354"/>
      <c r="D651" s="352"/>
      <c r="E651" s="302"/>
      <c r="N651" s="302"/>
      <c r="S651" s="326"/>
      <c r="T651" s="39"/>
      <c r="U651" s="39"/>
      <c r="V651" s="39"/>
      <c r="W651" s="39"/>
      <c r="X651" s="39"/>
      <c r="Y651" s="39"/>
    </row>
    <row r="652">
      <c r="A652" s="353"/>
      <c r="B652" s="352"/>
      <c r="C652" s="354"/>
      <c r="D652" s="352"/>
      <c r="E652" s="302"/>
      <c r="N652" s="302"/>
      <c r="S652" s="326"/>
      <c r="T652" s="39"/>
      <c r="U652" s="39"/>
      <c r="V652" s="39"/>
      <c r="W652" s="39"/>
      <c r="X652" s="39"/>
      <c r="Y652" s="39"/>
    </row>
    <row r="653">
      <c r="A653" s="353"/>
      <c r="B653" s="352"/>
      <c r="C653" s="354"/>
      <c r="D653" s="352"/>
      <c r="E653" s="302"/>
      <c r="N653" s="302"/>
      <c r="S653" s="326"/>
      <c r="T653" s="39"/>
      <c r="U653" s="39"/>
      <c r="V653" s="39"/>
      <c r="W653" s="39"/>
      <c r="X653" s="39"/>
      <c r="Y653" s="39"/>
    </row>
    <row r="654">
      <c r="A654" s="353"/>
      <c r="B654" s="352"/>
      <c r="C654" s="354"/>
      <c r="D654" s="352"/>
      <c r="E654" s="302"/>
      <c r="N654" s="302"/>
      <c r="S654" s="326"/>
      <c r="T654" s="39"/>
      <c r="U654" s="39"/>
      <c r="V654" s="39"/>
      <c r="W654" s="39"/>
      <c r="X654" s="39"/>
      <c r="Y654" s="39"/>
    </row>
    <row r="655">
      <c r="A655" s="353"/>
      <c r="B655" s="352"/>
      <c r="C655" s="354"/>
      <c r="D655" s="352"/>
      <c r="E655" s="302"/>
      <c r="N655" s="302"/>
      <c r="S655" s="326"/>
      <c r="T655" s="39"/>
      <c r="U655" s="39"/>
      <c r="V655" s="39"/>
      <c r="W655" s="39"/>
      <c r="X655" s="39"/>
      <c r="Y655" s="39"/>
    </row>
    <row r="656">
      <c r="A656" s="353"/>
      <c r="B656" s="352"/>
      <c r="C656" s="354"/>
      <c r="D656" s="352"/>
      <c r="E656" s="302"/>
      <c r="N656" s="302"/>
      <c r="S656" s="326"/>
      <c r="T656" s="39"/>
      <c r="U656" s="39"/>
      <c r="V656" s="39"/>
      <c r="W656" s="39"/>
      <c r="X656" s="39"/>
      <c r="Y656" s="39"/>
    </row>
    <row r="657">
      <c r="A657" s="353"/>
      <c r="B657" s="352"/>
      <c r="C657" s="354"/>
      <c r="D657" s="352"/>
      <c r="E657" s="302"/>
      <c r="N657" s="302"/>
      <c r="S657" s="326"/>
      <c r="T657" s="39"/>
      <c r="U657" s="39"/>
      <c r="V657" s="39"/>
      <c r="W657" s="39"/>
      <c r="X657" s="39"/>
      <c r="Y657" s="39"/>
    </row>
    <row r="658">
      <c r="A658" s="353"/>
      <c r="B658" s="352"/>
      <c r="C658" s="354"/>
      <c r="D658" s="352"/>
      <c r="E658" s="302"/>
      <c r="N658" s="302"/>
      <c r="S658" s="326"/>
      <c r="T658" s="39"/>
      <c r="U658" s="39"/>
      <c r="V658" s="39"/>
      <c r="W658" s="39"/>
      <c r="X658" s="39"/>
      <c r="Y658" s="39"/>
    </row>
    <row r="659">
      <c r="A659" s="353"/>
      <c r="B659" s="352"/>
      <c r="C659" s="354"/>
      <c r="D659" s="352"/>
      <c r="E659" s="302"/>
      <c r="N659" s="302"/>
      <c r="S659" s="326"/>
      <c r="T659" s="39"/>
      <c r="U659" s="39"/>
      <c r="V659" s="39"/>
      <c r="W659" s="39"/>
      <c r="X659" s="39"/>
      <c r="Y659" s="39"/>
    </row>
    <row r="660">
      <c r="A660" s="353"/>
      <c r="B660" s="352"/>
      <c r="C660" s="354"/>
      <c r="D660" s="352"/>
      <c r="E660" s="302"/>
      <c r="N660" s="302"/>
      <c r="S660" s="326"/>
      <c r="T660" s="39"/>
      <c r="U660" s="39"/>
      <c r="V660" s="39"/>
      <c r="W660" s="39"/>
      <c r="X660" s="39"/>
      <c r="Y660" s="39"/>
    </row>
    <row r="661">
      <c r="A661" s="353"/>
      <c r="B661" s="352"/>
      <c r="C661" s="354"/>
      <c r="D661" s="352"/>
      <c r="E661" s="302"/>
      <c r="N661" s="302"/>
      <c r="S661" s="326"/>
      <c r="T661" s="39"/>
      <c r="U661" s="39"/>
      <c r="V661" s="39"/>
      <c r="W661" s="39"/>
      <c r="X661" s="39"/>
      <c r="Y661" s="39"/>
    </row>
    <row r="662">
      <c r="A662" s="353"/>
      <c r="B662" s="352"/>
      <c r="C662" s="354"/>
      <c r="D662" s="352"/>
      <c r="E662" s="302"/>
      <c r="N662" s="302"/>
      <c r="S662" s="326"/>
      <c r="T662" s="39"/>
      <c r="U662" s="39"/>
      <c r="V662" s="39"/>
      <c r="W662" s="39"/>
      <c r="X662" s="39"/>
      <c r="Y662" s="39"/>
    </row>
    <row r="663">
      <c r="A663" s="353"/>
      <c r="B663" s="352"/>
      <c r="C663" s="354"/>
      <c r="D663" s="352"/>
      <c r="E663" s="302"/>
      <c r="N663" s="302"/>
      <c r="S663" s="326"/>
      <c r="T663" s="39"/>
      <c r="U663" s="39"/>
      <c r="V663" s="39"/>
      <c r="W663" s="39"/>
      <c r="X663" s="39"/>
      <c r="Y663" s="39"/>
    </row>
    <row r="664">
      <c r="A664" s="353"/>
      <c r="B664" s="352"/>
      <c r="C664" s="354"/>
      <c r="D664" s="352"/>
      <c r="E664" s="302"/>
      <c r="N664" s="302"/>
      <c r="S664" s="326"/>
      <c r="T664" s="39"/>
      <c r="U664" s="39"/>
      <c r="V664" s="39"/>
      <c r="W664" s="39"/>
      <c r="X664" s="39"/>
      <c r="Y664" s="39"/>
    </row>
    <row r="665">
      <c r="A665" s="353"/>
      <c r="B665" s="352"/>
      <c r="C665" s="354"/>
      <c r="D665" s="352"/>
      <c r="E665" s="302"/>
      <c r="N665" s="302"/>
      <c r="S665" s="326"/>
      <c r="T665" s="39"/>
      <c r="U665" s="39"/>
      <c r="V665" s="39"/>
      <c r="W665" s="39"/>
      <c r="X665" s="39"/>
      <c r="Y665" s="39"/>
    </row>
    <row r="666">
      <c r="A666" s="353"/>
      <c r="B666" s="352"/>
      <c r="C666" s="354"/>
      <c r="D666" s="352"/>
      <c r="E666" s="302"/>
      <c r="N666" s="302"/>
      <c r="S666" s="326"/>
      <c r="T666" s="39"/>
      <c r="U666" s="39"/>
      <c r="V666" s="39"/>
      <c r="W666" s="39"/>
      <c r="X666" s="39"/>
      <c r="Y666" s="39"/>
    </row>
    <row r="667">
      <c r="A667" s="353"/>
      <c r="B667" s="352"/>
      <c r="C667" s="354"/>
      <c r="D667" s="352"/>
      <c r="E667" s="302"/>
      <c r="N667" s="302"/>
      <c r="S667" s="326"/>
      <c r="T667" s="39"/>
      <c r="U667" s="39"/>
      <c r="V667" s="39"/>
      <c r="W667" s="39"/>
      <c r="X667" s="39"/>
      <c r="Y667" s="39"/>
    </row>
    <row r="668">
      <c r="A668" s="353"/>
      <c r="B668" s="352"/>
      <c r="C668" s="354"/>
      <c r="D668" s="352"/>
      <c r="E668" s="302"/>
      <c r="N668" s="302"/>
      <c r="S668" s="326"/>
      <c r="T668" s="39"/>
      <c r="U668" s="39"/>
      <c r="V668" s="39"/>
      <c r="W668" s="39"/>
      <c r="X668" s="39"/>
      <c r="Y668" s="39"/>
    </row>
    <row r="669">
      <c r="A669" s="353"/>
      <c r="B669" s="352"/>
      <c r="C669" s="354"/>
      <c r="D669" s="352"/>
      <c r="E669" s="302"/>
      <c r="N669" s="302"/>
      <c r="S669" s="326"/>
      <c r="T669" s="39"/>
      <c r="U669" s="39"/>
      <c r="V669" s="39"/>
      <c r="W669" s="39"/>
      <c r="X669" s="39"/>
      <c r="Y669" s="39"/>
    </row>
    <row r="670">
      <c r="A670" s="353"/>
      <c r="B670" s="352"/>
      <c r="C670" s="354"/>
      <c r="D670" s="352"/>
      <c r="E670" s="302"/>
      <c r="N670" s="302"/>
      <c r="S670" s="326"/>
      <c r="T670" s="39"/>
      <c r="U670" s="39"/>
      <c r="V670" s="39"/>
      <c r="W670" s="39"/>
      <c r="X670" s="39"/>
      <c r="Y670" s="39"/>
    </row>
    <row r="671">
      <c r="A671" s="353"/>
      <c r="B671" s="352"/>
      <c r="C671" s="354"/>
      <c r="D671" s="352"/>
      <c r="E671" s="302"/>
      <c r="N671" s="302"/>
      <c r="S671" s="326"/>
      <c r="T671" s="39"/>
      <c r="U671" s="39"/>
      <c r="V671" s="39"/>
      <c r="W671" s="39"/>
      <c r="X671" s="39"/>
      <c r="Y671" s="39"/>
    </row>
    <row r="672">
      <c r="A672" s="353"/>
      <c r="B672" s="352"/>
      <c r="C672" s="354"/>
      <c r="D672" s="352"/>
      <c r="E672" s="302"/>
      <c r="N672" s="302"/>
      <c r="S672" s="326"/>
      <c r="T672" s="39"/>
      <c r="U672" s="39"/>
      <c r="V672" s="39"/>
      <c r="W672" s="39"/>
      <c r="X672" s="39"/>
      <c r="Y672" s="39"/>
    </row>
    <row r="673">
      <c r="A673" s="353"/>
      <c r="B673" s="352"/>
      <c r="C673" s="354"/>
      <c r="D673" s="352"/>
      <c r="E673" s="302"/>
      <c r="N673" s="302"/>
      <c r="S673" s="326"/>
      <c r="T673" s="39"/>
      <c r="U673" s="39"/>
      <c r="V673" s="39"/>
      <c r="W673" s="39"/>
      <c r="X673" s="39"/>
      <c r="Y673" s="39"/>
    </row>
    <row r="674">
      <c r="A674" s="353"/>
      <c r="B674" s="352"/>
      <c r="C674" s="354"/>
      <c r="D674" s="352"/>
      <c r="E674" s="302"/>
      <c r="N674" s="302"/>
      <c r="S674" s="326"/>
      <c r="T674" s="39"/>
      <c r="U674" s="39"/>
      <c r="V674" s="39"/>
      <c r="W674" s="39"/>
      <c r="X674" s="39"/>
      <c r="Y674" s="39"/>
    </row>
    <row r="675">
      <c r="A675" s="353"/>
      <c r="B675" s="352"/>
      <c r="C675" s="354"/>
      <c r="D675" s="352"/>
      <c r="E675" s="302"/>
      <c r="N675" s="302"/>
      <c r="S675" s="326"/>
      <c r="T675" s="39"/>
      <c r="U675" s="39"/>
      <c r="V675" s="39"/>
      <c r="W675" s="39"/>
      <c r="X675" s="39"/>
      <c r="Y675" s="39"/>
    </row>
    <row r="676">
      <c r="A676" s="353"/>
      <c r="B676" s="352"/>
      <c r="C676" s="354"/>
      <c r="D676" s="352"/>
      <c r="E676" s="302"/>
      <c r="N676" s="302"/>
      <c r="S676" s="326"/>
      <c r="T676" s="39"/>
      <c r="U676" s="39"/>
      <c r="V676" s="39"/>
      <c r="W676" s="39"/>
      <c r="X676" s="39"/>
      <c r="Y676" s="39"/>
    </row>
    <row r="677">
      <c r="A677" s="353"/>
      <c r="B677" s="352"/>
      <c r="C677" s="354"/>
      <c r="D677" s="352"/>
      <c r="E677" s="302"/>
      <c r="N677" s="302"/>
      <c r="S677" s="326"/>
      <c r="T677" s="39"/>
      <c r="U677" s="39"/>
      <c r="V677" s="39"/>
      <c r="W677" s="39"/>
      <c r="X677" s="39"/>
      <c r="Y677" s="39"/>
    </row>
    <row r="678">
      <c r="A678" s="353"/>
      <c r="B678" s="352"/>
      <c r="C678" s="354"/>
      <c r="D678" s="352"/>
      <c r="E678" s="302"/>
      <c r="N678" s="302"/>
      <c r="S678" s="326"/>
      <c r="T678" s="39"/>
      <c r="U678" s="39"/>
      <c r="V678" s="39"/>
      <c r="W678" s="39"/>
      <c r="X678" s="39"/>
      <c r="Y678" s="39"/>
    </row>
    <row r="679">
      <c r="A679" s="353"/>
      <c r="B679" s="352"/>
      <c r="C679" s="354"/>
      <c r="D679" s="352"/>
      <c r="E679" s="302"/>
      <c r="N679" s="302"/>
      <c r="S679" s="326"/>
      <c r="T679" s="39"/>
      <c r="U679" s="39"/>
      <c r="V679" s="39"/>
      <c r="W679" s="39"/>
      <c r="X679" s="39"/>
      <c r="Y679" s="39"/>
    </row>
    <row r="680">
      <c r="A680" s="353"/>
      <c r="B680" s="352"/>
      <c r="C680" s="354"/>
      <c r="D680" s="352"/>
      <c r="E680" s="302"/>
      <c r="N680" s="302"/>
      <c r="S680" s="326"/>
      <c r="T680" s="39"/>
      <c r="U680" s="39"/>
      <c r="V680" s="39"/>
      <c r="W680" s="39"/>
      <c r="X680" s="39"/>
      <c r="Y680" s="39"/>
    </row>
    <row r="681">
      <c r="A681" s="353"/>
      <c r="B681" s="352"/>
      <c r="C681" s="354"/>
      <c r="D681" s="352"/>
      <c r="E681" s="302"/>
      <c r="N681" s="302"/>
      <c r="S681" s="326"/>
      <c r="T681" s="39"/>
      <c r="U681" s="39"/>
      <c r="V681" s="39"/>
      <c r="W681" s="39"/>
      <c r="X681" s="39"/>
      <c r="Y681" s="39"/>
    </row>
    <row r="682">
      <c r="A682" s="353"/>
      <c r="B682" s="352"/>
      <c r="C682" s="354"/>
      <c r="D682" s="352"/>
      <c r="E682" s="302"/>
      <c r="N682" s="302"/>
      <c r="S682" s="326"/>
      <c r="T682" s="39"/>
      <c r="U682" s="39"/>
      <c r="V682" s="39"/>
      <c r="W682" s="39"/>
      <c r="X682" s="39"/>
      <c r="Y682" s="39"/>
    </row>
    <row r="683">
      <c r="A683" s="353"/>
      <c r="B683" s="352"/>
      <c r="C683" s="354"/>
      <c r="D683" s="352"/>
      <c r="E683" s="302"/>
      <c r="N683" s="302"/>
      <c r="S683" s="326"/>
      <c r="T683" s="39"/>
      <c r="U683" s="39"/>
      <c r="V683" s="39"/>
      <c r="W683" s="39"/>
      <c r="X683" s="39"/>
      <c r="Y683" s="39"/>
    </row>
    <row r="684">
      <c r="A684" s="353"/>
      <c r="B684" s="352"/>
      <c r="C684" s="354"/>
      <c r="D684" s="352"/>
      <c r="E684" s="302"/>
      <c r="N684" s="302"/>
      <c r="S684" s="326"/>
      <c r="T684" s="39"/>
      <c r="U684" s="39"/>
      <c r="V684" s="39"/>
      <c r="W684" s="39"/>
      <c r="X684" s="39"/>
      <c r="Y684" s="39"/>
    </row>
    <row r="685">
      <c r="A685" s="353"/>
      <c r="B685" s="352"/>
      <c r="C685" s="354"/>
      <c r="D685" s="352"/>
      <c r="E685" s="302"/>
      <c r="N685" s="302"/>
      <c r="S685" s="326"/>
      <c r="T685" s="39"/>
      <c r="U685" s="39"/>
      <c r="V685" s="39"/>
      <c r="W685" s="39"/>
      <c r="X685" s="39"/>
      <c r="Y685" s="39"/>
    </row>
    <row r="686">
      <c r="A686" s="353"/>
      <c r="B686" s="352"/>
      <c r="C686" s="354"/>
      <c r="D686" s="352"/>
      <c r="E686" s="302"/>
      <c r="N686" s="302"/>
      <c r="S686" s="326"/>
      <c r="T686" s="39"/>
      <c r="U686" s="39"/>
      <c r="V686" s="39"/>
      <c r="W686" s="39"/>
      <c r="X686" s="39"/>
      <c r="Y686" s="39"/>
    </row>
    <row r="687">
      <c r="A687" s="353"/>
      <c r="B687" s="352"/>
      <c r="C687" s="354"/>
      <c r="D687" s="352"/>
      <c r="E687" s="302"/>
      <c r="N687" s="302"/>
      <c r="S687" s="326"/>
      <c r="T687" s="39"/>
      <c r="U687" s="39"/>
      <c r="V687" s="39"/>
      <c r="W687" s="39"/>
      <c r="X687" s="39"/>
      <c r="Y687" s="39"/>
    </row>
    <row r="688">
      <c r="A688" s="353"/>
      <c r="B688" s="352"/>
      <c r="C688" s="354"/>
      <c r="D688" s="352"/>
      <c r="E688" s="302"/>
      <c r="N688" s="302"/>
      <c r="S688" s="326"/>
      <c r="T688" s="39"/>
      <c r="U688" s="39"/>
      <c r="V688" s="39"/>
      <c r="W688" s="39"/>
      <c r="X688" s="39"/>
      <c r="Y688" s="39"/>
    </row>
    <row r="689">
      <c r="A689" s="353"/>
      <c r="B689" s="352"/>
      <c r="C689" s="354"/>
      <c r="D689" s="352"/>
      <c r="E689" s="302"/>
      <c r="N689" s="302"/>
      <c r="S689" s="326"/>
      <c r="T689" s="39"/>
      <c r="U689" s="39"/>
      <c r="V689" s="39"/>
      <c r="W689" s="39"/>
      <c r="X689" s="39"/>
      <c r="Y689" s="39"/>
    </row>
    <row r="690">
      <c r="A690" s="353"/>
      <c r="B690" s="352"/>
      <c r="C690" s="354"/>
      <c r="D690" s="352"/>
      <c r="E690" s="302"/>
      <c r="N690" s="302"/>
      <c r="S690" s="326"/>
      <c r="T690" s="39"/>
      <c r="U690" s="39"/>
      <c r="V690" s="39"/>
      <c r="W690" s="39"/>
      <c r="X690" s="39"/>
      <c r="Y690" s="39"/>
    </row>
    <row r="691">
      <c r="A691" s="353"/>
      <c r="B691" s="352"/>
      <c r="C691" s="354"/>
      <c r="D691" s="352"/>
      <c r="E691" s="302"/>
      <c r="N691" s="302"/>
      <c r="S691" s="326"/>
      <c r="T691" s="39"/>
      <c r="U691" s="39"/>
      <c r="V691" s="39"/>
      <c r="W691" s="39"/>
      <c r="X691" s="39"/>
      <c r="Y691" s="39"/>
    </row>
    <row r="692">
      <c r="A692" s="353"/>
      <c r="B692" s="352"/>
      <c r="C692" s="354"/>
      <c r="D692" s="352"/>
      <c r="E692" s="302"/>
      <c r="N692" s="302"/>
      <c r="S692" s="326"/>
      <c r="T692" s="39"/>
      <c r="U692" s="39"/>
      <c r="V692" s="39"/>
      <c r="W692" s="39"/>
      <c r="X692" s="39"/>
      <c r="Y692" s="39"/>
    </row>
    <row r="693">
      <c r="A693" s="353"/>
      <c r="B693" s="352"/>
      <c r="C693" s="354"/>
      <c r="D693" s="352"/>
      <c r="E693" s="302"/>
      <c r="N693" s="302"/>
      <c r="S693" s="326"/>
      <c r="T693" s="39"/>
      <c r="U693" s="39"/>
      <c r="V693" s="39"/>
      <c r="W693" s="39"/>
      <c r="X693" s="39"/>
      <c r="Y693" s="39"/>
    </row>
    <row r="694">
      <c r="A694" s="353"/>
      <c r="B694" s="352"/>
      <c r="C694" s="354"/>
      <c r="D694" s="352"/>
      <c r="E694" s="302"/>
      <c r="N694" s="302"/>
      <c r="S694" s="326"/>
      <c r="T694" s="39"/>
      <c r="U694" s="39"/>
      <c r="V694" s="39"/>
      <c r="W694" s="39"/>
      <c r="X694" s="39"/>
      <c r="Y694" s="39"/>
    </row>
    <row r="695">
      <c r="A695" s="353"/>
      <c r="B695" s="352"/>
      <c r="C695" s="354"/>
      <c r="D695" s="352"/>
      <c r="E695" s="302"/>
      <c r="N695" s="302"/>
      <c r="S695" s="326"/>
      <c r="T695" s="39"/>
      <c r="U695" s="39"/>
      <c r="V695" s="39"/>
      <c r="W695" s="39"/>
      <c r="X695" s="39"/>
      <c r="Y695" s="39"/>
    </row>
    <row r="696">
      <c r="A696" s="353"/>
      <c r="B696" s="352"/>
      <c r="C696" s="354"/>
      <c r="D696" s="352"/>
      <c r="E696" s="302"/>
      <c r="N696" s="302"/>
      <c r="S696" s="326"/>
      <c r="T696" s="39"/>
      <c r="U696" s="39"/>
      <c r="V696" s="39"/>
      <c r="W696" s="39"/>
      <c r="X696" s="39"/>
      <c r="Y696" s="39"/>
    </row>
    <row r="697">
      <c r="A697" s="353"/>
      <c r="B697" s="352"/>
      <c r="C697" s="354"/>
      <c r="D697" s="352"/>
      <c r="E697" s="302"/>
      <c r="N697" s="302"/>
      <c r="S697" s="326"/>
      <c r="T697" s="39"/>
      <c r="U697" s="39"/>
      <c r="V697" s="39"/>
      <c r="W697" s="39"/>
      <c r="X697" s="39"/>
      <c r="Y697" s="39"/>
    </row>
    <row r="698">
      <c r="A698" s="353"/>
      <c r="B698" s="352"/>
      <c r="C698" s="354"/>
      <c r="D698" s="352"/>
      <c r="E698" s="302"/>
      <c r="N698" s="302"/>
      <c r="S698" s="326"/>
      <c r="T698" s="39"/>
      <c r="U698" s="39"/>
      <c r="V698" s="39"/>
      <c r="W698" s="39"/>
      <c r="X698" s="39"/>
      <c r="Y698" s="39"/>
    </row>
    <row r="699">
      <c r="A699" s="353"/>
      <c r="B699" s="352"/>
      <c r="C699" s="354"/>
      <c r="D699" s="352"/>
      <c r="E699" s="302"/>
      <c r="N699" s="302"/>
      <c r="S699" s="326"/>
      <c r="T699" s="39"/>
      <c r="U699" s="39"/>
      <c r="V699" s="39"/>
      <c r="W699" s="39"/>
      <c r="X699" s="39"/>
      <c r="Y699" s="39"/>
    </row>
    <row r="700">
      <c r="A700" s="353"/>
      <c r="B700" s="352"/>
      <c r="C700" s="354"/>
      <c r="D700" s="352"/>
      <c r="E700" s="302"/>
      <c r="N700" s="302"/>
      <c r="S700" s="326"/>
      <c r="T700" s="39"/>
      <c r="U700" s="39"/>
      <c r="V700" s="39"/>
      <c r="W700" s="39"/>
      <c r="X700" s="39"/>
      <c r="Y700" s="39"/>
    </row>
    <row r="701">
      <c r="A701" s="353"/>
      <c r="B701" s="352"/>
      <c r="C701" s="354"/>
      <c r="D701" s="352"/>
      <c r="E701" s="302"/>
      <c r="N701" s="302"/>
      <c r="S701" s="326"/>
      <c r="T701" s="39"/>
      <c r="U701" s="39"/>
      <c r="V701" s="39"/>
      <c r="W701" s="39"/>
      <c r="X701" s="39"/>
      <c r="Y701" s="39"/>
    </row>
    <row r="702">
      <c r="A702" s="353"/>
      <c r="B702" s="352"/>
      <c r="C702" s="354"/>
      <c r="D702" s="352"/>
      <c r="E702" s="302"/>
      <c r="N702" s="302"/>
      <c r="S702" s="326"/>
      <c r="T702" s="39"/>
      <c r="U702" s="39"/>
      <c r="V702" s="39"/>
      <c r="W702" s="39"/>
      <c r="X702" s="39"/>
      <c r="Y702" s="39"/>
    </row>
    <row r="703">
      <c r="A703" s="353"/>
      <c r="B703" s="352"/>
      <c r="C703" s="354"/>
      <c r="D703" s="352"/>
      <c r="E703" s="302"/>
      <c r="N703" s="302"/>
      <c r="S703" s="326"/>
      <c r="T703" s="39"/>
      <c r="U703" s="39"/>
      <c r="V703" s="39"/>
      <c r="W703" s="39"/>
      <c r="X703" s="39"/>
      <c r="Y703" s="39"/>
    </row>
    <row r="704">
      <c r="A704" s="353"/>
      <c r="B704" s="352"/>
      <c r="C704" s="354"/>
      <c r="D704" s="352"/>
      <c r="E704" s="302"/>
      <c r="N704" s="302"/>
      <c r="S704" s="326"/>
      <c r="T704" s="39"/>
      <c r="U704" s="39"/>
      <c r="V704" s="39"/>
      <c r="W704" s="39"/>
      <c r="X704" s="39"/>
      <c r="Y704" s="39"/>
    </row>
    <row r="705">
      <c r="A705" s="353"/>
      <c r="B705" s="352"/>
      <c r="C705" s="354"/>
      <c r="D705" s="352"/>
      <c r="E705" s="302"/>
      <c r="N705" s="302"/>
      <c r="S705" s="326"/>
      <c r="T705" s="39"/>
      <c r="U705" s="39"/>
      <c r="V705" s="39"/>
      <c r="W705" s="39"/>
      <c r="X705" s="39"/>
      <c r="Y705" s="39"/>
    </row>
    <row r="706">
      <c r="A706" s="353"/>
      <c r="B706" s="352"/>
      <c r="C706" s="354"/>
      <c r="D706" s="352"/>
      <c r="E706" s="302"/>
      <c r="N706" s="302"/>
      <c r="S706" s="326"/>
      <c r="T706" s="39"/>
      <c r="U706" s="39"/>
      <c r="V706" s="39"/>
      <c r="W706" s="39"/>
      <c r="X706" s="39"/>
      <c r="Y706" s="39"/>
    </row>
    <row r="707">
      <c r="A707" s="353"/>
      <c r="B707" s="352"/>
      <c r="C707" s="354"/>
      <c r="D707" s="352"/>
      <c r="E707" s="302"/>
      <c r="N707" s="302"/>
      <c r="S707" s="326"/>
      <c r="T707" s="39"/>
      <c r="U707" s="39"/>
      <c r="V707" s="39"/>
      <c r="W707" s="39"/>
      <c r="X707" s="39"/>
      <c r="Y707" s="39"/>
    </row>
    <row r="708">
      <c r="A708" s="353"/>
      <c r="B708" s="352"/>
      <c r="C708" s="354"/>
      <c r="D708" s="352"/>
      <c r="E708" s="302"/>
      <c r="N708" s="302"/>
      <c r="S708" s="326"/>
      <c r="T708" s="39"/>
      <c r="U708" s="39"/>
      <c r="V708" s="39"/>
      <c r="W708" s="39"/>
      <c r="X708" s="39"/>
      <c r="Y708" s="39"/>
    </row>
    <row r="709">
      <c r="A709" s="353"/>
      <c r="B709" s="352"/>
      <c r="C709" s="354"/>
      <c r="D709" s="352"/>
      <c r="E709" s="302"/>
      <c r="N709" s="302"/>
      <c r="S709" s="326"/>
      <c r="T709" s="39"/>
      <c r="U709" s="39"/>
      <c r="V709" s="39"/>
      <c r="W709" s="39"/>
      <c r="X709" s="39"/>
      <c r="Y709" s="39"/>
    </row>
    <row r="710">
      <c r="A710" s="353"/>
      <c r="B710" s="352"/>
      <c r="C710" s="354"/>
      <c r="D710" s="352"/>
      <c r="E710" s="302"/>
      <c r="N710" s="302"/>
      <c r="S710" s="326"/>
      <c r="T710" s="39"/>
      <c r="U710" s="39"/>
      <c r="V710" s="39"/>
      <c r="W710" s="39"/>
      <c r="X710" s="39"/>
      <c r="Y710" s="39"/>
    </row>
    <row r="711">
      <c r="A711" s="353"/>
      <c r="B711" s="352"/>
      <c r="C711" s="354"/>
      <c r="D711" s="352"/>
      <c r="E711" s="302"/>
      <c r="N711" s="302"/>
      <c r="S711" s="326"/>
      <c r="T711" s="39"/>
      <c r="U711" s="39"/>
      <c r="V711" s="39"/>
      <c r="W711" s="39"/>
      <c r="X711" s="39"/>
      <c r="Y711" s="39"/>
    </row>
    <row r="712">
      <c r="A712" s="353"/>
      <c r="B712" s="352"/>
      <c r="C712" s="354"/>
      <c r="D712" s="352"/>
      <c r="E712" s="302"/>
      <c r="N712" s="302"/>
      <c r="S712" s="326"/>
      <c r="T712" s="39"/>
      <c r="U712" s="39"/>
      <c r="V712" s="39"/>
      <c r="W712" s="39"/>
      <c r="X712" s="39"/>
      <c r="Y712" s="39"/>
    </row>
    <row r="713">
      <c r="A713" s="353"/>
      <c r="B713" s="352"/>
      <c r="C713" s="354"/>
      <c r="D713" s="352"/>
      <c r="E713" s="302"/>
      <c r="N713" s="302"/>
      <c r="S713" s="326"/>
      <c r="T713" s="39"/>
      <c r="U713" s="39"/>
      <c r="V713" s="39"/>
      <c r="W713" s="39"/>
      <c r="X713" s="39"/>
      <c r="Y713" s="39"/>
    </row>
    <row r="714">
      <c r="A714" s="353"/>
      <c r="B714" s="352"/>
      <c r="C714" s="354"/>
      <c r="D714" s="352"/>
      <c r="E714" s="302"/>
      <c r="N714" s="302"/>
      <c r="S714" s="326"/>
      <c r="T714" s="39"/>
      <c r="U714" s="39"/>
      <c r="V714" s="39"/>
      <c r="W714" s="39"/>
      <c r="X714" s="39"/>
      <c r="Y714" s="39"/>
    </row>
    <row r="715">
      <c r="A715" s="353"/>
      <c r="B715" s="352"/>
      <c r="C715" s="354"/>
      <c r="D715" s="352"/>
      <c r="E715" s="302"/>
      <c r="N715" s="302"/>
      <c r="S715" s="326"/>
      <c r="T715" s="39"/>
      <c r="U715" s="39"/>
      <c r="V715" s="39"/>
      <c r="W715" s="39"/>
      <c r="X715" s="39"/>
      <c r="Y715" s="39"/>
    </row>
    <row r="716">
      <c r="A716" s="353"/>
      <c r="B716" s="352"/>
      <c r="C716" s="354"/>
      <c r="D716" s="352"/>
      <c r="E716" s="302"/>
      <c r="N716" s="302"/>
      <c r="S716" s="326"/>
      <c r="T716" s="39"/>
      <c r="U716" s="39"/>
      <c r="V716" s="39"/>
      <c r="W716" s="39"/>
      <c r="X716" s="39"/>
      <c r="Y716" s="39"/>
    </row>
    <row r="717">
      <c r="A717" s="353"/>
      <c r="B717" s="352"/>
      <c r="C717" s="354"/>
      <c r="D717" s="352"/>
      <c r="E717" s="302"/>
      <c r="N717" s="302"/>
      <c r="S717" s="326"/>
      <c r="T717" s="39"/>
      <c r="U717" s="39"/>
      <c r="V717" s="39"/>
      <c r="W717" s="39"/>
      <c r="X717" s="39"/>
      <c r="Y717" s="39"/>
    </row>
    <row r="718">
      <c r="A718" s="353"/>
      <c r="B718" s="352"/>
      <c r="C718" s="354"/>
      <c r="D718" s="352"/>
      <c r="E718" s="302"/>
      <c r="N718" s="302"/>
      <c r="S718" s="326"/>
      <c r="T718" s="39"/>
      <c r="U718" s="39"/>
      <c r="V718" s="39"/>
      <c r="W718" s="39"/>
      <c r="X718" s="39"/>
      <c r="Y718" s="39"/>
    </row>
    <row r="719">
      <c r="A719" s="353"/>
      <c r="B719" s="352"/>
      <c r="C719" s="354"/>
      <c r="D719" s="352"/>
      <c r="E719" s="302"/>
      <c r="N719" s="302"/>
      <c r="S719" s="326"/>
      <c r="T719" s="39"/>
      <c r="U719" s="39"/>
      <c r="V719" s="39"/>
      <c r="W719" s="39"/>
      <c r="X719" s="39"/>
      <c r="Y719" s="39"/>
    </row>
    <row r="720">
      <c r="A720" s="353"/>
      <c r="B720" s="352"/>
      <c r="C720" s="354"/>
      <c r="D720" s="352"/>
      <c r="E720" s="302"/>
      <c r="N720" s="302"/>
      <c r="S720" s="326"/>
      <c r="T720" s="39"/>
      <c r="U720" s="39"/>
      <c r="V720" s="39"/>
      <c r="W720" s="39"/>
      <c r="X720" s="39"/>
      <c r="Y720" s="39"/>
    </row>
    <row r="721">
      <c r="A721" s="353"/>
      <c r="B721" s="352"/>
      <c r="C721" s="354"/>
      <c r="D721" s="352"/>
      <c r="E721" s="302"/>
      <c r="N721" s="302"/>
      <c r="S721" s="326"/>
      <c r="T721" s="39"/>
      <c r="U721" s="39"/>
      <c r="V721" s="39"/>
      <c r="W721" s="39"/>
      <c r="X721" s="39"/>
      <c r="Y721" s="39"/>
    </row>
    <row r="722">
      <c r="A722" s="353"/>
      <c r="B722" s="352"/>
      <c r="C722" s="352"/>
      <c r="D722" s="352"/>
      <c r="E722" s="302"/>
      <c r="N722" s="302"/>
      <c r="S722" s="326"/>
      <c r="T722" s="39"/>
      <c r="U722" s="39"/>
      <c r="V722" s="39"/>
      <c r="W722" s="39"/>
      <c r="X722" s="39"/>
      <c r="Y722" s="39"/>
    </row>
    <row r="723">
      <c r="A723" s="353"/>
      <c r="B723" s="352"/>
      <c r="C723" s="352"/>
      <c r="D723" s="352"/>
      <c r="E723" s="302"/>
      <c r="N723" s="302"/>
      <c r="S723" s="326"/>
      <c r="T723" s="39"/>
      <c r="U723" s="39"/>
      <c r="V723" s="39"/>
      <c r="W723" s="39"/>
      <c r="X723" s="39"/>
      <c r="Y723" s="39"/>
    </row>
    <row r="724">
      <c r="A724" s="353"/>
      <c r="B724" s="352"/>
      <c r="C724" s="352"/>
      <c r="D724" s="352"/>
      <c r="E724" s="302"/>
      <c r="N724" s="302"/>
      <c r="S724" s="326"/>
      <c r="T724" s="39"/>
      <c r="U724" s="39"/>
      <c r="V724" s="39"/>
      <c r="W724" s="39"/>
      <c r="X724" s="39"/>
      <c r="Y724" s="39"/>
    </row>
    <row r="725">
      <c r="A725" s="353"/>
      <c r="B725" s="352"/>
      <c r="C725" s="352"/>
      <c r="D725" s="352"/>
      <c r="E725" s="302"/>
      <c r="N725" s="302"/>
      <c r="S725" s="326"/>
      <c r="T725" s="39"/>
      <c r="U725" s="39"/>
      <c r="V725" s="39"/>
      <c r="W725" s="39"/>
      <c r="X725" s="39"/>
      <c r="Y725" s="39"/>
    </row>
    <row r="726">
      <c r="A726" s="353"/>
      <c r="B726" s="352"/>
      <c r="C726" s="352"/>
      <c r="D726" s="352"/>
      <c r="E726" s="302"/>
      <c r="N726" s="302"/>
      <c r="S726" s="326"/>
      <c r="T726" s="39"/>
      <c r="U726" s="39"/>
      <c r="V726" s="39"/>
      <c r="W726" s="39"/>
      <c r="X726" s="39"/>
      <c r="Y726" s="39"/>
    </row>
    <row r="727">
      <c r="A727" s="353"/>
      <c r="B727" s="352"/>
      <c r="C727" s="352"/>
      <c r="D727" s="352"/>
      <c r="E727" s="302"/>
      <c r="N727" s="302"/>
      <c r="S727" s="326"/>
      <c r="T727" s="39"/>
      <c r="U727" s="39"/>
      <c r="V727" s="39"/>
      <c r="W727" s="39"/>
      <c r="X727" s="39"/>
      <c r="Y727" s="39"/>
    </row>
    <row r="728">
      <c r="A728" s="353"/>
      <c r="B728" s="352"/>
      <c r="C728" s="352"/>
      <c r="D728" s="352"/>
      <c r="E728" s="302"/>
      <c r="N728" s="302"/>
      <c r="S728" s="326"/>
      <c r="T728" s="39"/>
      <c r="U728" s="39"/>
      <c r="V728" s="39"/>
      <c r="W728" s="39"/>
      <c r="X728" s="39"/>
      <c r="Y728" s="39"/>
    </row>
    <row r="729">
      <c r="A729" s="353"/>
      <c r="B729" s="352"/>
      <c r="C729" s="352"/>
      <c r="D729" s="352"/>
      <c r="E729" s="302"/>
      <c r="N729" s="302"/>
      <c r="S729" s="326"/>
      <c r="T729" s="39"/>
      <c r="U729" s="39"/>
      <c r="V729" s="39"/>
      <c r="W729" s="39"/>
      <c r="X729" s="39"/>
      <c r="Y729" s="39"/>
    </row>
    <row r="730">
      <c r="A730" s="353"/>
      <c r="B730" s="352"/>
      <c r="C730" s="352"/>
      <c r="D730" s="352"/>
      <c r="E730" s="302"/>
      <c r="N730" s="302"/>
      <c r="S730" s="326"/>
      <c r="T730" s="39"/>
      <c r="U730" s="39"/>
      <c r="V730" s="39"/>
      <c r="W730" s="39"/>
      <c r="X730" s="39"/>
      <c r="Y730" s="39"/>
    </row>
    <row r="731">
      <c r="A731" s="353"/>
      <c r="B731" s="352"/>
      <c r="C731" s="352"/>
      <c r="D731" s="352"/>
      <c r="E731" s="302"/>
      <c r="N731" s="302"/>
      <c r="S731" s="326"/>
      <c r="T731" s="39"/>
      <c r="U731" s="39"/>
      <c r="V731" s="39"/>
      <c r="W731" s="39"/>
      <c r="X731" s="39"/>
      <c r="Y731" s="39"/>
    </row>
    <row r="732">
      <c r="A732" s="353"/>
      <c r="B732" s="352"/>
      <c r="C732" s="352"/>
      <c r="D732" s="352"/>
      <c r="E732" s="302"/>
      <c r="N732" s="302"/>
      <c r="S732" s="326"/>
      <c r="T732" s="39"/>
      <c r="U732" s="39"/>
      <c r="V732" s="39"/>
      <c r="W732" s="39"/>
      <c r="X732" s="39"/>
      <c r="Y732" s="39"/>
    </row>
    <row r="733">
      <c r="A733" s="353"/>
      <c r="B733" s="352"/>
      <c r="C733" s="352"/>
      <c r="D733" s="352"/>
      <c r="E733" s="302"/>
      <c r="N733" s="302"/>
      <c r="S733" s="326"/>
      <c r="T733" s="39"/>
      <c r="U733" s="39"/>
      <c r="V733" s="39"/>
      <c r="W733" s="39"/>
      <c r="X733" s="39"/>
      <c r="Y733" s="39"/>
    </row>
    <row r="734">
      <c r="A734" s="353"/>
      <c r="B734" s="352"/>
      <c r="C734" s="352"/>
      <c r="D734" s="352"/>
      <c r="E734" s="302"/>
      <c r="N734" s="302"/>
      <c r="S734" s="326"/>
      <c r="T734" s="39"/>
      <c r="U734" s="39"/>
      <c r="V734" s="39"/>
      <c r="W734" s="39"/>
      <c r="X734" s="39"/>
      <c r="Y734" s="39"/>
    </row>
    <row r="735">
      <c r="A735" s="353"/>
      <c r="B735" s="352"/>
      <c r="C735" s="352"/>
      <c r="D735" s="352"/>
      <c r="E735" s="302"/>
      <c r="N735" s="302"/>
      <c r="S735" s="326"/>
      <c r="T735" s="39"/>
      <c r="U735" s="39"/>
      <c r="V735" s="39"/>
      <c r="W735" s="39"/>
      <c r="X735" s="39"/>
      <c r="Y735" s="39"/>
    </row>
    <row r="736">
      <c r="A736" s="353"/>
      <c r="B736" s="352"/>
      <c r="C736" s="352"/>
      <c r="D736" s="352"/>
      <c r="E736" s="302"/>
      <c r="N736" s="302"/>
      <c r="S736" s="326"/>
      <c r="T736" s="39"/>
      <c r="U736" s="39"/>
      <c r="V736" s="39"/>
      <c r="W736" s="39"/>
      <c r="X736" s="39"/>
      <c r="Y736" s="39"/>
    </row>
    <row r="737">
      <c r="A737" s="353"/>
      <c r="B737" s="352"/>
      <c r="C737" s="352"/>
      <c r="D737" s="352"/>
      <c r="E737" s="302"/>
      <c r="N737" s="302"/>
      <c r="S737" s="326"/>
      <c r="T737" s="39"/>
      <c r="U737" s="39"/>
      <c r="V737" s="39"/>
      <c r="W737" s="39"/>
      <c r="X737" s="39"/>
      <c r="Y737" s="39"/>
    </row>
    <row r="738">
      <c r="A738" s="353"/>
      <c r="B738" s="352"/>
      <c r="C738" s="352"/>
      <c r="D738" s="352"/>
      <c r="E738" s="302"/>
      <c r="N738" s="302"/>
      <c r="S738" s="326"/>
      <c r="T738" s="39"/>
      <c r="U738" s="39"/>
      <c r="V738" s="39"/>
      <c r="W738" s="39"/>
      <c r="X738" s="39"/>
      <c r="Y738" s="39"/>
    </row>
    <row r="739">
      <c r="A739" s="353"/>
      <c r="B739" s="352"/>
      <c r="C739" s="352"/>
      <c r="D739" s="352"/>
      <c r="E739" s="302"/>
      <c r="N739" s="302"/>
      <c r="S739" s="326"/>
      <c r="T739" s="39"/>
      <c r="U739" s="39"/>
      <c r="V739" s="39"/>
      <c r="W739" s="39"/>
      <c r="X739" s="39"/>
      <c r="Y739" s="39"/>
    </row>
    <row r="740">
      <c r="A740" s="353"/>
      <c r="B740" s="352"/>
      <c r="C740" s="352"/>
      <c r="D740" s="352"/>
      <c r="E740" s="302"/>
      <c r="N740" s="302"/>
      <c r="S740" s="326"/>
      <c r="T740" s="39"/>
      <c r="U740" s="39"/>
      <c r="V740" s="39"/>
      <c r="W740" s="39"/>
      <c r="X740" s="39"/>
      <c r="Y740" s="39"/>
    </row>
    <row r="741">
      <c r="A741" s="353"/>
      <c r="B741" s="352"/>
      <c r="C741" s="352"/>
      <c r="D741" s="352"/>
      <c r="E741" s="302"/>
      <c r="N741" s="302"/>
      <c r="S741" s="326"/>
      <c r="T741" s="39"/>
      <c r="U741" s="39"/>
      <c r="V741" s="39"/>
      <c r="W741" s="39"/>
      <c r="X741" s="39"/>
      <c r="Y741" s="39"/>
    </row>
    <row r="742">
      <c r="A742" s="353"/>
      <c r="B742" s="352"/>
      <c r="C742" s="352"/>
      <c r="D742" s="352"/>
      <c r="E742" s="302"/>
      <c r="N742" s="302"/>
      <c r="S742" s="326"/>
      <c r="T742" s="39"/>
      <c r="U742" s="39"/>
      <c r="V742" s="39"/>
      <c r="W742" s="39"/>
      <c r="X742" s="39"/>
      <c r="Y742" s="39"/>
    </row>
    <row r="743">
      <c r="A743" s="353"/>
      <c r="B743" s="352"/>
      <c r="C743" s="352"/>
      <c r="D743" s="352"/>
      <c r="E743" s="302"/>
      <c r="N743" s="302"/>
      <c r="S743" s="326"/>
      <c r="T743" s="39"/>
      <c r="U743" s="39"/>
      <c r="V743" s="39"/>
      <c r="W743" s="39"/>
      <c r="X743" s="39"/>
      <c r="Y743" s="39"/>
    </row>
    <row r="744">
      <c r="A744" s="353"/>
      <c r="B744" s="352"/>
      <c r="C744" s="352"/>
      <c r="D744" s="352"/>
      <c r="E744" s="302"/>
      <c r="N744" s="302"/>
      <c r="S744" s="326"/>
      <c r="T744" s="39"/>
      <c r="U744" s="39"/>
      <c r="V744" s="39"/>
      <c r="W744" s="39"/>
      <c r="X744" s="39"/>
      <c r="Y744" s="39"/>
    </row>
    <row r="745">
      <c r="A745" s="353"/>
      <c r="B745" s="352"/>
      <c r="C745" s="352"/>
      <c r="D745" s="352"/>
      <c r="E745" s="302"/>
      <c r="N745" s="302"/>
      <c r="S745" s="326"/>
      <c r="T745" s="39"/>
      <c r="U745" s="39"/>
      <c r="V745" s="39"/>
      <c r="W745" s="39"/>
      <c r="X745" s="39"/>
      <c r="Y745" s="39"/>
    </row>
    <row r="746">
      <c r="A746" s="353"/>
      <c r="B746" s="352"/>
      <c r="C746" s="352"/>
      <c r="D746" s="352"/>
      <c r="E746" s="302"/>
      <c r="N746" s="302"/>
      <c r="S746" s="326"/>
      <c r="T746" s="39"/>
      <c r="U746" s="39"/>
      <c r="V746" s="39"/>
      <c r="W746" s="39"/>
      <c r="X746" s="39"/>
      <c r="Y746" s="39"/>
    </row>
    <row r="747">
      <c r="A747" s="353"/>
      <c r="B747" s="352"/>
      <c r="C747" s="352"/>
      <c r="D747" s="352"/>
      <c r="E747" s="302"/>
      <c r="N747" s="302"/>
      <c r="S747" s="326"/>
      <c r="T747" s="39"/>
      <c r="U747" s="39"/>
      <c r="V747" s="39"/>
      <c r="W747" s="39"/>
      <c r="X747" s="39"/>
      <c r="Y747" s="39"/>
    </row>
    <row r="748">
      <c r="A748" s="353"/>
      <c r="B748" s="352"/>
      <c r="C748" s="352"/>
      <c r="D748" s="352"/>
      <c r="E748" s="302"/>
      <c r="N748" s="302"/>
      <c r="S748" s="326"/>
      <c r="T748" s="39"/>
      <c r="U748" s="39"/>
      <c r="V748" s="39"/>
      <c r="W748" s="39"/>
      <c r="X748" s="39"/>
      <c r="Y748" s="39"/>
    </row>
    <row r="749">
      <c r="A749" s="353"/>
      <c r="B749" s="352"/>
      <c r="C749" s="352"/>
      <c r="D749" s="352"/>
      <c r="E749" s="302"/>
      <c r="N749" s="302"/>
      <c r="S749" s="326"/>
      <c r="T749" s="39"/>
      <c r="U749" s="39"/>
      <c r="V749" s="39"/>
      <c r="W749" s="39"/>
      <c r="X749" s="39"/>
      <c r="Y749" s="39"/>
    </row>
    <row r="750">
      <c r="A750" s="353"/>
      <c r="B750" s="352"/>
      <c r="C750" s="352"/>
      <c r="D750" s="352"/>
      <c r="E750" s="302"/>
      <c r="N750" s="302"/>
      <c r="S750" s="326"/>
      <c r="T750" s="39"/>
      <c r="U750" s="39"/>
      <c r="V750" s="39"/>
      <c r="W750" s="39"/>
      <c r="X750" s="39"/>
      <c r="Y750" s="39"/>
    </row>
    <row r="751">
      <c r="A751" s="353"/>
      <c r="B751" s="352"/>
      <c r="C751" s="352"/>
      <c r="D751" s="352"/>
      <c r="E751" s="302"/>
      <c r="N751" s="302"/>
      <c r="S751" s="326"/>
      <c r="T751" s="39"/>
      <c r="U751" s="39"/>
      <c r="V751" s="39"/>
      <c r="W751" s="39"/>
      <c r="X751" s="39"/>
      <c r="Y751" s="39"/>
    </row>
    <row r="752">
      <c r="A752" s="353"/>
      <c r="B752" s="352"/>
      <c r="C752" s="352"/>
      <c r="D752" s="352"/>
      <c r="E752" s="302"/>
      <c r="N752" s="302"/>
      <c r="S752" s="326"/>
      <c r="T752" s="39"/>
      <c r="U752" s="39"/>
      <c r="V752" s="39"/>
      <c r="W752" s="39"/>
      <c r="X752" s="39"/>
      <c r="Y752" s="39"/>
    </row>
    <row r="753">
      <c r="A753" s="353"/>
      <c r="B753" s="352"/>
      <c r="C753" s="352"/>
      <c r="D753" s="352"/>
      <c r="E753" s="302"/>
      <c r="N753" s="302"/>
      <c r="S753" s="326"/>
      <c r="T753" s="39"/>
      <c r="U753" s="39"/>
      <c r="V753" s="39"/>
      <c r="W753" s="39"/>
      <c r="X753" s="39"/>
      <c r="Y753" s="39"/>
    </row>
    <row r="754">
      <c r="A754" s="353"/>
      <c r="B754" s="352"/>
      <c r="C754" s="352"/>
      <c r="D754" s="352"/>
      <c r="E754" s="302"/>
      <c r="N754" s="302"/>
      <c r="S754" s="326"/>
      <c r="T754" s="39"/>
      <c r="U754" s="39"/>
      <c r="V754" s="39"/>
      <c r="W754" s="39"/>
      <c r="X754" s="39"/>
      <c r="Y754" s="39"/>
    </row>
    <row r="755">
      <c r="A755" s="353"/>
      <c r="B755" s="352"/>
      <c r="C755" s="352"/>
      <c r="D755" s="352"/>
      <c r="E755" s="302"/>
      <c r="N755" s="302"/>
      <c r="S755" s="326"/>
      <c r="T755" s="39"/>
      <c r="U755" s="39"/>
      <c r="V755" s="39"/>
      <c r="W755" s="39"/>
      <c r="X755" s="39"/>
      <c r="Y755" s="39"/>
    </row>
    <row r="756">
      <c r="A756" s="353"/>
      <c r="B756" s="352"/>
      <c r="C756" s="352"/>
      <c r="D756" s="352"/>
      <c r="E756" s="302"/>
      <c r="N756" s="302"/>
      <c r="S756" s="326"/>
      <c r="T756" s="39"/>
      <c r="U756" s="39"/>
      <c r="V756" s="39"/>
      <c r="W756" s="39"/>
      <c r="X756" s="39"/>
      <c r="Y756" s="39"/>
    </row>
    <row r="757">
      <c r="A757" s="353"/>
      <c r="B757" s="352"/>
      <c r="C757" s="352"/>
      <c r="D757" s="352"/>
      <c r="E757" s="302"/>
      <c r="N757" s="302"/>
      <c r="S757" s="326"/>
      <c r="T757" s="39"/>
      <c r="U757" s="39"/>
      <c r="V757" s="39"/>
      <c r="W757" s="39"/>
      <c r="X757" s="39"/>
      <c r="Y757" s="39"/>
    </row>
    <row r="758">
      <c r="A758" s="353"/>
      <c r="B758" s="352"/>
      <c r="C758" s="352"/>
      <c r="D758" s="352"/>
      <c r="E758" s="302"/>
      <c r="N758" s="302"/>
      <c r="S758" s="326"/>
      <c r="T758" s="39"/>
      <c r="U758" s="39"/>
      <c r="V758" s="39"/>
      <c r="W758" s="39"/>
      <c r="X758" s="39"/>
      <c r="Y758" s="39"/>
    </row>
    <row r="759">
      <c r="A759" s="353"/>
      <c r="B759" s="352"/>
      <c r="C759" s="352"/>
      <c r="D759" s="352"/>
      <c r="E759" s="302"/>
      <c r="N759" s="302"/>
      <c r="S759" s="326"/>
      <c r="T759" s="39"/>
      <c r="U759" s="39"/>
      <c r="V759" s="39"/>
      <c r="W759" s="39"/>
      <c r="X759" s="39"/>
      <c r="Y759" s="39"/>
    </row>
    <row r="760">
      <c r="A760" s="353"/>
      <c r="B760" s="352"/>
      <c r="C760" s="352"/>
      <c r="D760" s="352"/>
      <c r="E760" s="302"/>
      <c r="N760" s="302"/>
      <c r="S760" s="326"/>
      <c r="T760" s="39"/>
      <c r="U760" s="39"/>
      <c r="V760" s="39"/>
      <c r="W760" s="39"/>
      <c r="X760" s="39"/>
      <c r="Y760" s="39"/>
    </row>
    <row r="761">
      <c r="A761" s="353"/>
      <c r="B761" s="352"/>
      <c r="C761" s="352"/>
      <c r="D761" s="352"/>
      <c r="E761" s="302"/>
      <c r="N761" s="302"/>
      <c r="S761" s="326"/>
      <c r="T761" s="39"/>
      <c r="U761" s="39"/>
      <c r="V761" s="39"/>
      <c r="W761" s="39"/>
      <c r="X761" s="39"/>
      <c r="Y761" s="39"/>
    </row>
    <row r="762">
      <c r="A762" s="353"/>
      <c r="B762" s="352"/>
      <c r="C762" s="352"/>
      <c r="D762" s="352"/>
      <c r="E762" s="302"/>
      <c r="N762" s="302"/>
      <c r="S762" s="326"/>
      <c r="T762" s="39"/>
      <c r="U762" s="39"/>
      <c r="V762" s="39"/>
      <c r="W762" s="39"/>
      <c r="X762" s="39"/>
      <c r="Y762" s="39"/>
    </row>
    <row r="763">
      <c r="A763" s="353"/>
      <c r="B763" s="352"/>
      <c r="C763" s="352"/>
      <c r="D763" s="352"/>
      <c r="E763" s="302"/>
      <c r="N763" s="302"/>
      <c r="S763" s="326"/>
      <c r="T763" s="39"/>
      <c r="U763" s="39"/>
      <c r="V763" s="39"/>
      <c r="W763" s="39"/>
      <c r="X763" s="39"/>
      <c r="Y763" s="39"/>
    </row>
    <row r="764">
      <c r="A764" s="353"/>
      <c r="B764" s="352"/>
      <c r="C764" s="352"/>
      <c r="D764" s="352"/>
      <c r="E764" s="302"/>
      <c r="N764" s="302"/>
      <c r="S764" s="326"/>
      <c r="T764" s="39"/>
      <c r="U764" s="39"/>
      <c r="V764" s="39"/>
      <c r="W764" s="39"/>
      <c r="X764" s="39"/>
      <c r="Y764" s="39"/>
    </row>
    <row r="765">
      <c r="A765" s="353"/>
      <c r="B765" s="352"/>
      <c r="C765" s="352"/>
      <c r="D765" s="352"/>
      <c r="E765" s="302"/>
      <c r="N765" s="302"/>
      <c r="S765" s="326"/>
      <c r="T765" s="39"/>
      <c r="U765" s="39"/>
      <c r="V765" s="39"/>
      <c r="W765" s="39"/>
      <c r="X765" s="39"/>
      <c r="Y765" s="39"/>
    </row>
    <row r="766">
      <c r="A766" s="353"/>
      <c r="B766" s="352"/>
      <c r="C766" s="352"/>
      <c r="D766" s="352"/>
      <c r="E766" s="302"/>
      <c r="N766" s="302"/>
      <c r="S766" s="326"/>
      <c r="T766" s="39"/>
      <c r="U766" s="39"/>
      <c r="V766" s="39"/>
      <c r="W766" s="39"/>
      <c r="X766" s="39"/>
      <c r="Y766" s="39"/>
    </row>
    <row r="767">
      <c r="A767" s="353"/>
      <c r="B767" s="352"/>
      <c r="C767" s="352"/>
      <c r="D767" s="352"/>
      <c r="E767" s="302"/>
      <c r="N767" s="302"/>
      <c r="S767" s="326"/>
      <c r="T767" s="39"/>
      <c r="U767" s="39"/>
      <c r="V767" s="39"/>
      <c r="W767" s="39"/>
      <c r="X767" s="39"/>
      <c r="Y767" s="39"/>
    </row>
    <row r="768">
      <c r="A768" s="353"/>
      <c r="B768" s="352"/>
      <c r="C768" s="352"/>
      <c r="D768" s="352"/>
      <c r="E768" s="302"/>
      <c r="N768" s="302"/>
      <c r="S768" s="326"/>
      <c r="T768" s="39"/>
      <c r="U768" s="39"/>
      <c r="V768" s="39"/>
      <c r="W768" s="39"/>
      <c r="X768" s="39"/>
      <c r="Y768" s="39"/>
    </row>
    <row r="769">
      <c r="A769" s="353"/>
      <c r="B769" s="352"/>
      <c r="C769" s="352"/>
      <c r="D769" s="352"/>
      <c r="E769" s="302"/>
      <c r="N769" s="302"/>
      <c r="S769" s="326"/>
      <c r="T769" s="39"/>
      <c r="U769" s="39"/>
      <c r="V769" s="39"/>
      <c r="W769" s="39"/>
      <c r="X769" s="39"/>
      <c r="Y769" s="39"/>
    </row>
    <row r="770">
      <c r="A770" s="353"/>
      <c r="B770" s="352"/>
      <c r="C770" s="352"/>
      <c r="D770" s="352"/>
      <c r="E770" s="302"/>
      <c r="N770" s="302"/>
      <c r="S770" s="326"/>
      <c r="T770" s="39"/>
      <c r="U770" s="39"/>
      <c r="V770" s="39"/>
      <c r="W770" s="39"/>
      <c r="X770" s="39"/>
      <c r="Y770" s="39"/>
    </row>
    <row r="771">
      <c r="A771" s="353"/>
      <c r="B771" s="352"/>
      <c r="C771" s="352"/>
      <c r="D771" s="352"/>
      <c r="E771" s="302"/>
      <c r="N771" s="302"/>
      <c r="S771" s="326"/>
      <c r="T771" s="39"/>
      <c r="U771" s="39"/>
      <c r="V771" s="39"/>
      <c r="W771" s="39"/>
      <c r="X771" s="39"/>
      <c r="Y771" s="39"/>
    </row>
    <row r="772">
      <c r="A772" s="353"/>
      <c r="B772" s="352"/>
      <c r="C772" s="352"/>
      <c r="D772" s="352"/>
      <c r="E772" s="302"/>
      <c r="N772" s="302"/>
      <c r="S772" s="326"/>
      <c r="T772" s="39"/>
      <c r="U772" s="39"/>
      <c r="V772" s="39"/>
      <c r="W772" s="39"/>
      <c r="X772" s="39"/>
      <c r="Y772" s="39"/>
    </row>
    <row r="773">
      <c r="A773" s="353"/>
      <c r="B773" s="352"/>
      <c r="C773" s="352"/>
      <c r="D773" s="352"/>
      <c r="E773" s="302"/>
      <c r="N773" s="302"/>
      <c r="S773" s="326"/>
      <c r="T773" s="39"/>
      <c r="U773" s="39"/>
      <c r="V773" s="39"/>
      <c r="W773" s="39"/>
      <c r="X773" s="39"/>
      <c r="Y773" s="39"/>
    </row>
    <row r="774">
      <c r="A774" s="353"/>
      <c r="B774" s="352"/>
      <c r="C774" s="352"/>
      <c r="D774" s="352"/>
      <c r="E774" s="302"/>
      <c r="N774" s="302"/>
      <c r="S774" s="326"/>
      <c r="T774" s="39"/>
      <c r="U774" s="39"/>
      <c r="V774" s="39"/>
      <c r="W774" s="39"/>
      <c r="X774" s="39"/>
      <c r="Y774" s="39"/>
    </row>
    <row r="775">
      <c r="A775" s="353"/>
      <c r="B775" s="352"/>
      <c r="C775" s="352"/>
      <c r="D775" s="352"/>
      <c r="E775" s="302"/>
      <c r="N775" s="302"/>
      <c r="S775" s="326"/>
      <c r="T775" s="39"/>
      <c r="U775" s="39"/>
      <c r="V775" s="39"/>
      <c r="W775" s="39"/>
      <c r="X775" s="39"/>
      <c r="Y775" s="39"/>
    </row>
    <row r="776">
      <c r="A776" s="353"/>
      <c r="B776" s="352"/>
      <c r="C776" s="352"/>
      <c r="D776" s="352"/>
      <c r="E776" s="302"/>
      <c r="N776" s="302"/>
      <c r="S776" s="326"/>
      <c r="T776" s="39"/>
      <c r="U776" s="39"/>
      <c r="V776" s="39"/>
      <c r="W776" s="39"/>
      <c r="X776" s="39"/>
      <c r="Y776" s="39"/>
    </row>
    <row r="777">
      <c r="A777" s="353"/>
      <c r="B777" s="352"/>
      <c r="C777" s="352"/>
      <c r="D777" s="352"/>
      <c r="E777" s="302"/>
      <c r="N777" s="302"/>
      <c r="S777" s="326"/>
      <c r="T777" s="39"/>
      <c r="U777" s="39"/>
      <c r="V777" s="39"/>
      <c r="W777" s="39"/>
      <c r="X777" s="39"/>
      <c r="Y777" s="39"/>
    </row>
    <row r="778">
      <c r="A778" s="353"/>
      <c r="B778" s="352"/>
      <c r="C778" s="352"/>
      <c r="D778" s="352"/>
      <c r="E778" s="302"/>
      <c r="N778" s="302"/>
      <c r="S778" s="326"/>
      <c r="T778" s="39"/>
      <c r="U778" s="39"/>
      <c r="V778" s="39"/>
      <c r="W778" s="39"/>
      <c r="X778" s="39"/>
      <c r="Y778" s="39"/>
    </row>
    <row r="779">
      <c r="A779" s="353"/>
      <c r="B779" s="352"/>
      <c r="C779" s="352"/>
      <c r="D779" s="352"/>
      <c r="E779" s="302"/>
      <c r="N779" s="302"/>
      <c r="S779" s="326"/>
      <c r="T779" s="39"/>
      <c r="U779" s="39"/>
      <c r="V779" s="39"/>
      <c r="W779" s="39"/>
      <c r="X779" s="39"/>
      <c r="Y779" s="39"/>
    </row>
    <row r="780">
      <c r="A780" s="353"/>
      <c r="B780" s="352"/>
      <c r="C780" s="352"/>
      <c r="D780" s="352"/>
      <c r="E780" s="302"/>
      <c r="N780" s="302"/>
      <c r="S780" s="326"/>
      <c r="T780" s="39"/>
      <c r="U780" s="39"/>
      <c r="V780" s="39"/>
      <c r="W780" s="39"/>
      <c r="X780" s="39"/>
      <c r="Y780" s="39"/>
    </row>
    <row r="781">
      <c r="A781" s="353"/>
      <c r="B781" s="352"/>
      <c r="C781" s="352"/>
      <c r="D781" s="352"/>
      <c r="E781" s="302"/>
      <c r="N781" s="302"/>
      <c r="S781" s="326"/>
      <c r="T781" s="39"/>
      <c r="U781" s="39"/>
      <c r="V781" s="39"/>
      <c r="W781" s="39"/>
      <c r="X781" s="39"/>
      <c r="Y781" s="39"/>
    </row>
    <row r="782">
      <c r="A782" s="353"/>
      <c r="B782" s="352"/>
      <c r="C782" s="352"/>
      <c r="D782" s="352"/>
      <c r="E782" s="302"/>
      <c r="N782" s="302"/>
      <c r="S782" s="326"/>
      <c r="T782" s="39"/>
      <c r="U782" s="39"/>
      <c r="V782" s="39"/>
      <c r="W782" s="39"/>
      <c r="X782" s="39"/>
      <c r="Y782" s="39"/>
    </row>
    <row r="783">
      <c r="A783" s="353"/>
      <c r="B783" s="352"/>
      <c r="C783" s="352"/>
      <c r="D783" s="352"/>
      <c r="E783" s="302"/>
      <c r="N783" s="302"/>
      <c r="S783" s="326"/>
      <c r="T783" s="39"/>
      <c r="U783" s="39"/>
      <c r="V783" s="39"/>
      <c r="W783" s="39"/>
      <c r="X783" s="39"/>
      <c r="Y783" s="39"/>
    </row>
    <row r="784">
      <c r="A784" s="353"/>
      <c r="B784" s="352"/>
      <c r="C784" s="352"/>
      <c r="D784" s="352"/>
      <c r="E784" s="302"/>
      <c r="N784" s="302"/>
      <c r="S784" s="326"/>
      <c r="T784" s="39"/>
      <c r="U784" s="39"/>
      <c r="V784" s="39"/>
      <c r="W784" s="39"/>
      <c r="X784" s="39"/>
      <c r="Y784" s="39"/>
    </row>
    <row r="785">
      <c r="A785" s="353"/>
      <c r="B785" s="352"/>
      <c r="C785" s="352"/>
      <c r="D785" s="352"/>
      <c r="E785" s="302"/>
      <c r="N785" s="302"/>
      <c r="S785" s="326"/>
      <c r="T785" s="39"/>
      <c r="U785" s="39"/>
      <c r="V785" s="39"/>
      <c r="W785" s="39"/>
      <c r="X785" s="39"/>
      <c r="Y785" s="39"/>
    </row>
    <row r="786">
      <c r="A786" s="353"/>
      <c r="B786" s="352"/>
      <c r="C786" s="352"/>
      <c r="D786" s="352"/>
      <c r="E786" s="302"/>
      <c r="N786" s="302"/>
      <c r="S786" s="326"/>
      <c r="T786" s="39"/>
      <c r="U786" s="39"/>
      <c r="V786" s="39"/>
      <c r="W786" s="39"/>
      <c r="X786" s="39"/>
      <c r="Y786" s="39"/>
    </row>
    <row r="787">
      <c r="A787" s="353"/>
      <c r="B787" s="352"/>
      <c r="C787" s="352"/>
      <c r="D787" s="352"/>
      <c r="E787" s="302"/>
      <c r="N787" s="302"/>
      <c r="S787" s="326"/>
      <c r="T787" s="39"/>
      <c r="U787" s="39"/>
      <c r="V787" s="39"/>
      <c r="W787" s="39"/>
      <c r="X787" s="39"/>
      <c r="Y787" s="39"/>
    </row>
    <row r="788">
      <c r="A788" s="353"/>
      <c r="B788" s="352"/>
      <c r="C788" s="352"/>
      <c r="D788" s="352"/>
      <c r="E788" s="302"/>
      <c r="N788" s="302"/>
      <c r="S788" s="326"/>
      <c r="T788" s="39"/>
      <c r="U788" s="39"/>
      <c r="V788" s="39"/>
      <c r="W788" s="39"/>
      <c r="X788" s="39"/>
      <c r="Y788" s="39"/>
    </row>
    <row r="789">
      <c r="A789" s="353"/>
      <c r="B789" s="352"/>
      <c r="C789" s="352"/>
      <c r="D789" s="352"/>
      <c r="E789" s="302"/>
      <c r="N789" s="302"/>
      <c r="S789" s="326"/>
      <c r="T789" s="39"/>
      <c r="U789" s="39"/>
      <c r="V789" s="39"/>
      <c r="W789" s="39"/>
      <c r="X789" s="39"/>
      <c r="Y789" s="39"/>
    </row>
    <row r="790">
      <c r="A790" s="353"/>
      <c r="B790" s="352"/>
      <c r="C790" s="352"/>
      <c r="D790" s="352"/>
      <c r="E790" s="302"/>
      <c r="N790" s="302"/>
      <c r="S790" s="326"/>
      <c r="T790" s="39"/>
      <c r="U790" s="39"/>
      <c r="V790" s="39"/>
      <c r="W790" s="39"/>
      <c r="X790" s="39"/>
      <c r="Y790" s="39"/>
    </row>
    <row r="791">
      <c r="A791" s="353"/>
      <c r="B791" s="352"/>
      <c r="C791" s="352"/>
      <c r="D791" s="352"/>
      <c r="E791" s="302"/>
      <c r="N791" s="302"/>
      <c r="S791" s="326"/>
      <c r="T791" s="39"/>
      <c r="U791" s="39"/>
      <c r="V791" s="39"/>
      <c r="W791" s="39"/>
      <c r="X791" s="39"/>
      <c r="Y791" s="39"/>
    </row>
    <row r="792">
      <c r="A792" s="353"/>
      <c r="B792" s="352"/>
      <c r="C792" s="352"/>
      <c r="D792" s="352"/>
      <c r="E792" s="302"/>
      <c r="N792" s="302"/>
      <c r="S792" s="326"/>
      <c r="T792" s="39"/>
      <c r="U792" s="39"/>
      <c r="V792" s="39"/>
      <c r="W792" s="39"/>
      <c r="X792" s="39"/>
      <c r="Y792" s="39"/>
    </row>
    <row r="793">
      <c r="A793" s="353"/>
      <c r="B793" s="352"/>
      <c r="C793" s="352"/>
      <c r="D793" s="352"/>
      <c r="E793" s="302"/>
      <c r="N793" s="302"/>
      <c r="S793" s="326"/>
      <c r="T793" s="39"/>
      <c r="U793" s="39"/>
      <c r="V793" s="39"/>
      <c r="W793" s="39"/>
      <c r="X793" s="39"/>
      <c r="Y793" s="39"/>
    </row>
    <row r="794">
      <c r="A794" s="353"/>
      <c r="B794" s="352"/>
      <c r="C794" s="352"/>
      <c r="D794" s="352"/>
      <c r="E794" s="302"/>
      <c r="N794" s="302"/>
      <c r="S794" s="326"/>
      <c r="T794" s="39"/>
      <c r="U794" s="39"/>
      <c r="V794" s="39"/>
      <c r="W794" s="39"/>
      <c r="X794" s="39"/>
      <c r="Y794" s="39"/>
    </row>
    <row r="795">
      <c r="A795" s="353"/>
      <c r="B795" s="352"/>
      <c r="C795" s="352"/>
      <c r="D795" s="352"/>
      <c r="E795" s="302"/>
      <c r="N795" s="302"/>
      <c r="S795" s="326"/>
      <c r="T795" s="39"/>
      <c r="U795" s="39"/>
      <c r="V795" s="39"/>
      <c r="W795" s="39"/>
      <c r="X795" s="39"/>
      <c r="Y795" s="39"/>
    </row>
    <row r="796">
      <c r="A796" s="353"/>
      <c r="B796" s="352"/>
      <c r="C796" s="352"/>
      <c r="D796" s="352"/>
      <c r="E796" s="302"/>
      <c r="N796" s="302"/>
      <c r="S796" s="326"/>
      <c r="T796" s="39"/>
      <c r="U796" s="39"/>
      <c r="V796" s="39"/>
      <c r="W796" s="39"/>
      <c r="X796" s="39"/>
      <c r="Y796" s="39"/>
    </row>
    <row r="797">
      <c r="A797" s="353"/>
      <c r="B797" s="352"/>
      <c r="C797" s="352"/>
      <c r="D797" s="352"/>
      <c r="E797" s="302"/>
      <c r="N797" s="302"/>
      <c r="S797" s="326"/>
      <c r="T797" s="39"/>
      <c r="U797" s="39"/>
      <c r="V797" s="39"/>
      <c r="W797" s="39"/>
      <c r="X797" s="39"/>
      <c r="Y797" s="39"/>
    </row>
    <row r="798">
      <c r="A798" s="353"/>
      <c r="B798" s="352"/>
      <c r="C798" s="352"/>
      <c r="D798" s="352"/>
      <c r="E798" s="302"/>
      <c r="N798" s="302"/>
      <c r="S798" s="326"/>
      <c r="T798" s="39"/>
      <c r="U798" s="39"/>
      <c r="V798" s="39"/>
      <c r="W798" s="39"/>
      <c r="X798" s="39"/>
      <c r="Y798" s="39"/>
    </row>
    <row r="799">
      <c r="A799" s="353"/>
      <c r="B799" s="352"/>
      <c r="C799" s="352"/>
      <c r="D799" s="352"/>
      <c r="E799" s="302"/>
      <c r="N799" s="302"/>
      <c r="S799" s="326"/>
      <c r="T799" s="39"/>
      <c r="U799" s="39"/>
      <c r="V799" s="39"/>
      <c r="W799" s="39"/>
      <c r="X799" s="39"/>
      <c r="Y799" s="39"/>
    </row>
    <row r="800">
      <c r="A800" s="353"/>
      <c r="B800" s="352"/>
      <c r="C800" s="352"/>
      <c r="D800" s="352"/>
      <c r="E800" s="302"/>
      <c r="N800" s="302"/>
      <c r="S800" s="326"/>
      <c r="T800" s="39"/>
      <c r="U800" s="39"/>
      <c r="V800" s="39"/>
      <c r="W800" s="39"/>
      <c r="X800" s="39"/>
      <c r="Y800" s="39"/>
    </row>
    <row r="801">
      <c r="A801" s="353"/>
      <c r="B801" s="352"/>
      <c r="C801" s="352"/>
      <c r="D801" s="352"/>
      <c r="E801" s="302"/>
      <c r="N801" s="302"/>
      <c r="S801" s="326"/>
      <c r="T801" s="39"/>
      <c r="U801" s="39"/>
      <c r="V801" s="39"/>
      <c r="W801" s="39"/>
      <c r="X801" s="39"/>
      <c r="Y801" s="39"/>
    </row>
    <row r="802">
      <c r="A802" s="353"/>
      <c r="B802" s="352"/>
      <c r="C802" s="352"/>
      <c r="D802" s="352"/>
      <c r="E802" s="302"/>
      <c r="N802" s="302"/>
      <c r="S802" s="326"/>
      <c r="T802" s="39"/>
      <c r="U802" s="39"/>
      <c r="V802" s="39"/>
      <c r="W802" s="39"/>
      <c r="X802" s="39"/>
      <c r="Y802" s="39"/>
    </row>
    <row r="803">
      <c r="A803" s="353"/>
      <c r="B803" s="352"/>
      <c r="C803" s="352"/>
      <c r="D803" s="352"/>
      <c r="E803" s="302"/>
      <c r="N803" s="302"/>
      <c r="S803" s="326"/>
      <c r="T803" s="39"/>
      <c r="U803" s="39"/>
      <c r="V803" s="39"/>
      <c r="W803" s="39"/>
      <c r="X803" s="39"/>
      <c r="Y803" s="39"/>
    </row>
    <row r="804">
      <c r="A804" s="353"/>
      <c r="B804" s="352"/>
      <c r="C804" s="352"/>
      <c r="D804" s="352"/>
      <c r="E804" s="302"/>
      <c r="N804" s="302"/>
      <c r="S804" s="326"/>
      <c r="T804" s="39"/>
      <c r="U804" s="39"/>
      <c r="V804" s="39"/>
      <c r="W804" s="39"/>
      <c r="X804" s="39"/>
      <c r="Y804" s="39"/>
    </row>
    <row r="805">
      <c r="A805" s="353"/>
      <c r="B805" s="352"/>
      <c r="C805" s="352"/>
      <c r="D805" s="352"/>
      <c r="E805" s="302"/>
      <c r="N805" s="302"/>
      <c r="S805" s="326"/>
      <c r="T805" s="39"/>
      <c r="U805" s="39"/>
      <c r="V805" s="39"/>
      <c r="W805" s="39"/>
      <c r="X805" s="39"/>
      <c r="Y805" s="39"/>
    </row>
    <row r="806">
      <c r="A806" s="353"/>
      <c r="B806" s="352"/>
      <c r="C806" s="352"/>
      <c r="D806" s="352"/>
      <c r="E806" s="302"/>
      <c r="N806" s="302"/>
      <c r="S806" s="326"/>
      <c r="T806" s="39"/>
      <c r="U806" s="39"/>
      <c r="V806" s="39"/>
      <c r="W806" s="39"/>
      <c r="X806" s="39"/>
      <c r="Y806" s="39"/>
    </row>
    <row r="807">
      <c r="A807" s="353"/>
      <c r="B807" s="352"/>
      <c r="C807" s="352"/>
      <c r="D807" s="352"/>
      <c r="E807" s="302"/>
      <c r="N807" s="302"/>
      <c r="S807" s="326"/>
      <c r="T807" s="39"/>
      <c r="U807" s="39"/>
      <c r="V807" s="39"/>
      <c r="W807" s="39"/>
      <c r="X807" s="39"/>
      <c r="Y807" s="39"/>
    </row>
    <row r="808">
      <c r="A808" s="353"/>
      <c r="B808" s="352"/>
      <c r="C808" s="352"/>
      <c r="D808" s="352"/>
      <c r="E808" s="302"/>
      <c r="N808" s="302"/>
      <c r="S808" s="326"/>
      <c r="T808" s="39"/>
      <c r="U808" s="39"/>
      <c r="V808" s="39"/>
      <c r="W808" s="39"/>
      <c r="X808" s="39"/>
      <c r="Y808" s="39"/>
    </row>
    <row r="809">
      <c r="A809" s="353"/>
      <c r="B809" s="352"/>
      <c r="C809" s="352"/>
      <c r="D809" s="352"/>
      <c r="E809" s="302"/>
      <c r="N809" s="302"/>
      <c r="S809" s="326"/>
      <c r="T809" s="39"/>
      <c r="U809" s="39"/>
      <c r="V809" s="39"/>
      <c r="W809" s="39"/>
      <c r="X809" s="39"/>
      <c r="Y809" s="39"/>
    </row>
    <row r="810">
      <c r="A810" s="353"/>
      <c r="B810" s="352"/>
      <c r="C810" s="352"/>
      <c r="D810" s="352"/>
      <c r="E810" s="302"/>
      <c r="N810" s="302"/>
      <c r="S810" s="326"/>
      <c r="T810" s="39"/>
      <c r="U810" s="39"/>
      <c r="V810" s="39"/>
      <c r="W810" s="39"/>
      <c r="X810" s="39"/>
      <c r="Y810" s="39"/>
    </row>
    <row r="811">
      <c r="A811" s="353"/>
      <c r="B811" s="352"/>
      <c r="C811" s="352"/>
      <c r="D811" s="352"/>
      <c r="E811" s="302"/>
      <c r="N811" s="302"/>
      <c r="S811" s="326"/>
      <c r="T811" s="39"/>
      <c r="U811" s="39"/>
      <c r="V811" s="39"/>
      <c r="W811" s="39"/>
      <c r="X811" s="39"/>
      <c r="Y811" s="39"/>
    </row>
    <row r="812">
      <c r="A812" s="353"/>
      <c r="B812" s="352"/>
      <c r="C812" s="352"/>
      <c r="D812" s="352"/>
      <c r="E812" s="302"/>
      <c r="N812" s="302"/>
      <c r="S812" s="326"/>
      <c r="T812" s="39"/>
      <c r="U812" s="39"/>
      <c r="V812" s="39"/>
      <c r="W812" s="39"/>
      <c r="X812" s="39"/>
      <c r="Y812" s="39"/>
    </row>
    <row r="813">
      <c r="A813" s="353"/>
      <c r="B813" s="352"/>
      <c r="C813" s="352"/>
      <c r="D813" s="352"/>
      <c r="E813" s="302"/>
      <c r="N813" s="302"/>
      <c r="S813" s="326"/>
      <c r="T813" s="39"/>
      <c r="U813" s="39"/>
      <c r="V813" s="39"/>
      <c r="W813" s="39"/>
      <c r="X813" s="39"/>
      <c r="Y813" s="39"/>
    </row>
    <row r="814">
      <c r="A814" s="353"/>
      <c r="B814" s="352"/>
      <c r="C814" s="352"/>
      <c r="D814" s="352"/>
      <c r="E814" s="302"/>
      <c r="N814" s="302"/>
      <c r="S814" s="326"/>
      <c r="T814" s="39"/>
      <c r="U814" s="39"/>
      <c r="V814" s="39"/>
      <c r="W814" s="39"/>
      <c r="X814" s="39"/>
      <c r="Y814" s="39"/>
    </row>
    <row r="815">
      <c r="A815" s="353"/>
      <c r="B815" s="352"/>
      <c r="C815" s="352"/>
      <c r="D815" s="352"/>
      <c r="E815" s="302"/>
      <c r="N815" s="302"/>
      <c r="S815" s="326"/>
      <c r="T815" s="39"/>
      <c r="U815" s="39"/>
      <c r="V815" s="39"/>
      <c r="W815" s="39"/>
      <c r="X815" s="39"/>
      <c r="Y815" s="39"/>
    </row>
    <row r="816">
      <c r="A816" s="353"/>
      <c r="B816" s="352"/>
      <c r="C816" s="352"/>
      <c r="D816" s="352"/>
      <c r="E816" s="302"/>
      <c r="N816" s="302"/>
      <c r="S816" s="326"/>
      <c r="T816" s="39"/>
      <c r="U816" s="39"/>
      <c r="V816" s="39"/>
      <c r="W816" s="39"/>
      <c r="X816" s="39"/>
      <c r="Y816" s="39"/>
    </row>
    <row r="817">
      <c r="A817" s="353"/>
      <c r="B817" s="352"/>
      <c r="C817" s="352"/>
      <c r="D817" s="352"/>
      <c r="E817" s="302"/>
      <c r="N817" s="302"/>
      <c r="S817" s="326"/>
      <c r="T817" s="39"/>
      <c r="U817" s="39"/>
      <c r="V817" s="39"/>
      <c r="W817" s="39"/>
      <c r="X817" s="39"/>
      <c r="Y817" s="39"/>
    </row>
    <row r="818">
      <c r="A818" s="353"/>
      <c r="B818" s="352"/>
      <c r="C818" s="352"/>
      <c r="D818" s="352"/>
      <c r="E818" s="302"/>
      <c r="N818" s="302"/>
      <c r="S818" s="326"/>
      <c r="T818" s="39"/>
      <c r="U818" s="39"/>
      <c r="V818" s="39"/>
      <c r="W818" s="39"/>
      <c r="X818" s="39"/>
      <c r="Y818" s="39"/>
    </row>
    <row r="819">
      <c r="A819" s="353"/>
      <c r="B819" s="352"/>
      <c r="C819" s="352"/>
      <c r="D819" s="352"/>
      <c r="E819" s="302"/>
      <c r="N819" s="302"/>
      <c r="S819" s="326"/>
      <c r="T819" s="39"/>
      <c r="U819" s="39"/>
      <c r="V819" s="39"/>
      <c r="W819" s="39"/>
      <c r="X819" s="39"/>
      <c r="Y819" s="39"/>
    </row>
    <row r="820">
      <c r="A820" s="353"/>
      <c r="B820" s="352"/>
      <c r="C820" s="352"/>
      <c r="D820" s="352"/>
      <c r="E820" s="302"/>
      <c r="N820" s="302"/>
      <c r="S820" s="326"/>
      <c r="T820" s="39"/>
      <c r="U820" s="39"/>
      <c r="V820" s="39"/>
      <c r="W820" s="39"/>
      <c r="X820" s="39"/>
      <c r="Y820" s="39"/>
    </row>
    <row r="821">
      <c r="A821" s="353"/>
      <c r="B821" s="352"/>
      <c r="C821" s="352"/>
      <c r="D821" s="352"/>
      <c r="E821" s="302"/>
      <c r="N821" s="302"/>
      <c r="S821" s="326"/>
      <c r="T821" s="39"/>
      <c r="U821" s="39"/>
      <c r="V821" s="39"/>
      <c r="W821" s="39"/>
      <c r="X821" s="39"/>
      <c r="Y821" s="39"/>
    </row>
    <row r="822">
      <c r="A822" s="353"/>
      <c r="B822" s="352"/>
      <c r="C822" s="352"/>
      <c r="D822" s="352"/>
      <c r="E822" s="302"/>
      <c r="N822" s="302"/>
      <c r="S822" s="326"/>
      <c r="T822" s="39"/>
      <c r="U822" s="39"/>
      <c r="V822" s="39"/>
      <c r="W822" s="39"/>
      <c r="X822" s="39"/>
      <c r="Y822" s="39"/>
    </row>
    <row r="823">
      <c r="A823" s="353"/>
      <c r="B823" s="352"/>
      <c r="C823" s="352"/>
      <c r="D823" s="352"/>
      <c r="E823" s="302"/>
      <c r="N823" s="302"/>
      <c r="S823" s="326"/>
      <c r="T823" s="39"/>
      <c r="U823" s="39"/>
      <c r="V823" s="39"/>
      <c r="W823" s="39"/>
      <c r="X823" s="39"/>
      <c r="Y823" s="39"/>
    </row>
    <row r="824">
      <c r="A824" s="353"/>
      <c r="B824" s="352"/>
      <c r="C824" s="352"/>
      <c r="D824" s="352"/>
      <c r="E824" s="302"/>
      <c r="N824" s="302"/>
      <c r="S824" s="326"/>
      <c r="T824" s="39"/>
      <c r="U824" s="39"/>
      <c r="V824" s="39"/>
      <c r="W824" s="39"/>
      <c r="X824" s="39"/>
      <c r="Y824" s="39"/>
    </row>
    <row r="825">
      <c r="A825" s="353"/>
      <c r="B825" s="352"/>
      <c r="C825" s="352"/>
      <c r="D825" s="352"/>
      <c r="E825" s="302"/>
      <c r="N825" s="302"/>
      <c r="S825" s="326"/>
      <c r="T825" s="39"/>
      <c r="U825" s="39"/>
      <c r="V825" s="39"/>
      <c r="W825" s="39"/>
      <c r="X825" s="39"/>
      <c r="Y825" s="39"/>
    </row>
    <row r="826">
      <c r="A826" s="353"/>
      <c r="B826" s="352"/>
      <c r="C826" s="352"/>
      <c r="D826" s="352"/>
      <c r="E826" s="302"/>
      <c r="N826" s="302"/>
      <c r="S826" s="326"/>
      <c r="T826" s="39"/>
      <c r="U826" s="39"/>
      <c r="V826" s="39"/>
      <c r="W826" s="39"/>
      <c r="X826" s="39"/>
      <c r="Y826" s="39"/>
    </row>
    <row r="827">
      <c r="A827" s="353"/>
      <c r="B827" s="352"/>
      <c r="C827" s="352"/>
      <c r="D827" s="352"/>
      <c r="E827" s="302"/>
      <c r="N827" s="302"/>
      <c r="S827" s="326"/>
      <c r="T827" s="39"/>
      <c r="U827" s="39"/>
      <c r="V827" s="39"/>
      <c r="W827" s="39"/>
      <c r="X827" s="39"/>
      <c r="Y827" s="39"/>
    </row>
    <row r="828">
      <c r="A828" s="353"/>
      <c r="B828" s="352"/>
      <c r="C828" s="352"/>
      <c r="D828" s="352"/>
      <c r="E828" s="302"/>
      <c r="N828" s="302"/>
      <c r="S828" s="326"/>
      <c r="T828" s="39"/>
      <c r="U828" s="39"/>
      <c r="V828" s="39"/>
      <c r="W828" s="39"/>
      <c r="X828" s="39"/>
      <c r="Y828" s="39"/>
    </row>
    <row r="829">
      <c r="A829" s="353"/>
      <c r="B829" s="352"/>
      <c r="C829" s="352"/>
      <c r="D829" s="352"/>
      <c r="E829" s="302"/>
      <c r="N829" s="302"/>
      <c r="S829" s="326"/>
      <c r="T829" s="39"/>
      <c r="U829" s="39"/>
      <c r="V829" s="39"/>
      <c r="W829" s="39"/>
      <c r="X829" s="39"/>
      <c r="Y829" s="39"/>
    </row>
    <row r="830">
      <c r="A830" s="353"/>
      <c r="B830" s="352"/>
      <c r="C830" s="352"/>
      <c r="D830" s="352"/>
      <c r="E830" s="302"/>
      <c r="N830" s="302"/>
      <c r="S830" s="326"/>
      <c r="T830" s="39"/>
      <c r="U830" s="39"/>
      <c r="V830" s="39"/>
      <c r="W830" s="39"/>
      <c r="X830" s="39"/>
      <c r="Y830" s="39"/>
    </row>
    <row r="831">
      <c r="A831" s="353"/>
      <c r="B831" s="352"/>
      <c r="C831" s="352"/>
      <c r="D831" s="352"/>
      <c r="E831" s="302"/>
      <c r="N831" s="302"/>
      <c r="S831" s="326"/>
      <c r="T831" s="39"/>
      <c r="U831" s="39"/>
      <c r="V831" s="39"/>
      <c r="W831" s="39"/>
      <c r="X831" s="39"/>
      <c r="Y831" s="39"/>
    </row>
    <row r="832">
      <c r="A832" s="353"/>
      <c r="B832" s="352"/>
      <c r="C832" s="352"/>
      <c r="D832" s="352"/>
      <c r="E832" s="302"/>
      <c r="N832" s="302"/>
      <c r="S832" s="326"/>
      <c r="T832" s="39"/>
      <c r="U832" s="39"/>
      <c r="V832" s="39"/>
      <c r="W832" s="39"/>
      <c r="X832" s="39"/>
      <c r="Y832" s="39"/>
    </row>
    <row r="833">
      <c r="A833" s="353"/>
      <c r="B833" s="352"/>
      <c r="C833" s="352"/>
      <c r="D833" s="352"/>
      <c r="E833" s="302"/>
      <c r="N833" s="302"/>
      <c r="S833" s="326"/>
      <c r="T833" s="39"/>
      <c r="U833" s="39"/>
      <c r="V833" s="39"/>
      <c r="W833" s="39"/>
      <c r="X833" s="39"/>
      <c r="Y833" s="39"/>
    </row>
    <row r="834">
      <c r="A834" s="353"/>
      <c r="B834" s="352"/>
      <c r="C834" s="352"/>
      <c r="D834" s="352"/>
      <c r="E834" s="302"/>
      <c r="N834" s="302"/>
      <c r="S834" s="326"/>
      <c r="T834" s="39"/>
      <c r="U834" s="39"/>
      <c r="V834" s="39"/>
      <c r="W834" s="39"/>
      <c r="X834" s="39"/>
      <c r="Y834" s="39"/>
    </row>
    <row r="835">
      <c r="A835" s="353"/>
      <c r="B835" s="352"/>
      <c r="C835" s="352"/>
      <c r="D835" s="352"/>
      <c r="E835" s="302"/>
      <c r="N835" s="302"/>
      <c r="S835" s="326"/>
      <c r="T835" s="39"/>
      <c r="U835" s="39"/>
      <c r="V835" s="39"/>
      <c r="W835" s="39"/>
      <c r="X835" s="39"/>
      <c r="Y835" s="39"/>
    </row>
    <row r="836">
      <c r="A836" s="353"/>
      <c r="B836" s="352"/>
      <c r="C836" s="352"/>
      <c r="D836" s="352"/>
      <c r="E836" s="302"/>
      <c r="N836" s="302"/>
      <c r="S836" s="326"/>
      <c r="T836" s="39"/>
      <c r="U836" s="39"/>
      <c r="V836" s="39"/>
      <c r="W836" s="39"/>
      <c r="X836" s="39"/>
      <c r="Y836" s="39"/>
    </row>
    <row r="837">
      <c r="A837" s="353"/>
      <c r="B837" s="352"/>
      <c r="C837" s="352"/>
      <c r="D837" s="352"/>
      <c r="E837" s="302"/>
      <c r="N837" s="302"/>
      <c r="S837" s="326"/>
      <c r="T837" s="39"/>
      <c r="U837" s="39"/>
      <c r="V837" s="39"/>
      <c r="W837" s="39"/>
      <c r="X837" s="39"/>
      <c r="Y837" s="39"/>
    </row>
    <row r="838">
      <c r="A838" s="353"/>
      <c r="B838" s="352"/>
      <c r="C838" s="352"/>
      <c r="D838" s="352"/>
      <c r="E838" s="302"/>
      <c r="N838" s="302"/>
      <c r="S838" s="326"/>
      <c r="T838" s="39"/>
      <c r="U838" s="39"/>
      <c r="V838" s="39"/>
      <c r="W838" s="39"/>
      <c r="X838" s="39"/>
      <c r="Y838" s="39"/>
    </row>
    <row r="839">
      <c r="A839" s="353"/>
      <c r="B839" s="352"/>
      <c r="C839" s="352"/>
      <c r="D839" s="352"/>
      <c r="E839" s="302"/>
      <c r="N839" s="302"/>
      <c r="S839" s="326"/>
      <c r="T839" s="39"/>
      <c r="U839" s="39"/>
      <c r="V839" s="39"/>
      <c r="W839" s="39"/>
      <c r="X839" s="39"/>
      <c r="Y839" s="39"/>
    </row>
    <row r="840">
      <c r="A840" s="353"/>
      <c r="B840" s="352"/>
      <c r="C840" s="352"/>
      <c r="D840" s="352"/>
      <c r="E840" s="302"/>
      <c r="N840" s="302"/>
      <c r="S840" s="326"/>
      <c r="T840" s="39"/>
      <c r="U840" s="39"/>
      <c r="V840" s="39"/>
      <c r="W840" s="39"/>
      <c r="X840" s="39"/>
      <c r="Y840" s="39"/>
    </row>
    <row r="841">
      <c r="A841" s="353"/>
      <c r="B841" s="352"/>
      <c r="C841" s="352"/>
      <c r="D841" s="352"/>
      <c r="E841" s="302"/>
      <c r="N841" s="302"/>
      <c r="S841" s="326"/>
      <c r="T841" s="39"/>
      <c r="U841" s="39"/>
      <c r="V841" s="39"/>
      <c r="W841" s="39"/>
      <c r="X841" s="39"/>
      <c r="Y841" s="39"/>
    </row>
    <row r="842">
      <c r="A842" s="353"/>
      <c r="B842" s="352"/>
      <c r="C842" s="352"/>
      <c r="D842" s="352"/>
      <c r="E842" s="302"/>
      <c r="N842" s="302"/>
      <c r="S842" s="326"/>
      <c r="T842" s="39"/>
      <c r="U842" s="39"/>
      <c r="V842" s="39"/>
      <c r="W842" s="39"/>
      <c r="X842" s="39"/>
      <c r="Y842" s="39"/>
    </row>
    <row r="843">
      <c r="A843" s="353"/>
      <c r="B843" s="352"/>
      <c r="C843" s="352"/>
      <c r="D843" s="352"/>
      <c r="E843" s="302"/>
      <c r="N843" s="302"/>
      <c r="S843" s="326"/>
      <c r="T843" s="39"/>
      <c r="U843" s="39"/>
      <c r="V843" s="39"/>
      <c r="W843" s="39"/>
      <c r="X843" s="39"/>
      <c r="Y843" s="39"/>
    </row>
    <row r="844">
      <c r="A844" s="353"/>
      <c r="B844" s="352"/>
      <c r="C844" s="352"/>
      <c r="D844" s="352"/>
      <c r="E844" s="302"/>
      <c r="N844" s="302"/>
      <c r="S844" s="326"/>
      <c r="T844" s="39"/>
      <c r="U844" s="39"/>
      <c r="V844" s="39"/>
      <c r="W844" s="39"/>
      <c r="X844" s="39"/>
      <c r="Y844" s="39"/>
    </row>
    <row r="845">
      <c r="A845" s="353"/>
      <c r="B845" s="352"/>
      <c r="C845" s="352"/>
      <c r="D845" s="352"/>
      <c r="E845" s="302"/>
      <c r="N845" s="302"/>
      <c r="S845" s="326"/>
      <c r="T845" s="39"/>
      <c r="U845" s="39"/>
      <c r="V845" s="39"/>
      <c r="W845" s="39"/>
      <c r="X845" s="39"/>
      <c r="Y845" s="39"/>
    </row>
    <row r="846">
      <c r="A846" s="353"/>
      <c r="B846" s="352"/>
      <c r="C846" s="352"/>
      <c r="D846" s="352"/>
      <c r="E846" s="302"/>
      <c r="N846" s="302"/>
      <c r="S846" s="326"/>
      <c r="T846" s="39"/>
      <c r="U846" s="39"/>
      <c r="V846" s="39"/>
      <c r="W846" s="39"/>
      <c r="X846" s="39"/>
      <c r="Y846" s="39"/>
    </row>
    <row r="847">
      <c r="A847" s="353"/>
      <c r="B847" s="352"/>
      <c r="C847" s="352"/>
      <c r="D847" s="352"/>
      <c r="E847" s="302"/>
      <c r="N847" s="302"/>
      <c r="S847" s="326"/>
      <c r="T847" s="39"/>
      <c r="U847" s="39"/>
      <c r="V847" s="39"/>
      <c r="W847" s="39"/>
      <c r="X847" s="39"/>
      <c r="Y847" s="39"/>
    </row>
    <row r="848">
      <c r="A848" s="353"/>
      <c r="B848" s="352"/>
      <c r="C848" s="352"/>
      <c r="D848" s="352"/>
      <c r="E848" s="302"/>
      <c r="N848" s="302"/>
      <c r="S848" s="326"/>
      <c r="T848" s="39"/>
      <c r="U848" s="39"/>
      <c r="V848" s="39"/>
      <c r="W848" s="39"/>
      <c r="X848" s="39"/>
      <c r="Y848" s="39"/>
    </row>
    <row r="849">
      <c r="A849" s="353"/>
      <c r="B849" s="352"/>
      <c r="C849" s="352"/>
      <c r="D849" s="352"/>
      <c r="E849" s="302"/>
      <c r="N849" s="302"/>
      <c r="S849" s="326"/>
      <c r="T849" s="39"/>
      <c r="U849" s="39"/>
      <c r="V849" s="39"/>
      <c r="W849" s="39"/>
      <c r="X849" s="39"/>
      <c r="Y849" s="39"/>
    </row>
    <row r="850">
      <c r="A850" s="353"/>
      <c r="B850" s="352"/>
      <c r="C850" s="352"/>
      <c r="D850" s="352"/>
      <c r="E850" s="302"/>
      <c r="N850" s="302"/>
      <c r="S850" s="326"/>
      <c r="T850" s="39"/>
      <c r="U850" s="39"/>
      <c r="V850" s="39"/>
      <c r="W850" s="39"/>
      <c r="X850" s="39"/>
      <c r="Y850" s="39"/>
    </row>
    <row r="851">
      <c r="A851" s="353"/>
      <c r="B851" s="352"/>
      <c r="C851" s="352"/>
      <c r="D851" s="352"/>
      <c r="E851" s="302"/>
      <c r="N851" s="302"/>
      <c r="S851" s="326"/>
      <c r="T851" s="39"/>
      <c r="U851" s="39"/>
      <c r="V851" s="39"/>
      <c r="W851" s="39"/>
      <c r="X851" s="39"/>
      <c r="Y851" s="39"/>
    </row>
    <row r="852">
      <c r="A852" s="353"/>
      <c r="B852" s="352"/>
      <c r="C852" s="352"/>
      <c r="D852" s="352"/>
      <c r="E852" s="302"/>
      <c r="N852" s="302"/>
      <c r="S852" s="326"/>
      <c r="T852" s="39"/>
      <c r="U852" s="39"/>
      <c r="V852" s="39"/>
      <c r="W852" s="39"/>
      <c r="X852" s="39"/>
      <c r="Y852" s="39"/>
    </row>
    <row r="853">
      <c r="A853" s="353"/>
      <c r="B853" s="352"/>
      <c r="C853" s="352"/>
      <c r="D853" s="352"/>
      <c r="E853" s="302"/>
      <c r="N853" s="302"/>
      <c r="S853" s="326"/>
      <c r="T853" s="39"/>
      <c r="U853" s="39"/>
      <c r="V853" s="39"/>
      <c r="W853" s="39"/>
      <c r="X853" s="39"/>
      <c r="Y853" s="39"/>
    </row>
    <row r="854">
      <c r="A854" s="353"/>
      <c r="B854" s="352"/>
      <c r="C854" s="352"/>
      <c r="D854" s="352"/>
      <c r="E854" s="302"/>
      <c r="N854" s="302"/>
      <c r="S854" s="326"/>
      <c r="T854" s="39"/>
      <c r="U854" s="39"/>
      <c r="V854" s="39"/>
      <c r="W854" s="39"/>
      <c r="X854" s="39"/>
      <c r="Y854" s="39"/>
    </row>
    <row r="855">
      <c r="A855" s="353"/>
      <c r="B855" s="352"/>
      <c r="C855" s="352"/>
      <c r="D855" s="352"/>
      <c r="E855" s="302"/>
      <c r="N855" s="302"/>
      <c r="S855" s="326"/>
      <c r="T855" s="39"/>
      <c r="U855" s="39"/>
      <c r="V855" s="39"/>
      <c r="W855" s="39"/>
      <c r="X855" s="39"/>
      <c r="Y855" s="39"/>
    </row>
    <row r="856">
      <c r="A856" s="353"/>
      <c r="B856" s="352"/>
      <c r="C856" s="352"/>
      <c r="D856" s="352"/>
      <c r="E856" s="302"/>
      <c r="N856" s="302"/>
      <c r="S856" s="326"/>
      <c r="T856" s="39"/>
      <c r="U856" s="39"/>
      <c r="V856" s="39"/>
      <c r="W856" s="39"/>
      <c r="X856" s="39"/>
      <c r="Y856" s="39"/>
    </row>
    <row r="857">
      <c r="A857" s="353"/>
      <c r="B857" s="352"/>
      <c r="C857" s="352"/>
      <c r="D857" s="352"/>
      <c r="E857" s="302"/>
      <c r="N857" s="302"/>
      <c r="S857" s="326"/>
      <c r="T857" s="39"/>
      <c r="U857" s="39"/>
      <c r="V857" s="39"/>
      <c r="W857" s="39"/>
      <c r="X857" s="39"/>
      <c r="Y857" s="39"/>
    </row>
    <row r="858">
      <c r="A858" s="353"/>
      <c r="B858" s="352"/>
      <c r="C858" s="352"/>
      <c r="D858" s="352"/>
      <c r="E858" s="302"/>
      <c r="N858" s="302"/>
      <c r="S858" s="326"/>
      <c r="T858" s="39"/>
      <c r="U858" s="39"/>
      <c r="V858" s="39"/>
      <c r="W858" s="39"/>
      <c r="X858" s="39"/>
      <c r="Y858" s="39"/>
    </row>
    <row r="859">
      <c r="A859" s="353"/>
      <c r="B859" s="352"/>
      <c r="C859" s="352"/>
      <c r="D859" s="352"/>
      <c r="E859" s="302"/>
      <c r="N859" s="302"/>
      <c r="S859" s="326"/>
      <c r="T859" s="39"/>
      <c r="U859" s="39"/>
      <c r="V859" s="39"/>
      <c r="W859" s="39"/>
      <c r="X859" s="39"/>
      <c r="Y859" s="39"/>
    </row>
    <row r="860">
      <c r="A860" s="353"/>
      <c r="B860" s="352"/>
      <c r="C860" s="352"/>
      <c r="D860" s="352"/>
      <c r="E860" s="302"/>
      <c r="N860" s="302"/>
      <c r="S860" s="326"/>
      <c r="T860" s="39"/>
      <c r="U860" s="39"/>
      <c r="V860" s="39"/>
      <c r="W860" s="39"/>
      <c r="X860" s="39"/>
      <c r="Y860" s="39"/>
    </row>
    <row r="861">
      <c r="A861" s="353"/>
      <c r="B861" s="352"/>
      <c r="C861" s="352"/>
      <c r="D861" s="352"/>
      <c r="E861" s="302"/>
      <c r="N861" s="302"/>
      <c r="S861" s="326"/>
      <c r="T861" s="39"/>
      <c r="U861" s="39"/>
      <c r="V861" s="39"/>
      <c r="W861" s="39"/>
      <c r="X861" s="39"/>
      <c r="Y861" s="39"/>
    </row>
    <row r="862">
      <c r="A862" s="353"/>
      <c r="B862" s="352"/>
      <c r="C862" s="352"/>
      <c r="D862" s="352"/>
      <c r="E862" s="302"/>
      <c r="N862" s="302"/>
      <c r="S862" s="326"/>
      <c r="T862" s="39"/>
      <c r="U862" s="39"/>
      <c r="V862" s="39"/>
      <c r="W862" s="39"/>
      <c r="X862" s="39"/>
      <c r="Y862" s="39"/>
    </row>
    <row r="863">
      <c r="A863" s="353"/>
      <c r="B863" s="352"/>
      <c r="C863" s="352"/>
      <c r="D863" s="352"/>
      <c r="E863" s="302"/>
      <c r="N863" s="302"/>
      <c r="S863" s="326"/>
      <c r="T863" s="39"/>
      <c r="U863" s="39"/>
      <c r="V863" s="39"/>
      <c r="W863" s="39"/>
      <c r="X863" s="39"/>
      <c r="Y863" s="39"/>
    </row>
    <row r="864">
      <c r="A864" s="353"/>
      <c r="B864" s="352"/>
      <c r="C864" s="352"/>
      <c r="D864" s="352"/>
      <c r="E864" s="302"/>
      <c r="N864" s="302"/>
      <c r="S864" s="326"/>
      <c r="T864" s="39"/>
      <c r="U864" s="39"/>
      <c r="V864" s="39"/>
      <c r="W864" s="39"/>
      <c r="X864" s="39"/>
      <c r="Y864" s="39"/>
    </row>
    <row r="865">
      <c r="A865" s="353"/>
      <c r="B865" s="352"/>
      <c r="C865" s="352"/>
      <c r="D865" s="352"/>
      <c r="E865" s="302"/>
      <c r="N865" s="302"/>
      <c r="S865" s="326"/>
      <c r="T865" s="39"/>
      <c r="U865" s="39"/>
      <c r="V865" s="39"/>
      <c r="W865" s="39"/>
      <c r="X865" s="39"/>
      <c r="Y865" s="39"/>
    </row>
    <row r="866">
      <c r="A866" s="353"/>
      <c r="B866" s="352"/>
      <c r="C866" s="352"/>
      <c r="D866" s="352"/>
      <c r="E866" s="302"/>
      <c r="N866" s="302"/>
      <c r="S866" s="326"/>
      <c r="T866" s="39"/>
      <c r="U866" s="39"/>
      <c r="V866" s="39"/>
      <c r="W866" s="39"/>
      <c r="X866" s="39"/>
      <c r="Y866" s="39"/>
    </row>
    <row r="867">
      <c r="A867" s="353"/>
      <c r="B867" s="352"/>
      <c r="C867" s="352"/>
      <c r="D867" s="352"/>
      <c r="E867" s="302"/>
      <c r="N867" s="302"/>
      <c r="S867" s="326"/>
      <c r="T867" s="39"/>
      <c r="U867" s="39"/>
      <c r="V867" s="39"/>
      <c r="W867" s="39"/>
      <c r="X867" s="39"/>
      <c r="Y867" s="39"/>
    </row>
    <row r="868">
      <c r="A868" s="353"/>
      <c r="B868" s="352"/>
      <c r="C868" s="352"/>
      <c r="D868" s="352"/>
      <c r="E868" s="302"/>
      <c r="N868" s="302"/>
      <c r="S868" s="326"/>
      <c r="T868" s="39"/>
      <c r="U868" s="39"/>
      <c r="V868" s="39"/>
      <c r="W868" s="39"/>
      <c r="X868" s="39"/>
      <c r="Y868" s="39"/>
    </row>
    <row r="869">
      <c r="A869" s="353"/>
      <c r="B869" s="352"/>
      <c r="C869" s="352"/>
      <c r="D869" s="352"/>
      <c r="E869" s="302"/>
      <c r="N869" s="302"/>
      <c r="S869" s="326"/>
      <c r="T869" s="39"/>
      <c r="U869" s="39"/>
      <c r="V869" s="39"/>
      <c r="W869" s="39"/>
      <c r="X869" s="39"/>
      <c r="Y869" s="39"/>
    </row>
    <row r="870">
      <c r="A870" s="353"/>
      <c r="B870" s="352"/>
      <c r="C870" s="352"/>
      <c r="D870" s="352"/>
      <c r="E870" s="302"/>
      <c r="N870" s="302"/>
      <c r="S870" s="326"/>
      <c r="T870" s="39"/>
      <c r="U870" s="39"/>
      <c r="V870" s="39"/>
      <c r="W870" s="39"/>
      <c r="X870" s="39"/>
      <c r="Y870" s="39"/>
    </row>
    <row r="871">
      <c r="A871" s="353"/>
      <c r="B871" s="352"/>
      <c r="C871" s="352"/>
      <c r="D871" s="352"/>
      <c r="E871" s="302"/>
      <c r="N871" s="302"/>
      <c r="S871" s="326"/>
      <c r="T871" s="39"/>
      <c r="U871" s="39"/>
      <c r="V871" s="39"/>
      <c r="W871" s="39"/>
      <c r="X871" s="39"/>
      <c r="Y871" s="39"/>
    </row>
    <row r="872">
      <c r="A872" s="353"/>
      <c r="B872" s="352"/>
      <c r="C872" s="352"/>
      <c r="D872" s="352"/>
      <c r="E872" s="302"/>
      <c r="N872" s="302"/>
      <c r="S872" s="326"/>
      <c r="T872" s="39"/>
      <c r="U872" s="39"/>
      <c r="V872" s="39"/>
      <c r="W872" s="39"/>
      <c r="X872" s="39"/>
      <c r="Y872" s="39"/>
    </row>
    <row r="873">
      <c r="A873" s="353"/>
      <c r="B873" s="352"/>
      <c r="C873" s="352"/>
      <c r="D873" s="352"/>
      <c r="E873" s="302"/>
      <c r="N873" s="302"/>
      <c r="S873" s="326"/>
      <c r="T873" s="39"/>
      <c r="U873" s="39"/>
      <c r="V873" s="39"/>
      <c r="W873" s="39"/>
      <c r="X873" s="39"/>
      <c r="Y873" s="39"/>
    </row>
    <row r="874">
      <c r="A874" s="353"/>
      <c r="B874" s="352"/>
      <c r="C874" s="352"/>
      <c r="D874" s="352"/>
      <c r="E874" s="302"/>
      <c r="N874" s="302"/>
      <c r="S874" s="326"/>
      <c r="T874" s="39"/>
      <c r="U874" s="39"/>
      <c r="V874" s="39"/>
      <c r="W874" s="39"/>
      <c r="X874" s="39"/>
      <c r="Y874" s="39"/>
    </row>
    <row r="875">
      <c r="A875" s="353"/>
      <c r="B875" s="352"/>
      <c r="C875" s="352"/>
      <c r="D875" s="352"/>
      <c r="E875" s="302"/>
      <c r="N875" s="302"/>
      <c r="S875" s="326"/>
      <c r="T875" s="39"/>
      <c r="U875" s="39"/>
      <c r="V875" s="39"/>
      <c r="W875" s="39"/>
      <c r="X875" s="39"/>
      <c r="Y875" s="39"/>
    </row>
    <row r="876">
      <c r="A876" s="353"/>
      <c r="B876" s="352"/>
      <c r="C876" s="352"/>
      <c r="D876" s="352"/>
      <c r="E876" s="302"/>
      <c r="N876" s="302"/>
      <c r="S876" s="326"/>
      <c r="T876" s="39"/>
      <c r="U876" s="39"/>
      <c r="V876" s="39"/>
      <c r="W876" s="39"/>
      <c r="X876" s="39"/>
      <c r="Y876" s="39"/>
    </row>
    <row r="877">
      <c r="A877" s="353"/>
      <c r="B877" s="352"/>
      <c r="C877" s="352"/>
      <c r="D877" s="352"/>
      <c r="E877" s="302"/>
      <c r="N877" s="302"/>
      <c r="S877" s="326"/>
      <c r="T877" s="39"/>
      <c r="U877" s="39"/>
      <c r="V877" s="39"/>
      <c r="W877" s="39"/>
      <c r="X877" s="39"/>
      <c r="Y877" s="39"/>
    </row>
    <row r="878">
      <c r="A878" s="353"/>
      <c r="B878" s="352"/>
      <c r="C878" s="352"/>
      <c r="D878" s="352"/>
      <c r="E878" s="302"/>
      <c r="N878" s="302"/>
      <c r="S878" s="326"/>
      <c r="T878" s="39"/>
      <c r="U878" s="39"/>
      <c r="V878" s="39"/>
      <c r="W878" s="39"/>
      <c r="X878" s="39"/>
      <c r="Y878" s="39"/>
    </row>
    <row r="879">
      <c r="A879" s="353"/>
      <c r="B879" s="352"/>
      <c r="C879" s="352"/>
      <c r="D879" s="352"/>
      <c r="E879" s="302"/>
      <c r="N879" s="302"/>
      <c r="S879" s="326"/>
      <c r="T879" s="39"/>
      <c r="U879" s="39"/>
      <c r="V879" s="39"/>
      <c r="W879" s="39"/>
      <c r="X879" s="39"/>
      <c r="Y879" s="39"/>
    </row>
    <row r="880">
      <c r="A880" s="353"/>
      <c r="B880" s="352"/>
      <c r="C880" s="352"/>
      <c r="D880" s="352"/>
      <c r="E880" s="302"/>
      <c r="N880" s="302"/>
      <c r="S880" s="326"/>
      <c r="T880" s="39"/>
      <c r="U880" s="39"/>
      <c r="V880" s="39"/>
      <c r="W880" s="39"/>
      <c r="X880" s="39"/>
      <c r="Y880" s="39"/>
    </row>
    <row r="881">
      <c r="A881" s="353"/>
      <c r="B881" s="352"/>
      <c r="C881" s="352"/>
      <c r="D881" s="352"/>
      <c r="E881" s="302"/>
      <c r="N881" s="302"/>
      <c r="S881" s="326"/>
      <c r="T881" s="39"/>
      <c r="U881" s="39"/>
      <c r="V881" s="39"/>
      <c r="W881" s="39"/>
      <c r="X881" s="39"/>
      <c r="Y881" s="39"/>
    </row>
    <row r="882">
      <c r="A882" s="353"/>
      <c r="B882" s="352"/>
      <c r="C882" s="352"/>
      <c r="D882" s="352"/>
      <c r="E882" s="302"/>
      <c r="N882" s="302"/>
      <c r="S882" s="326"/>
      <c r="T882" s="39"/>
      <c r="U882" s="39"/>
      <c r="V882" s="39"/>
      <c r="W882" s="39"/>
      <c r="X882" s="39"/>
      <c r="Y882" s="39"/>
    </row>
    <row r="883">
      <c r="A883" s="353"/>
      <c r="B883" s="352"/>
      <c r="C883" s="352"/>
      <c r="D883" s="352"/>
      <c r="E883" s="302"/>
      <c r="N883" s="302"/>
      <c r="S883" s="326"/>
      <c r="T883" s="39"/>
      <c r="U883" s="39"/>
      <c r="V883" s="39"/>
      <c r="W883" s="39"/>
      <c r="X883" s="39"/>
      <c r="Y883" s="39"/>
    </row>
    <row r="884">
      <c r="A884" s="353"/>
      <c r="B884" s="352"/>
      <c r="C884" s="352"/>
      <c r="D884" s="352"/>
      <c r="E884" s="302"/>
      <c r="N884" s="302"/>
      <c r="S884" s="326"/>
      <c r="T884" s="39"/>
      <c r="U884" s="39"/>
      <c r="V884" s="39"/>
      <c r="W884" s="39"/>
      <c r="X884" s="39"/>
      <c r="Y884" s="39"/>
    </row>
    <row r="885">
      <c r="A885" s="353"/>
      <c r="B885" s="352"/>
      <c r="C885" s="352"/>
      <c r="D885" s="352"/>
      <c r="E885" s="302"/>
      <c r="N885" s="302"/>
      <c r="S885" s="326"/>
      <c r="T885" s="39"/>
      <c r="U885" s="39"/>
      <c r="V885" s="39"/>
      <c r="W885" s="39"/>
      <c r="X885" s="39"/>
      <c r="Y885" s="39"/>
    </row>
    <row r="886">
      <c r="A886" s="353"/>
      <c r="B886" s="352"/>
      <c r="C886" s="352"/>
      <c r="D886" s="352"/>
      <c r="E886" s="302"/>
      <c r="N886" s="302"/>
      <c r="S886" s="326"/>
      <c r="T886" s="39"/>
      <c r="U886" s="39"/>
      <c r="V886" s="39"/>
      <c r="W886" s="39"/>
      <c r="X886" s="39"/>
      <c r="Y886" s="39"/>
    </row>
    <row r="887">
      <c r="A887" s="353"/>
      <c r="B887" s="352"/>
      <c r="C887" s="352"/>
      <c r="D887" s="352"/>
      <c r="E887" s="302"/>
      <c r="N887" s="302"/>
      <c r="S887" s="326"/>
      <c r="T887" s="39"/>
      <c r="U887" s="39"/>
      <c r="V887" s="39"/>
      <c r="W887" s="39"/>
      <c r="X887" s="39"/>
      <c r="Y887" s="39"/>
    </row>
    <row r="888">
      <c r="A888" s="353"/>
      <c r="B888" s="352"/>
      <c r="C888" s="352"/>
      <c r="D888" s="352"/>
      <c r="E888" s="302"/>
      <c r="N888" s="302"/>
      <c r="S888" s="326"/>
      <c r="T888" s="39"/>
      <c r="U888" s="39"/>
      <c r="V888" s="39"/>
      <c r="W888" s="39"/>
      <c r="X888" s="39"/>
      <c r="Y888" s="39"/>
    </row>
    <row r="889">
      <c r="A889" s="353"/>
      <c r="B889" s="352"/>
      <c r="C889" s="352"/>
      <c r="D889" s="352"/>
      <c r="E889" s="302"/>
      <c r="N889" s="302"/>
      <c r="S889" s="326"/>
      <c r="T889" s="39"/>
      <c r="U889" s="39"/>
      <c r="V889" s="39"/>
      <c r="W889" s="39"/>
      <c r="X889" s="39"/>
      <c r="Y889" s="39"/>
    </row>
    <row r="890">
      <c r="A890" s="353"/>
      <c r="B890" s="352"/>
      <c r="C890" s="352"/>
      <c r="D890" s="352"/>
      <c r="E890" s="302"/>
      <c r="N890" s="302"/>
      <c r="S890" s="326"/>
      <c r="T890" s="39"/>
      <c r="U890" s="39"/>
      <c r="V890" s="39"/>
      <c r="W890" s="39"/>
      <c r="X890" s="39"/>
      <c r="Y890" s="39"/>
    </row>
    <row r="891">
      <c r="A891" s="353"/>
      <c r="B891" s="352"/>
      <c r="C891" s="352"/>
      <c r="D891" s="352"/>
      <c r="E891" s="302"/>
      <c r="N891" s="302"/>
      <c r="S891" s="326"/>
      <c r="T891" s="39"/>
      <c r="U891" s="39"/>
      <c r="V891" s="39"/>
      <c r="W891" s="39"/>
      <c r="X891" s="39"/>
      <c r="Y891" s="39"/>
    </row>
    <row r="892">
      <c r="A892" s="353"/>
      <c r="B892" s="352"/>
      <c r="C892" s="352"/>
      <c r="D892" s="352"/>
      <c r="E892" s="302"/>
      <c r="N892" s="302"/>
      <c r="S892" s="326"/>
      <c r="T892" s="39"/>
      <c r="U892" s="39"/>
      <c r="V892" s="39"/>
      <c r="W892" s="39"/>
      <c r="X892" s="39"/>
      <c r="Y892" s="39"/>
    </row>
    <row r="893">
      <c r="A893" s="353"/>
      <c r="B893" s="352"/>
      <c r="C893" s="352"/>
      <c r="D893" s="352"/>
      <c r="E893" s="302"/>
      <c r="N893" s="302"/>
      <c r="S893" s="326"/>
      <c r="T893" s="39"/>
      <c r="U893" s="39"/>
      <c r="V893" s="39"/>
      <c r="W893" s="39"/>
      <c r="X893" s="39"/>
      <c r="Y893" s="39"/>
    </row>
    <row r="894">
      <c r="A894" s="353"/>
      <c r="B894" s="352"/>
      <c r="C894" s="352"/>
      <c r="D894" s="352"/>
      <c r="E894" s="302"/>
      <c r="N894" s="302"/>
      <c r="S894" s="326"/>
      <c r="T894" s="39"/>
      <c r="U894" s="39"/>
      <c r="V894" s="39"/>
      <c r="W894" s="39"/>
      <c r="X894" s="39"/>
      <c r="Y894" s="39"/>
    </row>
    <row r="895">
      <c r="A895" s="353"/>
      <c r="B895" s="352"/>
      <c r="C895" s="352"/>
      <c r="D895" s="352"/>
      <c r="E895" s="302"/>
      <c r="N895" s="302"/>
      <c r="S895" s="326"/>
      <c r="T895" s="39"/>
      <c r="U895" s="39"/>
      <c r="V895" s="39"/>
      <c r="W895" s="39"/>
      <c r="X895" s="39"/>
      <c r="Y895" s="39"/>
    </row>
    <row r="896">
      <c r="A896" s="353"/>
      <c r="B896" s="352"/>
      <c r="C896" s="352"/>
      <c r="D896" s="352"/>
      <c r="E896" s="302"/>
      <c r="N896" s="302"/>
      <c r="S896" s="326"/>
      <c r="T896" s="39"/>
      <c r="U896" s="39"/>
      <c r="V896" s="39"/>
      <c r="W896" s="39"/>
      <c r="X896" s="39"/>
      <c r="Y896" s="39"/>
    </row>
    <row r="897">
      <c r="A897" s="353"/>
      <c r="B897" s="352"/>
      <c r="C897" s="352"/>
      <c r="D897" s="352"/>
      <c r="E897" s="302"/>
      <c r="N897" s="302"/>
      <c r="S897" s="326"/>
      <c r="T897" s="39"/>
      <c r="U897" s="39"/>
      <c r="V897" s="39"/>
      <c r="W897" s="39"/>
      <c r="X897" s="39"/>
      <c r="Y897" s="39"/>
    </row>
    <row r="898">
      <c r="A898" s="353"/>
      <c r="B898" s="352"/>
      <c r="C898" s="352"/>
      <c r="D898" s="352"/>
      <c r="E898" s="302"/>
      <c r="N898" s="302"/>
      <c r="S898" s="326"/>
      <c r="T898" s="39"/>
      <c r="U898" s="39"/>
      <c r="V898" s="39"/>
      <c r="W898" s="39"/>
      <c r="X898" s="39"/>
      <c r="Y898" s="39"/>
    </row>
    <row r="899">
      <c r="A899" s="353"/>
      <c r="B899" s="352"/>
      <c r="C899" s="352"/>
      <c r="D899" s="352"/>
      <c r="E899" s="302"/>
      <c r="N899" s="302"/>
      <c r="S899" s="326"/>
      <c r="T899" s="39"/>
      <c r="U899" s="39"/>
      <c r="V899" s="39"/>
      <c r="W899" s="39"/>
      <c r="X899" s="39"/>
      <c r="Y899" s="39"/>
    </row>
    <row r="900">
      <c r="A900" s="353"/>
      <c r="B900" s="352"/>
      <c r="C900" s="352"/>
      <c r="D900" s="352"/>
      <c r="E900" s="302"/>
      <c r="N900" s="302"/>
      <c r="S900" s="326"/>
      <c r="T900" s="39"/>
      <c r="U900" s="39"/>
      <c r="V900" s="39"/>
      <c r="W900" s="39"/>
      <c r="X900" s="39"/>
      <c r="Y900" s="39"/>
    </row>
    <row r="901">
      <c r="A901" s="353"/>
      <c r="B901" s="352"/>
      <c r="C901" s="352"/>
      <c r="D901" s="352"/>
      <c r="E901" s="302"/>
      <c r="N901" s="302"/>
      <c r="S901" s="326"/>
      <c r="T901" s="39"/>
      <c r="U901" s="39"/>
      <c r="V901" s="39"/>
      <c r="W901" s="39"/>
      <c r="X901" s="39"/>
      <c r="Y901" s="39"/>
    </row>
    <row r="902">
      <c r="A902" s="353"/>
      <c r="B902" s="352"/>
      <c r="C902" s="352"/>
      <c r="D902" s="352"/>
      <c r="E902" s="302"/>
      <c r="N902" s="302"/>
      <c r="S902" s="326"/>
      <c r="T902" s="39"/>
      <c r="U902" s="39"/>
      <c r="V902" s="39"/>
      <c r="W902" s="39"/>
      <c r="X902" s="39"/>
      <c r="Y902" s="39"/>
    </row>
    <row r="903">
      <c r="A903" s="353"/>
      <c r="B903" s="352"/>
      <c r="C903" s="352"/>
      <c r="D903" s="352"/>
      <c r="E903" s="302"/>
      <c r="N903" s="302"/>
      <c r="S903" s="326"/>
      <c r="T903" s="39"/>
      <c r="U903" s="39"/>
      <c r="V903" s="39"/>
      <c r="W903" s="39"/>
      <c r="X903" s="39"/>
      <c r="Y903" s="39"/>
    </row>
    <row r="904">
      <c r="A904" s="353"/>
      <c r="B904" s="352"/>
      <c r="C904" s="352"/>
      <c r="D904" s="352"/>
      <c r="E904" s="302"/>
      <c r="N904" s="302"/>
      <c r="S904" s="326"/>
      <c r="T904" s="39"/>
      <c r="U904" s="39"/>
      <c r="V904" s="39"/>
      <c r="W904" s="39"/>
      <c r="X904" s="39"/>
      <c r="Y904" s="39"/>
    </row>
    <row r="905">
      <c r="A905" s="353"/>
      <c r="B905" s="352"/>
      <c r="C905" s="352"/>
      <c r="D905" s="352"/>
      <c r="E905" s="302"/>
      <c r="N905" s="302"/>
      <c r="S905" s="326"/>
      <c r="T905" s="39"/>
      <c r="U905" s="39"/>
      <c r="V905" s="39"/>
      <c r="W905" s="39"/>
      <c r="X905" s="39"/>
      <c r="Y905" s="39"/>
    </row>
    <row r="906">
      <c r="A906" s="353"/>
      <c r="B906" s="352"/>
      <c r="C906" s="352"/>
      <c r="D906" s="352"/>
      <c r="E906" s="302"/>
      <c r="N906" s="302"/>
      <c r="S906" s="326"/>
      <c r="T906" s="39"/>
      <c r="U906" s="39"/>
      <c r="V906" s="39"/>
      <c r="W906" s="39"/>
      <c r="X906" s="39"/>
      <c r="Y906" s="39"/>
    </row>
    <row r="907">
      <c r="A907" s="353"/>
      <c r="B907" s="352"/>
      <c r="C907" s="352"/>
      <c r="D907" s="352"/>
      <c r="E907" s="302"/>
      <c r="N907" s="302"/>
      <c r="S907" s="326"/>
      <c r="T907" s="39"/>
      <c r="U907" s="39"/>
      <c r="V907" s="39"/>
      <c r="W907" s="39"/>
      <c r="X907" s="39"/>
      <c r="Y907" s="39"/>
    </row>
    <row r="908">
      <c r="A908" s="353"/>
      <c r="B908" s="352"/>
      <c r="C908" s="352"/>
      <c r="D908" s="352"/>
      <c r="E908" s="302"/>
      <c r="N908" s="302"/>
      <c r="S908" s="326"/>
      <c r="T908" s="39"/>
      <c r="U908" s="39"/>
      <c r="V908" s="39"/>
      <c r="W908" s="39"/>
      <c r="X908" s="39"/>
      <c r="Y908" s="39"/>
    </row>
    <row r="909">
      <c r="A909" s="353"/>
      <c r="B909" s="352"/>
      <c r="C909" s="352"/>
      <c r="D909" s="352"/>
      <c r="E909" s="302"/>
      <c r="N909" s="302"/>
      <c r="S909" s="326"/>
      <c r="T909" s="39"/>
      <c r="U909" s="39"/>
      <c r="V909" s="39"/>
      <c r="W909" s="39"/>
      <c r="X909" s="39"/>
      <c r="Y909" s="39"/>
    </row>
    <row r="910">
      <c r="A910" s="353"/>
      <c r="B910" s="352"/>
      <c r="C910" s="352"/>
      <c r="D910" s="352"/>
      <c r="E910" s="302"/>
      <c r="N910" s="302"/>
      <c r="S910" s="326"/>
      <c r="T910" s="39"/>
      <c r="U910" s="39"/>
      <c r="V910" s="39"/>
      <c r="W910" s="39"/>
      <c r="X910" s="39"/>
      <c r="Y910" s="39"/>
    </row>
    <row r="911">
      <c r="A911" s="353"/>
      <c r="B911" s="352"/>
      <c r="C911" s="352"/>
      <c r="D911" s="352"/>
      <c r="E911" s="302"/>
      <c r="N911" s="302"/>
      <c r="S911" s="326"/>
      <c r="T911" s="39"/>
      <c r="U911" s="39"/>
      <c r="V911" s="39"/>
      <c r="W911" s="39"/>
      <c r="X911" s="39"/>
      <c r="Y911" s="39"/>
    </row>
    <row r="912">
      <c r="A912" s="353"/>
      <c r="B912" s="352"/>
      <c r="C912" s="352"/>
      <c r="D912" s="352"/>
      <c r="E912" s="302"/>
      <c r="N912" s="302"/>
      <c r="S912" s="326"/>
      <c r="T912" s="39"/>
      <c r="U912" s="39"/>
      <c r="V912" s="39"/>
      <c r="W912" s="39"/>
      <c r="X912" s="39"/>
      <c r="Y912" s="39"/>
    </row>
    <row r="913">
      <c r="A913" s="353"/>
      <c r="B913" s="352"/>
      <c r="C913" s="352"/>
      <c r="D913" s="352"/>
      <c r="E913" s="302"/>
      <c r="N913" s="302"/>
      <c r="S913" s="326"/>
      <c r="T913" s="39"/>
      <c r="U913" s="39"/>
      <c r="V913" s="39"/>
      <c r="W913" s="39"/>
      <c r="X913" s="39"/>
      <c r="Y913" s="39"/>
    </row>
    <row r="914">
      <c r="A914" s="353"/>
      <c r="B914" s="352"/>
      <c r="C914" s="352"/>
      <c r="D914" s="352"/>
      <c r="E914" s="302"/>
      <c r="N914" s="302"/>
      <c r="S914" s="326"/>
      <c r="T914" s="39"/>
      <c r="U914" s="39"/>
      <c r="V914" s="39"/>
      <c r="W914" s="39"/>
      <c r="X914" s="39"/>
      <c r="Y914" s="39"/>
    </row>
    <row r="915">
      <c r="A915" s="353"/>
      <c r="B915" s="352"/>
      <c r="C915" s="352"/>
      <c r="D915" s="352"/>
      <c r="E915" s="302"/>
      <c r="N915" s="302"/>
      <c r="S915" s="326"/>
      <c r="T915" s="39"/>
      <c r="U915" s="39"/>
      <c r="V915" s="39"/>
      <c r="W915" s="39"/>
      <c r="X915" s="39"/>
      <c r="Y915" s="39"/>
    </row>
    <row r="916">
      <c r="A916" s="353"/>
      <c r="B916" s="352"/>
      <c r="C916" s="352"/>
      <c r="D916" s="352"/>
      <c r="E916" s="302"/>
      <c r="N916" s="302"/>
      <c r="S916" s="326"/>
      <c r="T916" s="39"/>
      <c r="U916" s="39"/>
      <c r="V916" s="39"/>
      <c r="W916" s="39"/>
      <c r="X916" s="39"/>
      <c r="Y916" s="39"/>
    </row>
    <row r="917">
      <c r="A917" s="353"/>
      <c r="B917" s="352"/>
      <c r="C917" s="352"/>
      <c r="D917" s="352"/>
      <c r="E917" s="302"/>
      <c r="N917" s="302"/>
      <c r="S917" s="326"/>
      <c r="T917" s="39"/>
      <c r="U917" s="39"/>
      <c r="V917" s="39"/>
      <c r="W917" s="39"/>
      <c r="X917" s="39"/>
      <c r="Y917" s="39"/>
    </row>
    <row r="918">
      <c r="A918" s="353"/>
      <c r="B918" s="352"/>
      <c r="C918" s="352"/>
      <c r="D918" s="352"/>
      <c r="E918" s="302"/>
      <c r="N918" s="302"/>
      <c r="S918" s="326"/>
      <c r="T918" s="39"/>
      <c r="U918" s="39"/>
      <c r="V918" s="39"/>
      <c r="W918" s="39"/>
      <c r="X918" s="39"/>
      <c r="Y918" s="39"/>
    </row>
    <row r="919">
      <c r="A919" s="353"/>
      <c r="B919" s="352"/>
      <c r="C919" s="352"/>
      <c r="D919" s="352"/>
      <c r="E919" s="302"/>
      <c r="N919" s="302"/>
      <c r="S919" s="326"/>
      <c r="T919" s="39"/>
      <c r="U919" s="39"/>
      <c r="V919" s="39"/>
      <c r="W919" s="39"/>
      <c r="X919" s="39"/>
      <c r="Y919" s="39"/>
    </row>
    <row r="920">
      <c r="A920" s="353"/>
      <c r="B920" s="352"/>
      <c r="C920" s="352"/>
      <c r="D920" s="352"/>
      <c r="E920" s="302"/>
      <c r="N920" s="302"/>
      <c r="S920" s="326"/>
      <c r="T920" s="39"/>
      <c r="U920" s="39"/>
      <c r="V920" s="39"/>
      <c r="W920" s="39"/>
      <c r="X920" s="39"/>
      <c r="Y920" s="39"/>
    </row>
    <row r="921">
      <c r="A921" s="353"/>
      <c r="B921" s="352"/>
      <c r="C921" s="352"/>
      <c r="D921" s="352"/>
      <c r="E921" s="302"/>
      <c r="N921" s="302"/>
      <c r="S921" s="326"/>
      <c r="T921" s="39"/>
      <c r="U921" s="39"/>
      <c r="V921" s="39"/>
      <c r="W921" s="39"/>
      <c r="X921" s="39"/>
      <c r="Y921" s="39"/>
    </row>
    <row r="922">
      <c r="A922" s="353"/>
      <c r="B922" s="352"/>
      <c r="C922" s="352"/>
      <c r="D922" s="352"/>
      <c r="E922" s="302"/>
      <c r="N922" s="302"/>
      <c r="S922" s="326"/>
      <c r="T922" s="39"/>
      <c r="U922" s="39"/>
      <c r="V922" s="39"/>
      <c r="W922" s="39"/>
      <c r="X922" s="39"/>
      <c r="Y922" s="39"/>
    </row>
    <row r="923">
      <c r="A923" s="353"/>
      <c r="B923" s="352"/>
      <c r="C923" s="352"/>
      <c r="D923" s="352"/>
      <c r="E923" s="302"/>
      <c r="N923" s="302"/>
      <c r="S923" s="326"/>
      <c r="T923" s="39"/>
      <c r="U923" s="39"/>
      <c r="V923" s="39"/>
      <c r="W923" s="39"/>
      <c r="X923" s="39"/>
      <c r="Y923" s="39"/>
    </row>
    <row r="924">
      <c r="A924" s="353"/>
      <c r="B924" s="352"/>
      <c r="C924" s="352"/>
      <c r="D924" s="352"/>
      <c r="E924" s="302"/>
      <c r="N924" s="302"/>
      <c r="S924" s="326"/>
      <c r="T924" s="39"/>
      <c r="U924" s="39"/>
      <c r="V924" s="39"/>
      <c r="W924" s="39"/>
      <c r="X924" s="39"/>
      <c r="Y924" s="39"/>
    </row>
    <row r="925">
      <c r="A925" s="353"/>
      <c r="B925" s="352"/>
      <c r="C925" s="352"/>
      <c r="D925" s="352"/>
      <c r="E925" s="302"/>
      <c r="N925" s="302"/>
      <c r="S925" s="326"/>
      <c r="T925" s="39"/>
      <c r="U925" s="39"/>
      <c r="V925" s="39"/>
      <c r="W925" s="39"/>
      <c r="X925" s="39"/>
      <c r="Y925" s="39"/>
    </row>
    <row r="926">
      <c r="A926" s="353"/>
      <c r="B926" s="352"/>
      <c r="C926" s="352"/>
      <c r="D926" s="352"/>
      <c r="E926" s="302"/>
      <c r="N926" s="302"/>
      <c r="S926" s="326"/>
      <c r="T926" s="39"/>
      <c r="U926" s="39"/>
      <c r="V926" s="39"/>
      <c r="W926" s="39"/>
      <c r="X926" s="39"/>
      <c r="Y926" s="39"/>
    </row>
    <row r="927">
      <c r="A927" s="353"/>
      <c r="B927" s="352"/>
      <c r="C927" s="352"/>
      <c r="D927" s="352"/>
      <c r="E927" s="302"/>
      <c r="N927" s="302"/>
      <c r="S927" s="326"/>
      <c r="T927" s="39"/>
      <c r="U927" s="39"/>
      <c r="V927" s="39"/>
      <c r="W927" s="39"/>
      <c r="X927" s="39"/>
      <c r="Y927" s="39"/>
    </row>
    <row r="928">
      <c r="A928" s="353"/>
      <c r="B928" s="352"/>
      <c r="C928" s="352"/>
      <c r="D928" s="352"/>
      <c r="E928" s="302"/>
      <c r="N928" s="302"/>
      <c r="S928" s="326"/>
      <c r="T928" s="39"/>
      <c r="U928" s="39"/>
      <c r="V928" s="39"/>
      <c r="W928" s="39"/>
      <c r="X928" s="39"/>
      <c r="Y928" s="39"/>
    </row>
    <row r="929">
      <c r="A929" s="353"/>
      <c r="B929" s="352"/>
      <c r="C929" s="352"/>
      <c r="D929" s="352"/>
      <c r="E929" s="302"/>
      <c r="N929" s="302"/>
      <c r="S929" s="326"/>
      <c r="T929" s="39"/>
      <c r="U929" s="39"/>
      <c r="V929" s="39"/>
      <c r="W929" s="39"/>
      <c r="X929" s="39"/>
      <c r="Y929" s="39"/>
    </row>
    <row r="930">
      <c r="A930" s="353"/>
      <c r="B930" s="352"/>
      <c r="C930" s="352"/>
      <c r="D930" s="352"/>
      <c r="E930" s="302"/>
      <c r="N930" s="302"/>
      <c r="S930" s="326"/>
      <c r="T930" s="39"/>
      <c r="U930" s="39"/>
      <c r="V930" s="39"/>
      <c r="W930" s="39"/>
      <c r="X930" s="39"/>
      <c r="Y930" s="39"/>
    </row>
    <row r="931">
      <c r="A931" s="353"/>
      <c r="B931" s="352"/>
      <c r="C931" s="352"/>
      <c r="D931" s="352"/>
      <c r="E931" s="302"/>
      <c r="N931" s="302"/>
      <c r="S931" s="326"/>
      <c r="T931" s="39"/>
      <c r="U931" s="39"/>
      <c r="V931" s="39"/>
      <c r="W931" s="39"/>
      <c r="X931" s="39"/>
      <c r="Y931" s="39"/>
    </row>
    <row r="932">
      <c r="A932" s="353"/>
      <c r="B932" s="352"/>
      <c r="C932" s="352"/>
      <c r="D932" s="352"/>
      <c r="E932" s="302"/>
      <c r="N932" s="302"/>
      <c r="S932" s="326"/>
      <c r="T932" s="39"/>
      <c r="U932" s="39"/>
      <c r="V932" s="39"/>
      <c r="W932" s="39"/>
      <c r="X932" s="39"/>
      <c r="Y932" s="39"/>
    </row>
    <row r="933">
      <c r="A933" s="353"/>
      <c r="B933" s="352"/>
      <c r="C933" s="352"/>
      <c r="D933" s="352"/>
      <c r="E933" s="302"/>
      <c r="N933" s="302"/>
      <c r="S933" s="326"/>
      <c r="T933" s="39"/>
      <c r="U933" s="39"/>
      <c r="V933" s="39"/>
      <c r="W933" s="39"/>
      <c r="X933" s="39"/>
      <c r="Y933" s="39"/>
    </row>
    <row r="934">
      <c r="A934" s="353"/>
      <c r="B934" s="352"/>
      <c r="C934" s="352"/>
      <c r="D934" s="352"/>
      <c r="E934" s="302"/>
      <c r="N934" s="302"/>
      <c r="S934" s="326"/>
      <c r="T934" s="39"/>
      <c r="U934" s="39"/>
      <c r="V934" s="39"/>
      <c r="W934" s="39"/>
      <c r="X934" s="39"/>
      <c r="Y934" s="39"/>
    </row>
    <row r="935">
      <c r="A935" s="353"/>
      <c r="B935" s="352"/>
      <c r="C935" s="352"/>
      <c r="D935" s="352"/>
      <c r="E935" s="302"/>
      <c r="N935" s="302"/>
      <c r="S935" s="326"/>
      <c r="T935" s="39"/>
      <c r="U935" s="39"/>
      <c r="V935" s="39"/>
      <c r="W935" s="39"/>
      <c r="X935" s="39"/>
      <c r="Y935" s="39"/>
    </row>
    <row r="936">
      <c r="A936" s="353"/>
      <c r="B936" s="352"/>
      <c r="C936" s="352"/>
      <c r="D936" s="352"/>
      <c r="E936" s="302"/>
      <c r="N936" s="302"/>
      <c r="S936" s="326"/>
      <c r="T936" s="39"/>
      <c r="U936" s="39"/>
      <c r="V936" s="39"/>
      <c r="W936" s="39"/>
      <c r="X936" s="39"/>
      <c r="Y936" s="39"/>
    </row>
    <row r="937">
      <c r="A937" s="353"/>
      <c r="B937" s="352"/>
      <c r="C937" s="352"/>
      <c r="D937" s="352"/>
      <c r="E937" s="302"/>
      <c r="N937" s="302"/>
      <c r="S937" s="326"/>
      <c r="T937" s="39"/>
      <c r="U937" s="39"/>
      <c r="V937" s="39"/>
      <c r="W937" s="39"/>
      <c r="X937" s="39"/>
      <c r="Y937" s="39"/>
    </row>
    <row r="938">
      <c r="A938" s="353"/>
      <c r="B938" s="352"/>
      <c r="C938" s="352"/>
      <c r="D938" s="352"/>
      <c r="E938" s="302"/>
      <c r="N938" s="302"/>
      <c r="S938" s="326"/>
      <c r="T938" s="39"/>
      <c r="U938" s="39"/>
      <c r="V938" s="39"/>
      <c r="W938" s="39"/>
      <c r="X938" s="39"/>
      <c r="Y938" s="39"/>
    </row>
    <row r="939">
      <c r="A939" s="353"/>
      <c r="B939" s="352"/>
      <c r="C939" s="352"/>
      <c r="D939" s="352"/>
      <c r="E939" s="302"/>
      <c r="N939" s="302"/>
      <c r="S939" s="326"/>
      <c r="T939" s="39"/>
      <c r="U939" s="39"/>
      <c r="V939" s="39"/>
      <c r="W939" s="39"/>
      <c r="X939" s="39"/>
      <c r="Y939" s="39"/>
    </row>
    <row r="940">
      <c r="A940" s="353"/>
      <c r="B940" s="352"/>
      <c r="C940" s="352"/>
      <c r="D940" s="352"/>
      <c r="E940" s="302"/>
      <c r="N940" s="302"/>
      <c r="S940" s="326"/>
      <c r="T940" s="39"/>
      <c r="U940" s="39"/>
      <c r="V940" s="39"/>
      <c r="W940" s="39"/>
      <c r="X940" s="39"/>
      <c r="Y940" s="39"/>
    </row>
    <row r="941">
      <c r="A941" s="353"/>
      <c r="B941" s="352"/>
      <c r="C941" s="352"/>
      <c r="D941" s="352"/>
      <c r="E941" s="302"/>
      <c r="N941" s="302"/>
      <c r="S941" s="326"/>
      <c r="T941" s="39"/>
      <c r="U941" s="39"/>
      <c r="V941" s="39"/>
      <c r="W941" s="39"/>
      <c r="X941" s="39"/>
      <c r="Y941" s="39"/>
    </row>
    <row r="942">
      <c r="A942" s="353"/>
      <c r="B942" s="352"/>
      <c r="C942" s="352"/>
      <c r="D942" s="352"/>
      <c r="E942" s="302"/>
      <c r="N942" s="302"/>
      <c r="S942" s="326"/>
      <c r="T942" s="39"/>
      <c r="U942" s="39"/>
      <c r="V942" s="39"/>
      <c r="W942" s="39"/>
      <c r="X942" s="39"/>
      <c r="Y942" s="39"/>
    </row>
    <row r="943">
      <c r="A943" s="353"/>
      <c r="B943" s="352"/>
      <c r="C943" s="352"/>
      <c r="D943" s="352"/>
      <c r="E943" s="302"/>
      <c r="N943" s="302"/>
      <c r="S943" s="326"/>
      <c r="T943" s="39"/>
      <c r="U943" s="39"/>
      <c r="V943" s="39"/>
      <c r="W943" s="39"/>
      <c r="X943" s="39"/>
      <c r="Y943" s="39"/>
    </row>
    <row r="944">
      <c r="A944" s="353"/>
      <c r="B944" s="352"/>
      <c r="C944" s="352"/>
      <c r="D944" s="352"/>
      <c r="E944" s="302"/>
      <c r="N944" s="302"/>
      <c r="S944" s="326"/>
      <c r="T944" s="39"/>
      <c r="U944" s="39"/>
      <c r="V944" s="39"/>
      <c r="W944" s="39"/>
      <c r="X944" s="39"/>
      <c r="Y944" s="39"/>
    </row>
    <row r="945">
      <c r="A945" s="353"/>
      <c r="B945" s="352"/>
      <c r="C945" s="352"/>
      <c r="D945" s="352"/>
      <c r="E945" s="302"/>
      <c r="N945" s="302"/>
      <c r="S945" s="326"/>
      <c r="T945" s="39"/>
      <c r="U945" s="39"/>
      <c r="V945" s="39"/>
      <c r="W945" s="39"/>
      <c r="X945" s="39"/>
      <c r="Y945" s="39"/>
    </row>
    <row r="946">
      <c r="A946" s="353"/>
      <c r="B946" s="352"/>
      <c r="C946" s="352"/>
      <c r="D946" s="352"/>
      <c r="E946" s="302"/>
      <c r="N946" s="302"/>
      <c r="S946" s="326"/>
      <c r="T946" s="39"/>
      <c r="U946" s="39"/>
      <c r="V946" s="39"/>
      <c r="W946" s="39"/>
      <c r="X946" s="39"/>
      <c r="Y946" s="39"/>
    </row>
    <row r="947">
      <c r="A947" s="353"/>
      <c r="B947" s="352"/>
      <c r="C947" s="352"/>
      <c r="D947" s="352"/>
      <c r="E947" s="302"/>
      <c r="N947" s="302"/>
      <c r="S947" s="326"/>
      <c r="T947" s="39"/>
      <c r="U947" s="39"/>
      <c r="V947" s="39"/>
      <c r="W947" s="39"/>
      <c r="X947" s="39"/>
      <c r="Y947" s="39"/>
    </row>
    <row r="948">
      <c r="A948" s="353"/>
      <c r="B948" s="352"/>
      <c r="C948" s="352"/>
      <c r="D948" s="352"/>
      <c r="E948" s="302"/>
      <c r="N948" s="302"/>
      <c r="S948" s="326"/>
      <c r="T948" s="39"/>
      <c r="U948" s="39"/>
      <c r="V948" s="39"/>
      <c r="W948" s="39"/>
      <c r="X948" s="39"/>
      <c r="Y948" s="39"/>
    </row>
    <row r="949">
      <c r="A949" s="353"/>
      <c r="B949" s="352"/>
      <c r="C949" s="352"/>
      <c r="D949" s="352"/>
      <c r="E949" s="302"/>
      <c r="N949" s="302"/>
      <c r="S949" s="326"/>
      <c r="T949" s="39"/>
      <c r="U949" s="39"/>
      <c r="V949" s="39"/>
      <c r="W949" s="39"/>
      <c r="X949" s="39"/>
      <c r="Y949" s="39"/>
    </row>
    <row r="950">
      <c r="A950" s="353"/>
      <c r="B950" s="352"/>
      <c r="C950" s="352"/>
      <c r="D950" s="352"/>
      <c r="E950" s="302"/>
      <c r="N950" s="302"/>
      <c r="S950" s="326"/>
      <c r="T950" s="39"/>
      <c r="U950" s="39"/>
      <c r="V950" s="39"/>
      <c r="W950" s="39"/>
      <c r="X950" s="39"/>
      <c r="Y950" s="39"/>
    </row>
    <row r="951">
      <c r="A951" s="353"/>
      <c r="B951" s="352"/>
      <c r="C951" s="352"/>
      <c r="D951" s="352"/>
      <c r="E951" s="302"/>
      <c r="N951" s="302"/>
      <c r="S951" s="326"/>
      <c r="T951" s="39"/>
      <c r="U951" s="39"/>
      <c r="V951" s="39"/>
      <c r="W951" s="39"/>
      <c r="X951" s="39"/>
      <c r="Y951" s="39"/>
    </row>
    <row r="952">
      <c r="A952" s="353"/>
      <c r="B952" s="352"/>
      <c r="C952" s="352"/>
      <c r="D952" s="352"/>
      <c r="E952" s="302"/>
      <c r="N952" s="302"/>
      <c r="S952" s="326"/>
      <c r="T952" s="39"/>
      <c r="U952" s="39"/>
      <c r="V952" s="39"/>
      <c r="W952" s="39"/>
      <c r="X952" s="39"/>
      <c r="Y952" s="39"/>
    </row>
    <row r="953">
      <c r="A953" s="353"/>
      <c r="B953" s="352"/>
      <c r="C953" s="352"/>
      <c r="D953" s="352"/>
      <c r="E953" s="302"/>
      <c r="N953" s="302"/>
      <c r="S953" s="326"/>
      <c r="T953" s="39"/>
      <c r="U953" s="39"/>
      <c r="V953" s="39"/>
      <c r="W953" s="39"/>
      <c r="X953" s="39"/>
      <c r="Y953" s="39"/>
    </row>
    <row r="954">
      <c r="A954" s="353"/>
      <c r="B954" s="352"/>
      <c r="C954" s="352"/>
      <c r="D954" s="352"/>
      <c r="E954" s="302"/>
      <c r="N954" s="302"/>
      <c r="S954" s="326"/>
      <c r="T954" s="39"/>
      <c r="U954" s="39"/>
      <c r="V954" s="39"/>
      <c r="W954" s="39"/>
      <c r="X954" s="39"/>
      <c r="Y954" s="39"/>
    </row>
    <row r="955">
      <c r="A955" s="353"/>
      <c r="B955" s="352"/>
      <c r="C955" s="352"/>
      <c r="D955" s="352"/>
      <c r="E955" s="302"/>
      <c r="N955" s="302"/>
      <c r="S955" s="326"/>
      <c r="T955" s="39"/>
      <c r="U955" s="39"/>
      <c r="V955" s="39"/>
      <c r="W955" s="39"/>
      <c r="X955" s="39"/>
      <c r="Y955" s="39"/>
    </row>
    <row r="956">
      <c r="A956" s="353"/>
      <c r="B956" s="352"/>
      <c r="C956" s="352"/>
      <c r="D956" s="352"/>
      <c r="E956" s="302"/>
      <c r="N956" s="302"/>
      <c r="S956" s="326"/>
      <c r="T956" s="39"/>
      <c r="U956" s="39"/>
      <c r="V956" s="39"/>
      <c r="W956" s="39"/>
      <c r="X956" s="39"/>
      <c r="Y956" s="39"/>
    </row>
    <row r="957">
      <c r="A957" s="353"/>
      <c r="B957" s="352"/>
      <c r="C957" s="352"/>
      <c r="D957" s="352"/>
      <c r="E957" s="302"/>
      <c r="N957" s="302"/>
      <c r="S957" s="326"/>
      <c r="T957" s="39"/>
      <c r="U957" s="39"/>
      <c r="V957" s="39"/>
      <c r="W957" s="39"/>
      <c r="X957" s="39"/>
      <c r="Y957" s="39"/>
    </row>
    <row r="958">
      <c r="A958" s="353"/>
      <c r="B958" s="352"/>
      <c r="C958" s="352"/>
      <c r="D958" s="352"/>
      <c r="E958" s="302"/>
      <c r="N958" s="302"/>
      <c r="S958" s="326"/>
      <c r="T958" s="39"/>
      <c r="U958" s="39"/>
      <c r="V958" s="39"/>
      <c r="W958" s="39"/>
      <c r="X958" s="39"/>
      <c r="Y958" s="39"/>
    </row>
    <row r="959">
      <c r="A959" s="353"/>
      <c r="B959" s="352"/>
      <c r="C959" s="352"/>
      <c r="D959" s="352"/>
      <c r="E959" s="302"/>
      <c r="N959" s="302"/>
      <c r="S959" s="326"/>
      <c r="T959" s="39"/>
      <c r="U959" s="39"/>
      <c r="V959" s="39"/>
      <c r="W959" s="39"/>
      <c r="X959" s="39"/>
      <c r="Y959" s="39"/>
    </row>
    <row r="960">
      <c r="A960" s="353"/>
      <c r="B960" s="352"/>
      <c r="C960" s="352"/>
      <c r="D960" s="352"/>
      <c r="E960" s="302"/>
      <c r="N960" s="302"/>
      <c r="S960" s="326"/>
      <c r="T960" s="39"/>
      <c r="U960" s="39"/>
      <c r="V960" s="39"/>
      <c r="W960" s="39"/>
      <c r="X960" s="39"/>
      <c r="Y960" s="39"/>
    </row>
    <row r="961">
      <c r="A961" s="353"/>
      <c r="B961" s="352"/>
      <c r="C961" s="352"/>
      <c r="D961" s="352"/>
      <c r="E961" s="302"/>
      <c r="N961" s="302"/>
      <c r="S961" s="326"/>
      <c r="T961" s="39"/>
      <c r="U961" s="39"/>
      <c r="V961" s="39"/>
      <c r="W961" s="39"/>
      <c r="X961" s="39"/>
      <c r="Y961" s="39"/>
    </row>
    <row r="962">
      <c r="A962" s="353"/>
      <c r="B962" s="352"/>
      <c r="C962" s="352"/>
      <c r="D962" s="352"/>
      <c r="E962" s="302"/>
      <c r="N962" s="302"/>
      <c r="S962" s="326"/>
      <c r="T962" s="39"/>
      <c r="U962" s="39"/>
      <c r="V962" s="39"/>
      <c r="W962" s="39"/>
      <c r="X962" s="39"/>
      <c r="Y962" s="39"/>
    </row>
    <row r="963">
      <c r="A963" s="353"/>
      <c r="B963" s="352"/>
      <c r="C963" s="352"/>
      <c r="D963" s="352"/>
      <c r="E963" s="302"/>
      <c r="N963" s="302"/>
      <c r="S963" s="326"/>
      <c r="T963" s="39"/>
      <c r="U963" s="39"/>
      <c r="V963" s="39"/>
      <c r="W963" s="39"/>
      <c r="X963" s="39"/>
      <c r="Y963" s="39"/>
    </row>
    <row r="964">
      <c r="A964" s="353"/>
      <c r="B964" s="352"/>
      <c r="C964" s="352"/>
      <c r="D964" s="352"/>
      <c r="E964" s="302"/>
      <c r="N964" s="302"/>
      <c r="S964" s="326"/>
      <c r="T964" s="39"/>
      <c r="U964" s="39"/>
      <c r="V964" s="39"/>
      <c r="W964" s="39"/>
      <c r="X964" s="39"/>
      <c r="Y964" s="39"/>
    </row>
    <row r="965">
      <c r="A965" s="353"/>
      <c r="B965" s="352"/>
      <c r="C965" s="352"/>
      <c r="D965" s="352"/>
      <c r="E965" s="302"/>
      <c r="N965" s="302"/>
      <c r="S965" s="326"/>
      <c r="T965" s="39"/>
      <c r="U965" s="39"/>
      <c r="V965" s="39"/>
      <c r="W965" s="39"/>
      <c r="X965" s="39"/>
      <c r="Y965" s="39"/>
    </row>
    <row r="966">
      <c r="A966" s="353"/>
      <c r="B966" s="352"/>
      <c r="C966" s="352"/>
      <c r="D966" s="352"/>
      <c r="E966" s="302"/>
      <c r="N966" s="302"/>
      <c r="S966" s="326"/>
      <c r="T966" s="39"/>
      <c r="U966" s="39"/>
      <c r="V966" s="39"/>
      <c r="W966" s="39"/>
      <c r="X966" s="39"/>
      <c r="Y966" s="39"/>
    </row>
    <row r="967">
      <c r="A967" s="353"/>
      <c r="B967" s="352"/>
      <c r="C967" s="352"/>
      <c r="D967" s="352"/>
      <c r="E967" s="302"/>
      <c r="N967" s="302"/>
      <c r="S967" s="326"/>
      <c r="T967" s="39"/>
      <c r="U967" s="39"/>
      <c r="V967" s="39"/>
      <c r="W967" s="39"/>
      <c r="X967" s="39"/>
      <c r="Y967" s="39"/>
    </row>
    <row r="968">
      <c r="A968" s="353"/>
      <c r="B968" s="352"/>
      <c r="C968" s="352"/>
      <c r="D968" s="352"/>
      <c r="E968" s="302"/>
      <c r="N968" s="302"/>
      <c r="S968" s="326"/>
      <c r="T968" s="39"/>
      <c r="U968" s="39"/>
      <c r="V968" s="39"/>
      <c r="W968" s="39"/>
      <c r="X968" s="39"/>
      <c r="Y968" s="39"/>
    </row>
    <row r="969">
      <c r="A969" s="353"/>
      <c r="B969" s="352"/>
      <c r="C969" s="352"/>
      <c r="D969" s="352"/>
      <c r="E969" s="302"/>
      <c r="N969" s="302"/>
      <c r="S969" s="326"/>
      <c r="T969" s="39"/>
      <c r="U969" s="39"/>
      <c r="V969" s="39"/>
      <c r="W969" s="39"/>
      <c r="X969" s="39"/>
      <c r="Y969" s="39"/>
    </row>
    <row r="970">
      <c r="A970" s="353"/>
      <c r="B970" s="352"/>
      <c r="C970" s="352"/>
      <c r="D970" s="352"/>
      <c r="E970" s="302"/>
      <c r="N970" s="302"/>
      <c r="S970" s="326"/>
      <c r="T970" s="39"/>
      <c r="U970" s="39"/>
      <c r="V970" s="39"/>
      <c r="W970" s="39"/>
      <c r="X970" s="39"/>
      <c r="Y970" s="39"/>
    </row>
    <row r="971">
      <c r="A971" s="353"/>
      <c r="B971" s="352"/>
      <c r="C971" s="352"/>
      <c r="D971" s="352"/>
      <c r="E971" s="302"/>
      <c r="N971" s="302"/>
      <c r="S971" s="326"/>
      <c r="T971" s="39"/>
      <c r="U971" s="39"/>
      <c r="V971" s="39"/>
      <c r="W971" s="39"/>
      <c r="X971" s="39"/>
      <c r="Y971" s="39"/>
    </row>
    <row r="972">
      <c r="A972" s="353"/>
      <c r="B972" s="352"/>
      <c r="C972" s="352"/>
      <c r="D972" s="352"/>
      <c r="E972" s="302"/>
      <c r="N972" s="302"/>
      <c r="S972" s="326"/>
      <c r="T972" s="39"/>
      <c r="U972" s="39"/>
      <c r="V972" s="39"/>
      <c r="W972" s="39"/>
      <c r="X972" s="39"/>
      <c r="Y972" s="39"/>
    </row>
    <row r="973">
      <c r="A973" s="353"/>
      <c r="B973" s="352"/>
      <c r="C973" s="352"/>
      <c r="D973" s="352"/>
      <c r="E973" s="302"/>
      <c r="N973" s="302"/>
      <c r="S973" s="326"/>
      <c r="T973" s="39"/>
      <c r="U973" s="39"/>
      <c r="V973" s="39"/>
      <c r="W973" s="39"/>
      <c r="X973" s="39"/>
      <c r="Y973" s="39"/>
    </row>
    <row r="974">
      <c r="A974" s="353"/>
      <c r="B974" s="352"/>
      <c r="C974" s="352"/>
      <c r="D974" s="352"/>
      <c r="E974" s="302"/>
      <c r="N974" s="302"/>
      <c r="S974" s="326"/>
      <c r="T974" s="39"/>
      <c r="U974" s="39"/>
      <c r="V974" s="39"/>
      <c r="W974" s="39"/>
      <c r="X974" s="39"/>
      <c r="Y974" s="39"/>
    </row>
    <row r="975">
      <c r="A975" s="353"/>
      <c r="B975" s="352"/>
      <c r="C975" s="352"/>
      <c r="D975" s="352"/>
      <c r="E975" s="302"/>
      <c r="N975" s="302"/>
      <c r="S975" s="326"/>
      <c r="T975" s="39"/>
      <c r="U975" s="39"/>
      <c r="V975" s="39"/>
      <c r="W975" s="39"/>
      <c r="X975" s="39"/>
      <c r="Y975" s="39"/>
    </row>
    <row r="976">
      <c r="A976" s="353"/>
      <c r="B976" s="352"/>
      <c r="C976" s="352"/>
      <c r="D976" s="352"/>
      <c r="E976" s="302"/>
      <c r="N976" s="302"/>
      <c r="S976" s="326"/>
      <c r="T976" s="39"/>
      <c r="U976" s="39"/>
      <c r="V976" s="39"/>
      <c r="W976" s="39"/>
      <c r="X976" s="39"/>
      <c r="Y976" s="39"/>
    </row>
    <row r="977">
      <c r="A977" s="353"/>
      <c r="B977" s="352"/>
      <c r="C977" s="352"/>
      <c r="D977" s="352"/>
      <c r="E977" s="302"/>
      <c r="N977" s="302"/>
      <c r="S977" s="326"/>
      <c r="T977" s="39"/>
      <c r="U977" s="39"/>
      <c r="V977" s="39"/>
      <c r="W977" s="39"/>
      <c r="X977" s="39"/>
      <c r="Y977" s="39"/>
    </row>
    <row r="978">
      <c r="A978" s="353"/>
      <c r="B978" s="352"/>
      <c r="C978" s="352"/>
      <c r="D978" s="352"/>
      <c r="E978" s="302"/>
      <c r="N978" s="302"/>
      <c r="S978" s="326"/>
      <c r="T978" s="39"/>
      <c r="U978" s="39"/>
      <c r="V978" s="39"/>
      <c r="W978" s="39"/>
      <c r="X978" s="39"/>
      <c r="Y978" s="39"/>
    </row>
    <row r="979">
      <c r="A979" s="353"/>
      <c r="B979" s="352"/>
      <c r="C979" s="352"/>
      <c r="D979" s="352"/>
      <c r="E979" s="302"/>
      <c r="N979" s="302"/>
      <c r="S979" s="326"/>
      <c r="T979" s="39"/>
      <c r="U979" s="39"/>
      <c r="V979" s="39"/>
      <c r="W979" s="39"/>
      <c r="X979" s="39"/>
      <c r="Y979" s="39"/>
    </row>
    <row r="980">
      <c r="A980" s="353"/>
      <c r="B980" s="352"/>
      <c r="C980" s="352"/>
      <c r="D980" s="352"/>
      <c r="E980" s="302"/>
      <c r="N980" s="302"/>
      <c r="S980" s="326"/>
      <c r="T980" s="39"/>
      <c r="U980" s="39"/>
      <c r="V980" s="39"/>
      <c r="W980" s="39"/>
      <c r="X980" s="39"/>
      <c r="Y980" s="39"/>
    </row>
    <row r="981">
      <c r="A981" s="353"/>
      <c r="B981" s="352"/>
      <c r="C981" s="352"/>
      <c r="D981" s="352"/>
      <c r="E981" s="302"/>
      <c r="N981" s="302"/>
      <c r="S981" s="326"/>
      <c r="T981" s="39"/>
      <c r="U981" s="39"/>
      <c r="V981" s="39"/>
      <c r="W981" s="39"/>
      <c r="X981" s="39"/>
      <c r="Y981" s="39"/>
    </row>
    <row r="982">
      <c r="A982" s="353"/>
      <c r="B982" s="352"/>
      <c r="C982" s="352"/>
      <c r="D982" s="352"/>
      <c r="E982" s="302"/>
      <c r="N982" s="302"/>
      <c r="S982" s="326"/>
      <c r="T982" s="39"/>
      <c r="U982" s="39"/>
      <c r="V982" s="39"/>
      <c r="W982" s="39"/>
      <c r="X982" s="39"/>
      <c r="Y982" s="39"/>
    </row>
    <row r="983">
      <c r="A983" s="353"/>
      <c r="B983" s="352"/>
      <c r="C983" s="352"/>
      <c r="D983" s="352"/>
      <c r="E983" s="302"/>
      <c r="N983" s="302"/>
      <c r="S983" s="326"/>
      <c r="T983" s="39"/>
      <c r="U983" s="39"/>
      <c r="V983" s="39"/>
      <c r="W983" s="39"/>
      <c r="X983" s="39"/>
      <c r="Y983" s="39"/>
    </row>
    <row r="984">
      <c r="A984" s="353"/>
      <c r="B984" s="352"/>
      <c r="C984" s="352"/>
      <c r="D984" s="352"/>
      <c r="E984" s="302"/>
      <c r="N984" s="302"/>
      <c r="S984" s="326"/>
      <c r="T984" s="39"/>
      <c r="U984" s="39"/>
      <c r="V984" s="39"/>
      <c r="W984" s="39"/>
      <c r="X984" s="39"/>
      <c r="Y984" s="39"/>
    </row>
    <row r="985">
      <c r="A985" s="353"/>
      <c r="B985" s="352"/>
      <c r="C985" s="352"/>
      <c r="D985" s="352"/>
      <c r="E985" s="302"/>
      <c r="N985" s="302"/>
      <c r="S985" s="326"/>
      <c r="T985" s="39"/>
      <c r="U985" s="39"/>
      <c r="V985" s="39"/>
      <c r="W985" s="39"/>
      <c r="X985" s="39"/>
      <c r="Y985" s="39"/>
    </row>
    <row r="986">
      <c r="A986" s="353"/>
      <c r="B986" s="352"/>
      <c r="C986" s="352"/>
      <c r="D986" s="352"/>
      <c r="E986" s="302"/>
      <c r="N986" s="302"/>
      <c r="S986" s="326"/>
      <c r="T986" s="39"/>
      <c r="U986" s="39"/>
      <c r="V986" s="39"/>
      <c r="W986" s="39"/>
      <c r="X986" s="39"/>
      <c r="Y986" s="39"/>
    </row>
    <row r="987">
      <c r="A987" s="353"/>
      <c r="B987" s="352"/>
      <c r="C987" s="352"/>
      <c r="D987" s="352"/>
      <c r="E987" s="302"/>
      <c r="N987" s="302"/>
      <c r="S987" s="326"/>
      <c r="T987" s="39"/>
      <c r="U987" s="39"/>
      <c r="V987" s="39"/>
      <c r="W987" s="39"/>
      <c r="X987" s="39"/>
      <c r="Y987" s="39"/>
    </row>
    <row r="988">
      <c r="A988" s="353"/>
      <c r="B988" s="352"/>
      <c r="C988" s="352"/>
      <c r="D988" s="352"/>
      <c r="E988" s="302"/>
      <c r="N988" s="302"/>
      <c r="S988" s="326"/>
      <c r="T988" s="39"/>
      <c r="U988" s="39"/>
      <c r="V988" s="39"/>
      <c r="W988" s="39"/>
      <c r="X988" s="39"/>
      <c r="Y988" s="39"/>
    </row>
    <row r="989">
      <c r="A989" s="353"/>
      <c r="B989" s="352"/>
      <c r="C989" s="352"/>
      <c r="D989" s="352"/>
      <c r="E989" s="302"/>
      <c r="N989" s="302"/>
      <c r="S989" s="326"/>
      <c r="T989" s="39"/>
      <c r="U989" s="39"/>
      <c r="V989" s="39"/>
      <c r="W989" s="39"/>
      <c r="X989" s="39"/>
      <c r="Y989" s="39"/>
    </row>
    <row r="990">
      <c r="A990" s="353"/>
      <c r="B990" s="352"/>
      <c r="C990" s="352"/>
      <c r="D990" s="352"/>
      <c r="E990" s="302"/>
      <c r="N990" s="302"/>
      <c r="S990" s="326"/>
      <c r="T990" s="39"/>
      <c r="U990" s="39"/>
      <c r="V990" s="39"/>
      <c r="W990" s="39"/>
      <c r="X990" s="39"/>
      <c r="Y990" s="39"/>
    </row>
    <row r="991">
      <c r="A991" s="353"/>
      <c r="B991" s="352"/>
      <c r="C991" s="352"/>
      <c r="D991" s="352"/>
      <c r="E991" s="302"/>
      <c r="N991" s="302"/>
      <c r="S991" s="326"/>
      <c r="T991" s="39"/>
      <c r="U991" s="39"/>
      <c r="V991" s="39"/>
      <c r="W991" s="39"/>
      <c r="X991" s="39"/>
      <c r="Y991" s="39"/>
    </row>
    <row r="992">
      <c r="A992" s="353"/>
      <c r="B992" s="352"/>
      <c r="C992" s="352"/>
      <c r="D992" s="352"/>
      <c r="E992" s="302"/>
      <c r="N992" s="302"/>
      <c r="S992" s="326"/>
      <c r="T992" s="39"/>
      <c r="U992" s="39"/>
      <c r="V992" s="39"/>
      <c r="W992" s="39"/>
      <c r="X992" s="39"/>
      <c r="Y992" s="39"/>
    </row>
    <row r="993">
      <c r="A993" s="353"/>
      <c r="B993" s="352"/>
      <c r="C993" s="352"/>
      <c r="D993" s="352"/>
      <c r="E993" s="302"/>
      <c r="N993" s="302"/>
      <c r="S993" s="326"/>
      <c r="T993" s="39"/>
      <c r="U993" s="39"/>
      <c r="V993" s="39"/>
      <c r="W993" s="39"/>
      <c r="X993" s="39"/>
      <c r="Y993" s="39"/>
    </row>
    <row r="994">
      <c r="A994" s="353"/>
      <c r="B994" s="352"/>
      <c r="C994" s="352"/>
      <c r="D994" s="352"/>
      <c r="E994" s="302"/>
      <c r="N994" s="302"/>
      <c r="S994" s="326"/>
      <c r="T994" s="39"/>
      <c r="U994" s="39"/>
      <c r="V994" s="39"/>
      <c r="W994" s="39"/>
      <c r="X994" s="39"/>
      <c r="Y994" s="39"/>
    </row>
    <row r="995">
      <c r="A995" s="353"/>
      <c r="B995" s="352"/>
      <c r="C995" s="352"/>
      <c r="D995" s="352"/>
      <c r="E995" s="302"/>
      <c r="N995" s="302"/>
      <c r="S995" s="326"/>
      <c r="T995" s="39"/>
      <c r="U995" s="39"/>
      <c r="V995" s="39"/>
      <c r="W995" s="39"/>
      <c r="X995" s="39"/>
      <c r="Y995" s="39"/>
    </row>
    <row r="996">
      <c r="A996" s="353"/>
      <c r="B996" s="352"/>
      <c r="C996" s="352"/>
      <c r="D996" s="352"/>
      <c r="E996" s="302"/>
      <c r="N996" s="302"/>
      <c r="S996" s="326"/>
      <c r="T996" s="39"/>
      <c r="U996" s="39"/>
      <c r="V996" s="39"/>
      <c r="W996" s="39"/>
      <c r="X996" s="39"/>
      <c r="Y996" s="39"/>
    </row>
    <row r="997">
      <c r="A997" s="353"/>
      <c r="B997" s="352"/>
      <c r="C997" s="352"/>
      <c r="D997" s="352"/>
      <c r="E997" s="302"/>
      <c r="N997" s="302"/>
      <c r="S997" s="326"/>
      <c r="T997" s="39"/>
      <c r="U997" s="39"/>
      <c r="V997" s="39"/>
      <c r="W997" s="39"/>
      <c r="X997" s="39"/>
      <c r="Y997" s="39"/>
    </row>
    <row r="998">
      <c r="A998" s="353"/>
      <c r="B998" s="352"/>
      <c r="C998" s="352"/>
      <c r="D998" s="352"/>
      <c r="E998" s="302"/>
      <c r="N998" s="302"/>
      <c r="S998" s="326"/>
      <c r="T998" s="39"/>
      <c r="U998" s="39"/>
      <c r="V998" s="39"/>
      <c r="W998" s="39"/>
      <c r="X998" s="39"/>
      <c r="Y998" s="39"/>
    </row>
    <row r="999">
      <c r="A999" s="353"/>
      <c r="B999" s="352"/>
      <c r="C999" s="352"/>
      <c r="D999" s="352"/>
      <c r="E999" s="302"/>
      <c r="N999" s="302"/>
      <c r="S999" s="326"/>
      <c r="T999" s="39"/>
      <c r="U999" s="39"/>
      <c r="V999" s="39"/>
      <c r="W999" s="39"/>
      <c r="X999" s="39"/>
      <c r="Y999" s="39"/>
    </row>
    <row r="1000">
      <c r="A1000" s="353"/>
      <c r="B1000" s="352"/>
      <c r="C1000" s="352"/>
      <c r="D1000" s="352"/>
      <c r="E1000" s="302"/>
      <c r="N1000" s="302"/>
      <c r="S1000" s="326"/>
      <c r="T1000" s="39"/>
      <c r="U1000" s="39"/>
      <c r="V1000" s="39"/>
      <c r="W1000" s="39"/>
      <c r="X1000" s="39"/>
      <c r="Y1000" s="39"/>
    </row>
    <row r="1001">
      <c r="A1001" s="353"/>
      <c r="B1001" s="352"/>
      <c r="C1001" s="352"/>
      <c r="D1001" s="352"/>
      <c r="E1001" s="302"/>
      <c r="N1001" s="302"/>
      <c r="S1001" s="326"/>
      <c r="T1001" s="39"/>
      <c r="U1001" s="39"/>
      <c r="V1001" s="39"/>
      <c r="W1001" s="39"/>
      <c r="X1001" s="39"/>
      <c r="Y1001" s="39"/>
    </row>
    <row r="1002">
      <c r="A1002" s="353"/>
      <c r="B1002" s="352"/>
      <c r="C1002" s="352"/>
      <c r="D1002" s="352"/>
      <c r="E1002" s="302"/>
      <c r="N1002" s="302"/>
      <c r="S1002" s="326"/>
      <c r="T1002" s="39"/>
      <c r="U1002" s="39"/>
      <c r="V1002" s="39"/>
      <c r="W1002" s="39"/>
      <c r="X1002" s="39"/>
      <c r="Y1002" s="39"/>
    </row>
    <row r="1003">
      <c r="A1003" s="353"/>
      <c r="B1003" s="352"/>
      <c r="C1003" s="352"/>
      <c r="D1003" s="352"/>
      <c r="E1003" s="302"/>
      <c r="N1003" s="302"/>
      <c r="S1003" s="326"/>
      <c r="T1003" s="39"/>
      <c r="U1003" s="39"/>
      <c r="V1003" s="39"/>
      <c r="W1003" s="39"/>
      <c r="X1003" s="39"/>
      <c r="Y1003" s="39"/>
    </row>
    <row r="1004">
      <c r="A1004" s="353"/>
      <c r="B1004" s="352"/>
      <c r="C1004" s="352"/>
      <c r="D1004" s="352"/>
      <c r="E1004" s="302"/>
      <c r="N1004" s="302"/>
      <c r="S1004" s="326"/>
      <c r="T1004" s="39"/>
      <c r="U1004" s="39"/>
      <c r="V1004" s="39"/>
      <c r="W1004" s="39"/>
      <c r="X1004" s="39"/>
      <c r="Y1004" s="39"/>
    </row>
    <row r="1005">
      <c r="A1005" s="353"/>
      <c r="B1005" s="352"/>
      <c r="C1005" s="352"/>
      <c r="D1005" s="352"/>
      <c r="E1005" s="302"/>
      <c r="N1005" s="302"/>
      <c r="S1005" s="326"/>
      <c r="T1005" s="39"/>
      <c r="U1005" s="39"/>
      <c r="V1005" s="39"/>
      <c r="W1005" s="39"/>
      <c r="X1005" s="39"/>
      <c r="Y1005" s="39"/>
    </row>
    <row r="1006">
      <c r="A1006" s="353"/>
      <c r="B1006" s="352"/>
      <c r="C1006" s="352"/>
      <c r="D1006" s="352"/>
      <c r="E1006" s="302"/>
      <c r="N1006" s="302"/>
      <c r="S1006" s="326"/>
      <c r="T1006" s="39"/>
      <c r="U1006" s="39"/>
      <c r="V1006" s="39"/>
      <c r="W1006" s="39"/>
      <c r="X1006" s="39"/>
      <c r="Y1006" s="39"/>
    </row>
    <row r="1007">
      <c r="A1007" s="353"/>
      <c r="B1007" s="352"/>
      <c r="C1007" s="352"/>
      <c r="D1007" s="352"/>
      <c r="E1007" s="302"/>
      <c r="N1007" s="302"/>
      <c r="S1007" s="326"/>
      <c r="T1007" s="39"/>
      <c r="U1007" s="39"/>
      <c r="V1007" s="39"/>
      <c r="W1007" s="39"/>
      <c r="X1007" s="39"/>
      <c r="Y1007" s="39"/>
    </row>
    <row r="1008">
      <c r="A1008" s="353"/>
      <c r="B1008" s="352"/>
      <c r="C1008" s="352"/>
      <c r="D1008" s="352"/>
      <c r="E1008" s="302"/>
      <c r="N1008" s="302"/>
      <c r="S1008" s="326"/>
      <c r="T1008" s="39"/>
      <c r="U1008" s="39"/>
      <c r="V1008" s="39"/>
      <c r="W1008" s="39"/>
      <c r="X1008" s="39"/>
      <c r="Y1008" s="39"/>
    </row>
    <row r="1009">
      <c r="A1009" s="353"/>
      <c r="B1009" s="352"/>
      <c r="C1009" s="352"/>
      <c r="D1009" s="352"/>
      <c r="E1009" s="302"/>
      <c r="N1009" s="302"/>
      <c r="S1009" s="326"/>
      <c r="T1009" s="39"/>
      <c r="U1009" s="39"/>
      <c r="V1009" s="39"/>
      <c r="W1009" s="39"/>
      <c r="X1009" s="39"/>
      <c r="Y1009" s="39"/>
    </row>
    <row r="1010">
      <c r="A1010" s="353"/>
      <c r="B1010" s="352"/>
      <c r="C1010" s="352"/>
      <c r="D1010" s="352"/>
      <c r="E1010" s="302"/>
      <c r="N1010" s="302"/>
      <c r="S1010" s="326"/>
      <c r="T1010" s="39"/>
      <c r="U1010" s="39"/>
      <c r="V1010" s="39"/>
      <c r="W1010" s="39"/>
      <c r="X1010" s="39"/>
      <c r="Y1010" s="39"/>
    </row>
    <row r="1011">
      <c r="A1011" s="353"/>
      <c r="B1011" s="352"/>
      <c r="C1011" s="352"/>
      <c r="D1011" s="352"/>
      <c r="E1011" s="302"/>
      <c r="N1011" s="302"/>
      <c r="S1011" s="326"/>
      <c r="T1011" s="39"/>
      <c r="U1011" s="39"/>
      <c r="V1011" s="39"/>
      <c r="W1011" s="39"/>
      <c r="X1011" s="39"/>
      <c r="Y1011" s="39"/>
    </row>
    <row r="1012">
      <c r="A1012" s="353"/>
      <c r="B1012" s="352"/>
      <c r="C1012" s="352"/>
      <c r="D1012" s="352"/>
      <c r="E1012" s="302"/>
      <c r="N1012" s="302"/>
      <c r="S1012" s="326"/>
      <c r="T1012" s="39"/>
      <c r="U1012" s="39"/>
      <c r="V1012" s="39"/>
      <c r="W1012" s="39"/>
      <c r="X1012" s="39"/>
      <c r="Y1012" s="39"/>
    </row>
    <row r="1013">
      <c r="A1013" s="353"/>
      <c r="B1013" s="352"/>
      <c r="C1013" s="352"/>
      <c r="D1013" s="352"/>
      <c r="E1013" s="302"/>
      <c r="N1013" s="302"/>
      <c r="S1013" s="326"/>
      <c r="T1013" s="39"/>
      <c r="U1013" s="39"/>
      <c r="V1013" s="39"/>
      <c r="W1013" s="39"/>
      <c r="X1013" s="39"/>
      <c r="Y1013" s="39"/>
    </row>
    <row r="1014">
      <c r="A1014" s="353"/>
      <c r="B1014" s="352"/>
      <c r="C1014" s="352"/>
      <c r="D1014" s="352"/>
      <c r="E1014" s="302"/>
      <c r="N1014" s="302"/>
      <c r="S1014" s="326"/>
      <c r="T1014" s="39"/>
      <c r="U1014" s="39"/>
      <c r="V1014" s="39"/>
      <c r="W1014" s="39"/>
      <c r="X1014" s="39"/>
      <c r="Y1014" s="39"/>
    </row>
    <row r="1015">
      <c r="A1015" s="353"/>
      <c r="B1015" s="352"/>
      <c r="C1015" s="352"/>
      <c r="D1015" s="352"/>
      <c r="E1015" s="302"/>
      <c r="N1015" s="302"/>
      <c r="S1015" s="326"/>
      <c r="T1015" s="39"/>
      <c r="U1015" s="39"/>
      <c r="V1015" s="39"/>
      <c r="W1015" s="39"/>
      <c r="X1015" s="39"/>
      <c r="Y1015" s="39"/>
    </row>
    <row r="1016">
      <c r="A1016" s="353"/>
      <c r="B1016" s="352"/>
      <c r="C1016" s="352"/>
      <c r="D1016" s="352"/>
      <c r="E1016" s="302"/>
      <c r="N1016" s="302"/>
      <c r="S1016" s="326"/>
      <c r="T1016" s="39"/>
      <c r="U1016" s="39"/>
      <c r="V1016" s="39"/>
      <c r="W1016" s="39"/>
      <c r="X1016" s="39"/>
      <c r="Y1016" s="39"/>
    </row>
    <row r="1017">
      <c r="A1017" s="353"/>
      <c r="B1017" s="352"/>
      <c r="C1017" s="352"/>
      <c r="D1017" s="352"/>
      <c r="E1017" s="302"/>
      <c r="N1017" s="302"/>
      <c r="S1017" s="326"/>
      <c r="T1017" s="39"/>
      <c r="U1017" s="39"/>
      <c r="V1017" s="39"/>
      <c r="W1017" s="39"/>
      <c r="X1017" s="39"/>
      <c r="Y1017" s="39"/>
    </row>
    <row r="1018">
      <c r="A1018" s="353"/>
      <c r="B1018" s="352"/>
      <c r="C1018" s="352"/>
      <c r="D1018" s="352"/>
      <c r="E1018" s="302"/>
      <c r="N1018" s="302"/>
      <c r="S1018" s="326"/>
      <c r="T1018" s="39"/>
      <c r="U1018" s="39"/>
      <c r="V1018" s="39"/>
      <c r="W1018" s="39"/>
      <c r="X1018" s="39"/>
      <c r="Y1018" s="39"/>
    </row>
    <row r="1019">
      <c r="A1019" s="353"/>
      <c r="B1019" s="352"/>
      <c r="C1019" s="352"/>
      <c r="D1019" s="352"/>
      <c r="E1019" s="302"/>
      <c r="N1019" s="302"/>
      <c r="S1019" s="326"/>
      <c r="T1019" s="39"/>
      <c r="U1019" s="39"/>
      <c r="V1019" s="39"/>
      <c r="W1019" s="39"/>
      <c r="X1019" s="39"/>
      <c r="Y1019" s="39"/>
    </row>
    <row r="1020">
      <c r="A1020" s="353"/>
      <c r="B1020" s="352"/>
      <c r="C1020" s="352"/>
      <c r="D1020" s="352"/>
      <c r="E1020" s="302"/>
      <c r="N1020" s="302"/>
      <c r="S1020" s="326"/>
      <c r="T1020" s="39"/>
      <c r="U1020" s="39"/>
      <c r="V1020" s="39"/>
      <c r="W1020" s="39"/>
      <c r="X1020" s="39"/>
      <c r="Y1020" s="39"/>
    </row>
    <row r="1021">
      <c r="A1021" s="353"/>
      <c r="B1021" s="352"/>
      <c r="C1021" s="352"/>
      <c r="D1021" s="352"/>
      <c r="E1021" s="302"/>
      <c r="N1021" s="302"/>
      <c r="S1021" s="326"/>
      <c r="T1021" s="39"/>
      <c r="U1021" s="39"/>
      <c r="V1021" s="39"/>
      <c r="W1021" s="39"/>
      <c r="X1021" s="39"/>
      <c r="Y1021" s="39"/>
    </row>
    <row r="1022">
      <c r="A1022" s="353"/>
      <c r="B1022" s="352"/>
      <c r="C1022" s="352"/>
      <c r="D1022" s="352"/>
      <c r="E1022" s="302"/>
      <c r="N1022" s="302"/>
      <c r="S1022" s="326"/>
      <c r="T1022" s="39"/>
      <c r="U1022" s="39"/>
      <c r="V1022" s="39"/>
      <c r="W1022" s="39"/>
      <c r="X1022" s="39"/>
      <c r="Y1022" s="39"/>
    </row>
    <row r="1023">
      <c r="A1023" s="353"/>
      <c r="B1023" s="352"/>
      <c r="C1023" s="352"/>
      <c r="D1023" s="352"/>
      <c r="E1023" s="302"/>
      <c r="N1023" s="302"/>
      <c r="S1023" s="326"/>
      <c r="T1023" s="39"/>
      <c r="U1023" s="39"/>
      <c r="V1023" s="39"/>
      <c r="W1023" s="39"/>
      <c r="X1023" s="39"/>
      <c r="Y1023" s="39"/>
    </row>
    <row r="1024">
      <c r="A1024" s="353"/>
      <c r="B1024" s="352"/>
      <c r="C1024" s="352"/>
      <c r="D1024" s="352"/>
      <c r="E1024" s="302"/>
      <c r="N1024" s="302"/>
      <c r="S1024" s="326"/>
      <c r="T1024" s="39"/>
      <c r="U1024" s="39"/>
      <c r="V1024" s="39"/>
      <c r="W1024" s="39"/>
      <c r="X1024" s="39"/>
      <c r="Y1024" s="39"/>
    </row>
    <row r="1025">
      <c r="A1025" s="353"/>
      <c r="B1025" s="352"/>
      <c r="C1025" s="352"/>
      <c r="D1025" s="352"/>
      <c r="E1025" s="302"/>
      <c r="N1025" s="302"/>
      <c r="S1025" s="326"/>
      <c r="T1025" s="39"/>
      <c r="U1025" s="39"/>
      <c r="V1025" s="39"/>
      <c r="W1025" s="39"/>
      <c r="X1025" s="39"/>
      <c r="Y1025" s="39"/>
    </row>
    <row r="1026">
      <c r="A1026" s="353"/>
      <c r="B1026" s="352"/>
      <c r="C1026" s="352"/>
      <c r="D1026" s="352"/>
      <c r="E1026" s="302"/>
      <c r="N1026" s="302"/>
      <c r="S1026" s="326"/>
      <c r="T1026" s="39"/>
      <c r="U1026" s="39"/>
      <c r="V1026" s="39"/>
      <c r="W1026" s="39"/>
      <c r="X1026" s="39"/>
      <c r="Y1026" s="39"/>
    </row>
    <row r="1027">
      <c r="A1027" s="353"/>
      <c r="B1027" s="352"/>
      <c r="C1027" s="352"/>
      <c r="D1027" s="352"/>
      <c r="E1027" s="302"/>
      <c r="N1027" s="302"/>
      <c r="S1027" s="326"/>
      <c r="T1027" s="39"/>
      <c r="U1027" s="39"/>
      <c r="V1027" s="39"/>
      <c r="W1027" s="39"/>
      <c r="X1027" s="39"/>
      <c r="Y1027" s="39"/>
    </row>
    <row r="1028">
      <c r="A1028" s="353"/>
      <c r="B1028" s="352"/>
      <c r="C1028" s="352"/>
      <c r="D1028" s="352"/>
      <c r="E1028" s="302"/>
      <c r="N1028" s="302"/>
      <c r="S1028" s="326"/>
      <c r="T1028" s="39"/>
      <c r="U1028" s="39"/>
      <c r="V1028" s="39"/>
      <c r="W1028" s="39"/>
      <c r="X1028" s="39"/>
      <c r="Y1028" s="39"/>
    </row>
    <row r="1029">
      <c r="A1029" s="353"/>
      <c r="B1029" s="352"/>
      <c r="C1029" s="352"/>
      <c r="D1029" s="352"/>
      <c r="E1029" s="302"/>
      <c r="N1029" s="302"/>
      <c r="S1029" s="326"/>
      <c r="T1029" s="39"/>
      <c r="U1029" s="39"/>
      <c r="V1029" s="39"/>
      <c r="W1029" s="39"/>
      <c r="X1029" s="39"/>
      <c r="Y1029" s="39"/>
    </row>
    <row r="1030">
      <c r="A1030" s="353"/>
      <c r="B1030" s="352"/>
      <c r="C1030" s="352"/>
      <c r="D1030" s="352"/>
      <c r="E1030" s="302"/>
      <c r="N1030" s="302"/>
      <c r="S1030" s="326"/>
      <c r="T1030" s="39"/>
      <c r="U1030" s="39"/>
      <c r="V1030" s="39"/>
      <c r="W1030" s="39"/>
      <c r="X1030" s="39"/>
      <c r="Y1030" s="39"/>
    </row>
    <row r="1031">
      <c r="A1031" s="353"/>
      <c r="B1031" s="352"/>
      <c r="C1031" s="352"/>
      <c r="D1031" s="352"/>
      <c r="E1031" s="302"/>
      <c r="N1031" s="302"/>
      <c r="S1031" s="326"/>
      <c r="T1031" s="39"/>
      <c r="U1031" s="39"/>
      <c r="V1031" s="39"/>
      <c r="W1031" s="39"/>
      <c r="X1031" s="39"/>
      <c r="Y1031" s="39"/>
    </row>
    <row r="1032">
      <c r="A1032" s="353"/>
      <c r="B1032" s="352"/>
      <c r="C1032" s="352"/>
      <c r="D1032" s="352"/>
      <c r="E1032" s="302"/>
      <c r="N1032" s="302"/>
      <c r="S1032" s="326"/>
      <c r="T1032" s="39"/>
      <c r="U1032" s="39"/>
      <c r="V1032" s="39"/>
      <c r="W1032" s="39"/>
      <c r="X1032" s="39"/>
      <c r="Y1032" s="39"/>
    </row>
    <row r="1033">
      <c r="A1033" s="353"/>
      <c r="B1033" s="352"/>
      <c r="C1033" s="352"/>
      <c r="D1033" s="352"/>
      <c r="E1033" s="302"/>
      <c r="N1033" s="302"/>
      <c r="S1033" s="326"/>
      <c r="T1033" s="39"/>
      <c r="U1033" s="39"/>
      <c r="V1033" s="39"/>
      <c r="W1033" s="39"/>
      <c r="X1033" s="39"/>
      <c r="Y1033" s="39"/>
    </row>
    <row r="1034">
      <c r="A1034" s="353"/>
      <c r="B1034" s="352"/>
      <c r="C1034" s="352"/>
      <c r="D1034" s="352"/>
      <c r="E1034" s="302"/>
      <c r="N1034" s="302"/>
      <c r="S1034" s="326"/>
      <c r="T1034" s="39"/>
      <c r="U1034" s="39"/>
      <c r="V1034" s="39"/>
      <c r="W1034" s="39"/>
      <c r="X1034" s="39"/>
      <c r="Y1034" s="39"/>
    </row>
    <row r="1035">
      <c r="A1035" s="353"/>
      <c r="B1035" s="352"/>
      <c r="C1035" s="352"/>
      <c r="D1035" s="352"/>
      <c r="E1035" s="302"/>
      <c r="N1035" s="302"/>
      <c r="S1035" s="326"/>
      <c r="T1035" s="39"/>
      <c r="U1035" s="39"/>
      <c r="V1035" s="39"/>
      <c r="W1035" s="39"/>
      <c r="X1035" s="39"/>
      <c r="Y1035" s="39"/>
    </row>
    <row r="1036">
      <c r="A1036" s="353"/>
      <c r="B1036" s="352"/>
      <c r="C1036" s="352"/>
      <c r="D1036" s="352"/>
      <c r="E1036" s="302"/>
      <c r="N1036" s="302"/>
      <c r="S1036" s="326"/>
      <c r="T1036" s="39"/>
      <c r="U1036" s="39"/>
      <c r="V1036" s="39"/>
      <c r="W1036" s="39"/>
      <c r="X1036" s="39"/>
      <c r="Y1036" s="39"/>
    </row>
    <row r="1037">
      <c r="A1037" s="353"/>
      <c r="B1037" s="352"/>
      <c r="C1037" s="352"/>
      <c r="D1037" s="352"/>
      <c r="E1037" s="302"/>
      <c r="N1037" s="302"/>
      <c r="S1037" s="326"/>
      <c r="T1037" s="39"/>
      <c r="U1037" s="39"/>
      <c r="V1037" s="39"/>
      <c r="W1037" s="39"/>
      <c r="X1037" s="39"/>
      <c r="Y1037" s="39"/>
    </row>
    <row r="1038">
      <c r="A1038" s="353"/>
      <c r="B1038" s="352"/>
      <c r="C1038" s="352"/>
      <c r="D1038" s="352"/>
      <c r="E1038" s="302"/>
      <c r="N1038" s="302"/>
      <c r="S1038" s="326"/>
      <c r="T1038" s="39"/>
      <c r="U1038" s="39"/>
      <c r="V1038" s="39"/>
      <c r="W1038" s="39"/>
      <c r="X1038" s="39"/>
      <c r="Y1038" s="39"/>
    </row>
    <row r="1039">
      <c r="A1039" s="353"/>
      <c r="B1039" s="352"/>
      <c r="C1039" s="352"/>
      <c r="D1039" s="352"/>
      <c r="E1039" s="302"/>
      <c r="N1039" s="302"/>
      <c r="S1039" s="326"/>
      <c r="T1039" s="39"/>
      <c r="U1039" s="39"/>
      <c r="V1039" s="39"/>
      <c r="W1039" s="39"/>
      <c r="X1039" s="39"/>
      <c r="Y1039" s="39"/>
    </row>
    <row r="1040">
      <c r="A1040" s="353"/>
      <c r="B1040" s="352"/>
      <c r="C1040" s="352"/>
      <c r="D1040" s="352"/>
      <c r="E1040" s="302"/>
      <c r="N1040" s="302"/>
      <c r="S1040" s="326"/>
      <c r="T1040" s="39"/>
      <c r="U1040" s="39"/>
      <c r="V1040" s="39"/>
      <c r="W1040" s="39"/>
      <c r="X1040" s="39"/>
      <c r="Y1040" s="39"/>
    </row>
    <row r="1041">
      <c r="A1041" s="353"/>
      <c r="B1041" s="352"/>
      <c r="C1041" s="352"/>
      <c r="D1041" s="352"/>
      <c r="E1041" s="302"/>
      <c r="N1041" s="302"/>
      <c r="S1041" s="326"/>
      <c r="T1041" s="39"/>
      <c r="U1041" s="39"/>
      <c r="V1041" s="39"/>
      <c r="W1041" s="39"/>
      <c r="X1041" s="39"/>
      <c r="Y1041" s="39"/>
    </row>
    <row r="1042">
      <c r="A1042" s="353"/>
      <c r="B1042" s="352"/>
      <c r="C1042" s="352"/>
      <c r="D1042" s="352"/>
      <c r="E1042" s="302"/>
      <c r="N1042" s="302"/>
      <c r="S1042" s="326"/>
      <c r="T1042" s="39"/>
      <c r="U1042" s="39"/>
      <c r="V1042" s="39"/>
      <c r="W1042" s="39"/>
      <c r="X1042" s="39"/>
      <c r="Y1042" s="39"/>
    </row>
    <row r="1043">
      <c r="A1043" s="353"/>
      <c r="B1043" s="352"/>
      <c r="C1043" s="352"/>
      <c r="D1043" s="352"/>
      <c r="E1043" s="302"/>
      <c r="N1043" s="302"/>
      <c r="S1043" s="326"/>
      <c r="T1043" s="39"/>
      <c r="U1043" s="39"/>
      <c r="V1043" s="39"/>
      <c r="W1043" s="39"/>
      <c r="X1043" s="39"/>
      <c r="Y1043" s="39"/>
    </row>
    <row r="1044">
      <c r="A1044" s="353"/>
      <c r="B1044" s="352"/>
      <c r="C1044" s="352"/>
      <c r="D1044" s="352"/>
      <c r="E1044" s="302"/>
      <c r="N1044" s="302"/>
      <c r="S1044" s="326"/>
      <c r="T1044" s="39"/>
      <c r="U1044" s="39"/>
      <c r="V1044" s="39"/>
      <c r="W1044" s="39"/>
      <c r="X1044" s="39"/>
      <c r="Y1044" s="39"/>
    </row>
    <row r="1045">
      <c r="A1045" s="353"/>
      <c r="B1045" s="352"/>
      <c r="C1045" s="352"/>
      <c r="D1045" s="352"/>
      <c r="E1045" s="302"/>
      <c r="N1045" s="302"/>
      <c r="S1045" s="326"/>
      <c r="T1045" s="39"/>
      <c r="U1045" s="39"/>
      <c r="V1045" s="39"/>
      <c r="W1045" s="39"/>
      <c r="X1045" s="39"/>
      <c r="Y1045" s="39"/>
    </row>
    <row r="1046">
      <c r="A1046" s="353"/>
      <c r="B1046" s="352"/>
      <c r="C1046" s="352"/>
      <c r="D1046" s="352"/>
      <c r="E1046" s="302"/>
      <c r="N1046" s="302"/>
      <c r="S1046" s="326"/>
      <c r="T1046" s="39"/>
      <c r="U1046" s="39"/>
      <c r="V1046" s="39"/>
      <c r="W1046" s="39"/>
      <c r="X1046" s="39"/>
      <c r="Y1046" s="39"/>
    </row>
    <row r="1047">
      <c r="A1047" s="353"/>
      <c r="B1047" s="352"/>
      <c r="C1047" s="352"/>
      <c r="D1047" s="352"/>
      <c r="E1047" s="302"/>
      <c r="N1047" s="302"/>
      <c r="S1047" s="326"/>
      <c r="T1047" s="39"/>
      <c r="U1047" s="39"/>
      <c r="V1047" s="39"/>
      <c r="W1047" s="39"/>
      <c r="X1047" s="39"/>
      <c r="Y1047" s="39"/>
    </row>
    <row r="1048">
      <c r="A1048" s="353"/>
      <c r="B1048" s="352"/>
      <c r="C1048" s="352"/>
      <c r="D1048" s="352"/>
      <c r="E1048" s="302"/>
      <c r="N1048" s="302"/>
      <c r="S1048" s="326"/>
      <c r="T1048" s="39"/>
      <c r="U1048" s="39"/>
      <c r="V1048" s="39"/>
      <c r="W1048" s="39"/>
      <c r="X1048" s="39"/>
      <c r="Y1048" s="39"/>
    </row>
    <row r="1049">
      <c r="A1049" s="353"/>
      <c r="B1049" s="352"/>
      <c r="C1049" s="352"/>
      <c r="D1049" s="352"/>
      <c r="E1049" s="302"/>
      <c r="N1049" s="302"/>
      <c r="S1049" s="326"/>
      <c r="T1049" s="39"/>
      <c r="U1049" s="39"/>
      <c r="V1049" s="39"/>
      <c r="W1049" s="39"/>
      <c r="X1049" s="39"/>
      <c r="Y1049" s="39"/>
    </row>
    <row r="1050">
      <c r="A1050" s="353"/>
      <c r="B1050" s="352"/>
      <c r="C1050" s="352"/>
      <c r="D1050" s="352"/>
      <c r="E1050" s="302"/>
      <c r="N1050" s="302"/>
      <c r="S1050" s="326"/>
      <c r="T1050" s="39"/>
      <c r="U1050" s="39"/>
      <c r="V1050" s="39"/>
      <c r="W1050" s="39"/>
      <c r="X1050" s="39"/>
      <c r="Y1050" s="39"/>
    </row>
    <row r="1051">
      <c r="A1051" s="353"/>
      <c r="B1051" s="352"/>
      <c r="C1051" s="352"/>
      <c r="D1051" s="352"/>
      <c r="E1051" s="302"/>
      <c r="N1051" s="302"/>
      <c r="S1051" s="326"/>
      <c r="T1051" s="39"/>
      <c r="U1051" s="39"/>
      <c r="V1051" s="39"/>
      <c r="W1051" s="39"/>
      <c r="X1051" s="39"/>
      <c r="Y1051" s="39"/>
    </row>
    <row r="1052">
      <c r="A1052" s="353"/>
      <c r="B1052" s="352"/>
      <c r="C1052" s="352"/>
      <c r="D1052" s="352"/>
      <c r="E1052" s="302"/>
      <c r="N1052" s="302"/>
      <c r="S1052" s="326"/>
      <c r="T1052" s="39"/>
      <c r="U1052" s="39"/>
      <c r="V1052" s="39"/>
      <c r="W1052" s="39"/>
      <c r="X1052" s="39"/>
      <c r="Y1052" s="39"/>
    </row>
    <row r="1053">
      <c r="A1053" s="353"/>
      <c r="B1053" s="352"/>
      <c r="C1053" s="352"/>
      <c r="D1053" s="352"/>
      <c r="E1053" s="302"/>
      <c r="N1053" s="302"/>
      <c r="S1053" s="326"/>
      <c r="T1053" s="39"/>
      <c r="U1053" s="39"/>
      <c r="V1053" s="39"/>
      <c r="W1053" s="39"/>
      <c r="X1053" s="39"/>
      <c r="Y1053" s="39"/>
    </row>
    <row r="1054">
      <c r="A1054" s="353"/>
      <c r="B1054" s="352"/>
      <c r="C1054" s="352"/>
      <c r="D1054" s="352"/>
      <c r="E1054" s="302"/>
      <c r="N1054" s="302"/>
      <c r="S1054" s="326"/>
      <c r="T1054" s="39"/>
      <c r="U1054" s="39"/>
      <c r="V1054" s="39"/>
      <c r="W1054" s="39"/>
      <c r="X1054" s="39"/>
      <c r="Y1054" s="39"/>
    </row>
    <row r="1055">
      <c r="A1055" s="353"/>
      <c r="B1055" s="352"/>
      <c r="C1055" s="352"/>
      <c r="D1055" s="352"/>
      <c r="E1055" s="302"/>
      <c r="N1055" s="302"/>
      <c r="S1055" s="326"/>
      <c r="T1055" s="39"/>
      <c r="U1055" s="39"/>
      <c r="V1055" s="39"/>
      <c r="W1055" s="39"/>
      <c r="X1055" s="39"/>
      <c r="Y1055" s="39"/>
    </row>
    <row r="1056">
      <c r="A1056" s="353"/>
      <c r="B1056" s="352"/>
      <c r="C1056" s="352"/>
      <c r="D1056" s="352"/>
      <c r="E1056" s="302"/>
      <c r="N1056" s="302"/>
      <c r="S1056" s="326"/>
      <c r="T1056" s="39"/>
      <c r="U1056" s="39"/>
      <c r="V1056" s="39"/>
      <c r="W1056" s="39"/>
      <c r="X1056" s="39"/>
      <c r="Y1056" s="39"/>
    </row>
    <row r="1057">
      <c r="A1057" s="353"/>
      <c r="B1057" s="352"/>
      <c r="C1057" s="352"/>
      <c r="D1057" s="352"/>
      <c r="E1057" s="302"/>
      <c r="N1057" s="302"/>
      <c r="S1057" s="326"/>
      <c r="T1057" s="39"/>
      <c r="U1057" s="39"/>
      <c r="V1057" s="39"/>
      <c r="W1057" s="39"/>
      <c r="X1057" s="39"/>
      <c r="Y1057" s="39"/>
    </row>
    <row r="1058">
      <c r="A1058" s="353"/>
      <c r="B1058" s="352"/>
      <c r="C1058" s="352"/>
      <c r="D1058" s="352"/>
      <c r="E1058" s="302"/>
      <c r="N1058" s="302"/>
      <c r="S1058" s="326"/>
      <c r="T1058" s="39"/>
      <c r="U1058" s="39"/>
      <c r="V1058" s="39"/>
      <c r="W1058" s="39"/>
      <c r="X1058" s="39"/>
      <c r="Y1058" s="39"/>
    </row>
    <row r="1059">
      <c r="A1059" s="353"/>
      <c r="B1059" s="352"/>
      <c r="C1059" s="352"/>
      <c r="D1059" s="352"/>
      <c r="E1059" s="302"/>
      <c r="N1059" s="302"/>
      <c r="S1059" s="326"/>
      <c r="T1059" s="39"/>
      <c r="U1059" s="39"/>
      <c r="V1059" s="39"/>
      <c r="W1059" s="39"/>
      <c r="X1059" s="39"/>
      <c r="Y1059" s="39"/>
    </row>
    <row r="1060">
      <c r="A1060" s="353"/>
      <c r="B1060" s="352"/>
      <c r="C1060" s="352"/>
      <c r="D1060" s="352"/>
      <c r="E1060" s="302"/>
      <c r="N1060" s="302"/>
      <c r="S1060" s="326"/>
      <c r="T1060" s="39"/>
      <c r="U1060" s="39"/>
      <c r="V1060" s="39"/>
      <c r="W1060" s="39"/>
      <c r="X1060" s="39"/>
      <c r="Y1060" s="39"/>
    </row>
    <row r="1061">
      <c r="A1061" s="353"/>
      <c r="B1061" s="352"/>
      <c r="C1061" s="352"/>
      <c r="D1061" s="352"/>
      <c r="E1061" s="302"/>
      <c r="N1061" s="302"/>
      <c r="S1061" s="326"/>
      <c r="T1061" s="39"/>
      <c r="U1061" s="39"/>
      <c r="V1061" s="39"/>
      <c r="W1061" s="39"/>
      <c r="X1061" s="39"/>
      <c r="Y1061" s="39"/>
    </row>
    <row r="1062">
      <c r="A1062" s="353"/>
      <c r="B1062" s="352"/>
      <c r="C1062" s="352"/>
      <c r="D1062" s="352"/>
      <c r="E1062" s="302"/>
      <c r="N1062" s="302"/>
      <c r="S1062" s="326"/>
      <c r="T1062" s="39"/>
      <c r="U1062" s="39"/>
      <c r="V1062" s="39"/>
      <c r="W1062" s="39"/>
      <c r="X1062" s="39"/>
      <c r="Y1062" s="39"/>
    </row>
    <row r="1063">
      <c r="A1063" s="353"/>
      <c r="B1063" s="352"/>
      <c r="C1063" s="352"/>
      <c r="D1063" s="352"/>
      <c r="E1063" s="302"/>
      <c r="N1063" s="302"/>
      <c r="S1063" s="326"/>
      <c r="T1063" s="39"/>
      <c r="U1063" s="39"/>
      <c r="V1063" s="39"/>
      <c r="W1063" s="39"/>
      <c r="X1063" s="39"/>
      <c r="Y1063" s="39"/>
    </row>
    <row r="1064">
      <c r="A1064" s="353"/>
      <c r="B1064" s="352"/>
      <c r="C1064" s="352"/>
      <c r="D1064" s="352"/>
      <c r="E1064" s="302"/>
      <c r="N1064" s="302"/>
      <c r="S1064" s="326"/>
      <c r="T1064" s="39"/>
      <c r="U1064" s="39"/>
      <c r="V1064" s="39"/>
      <c r="W1064" s="39"/>
      <c r="X1064" s="39"/>
      <c r="Y1064" s="39"/>
    </row>
    <row r="1065">
      <c r="A1065" s="353"/>
      <c r="B1065" s="352"/>
      <c r="C1065" s="352"/>
      <c r="D1065" s="352"/>
      <c r="E1065" s="302"/>
      <c r="N1065" s="302"/>
      <c r="S1065" s="326"/>
      <c r="T1065" s="39"/>
      <c r="U1065" s="39"/>
      <c r="V1065" s="39"/>
      <c r="W1065" s="39"/>
      <c r="X1065" s="39"/>
      <c r="Y1065" s="39"/>
    </row>
    <row r="1066">
      <c r="A1066" s="353"/>
      <c r="B1066" s="352"/>
      <c r="C1066" s="352"/>
      <c r="D1066" s="352"/>
      <c r="E1066" s="302"/>
      <c r="N1066" s="302"/>
      <c r="S1066" s="326"/>
      <c r="T1066" s="39"/>
      <c r="U1066" s="39"/>
      <c r="V1066" s="39"/>
      <c r="W1066" s="39"/>
      <c r="X1066" s="39"/>
      <c r="Y1066" s="39"/>
    </row>
    <row r="1067">
      <c r="A1067" s="353"/>
      <c r="B1067" s="352"/>
      <c r="C1067" s="352"/>
      <c r="D1067" s="352"/>
      <c r="E1067" s="302"/>
      <c r="N1067" s="302"/>
      <c r="S1067" s="326"/>
      <c r="T1067" s="39"/>
      <c r="U1067" s="39"/>
      <c r="V1067" s="39"/>
      <c r="W1067" s="39"/>
      <c r="X1067" s="39"/>
      <c r="Y1067" s="39"/>
    </row>
    <row r="1068">
      <c r="A1068" s="353"/>
      <c r="B1068" s="352"/>
      <c r="C1068" s="352"/>
      <c r="D1068" s="352"/>
      <c r="E1068" s="302"/>
      <c r="N1068" s="302"/>
      <c r="S1068" s="326"/>
      <c r="T1068" s="39"/>
      <c r="U1068" s="39"/>
      <c r="V1068" s="39"/>
      <c r="W1068" s="39"/>
      <c r="X1068" s="39"/>
      <c r="Y1068" s="39"/>
    </row>
    <row r="1069">
      <c r="A1069" s="353"/>
      <c r="B1069" s="352"/>
      <c r="C1069" s="352"/>
      <c r="D1069" s="352"/>
      <c r="E1069" s="302"/>
      <c r="N1069" s="302"/>
      <c r="S1069" s="326"/>
      <c r="T1069" s="39"/>
      <c r="U1069" s="39"/>
      <c r="V1069" s="39"/>
      <c r="W1069" s="39"/>
      <c r="X1069" s="39"/>
      <c r="Y1069" s="39"/>
    </row>
    <row r="1070">
      <c r="A1070" s="353"/>
      <c r="B1070" s="352"/>
      <c r="C1070" s="352"/>
      <c r="D1070" s="352"/>
      <c r="E1070" s="302"/>
      <c r="N1070" s="302"/>
      <c r="S1070" s="326"/>
      <c r="T1070" s="39"/>
      <c r="U1070" s="39"/>
      <c r="V1070" s="39"/>
      <c r="W1070" s="39"/>
      <c r="X1070" s="39"/>
      <c r="Y1070" s="39"/>
    </row>
    <row r="1071">
      <c r="A1071" s="353"/>
      <c r="B1071" s="352"/>
      <c r="C1071" s="352"/>
      <c r="D1071" s="352"/>
      <c r="E1071" s="302"/>
      <c r="N1071" s="302"/>
      <c r="S1071" s="326"/>
      <c r="T1071" s="39"/>
      <c r="U1071" s="39"/>
      <c r="V1071" s="39"/>
      <c r="W1071" s="39"/>
      <c r="X1071" s="39"/>
      <c r="Y1071" s="39"/>
    </row>
    <row r="1072">
      <c r="A1072" s="353"/>
      <c r="B1072" s="352"/>
      <c r="C1072" s="352"/>
      <c r="D1072" s="352"/>
      <c r="E1072" s="302"/>
      <c r="N1072" s="302"/>
      <c r="S1072" s="326"/>
      <c r="T1072" s="39"/>
      <c r="U1072" s="39"/>
      <c r="V1072" s="39"/>
      <c r="W1072" s="39"/>
      <c r="X1072" s="39"/>
      <c r="Y1072" s="39"/>
    </row>
    <row r="1073">
      <c r="A1073" s="353"/>
      <c r="B1073" s="352"/>
      <c r="C1073" s="352"/>
      <c r="D1073" s="352"/>
      <c r="E1073" s="302"/>
      <c r="N1073" s="302"/>
      <c r="S1073" s="326"/>
      <c r="T1073" s="39"/>
      <c r="U1073" s="39"/>
      <c r="V1073" s="39"/>
      <c r="W1073" s="39"/>
      <c r="X1073" s="39"/>
      <c r="Y1073" s="39"/>
    </row>
    <row r="1074">
      <c r="A1074" s="353"/>
      <c r="B1074" s="352"/>
      <c r="C1074" s="352"/>
      <c r="D1074" s="352"/>
      <c r="E1074" s="302"/>
      <c r="N1074" s="302"/>
      <c r="S1074" s="326"/>
      <c r="T1074" s="39"/>
      <c r="U1074" s="39"/>
      <c r="V1074" s="39"/>
      <c r="W1074" s="39"/>
      <c r="X1074" s="39"/>
      <c r="Y1074" s="39"/>
    </row>
    <row r="1075">
      <c r="A1075" s="353"/>
      <c r="B1075" s="352"/>
      <c r="C1075" s="352"/>
      <c r="D1075" s="352"/>
      <c r="E1075" s="302"/>
      <c r="N1075" s="302"/>
      <c r="S1075" s="326"/>
      <c r="T1075" s="39"/>
      <c r="U1075" s="39"/>
      <c r="V1075" s="39"/>
      <c r="W1075" s="39"/>
      <c r="X1075" s="39"/>
      <c r="Y1075" s="39"/>
    </row>
    <row r="1076">
      <c r="A1076" s="353"/>
      <c r="B1076" s="352"/>
      <c r="C1076" s="352"/>
      <c r="D1076" s="352"/>
      <c r="E1076" s="302"/>
      <c r="N1076" s="302"/>
      <c r="S1076" s="326"/>
      <c r="T1076" s="39"/>
      <c r="U1076" s="39"/>
      <c r="V1076" s="39"/>
      <c r="W1076" s="39"/>
      <c r="X1076" s="39"/>
      <c r="Y1076" s="39"/>
    </row>
    <row r="1077">
      <c r="A1077" s="353"/>
      <c r="B1077" s="352"/>
      <c r="C1077" s="352"/>
      <c r="D1077" s="352"/>
      <c r="E1077" s="302"/>
      <c r="N1077" s="302"/>
      <c r="S1077" s="326"/>
      <c r="T1077" s="39"/>
      <c r="U1077" s="39"/>
      <c r="V1077" s="39"/>
      <c r="W1077" s="39"/>
      <c r="X1077" s="39"/>
      <c r="Y1077" s="39"/>
    </row>
    <row r="1078">
      <c r="A1078" s="353"/>
      <c r="B1078" s="352"/>
      <c r="C1078" s="352"/>
      <c r="D1078" s="352"/>
      <c r="E1078" s="302"/>
      <c r="N1078" s="302"/>
      <c r="S1078" s="326"/>
      <c r="T1078" s="39"/>
      <c r="U1078" s="39"/>
      <c r="V1078" s="39"/>
      <c r="W1078" s="39"/>
      <c r="X1078" s="39"/>
      <c r="Y1078" s="39"/>
    </row>
    <row r="1079">
      <c r="A1079" s="353"/>
      <c r="B1079" s="352"/>
      <c r="C1079" s="352"/>
      <c r="D1079" s="352"/>
      <c r="E1079" s="302"/>
      <c r="N1079" s="302"/>
      <c r="S1079" s="326"/>
      <c r="T1079" s="39"/>
      <c r="U1079" s="39"/>
      <c r="V1079" s="39"/>
      <c r="W1079" s="39"/>
      <c r="X1079" s="39"/>
      <c r="Y1079" s="39"/>
    </row>
    <row r="1080">
      <c r="A1080" s="353"/>
      <c r="B1080" s="352"/>
      <c r="C1080" s="352"/>
      <c r="D1080" s="352"/>
      <c r="E1080" s="302"/>
      <c r="N1080" s="302"/>
      <c r="S1080" s="326"/>
      <c r="T1080" s="39"/>
      <c r="U1080" s="39"/>
      <c r="V1080" s="39"/>
      <c r="W1080" s="39"/>
      <c r="X1080" s="39"/>
      <c r="Y1080" s="39"/>
    </row>
    <row r="1081">
      <c r="A1081" s="353"/>
      <c r="B1081" s="352"/>
      <c r="C1081" s="352"/>
      <c r="D1081" s="352"/>
      <c r="E1081" s="302"/>
      <c r="N1081" s="302"/>
      <c r="S1081" s="326"/>
      <c r="T1081" s="39"/>
      <c r="U1081" s="39"/>
      <c r="V1081" s="39"/>
      <c r="W1081" s="39"/>
      <c r="X1081" s="39"/>
      <c r="Y1081" s="39"/>
    </row>
    <row r="1082">
      <c r="A1082" s="353"/>
      <c r="B1082" s="352"/>
      <c r="C1082" s="352"/>
      <c r="D1082" s="352"/>
      <c r="E1082" s="302"/>
      <c r="N1082" s="302"/>
      <c r="S1082" s="326"/>
      <c r="T1082" s="39"/>
      <c r="U1082" s="39"/>
      <c r="V1082" s="39"/>
      <c r="W1082" s="39"/>
      <c r="X1082" s="39"/>
      <c r="Y1082" s="39"/>
    </row>
    <row r="1083">
      <c r="A1083" s="353"/>
      <c r="B1083" s="352"/>
      <c r="C1083" s="352"/>
      <c r="D1083" s="352"/>
      <c r="E1083" s="302"/>
      <c r="N1083" s="302"/>
      <c r="S1083" s="326"/>
      <c r="T1083" s="39"/>
      <c r="U1083" s="39"/>
      <c r="V1083" s="39"/>
      <c r="W1083" s="39"/>
      <c r="X1083" s="39"/>
      <c r="Y1083" s="39"/>
    </row>
    <row r="1084">
      <c r="A1084" s="353"/>
      <c r="B1084" s="352"/>
      <c r="C1084" s="352"/>
      <c r="D1084" s="352"/>
      <c r="E1084" s="302"/>
      <c r="N1084" s="302"/>
      <c r="S1084" s="326"/>
      <c r="T1084" s="39"/>
      <c r="U1084" s="39"/>
      <c r="V1084" s="39"/>
      <c r="W1084" s="39"/>
      <c r="X1084" s="39"/>
      <c r="Y1084" s="39"/>
    </row>
    <row r="1085">
      <c r="A1085" s="353"/>
      <c r="B1085" s="352"/>
      <c r="C1085" s="352"/>
      <c r="D1085" s="352"/>
      <c r="E1085" s="302"/>
      <c r="N1085" s="302"/>
      <c r="S1085" s="326"/>
      <c r="T1085" s="39"/>
      <c r="U1085" s="39"/>
      <c r="V1085" s="39"/>
      <c r="W1085" s="39"/>
      <c r="X1085" s="39"/>
      <c r="Y1085" s="39"/>
    </row>
    <row r="1086">
      <c r="A1086" s="353"/>
      <c r="B1086" s="352"/>
      <c r="C1086" s="352"/>
      <c r="D1086" s="352"/>
      <c r="E1086" s="302"/>
      <c r="N1086" s="302"/>
      <c r="S1086" s="326"/>
      <c r="T1086" s="39"/>
      <c r="U1086" s="39"/>
      <c r="V1086" s="39"/>
      <c r="W1086" s="39"/>
      <c r="X1086" s="39"/>
      <c r="Y1086" s="39"/>
    </row>
    <row r="1087">
      <c r="A1087" s="353"/>
      <c r="B1087" s="352"/>
      <c r="C1087" s="352"/>
      <c r="D1087" s="352"/>
      <c r="E1087" s="302"/>
      <c r="N1087" s="302"/>
      <c r="S1087" s="326"/>
      <c r="T1087" s="39"/>
      <c r="U1087" s="39"/>
      <c r="V1087" s="39"/>
      <c r="W1087" s="39"/>
      <c r="X1087" s="39"/>
      <c r="Y1087" s="39"/>
    </row>
    <row r="1088">
      <c r="A1088" s="353"/>
      <c r="B1088" s="352"/>
      <c r="C1088" s="352"/>
      <c r="D1088" s="352"/>
      <c r="E1088" s="302"/>
      <c r="N1088" s="302"/>
      <c r="S1088" s="326"/>
      <c r="T1088" s="39"/>
      <c r="U1088" s="39"/>
      <c r="V1088" s="39"/>
      <c r="W1088" s="39"/>
      <c r="X1088" s="39"/>
      <c r="Y1088" s="39"/>
    </row>
    <row r="1089">
      <c r="A1089" s="353"/>
      <c r="B1089" s="352"/>
      <c r="C1089" s="352"/>
      <c r="D1089" s="352"/>
      <c r="E1089" s="302"/>
      <c r="N1089" s="302"/>
      <c r="S1089" s="326"/>
      <c r="T1089" s="39"/>
      <c r="U1089" s="39"/>
      <c r="V1089" s="39"/>
      <c r="W1089" s="39"/>
      <c r="X1089" s="39"/>
      <c r="Y1089" s="39"/>
    </row>
    <row r="1090">
      <c r="A1090" s="353"/>
      <c r="B1090" s="352"/>
      <c r="C1090" s="352"/>
      <c r="D1090" s="352"/>
      <c r="E1090" s="302"/>
      <c r="N1090" s="302"/>
      <c r="S1090" s="326"/>
      <c r="T1090" s="39"/>
      <c r="U1090" s="39"/>
      <c r="V1090" s="39"/>
      <c r="W1090" s="39"/>
      <c r="X1090" s="39"/>
      <c r="Y1090" s="39"/>
    </row>
    <row r="1091">
      <c r="A1091" s="353"/>
      <c r="B1091" s="352"/>
      <c r="C1091" s="352"/>
      <c r="D1091" s="352"/>
      <c r="E1091" s="302"/>
      <c r="N1091" s="302"/>
      <c r="S1091" s="326"/>
      <c r="T1091" s="39"/>
      <c r="U1091" s="39"/>
      <c r="V1091" s="39"/>
      <c r="W1091" s="39"/>
      <c r="X1091" s="39"/>
      <c r="Y1091" s="39"/>
    </row>
    <row r="1092">
      <c r="A1092" s="353"/>
      <c r="B1092" s="352"/>
      <c r="C1092" s="352"/>
      <c r="D1092" s="352"/>
      <c r="E1092" s="302"/>
      <c r="N1092" s="302"/>
      <c r="S1092" s="326"/>
      <c r="T1092" s="39"/>
      <c r="U1092" s="39"/>
      <c r="V1092" s="39"/>
      <c r="W1092" s="39"/>
      <c r="X1092" s="39"/>
      <c r="Y1092" s="39"/>
    </row>
    <row r="1093">
      <c r="A1093" s="353"/>
      <c r="B1093" s="352"/>
      <c r="C1093" s="352"/>
      <c r="D1093" s="352"/>
      <c r="E1093" s="302"/>
      <c r="N1093" s="302"/>
      <c r="S1093" s="326"/>
      <c r="T1093" s="39"/>
      <c r="U1093" s="39"/>
      <c r="V1093" s="39"/>
      <c r="W1093" s="39"/>
      <c r="X1093" s="39"/>
      <c r="Y1093" s="39"/>
    </row>
    <row r="1094">
      <c r="A1094" s="353"/>
      <c r="B1094" s="352"/>
      <c r="C1094" s="352"/>
      <c r="D1094" s="352"/>
      <c r="E1094" s="302"/>
      <c r="N1094" s="302"/>
      <c r="S1094" s="326"/>
      <c r="T1094" s="39"/>
      <c r="U1094" s="39"/>
      <c r="V1094" s="39"/>
      <c r="W1094" s="39"/>
      <c r="X1094" s="39"/>
      <c r="Y1094" s="39"/>
    </row>
    <row r="1095">
      <c r="A1095" s="353"/>
      <c r="B1095" s="352"/>
      <c r="C1095" s="352"/>
      <c r="D1095" s="352"/>
      <c r="E1095" s="302"/>
      <c r="N1095" s="302"/>
      <c r="S1095" s="326"/>
      <c r="T1095" s="39"/>
      <c r="U1095" s="39"/>
      <c r="V1095" s="39"/>
      <c r="W1095" s="39"/>
      <c r="X1095" s="39"/>
      <c r="Y1095" s="39"/>
    </row>
    <row r="1096">
      <c r="A1096" s="353"/>
      <c r="B1096" s="352"/>
      <c r="C1096" s="352"/>
      <c r="D1096" s="352"/>
      <c r="E1096" s="302"/>
      <c r="N1096" s="302"/>
      <c r="S1096" s="326"/>
      <c r="T1096" s="39"/>
      <c r="U1096" s="39"/>
      <c r="V1096" s="39"/>
      <c r="W1096" s="39"/>
      <c r="X1096" s="39"/>
      <c r="Y1096" s="39"/>
    </row>
    <row r="1097">
      <c r="A1097" s="353"/>
      <c r="B1097" s="352"/>
      <c r="C1097" s="352"/>
      <c r="D1097" s="352"/>
      <c r="E1097" s="302"/>
      <c r="N1097" s="302"/>
      <c r="S1097" s="326"/>
      <c r="T1097" s="39"/>
      <c r="U1097" s="39"/>
      <c r="V1097" s="39"/>
      <c r="W1097" s="39"/>
      <c r="X1097" s="39"/>
      <c r="Y1097" s="39"/>
    </row>
    <row r="1098">
      <c r="A1098" s="353"/>
      <c r="B1098" s="352"/>
      <c r="C1098" s="352"/>
      <c r="D1098" s="352"/>
      <c r="E1098" s="302"/>
      <c r="N1098" s="302"/>
      <c r="S1098" s="326"/>
      <c r="T1098" s="39"/>
      <c r="U1098" s="39"/>
      <c r="V1098" s="39"/>
      <c r="W1098" s="39"/>
      <c r="X1098" s="39"/>
      <c r="Y1098" s="39"/>
    </row>
    <row r="1099">
      <c r="A1099" s="353"/>
      <c r="B1099" s="352"/>
      <c r="C1099" s="352"/>
      <c r="D1099" s="352"/>
      <c r="E1099" s="302"/>
      <c r="N1099" s="302"/>
      <c r="S1099" s="326"/>
      <c r="T1099" s="39"/>
      <c r="U1099" s="39"/>
      <c r="V1099" s="39"/>
      <c r="W1099" s="39"/>
      <c r="X1099" s="39"/>
      <c r="Y1099" s="39"/>
    </row>
    <row r="1100">
      <c r="A1100" s="353"/>
      <c r="B1100" s="352"/>
      <c r="C1100" s="352"/>
      <c r="D1100" s="352"/>
      <c r="E1100" s="302"/>
      <c r="N1100" s="302"/>
      <c r="S1100" s="326"/>
      <c r="T1100" s="39"/>
      <c r="U1100" s="39"/>
      <c r="V1100" s="39"/>
      <c r="W1100" s="39"/>
      <c r="X1100" s="39"/>
      <c r="Y1100" s="39"/>
    </row>
    <row r="1101">
      <c r="A1101" s="353"/>
      <c r="B1101" s="352"/>
      <c r="C1101" s="352"/>
      <c r="D1101" s="352"/>
      <c r="E1101" s="302"/>
      <c r="N1101" s="302"/>
      <c r="S1101" s="326"/>
      <c r="T1101" s="39"/>
      <c r="U1101" s="39"/>
      <c r="V1101" s="39"/>
      <c r="W1101" s="39"/>
      <c r="X1101" s="39"/>
      <c r="Y1101" s="39"/>
    </row>
    <row r="1102">
      <c r="A1102" s="353"/>
      <c r="B1102" s="352"/>
      <c r="C1102" s="352"/>
      <c r="D1102" s="352"/>
      <c r="E1102" s="302"/>
      <c r="N1102" s="302"/>
      <c r="S1102" s="326"/>
      <c r="T1102" s="39"/>
      <c r="U1102" s="39"/>
      <c r="V1102" s="39"/>
      <c r="W1102" s="39"/>
      <c r="X1102" s="39"/>
      <c r="Y1102" s="39"/>
    </row>
    <row r="1103">
      <c r="A1103" s="353"/>
      <c r="B1103" s="352"/>
      <c r="C1103" s="352"/>
      <c r="D1103" s="352"/>
      <c r="E1103" s="302"/>
      <c r="N1103" s="302"/>
      <c r="S1103" s="326"/>
      <c r="T1103" s="39"/>
      <c r="U1103" s="39"/>
      <c r="V1103" s="39"/>
      <c r="W1103" s="39"/>
      <c r="X1103" s="39"/>
      <c r="Y1103" s="39"/>
    </row>
    <row r="1104">
      <c r="A1104" s="353"/>
      <c r="B1104" s="352"/>
      <c r="C1104" s="352"/>
      <c r="D1104" s="352"/>
      <c r="E1104" s="302"/>
      <c r="N1104" s="302"/>
      <c r="S1104" s="326"/>
      <c r="T1104" s="39"/>
      <c r="U1104" s="39"/>
      <c r="V1104" s="39"/>
      <c r="W1104" s="39"/>
      <c r="X1104" s="39"/>
      <c r="Y1104" s="39"/>
    </row>
    <row r="1105">
      <c r="A1105" s="353"/>
      <c r="B1105" s="352"/>
      <c r="C1105" s="352"/>
      <c r="D1105" s="352"/>
      <c r="E1105" s="302"/>
      <c r="N1105" s="302"/>
      <c r="S1105" s="326"/>
      <c r="T1105" s="39"/>
      <c r="U1105" s="39"/>
      <c r="V1105" s="39"/>
      <c r="W1105" s="39"/>
      <c r="X1105" s="39"/>
      <c r="Y1105" s="39"/>
    </row>
    <row r="1106">
      <c r="A1106" s="353"/>
      <c r="B1106" s="352"/>
      <c r="C1106" s="352"/>
      <c r="D1106" s="352"/>
      <c r="E1106" s="302"/>
      <c r="N1106" s="302"/>
      <c r="S1106" s="326"/>
      <c r="T1106" s="39"/>
      <c r="U1106" s="39"/>
      <c r="V1106" s="39"/>
      <c r="W1106" s="39"/>
      <c r="X1106" s="39"/>
      <c r="Y1106" s="39"/>
    </row>
    <row r="1107">
      <c r="A1107" s="353"/>
      <c r="B1107" s="352"/>
      <c r="C1107" s="352"/>
      <c r="D1107" s="352"/>
      <c r="E1107" s="302"/>
      <c r="N1107" s="302"/>
      <c r="S1107" s="326"/>
      <c r="T1107" s="39"/>
      <c r="U1107" s="39"/>
      <c r="V1107" s="39"/>
      <c r="W1107" s="39"/>
      <c r="X1107" s="39"/>
      <c r="Y1107" s="39"/>
    </row>
    <row r="1108">
      <c r="A1108" s="353"/>
      <c r="B1108" s="352"/>
      <c r="C1108" s="352"/>
      <c r="D1108" s="352"/>
      <c r="E1108" s="302"/>
      <c r="N1108" s="302"/>
      <c r="S1108" s="326"/>
      <c r="T1108" s="39"/>
      <c r="U1108" s="39"/>
      <c r="V1108" s="39"/>
      <c r="W1108" s="39"/>
      <c r="X1108" s="39"/>
      <c r="Y1108" s="39"/>
    </row>
    <row r="1109">
      <c r="A1109" s="353"/>
      <c r="B1109" s="352"/>
      <c r="C1109" s="352"/>
      <c r="D1109" s="352"/>
      <c r="E1109" s="302"/>
      <c r="N1109" s="302"/>
      <c r="S1109" s="326"/>
      <c r="T1109" s="39"/>
      <c r="U1109" s="39"/>
      <c r="V1109" s="39"/>
      <c r="W1109" s="39"/>
      <c r="X1109" s="39"/>
      <c r="Y1109" s="39"/>
    </row>
    <row r="1110">
      <c r="A1110" s="353"/>
      <c r="B1110" s="352"/>
      <c r="C1110" s="352"/>
      <c r="D1110" s="352"/>
      <c r="E1110" s="302"/>
      <c r="N1110" s="302"/>
      <c r="S1110" s="326"/>
      <c r="T1110" s="39"/>
      <c r="U1110" s="39"/>
      <c r="V1110" s="39"/>
      <c r="W1110" s="39"/>
      <c r="X1110" s="39"/>
      <c r="Y1110" s="39"/>
    </row>
    <row r="1111">
      <c r="A1111" s="353"/>
      <c r="B1111" s="352"/>
      <c r="C1111" s="352"/>
      <c r="D1111" s="352"/>
      <c r="E1111" s="302"/>
      <c r="N1111" s="302"/>
      <c r="S1111" s="326"/>
      <c r="T1111" s="39"/>
      <c r="U1111" s="39"/>
      <c r="V1111" s="39"/>
      <c r="W1111" s="39"/>
      <c r="X1111" s="39"/>
      <c r="Y1111" s="39"/>
    </row>
    <row r="1112">
      <c r="A1112" s="353"/>
      <c r="B1112" s="352"/>
      <c r="C1112" s="352"/>
      <c r="D1112" s="352"/>
      <c r="E1112" s="302"/>
      <c r="N1112" s="302"/>
      <c r="S1112" s="326"/>
      <c r="T1112" s="39"/>
      <c r="U1112" s="39"/>
      <c r="V1112" s="39"/>
      <c r="W1112" s="39"/>
      <c r="X1112" s="39"/>
      <c r="Y1112" s="39"/>
    </row>
    <row r="1113">
      <c r="A1113" s="353"/>
      <c r="B1113" s="352"/>
      <c r="C1113" s="352"/>
      <c r="D1113" s="352"/>
      <c r="E1113" s="302"/>
      <c r="N1113" s="302"/>
      <c r="S1113" s="326"/>
      <c r="T1113" s="39"/>
      <c r="U1113" s="39"/>
      <c r="V1113" s="39"/>
      <c r="W1113" s="39"/>
      <c r="X1113" s="39"/>
      <c r="Y1113" s="39"/>
    </row>
    <row r="1114">
      <c r="A1114" s="353"/>
      <c r="B1114" s="352"/>
      <c r="C1114" s="352"/>
      <c r="D1114" s="352"/>
      <c r="E1114" s="302"/>
      <c r="N1114" s="302"/>
      <c r="S1114" s="326"/>
      <c r="T1114" s="39"/>
      <c r="U1114" s="39"/>
      <c r="V1114" s="39"/>
      <c r="W1114" s="39"/>
      <c r="X1114" s="39"/>
      <c r="Y1114" s="39"/>
    </row>
    <row r="1115">
      <c r="A1115" s="353"/>
      <c r="B1115" s="352"/>
      <c r="C1115" s="352"/>
      <c r="D1115" s="352"/>
      <c r="E1115" s="302"/>
      <c r="N1115" s="302"/>
      <c r="S1115" s="326"/>
      <c r="T1115" s="39"/>
      <c r="U1115" s="39"/>
      <c r="V1115" s="39"/>
      <c r="W1115" s="39"/>
      <c r="X1115" s="39"/>
      <c r="Y1115" s="39"/>
    </row>
    <row r="1116">
      <c r="A1116" s="353"/>
      <c r="B1116" s="352"/>
      <c r="C1116" s="352"/>
      <c r="D1116" s="352"/>
      <c r="E1116" s="302"/>
      <c r="N1116" s="302"/>
      <c r="S1116" s="326"/>
      <c r="T1116" s="39"/>
      <c r="U1116" s="39"/>
      <c r="V1116" s="39"/>
      <c r="W1116" s="39"/>
      <c r="X1116" s="39"/>
      <c r="Y1116" s="39"/>
    </row>
    <row r="1117">
      <c r="A1117" s="353"/>
      <c r="B1117" s="352"/>
      <c r="C1117" s="352"/>
      <c r="D1117" s="352"/>
      <c r="E1117" s="302"/>
      <c r="N1117" s="302"/>
      <c r="S1117" s="326"/>
      <c r="T1117" s="39"/>
      <c r="U1117" s="39"/>
      <c r="V1117" s="39"/>
      <c r="W1117" s="39"/>
      <c r="X1117" s="39"/>
      <c r="Y1117" s="39"/>
    </row>
    <row r="1118">
      <c r="A1118" s="353"/>
      <c r="B1118" s="352"/>
      <c r="C1118" s="352"/>
      <c r="D1118" s="352"/>
      <c r="E1118" s="302"/>
      <c r="N1118" s="302"/>
      <c r="S1118" s="326"/>
      <c r="T1118" s="39"/>
      <c r="U1118" s="39"/>
      <c r="V1118" s="39"/>
      <c r="W1118" s="39"/>
      <c r="X1118" s="39"/>
      <c r="Y1118" s="39"/>
    </row>
    <row r="1119">
      <c r="A1119" s="353"/>
      <c r="B1119" s="352"/>
      <c r="C1119" s="352"/>
      <c r="D1119" s="352"/>
      <c r="E1119" s="302"/>
      <c r="N1119" s="302"/>
      <c r="S1119" s="326"/>
      <c r="T1119" s="39"/>
      <c r="U1119" s="39"/>
      <c r="V1119" s="39"/>
      <c r="W1119" s="39"/>
      <c r="X1119" s="39"/>
      <c r="Y1119" s="39"/>
    </row>
    <row r="1120">
      <c r="A1120" s="353"/>
      <c r="B1120" s="352"/>
      <c r="C1120" s="352"/>
      <c r="D1120" s="352"/>
      <c r="E1120" s="302"/>
      <c r="N1120" s="302"/>
      <c r="S1120" s="326"/>
      <c r="T1120" s="39"/>
      <c r="U1120" s="39"/>
      <c r="V1120" s="39"/>
      <c r="W1120" s="39"/>
      <c r="X1120" s="39"/>
      <c r="Y1120" s="39"/>
    </row>
    <row r="1121">
      <c r="A1121" s="353"/>
      <c r="B1121" s="352"/>
      <c r="C1121" s="352"/>
      <c r="D1121" s="352"/>
      <c r="E1121" s="302"/>
      <c r="N1121" s="302"/>
      <c r="S1121" s="326"/>
      <c r="T1121" s="39"/>
      <c r="U1121" s="39"/>
      <c r="V1121" s="39"/>
      <c r="W1121" s="39"/>
      <c r="X1121" s="39"/>
      <c r="Y1121" s="39"/>
    </row>
    <row r="1122">
      <c r="A1122" s="353"/>
      <c r="B1122" s="352"/>
      <c r="C1122" s="352"/>
      <c r="D1122" s="352"/>
      <c r="E1122" s="302"/>
      <c r="N1122" s="302"/>
      <c r="S1122" s="326"/>
      <c r="T1122" s="39"/>
      <c r="U1122" s="39"/>
      <c r="V1122" s="39"/>
      <c r="W1122" s="39"/>
      <c r="X1122" s="39"/>
      <c r="Y1122" s="39"/>
    </row>
    <row r="1123">
      <c r="A1123" s="353"/>
      <c r="B1123" s="352"/>
      <c r="C1123" s="352"/>
      <c r="D1123" s="352"/>
      <c r="E1123" s="302"/>
      <c r="N1123" s="302"/>
      <c r="S1123" s="326"/>
      <c r="T1123" s="39"/>
      <c r="U1123" s="39"/>
      <c r="V1123" s="39"/>
      <c r="W1123" s="39"/>
      <c r="X1123" s="39"/>
      <c r="Y1123" s="39"/>
    </row>
    <row r="1124">
      <c r="A1124" s="353"/>
      <c r="B1124" s="352"/>
      <c r="C1124" s="352"/>
      <c r="D1124" s="352"/>
      <c r="E1124" s="302"/>
      <c r="N1124" s="302"/>
      <c r="S1124" s="326"/>
      <c r="T1124" s="39"/>
      <c r="U1124" s="39"/>
      <c r="V1124" s="39"/>
      <c r="W1124" s="39"/>
      <c r="X1124" s="39"/>
      <c r="Y1124" s="39"/>
    </row>
    <row r="1125">
      <c r="A1125" s="353"/>
      <c r="B1125" s="352"/>
      <c r="C1125" s="352"/>
      <c r="D1125" s="352"/>
      <c r="E1125" s="302"/>
      <c r="N1125" s="302"/>
      <c r="S1125" s="326"/>
      <c r="T1125" s="39"/>
      <c r="U1125" s="39"/>
      <c r="V1125" s="39"/>
      <c r="W1125" s="39"/>
      <c r="X1125" s="39"/>
      <c r="Y1125" s="39"/>
    </row>
    <row r="1126">
      <c r="A1126" s="353"/>
      <c r="B1126" s="352"/>
      <c r="C1126" s="352"/>
      <c r="D1126" s="352"/>
      <c r="E1126" s="302"/>
      <c r="N1126" s="302"/>
      <c r="S1126" s="326"/>
      <c r="T1126" s="39"/>
      <c r="U1126" s="39"/>
      <c r="V1126" s="39"/>
      <c r="W1126" s="39"/>
      <c r="X1126" s="39"/>
      <c r="Y1126" s="39"/>
    </row>
    <row r="1127">
      <c r="A1127" s="353"/>
      <c r="B1127" s="352"/>
      <c r="C1127" s="352"/>
      <c r="D1127" s="352"/>
      <c r="E1127" s="302"/>
      <c r="N1127" s="302"/>
      <c r="S1127" s="326"/>
      <c r="T1127" s="39"/>
      <c r="U1127" s="39"/>
      <c r="V1127" s="39"/>
      <c r="W1127" s="39"/>
      <c r="X1127" s="39"/>
      <c r="Y1127" s="39"/>
    </row>
    <row r="1128">
      <c r="A1128" s="353"/>
      <c r="B1128" s="352"/>
      <c r="C1128" s="352"/>
      <c r="D1128" s="352"/>
      <c r="E1128" s="302"/>
      <c r="N1128" s="302"/>
      <c r="S1128" s="326"/>
      <c r="T1128" s="39"/>
      <c r="U1128" s="39"/>
      <c r="V1128" s="39"/>
      <c r="W1128" s="39"/>
      <c r="X1128" s="39"/>
      <c r="Y1128" s="39"/>
    </row>
    <row r="1129">
      <c r="A1129" s="353"/>
      <c r="B1129" s="352"/>
      <c r="C1129" s="352"/>
      <c r="D1129" s="352"/>
      <c r="E1129" s="302"/>
      <c r="N1129" s="302"/>
      <c r="S1129" s="326"/>
      <c r="T1129" s="39"/>
      <c r="U1129" s="39"/>
      <c r="V1129" s="39"/>
      <c r="W1129" s="39"/>
      <c r="X1129" s="39"/>
      <c r="Y1129" s="39"/>
    </row>
    <row r="1130">
      <c r="A1130" s="353"/>
      <c r="B1130" s="352"/>
      <c r="C1130" s="352"/>
      <c r="D1130" s="352"/>
      <c r="E1130" s="302"/>
      <c r="N1130" s="302"/>
      <c r="S1130" s="326"/>
      <c r="T1130" s="39"/>
      <c r="U1130" s="39"/>
      <c r="V1130" s="39"/>
      <c r="W1130" s="39"/>
      <c r="X1130" s="39"/>
      <c r="Y1130" s="39"/>
    </row>
    <row r="1131">
      <c r="A1131" s="353"/>
      <c r="B1131" s="352"/>
      <c r="C1131" s="352"/>
      <c r="D1131" s="352"/>
      <c r="E1131" s="302"/>
      <c r="N1131" s="302"/>
      <c r="S1131" s="326"/>
      <c r="T1131" s="39"/>
      <c r="U1131" s="39"/>
      <c r="V1131" s="39"/>
      <c r="W1131" s="39"/>
      <c r="X1131" s="39"/>
      <c r="Y1131" s="39"/>
    </row>
    <row r="1132">
      <c r="A1132" s="353"/>
      <c r="B1132" s="352"/>
      <c r="C1132" s="352"/>
      <c r="D1132" s="352"/>
      <c r="E1132" s="302"/>
      <c r="N1132" s="302"/>
      <c r="S1132" s="326"/>
      <c r="T1132" s="39"/>
      <c r="U1132" s="39"/>
      <c r="V1132" s="39"/>
      <c r="W1132" s="39"/>
      <c r="X1132" s="39"/>
      <c r="Y1132" s="39"/>
    </row>
    <row r="1133">
      <c r="A1133" s="353"/>
      <c r="B1133" s="352"/>
      <c r="C1133" s="352"/>
      <c r="D1133" s="352"/>
      <c r="E1133" s="302"/>
      <c r="N1133" s="302"/>
      <c r="S1133" s="326"/>
      <c r="T1133" s="39"/>
      <c r="U1133" s="39"/>
      <c r="V1133" s="39"/>
      <c r="W1133" s="39"/>
      <c r="X1133" s="39"/>
      <c r="Y1133" s="39"/>
    </row>
    <row r="1134">
      <c r="A1134" s="353"/>
      <c r="B1134" s="352"/>
      <c r="C1134" s="352"/>
      <c r="D1134" s="352"/>
      <c r="E1134" s="302"/>
      <c r="N1134" s="302"/>
      <c r="S1134" s="326"/>
      <c r="T1134" s="39"/>
      <c r="U1134" s="39"/>
      <c r="V1134" s="39"/>
      <c r="W1134" s="39"/>
      <c r="X1134" s="39"/>
      <c r="Y1134" s="39"/>
    </row>
    <row r="1135">
      <c r="A1135" s="353"/>
      <c r="B1135" s="352"/>
      <c r="C1135" s="352"/>
      <c r="D1135" s="352"/>
      <c r="E1135" s="302"/>
      <c r="N1135" s="302"/>
      <c r="S1135" s="326"/>
      <c r="T1135" s="39"/>
      <c r="U1135" s="39"/>
      <c r="V1135" s="39"/>
      <c r="W1135" s="39"/>
      <c r="X1135" s="39"/>
      <c r="Y1135" s="39"/>
    </row>
    <row r="1136">
      <c r="A1136" s="353"/>
      <c r="B1136" s="352"/>
      <c r="C1136" s="352"/>
      <c r="D1136" s="352"/>
      <c r="E1136" s="302"/>
      <c r="N1136" s="302"/>
      <c r="S1136" s="326"/>
      <c r="T1136" s="39"/>
      <c r="U1136" s="39"/>
      <c r="V1136" s="39"/>
      <c r="W1136" s="39"/>
      <c r="X1136" s="39"/>
      <c r="Y1136" s="39"/>
    </row>
    <row r="1137">
      <c r="A1137" s="353"/>
      <c r="B1137" s="352"/>
      <c r="C1137" s="352"/>
      <c r="D1137" s="352"/>
      <c r="E1137" s="302"/>
      <c r="N1137" s="302"/>
      <c r="S1137" s="326"/>
      <c r="T1137" s="39"/>
      <c r="U1137" s="39"/>
      <c r="V1137" s="39"/>
      <c r="W1137" s="39"/>
      <c r="X1137" s="39"/>
      <c r="Y1137" s="39"/>
    </row>
    <row r="1138">
      <c r="A1138" s="353"/>
      <c r="B1138" s="352"/>
      <c r="C1138" s="352"/>
      <c r="D1138" s="352"/>
      <c r="E1138" s="302"/>
      <c r="N1138" s="302"/>
      <c r="S1138" s="326"/>
      <c r="T1138" s="39"/>
      <c r="U1138" s="39"/>
      <c r="V1138" s="39"/>
      <c r="W1138" s="39"/>
      <c r="X1138" s="39"/>
      <c r="Y1138" s="39"/>
    </row>
    <row r="1139">
      <c r="A1139" s="353"/>
      <c r="B1139" s="352"/>
      <c r="C1139" s="352"/>
      <c r="D1139" s="352"/>
      <c r="E1139" s="302"/>
      <c r="N1139" s="302"/>
      <c r="S1139" s="326"/>
      <c r="T1139" s="39"/>
      <c r="U1139" s="39"/>
      <c r="V1139" s="39"/>
      <c r="W1139" s="39"/>
      <c r="X1139" s="39"/>
      <c r="Y1139" s="39"/>
    </row>
    <row r="1140">
      <c r="A1140" s="353"/>
      <c r="B1140" s="352"/>
      <c r="C1140" s="352"/>
      <c r="D1140" s="352"/>
      <c r="E1140" s="302"/>
      <c r="N1140" s="302"/>
      <c r="S1140" s="326"/>
      <c r="T1140" s="39"/>
      <c r="U1140" s="39"/>
      <c r="V1140" s="39"/>
      <c r="W1140" s="39"/>
      <c r="X1140" s="39"/>
      <c r="Y1140" s="39"/>
    </row>
    <row r="1141">
      <c r="A1141" s="353"/>
      <c r="B1141" s="352"/>
      <c r="C1141" s="352"/>
      <c r="D1141" s="352"/>
      <c r="E1141" s="302"/>
      <c r="N1141" s="302"/>
      <c r="S1141" s="326"/>
      <c r="T1141" s="39"/>
      <c r="U1141" s="39"/>
      <c r="V1141" s="39"/>
      <c r="W1141" s="39"/>
      <c r="X1141" s="39"/>
      <c r="Y1141" s="39"/>
    </row>
    <row r="1142">
      <c r="A1142" s="353"/>
      <c r="B1142" s="352"/>
      <c r="C1142" s="352"/>
      <c r="D1142" s="352"/>
      <c r="E1142" s="302"/>
      <c r="N1142" s="302"/>
      <c r="S1142" s="326"/>
      <c r="T1142" s="39"/>
      <c r="U1142" s="39"/>
      <c r="V1142" s="39"/>
      <c r="W1142" s="39"/>
      <c r="X1142" s="39"/>
      <c r="Y1142" s="39"/>
    </row>
    <row r="1143">
      <c r="A1143" s="353"/>
      <c r="B1143" s="352"/>
      <c r="C1143" s="352"/>
      <c r="D1143" s="352"/>
      <c r="E1143" s="302"/>
      <c r="N1143" s="302"/>
      <c r="S1143" s="326"/>
      <c r="T1143" s="39"/>
      <c r="U1143" s="39"/>
      <c r="V1143" s="39"/>
      <c r="W1143" s="39"/>
      <c r="X1143" s="39"/>
      <c r="Y1143" s="39"/>
    </row>
    <row r="1144">
      <c r="A1144" s="353"/>
      <c r="B1144" s="352"/>
      <c r="C1144" s="352"/>
      <c r="D1144" s="352"/>
      <c r="E1144" s="302"/>
      <c r="N1144" s="302"/>
      <c r="S1144" s="326"/>
      <c r="T1144" s="39"/>
      <c r="U1144" s="39"/>
      <c r="V1144" s="39"/>
      <c r="W1144" s="39"/>
      <c r="X1144" s="39"/>
      <c r="Y1144" s="39"/>
    </row>
    <row r="1145">
      <c r="A1145" s="353"/>
      <c r="B1145" s="352"/>
      <c r="C1145" s="352"/>
      <c r="D1145" s="352"/>
      <c r="E1145" s="302"/>
      <c r="N1145" s="302"/>
      <c r="S1145" s="326"/>
      <c r="T1145" s="39"/>
      <c r="U1145" s="39"/>
      <c r="V1145" s="39"/>
      <c r="W1145" s="39"/>
      <c r="X1145" s="39"/>
      <c r="Y1145" s="39"/>
    </row>
    <row r="1146">
      <c r="A1146" s="353"/>
      <c r="B1146" s="352"/>
      <c r="C1146" s="352"/>
      <c r="D1146" s="352"/>
      <c r="E1146" s="302"/>
      <c r="N1146" s="302"/>
      <c r="S1146" s="326"/>
      <c r="T1146" s="39"/>
      <c r="U1146" s="39"/>
      <c r="V1146" s="39"/>
      <c r="W1146" s="39"/>
      <c r="X1146" s="39"/>
      <c r="Y1146" s="39"/>
    </row>
    <row r="1147">
      <c r="A1147" s="353"/>
      <c r="B1147" s="352"/>
      <c r="C1147" s="352"/>
      <c r="D1147" s="352"/>
      <c r="E1147" s="302"/>
      <c r="N1147" s="302"/>
      <c r="S1147" s="326"/>
      <c r="T1147" s="39"/>
      <c r="U1147" s="39"/>
      <c r="V1147" s="39"/>
      <c r="W1147" s="39"/>
      <c r="X1147" s="39"/>
      <c r="Y1147" s="39"/>
    </row>
    <row r="1148">
      <c r="A1148" s="353"/>
      <c r="B1148" s="352"/>
      <c r="C1148" s="352"/>
      <c r="D1148" s="352"/>
      <c r="E1148" s="302"/>
      <c r="N1148" s="302"/>
      <c r="S1148" s="326"/>
      <c r="T1148" s="39"/>
      <c r="U1148" s="39"/>
      <c r="V1148" s="39"/>
      <c r="W1148" s="39"/>
      <c r="X1148" s="39"/>
      <c r="Y1148" s="39"/>
    </row>
    <row r="1149">
      <c r="A1149" s="353"/>
      <c r="B1149" s="352"/>
      <c r="C1149" s="352"/>
      <c r="D1149" s="352"/>
      <c r="E1149" s="302"/>
      <c r="N1149" s="302"/>
      <c r="S1149" s="326"/>
      <c r="T1149" s="39"/>
      <c r="U1149" s="39"/>
      <c r="V1149" s="39"/>
      <c r="W1149" s="39"/>
      <c r="X1149" s="39"/>
      <c r="Y1149" s="39"/>
    </row>
    <row r="1150">
      <c r="A1150" s="353"/>
      <c r="B1150" s="352"/>
      <c r="C1150" s="352"/>
      <c r="D1150" s="352"/>
      <c r="E1150" s="302"/>
      <c r="N1150" s="302"/>
      <c r="S1150" s="326"/>
      <c r="T1150" s="39"/>
      <c r="U1150" s="39"/>
      <c r="V1150" s="39"/>
      <c r="W1150" s="39"/>
      <c r="X1150" s="39"/>
      <c r="Y1150" s="39"/>
    </row>
    <row r="1151">
      <c r="A1151" s="353"/>
      <c r="B1151" s="352"/>
      <c r="C1151" s="352"/>
      <c r="D1151" s="352"/>
      <c r="E1151" s="302"/>
      <c r="N1151" s="302"/>
      <c r="S1151" s="326"/>
      <c r="T1151" s="39"/>
      <c r="U1151" s="39"/>
      <c r="V1151" s="39"/>
      <c r="W1151" s="39"/>
      <c r="X1151" s="39"/>
      <c r="Y1151" s="39"/>
    </row>
    <row r="1152">
      <c r="A1152" s="353"/>
      <c r="B1152" s="352"/>
      <c r="C1152" s="352"/>
      <c r="D1152" s="352"/>
      <c r="E1152" s="302"/>
      <c r="N1152" s="302"/>
      <c r="S1152" s="326"/>
      <c r="T1152" s="39"/>
      <c r="U1152" s="39"/>
      <c r="V1152" s="39"/>
      <c r="W1152" s="39"/>
      <c r="X1152" s="39"/>
      <c r="Y1152" s="39"/>
    </row>
    <row r="1153">
      <c r="A1153" s="353"/>
      <c r="B1153" s="352"/>
      <c r="C1153" s="352"/>
      <c r="D1153" s="352"/>
      <c r="E1153" s="302"/>
      <c r="N1153" s="302"/>
      <c r="S1153" s="326"/>
      <c r="T1153" s="39"/>
      <c r="U1153" s="39"/>
      <c r="V1153" s="39"/>
      <c r="W1153" s="39"/>
      <c r="X1153" s="39"/>
      <c r="Y1153" s="39"/>
    </row>
    <row r="1154">
      <c r="A1154" s="353"/>
      <c r="B1154" s="352"/>
      <c r="C1154" s="352"/>
      <c r="D1154" s="352"/>
      <c r="E1154" s="302"/>
      <c r="N1154" s="302"/>
      <c r="S1154" s="326"/>
      <c r="T1154" s="39"/>
      <c r="U1154" s="39"/>
      <c r="V1154" s="39"/>
      <c r="W1154" s="39"/>
      <c r="X1154" s="39"/>
      <c r="Y1154" s="39"/>
    </row>
    <row r="1155">
      <c r="A1155" s="353"/>
      <c r="B1155" s="352"/>
      <c r="C1155" s="352"/>
      <c r="D1155" s="352"/>
      <c r="E1155" s="302"/>
      <c r="N1155" s="302"/>
      <c r="S1155" s="326"/>
      <c r="T1155" s="39"/>
      <c r="U1155" s="39"/>
      <c r="V1155" s="39"/>
      <c r="W1155" s="39"/>
      <c r="X1155" s="39"/>
      <c r="Y1155" s="39"/>
    </row>
    <row r="1156">
      <c r="A1156" s="353"/>
      <c r="B1156" s="352"/>
      <c r="C1156" s="352"/>
      <c r="D1156" s="352"/>
      <c r="E1156" s="302"/>
      <c r="N1156" s="302"/>
      <c r="S1156" s="326"/>
      <c r="T1156" s="39"/>
      <c r="U1156" s="39"/>
      <c r="V1156" s="39"/>
      <c r="W1156" s="39"/>
      <c r="X1156" s="39"/>
      <c r="Y1156" s="39"/>
    </row>
    <row r="1157">
      <c r="A1157" s="353"/>
      <c r="B1157" s="352"/>
      <c r="C1157" s="352"/>
      <c r="D1157" s="352"/>
      <c r="E1157" s="302"/>
      <c r="N1157" s="302"/>
      <c r="S1157" s="326"/>
      <c r="T1157" s="39"/>
      <c r="U1157" s="39"/>
      <c r="V1157" s="39"/>
      <c r="W1157" s="39"/>
      <c r="X1157" s="39"/>
      <c r="Y1157" s="39"/>
    </row>
    <row r="1158">
      <c r="A1158" s="353"/>
      <c r="B1158" s="352"/>
      <c r="C1158" s="352"/>
      <c r="D1158" s="352"/>
      <c r="E1158" s="302"/>
      <c r="N1158" s="302"/>
      <c r="S1158" s="326"/>
      <c r="T1158" s="39"/>
      <c r="U1158" s="39"/>
      <c r="V1158" s="39"/>
      <c r="W1158" s="39"/>
      <c r="X1158" s="39"/>
      <c r="Y1158" s="39"/>
    </row>
    <row r="1159">
      <c r="A1159" s="353"/>
      <c r="B1159" s="352"/>
      <c r="C1159" s="352"/>
      <c r="D1159" s="352"/>
      <c r="E1159" s="302"/>
      <c r="N1159" s="302"/>
      <c r="S1159" s="326"/>
      <c r="T1159" s="39"/>
      <c r="U1159" s="39"/>
      <c r="V1159" s="39"/>
      <c r="W1159" s="39"/>
      <c r="X1159" s="39"/>
      <c r="Y1159" s="39"/>
    </row>
    <row r="1160">
      <c r="A1160" s="353"/>
      <c r="B1160" s="352"/>
      <c r="C1160" s="352"/>
      <c r="D1160" s="352"/>
      <c r="E1160" s="302"/>
      <c r="N1160" s="302"/>
      <c r="S1160" s="326"/>
      <c r="T1160" s="39"/>
      <c r="U1160" s="39"/>
      <c r="V1160" s="39"/>
      <c r="W1160" s="39"/>
      <c r="X1160" s="39"/>
      <c r="Y1160" s="39"/>
    </row>
    <row r="1161">
      <c r="A1161" s="353"/>
      <c r="B1161" s="352"/>
      <c r="C1161" s="352"/>
      <c r="D1161" s="352"/>
      <c r="E1161" s="302"/>
      <c r="N1161" s="302"/>
      <c r="S1161" s="326"/>
      <c r="T1161" s="39"/>
      <c r="U1161" s="39"/>
      <c r="V1161" s="39"/>
      <c r="W1161" s="39"/>
      <c r="X1161" s="39"/>
      <c r="Y1161" s="39"/>
    </row>
    <row r="1162">
      <c r="A1162" s="353"/>
      <c r="B1162" s="352"/>
      <c r="C1162" s="352"/>
      <c r="D1162" s="352"/>
      <c r="E1162" s="302"/>
      <c r="N1162" s="302"/>
      <c r="S1162" s="326"/>
      <c r="T1162" s="39"/>
      <c r="U1162" s="39"/>
      <c r="V1162" s="39"/>
      <c r="W1162" s="39"/>
      <c r="X1162" s="39"/>
      <c r="Y1162" s="39"/>
    </row>
    <row r="1163">
      <c r="A1163" s="353"/>
      <c r="B1163" s="352"/>
      <c r="C1163" s="352"/>
      <c r="D1163" s="352"/>
      <c r="E1163" s="302"/>
      <c r="N1163" s="302"/>
      <c r="S1163" s="326"/>
      <c r="T1163" s="39"/>
      <c r="U1163" s="39"/>
      <c r="V1163" s="39"/>
      <c r="W1163" s="39"/>
      <c r="X1163" s="39"/>
      <c r="Y1163" s="39"/>
    </row>
    <row r="1164">
      <c r="A1164" s="353"/>
      <c r="B1164" s="352"/>
      <c r="C1164" s="352"/>
      <c r="D1164" s="352"/>
      <c r="E1164" s="302"/>
      <c r="N1164" s="302"/>
      <c r="S1164" s="326"/>
      <c r="T1164" s="39"/>
      <c r="U1164" s="39"/>
      <c r="V1164" s="39"/>
      <c r="W1164" s="39"/>
      <c r="X1164" s="39"/>
      <c r="Y1164" s="39"/>
    </row>
    <row r="1165">
      <c r="A1165" s="353"/>
      <c r="B1165" s="352"/>
      <c r="C1165" s="352"/>
      <c r="D1165" s="352"/>
      <c r="E1165" s="302"/>
      <c r="N1165" s="302"/>
      <c r="S1165" s="326"/>
      <c r="T1165" s="39"/>
      <c r="U1165" s="39"/>
      <c r="V1165" s="39"/>
      <c r="W1165" s="39"/>
      <c r="X1165" s="39"/>
      <c r="Y1165" s="39"/>
    </row>
    <row r="1166">
      <c r="A1166" s="353"/>
      <c r="B1166" s="352"/>
      <c r="C1166" s="352"/>
      <c r="D1166" s="352"/>
      <c r="E1166" s="302"/>
      <c r="N1166" s="302"/>
      <c r="S1166" s="326"/>
      <c r="T1166" s="39"/>
      <c r="U1166" s="39"/>
      <c r="V1166" s="39"/>
      <c r="W1166" s="39"/>
      <c r="X1166" s="39"/>
      <c r="Y1166" s="39"/>
    </row>
    <row r="1167">
      <c r="A1167" s="353"/>
      <c r="B1167" s="352"/>
      <c r="C1167" s="352"/>
      <c r="D1167" s="352"/>
      <c r="E1167" s="302"/>
      <c r="N1167" s="302"/>
      <c r="S1167" s="326"/>
      <c r="T1167" s="39"/>
      <c r="U1167" s="39"/>
      <c r="V1167" s="39"/>
      <c r="W1167" s="39"/>
      <c r="X1167" s="39"/>
      <c r="Y1167" s="39"/>
    </row>
    <row r="1168">
      <c r="A1168" s="353"/>
      <c r="B1168" s="352"/>
      <c r="C1168" s="352"/>
      <c r="D1168" s="352"/>
      <c r="E1168" s="302"/>
      <c r="N1168" s="302"/>
      <c r="S1168" s="326"/>
      <c r="T1168" s="39"/>
      <c r="U1168" s="39"/>
      <c r="V1168" s="39"/>
      <c r="W1168" s="39"/>
      <c r="X1168" s="39"/>
      <c r="Y1168" s="39"/>
    </row>
    <row r="1169">
      <c r="A1169" s="353"/>
      <c r="B1169" s="352"/>
      <c r="C1169" s="352"/>
      <c r="D1169" s="352"/>
      <c r="E1169" s="302"/>
      <c r="N1169" s="302"/>
      <c r="S1169" s="326"/>
      <c r="T1169" s="39"/>
      <c r="U1169" s="39"/>
      <c r="V1169" s="39"/>
      <c r="W1169" s="39"/>
      <c r="X1169" s="39"/>
      <c r="Y1169" s="39"/>
    </row>
    <row r="1170">
      <c r="A1170" s="353"/>
      <c r="B1170" s="352"/>
      <c r="C1170" s="352"/>
      <c r="D1170" s="352"/>
      <c r="E1170" s="302"/>
      <c r="N1170" s="302"/>
      <c r="S1170" s="326"/>
      <c r="T1170" s="39"/>
      <c r="U1170" s="39"/>
      <c r="V1170" s="39"/>
      <c r="W1170" s="39"/>
      <c r="X1170" s="39"/>
      <c r="Y1170" s="39"/>
    </row>
    <row r="1171">
      <c r="A1171" s="353"/>
      <c r="B1171" s="352"/>
      <c r="C1171" s="352"/>
      <c r="D1171" s="352"/>
      <c r="E1171" s="302"/>
      <c r="N1171" s="302"/>
      <c r="S1171" s="326"/>
      <c r="T1171" s="39"/>
      <c r="U1171" s="39"/>
      <c r="V1171" s="39"/>
      <c r="W1171" s="39"/>
      <c r="X1171" s="39"/>
      <c r="Y1171" s="39"/>
    </row>
    <row r="1172">
      <c r="A1172" s="353"/>
      <c r="B1172" s="352"/>
      <c r="C1172" s="352"/>
      <c r="D1172" s="352"/>
      <c r="E1172" s="302"/>
      <c r="N1172" s="302"/>
      <c r="S1172" s="326"/>
      <c r="T1172" s="39"/>
      <c r="U1172" s="39"/>
      <c r="V1172" s="39"/>
      <c r="W1172" s="39"/>
      <c r="X1172" s="39"/>
      <c r="Y1172" s="39"/>
    </row>
    <row r="1173">
      <c r="A1173" s="353"/>
      <c r="B1173" s="352"/>
      <c r="C1173" s="352"/>
      <c r="D1173" s="352"/>
      <c r="E1173" s="302"/>
      <c r="N1173" s="302"/>
      <c r="S1173" s="326"/>
      <c r="T1173" s="39"/>
      <c r="U1173" s="39"/>
      <c r="V1173" s="39"/>
      <c r="W1173" s="39"/>
      <c r="X1173" s="39"/>
      <c r="Y1173" s="39"/>
    </row>
    <row r="1174">
      <c r="A1174" s="353"/>
      <c r="B1174" s="352"/>
      <c r="C1174" s="352"/>
      <c r="D1174" s="352"/>
      <c r="E1174" s="302"/>
      <c r="N1174" s="302"/>
      <c r="S1174" s="326"/>
      <c r="T1174" s="39"/>
      <c r="U1174" s="39"/>
      <c r="V1174" s="39"/>
      <c r="W1174" s="39"/>
      <c r="X1174" s="39"/>
      <c r="Y1174" s="39"/>
    </row>
    <row r="1175">
      <c r="A1175" s="353"/>
      <c r="B1175" s="352"/>
      <c r="C1175" s="352"/>
      <c r="D1175" s="352"/>
      <c r="E1175" s="302"/>
      <c r="N1175" s="302"/>
      <c r="S1175" s="326"/>
      <c r="T1175" s="39"/>
      <c r="U1175" s="39"/>
      <c r="V1175" s="39"/>
      <c r="W1175" s="39"/>
      <c r="X1175" s="39"/>
      <c r="Y1175" s="39"/>
    </row>
    <row r="1176">
      <c r="A1176" s="353"/>
      <c r="B1176" s="352"/>
      <c r="C1176" s="352"/>
      <c r="D1176" s="352"/>
      <c r="E1176" s="302"/>
      <c r="N1176" s="302"/>
      <c r="S1176" s="326"/>
      <c r="T1176" s="39"/>
      <c r="U1176" s="39"/>
      <c r="V1176" s="39"/>
      <c r="W1176" s="39"/>
      <c r="X1176" s="39"/>
      <c r="Y1176" s="39"/>
    </row>
    <row r="1177">
      <c r="A1177" s="353"/>
      <c r="B1177" s="352"/>
      <c r="C1177" s="352"/>
      <c r="D1177" s="352"/>
      <c r="E1177" s="302"/>
      <c r="N1177" s="302"/>
      <c r="S1177" s="326"/>
      <c r="T1177" s="39"/>
      <c r="U1177" s="39"/>
      <c r="V1177" s="39"/>
      <c r="W1177" s="39"/>
      <c r="X1177" s="39"/>
      <c r="Y1177" s="39"/>
    </row>
    <row r="1178">
      <c r="A1178" s="353"/>
      <c r="B1178" s="352"/>
      <c r="C1178" s="352"/>
      <c r="D1178" s="352"/>
      <c r="E1178" s="302"/>
      <c r="N1178" s="302"/>
      <c r="S1178" s="326"/>
      <c r="T1178" s="39"/>
      <c r="U1178" s="39"/>
      <c r="V1178" s="39"/>
      <c r="W1178" s="39"/>
      <c r="X1178" s="39"/>
      <c r="Y1178" s="39"/>
    </row>
    <row r="1179">
      <c r="A1179" s="353"/>
      <c r="B1179" s="352"/>
      <c r="C1179" s="352"/>
      <c r="D1179" s="352"/>
      <c r="E1179" s="302"/>
      <c r="N1179" s="302"/>
      <c r="S1179" s="326"/>
      <c r="T1179" s="39"/>
      <c r="U1179" s="39"/>
      <c r="V1179" s="39"/>
      <c r="W1179" s="39"/>
      <c r="X1179" s="39"/>
      <c r="Y1179" s="39"/>
    </row>
    <row r="1180">
      <c r="A1180" s="353"/>
      <c r="B1180" s="352"/>
      <c r="C1180" s="352"/>
      <c r="D1180" s="352"/>
      <c r="E1180" s="302"/>
      <c r="N1180" s="302"/>
      <c r="S1180" s="326"/>
      <c r="T1180" s="39"/>
      <c r="U1180" s="39"/>
      <c r="V1180" s="39"/>
      <c r="W1180" s="39"/>
      <c r="X1180" s="39"/>
      <c r="Y1180" s="39"/>
    </row>
    <row r="1181">
      <c r="A1181" s="353"/>
      <c r="B1181" s="352"/>
      <c r="C1181" s="352"/>
      <c r="D1181" s="352"/>
      <c r="E1181" s="302"/>
      <c r="N1181" s="302"/>
      <c r="S1181" s="326"/>
      <c r="T1181" s="39"/>
      <c r="U1181" s="39"/>
      <c r="V1181" s="39"/>
      <c r="W1181" s="39"/>
      <c r="X1181" s="39"/>
      <c r="Y1181" s="39"/>
    </row>
    <row r="1182">
      <c r="A1182" s="353"/>
      <c r="B1182" s="352"/>
      <c r="C1182" s="352"/>
      <c r="D1182" s="352"/>
      <c r="E1182" s="302"/>
      <c r="N1182" s="302"/>
      <c r="S1182" s="326"/>
      <c r="T1182" s="39"/>
      <c r="U1182" s="39"/>
      <c r="V1182" s="39"/>
      <c r="W1182" s="39"/>
      <c r="X1182" s="39"/>
      <c r="Y1182" s="39"/>
    </row>
    <row r="1183">
      <c r="A1183" s="353"/>
      <c r="B1183" s="352"/>
      <c r="C1183" s="352"/>
      <c r="D1183" s="352"/>
      <c r="E1183" s="302"/>
      <c r="N1183" s="302"/>
      <c r="S1183" s="326"/>
      <c r="T1183" s="39"/>
      <c r="U1183" s="39"/>
      <c r="V1183" s="39"/>
      <c r="W1183" s="39"/>
      <c r="X1183" s="39"/>
      <c r="Y1183" s="39"/>
    </row>
    <row r="1184">
      <c r="A1184" s="353"/>
      <c r="B1184" s="352"/>
      <c r="C1184" s="352"/>
      <c r="D1184" s="352"/>
      <c r="E1184" s="302"/>
      <c r="N1184" s="302"/>
      <c r="S1184" s="326"/>
      <c r="T1184" s="39"/>
      <c r="U1184" s="39"/>
      <c r="V1184" s="39"/>
      <c r="W1184" s="39"/>
      <c r="X1184" s="39"/>
      <c r="Y1184" s="39"/>
    </row>
    <row r="1185">
      <c r="A1185" s="353"/>
      <c r="B1185" s="352"/>
      <c r="C1185" s="352"/>
      <c r="D1185" s="352"/>
      <c r="E1185" s="302"/>
      <c r="N1185" s="302"/>
      <c r="S1185" s="326"/>
      <c r="T1185" s="39"/>
      <c r="U1185" s="39"/>
      <c r="V1185" s="39"/>
      <c r="W1185" s="39"/>
      <c r="X1185" s="39"/>
      <c r="Y1185" s="39"/>
    </row>
    <row r="1186">
      <c r="A1186" s="353"/>
      <c r="B1186" s="352"/>
      <c r="C1186" s="352"/>
      <c r="D1186" s="352"/>
      <c r="E1186" s="302"/>
      <c r="N1186" s="302"/>
      <c r="S1186" s="326"/>
      <c r="T1186" s="39"/>
      <c r="U1186" s="39"/>
      <c r="V1186" s="39"/>
      <c r="W1186" s="39"/>
      <c r="X1186" s="39"/>
      <c r="Y1186" s="39"/>
    </row>
    <row r="1187">
      <c r="A1187" s="353"/>
      <c r="B1187" s="352"/>
      <c r="C1187" s="352"/>
      <c r="D1187" s="352"/>
      <c r="E1187" s="302"/>
      <c r="N1187" s="302"/>
      <c r="S1187" s="326"/>
      <c r="T1187" s="39"/>
      <c r="U1187" s="39"/>
      <c r="V1187" s="39"/>
      <c r="W1187" s="39"/>
      <c r="X1187" s="39"/>
      <c r="Y1187" s="39"/>
    </row>
    <row r="1188">
      <c r="A1188" s="353"/>
      <c r="B1188" s="352"/>
      <c r="C1188" s="352"/>
      <c r="D1188" s="352"/>
      <c r="E1188" s="302"/>
      <c r="N1188" s="302"/>
      <c r="S1188" s="326"/>
      <c r="T1188" s="39"/>
      <c r="U1188" s="39"/>
      <c r="V1188" s="39"/>
      <c r="W1188" s="39"/>
      <c r="X1188" s="39"/>
      <c r="Y1188" s="39"/>
    </row>
    <row r="1189">
      <c r="A1189" s="353"/>
      <c r="B1189" s="352"/>
      <c r="C1189" s="352"/>
      <c r="D1189" s="352"/>
      <c r="E1189" s="302"/>
      <c r="N1189" s="302"/>
      <c r="S1189" s="326"/>
      <c r="T1189" s="39"/>
      <c r="U1189" s="39"/>
      <c r="V1189" s="39"/>
      <c r="W1189" s="39"/>
      <c r="X1189" s="39"/>
      <c r="Y1189" s="39"/>
    </row>
    <row r="1190">
      <c r="A1190" s="353"/>
      <c r="B1190" s="352"/>
      <c r="C1190" s="352"/>
      <c r="D1190" s="352"/>
      <c r="E1190" s="302"/>
      <c r="N1190" s="302"/>
      <c r="S1190" s="326"/>
      <c r="T1190" s="39"/>
      <c r="U1190" s="39"/>
      <c r="V1190" s="39"/>
      <c r="W1190" s="39"/>
      <c r="X1190" s="39"/>
      <c r="Y1190" s="39"/>
    </row>
    <row r="1191">
      <c r="A1191" s="353"/>
      <c r="B1191" s="352"/>
      <c r="C1191" s="352"/>
      <c r="D1191" s="352"/>
      <c r="E1191" s="302"/>
      <c r="N1191" s="302"/>
      <c r="S1191" s="326"/>
      <c r="T1191" s="39"/>
      <c r="U1191" s="39"/>
      <c r="V1191" s="39"/>
      <c r="W1191" s="39"/>
      <c r="X1191" s="39"/>
      <c r="Y1191" s="39"/>
    </row>
    <row r="1192">
      <c r="A1192" s="353"/>
      <c r="B1192" s="352"/>
      <c r="C1192" s="352"/>
      <c r="D1192" s="352"/>
      <c r="E1192" s="302"/>
      <c r="N1192" s="302"/>
      <c r="S1192" s="326"/>
      <c r="T1192" s="39"/>
      <c r="U1192" s="39"/>
      <c r="V1192" s="39"/>
      <c r="W1192" s="39"/>
      <c r="X1192" s="39"/>
      <c r="Y1192" s="39"/>
    </row>
    <row r="1193">
      <c r="A1193" s="353"/>
      <c r="B1193" s="352"/>
      <c r="C1193" s="352"/>
      <c r="D1193" s="352"/>
      <c r="E1193" s="302"/>
      <c r="N1193" s="302"/>
      <c r="S1193" s="326"/>
      <c r="T1193" s="39"/>
      <c r="U1193" s="39"/>
      <c r="V1193" s="39"/>
      <c r="W1193" s="39"/>
      <c r="X1193" s="39"/>
      <c r="Y1193" s="39"/>
    </row>
    <row r="1194">
      <c r="A1194" s="353"/>
      <c r="B1194" s="352"/>
      <c r="C1194" s="352"/>
      <c r="D1194" s="352"/>
      <c r="E1194" s="302"/>
      <c r="N1194" s="302"/>
      <c r="S1194" s="326"/>
      <c r="T1194" s="39"/>
      <c r="U1194" s="39"/>
      <c r="V1194" s="39"/>
      <c r="W1194" s="39"/>
      <c r="X1194" s="39"/>
      <c r="Y1194" s="39"/>
    </row>
    <row r="1195">
      <c r="A1195" s="353"/>
      <c r="B1195" s="352"/>
      <c r="C1195" s="352"/>
      <c r="D1195" s="352"/>
      <c r="E1195" s="302"/>
      <c r="N1195" s="302"/>
      <c r="S1195" s="326"/>
      <c r="T1195" s="39"/>
      <c r="U1195" s="39"/>
      <c r="V1195" s="39"/>
      <c r="W1195" s="39"/>
      <c r="X1195" s="39"/>
      <c r="Y1195" s="39"/>
    </row>
    <row r="1196">
      <c r="A1196" s="353"/>
      <c r="B1196" s="352"/>
      <c r="C1196" s="352"/>
      <c r="D1196" s="352"/>
      <c r="E1196" s="302"/>
      <c r="N1196" s="302"/>
      <c r="S1196" s="326"/>
      <c r="T1196" s="39"/>
      <c r="U1196" s="39"/>
      <c r="V1196" s="39"/>
      <c r="W1196" s="39"/>
      <c r="X1196" s="39"/>
      <c r="Y1196" s="39"/>
    </row>
    <row r="1197">
      <c r="A1197" s="353"/>
      <c r="B1197" s="352"/>
      <c r="C1197" s="352"/>
      <c r="D1197" s="352"/>
      <c r="E1197" s="302"/>
      <c r="N1197" s="302"/>
      <c r="S1197" s="326"/>
      <c r="T1197" s="39"/>
      <c r="U1197" s="39"/>
      <c r="V1197" s="39"/>
      <c r="W1197" s="39"/>
      <c r="X1197" s="39"/>
      <c r="Y1197" s="39"/>
    </row>
    <row r="1198">
      <c r="A1198" s="353"/>
      <c r="B1198" s="352"/>
      <c r="C1198" s="352"/>
      <c r="D1198" s="352"/>
      <c r="E1198" s="302"/>
      <c r="N1198" s="302"/>
      <c r="S1198" s="326"/>
      <c r="T1198" s="39"/>
      <c r="U1198" s="39"/>
      <c r="V1198" s="39"/>
      <c r="W1198" s="39"/>
      <c r="X1198" s="39"/>
      <c r="Y1198" s="39"/>
    </row>
    <row r="1199">
      <c r="A1199" s="353"/>
      <c r="B1199" s="352"/>
      <c r="C1199" s="352"/>
      <c r="D1199" s="352"/>
      <c r="E1199" s="302"/>
      <c r="N1199" s="302"/>
      <c r="S1199" s="326"/>
      <c r="T1199" s="39"/>
      <c r="U1199" s="39"/>
      <c r="V1199" s="39"/>
      <c r="W1199" s="39"/>
      <c r="X1199" s="39"/>
      <c r="Y1199" s="39"/>
    </row>
    <row r="1200">
      <c r="A1200" s="353"/>
      <c r="B1200" s="352"/>
      <c r="C1200" s="352"/>
      <c r="D1200" s="352"/>
      <c r="E1200" s="302"/>
      <c r="N1200" s="302"/>
      <c r="S1200" s="326"/>
      <c r="T1200" s="39"/>
      <c r="U1200" s="39"/>
      <c r="V1200" s="39"/>
      <c r="W1200" s="39"/>
      <c r="X1200" s="39"/>
      <c r="Y1200" s="39"/>
    </row>
    <row r="1201">
      <c r="A1201" s="353"/>
      <c r="B1201" s="352"/>
      <c r="C1201" s="352"/>
      <c r="D1201" s="352"/>
      <c r="E1201" s="302"/>
      <c r="N1201" s="302"/>
      <c r="S1201" s="326"/>
      <c r="T1201" s="39"/>
      <c r="U1201" s="39"/>
      <c r="V1201" s="39"/>
      <c r="W1201" s="39"/>
      <c r="X1201" s="39"/>
      <c r="Y1201" s="39"/>
    </row>
    <row r="1202">
      <c r="A1202" s="353"/>
      <c r="B1202" s="352"/>
      <c r="C1202" s="352"/>
      <c r="D1202" s="352"/>
      <c r="E1202" s="302"/>
      <c r="N1202" s="302"/>
      <c r="S1202" s="326"/>
      <c r="T1202" s="39"/>
      <c r="U1202" s="39"/>
      <c r="V1202" s="39"/>
      <c r="W1202" s="39"/>
      <c r="X1202" s="39"/>
      <c r="Y1202" s="39"/>
    </row>
    <row r="1203">
      <c r="A1203" s="353"/>
      <c r="B1203" s="352"/>
      <c r="C1203" s="352"/>
      <c r="D1203" s="352"/>
      <c r="E1203" s="302"/>
      <c r="N1203" s="302"/>
      <c r="S1203" s="326"/>
      <c r="T1203" s="39"/>
      <c r="U1203" s="39"/>
      <c r="V1203" s="39"/>
      <c r="W1203" s="39"/>
      <c r="X1203" s="39"/>
      <c r="Y1203" s="39"/>
    </row>
    <row r="1204">
      <c r="A1204" s="353"/>
      <c r="B1204" s="352"/>
      <c r="C1204" s="352"/>
      <c r="D1204" s="352"/>
      <c r="E1204" s="302"/>
      <c r="N1204" s="302"/>
      <c r="S1204" s="326"/>
      <c r="T1204" s="39"/>
      <c r="U1204" s="39"/>
      <c r="V1204" s="39"/>
      <c r="W1204" s="39"/>
      <c r="X1204" s="39"/>
      <c r="Y1204" s="39"/>
    </row>
    <row r="1205">
      <c r="A1205" s="353"/>
      <c r="B1205" s="352"/>
      <c r="C1205" s="352"/>
      <c r="D1205" s="352"/>
      <c r="E1205" s="302"/>
      <c r="N1205" s="302"/>
      <c r="S1205" s="326"/>
      <c r="T1205" s="39"/>
      <c r="U1205" s="39"/>
      <c r="V1205" s="39"/>
      <c r="W1205" s="39"/>
      <c r="X1205" s="39"/>
      <c r="Y1205" s="39"/>
    </row>
    <row r="1206">
      <c r="A1206" s="353"/>
      <c r="B1206" s="352"/>
      <c r="C1206" s="352"/>
      <c r="D1206" s="352"/>
      <c r="E1206" s="302"/>
      <c r="N1206" s="302"/>
      <c r="S1206" s="326"/>
      <c r="T1206" s="39"/>
      <c r="U1206" s="39"/>
      <c r="V1206" s="39"/>
      <c r="W1206" s="39"/>
      <c r="X1206" s="39"/>
      <c r="Y1206" s="39"/>
    </row>
    <row r="1207">
      <c r="A1207" s="353"/>
      <c r="B1207" s="352"/>
      <c r="C1207" s="352"/>
      <c r="D1207" s="352"/>
      <c r="E1207" s="302"/>
      <c r="N1207" s="302"/>
      <c r="S1207" s="326"/>
      <c r="T1207" s="39"/>
      <c r="U1207" s="39"/>
      <c r="V1207" s="39"/>
      <c r="W1207" s="39"/>
      <c r="X1207" s="39"/>
      <c r="Y1207" s="39"/>
    </row>
    <row r="1208">
      <c r="A1208" s="353"/>
      <c r="B1208" s="352"/>
      <c r="C1208" s="352"/>
      <c r="D1208" s="352"/>
      <c r="E1208" s="302"/>
      <c r="N1208" s="302"/>
      <c r="S1208" s="326"/>
      <c r="T1208" s="39"/>
      <c r="U1208" s="39"/>
      <c r="V1208" s="39"/>
      <c r="W1208" s="39"/>
      <c r="X1208" s="39"/>
      <c r="Y1208" s="39"/>
    </row>
    <row r="1209">
      <c r="A1209" s="353"/>
      <c r="B1209" s="352"/>
      <c r="C1209" s="352"/>
      <c r="D1209" s="352"/>
      <c r="E1209" s="302"/>
      <c r="N1209" s="302"/>
      <c r="S1209" s="326"/>
      <c r="T1209" s="39"/>
      <c r="U1209" s="39"/>
      <c r="V1209" s="39"/>
      <c r="W1209" s="39"/>
      <c r="X1209" s="39"/>
      <c r="Y1209" s="39"/>
    </row>
    <row r="1210">
      <c r="A1210" s="353"/>
      <c r="B1210" s="352"/>
      <c r="C1210" s="352"/>
      <c r="D1210" s="352"/>
      <c r="E1210" s="302"/>
      <c r="N1210" s="302"/>
      <c r="S1210" s="326"/>
      <c r="T1210" s="39"/>
      <c r="U1210" s="39"/>
      <c r="V1210" s="39"/>
      <c r="W1210" s="39"/>
      <c r="X1210" s="39"/>
      <c r="Y1210" s="39"/>
    </row>
    <row r="1211">
      <c r="A1211" s="353"/>
      <c r="B1211" s="352"/>
      <c r="C1211" s="352"/>
      <c r="D1211" s="352"/>
      <c r="E1211" s="302"/>
      <c r="N1211" s="302"/>
      <c r="S1211" s="326"/>
      <c r="T1211" s="39"/>
      <c r="U1211" s="39"/>
      <c r="V1211" s="39"/>
      <c r="W1211" s="39"/>
      <c r="X1211" s="39"/>
      <c r="Y1211" s="39"/>
    </row>
    <row r="1212">
      <c r="A1212" s="353"/>
      <c r="B1212" s="352"/>
      <c r="C1212" s="352"/>
      <c r="D1212" s="352"/>
      <c r="E1212" s="302"/>
      <c r="N1212" s="302"/>
      <c r="S1212" s="326"/>
      <c r="T1212" s="39"/>
      <c r="U1212" s="39"/>
      <c r="V1212" s="39"/>
      <c r="W1212" s="39"/>
      <c r="X1212" s="39"/>
      <c r="Y1212" s="39"/>
    </row>
    <row r="1213">
      <c r="A1213" s="353"/>
      <c r="B1213" s="352"/>
      <c r="C1213" s="352"/>
      <c r="D1213" s="352"/>
      <c r="E1213" s="302"/>
      <c r="N1213" s="302"/>
      <c r="S1213" s="326"/>
      <c r="T1213" s="39"/>
      <c r="U1213" s="39"/>
      <c r="V1213" s="39"/>
      <c r="W1213" s="39"/>
      <c r="X1213" s="39"/>
      <c r="Y1213" s="39"/>
    </row>
    <row r="1214">
      <c r="A1214" s="353"/>
      <c r="B1214" s="352"/>
      <c r="C1214" s="352"/>
      <c r="D1214" s="352"/>
      <c r="E1214" s="302"/>
      <c r="N1214" s="302"/>
      <c r="S1214" s="326"/>
      <c r="T1214" s="39"/>
      <c r="U1214" s="39"/>
      <c r="V1214" s="39"/>
      <c r="W1214" s="39"/>
      <c r="X1214" s="39"/>
      <c r="Y1214" s="39"/>
    </row>
    <row r="1215">
      <c r="A1215" s="353"/>
      <c r="B1215" s="352"/>
      <c r="C1215" s="352"/>
      <c r="D1215" s="352"/>
      <c r="E1215" s="302"/>
      <c r="N1215" s="302"/>
      <c r="S1215" s="326"/>
      <c r="T1215" s="39"/>
      <c r="U1215" s="39"/>
      <c r="V1215" s="39"/>
      <c r="W1215" s="39"/>
      <c r="X1215" s="39"/>
      <c r="Y1215" s="39"/>
    </row>
    <row r="1216">
      <c r="A1216" s="353"/>
      <c r="B1216" s="352"/>
      <c r="C1216" s="352"/>
      <c r="D1216" s="352"/>
      <c r="E1216" s="302"/>
      <c r="N1216" s="302"/>
      <c r="S1216" s="326"/>
      <c r="T1216" s="39"/>
      <c r="U1216" s="39"/>
      <c r="V1216" s="39"/>
      <c r="W1216" s="39"/>
      <c r="X1216" s="39"/>
      <c r="Y1216" s="39"/>
    </row>
    <row r="1217">
      <c r="A1217" s="353"/>
      <c r="B1217" s="352"/>
      <c r="C1217" s="352"/>
      <c r="D1217" s="352"/>
      <c r="E1217" s="302"/>
      <c r="N1217" s="302"/>
      <c r="S1217" s="326"/>
      <c r="T1217" s="39"/>
      <c r="U1217" s="39"/>
      <c r="V1217" s="39"/>
      <c r="W1217" s="39"/>
      <c r="X1217" s="39"/>
      <c r="Y1217" s="39"/>
    </row>
    <row r="1218">
      <c r="A1218" s="353"/>
      <c r="B1218" s="352"/>
      <c r="C1218" s="352"/>
      <c r="D1218" s="352"/>
      <c r="E1218" s="302"/>
      <c r="N1218" s="302"/>
      <c r="S1218" s="326"/>
      <c r="T1218" s="39"/>
      <c r="U1218" s="39"/>
      <c r="V1218" s="39"/>
      <c r="W1218" s="39"/>
      <c r="X1218" s="39"/>
      <c r="Y1218" s="39"/>
    </row>
    <row r="1219">
      <c r="A1219" s="353"/>
      <c r="B1219" s="352"/>
      <c r="C1219" s="352"/>
      <c r="D1219" s="352"/>
      <c r="E1219" s="302"/>
      <c r="N1219" s="302"/>
      <c r="S1219" s="326"/>
      <c r="T1219" s="39"/>
      <c r="U1219" s="39"/>
      <c r="V1219" s="39"/>
      <c r="W1219" s="39"/>
      <c r="X1219" s="39"/>
      <c r="Y1219" s="39"/>
    </row>
    <row r="1220">
      <c r="A1220" s="353"/>
      <c r="B1220" s="352"/>
      <c r="C1220" s="352"/>
      <c r="D1220" s="352"/>
      <c r="E1220" s="302"/>
      <c r="N1220" s="302"/>
      <c r="S1220" s="326"/>
      <c r="T1220" s="39"/>
      <c r="U1220" s="39"/>
      <c r="V1220" s="39"/>
      <c r="W1220" s="39"/>
      <c r="X1220" s="39"/>
      <c r="Y1220" s="39"/>
    </row>
    <row r="1221">
      <c r="A1221" s="353"/>
      <c r="B1221" s="352"/>
      <c r="C1221" s="352"/>
      <c r="D1221" s="352"/>
      <c r="E1221" s="302"/>
      <c r="N1221" s="302"/>
      <c r="S1221" s="326"/>
      <c r="T1221" s="39"/>
      <c r="U1221" s="39"/>
      <c r="V1221" s="39"/>
      <c r="W1221" s="39"/>
      <c r="X1221" s="39"/>
      <c r="Y1221" s="39"/>
    </row>
    <row r="1222">
      <c r="A1222" s="353"/>
      <c r="B1222" s="352"/>
      <c r="C1222" s="352"/>
      <c r="D1222" s="352"/>
      <c r="E1222" s="302"/>
      <c r="N1222" s="302"/>
      <c r="S1222" s="326"/>
      <c r="T1222" s="39"/>
      <c r="U1222" s="39"/>
      <c r="V1222" s="39"/>
      <c r="W1222" s="39"/>
      <c r="X1222" s="39"/>
      <c r="Y1222" s="39"/>
    </row>
    <row r="1223">
      <c r="A1223" s="353"/>
      <c r="B1223" s="352"/>
      <c r="C1223" s="352"/>
      <c r="D1223" s="352"/>
      <c r="E1223" s="302"/>
      <c r="N1223" s="302"/>
      <c r="S1223" s="326"/>
      <c r="T1223" s="39"/>
      <c r="U1223" s="39"/>
      <c r="V1223" s="39"/>
      <c r="W1223" s="39"/>
      <c r="X1223" s="39"/>
      <c r="Y1223" s="39"/>
    </row>
    <row r="1224">
      <c r="A1224" s="353"/>
      <c r="B1224" s="352"/>
      <c r="C1224" s="352"/>
      <c r="D1224" s="352"/>
      <c r="E1224" s="302"/>
      <c r="N1224" s="302"/>
      <c r="S1224" s="326"/>
      <c r="T1224" s="39"/>
      <c r="U1224" s="39"/>
      <c r="V1224" s="39"/>
      <c r="W1224" s="39"/>
      <c r="X1224" s="39"/>
      <c r="Y1224" s="39"/>
    </row>
    <row r="1225">
      <c r="A1225" s="353"/>
      <c r="B1225" s="352"/>
      <c r="C1225" s="352"/>
      <c r="D1225" s="352"/>
      <c r="E1225" s="302"/>
      <c r="N1225" s="302"/>
      <c r="S1225" s="326"/>
      <c r="T1225" s="39"/>
      <c r="U1225" s="39"/>
      <c r="V1225" s="39"/>
      <c r="W1225" s="39"/>
      <c r="X1225" s="39"/>
      <c r="Y1225" s="39"/>
    </row>
    <row r="1226">
      <c r="A1226" s="353"/>
      <c r="B1226" s="352"/>
      <c r="C1226" s="352"/>
      <c r="D1226" s="352"/>
      <c r="E1226" s="302"/>
      <c r="N1226" s="302"/>
      <c r="S1226" s="326"/>
      <c r="T1226" s="39"/>
      <c r="U1226" s="39"/>
      <c r="V1226" s="39"/>
      <c r="W1226" s="39"/>
      <c r="X1226" s="39"/>
      <c r="Y1226" s="39"/>
    </row>
    <row r="1227">
      <c r="A1227" s="353"/>
      <c r="B1227" s="352"/>
      <c r="C1227" s="352"/>
      <c r="D1227" s="352"/>
      <c r="E1227" s="302"/>
      <c r="N1227" s="302"/>
      <c r="S1227" s="326"/>
      <c r="T1227" s="39"/>
      <c r="U1227" s="39"/>
      <c r="V1227" s="39"/>
      <c r="W1227" s="39"/>
      <c r="X1227" s="39"/>
      <c r="Y1227" s="39"/>
    </row>
    <row r="1228">
      <c r="A1228" s="353"/>
      <c r="B1228" s="352"/>
      <c r="C1228" s="352"/>
      <c r="D1228" s="352"/>
      <c r="E1228" s="302"/>
      <c r="N1228" s="302"/>
      <c r="S1228" s="326"/>
      <c r="T1228" s="39"/>
      <c r="U1228" s="39"/>
      <c r="V1228" s="39"/>
      <c r="W1228" s="39"/>
      <c r="X1228" s="39"/>
      <c r="Y1228" s="39"/>
    </row>
    <row r="1229">
      <c r="A1229" s="353"/>
      <c r="B1229" s="352"/>
      <c r="C1229" s="352"/>
      <c r="D1229" s="352"/>
      <c r="E1229" s="302"/>
      <c r="N1229" s="302"/>
      <c r="S1229" s="326"/>
      <c r="T1229" s="39"/>
      <c r="U1229" s="39"/>
      <c r="V1229" s="39"/>
      <c r="W1229" s="39"/>
      <c r="X1229" s="39"/>
      <c r="Y1229" s="39"/>
    </row>
    <row r="1230">
      <c r="A1230" s="353"/>
      <c r="B1230" s="352"/>
      <c r="C1230" s="352"/>
      <c r="D1230" s="352"/>
      <c r="E1230" s="302"/>
      <c r="N1230" s="302"/>
      <c r="S1230" s="326"/>
      <c r="T1230" s="39"/>
      <c r="U1230" s="39"/>
      <c r="V1230" s="39"/>
      <c r="W1230" s="39"/>
      <c r="X1230" s="39"/>
      <c r="Y1230" s="39"/>
    </row>
    <row r="1231">
      <c r="A1231" s="353"/>
      <c r="B1231" s="352"/>
      <c r="C1231" s="352"/>
      <c r="D1231" s="352"/>
      <c r="E1231" s="302"/>
      <c r="N1231" s="302"/>
      <c r="S1231" s="326"/>
      <c r="T1231" s="39"/>
      <c r="U1231" s="39"/>
      <c r="V1231" s="39"/>
      <c r="W1231" s="39"/>
      <c r="X1231" s="39"/>
      <c r="Y1231" s="39"/>
    </row>
    <row r="1232">
      <c r="A1232" s="353"/>
      <c r="B1232" s="352"/>
      <c r="C1232" s="352"/>
      <c r="D1232" s="352"/>
      <c r="E1232" s="302"/>
      <c r="N1232" s="302"/>
      <c r="S1232" s="326"/>
      <c r="T1232" s="39"/>
      <c r="U1232" s="39"/>
      <c r="V1232" s="39"/>
      <c r="W1232" s="39"/>
      <c r="X1232" s="39"/>
      <c r="Y1232" s="39"/>
    </row>
    <row r="1233">
      <c r="A1233" s="353"/>
      <c r="B1233" s="352"/>
      <c r="C1233" s="352"/>
      <c r="D1233" s="352"/>
      <c r="E1233" s="302"/>
      <c r="N1233" s="302"/>
      <c r="S1233" s="326"/>
      <c r="T1233" s="39"/>
      <c r="U1233" s="39"/>
      <c r="V1233" s="39"/>
      <c r="W1233" s="39"/>
      <c r="X1233" s="39"/>
      <c r="Y1233" s="39"/>
    </row>
    <row r="1234">
      <c r="A1234" s="353"/>
      <c r="B1234" s="352"/>
      <c r="C1234" s="352"/>
      <c r="D1234" s="352"/>
      <c r="E1234" s="302"/>
      <c r="N1234" s="302"/>
      <c r="S1234" s="326"/>
      <c r="T1234" s="39"/>
      <c r="U1234" s="39"/>
      <c r="V1234" s="39"/>
      <c r="W1234" s="39"/>
      <c r="X1234" s="39"/>
      <c r="Y1234" s="39"/>
    </row>
    <row r="1235">
      <c r="A1235" s="353"/>
      <c r="B1235" s="352"/>
      <c r="C1235" s="352"/>
      <c r="D1235" s="352"/>
      <c r="E1235" s="302"/>
      <c r="N1235" s="302"/>
      <c r="S1235" s="326"/>
      <c r="T1235" s="39"/>
      <c r="U1235" s="39"/>
      <c r="V1235" s="39"/>
      <c r="W1235" s="39"/>
      <c r="X1235" s="39"/>
      <c r="Y1235" s="39"/>
    </row>
    <row r="1236">
      <c r="A1236" s="353"/>
      <c r="B1236" s="352"/>
      <c r="C1236" s="352"/>
      <c r="D1236" s="352"/>
      <c r="E1236" s="302"/>
      <c r="N1236" s="302"/>
      <c r="S1236" s="326"/>
      <c r="T1236" s="39"/>
      <c r="U1236" s="39"/>
      <c r="V1236" s="39"/>
      <c r="W1236" s="39"/>
      <c r="X1236" s="39"/>
      <c r="Y1236" s="39"/>
    </row>
    <row r="1237">
      <c r="A1237" s="353"/>
      <c r="B1237" s="352"/>
      <c r="C1237" s="352"/>
      <c r="D1237" s="352"/>
      <c r="E1237" s="302"/>
      <c r="N1237" s="302"/>
      <c r="S1237" s="326"/>
      <c r="T1237" s="39"/>
      <c r="U1237" s="39"/>
      <c r="V1237" s="39"/>
      <c r="W1237" s="39"/>
      <c r="X1237" s="39"/>
      <c r="Y1237" s="39"/>
    </row>
    <row r="1238">
      <c r="A1238" s="353"/>
      <c r="B1238" s="352"/>
      <c r="C1238" s="352"/>
      <c r="D1238" s="352"/>
      <c r="E1238" s="302"/>
      <c r="N1238" s="302"/>
      <c r="S1238" s="326"/>
      <c r="T1238" s="39"/>
      <c r="U1238" s="39"/>
      <c r="V1238" s="39"/>
      <c r="W1238" s="39"/>
      <c r="X1238" s="39"/>
      <c r="Y1238" s="39"/>
    </row>
    <row r="1239">
      <c r="A1239" s="353"/>
      <c r="B1239" s="352"/>
      <c r="C1239" s="352"/>
      <c r="D1239" s="352"/>
      <c r="E1239" s="302"/>
      <c r="N1239" s="302"/>
      <c r="S1239" s="326"/>
      <c r="T1239" s="39"/>
      <c r="U1239" s="39"/>
      <c r="V1239" s="39"/>
      <c r="W1239" s="39"/>
      <c r="X1239" s="39"/>
      <c r="Y1239" s="39"/>
    </row>
    <row r="1240">
      <c r="A1240" s="353"/>
      <c r="B1240" s="352"/>
      <c r="C1240" s="352"/>
      <c r="D1240" s="352"/>
      <c r="E1240" s="302"/>
      <c r="N1240" s="302"/>
      <c r="S1240" s="326"/>
      <c r="T1240" s="39"/>
      <c r="U1240" s="39"/>
      <c r="V1240" s="39"/>
      <c r="W1240" s="39"/>
      <c r="X1240" s="39"/>
      <c r="Y1240" s="39"/>
    </row>
    <row r="1241">
      <c r="A1241" s="353"/>
      <c r="B1241" s="352"/>
      <c r="C1241" s="352"/>
      <c r="D1241" s="352"/>
      <c r="E1241" s="302"/>
      <c r="N1241" s="302"/>
      <c r="S1241" s="326"/>
      <c r="T1241" s="39"/>
      <c r="U1241" s="39"/>
      <c r="V1241" s="39"/>
      <c r="W1241" s="39"/>
      <c r="X1241" s="39"/>
      <c r="Y1241" s="39"/>
    </row>
    <row r="1242">
      <c r="A1242" s="353"/>
      <c r="B1242" s="352"/>
      <c r="C1242" s="352"/>
      <c r="D1242" s="352"/>
      <c r="E1242" s="302"/>
      <c r="N1242" s="302"/>
      <c r="S1242" s="326"/>
      <c r="T1242" s="39"/>
      <c r="U1242" s="39"/>
      <c r="V1242" s="39"/>
      <c r="W1242" s="39"/>
      <c r="X1242" s="39"/>
      <c r="Y1242" s="39"/>
    </row>
    <row r="1243">
      <c r="A1243" s="353"/>
      <c r="B1243" s="352"/>
      <c r="C1243" s="352"/>
      <c r="D1243" s="352"/>
      <c r="E1243" s="302"/>
      <c r="N1243" s="302"/>
      <c r="S1243" s="326"/>
      <c r="T1243" s="39"/>
      <c r="U1243" s="39"/>
      <c r="V1243" s="39"/>
      <c r="W1243" s="39"/>
      <c r="X1243" s="39"/>
      <c r="Y1243" s="39"/>
    </row>
    <row r="1244">
      <c r="A1244" s="353"/>
      <c r="B1244" s="352"/>
      <c r="C1244" s="352"/>
      <c r="D1244" s="352"/>
      <c r="E1244" s="302"/>
      <c r="N1244" s="302"/>
      <c r="S1244" s="326"/>
      <c r="T1244" s="39"/>
      <c r="U1244" s="39"/>
      <c r="V1244" s="39"/>
      <c r="W1244" s="39"/>
      <c r="X1244" s="39"/>
      <c r="Y1244" s="39"/>
    </row>
    <row r="1245">
      <c r="A1245" s="353"/>
      <c r="B1245" s="352"/>
      <c r="C1245" s="352"/>
      <c r="D1245" s="352"/>
      <c r="E1245" s="302"/>
      <c r="N1245" s="302"/>
      <c r="S1245" s="326"/>
      <c r="T1245" s="39"/>
      <c r="U1245" s="39"/>
      <c r="V1245" s="39"/>
      <c r="W1245" s="39"/>
      <c r="X1245" s="39"/>
      <c r="Y1245" s="39"/>
    </row>
    <row r="1246">
      <c r="A1246" s="353"/>
      <c r="B1246" s="352"/>
      <c r="C1246" s="352"/>
      <c r="D1246" s="352"/>
      <c r="E1246" s="302"/>
      <c r="N1246" s="302"/>
      <c r="S1246" s="326"/>
      <c r="T1246" s="39"/>
      <c r="U1246" s="39"/>
      <c r="V1246" s="39"/>
      <c r="W1246" s="39"/>
      <c r="X1246" s="39"/>
      <c r="Y1246" s="39"/>
    </row>
    <row r="1247">
      <c r="A1247" s="353"/>
      <c r="B1247" s="352"/>
      <c r="C1247" s="352"/>
      <c r="D1247" s="352"/>
      <c r="E1247" s="302"/>
      <c r="N1247" s="302"/>
      <c r="S1247" s="326"/>
      <c r="T1247" s="39"/>
      <c r="U1247" s="39"/>
      <c r="V1247" s="39"/>
      <c r="W1247" s="39"/>
      <c r="X1247" s="39"/>
      <c r="Y1247" s="39"/>
    </row>
    <row r="1248">
      <c r="A1248" s="353"/>
      <c r="B1248" s="352"/>
      <c r="C1248" s="352"/>
      <c r="D1248" s="352"/>
      <c r="E1248" s="302"/>
      <c r="N1248" s="302"/>
      <c r="S1248" s="326"/>
      <c r="T1248" s="39"/>
      <c r="U1248" s="39"/>
      <c r="V1248" s="39"/>
      <c r="W1248" s="39"/>
      <c r="X1248" s="39"/>
      <c r="Y1248" s="39"/>
    </row>
    <row r="1249">
      <c r="A1249" s="353"/>
      <c r="B1249" s="352"/>
      <c r="C1249" s="352"/>
      <c r="D1249" s="352"/>
      <c r="E1249" s="302"/>
      <c r="N1249" s="302"/>
      <c r="S1249" s="326"/>
      <c r="T1249" s="39"/>
      <c r="U1249" s="39"/>
      <c r="V1249" s="39"/>
      <c r="W1249" s="39"/>
      <c r="X1249" s="39"/>
      <c r="Y1249" s="39"/>
    </row>
    <row r="1250">
      <c r="A1250" s="353"/>
      <c r="B1250" s="352"/>
      <c r="C1250" s="352"/>
      <c r="D1250" s="352"/>
      <c r="E1250" s="302"/>
      <c r="N1250" s="302"/>
      <c r="S1250" s="326"/>
      <c r="T1250" s="39"/>
      <c r="U1250" s="39"/>
      <c r="V1250" s="39"/>
      <c r="W1250" s="39"/>
      <c r="X1250" s="39"/>
      <c r="Y1250" s="39"/>
    </row>
    <row r="1251">
      <c r="A1251" s="353"/>
      <c r="B1251" s="352"/>
      <c r="C1251" s="352"/>
      <c r="D1251" s="352"/>
      <c r="E1251" s="302"/>
      <c r="N1251" s="302"/>
      <c r="S1251" s="326"/>
      <c r="T1251" s="39"/>
      <c r="U1251" s="39"/>
      <c r="V1251" s="39"/>
      <c r="W1251" s="39"/>
      <c r="X1251" s="39"/>
      <c r="Y1251" s="39"/>
    </row>
    <row r="1252">
      <c r="A1252" s="353"/>
      <c r="B1252" s="352"/>
      <c r="C1252" s="352"/>
      <c r="D1252" s="352"/>
      <c r="E1252" s="302"/>
      <c r="N1252" s="302"/>
      <c r="S1252" s="326"/>
      <c r="T1252" s="39"/>
      <c r="U1252" s="39"/>
      <c r="V1252" s="39"/>
      <c r="W1252" s="39"/>
      <c r="X1252" s="39"/>
      <c r="Y1252" s="39"/>
    </row>
    <row r="1253">
      <c r="A1253" s="353"/>
      <c r="B1253" s="352"/>
      <c r="C1253" s="352"/>
      <c r="D1253" s="352"/>
      <c r="E1253" s="302"/>
      <c r="N1253" s="302"/>
      <c r="S1253" s="326"/>
      <c r="T1253" s="39"/>
      <c r="U1253" s="39"/>
      <c r="V1253" s="39"/>
      <c r="W1253" s="39"/>
      <c r="X1253" s="39"/>
      <c r="Y1253" s="39"/>
    </row>
    <row r="1254">
      <c r="A1254" s="353"/>
      <c r="B1254" s="352"/>
      <c r="C1254" s="352"/>
      <c r="D1254" s="352"/>
      <c r="E1254" s="302"/>
      <c r="N1254" s="302"/>
      <c r="S1254" s="326"/>
      <c r="T1254" s="39"/>
      <c r="U1254" s="39"/>
      <c r="V1254" s="39"/>
      <c r="W1254" s="39"/>
      <c r="X1254" s="39"/>
      <c r="Y1254" s="39"/>
    </row>
    <row r="1255">
      <c r="A1255" s="353"/>
      <c r="B1255" s="352"/>
      <c r="C1255" s="352"/>
      <c r="D1255" s="352"/>
      <c r="E1255" s="302"/>
      <c r="N1255" s="302"/>
      <c r="S1255" s="326"/>
      <c r="T1255" s="39"/>
      <c r="U1255" s="39"/>
      <c r="V1255" s="39"/>
      <c r="W1255" s="39"/>
      <c r="X1255" s="39"/>
      <c r="Y1255" s="39"/>
    </row>
    <row r="1256">
      <c r="A1256" s="353"/>
      <c r="B1256" s="352"/>
      <c r="C1256" s="352"/>
      <c r="D1256" s="352"/>
      <c r="E1256" s="302"/>
      <c r="N1256" s="302"/>
      <c r="S1256" s="326"/>
      <c r="T1256" s="39"/>
      <c r="U1256" s="39"/>
      <c r="V1256" s="39"/>
      <c r="W1256" s="39"/>
      <c r="X1256" s="39"/>
      <c r="Y1256" s="39"/>
    </row>
    <row r="1257">
      <c r="A1257" s="353"/>
      <c r="B1257" s="352"/>
      <c r="C1257" s="352"/>
      <c r="D1257" s="352"/>
      <c r="E1257" s="302"/>
      <c r="N1257" s="302"/>
      <c r="S1257" s="326"/>
      <c r="T1257" s="39"/>
      <c r="U1257" s="39"/>
      <c r="V1257" s="39"/>
      <c r="W1257" s="39"/>
      <c r="X1257" s="39"/>
      <c r="Y1257" s="39"/>
    </row>
    <row r="1258">
      <c r="A1258" s="353"/>
      <c r="B1258" s="352"/>
      <c r="C1258" s="352"/>
      <c r="D1258" s="352"/>
      <c r="E1258" s="302"/>
      <c r="N1258" s="302"/>
      <c r="S1258" s="326"/>
      <c r="T1258" s="39"/>
      <c r="U1258" s="39"/>
      <c r="V1258" s="39"/>
      <c r="W1258" s="39"/>
      <c r="X1258" s="39"/>
      <c r="Y1258" s="39"/>
    </row>
    <row r="1259">
      <c r="A1259" s="353"/>
      <c r="B1259" s="352"/>
      <c r="C1259" s="352"/>
      <c r="D1259" s="352"/>
      <c r="E1259" s="302"/>
      <c r="N1259" s="302"/>
      <c r="S1259" s="326"/>
      <c r="T1259" s="39"/>
      <c r="U1259" s="39"/>
      <c r="V1259" s="39"/>
      <c r="W1259" s="39"/>
      <c r="X1259" s="39"/>
      <c r="Y1259" s="39"/>
    </row>
    <row r="1260">
      <c r="A1260" s="353"/>
      <c r="B1260" s="352"/>
      <c r="C1260" s="352"/>
      <c r="D1260" s="352"/>
      <c r="E1260" s="302"/>
      <c r="N1260" s="302"/>
      <c r="S1260" s="326"/>
      <c r="T1260" s="39"/>
      <c r="U1260" s="39"/>
      <c r="V1260" s="39"/>
      <c r="W1260" s="39"/>
      <c r="X1260" s="39"/>
      <c r="Y1260" s="39"/>
    </row>
    <row r="1261">
      <c r="A1261" s="353"/>
      <c r="B1261" s="352"/>
      <c r="C1261" s="352"/>
      <c r="D1261" s="352"/>
      <c r="E1261" s="302"/>
      <c r="N1261" s="302"/>
      <c r="S1261" s="326"/>
      <c r="T1261" s="39"/>
      <c r="U1261" s="39"/>
      <c r="V1261" s="39"/>
      <c r="W1261" s="39"/>
      <c r="X1261" s="39"/>
      <c r="Y1261" s="39"/>
    </row>
    <row r="1262">
      <c r="A1262" s="353"/>
      <c r="B1262" s="352"/>
      <c r="C1262" s="352"/>
      <c r="D1262" s="352"/>
      <c r="E1262" s="302"/>
      <c r="N1262" s="302"/>
      <c r="S1262" s="326"/>
      <c r="T1262" s="39"/>
      <c r="U1262" s="39"/>
      <c r="V1262" s="39"/>
      <c r="W1262" s="39"/>
      <c r="X1262" s="39"/>
      <c r="Y1262" s="39"/>
    </row>
    <row r="1263">
      <c r="A1263" s="353"/>
      <c r="B1263" s="352"/>
      <c r="C1263" s="352"/>
      <c r="D1263" s="352"/>
      <c r="E1263" s="302"/>
      <c r="N1263" s="302"/>
      <c r="S1263" s="326"/>
      <c r="T1263" s="39"/>
      <c r="U1263" s="39"/>
      <c r="V1263" s="39"/>
      <c r="W1263" s="39"/>
      <c r="X1263" s="39"/>
      <c r="Y1263" s="39"/>
    </row>
    <row r="1264">
      <c r="A1264" s="353"/>
      <c r="B1264" s="352"/>
      <c r="C1264" s="352"/>
      <c r="D1264" s="352"/>
      <c r="E1264" s="302"/>
      <c r="N1264" s="302"/>
      <c r="S1264" s="326"/>
      <c r="T1264" s="39"/>
      <c r="U1264" s="39"/>
      <c r="V1264" s="39"/>
      <c r="W1264" s="39"/>
      <c r="X1264" s="39"/>
      <c r="Y1264" s="39"/>
    </row>
    <row r="1265">
      <c r="A1265" s="353"/>
      <c r="B1265" s="352"/>
      <c r="C1265" s="352"/>
      <c r="D1265" s="352"/>
      <c r="E1265" s="302"/>
      <c r="N1265" s="302"/>
      <c r="S1265" s="326"/>
      <c r="T1265" s="39"/>
      <c r="U1265" s="39"/>
      <c r="V1265" s="39"/>
      <c r="W1265" s="39"/>
      <c r="X1265" s="39"/>
      <c r="Y1265" s="39"/>
    </row>
    <row r="1266">
      <c r="A1266" s="353"/>
      <c r="B1266" s="352"/>
      <c r="C1266" s="352"/>
      <c r="D1266" s="352"/>
      <c r="E1266" s="302"/>
      <c r="N1266" s="302"/>
      <c r="S1266" s="326"/>
      <c r="T1266" s="39"/>
      <c r="U1266" s="39"/>
      <c r="V1266" s="39"/>
      <c r="W1266" s="39"/>
      <c r="X1266" s="39"/>
      <c r="Y1266" s="39"/>
    </row>
    <row r="1267">
      <c r="A1267" s="353"/>
      <c r="B1267" s="352"/>
      <c r="C1267" s="352"/>
      <c r="D1267" s="352"/>
      <c r="E1267" s="302"/>
      <c r="N1267" s="302"/>
      <c r="S1267" s="326"/>
      <c r="T1267" s="39"/>
      <c r="U1267" s="39"/>
      <c r="V1267" s="39"/>
      <c r="W1267" s="39"/>
      <c r="X1267" s="39"/>
      <c r="Y1267" s="39"/>
    </row>
    <row r="1268">
      <c r="A1268" s="353"/>
      <c r="B1268" s="352"/>
      <c r="C1268" s="352"/>
      <c r="D1268" s="352"/>
      <c r="E1268" s="302"/>
      <c r="N1268" s="302"/>
      <c r="S1268" s="326"/>
      <c r="T1268" s="39"/>
      <c r="U1268" s="39"/>
      <c r="V1268" s="39"/>
      <c r="W1268" s="39"/>
      <c r="X1268" s="39"/>
      <c r="Y1268" s="39"/>
    </row>
    <row r="1269">
      <c r="A1269" s="353"/>
      <c r="B1269" s="352"/>
      <c r="C1269" s="352"/>
      <c r="D1269" s="352"/>
      <c r="E1269" s="302"/>
      <c r="N1269" s="302"/>
      <c r="S1269" s="326"/>
      <c r="T1269" s="39"/>
      <c r="U1269" s="39"/>
      <c r="V1269" s="39"/>
      <c r="W1269" s="39"/>
      <c r="X1269" s="39"/>
      <c r="Y1269" s="39"/>
    </row>
    <row r="1270">
      <c r="A1270" s="353"/>
      <c r="B1270" s="352"/>
      <c r="C1270" s="352"/>
      <c r="D1270" s="352"/>
      <c r="E1270" s="302"/>
      <c r="N1270" s="302"/>
      <c r="S1270" s="326"/>
      <c r="T1270" s="39"/>
      <c r="U1270" s="39"/>
      <c r="V1270" s="39"/>
      <c r="W1270" s="39"/>
      <c r="X1270" s="39"/>
      <c r="Y1270" s="39"/>
    </row>
    <row r="1271">
      <c r="A1271" s="353"/>
      <c r="B1271" s="352"/>
      <c r="C1271" s="352"/>
      <c r="D1271" s="352"/>
      <c r="E1271" s="302"/>
      <c r="N1271" s="302"/>
      <c r="S1271" s="326"/>
      <c r="T1271" s="39"/>
      <c r="U1271" s="39"/>
      <c r="V1271" s="39"/>
      <c r="W1271" s="39"/>
      <c r="X1271" s="39"/>
      <c r="Y1271" s="39"/>
    </row>
    <row r="1272">
      <c r="A1272" s="353"/>
      <c r="B1272" s="352"/>
      <c r="C1272" s="352"/>
      <c r="D1272" s="352"/>
      <c r="E1272" s="302"/>
      <c r="N1272" s="302"/>
      <c r="S1272" s="326"/>
      <c r="T1272" s="39"/>
      <c r="U1272" s="39"/>
      <c r="V1272" s="39"/>
      <c r="W1272" s="39"/>
      <c r="X1272" s="39"/>
      <c r="Y1272" s="39"/>
    </row>
    <row r="1273">
      <c r="A1273" s="353"/>
      <c r="B1273" s="352"/>
      <c r="C1273" s="352"/>
      <c r="D1273" s="352"/>
      <c r="E1273" s="302"/>
      <c r="N1273" s="302"/>
      <c r="S1273" s="326"/>
      <c r="T1273" s="39"/>
      <c r="U1273" s="39"/>
      <c r="V1273" s="39"/>
      <c r="W1273" s="39"/>
      <c r="X1273" s="39"/>
      <c r="Y1273" s="39"/>
    </row>
    <row r="1274">
      <c r="A1274" s="353"/>
      <c r="B1274" s="352"/>
      <c r="C1274" s="352"/>
      <c r="D1274" s="352"/>
      <c r="E1274" s="302"/>
      <c r="N1274" s="302"/>
      <c r="S1274" s="326"/>
      <c r="T1274" s="39"/>
      <c r="U1274" s="39"/>
      <c r="V1274" s="39"/>
      <c r="W1274" s="39"/>
      <c r="X1274" s="39"/>
      <c r="Y1274" s="39"/>
    </row>
    <row r="1275">
      <c r="A1275" s="353"/>
      <c r="B1275" s="352"/>
      <c r="C1275" s="352"/>
      <c r="D1275" s="352"/>
      <c r="E1275" s="302"/>
      <c r="N1275" s="302"/>
      <c r="S1275" s="326"/>
      <c r="T1275" s="39"/>
      <c r="U1275" s="39"/>
      <c r="V1275" s="39"/>
      <c r="W1275" s="39"/>
      <c r="X1275" s="39"/>
      <c r="Y1275" s="39"/>
    </row>
    <row r="1276">
      <c r="A1276" s="353"/>
      <c r="B1276" s="352"/>
      <c r="C1276" s="352"/>
      <c r="D1276" s="352"/>
      <c r="E1276" s="302"/>
      <c r="N1276" s="302"/>
      <c r="S1276" s="326"/>
      <c r="T1276" s="39"/>
      <c r="U1276" s="39"/>
      <c r="V1276" s="39"/>
      <c r="W1276" s="39"/>
      <c r="X1276" s="39"/>
      <c r="Y1276" s="39"/>
    </row>
    <row r="1277">
      <c r="A1277" s="353"/>
      <c r="B1277" s="352"/>
      <c r="C1277" s="352"/>
      <c r="D1277" s="352"/>
      <c r="E1277" s="302"/>
      <c r="N1277" s="302"/>
      <c r="S1277" s="326"/>
      <c r="T1277" s="39"/>
      <c r="U1277" s="39"/>
      <c r="V1277" s="39"/>
      <c r="W1277" s="39"/>
      <c r="X1277" s="39"/>
      <c r="Y1277" s="39"/>
    </row>
    <row r="1278">
      <c r="A1278" s="353"/>
      <c r="B1278" s="352"/>
      <c r="C1278" s="352"/>
      <c r="D1278" s="352"/>
      <c r="E1278" s="302"/>
      <c r="N1278" s="302"/>
      <c r="S1278" s="326"/>
      <c r="T1278" s="39"/>
      <c r="U1278" s="39"/>
      <c r="V1278" s="39"/>
      <c r="W1278" s="39"/>
      <c r="X1278" s="39"/>
      <c r="Y1278" s="39"/>
    </row>
    <row r="1279">
      <c r="A1279" s="353"/>
      <c r="B1279" s="352"/>
      <c r="C1279" s="352"/>
      <c r="D1279" s="352"/>
      <c r="E1279" s="302"/>
      <c r="N1279" s="302"/>
      <c r="S1279" s="326"/>
      <c r="T1279" s="39"/>
      <c r="U1279" s="39"/>
      <c r="V1279" s="39"/>
      <c r="W1279" s="39"/>
      <c r="X1279" s="39"/>
      <c r="Y1279" s="39"/>
    </row>
    <row r="1280">
      <c r="A1280" s="353"/>
      <c r="B1280" s="352"/>
      <c r="C1280" s="352"/>
      <c r="D1280" s="352"/>
      <c r="E1280" s="302"/>
      <c r="N1280" s="302"/>
      <c r="S1280" s="326"/>
      <c r="T1280" s="39"/>
      <c r="U1280" s="39"/>
      <c r="V1280" s="39"/>
      <c r="W1280" s="39"/>
      <c r="X1280" s="39"/>
      <c r="Y1280" s="39"/>
    </row>
    <row r="1281">
      <c r="A1281" s="353"/>
      <c r="B1281" s="352"/>
      <c r="C1281" s="352"/>
      <c r="D1281" s="352"/>
      <c r="E1281" s="302"/>
      <c r="N1281" s="302"/>
      <c r="S1281" s="326"/>
      <c r="T1281" s="39"/>
      <c r="U1281" s="39"/>
      <c r="V1281" s="39"/>
      <c r="W1281" s="39"/>
      <c r="X1281" s="39"/>
      <c r="Y1281" s="39"/>
    </row>
    <row r="1282">
      <c r="A1282" s="353"/>
      <c r="B1282" s="352"/>
      <c r="C1282" s="352"/>
      <c r="D1282" s="352"/>
      <c r="E1282" s="302"/>
      <c r="N1282" s="302"/>
      <c r="S1282" s="326"/>
      <c r="T1282" s="39"/>
      <c r="U1282" s="39"/>
      <c r="V1282" s="39"/>
      <c r="W1282" s="39"/>
      <c r="X1282" s="39"/>
      <c r="Y1282" s="39"/>
    </row>
    <row r="1283">
      <c r="A1283" s="353"/>
      <c r="B1283" s="352"/>
      <c r="C1283" s="352"/>
      <c r="D1283" s="352"/>
      <c r="E1283" s="302"/>
      <c r="N1283" s="302"/>
      <c r="S1283" s="326"/>
      <c r="T1283" s="39"/>
      <c r="U1283" s="39"/>
      <c r="V1283" s="39"/>
      <c r="W1283" s="39"/>
      <c r="X1283" s="39"/>
      <c r="Y1283" s="39"/>
    </row>
    <row r="1284">
      <c r="A1284" s="353"/>
      <c r="B1284" s="352"/>
      <c r="C1284" s="352"/>
      <c r="D1284" s="352"/>
      <c r="E1284" s="302"/>
      <c r="N1284" s="302"/>
      <c r="S1284" s="326"/>
      <c r="T1284" s="39"/>
      <c r="U1284" s="39"/>
      <c r="V1284" s="39"/>
      <c r="W1284" s="39"/>
      <c r="X1284" s="39"/>
      <c r="Y1284" s="39"/>
    </row>
    <row r="1285">
      <c r="A1285" s="353"/>
      <c r="B1285" s="352"/>
      <c r="C1285" s="352"/>
      <c r="D1285" s="352"/>
      <c r="E1285" s="302"/>
      <c r="N1285" s="302"/>
      <c r="S1285" s="326"/>
      <c r="T1285" s="39"/>
      <c r="U1285" s="39"/>
      <c r="V1285" s="39"/>
      <c r="W1285" s="39"/>
      <c r="X1285" s="39"/>
      <c r="Y1285" s="39"/>
    </row>
    <row r="1286">
      <c r="A1286" s="353"/>
      <c r="B1286" s="352"/>
      <c r="C1286" s="352"/>
      <c r="D1286" s="352"/>
      <c r="E1286" s="302"/>
      <c r="N1286" s="302"/>
      <c r="S1286" s="326"/>
      <c r="T1286" s="39"/>
      <c r="U1286" s="39"/>
      <c r="V1286" s="39"/>
      <c r="W1286" s="39"/>
      <c r="X1286" s="39"/>
      <c r="Y1286" s="39"/>
    </row>
    <row r="1287">
      <c r="A1287" s="353"/>
      <c r="B1287" s="352"/>
      <c r="C1287" s="352"/>
      <c r="D1287" s="352"/>
      <c r="E1287" s="302"/>
      <c r="N1287" s="302"/>
      <c r="S1287" s="326"/>
      <c r="T1287" s="39"/>
      <c r="U1287" s="39"/>
      <c r="V1287" s="39"/>
      <c r="W1287" s="39"/>
      <c r="X1287" s="39"/>
      <c r="Y1287" s="39"/>
    </row>
    <row r="1288">
      <c r="A1288" s="353"/>
      <c r="B1288" s="352"/>
      <c r="C1288" s="352"/>
      <c r="D1288" s="352"/>
      <c r="E1288" s="302"/>
      <c r="N1288" s="302"/>
      <c r="S1288" s="326"/>
      <c r="T1288" s="39"/>
      <c r="U1288" s="39"/>
      <c r="V1288" s="39"/>
      <c r="W1288" s="39"/>
      <c r="X1288" s="39"/>
      <c r="Y1288" s="39"/>
    </row>
    <row r="1289">
      <c r="A1289" s="353"/>
      <c r="B1289" s="352"/>
      <c r="C1289" s="352"/>
      <c r="D1289" s="352"/>
      <c r="E1289" s="302"/>
      <c r="N1289" s="302"/>
      <c r="S1289" s="326"/>
      <c r="T1289" s="39"/>
      <c r="U1289" s="39"/>
      <c r="V1289" s="39"/>
      <c r="W1289" s="39"/>
      <c r="X1289" s="39"/>
      <c r="Y1289" s="39"/>
    </row>
    <row r="1290">
      <c r="A1290" s="353"/>
      <c r="B1290" s="352"/>
      <c r="C1290" s="352"/>
      <c r="D1290" s="352"/>
      <c r="E1290" s="302"/>
      <c r="N1290" s="302"/>
      <c r="S1290" s="326"/>
      <c r="T1290" s="39"/>
      <c r="U1290" s="39"/>
      <c r="V1290" s="39"/>
      <c r="W1290" s="39"/>
      <c r="X1290" s="39"/>
      <c r="Y1290" s="39"/>
    </row>
    <row r="1291">
      <c r="A1291" s="353"/>
      <c r="B1291" s="352"/>
      <c r="C1291" s="352"/>
      <c r="D1291" s="352"/>
      <c r="E1291" s="302"/>
      <c r="N1291" s="302"/>
      <c r="S1291" s="326"/>
      <c r="T1291" s="39"/>
      <c r="U1291" s="39"/>
      <c r="V1291" s="39"/>
      <c r="W1291" s="39"/>
      <c r="X1291" s="39"/>
      <c r="Y1291" s="39"/>
    </row>
    <row r="1292">
      <c r="A1292" s="353"/>
      <c r="B1292" s="352"/>
      <c r="C1292" s="352"/>
      <c r="D1292" s="352"/>
      <c r="E1292" s="302"/>
      <c r="N1292" s="302"/>
      <c r="S1292" s="326"/>
      <c r="T1292" s="39"/>
      <c r="U1292" s="39"/>
      <c r="V1292" s="39"/>
      <c r="W1292" s="39"/>
      <c r="X1292" s="39"/>
      <c r="Y1292" s="39"/>
    </row>
    <row r="1293">
      <c r="A1293" s="353"/>
      <c r="B1293" s="352"/>
      <c r="C1293" s="352"/>
      <c r="D1293" s="352"/>
      <c r="E1293" s="302"/>
      <c r="N1293" s="302"/>
      <c r="S1293" s="326"/>
      <c r="T1293" s="39"/>
      <c r="U1293" s="39"/>
      <c r="V1293" s="39"/>
      <c r="W1293" s="39"/>
      <c r="X1293" s="39"/>
      <c r="Y1293" s="39"/>
    </row>
    <row r="1294">
      <c r="A1294" s="353"/>
      <c r="B1294" s="352"/>
      <c r="C1294" s="352"/>
      <c r="D1294" s="352"/>
      <c r="E1294" s="302"/>
      <c r="N1294" s="302"/>
      <c r="S1294" s="326"/>
      <c r="T1294" s="39"/>
      <c r="U1294" s="39"/>
      <c r="V1294" s="39"/>
      <c r="W1294" s="39"/>
      <c r="X1294" s="39"/>
      <c r="Y1294" s="39"/>
    </row>
    <row r="1295">
      <c r="A1295" s="353"/>
      <c r="B1295" s="352"/>
      <c r="C1295" s="352"/>
      <c r="D1295" s="352"/>
      <c r="E1295" s="302"/>
      <c r="N1295" s="302"/>
      <c r="S1295" s="326"/>
      <c r="T1295" s="39"/>
      <c r="U1295" s="39"/>
      <c r="V1295" s="39"/>
      <c r="W1295" s="39"/>
      <c r="X1295" s="39"/>
      <c r="Y1295" s="39"/>
    </row>
    <row r="1296">
      <c r="A1296" s="353"/>
      <c r="B1296" s="352"/>
      <c r="C1296" s="352"/>
      <c r="D1296" s="352"/>
      <c r="E1296" s="302"/>
      <c r="N1296" s="302"/>
      <c r="S1296" s="326"/>
      <c r="T1296" s="39"/>
      <c r="U1296" s="39"/>
      <c r="V1296" s="39"/>
      <c r="W1296" s="39"/>
      <c r="X1296" s="39"/>
      <c r="Y1296" s="39"/>
    </row>
    <row r="1297">
      <c r="A1297" s="353"/>
      <c r="B1297" s="352"/>
      <c r="C1297" s="352"/>
      <c r="D1297" s="352"/>
      <c r="E1297" s="302"/>
      <c r="N1297" s="302"/>
      <c r="S1297" s="326"/>
      <c r="T1297" s="39"/>
      <c r="U1297" s="39"/>
      <c r="V1297" s="39"/>
      <c r="W1297" s="39"/>
      <c r="X1297" s="39"/>
      <c r="Y1297" s="39"/>
    </row>
    <row r="1298">
      <c r="A1298" s="353"/>
      <c r="B1298" s="352"/>
      <c r="C1298" s="352"/>
      <c r="D1298" s="352"/>
      <c r="E1298" s="302"/>
      <c r="N1298" s="302"/>
      <c r="S1298" s="326"/>
      <c r="T1298" s="39"/>
      <c r="U1298" s="39"/>
      <c r="V1298" s="39"/>
      <c r="W1298" s="39"/>
      <c r="X1298" s="39"/>
      <c r="Y1298" s="39"/>
    </row>
    <row r="1299">
      <c r="A1299" s="353"/>
      <c r="B1299" s="352"/>
      <c r="C1299" s="352"/>
      <c r="D1299" s="352"/>
      <c r="E1299" s="302"/>
      <c r="N1299" s="302"/>
      <c r="S1299" s="326"/>
      <c r="T1299" s="39"/>
      <c r="U1299" s="39"/>
      <c r="V1299" s="39"/>
      <c r="W1299" s="39"/>
      <c r="X1299" s="39"/>
      <c r="Y1299" s="39"/>
    </row>
    <row r="1300">
      <c r="A1300" s="353"/>
      <c r="B1300" s="352"/>
      <c r="C1300" s="352"/>
      <c r="D1300" s="352"/>
      <c r="E1300" s="302"/>
      <c r="N1300" s="302"/>
      <c r="S1300" s="326"/>
      <c r="T1300" s="39"/>
      <c r="U1300" s="39"/>
      <c r="V1300" s="39"/>
      <c r="W1300" s="39"/>
      <c r="X1300" s="39"/>
      <c r="Y1300" s="39"/>
    </row>
    <row r="1301">
      <c r="A1301" s="353"/>
      <c r="B1301" s="352"/>
      <c r="C1301" s="352"/>
      <c r="D1301" s="352"/>
      <c r="E1301" s="302"/>
      <c r="N1301" s="302"/>
      <c r="S1301" s="326"/>
      <c r="T1301" s="39"/>
      <c r="U1301" s="39"/>
      <c r="V1301" s="39"/>
      <c r="W1301" s="39"/>
      <c r="X1301" s="39"/>
      <c r="Y1301" s="39"/>
    </row>
    <row r="1302">
      <c r="A1302" s="353"/>
      <c r="B1302" s="352"/>
      <c r="C1302" s="352"/>
      <c r="D1302" s="352"/>
      <c r="E1302" s="302"/>
      <c r="N1302" s="302"/>
      <c r="S1302" s="326"/>
      <c r="T1302" s="39"/>
      <c r="U1302" s="39"/>
      <c r="V1302" s="39"/>
      <c r="W1302" s="39"/>
      <c r="X1302" s="39"/>
      <c r="Y1302" s="39"/>
    </row>
    <row r="1303">
      <c r="A1303" s="353"/>
      <c r="B1303" s="352"/>
      <c r="C1303" s="352"/>
      <c r="D1303" s="352"/>
      <c r="E1303" s="302"/>
      <c r="N1303" s="302"/>
      <c r="S1303" s="326"/>
      <c r="T1303" s="39"/>
      <c r="U1303" s="39"/>
      <c r="V1303" s="39"/>
      <c r="W1303" s="39"/>
      <c r="X1303" s="39"/>
      <c r="Y1303" s="39"/>
    </row>
    <row r="1304">
      <c r="A1304" s="353"/>
      <c r="B1304" s="352"/>
      <c r="C1304" s="352"/>
      <c r="D1304" s="352"/>
      <c r="E1304" s="302"/>
      <c r="N1304" s="302"/>
      <c r="S1304" s="326"/>
      <c r="T1304" s="39"/>
      <c r="U1304" s="39"/>
      <c r="V1304" s="39"/>
      <c r="W1304" s="39"/>
      <c r="X1304" s="39"/>
      <c r="Y1304" s="39"/>
    </row>
    <row r="1305">
      <c r="A1305" s="353"/>
      <c r="B1305" s="352"/>
      <c r="C1305" s="352"/>
      <c r="D1305" s="352"/>
      <c r="E1305" s="302"/>
      <c r="N1305" s="302"/>
      <c r="S1305" s="326"/>
      <c r="T1305" s="39"/>
      <c r="U1305" s="39"/>
      <c r="V1305" s="39"/>
      <c r="W1305" s="39"/>
      <c r="X1305" s="39"/>
      <c r="Y1305" s="39"/>
    </row>
    <row r="1306">
      <c r="A1306" s="353"/>
      <c r="B1306" s="352"/>
      <c r="C1306" s="352"/>
      <c r="D1306" s="352"/>
      <c r="E1306" s="302"/>
      <c r="N1306" s="302"/>
      <c r="S1306" s="326"/>
      <c r="T1306" s="39"/>
      <c r="U1306" s="39"/>
      <c r="V1306" s="39"/>
      <c r="W1306" s="39"/>
      <c r="X1306" s="39"/>
      <c r="Y1306" s="39"/>
    </row>
    <row r="1307">
      <c r="A1307" s="353"/>
      <c r="B1307" s="352"/>
      <c r="C1307" s="352"/>
      <c r="D1307" s="352"/>
      <c r="E1307" s="302"/>
      <c r="N1307" s="302"/>
      <c r="S1307" s="326"/>
      <c r="T1307" s="39"/>
      <c r="U1307" s="39"/>
      <c r="V1307" s="39"/>
      <c r="W1307" s="39"/>
      <c r="X1307" s="39"/>
      <c r="Y1307" s="39"/>
    </row>
    <row r="1308">
      <c r="A1308" s="353"/>
      <c r="B1308" s="352"/>
      <c r="C1308" s="352"/>
      <c r="D1308" s="352"/>
      <c r="E1308" s="302"/>
      <c r="N1308" s="302"/>
      <c r="S1308" s="326"/>
      <c r="T1308" s="39"/>
      <c r="U1308" s="39"/>
      <c r="V1308" s="39"/>
      <c r="W1308" s="39"/>
      <c r="X1308" s="39"/>
      <c r="Y1308" s="39"/>
    </row>
    <row r="1309">
      <c r="A1309" s="353"/>
      <c r="B1309" s="352"/>
      <c r="C1309" s="352"/>
      <c r="D1309" s="352"/>
      <c r="E1309" s="302"/>
      <c r="N1309" s="302"/>
      <c r="S1309" s="326"/>
      <c r="T1309" s="39"/>
      <c r="U1309" s="39"/>
      <c r="V1309" s="39"/>
      <c r="W1309" s="39"/>
      <c r="X1309" s="39"/>
      <c r="Y1309" s="39"/>
    </row>
    <row r="1310">
      <c r="A1310" s="353"/>
      <c r="B1310" s="352"/>
      <c r="C1310" s="352"/>
      <c r="D1310" s="352"/>
      <c r="E1310" s="302"/>
      <c r="N1310" s="302"/>
      <c r="S1310" s="326"/>
      <c r="T1310" s="39"/>
      <c r="U1310" s="39"/>
      <c r="V1310" s="39"/>
      <c r="W1310" s="39"/>
      <c r="X1310" s="39"/>
      <c r="Y1310" s="39"/>
    </row>
    <row r="1311">
      <c r="A1311" s="353"/>
      <c r="B1311" s="352"/>
      <c r="C1311" s="352"/>
      <c r="D1311" s="352"/>
      <c r="E1311" s="302"/>
      <c r="N1311" s="302"/>
      <c r="S1311" s="326"/>
      <c r="T1311" s="39"/>
      <c r="U1311" s="39"/>
      <c r="V1311" s="39"/>
      <c r="W1311" s="39"/>
      <c r="X1311" s="39"/>
      <c r="Y1311" s="39"/>
    </row>
    <row r="1312">
      <c r="A1312" s="353"/>
      <c r="B1312" s="352"/>
      <c r="C1312" s="352"/>
      <c r="D1312" s="352"/>
      <c r="E1312" s="302"/>
      <c r="N1312" s="302"/>
      <c r="S1312" s="326"/>
      <c r="T1312" s="39"/>
      <c r="U1312" s="39"/>
      <c r="V1312" s="39"/>
      <c r="W1312" s="39"/>
      <c r="X1312" s="39"/>
      <c r="Y1312" s="39"/>
    </row>
    <row r="1313">
      <c r="A1313" s="353"/>
      <c r="B1313" s="352"/>
      <c r="C1313" s="352"/>
      <c r="D1313" s="352"/>
      <c r="E1313" s="302"/>
      <c r="N1313" s="302"/>
      <c r="S1313" s="326"/>
      <c r="T1313" s="39"/>
      <c r="U1313" s="39"/>
      <c r="V1313" s="39"/>
      <c r="W1313" s="39"/>
      <c r="X1313" s="39"/>
      <c r="Y1313" s="39"/>
    </row>
    <row r="1314">
      <c r="A1314" s="353"/>
      <c r="B1314" s="352"/>
      <c r="C1314" s="352"/>
      <c r="D1314" s="352"/>
      <c r="E1314" s="302"/>
      <c r="N1314" s="302"/>
      <c r="S1314" s="326"/>
      <c r="T1314" s="39"/>
      <c r="U1314" s="39"/>
      <c r="V1314" s="39"/>
      <c r="W1314" s="39"/>
      <c r="X1314" s="39"/>
      <c r="Y1314" s="39"/>
    </row>
    <row r="1315">
      <c r="A1315" s="353"/>
      <c r="B1315" s="352"/>
      <c r="C1315" s="352"/>
      <c r="D1315" s="352"/>
      <c r="E1315" s="302"/>
      <c r="N1315" s="302"/>
      <c r="S1315" s="326"/>
      <c r="T1315" s="39"/>
      <c r="U1315" s="39"/>
      <c r="V1315" s="39"/>
      <c r="W1315" s="39"/>
      <c r="X1315" s="39"/>
      <c r="Y1315" s="39"/>
    </row>
    <row r="1316">
      <c r="A1316" s="353"/>
      <c r="B1316" s="352"/>
      <c r="C1316" s="352"/>
      <c r="D1316" s="352"/>
      <c r="E1316" s="302"/>
      <c r="N1316" s="302"/>
      <c r="S1316" s="326"/>
      <c r="T1316" s="39"/>
      <c r="U1316" s="39"/>
      <c r="V1316" s="39"/>
      <c r="W1316" s="39"/>
      <c r="X1316" s="39"/>
      <c r="Y1316" s="39"/>
    </row>
    <row r="1317">
      <c r="A1317" s="353"/>
      <c r="B1317" s="352"/>
      <c r="C1317" s="352"/>
      <c r="D1317" s="352"/>
      <c r="E1317" s="302"/>
      <c r="N1317" s="302"/>
      <c r="S1317" s="326"/>
      <c r="T1317" s="39"/>
      <c r="U1317" s="39"/>
      <c r="V1317" s="39"/>
      <c r="W1317" s="39"/>
      <c r="X1317" s="39"/>
      <c r="Y1317" s="39"/>
    </row>
    <row r="1318">
      <c r="A1318" s="353"/>
      <c r="B1318" s="352"/>
      <c r="C1318" s="352"/>
      <c r="D1318" s="352"/>
      <c r="E1318" s="302"/>
      <c r="N1318" s="302"/>
      <c r="S1318" s="326"/>
      <c r="T1318" s="39"/>
      <c r="U1318" s="39"/>
      <c r="V1318" s="39"/>
      <c r="W1318" s="39"/>
      <c r="X1318" s="39"/>
      <c r="Y1318" s="39"/>
    </row>
    <row r="1319">
      <c r="A1319" s="353"/>
      <c r="B1319" s="352"/>
      <c r="C1319" s="352"/>
      <c r="D1319" s="352"/>
      <c r="E1319" s="302"/>
      <c r="N1319" s="302"/>
      <c r="S1319" s="326"/>
      <c r="T1319" s="39"/>
      <c r="U1319" s="39"/>
      <c r="V1319" s="39"/>
      <c r="W1319" s="39"/>
      <c r="X1319" s="39"/>
      <c r="Y1319" s="39"/>
    </row>
    <row r="1320">
      <c r="A1320" s="353"/>
      <c r="B1320" s="352"/>
      <c r="C1320" s="352"/>
      <c r="D1320" s="352"/>
      <c r="E1320" s="302"/>
      <c r="N1320" s="302"/>
      <c r="S1320" s="326"/>
      <c r="T1320" s="39"/>
      <c r="U1320" s="39"/>
      <c r="V1320" s="39"/>
      <c r="W1320" s="39"/>
      <c r="X1320" s="39"/>
      <c r="Y1320" s="39"/>
    </row>
    <row r="1321">
      <c r="A1321" s="353"/>
      <c r="B1321" s="352"/>
      <c r="C1321" s="352"/>
      <c r="D1321" s="352"/>
      <c r="E1321" s="302"/>
      <c r="N1321" s="302"/>
      <c r="S1321" s="326"/>
      <c r="T1321" s="39"/>
      <c r="U1321" s="39"/>
      <c r="V1321" s="39"/>
      <c r="W1321" s="39"/>
      <c r="X1321" s="39"/>
      <c r="Y1321" s="39"/>
    </row>
    <row r="1322">
      <c r="A1322" s="353"/>
      <c r="B1322" s="352"/>
      <c r="C1322" s="352"/>
      <c r="D1322" s="352"/>
      <c r="E1322" s="302"/>
      <c r="N1322" s="302"/>
      <c r="S1322" s="326"/>
      <c r="T1322" s="39"/>
      <c r="U1322" s="39"/>
      <c r="V1322" s="39"/>
      <c r="W1322" s="39"/>
      <c r="X1322" s="39"/>
      <c r="Y1322" s="39"/>
    </row>
    <row r="1323">
      <c r="A1323" s="353"/>
      <c r="B1323" s="352"/>
      <c r="C1323" s="352"/>
      <c r="D1323" s="352"/>
      <c r="E1323" s="302"/>
      <c r="N1323" s="302"/>
      <c r="S1323" s="326"/>
      <c r="T1323" s="39"/>
      <c r="U1323" s="39"/>
      <c r="V1323" s="39"/>
      <c r="W1323" s="39"/>
      <c r="X1323" s="39"/>
      <c r="Y1323" s="39"/>
    </row>
    <row r="1324">
      <c r="A1324" s="353"/>
      <c r="B1324" s="352"/>
      <c r="C1324" s="352"/>
      <c r="D1324" s="352"/>
      <c r="E1324" s="302"/>
      <c r="N1324" s="302"/>
      <c r="S1324" s="326"/>
      <c r="T1324" s="39"/>
      <c r="U1324" s="39"/>
      <c r="V1324" s="39"/>
      <c r="W1324" s="39"/>
      <c r="X1324" s="39"/>
      <c r="Y1324" s="39"/>
    </row>
    <row r="1325">
      <c r="A1325" s="353"/>
      <c r="B1325" s="352"/>
      <c r="C1325" s="352"/>
      <c r="D1325" s="352"/>
      <c r="E1325" s="302"/>
      <c r="N1325" s="302"/>
      <c r="S1325" s="326"/>
      <c r="T1325" s="39"/>
      <c r="U1325" s="39"/>
      <c r="V1325" s="39"/>
      <c r="W1325" s="39"/>
      <c r="X1325" s="39"/>
      <c r="Y1325" s="39"/>
    </row>
    <row r="1326">
      <c r="A1326" s="353"/>
      <c r="B1326" s="352"/>
      <c r="C1326" s="352"/>
      <c r="D1326" s="352"/>
      <c r="E1326" s="302"/>
      <c r="N1326" s="302"/>
      <c r="S1326" s="326"/>
      <c r="T1326" s="39"/>
      <c r="U1326" s="39"/>
      <c r="V1326" s="39"/>
      <c r="W1326" s="39"/>
      <c r="X1326" s="39"/>
      <c r="Y1326" s="39"/>
    </row>
    <row r="1327">
      <c r="A1327" s="353"/>
      <c r="B1327" s="352"/>
      <c r="C1327" s="352"/>
      <c r="D1327" s="352"/>
      <c r="E1327" s="302"/>
      <c r="N1327" s="302"/>
      <c r="S1327" s="326"/>
      <c r="T1327" s="39"/>
      <c r="U1327" s="39"/>
      <c r="V1327" s="39"/>
      <c r="W1327" s="39"/>
      <c r="X1327" s="39"/>
      <c r="Y1327" s="39"/>
    </row>
    <row r="1328">
      <c r="A1328" s="353"/>
      <c r="B1328" s="352"/>
      <c r="C1328" s="352"/>
      <c r="D1328" s="352"/>
      <c r="E1328" s="302"/>
      <c r="N1328" s="302"/>
      <c r="S1328" s="326"/>
      <c r="T1328" s="39"/>
      <c r="U1328" s="39"/>
      <c r="V1328" s="39"/>
      <c r="W1328" s="39"/>
      <c r="X1328" s="39"/>
      <c r="Y1328" s="39"/>
    </row>
    <row r="1329">
      <c r="A1329" s="353"/>
      <c r="B1329" s="352"/>
      <c r="C1329" s="352"/>
      <c r="D1329" s="352"/>
      <c r="E1329" s="302"/>
      <c r="N1329" s="302"/>
      <c r="S1329" s="326"/>
      <c r="T1329" s="39"/>
      <c r="U1329" s="39"/>
      <c r="V1329" s="39"/>
      <c r="W1329" s="39"/>
      <c r="X1329" s="39"/>
      <c r="Y1329" s="39"/>
    </row>
    <row r="1330">
      <c r="A1330" s="353"/>
      <c r="B1330" s="352"/>
      <c r="C1330" s="352"/>
      <c r="D1330" s="352"/>
      <c r="E1330" s="302"/>
      <c r="N1330" s="302"/>
      <c r="S1330" s="326"/>
      <c r="T1330" s="39"/>
      <c r="U1330" s="39"/>
      <c r="V1330" s="39"/>
      <c r="W1330" s="39"/>
      <c r="X1330" s="39"/>
      <c r="Y1330" s="39"/>
    </row>
    <row r="1331">
      <c r="A1331" s="353"/>
      <c r="B1331" s="352"/>
      <c r="C1331" s="352"/>
      <c r="D1331" s="352"/>
      <c r="E1331" s="302"/>
      <c r="N1331" s="302"/>
      <c r="S1331" s="326"/>
      <c r="T1331" s="39"/>
      <c r="U1331" s="39"/>
      <c r="V1331" s="39"/>
      <c r="W1331" s="39"/>
      <c r="X1331" s="39"/>
      <c r="Y1331" s="39"/>
    </row>
    <row r="1332">
      <c r="A1332" s="353"/>
      <c r="B1332" s="352"/>
      <c r="C1332" s="352"/>
      <c r="D1332" s="352"/>
      <c r="E1332" s="302"/>
      <c r="N1332" s="302"/>
      <c r="S1332" s="326"/>
      <c r="T1332" s="39"/>
      <c r="U1332" s="39"/>
      <c r="V1332" s="39"/>
      <c r="W1332" s="39"/>
      <c r="X1332" s="39"/>
      <c r="Y1332" s="39"/>
    </row>
    <row r="1333">
      <c r="A1333" s="353"/>
      <c r="B1333" s="352"/>
      <c r="C1333" s="352"/>
      <c r="D1333" s="352"/>
      <c r="E1333" s="302"/>
      <c r="N1333" s="302"/>
      <c r="S1333" s="326"/>
      <c r="T1333" s="39"/>
      <c r="U1333" s="39"/>
      <c r="V1333" s="39"/>
      <c r="W1333" s="39"/>
      <c r="X1333" s="39"/>
      <c r="Y1333" s="39"/>
    </row>
    <row r="1334">
      <c r="A1334" s="353"/>
      <c r="B1334" s="352"/>
      <c r="C1334" s="352"/>
      <c r="D1334" s="352"/>
      <c r="E1334" s="302"/>
      <c r="N1334" s="302"/>
      <c r="S1334" s="326"/>
      <c r="T1334" s="39"/>
      <c r="U1334" s="39"/>
      <c r="V1334" s="39"/>
      <c r="W1334" s="39"/>
      <c r="X1334" s="39"/>
      <c r="Y1334" s="39"/>
    </row>
    <row r="1335">
      <c r="A1335" s="353"/>
      <c r="B1335" s="352"/>
      <c r="C1335" s="352"/>
      <c r="D1335" s="352"/>
      <c r="E1335" s="302"/>
      <c r="N1335" s="302"/>
      <c r="S1335" s="326"/>
      <c r="T1335" s="39"/>
      <c r="U1335" s="39"/>
      <c r="V1335" s="39"/>
      <c r="W1335" s="39"/>
      <c r="X1335" s="39"/>
      <c r="Y1335" s="39"/>
    </row>
    <row r="1336">
      <c r="A1336" s="353"/>
      <c r="B1336" s="352"/>
      <c r="C1336" s="352"/>
      <c r="D1336" s="352"/>
      <c r="E1336" s="302"/>
      <c r="N1336" s="302"/>
      <c r="S1336" s="326"/>
      <c r="T1336" s="39"/>
      <c r="U1336" s="39"/>
      <c r="V1336" s="39"/>
      <c r="W1336" s="39"/>
      <c r="X1336" s="39"/>
      <c r="Y1336" s="39"/>
    </row>
    <row r="1337">
      <c r="A1337" s="353"/>
      <c r="B1337" s="352"/>
      <c r="C1337" s="352"/>
      <c r="D1337" s="352"/>
      <c r="E1337" s="302"/>
      <c r="N1337" s="302"/>
      <c r="S1337" s="326"/>
      <c r="T1337" s="39"/>
      <c r="U1337" s="39"/>
      <c r="V1337" s="39"/>
      <c r="W1337" s="39"/>
      <c r="X1337" s="39"/>
      <c r="Y1337" s="39"/>
    </row>
    <row r="1338">
      <c r="A1338" s="353"/>
      <c r="B1338" s="352"/>
      <c r="C1338" s="352"/>
      <c r="D1338" s="352"/>
      <c r="E1338" s="302"/>
      <c r="N1338" s="302"/>
      <c r="S1338" s="326"/>
      <c r="T1338" s="39"/>
      <c r="U1338" s="39"/>
      <c r="V1338" s="39"/>
      <c r="W1338" s="39"/>
      <c r="X1338" s="39"/>
      <c r="Y1338" s="39"/>
    </row>
    <row r="1339">
      <c r="A1339" s="353"/>
      <c r="B1339" s="352"/>
      <c r="C1339" s="352"/>
      <c r="D1339" s="352"/>
      <c r="E1339" s="302"/>
      <c r="N1339" s="302"/>
      <c r="S1339" s="326"/>
      <c r="T1339" s="39"/>
      <c r="U1339" s="39"/>
      <c r="V1339" s="39"/>
      <c r="W1339" s="39"/>
      <c r="X1339" s="39"/>
      <c r="Y1339" s="39"/>
    </row>
    <row r="1340">
      <c r="A1340" s="353"/>
      <c r="B1340" s="352"/>
      <c r="C1340" s="352"/>
      <c r="D1340" s="352"/>
      <c r="E1340" s="302"/>
      <c r="N1340" s="302"/>
      <c r="S1340" s="326"/>
      <c r="T1340" s="39"/>
      <c r="U1340" s="39"/>
      <c r="V1340" s="39"/>
      <c r="W1340" s="39"/>
      <c r="X1340" s="39"/>
      <c r="Y1340" s="39"/>
    </row>
    <row r="1341">
      <c r="A1341" s="353"/>
      <c r="B1341" s="352"/>
      <c r="C1341" s="352"/>
      <c r="D1341" s="352"/>
      <c r="E1341" s="302"/>
      <c r="N1341" s="302"/>
      <c r="S1341" s="326"/>
      <c r="T1341" s="39"/>
      <c r="U1341" s="39"/>
      <c r="V1341" s="39"/>
      <c r="W1341" s="39"/>
      <c r="X1341" s="39"/>
      <c r="Y1341" s="39"/>
    </row>
    <row r="1342">
      <c r="A1342" s="353"/>
      <c r="B1342" s="352"/>
      <c r="C1342" s="352"/>
      <c r="D1342" s="352"/>
      <c r="E1342" s="302"/>
      <c r="N1342" s="302"/>
      <c r="S1342" s="326"/>
      <c r="T1342" s="39"/>
      <c r="U1342" s="39"/>
      <c r="V1342" s="39"/>
      <c r="W1342" s="39"/>
      <c r="X1342" s="39"/>
      <c r="Y1342" s="39"/>
    </row>
    <row r="1343">
      <c r="A1343" s="353"/>
      <c r="B1343" s="352"/>
      <c r="C1343" s="352"/>
      <c r="D1343" s="352"/>
      <c r="E1343" s="302"/>
      <c r="N1343" s="302"/>
      <c r="S1343" s="326"/>
      <c r="T1343" s="39"/>
      <c r="U1343" s="39"/>
      <c r="V1343" s="39"/>
      <c r="W1343" s="39"/>
      <c r="X1343" s="39"/>
      <c r="Y1343" s="39"/>
    </row>
    <row r="1344">
      <c r="A1344" s="353"/>
      <c r="B1344" s="352"/>
      <c r="C1344" s="352"/>
      <c r="D1344" s="352"/>
      <c r="E1344" s="302"/>
      <c r="N1344" s="302"/>
      <c r="S1344" s="326"/>
      <c r="T1344" s="39"/>
      <c r="U1344" s="39"/>
      <c r="V1344" s="39"/>
      <c r="W1344" s="39"/>
      <c r="X1344" s="39"/>
      <c r="Y1344" s="39"/>
    </row>
    <row r="1345">
      <c r="A1345" s="353"/>
      <c r="B1345" s="352"/>
      <c r="C1345" s="352"/>
      <c r="D1345" s="352"/>
      <c r="E1345" s="302"/>
      <c r="N1345" s="302"/>
      <c r="S1345" s="326"/>
      <c r="T1345" s="39"/>
      <c r="U1345" s="39"/>
      <c r="V1345" s="39"/>
      <c r="W1345" s="39"/>
      <c r="X1345" s="39"/>
      <c r="Y1345" s="39"/>
    </row>
    <row r="1346">
      <c r="A1346" s="353"/>
      <c r="B1346" s="352"/>
      <c r="C1346" s="352"/>
      <c r="D1346" s="352"/>
      <c r="E1346" s="302"/>
      <c r="N1346" s="302"/>
      <c r="S1346" s="326"/>
      <c r="T1346" s="39"/>
      <c r="U1346" s="39"/>
      <c r="V1346" s="39"/>
      <c r="W1346" s="39"/>
      <c r="X1346" s="39"/>
      <c r="Y1346" s="39"/>
    </row>
    <row r="1347">
      <c r="A1347" s="353"/>
      <c r="B1347" s="352"/>
      <c r="C1347" s="352"/>
      <c r="D1347" s="352"/>
      <c r="E1347" s="302"/>
      <c r="N1347" s="302"/>
      <c r="S1347" s="326"/>
      <c r="T1347" s="39"/>
      <c r="U1347" s="39"/>
      <c r="V1347" s="39"/>
      <c r="W1347" s="39"/>
      <c r="X1347" s="39"/>
      <c r="Y1347" s="39"/>
    </row>
    <row r="1348">
      <c r="A1348" s="353"/>
      <c r="B1348" s="352"/>
      <c r="C1348" s="352"/>
      <c r="D1348" s="352"/>
      <c r="E1348" s="302"/>
      <c r="N1348" s="302"/>
      <c r="S1348" s="326"/>
      <c r="T1348" s="39"/>
      <c r="U1348" s="39"/>
      <c r="V1348" s="39"/>
      <c r="W1348" s="39"/>
      <c r="X1348" s="39"/>
      <c r="Y1348" s="39"/>
    </row>
    <row r="1349">
      <c r="A1349" s="353"/>
      <c r="B1349" s="352"/>
      <c r="C1349" s="352"/>
      <c r="D1349" s="352"/>
      <c r="E1349" s="302"/>
      <c r="N1349" s="302"/>
      <c r="S1349" s="326"/>
      <c r="T1349" s="39"/>
      <c r="U1349" s="39"/>
      <c r="V1349" s="39"/>
      <c r="W1349" s="39"/>
      <c r="X1349" s="39"/>
      <c r="Y1349" s="39"/>
    </row>
    <row r="1350">
      <c r="A1350" s="353"/>
      <c r="B1350" s="352"/>
      <c r="C1350" s="352"/>
      <c r="D1350" s="352"/>
      <c r="E1350" s="302"/>
      <c r="N1350" s="302"/>
      <c r="S1350" s="326"/>
      <c r="T1350" s="39"/>
      <c r="U1350" s="39"/>
      <c r="V1350" s="39"/>
      <c r="W1350" s="39"/>
      <c r="X1350" s="39"/>
      <c r="Y1350" s="39"/>
    </row>
    <row r="1351">
      <c r="A1351" s="353"/>
      <c r="B1351" s="352"/>
      <c r="C1351" s="352"/>
      <c r="D1351" s="352"/>
      <c r="E1351" s="302"/>
      <c r="N1351" s="302"/>
      <c r="S1351" s="326"/>
      <c r="T1351" s="39"/>
      <c r="U1351" s="39"/>
      <c r="V1351" s="39"/>
      <c r="W1351" s="39"/>
      <c r="X1351" s="39"/>
      <c r="Y1351" s="39"/>
    </row>
    <row r="1352">
      <c r="A1352" s="353"/>
      <c r="B1352" s="352"/>
      <c r="C1352" s="352"/>
      <c r="D1352" s="352"/>
      <c r="E1352" s="302"/>
      <c r="N1352" s="302"/>
      <c r="S1352" s="326"/>
      <c r="T1352" s="39"/>
      <c r="U1352" s="39"/>
      <c r="V1352" s="39"/>
      <c r="W1352" s="39"/>
      <c r="X1352" s="39"/>
      <c r="Y1352" s="39"/>
    </row>
    <row r="1353">
      <c r="A1353" s="353"/>
      <c r="B1353" s="352"/>
      <c r="C1353" s="352"/>
      <c r="D1353" s="352"/>
      <c r="E1353" s="302"/>
      <c r="N1353" s="302"/>
      <c r="S1353" s="326"/>
      <c r="T1353" s="39"/>
      <c r="U1353" s="39"/>
      <c r="V1353" s="39"/>
      <c r="W1353" s="39"/>
      <c r="X1353" s="39"/>
      <c r="Y1353" s="39"/>
    </row>
    <row r="1354">
      <c r="A1354" s="353"/>
      <c r="B1354" s="352"/>
      <c r="C1354" s="352"/>
      <c r="D1354" s="352"/>
      <c r="E1354" s="302"/>
      <c r="N1354" s="302"/>
      <c r="S1354" s="326"/>
      <c r="T1354" s="39"/>
      <c r="U1354" s="39"/>
      <c r="V1354" s="39"/>
      <c r="W1354" s="39"/>
      <c r="X1354" s="39"/>
      <c r="Y1354" s="39"/>
    </row>
    <row r="1355">
      <c r="A1355" s="353"/>
      <c r="B1355" s="352"/>
      <c r="C1355" s="352"/>
      <c r="D1355" s="352"/>
      <c r="E1355" s="302"/>
      <c r="N1355" s="302"/>
      <c r="S1355" s="326"/>
      <c r="T1355" s="39"/>
      <c r="U1355" s="39"/>
      <c r="V1355" s="39"/>
      <c r="W1355" s="39"/>
      <c r="X1355" s="39"/>
      <c r="Y1355" s="39"/>
    </row>
    <row r="1356">
      <c r="A1356" s="353"/>
      <c r="B1356" s="352"/>
      <c r="C1356" s="352"/>
      <c r="D1356" s="352"/>
      <c r="E1356" s="302"/>
      <c r="N1356" s="302"/>
      <c r="S1356" s="326"/>
      <c r="T1356" s="39"/>
      <c r="U1356" s="39"/>
      <c r="V1356" s="39"/>
      <c r="W1356" s="39"/>
      <c r="X1356" s="39"/>
      <c r="Y1356" s="39"/>
    </row>
    <row r="1357">
      <c r="A1357" s="353"/>
      <c r="B1357" s="352"/>
      <c r="C1357" s="352"/>
      <c r="D1357" s="352"/>
      <c r="E1357" s="302"/>
      <c r="N1357" s="302"/>
      <c r="S1357" s="326"/>
      <c r="T1357" s="39"/>
      <c r="U1357" s="39"/>
      <c r="V1357" s="39"/>
      <c r="W1357" s="39"/>
      <c r="X1357" s="39"/>
      <c r="Y1357" s="39"/>
    </row>
    <row r="1358">
      <c r="A1358" s="353"/>
      <c r="B1358" s="352"/>
      <c r="C1358" s="352"/>
      <c r="D1358" s="352"/>
      <c r="E1358" s="302"/>
      <c r="N1358" s="302"/>
      <c r="S1358" s="326"/>
      <c r="T1358" s="39"/>
      <c r="U1358" s="39"/>
      <c r="V1358" s="39"/>
      <c r="W1358" s="39"/>
      <c r="X1358" s="39"/>
      <c r="Y1358" s="39"/>
    </row>
    <row r="1359">
      <c r="A1359" s="353"/>
      <c r="B1359" s="352"/>
      <c r="C1359" s="352"/>
      <c r="D1359" s="352"/>
      <c r="E1359" s="302"/>
      <c r="N1359" s="302"/>
      <c r="S1359" s="326"/>
      <c r="T1359" s="39"/>
      <c r="U1359" s="39"/>
      <c r="V1359" s="39"/>
      <c r="W1359" s="39"/>
      <c r="X1359" s="39"/>
      <c r="Y1359" s="39"/>
    </row>
    <row r="1360">
      <c r="A1360" s="353"/>
      <c r="B1360" s="352"/>
      <c r="C1360" s="352"/>
      <c r="D1360" s="352"/>
      <c r="E1360" s="302"/>
      <c r="N1360" s="302"/>
      <c r="S1360" s="326"/>
      <c r="T1360" s="39"/>
      <c r="U1360" s="39"/>
      <c r="V1360" s="39"/>
      <c r="W1360" s="39"/>
      <c r="X1360" s="39"/>
      <c r="Y1360" s="39"/>
    </row>
    <row r="1361">
      <c r="A1361" s="353"/>
      <c r="B1361" s="352"/>
      <c r="C1361" s="352"/>
      <c r="D1361" s="352"/>
      <c r="E1361" s="302"/>
      <c r="N1361" s="302"/>
      <c r="S1361" s="326"/>
      <c r="T1361" s="39"/>
      <c r="U1361" s="39"/>
      <c r="V1361" s="39"/>
      <c r="W1361" s="39"/>
      <c r="X1361" s="39"/>
      <c r="Y1361" s="39"/>
    </row>
    <row r="1362">
      <c r="A1362" s="353"/>
      <c r="B1362" s="352"/>
      <c r="C1362" s="352"/>
      <c r="D1362" s="352"/>
      <c r="E1362" s="302"/>
      <c r="N1362" s="302"/>
      <c r="S1362" s="326"/>
      <c r="T1362" s="39"/>
      <c r="U1362" s="39"/>
      <c r="V1362" s="39"/>
      <c r="W1362" s="39"/>
      <c r="X1362" s="39"/>
      <c r="Y1362" s="39"/>
    </row>
    <row r="1363">
      <c r="A1363" s="353"/>
      <c r="B1363" s="352"/>
      <c r="C1363" s="352"/>
      <c r="D1363" s="352"/>
      <c r="E1363" s="302"/>
      <c r="N1363" s="302"/>
      <c r="S1363" s="326"/>
      <c r="T1363" s="39"/>
      <c r="U1363" s="39"/>
      <c r="V1363" s="39"/>
      <c r="W1363" s="39"/>
      <c r="X1363" s="39"/>
      <c r="Y1363" s="39"/>
    </row>
    <row r="1364">
      <c r="A1364" s="353"/>
      <c r="B1364" s="352"/>
      <c r="C1364" s="352"/>
      <c r="D1364" s="352"/>
      <c r="E1364" s="302"/>
      <c r="N1364" s="302"/>
      <c r="S1364" s="326"/>
      <c r="T1364" s="39"/>
      <c r="U1364" s="39"/>
      <c r="V1364" s="39"/>
      <c r="W1364" s="39"/>
      <c r="X1364" s="39"/>
      <c r="Y1364" s="39"/>
    </row>
    <row r="1365">
      <c r="A1365" s="353"/>
      <c r="B1365" s="352"/>
      <c r="C1365" s="352"/>
      <c r="D1365" s="352"/>
      <c r="E1365" s="302"/>
      <c r="N1365" s="302"/>
      <c r="S1365" s="326"/>
      <c r="T1365" s="39"/>
      <c r="U1365" s="39"/>
      <c r="V1365" s="39"/>
      <c r="W1365" s="39"/>
      <c r="X1365" s="39"/>
      <c r="Y1365" s="39"/>
    </row>
    <row r="1366">
      <c r="A1366" s="353"/>
      <c r="B1366" s="352"/>
      <c r="C1366" s="352"/>
      <c r="D1366" s="352"/>
      <c r="E1366" s="302"/>
      <c r="N1366" s="302"/>
      <c r="S1366" s="326"/>
      <c r="T1366" s="39"/>
      <c r="U1366" s="39"/>
      <c r="V1366" s="39"/>
      <c r="W1366" s="39"/>
      <c r="X1366" s="39"/>
      <c r="Y1366" s="39"/>
    </row>
    <row r="1367">
      <c r="A1367" s="353"/>
      <c r="B1367" s="352"/>
      <c r="C1367" s="352"/>
      <c r="D1367" s="352"/>
      <c r="E1367" s="302"/>
      <c r="N1367" s="302"/>
      <c r="S1367" s="326"/>
      <c r="T1367" s="39"/>
      <c r="U1367" s="39"/>
      <c r="V1367" s="39"/>
      <c r="W1367" s="39"/>
      <c r="X1367" s="39"/>
      <c r="Y1367" s="39"/>
    </row>
    <row r="1368">
      <c r="A1368" s="353"/>
      <c r="B1368" s="352"/>
      <c r="C1368" s="352"/>
      <c r="D1368" s="352"/>
      <c r="E1368" s="302"/>
      <c r="N1368" s="302"/>
      <c r="S1368" s="326"/>
      <c r="T1368" s="39"/>
      <c r="U1368" s="39"/>
      <c r="V1368" s="39"/>
      <c r="W1368" s="39"/>
      <c r="X1368" s="39"/>
      <c r="Y1368" s="39"/>
    </row>
    <row r="1369">
      <c r="A1369" s="353"/>
      <c r="B1369" s="352"/>
      <c r="C1369" s="352"/>
      <c r="D1369" s="352"/>
      <c r="E1369" s="302"/>
      <c r="N1369" s="302"/>
      <c r="S1369" s="326"/>
      <c r="T1369" s="39"/>
      <c r="U1369" s="39"/>
      <c r="V1369" s="39"/>
      <c r="W1369" s="39"/>
      <c r="X1369" s="39"/>
      <c r="Y1369" s="39"/>
    </row>
    <row r="1370">
      <c r="A1370" s="353"/>
      <c r="B1370" s="352"/>
      <c r="C1370" s="352"/>
      <c r="D1370" s="352"/>
      <c r="E1370" s="302"/>
      <c r="N1370" s="302"/>
      <c r="S1370" s="326"/>
      <c r="T1370" s="39"/>
      <c r="U1370" s="39"/>
      <c r="V1370" s="39"/>
      <c r="W1370" s="39"/>
      <c r="X1370" s="39"/>
      <c r="Y1370" s="39"/>
    </row>
    <row r="1371">
      <c r="A1371" s="353"/>
      <c r="B1371" s="352"/>
      <c r="C1371" s="352"/>
      <c r="D1371" s="352"/>
      <c r="E1371" s="302"/>
      <c r="N1371" s="302"/>
      <c r="S1371" s="326"/>
      <c r="T1371" s="39"/>
      <c r="U1371" s="39"/>
      <c r="V1371" s="39"/>
      <c r="W1371" s="39"/>
      <c r="X1371" s="39"/>
      <c r="Y1371" s="39"/>
    </row>
    <row r="1372">
      <c r="A1372" s="353"/>
      <c r="B1372" s="352"/>
      <c r="C1372" s="352"/>
      <c r="D1372" s="352"/>
      <c r="E1372" s="302"/>
      <c r="N1372" s="302"/>
      <c r="S1372" s="326"/>
      <c r="T1372" s="39"/>
      <c r="U1372" s="39"/>
      <c r="V1372" s="39"/>
      <c r="W1372" s="39"/>
      <c r="X1372" s="39"/>
      <c r="Y1372" s="39"/>
    </row>
    <row r="1373">
      <c r="A1373" s="353"/>
      <c r="B1373" s="352"/>
      <c r="C1373" s="352"/>
      <c r="D1373" s="352"/>
      <c r="E1373" s="302"/>
      <c r="N1373" s="302"/>
      <c r="S1373" s="326"/>
      <c r="T1373" s="39"/>
      <c r="U1373" s="39"/>
      <c r="V1373" s="39"/>
      <c r="W1373" s="39"/>
      <c r="X1373" s="39"/>
      <c r="Y1373" s="39"/>
    </row>
    <row r="1374">
      <c r="A1374" s="353"/>
      <c r="B1374" s="352"/>
      <c r="C1374" s="352"/>
      <c r="D1374" s="352"/>
      <c r="E1374" s="302"/>
      <c r="N1374" s="302"/>
      <c r="S1374" s="326"/>
      <c r="T1374" s="39"/>
      <c r="U1374" s="39"/>
      <c r="V1374" s="39"/>
      <c r="W1374" s="39"/>
      <c r="X1374" s="39"/>
      <c r="Y1374" s="39"/>
    </row>
    <row r="1375">
      <c r="A1375" s="353"/>
      <c r="B1375" s="352"/>
      <c r="C1375" s="352"/>
      <c r="D1375" s="352"/>
      <c r="E1375" s="302"/>
      <c r="N1375" s="302"/>
      <c r="S1375" s="326"/>
      <c r="T1375" s="39"/>
      <c r="U1375" s="39"/>
      <c r="V1375" s="39"/>
      <c r="W1375" s="39"/>
      <c r="X1375" s="39"/>
      <c r="Y1375" s="39"/>
    </row>
    <row r="1376">
      <c r="A1376" s="353"/>
      <c r="B1376" s="352"/>
      <c r="C1376" s="352"/>
      <c r="D1376" s="352"/>
      <c r="E1376" s="302"/>
      <c r="N1376" s="302"/>
      <c r="S1376" s="326"/>
      <c r="T1376" s="39"/>
      <c r="U1376" s="39"/>
      <c r="V1376" s="39"/>
      <c r="W1376" s="39"/>
      <c r="X1376" s="39"/>
      <c r="Y1376" s="39"/>
    </row>
    <row r="1377">
      <c r="A1377" s="353"/>
      <c r="B1377" s="352"/>
      <c r="C1377" s="352"/>
      <c r="D1377" s="352"/>
      <c r="E1377" s="302"/>
      <c r="N1377" s="302"/>
      <c r="S1377" s="326"/>
      <c r="T1377" s="39"/>
      <c r="U1377" s="39"/>
      <c r="V1377" s="39"/>
      <c r="W1377" s="39"/>
      <c r="X1377" s="39"/>
      <c r="Y1377" s="39"/>
    </row>
    <row r="1378">
      <c r="A1378" s="353"/>
      <c r="B1378" s="352"/>
      <c r="C1378" s="352"/>
      <c r="D1378" s="352"/>
      <c r="E1378" s="302"/>
      <c r="N1378" s="302"/>
      <c r="S1378" s="326"/>
      <c r="T1378" s="39"/>
      <c r="U1378" s="39"/>
      <c r="V1378" s="39"/>
      <c r="W1378" s="39"/>
      <c r="X1378" s="39"/>
      <c r="Y1378" s="39"/>
    </row>
    <row r="1379">
      <c r="A1379" s="353"/>
      <c r="B1379" s="352"/>
      <c r="C1379" s="352"/>
      <c r="D1379" s="352"/>
      <c r="E1379" s="302"/>
      <c r="N1379" s="302"/>
      <c r="S1379" s="326"/>
      <c r="T1379" s="39"/>
      <c r="U1379" s="39"/>
      <c r="V1379" s="39"/>
      <c r="W1379" s="39"/>
      <c r="X1379" s="39"/>
      <c r="Y1379" s="39"/>
    </row>
    <row r="1380">
      <c r="A1380" s="353"/>
      <c r="B1380" s="352"/>
      <c r="C1380" s="352"/>
      <c r="D1380" s="352"/>
      <c r="E1380" s="302"/>
      <c r="N1380" s="302"/>
      <c r="S1380" s="326"/>
      <c r="T1380" s="39"/>
      <c r="U1380" s="39"/>
      <c r="V1380" s="39"/>
      <c r="W1380" s="39"/>
      <c r="X1380" s="39"/>
      <c r="Y1380" s="39"/>
    </row>
    <row r="1381">
      <c r="A1381" s="353"/>
      <c r="B1381" s="352"/>
      <c r="C1381" s="352"/>
      <c r="D1381" s="352"/>
      <c r="E1381" s="302"/>
      <c r="N1381" s="302"/>
      <c r="S1381" s="326"/>
      <c r="T1381" s="39"/>
      <c r="U1381" s="39"/>
      <c r="V1381" s="39"/>
      <c r="W1381" s="39"/>
      <c r="X1381" s="39"/>
      <c r="Y1381" s="39"/>
    </row>
    <row r="1382">
      <c r="A1382" s="353"/>
      <c r="B1382" s="352"/>
      <c r="C1382" s="352"/>
      <c r="D1382" s="352"/>
      <c r="E1382" s="302"/>
      <c r="N1382" s="302"/>
      <c r="S1382" s="326"/>
      <c r="T1382" s="39"/>
      <c r="U1382" s="39"/>
      <c r="V1382" s="39"/>
      <c r="W1382" s="39"/>
      <c r="X1382" s="39"/>
      <c r="Y1382" s="39"/>
    </row>
    <row r="1383">
      <c r="A1383" s="353"/>
      <c r="B1383" s="352"/>
      <c r="C1383" s="352"/>
      <c r="D1383" s="352"/>
      <c r="E1383" s="302"/>
      <c r="N1383" s="302"/>
      <c r="S1383" s="326"/>
      <c r="T1383" s="39"/>
      <c r="U1383" s="39"/>
      <c r="V1383" s="39"/>
      <c r="W1383" s="39"/>
      <c r="X1383" s="39"/>
      <c r="Y1383" s="39"/>
    </row>
    <row r="1384">
      <c r="A1384" s="353"/>
      <c r="B1384" s="352"/>
      <c r="C1384" s="352"/>
      <c r="D1384" s="352"/>
      <c r="E1384" s="302"/>
      <c r="N1384" s="302"/>
      <c r="S1384" s="326"/>
      <c r="T1384" s="39"/>
      <c r="U1384" s="39"/>
      <c r="V1384" s="39"/>
      <c r="W1384" s="39"/>
      <c r="X1384" s="39"/>
      <c r="Y1384" s="39"/>
    </row>
    <row r="1385">
      <c r="A1385" s="353"/>
      <c r="B1385" s="352"/>
      <c r="C1385" s="352"/>
      <c r="D1385" s="352"/>
      <c r="E1385" s="302"/>
      <c r="N1385" s="302"/>
      <c r="S1385" s="326"/>
      <c r="T1385" s="39"/>
      <c r="U1385" s="39"/>
      <c r="V1385" s="39"/>
      <c r="W1385" s="39"/>
      <c r="X1385" s="39"/>
      <c r="Y1385" s="39"/>
    </row>
    <row r="1386">
      <c r="A1386" s="353"/>
      <c r="B1386" s="352"/>
      <c r="C1386" s="352"/>
      <c r="D1386" s="352"/>
      <c r="E1386" s="302"/>
      <c r="N1386" s="302"/>
      <c r="S1386" s="326"/>
      <c r="T1386" s="39"/>
      <c r="U1386" s="39"/>
      <c r="V1386" s="39"/>
      <c r="W1386" s="39"/>
      <c r="X1386" s="39"/>
      <c r="Y1386" s="39"/>
    </row>
    <row r="1387">
      <c r="A1387" s="353"/>
      <c r="B1387" s="352"/>
      <c r="C1387" s="352"/>
      <c r="D1387" s="352"/>
      <c r="E1387" s="302"/>
      <c r="N1387" s="302"/>
      <c r="S1387" s="326"/>
      <c r="T1387" s="39"/>
      <c r="U1387" s="39"/>
      <c r="V1387" s="39"/>
      <c r="W1387" s="39"/>
      <c r="X1387" s="39"/>
      <c r="Y1387" s="39"/>
    </row>
    <row r="1388">
      <c r="A1388" s="353"/>
      <c r="B1388" s="352"/>
      <c r="C1388" s="352"/>
      <c r="D1388" s="352"/>
      <c r="E1388" s="302"/>
      <c r="N1388" s="302"/>
      <c r="S1388" s="326"/>
      <c r="T1388" s="39"/>
      <c r="U1388" s="39"/>
      <c r="V1388" s="39"/>
      <c r="W1388" s="39"/>
      <c r="X1388" s="39"/>
      <c r="Y1388" s="39"/>
    </row>
    <row r="1389">
      <c r="A1389" s="353"/>
      <c r="B1389" s="352"/>
      <c r="C1389" s="352"/>
      <c r="D1389" s="352"/>
      <c r="E1389" s="302"/>
      <c r="N1389" s="302"/>
      <c r="S1389" s="326"/>
      <c r="T1389" s="39"/>
      <c r="U1389" s="39"/>
      <c r="V1389" s="39"/>
      <c r="W1389" s="39"/>
      <c r="X1389" s="39"/>
      <c r="Y1389" s="39"/>
    </row>
    <row r="1390">
      <c r="A1390" s="353"/>
      <c r="B1390" s="352"/>
      <c r="C1390" s="352"/>
      <c r="D1390" s="352"/>
      <c r="E1390" s="302"/>
      <c r="N1390" s="302"/>
      <c r="S1390" s="326"/>
      <c r="T1390" s="39"/>
      <c r="U1390" s="39"/>
      <c r="V1390" s="39"/>
      <c r="W1390" s="39"/>
      <c r="X1390" s="39"/>
      <c r="Y1390" s="39"/>
    </row>
    <row r="1391">
      <c r="A1391" s="353"/>
      <c r="B1391" s="352"/>
      <c r="C1391" s="352"/>
      <c r="D1391" s="352"/>
      <c r="E1391" s="302"/>
      <c r="N1391" s="302"/>
      <c r="S1391" s="326"/>
      <c r="T1391" s="39"/>
      <c r="U1391" s="39"/>
      <c r="V1391" s="39"/>
      <c r="W1391" s="39"/>
      <c r="X1391" s="39"/>
      <c r="Y1391" s="39"/>
    </row>
    <row r="1392">
      <c r="A1392" s="353"/>
      <c r="B1392" s="352"/>
      <c r="C1392" s="352"/>
      <c r="D1392" s="352"/>
      <c r="E1392" s="302"/>
      <c r="N1392" s="302"/>
      <c r="S1392" s="326"/>
      <c r="T1392" s="39"/>
      <c r="U1392" s="39"/>
      <c r="V1392" s="39"/>
      <c r="W1392" s="39"/>
      <c r="X1392" s="39"/>
      <c r="Y1392" s="39"/>
    </row>
    <row r="1393">
      <c r="A1393" s="353"/>
      <c r="B1393" s="352"/>
      <c r="C1393" s="352"/>
      <c r="D1393" s="352"/>
      <c r="E1393" s="302"/>
      <c r="N1393" s="302"/>
      <c r="S1393" s="326"/>
      <c r="T1393" s="39"/>
      <c r="U1393" s="39"/>
      <c r="V1393" s="39"/>
      <c r="W1393" s="39"/>
      <c r="X1393" s="39"/>
      <c r="Y1393" s="39"/>
    </row>
    <row r="1394">
      <c r="A1394" s="353"/>
      <c r="B1394" s="352"/>
      <c r="C1394" s="352"/>
      <c r="D1394" s="352"/>
      <c r="E1394" s="302"/>
      <c r="N1394" s="302"/>
      <c r="S1394" s="326"/>
      <c r="T1394" s="39"/>
      <c r="U1394" s="39"/>
      <c r="V1394" s="39"/>
      <c r="W1394" s="39"/>
      <c r="X1394" s="39"/>
      <c r="Y1394" s="39"/>
    </row>
    <row r="1395">
      <c r="A1395" s="353"/>
      <c r="B1395" s="352"/>
      <c r="C1395" s="352"/>
      <c r="D1395" s="352"/>
      <c r="E1395" s="302"/>
      <c r="N1395" s="302"/>
      <c r="S1395" s="326"/>
      <c r="T1395" s="39"/>
      <c r="U1395" s="39"/>
      <c r="V1395" s="39"/>
      <c r="W1395" s="39"/>
      <c r="X1395" s="39"/>
      <c r="Y1395" s="39"/>
    </row>
    <row r="1396">
      <c r="A1396" s="353"/>
      <c r="B1396" s="352"/>
      <c r="C1396" s="352"/>
      <c r="D1396" s="352"/>
      <c r="E1396" s="302"/>
      <c r="N1396" s="302"/>
      <c r="S1396" s="326"/>
      <c r="T1396" s="39"/>
      <c r="U1396" s="39"/>
      <c r="V1396" s="39"/>
      <c r="W1396" s="39"/>
      <c r="X1396" s="39"/>
      <c r="Y1396" s="39"/>
    </row>
    <row r="1397">
      <c r="A1397" s="353"/>
      <c r="B1397" s="352"/>
      <c r="C1397" s="352"/>
      <c r="D1397" s="352"/>
      <c r="E1397" s="302"/>
      <c r="N1397" s="302"/>
      <c r="S1397" s="326"/>
      <c r="T1397" s="39"/>
      <c r="U1397" s="39"/>
      <c r="V1397" s="39"/>
      <c r="W1397" s="39"/>
      <c r="X1397" s="39"/>
      <c r="Y1397" s="39"/>
    </row>
    <row r="1398">
      <c r="A1398" s="353"/>
      <c r="B1398" s="352"/>
      <c r="C1398" s="352"/>
      <c r="D1398" s="352"/>
      <c r="E1398" s="302"/>
      <c r="N1398" s="302"/>
      <c r="S1398" s="326"/>
      <c r="T1398" s="39"/>
      <c r="U1398" s="39"/>
      <c r="V1398" s="39"/>
      <c r="W1398" s="39"/>
      <c r="X1398" s="39"/>
      <c r="Y1398" s="39"/>
    </row>
    <row r="1399">
      <c r="A1399" s="353"/>
      <c r="B1399" s="352"/>
      <c r="C1399" s="352"/>
      <c r="D1399" s="352"/>
      <c r="E1399" s="302"/>
      <c r="N1399" s="302"/>
      <c r="S1399" s="326"/>
      <c r="T1399" s="39"/>
      <c r="U1399" s="39"/>
      <c r="V1399" s="39"/>
      <c r="W1399" s="39"/>
      <c r="X1399" s="39"/>
      <c r="Y1399" s="39"/>
    </row>
    <row r="1400">
      <c r="A1400" s="353"/>
      <c r="B1400" s="352"/>
      <c r="C1400" s="352"/>
      <c r="D1400" s="352"/>
      <c r="E1400" s="302"/>
      <c r="N1400" s="302"/>
      <c r="S1400" s="326"/>
      <c r="T1400" s="39"/>
      <c r="U1400" s="39"/>
      <c r="V1400" s="39"/>
      <c r="W1400" s="39"/>
      <c r="X1400" s="39"/>
      <c r="Y1400" s="39"/>
    </row>
    <row r="1401">
      <c r="A1401" s="353"/>
      <c r="B1401" s="352"/>
      <c r="C1401" s="352"/>
      <c r="D1401" s="352"/>
      <c r="E1401" s="302"/>
      <c r="N1401" s="302"/>
      <c r="S1401" s="326"/>
      <c r="T1401" s="39"/>
      <c r="U1401" s="39"/>
      <c r="V1401" s="39"/>
      <c r="W1401" s="39"/>
      <c r="X1401" s="39"/>
      <c r="Y1401" s="39"/>
    </row>
    <row r="1402">
      <c r="A1402" s="353"/>
      <c r="B1402" s="352"/>
      <c r="C1402" s="352"/>
      <c r="D1402" s="352"/>
      <c r="E1402" s="302"/>
      <c r="N1402" s="302"/>
      <c r="S1402" s="326"/>
      <c r="T1402" s="39"/>
      <c r="U1402" s="39"/>
      <c r="V1402" s="39"/>
      <c r="W1402" s="39"/>
      <c r="X1402" s="39"/>
      <c r="Y1402" s="39"/>
    </row>
    <row r="1403">
      <c r="A1403" s="353"/>
      <c r="B1403" s="352"/>
      <c r="C1403" s="352"/>
      <c r="D1403" s="352"/>
      <c r="E1403" s="302"/>
      <c r="N1403" s="302"/>
      <c r="S1403" s="326"/>
      <c r="T1403" s="39"/>
      <c r="U1403" s="39"/>
      <c r="V1403" s="39"/>
      <c r="W1403" s="39"/>
      <c r="X1403" s="39"/>
      <c r="Y1403" s="39"/>
    </row>
    <row r="1404">
      <c r="A1404" s="353"/>
      <c r="B1404" s="352"/>
      <c r="C1404" s="352"/>
      <c r="D1404" s="352"/>
      <c r="E1404" s="302"/>
      <c r="N1404" s="302"/>
      <c r="S1404" s="326"/>
      <c r="T1404" s="39"/>
      <c r="U1404" s="39"/>
      <c r="V1404" s="39"/>
      <c r="W1404" s="39"/>
      <c r="X1404" s="39"/>
      <c r="Y1404" s="39"/>
    </row>
    <row r="1405">
      <c r="A1405" s="353"/>
      <c r="B1405" s="352"/>
      <c r="C1405" s="352"/>
      <c r="D1405" s="352"/>
      <c r="E1405" s="302"/>
      <c r="N1405" s="302"/>
      <c r="S1405" s="326"/>
      <c r="T1405" s="39"/>
      <c r="U1405" s="39"/>
      <c r="V1405" s="39"/>
      <c r="W1405" s="39"/>
      <c r="X1405" s="39"/>
      <c r="Y1405" s="39"/>
    </row>
    <row r="1406">
      <c r="A1406" s="353"/>
      <c r="B1406" s="352"/>
      <c r="C1406" s="352"/>
      <c r="D1406" s="352"/>
      <c r="E1406" s="302"/>
      <c r="N1406" s="302"/>
      <c r="S1406" s="326"/>
      <c r="T1406" s="39"/>
      <c r="U1406" s="39"/>
      <c r="V1406" s="39"/>
      <c r="W1406" s="39"/>
      <c r="X1406" s="39"/>
      <c r="Y1406" s="39"/>
    </row>
    <row r="1407">
      <c r="A1407" s="353"/>
      <c r="B1407" s="352"/>
      <c r="C1407" s="352"/>
      <c r="D1407" s="352"/>
      <c r="E1407" s="302"/>
      <c r="N1407" s="302"/>
      <c r="S1407" s="326"/>
      <c r="T1407" s="39"/>
      <c r="U1407" s="39"/>
      <c r="V1407" s="39"/>
      <c r="W1407" s="39"/>
      <c r="X1407" s="39"/>
      <c r="Y1407" s="39"/>
    </row>
    <row r="1408">
      <c r="A1408" s="353"/>
      <c r="B1408" s="352"/>
      <c r="C1408" s="352"/>
      <c r="D1408" s="352"/>
      <c r="E1408" s="302"/>
      <c r="N1408" s="302"/>
      <c r="S1408" s="326"/>
      <c r="T1408" s="39"/>
      <c r="U1408" s="39"/>
      <c r="V1408" s="39"/>
      <c r="W1408" s="39"/>
      <c r="X1408" s="39"/>
      <c r="Y1408" s="39"/>
    </row>
    <row r="1409">
      <c r="A1409" s="353"/>
      <c r="B1409" s="352"/>
      <c r="C1409" s="352"/>
      <c r="D1409" s="352"/>
      <c r="E1409" s="302"/>
      <c r="N1409" s="302"/>
      <c r="S1409" s="326"/>
      <c r="T1409" s="39"/>
      <c r="U1409" s="39"/>
      <c r="V1409" s="39"/>
      <c r="W1409" s="39"/>
      <c r="X1409" s="39"/>
      <c r="Y1409" s="39"/>
    </row>
    <row r="1410">
      <c r="A1410" s="353"/>
      <c r="B1410" s="352"/>
      <c r="C1410" s="352"/>
      <c r="D1410" s="352"/>
      <c r="E1410" s="302"/>
      <c r="N1410" s="302"/>
      <c r="S1410" s="326"/>
      <c r="T1410" s="39"/>
      <c r="U1410" s="39"/>
      <c r="V1410" s="39"/>
      <c r="W1410" s="39"/>
      <c r="X1410" s="39"/>
      <c r="Y1410" s="39"/>
    </row>
    <row r="1411">
      <c r="A1411" s="353"/>
      <c r="B1411" s="352"/>
      <c r="C1411" s="352"/>
      <c r="D1411" s="352"/>
      <c r="E1411" s="302"/>
      <c r="N1411" s="302"/>
      <c r="S1411" s="326"/>
      <c r="T1411" s="39"/>
      <c r="U1411" s="39"/>
      <c r="V1411" s="39"/>
      <c r="W1411" s="39"/>
      <c r="X1411" s="39"/>
      <c r="Y1411" s="39"/>
    </row>
    <row r="1412">
      <c r="A1412" s="353"/>
      <c r="B1412" s="352"/>
      <c r="C1412" s="352"/>
      <c r="D1412" s="352"/>
      <c r="E1412" s="302"/>
      <c r="N1412" s="302"/>
      <c r="S1412" s="326"/>
      <c r="T1412" s="39"/>
      <c r="U1412" s="39"/>
      <c r="V1412" s="39"/>
      <c r="W1412" s="39"/>
      <c r="X1412" s="39"/>
      <c r="Y1412" s="39"/>
    </row>
    <row r="1413">
      <c r="A1413" s="353"/>
      <c r="B1413" s="352"/>
      <c r="C1413" s="352"/>
      <c r="D1413" s="352"/>
      <c r="E1413" s="302"/>
      <c r="N1413" s="302"/>
      <c r="S1413" s="326"/>
      <c r="T1413" s="39"/>
      <c r="U1413" s="39"/>
      <c r="V1413" s="39"/>
      <c r="W1413" s="39"/>
      <c r="X1413" s="39"/>
      <c r="Y1413" s="39"/>
    </row>
    <row r="1414">
      <c r="A1414" s="353"/>
      <c r="B1414" s="352"/>
      <c r="C1414" s="352"/>
      <c r="D1414" s="352"/>
      <c r="E1414" s="302"/>
      <c r="N1414" s="302"/>
      <c r="S1414" s="326"/>
      <c r="T1414" s="39"/>
      <c r="U1414" s="39"/>
      <c r="V1414" s="39"/>
      <c r="W1414" s="39"/>
      <c r="X1414" s="39"/>
      <c r="Y1414" s="39"/>
    </row>
    <row r="1415">
      <c r="A1415" s="353"/>
      <c r="B1415" s="352"/>
      <c r="C1415" s="352"/>
      <c r="D1415" s="352"/>
      <c r="E1415" s="302"/>
      <c r="N1415" s="302"/>
      <c r="S1415" s="326"/>
      <c r="T1415" s="39"/>
      <c r="U1415" s="39"/>
      <c r="V1415" s="39"/>
      <c r="W1415" s="39"/>
      <c r="X1415" s="39"/>
      <c r="Y1415" s="39"/>
    </row>
    <row r="1416">
      <c r="A1416" s="353"/>
      <c r="B1416" s="352"/>
      <c r="C1416" s="352"/>
      <c r="D1416" s="352"/>
      <c r="E1416" s="302"/>
      <c r="N1416" s="302"/>
      <c r="S1416" s="326"/>
      <c r="T1416" s="39"/>
      <c r="U1416" s="39"/>
      <c r="V1416" s="39"/>
      <c r="W1416" s="39"/>
      <c r="X1416" s="39"/>
      <c r="Y1416" s="39"/>
    </row>
    <row r="1417">
      <c r="A1417" s="353"/>
      <c r="B1417" s="352"/>
      <c r="C1417" s="352"/>
      <c r="D1417" s="352"/>
      <c r="E1417" s="302"/>
      <c r="N1417" s="302"/>
      <c r="S1417" s="326"/>
      <c r="T1417" s="39"/>
      <c r="U1417" s="39"/>
      <c r="V1417" s="39"/>
      <c r="W1417" s="39"/>
      <c r="X1417" s="39"/>
      <c r="Y1417" s="39"/>
    </row>
    <row r="1418">
      <c r="A1418" s="353"/>
      <c r="B1418" s="352"/>
      <c r="C1418" s="352"/>
      <c r="D1418" s="352"/>
      <c r="E1418" s="302"/>
      <c r="N1418" s="302"/>
      <c r="S1418" s="326"/>
      <c r="T1418" s="39"/>
      <c r="U1418" s="39"/>
      <c r="V1418" s="39"/>
      <c r="W1418" s="39"/>
      <c r="X1418" s="39"/>
      <c r="Y1418" s="39"/>
    </row>
    <row r="1419">
      <c r="A1419" s="353"/>
      <c r="B1419" s="352"/>
      <c r="C1419" s="352"/>
      <c r="D1419" s="352"/>
      <c r="E1419" s="302"/>
      <c r="N1419" s="302"/>
      <c r="S1419" s="326"/>
      <c r="T1419" s="39"/>
      <c r="U1419" s="39"/>
      <c r="V1419" s="39"/>
      <c r="W1419" s="39"/>
      <c r="X1419" s="39"/>
      <c r="Y1419" s="39"/>
    </row>
    <row r="1420">
      <c r="A1420" s="353"/>
      <c r="B1420" s="352"/>
      <c r="C1420" s="352"/>
      <c r="D1420" s="352"/>
      <c r="E1420" s="302"/>
      <c r="N1420" s="302"/>
      <c r="S1420" s="326"/>
      <c r="T1420" s="39"/>
      <c r="U1420" s="39"/>
      <c r="V1420" s="39"/>
      <c r="W1420" s="39"/>
      <c r="X1420" s="39"/>
      <c r="Y1420" s="39"/>
    </row>
    <row r="1421">
      <c r="A1421" s="353"/>
      <c r="B1421" s="352"/>
      <c r="C1421" s="352"/>
      <c r="D1421" s="352"/>
      <c r="E1421" s="302"/>
      <c r="N1421" s="302"/>
      <c r="S1421" s="326"/>
      <c r="T1421" s="39"/>
      <c r="U1421" s="39"/>
      <c r="V1421" s="39"/>
      <c r="W1421" s="39"/>
      <c r="X1421" s="39"/>
      <c r="Y1421" s="39"/>
    </row>
    <row r="1422">
      <c r="A1422" s="353"/>
      <c r="B1422" s="352"/>
      <c r="C1422" s="352"/>
      <c r="D1422" s="352"/>
      <c r="E1422" s="302"/>
      <c r="N1422" s="302"/>
      <c r="S1422" s="326"/>
      <c r="T1422" s="39"/>
      <c r="U1422" s="39"/>
      <c r="V1422" s="39"/>
      <c r="W1422" s="39"/>
      <c r="X1422" s="39"/>
      <c r="Y1422" s="39"/>
    </row>
    <row r="1423">
      <c r="A1423" s="353"/>
      <c r="B1423" s="352"/>
      <c r="C1423" s="352"/>
      <c r="D1423" s="352"/>
      <c r="E1423" s="302"/>
      <c r="N1423" s="302"/>
      <c r="S1423" s="326"/>
      <c r="T1423" s="39"/>
      <c r="U1423" s="39"/>
      <c r="V1423" s="39"/>
      <c r="W1423" s="39"/>
      <c r="X1423" s="39"/>
      <c r="Y1423" s="39"/>
    </row>
    <row r="1424">
      <c r="A1424" s="353"/>
      <c r="B1424" s="352"/>
      <c r="C1424" s="352"/>
      <c r="D1424" s="352"/>
      <c r="E1424" s="302"/>
      <c r="N1424" s="302"/>
      <c r="S1424" s="326"/>
      <c r="T1424" s="39"/>
      <c r="U1424" s="39"/>
      <c r="V1424" s="39"/>
      <c r="W1424" s="39"/>
      <c r="X1424" s="39"/>
      <c r="Y1424" s="39"/>
    </row>
    <row r="1425">
      <c r="A1425" s="353"/>
      <c r="B1425" s="352"/>
      <c r="C1425" s="352"/>
      <c r="D1425" s="352"/>
      <c r="E1425" s="302"/>
      <c r="N1425" s="302"/>
      <c r="S1425" s="326"/>
      <c r="T1425" s="39"/>
      <c r="U1425" s="39"/>
      <c r="V1425" s="39"/>
      <c r="W1425" s="39"/>
      <c r="X1425" s="39"/>
      <c r="Y1425" s="39"/>
    </row>
    <row r="1426">
      <c r="A1426" s="353"/>
      <c r="B1426" s="352"/>
      <c r="C1426" s="352"/>
      <c r="D1426" s="352"/>
      <c r="E1426" s="302"/>
      <c r="N1426" s="302"/>
      <c r="S1426" s="326"/>
      <c r="T1426" s="39"/>
      <c r="U1426" s="39"/>
      <c r="V1426" s="39"/>
      <c r="W1426" s="39"/>
      <c r="X1426" s="39"/>
      <c r="Y1426" s="39"/>
    </row>
    <row r="1427">
      <c r="A1427" s="353"/>
      <c r="B1427" s="352"/>
      <c r="C1427" s="352"/>
      <c r="D1427" s="352"/>
      <c r="E1427" s="302"/>
      <c r="N1427" s="302"/>
      <c r="S1427" s="326"/>
      <c r="T1427" s="39"/>
      <c r="U1427" s="39"/>
      <c r="V1427" s="39"/>
      <c r="W1427" s="39"/>
      <c r="X1427" s="39"/>
      <c r="Y1427" s="39"/>
    </row>
    <row r="1428">
      <c r="A1428" s="353"/>
      <c r="B1428" s="352"/>
      <c r="C1428" s="352"/>
      <c r="D1428" s="352"/>
      <c r="E1428" s="302"/>
      <c r="N1428" s="302"/>
      <c r="S1428" s="326"/>
      <c r="T1428" s="39"/>
      <c r="U1428" s="39"/>
      <c r="V1428" s="39"/>
      <c r="W1428" s="39"/>
      <c r="X1428" s="39"/>
      <c r="Y1428" s="39"/>
    </row>
    <row r="1429">
      <c r="A1429" s="353"/>
      <c r="B1429" s="352"/>
      <c r="C1429" s="352"/>
      <c r="D1429" s="352"/>
      <c r="E1429" s="302"/>
      <c r="N1429" s="302"/>
      <c r="S1429" s="326"/>
      <c r="T1429" s="39"/>
      <c r="U1429" s="39"/>
      <c r="V1429" s="39"/>
      <c r="W1429" s="39"/>
      <c r="X1429" s="39"/>
      <c r="Y1429" s="39"/>
    </row>
    <row r="1430">
      <c r="A1430" s="353"/>
      <c r="B1430" s="352"/>
      <c r="C1430" s="352"/>
      <c r="D1430" s="352"/>
      <c r="E1430" s="302"/>
      <c r="N1430" s="302"/>
      <c r="S1430" s="326"/>
      <c r="T1430" s="39"/>
      <c r="U1430" s="39"/>
      <c r="V1430" s="39"/>
      <c r="W1430" s="39"/>
      <c r="X1430" s="39"/>
      <c r="Y1430" s="39"/>
    </row>
    <row r="1431">
      <c r="A1431" s="353"/>
      <c r="B1431" s="352"/>
      <c r="C1431" s="352"/>
      <c r="D1431" s="352"/>
      <c r="E1431" s="302"/>
      <c r="N1431" s="302"/>
      <c r="S1431" s="326"/>
      <c r="T1431" s="39"/>
      <c r="U1431" s="39"/>
      <c r="V1431" s="39"/>
      <c r="W1431" s="39"/>
      <c r="X1431" s="39"/>
      <c r="Y1431" s="39"/>
    </row>
    <row r="1432">
      <c r="A1432" s="353"/>
      <c r="B1432" s="352"/>
      <c r="C1432" s="352"/>
      <c r="D1432" s="352"/>
      <c r="E1432" s="302"/>
      <c r="N1432" s="302"/>
      <c r="S1432" s="326"/>
      <c r="T1432" s="39"/>
      <c r="U1432" s="39"/>
      <c r="V1432" s="39"/>
      <c r="W1432" s="39"/>
      <c r="X1432" s="39"/>
      <c r="Y1432" s="39"/>
    </row>
    <row r="1433">
      <c r="A1433" s="353"/>
      <c r="B1433" s="352"/>
      <c r="C1433" s="352"/>
      <c r="D1433" s="352"/>
      <c r="E1433" s="302"/>
      <c r="N1433" s="302"/>
      <c r="S1433" s="326"/>
      <c r="T1433" s="39"/>
      <c r="U1433" s="39"/>
      <c r="V1433" s="39"/>
      <c r="W1433" s="39"/>
      <c r="X1433" s="39"/>
      <c r="Y1433" s="39"/>
    </row>
    <row r="1434">
      <c r="A1434" s="353"/>
      <c r="B1434" s="352"/>
      <c r="C1434" s="352"/>
      <c r="D1434" s="352"/>
      <c r="E1434" s="302"/>
      <c r="N1434" s="302"/>
      <c r="S1434" s="326"/>
      <c r="T1434" s="39"/>
      <c r="U1434" s="39"/>
      <c r="V1434" s="39"/>
      <c r="W1434" s="39"/>
      <c r="X1434" s="39"/>
      <c r="Y1434" s="39"/>
    </row>
    <row r="1435">
      <c r="A1435" s="353"/>
      <c r="B1435" s="352"/>
      <c r="C1435" s="352"/>
      <c r="D1435" s="352"/>
      <c r="E1435" s="302"/>
      <c r="N1435" s="302"/>
      <c r="S1435" s="326"/>
      <c r="T1435" s="39"/>
      <c r="U1435" s="39"/>
      <c r="V1435" s="39"/>
      <c r="W1435" s="39"/>
      <c r="X1435" s="39"/>
      <c r="Y1435" s="39"/>
    </row>
    <row r="1436">
      <c r="A1436" s="353"/>
      <c r="B1436" s="352"/>
      <c r="C1436" s="352"/>
      <c r="D1436" s="352"/>
      <c r="E1436" s="302"/>
      <c r="N1436" s="302"/>
      <c r="S1436" s="326"/>
      <c r="T1436" s="39"/>
      <c r="U1436" s="39"/>
      <c r="V1436" s="39"/>
      <c r="W1436" s="39"/>
      <c r="X1436" s="39"/>
      <c r="Y1436" s="39"/>
    </row>
    <row r="1437">
      <c r="A1437" s="353"/>
      <c r="B1437" s="352"/>
      <c r="C1437" s="352"/>
      <c r="D1437" s="352"/>
      <c r="E1437" s="302"/>
      <c r="N1437" s="302"/>
      <c r="S1437" s="326"/>
      <c r="T1437" s="39"/>
      <c r="U1437" s="39"/>
      <c r="V1437" s="39"/>
      <c r="W1437" s="39"/>
      <c r="X1437" s="39"/>
      <c r="Y1437" s="39"/>
    </row>
    <row r="1438">
      <c r="A1438" s="353"/>
      <c r="B1438" s="352"/>
      <c r="C1438" s="352"/>
      <c r="D1438" s="352"/>
      <c r="E1438" s="302"/>
      <c r="N1438" s="302"/>
      <c r="S1438" s="326"/>
      <c r="T1438" s="39"/>
      <c r="U1438" s="39"/>
      <c r="V1438" s="39"/>
      <c r="W1438" s="39"/>
      <c r="X1438" s="39"/>
      <c r="Y1438" s="39"/>
    </row>
    <row r="1439">
      <c r="A1439" s="353"/>
      <c r="B1439" s="352"/>
      <c r="C1439" s="352"/>
      <c r="D1439" s="352"/>
      <c r="E1439" s="302"/>
      <c r="N1439" s="302"/>
      <c r="S1439" s="326"/>
      <c r="T1439" s="39"/>
      <c r="U1439" s="39"/>
      <c r="V1439" s="39"/>
      <c r="W1439" s="39"/>
      <c r="X1439" s="39"/>
      <c r="Y1439" s="39"/>
    </row>
    <row r="1440">
      <c r="A1440" s="353"/>
      <c r="B1440" s="352"/>
      <c r="C1440" s="352"/>
      <c r="D1440" s="352"/>
      <c r="E1440" s="302"/>
      <c r="N1440" s="302"/>
      <c r="S1440" s="326"/>
      <c r="T1440" s="39"/>
      <c r="U1440" s="39"/>
      <c r="V1440" s="39"/>
      <c r="W1440" s="39"/>
      <c r="X1440" s="39"/>
      <c r="Y1440" s="39"/>
    </row>
    <row r="1441">
      <c r="A1441" s="353"/>
      <c r="B1441" s="352"/>
      <c r="C1441" s="352"/>
      <c r="D1441" s="352"/>
      <c r="E1441" s="302"/>
      <c r="N1441" s="302"/>
      <c r="S1441" s="326"/>
      <c r="T1441" s="39"/>
      <c r="U1441" s="39"/>
      <c r="V1441" s="39"/>
      <c r="W1441" s="39"/>
      <c r="X1441" s="39"/>
      <c r="Y1441" s="39"/>
    </row>
    <row r="1442">
      <c r="A1442" s="353"/>
      <c r="B1442" s="352"/>
      <c r="C1442" s="352"/>
      <c r="D1442" s="352"/>
      <c r="E1442" s="302"/>
      <c r="N1442" s="302"/>
      <c r="S1442" s="326"/>
      <c r="T1442" s="39"/>
      <c r="U1442" s="39"/>
      <c r="V1442" s="39"/>
      <c r="W1442" s="39"/>
      <c r="X1442" s="39"/>
      <c r="Y1442" s="39"/>
    </row>
    <row r="1443">
      <c r="A1443" s="353"/>
      <c r="B1443" s="352"/>
      <c r="C1443" s="352"/>
      <c r="D1443" s="352"/>
      <c r="E1443" s="302"/>
      <c r="N1443" s="302"/>
      <c r="S1443" s="326"/>
      <c r="T1443" s="39"/>
      <c r="U1443" s="39"/>
      <c r="V1443" s="39"/>
      <c r="W1443" s="39"/>
      <c r="X1443" s="39"/>
      <c r="Y1443" s="39"/>
    </row>
    <row r="1444">
      <c r="A1444" s="353"/>
      <c r="B1444" s="352"/>
      <c r="C1444" s="352"/>
      <c r="D1444" s="352"/>
      <c r="E1444" s="302"/>
      <c r="N1444" s="302"/>
      <c r="S1444" s="326"/>
      <c r="T1444" s="39"/>
      <c r="U1444" s="39"/>
      <c r="V1444" s="39"/>
      <c r="W1444" s="39"/>
      <c r="X1444" s="39"/>
      <c r="Y1444" s="39"/>
    </row>
    <row r="1445">
      <c r="A1445" s="353"/>
      <c r="B1445" s="352"/>
      <c r="C1445" s="352"/>
      <c r="D1445" s="352"/>
      <c r="E1445" s="302"/>
      <c r="N1445" s="302"/>
      <c r="S1445" s="326"/>
      <c r="T1445" s="39"/>
      <c r="U1445" s="39"/>
      <c r="V1445" s="39"/>
      <c r="W1445" s="39"/>
      <c r="X1445" s="39"/>
      <c r="Y1445" s="39"/>
    </row>
    <row r="1446">
      <c r="A1446" s="353"/>
      <c r="B1446" s="352"/>
      <c r="C1446" s="352"/>
      <c r="D1446" s="352"/>
      <c r="E1446" s="302"/>
      <c r="N1446" s="302"/>
      <c r="S1446" s="326"/>
      <c r="T1446" s="39"/>
      <c r="U1446" s="39"/>
      <c r="V1446" s="39"/>
      <c r="W1446" s="39"/>
      <c r="X1446" s="39"/>
      <c r="Y1446" s="39"/>
    </row>
    <row r="1447">
      <c r="A1447" s="353"/>
      <c r="B1447" s="352"/>
      <c r="C1447" s="352"/>
      <c r="D1447" s="352"/>
      <c r="E1447" s="302"/>
      <c r="N1447" s="302"/>
      <c r="S1447" s="326"/>
      <c r="T1447" s="39"/>
      <c r="U1447" s="39"/>
      <c r="V1447" s="39"/>
      <c r="W1447" s="39"/>
      <c r="X1447" s="39"/>
      <c r="Y1447" s="39"/>
    </row>
    <row r="1448">
      <c r="A1448" s="353"/>
      <c r="B1448" s="352"/>
      <c r="C1448" s="352"/>
      <c r="D1448" s="352"/>
      <c r="E1448" s="302"/>
      <c r="N1448" s="302"/>
      <c r="S1448" s="326"/>
      <c r="T1448" s="39"/>
      <c r="U1448" s="39"/>
      <c r="V1448" s="39"/>
      <c r="W1448" s="39"/>
      <c r="X1448" s="39"/>
      <c r="Y1448" s="39"/>
    </row>
    <row r="1449">
      <c r="A1449" s="353"/>
      <c r="B1449" s="352"/>
      <c r="C1449" s="352"/>
      <c r="D1449" s="352"/>
      <c r="E1449" s="302"/>
      <c r="N1449" s="302"/>
      <c r="S1449" s="326"/>
      <c r="T1449" s="39"/>
      <c r="U1449" s="39"/>
      <c r="V1449" s="39"/>
      <c r="W1449" s="39"/>
      <c r="X1449" s="39"/>
      <c r="Y1449" s="39"/>
    </row>
    <row r="1450">
      <c r="A1450" s="353"/>
      <c r="B1450" s="352"/>
      <c r="C1450" s="352"/>
      <c r="D1450" s="352"/>
      <c r="E1450" s="302"/>
      <c r="N1450" s="302"/>
      <c r="S1450" s="326"/>
      <c r="T1450" s="39"/>
      <c r="U1450" s="39"/>
      <c r="V1450" s="39"/>
      <c r="W1450" s="39"/>
      <c r="X1450" s="39"/>
      <c r="Y1450" s="39"/>
    </row>
    <row r="1451">
      <c r="A1451" s="353"/>
      <c r="B1451" s="352"/>
      <c r="C1451" s="352"/>
      <c r="D1451" s="352"/>
      <c r="E1451" s="302"/>
      <c r="N1451" s="302"/>
      <c r="S1451" s="326"/>
      <c r="T1451" s="39"/>
      <c r="U1451" s="39"/>
      <c r="V1451" s="39"/>
      <c r="W1451" s="39"/>
      <c r="X1451" s="39"/>
      <c r="Y1451" s="39"/>
    </row>
    <row r="1452">
      <c r="A1452" s="353"/>
      <c r="B1452" s="352"/>
      <c r="C1452" s="352"/>
      <c r="D1452" s="352"/>
      <c r="E1452" s="302"/>
      <c r="N1452" s="302"/>
      <c r="S1452" s="326"/>
      <c r="T1452" s="39"/>
      <c r="U1452" s="39"/>
      <c r="V1452" s="39"/>
      <c r="W1452" s="39"/>
      <c r="X1452" s="39"/>
      <c r="Y1452" s="39"/>
    </row>
    <row r="1453">
      <c r="A1453" s="353"/>
      <c r="B1453" s="352"/>
      <c r="C1453" s="352"/>
      <c r="D1453" s="352"/>
      <c r="E1453" s="302"/>
      <c r="N1453" s="302"/>
      <c r="S1453" s="326"/>
      <c r="T1453" s="39"/>
      <c r="U1453" s="39"/>
      <c r="V1453" s="39"/>
      <c r="W1453" s="39"/>
      <c r="X1453" s="39"/>
      <c r="Y1453" s="39"/>
    </row>
    <row r="1454">
      <c r="A1454" s="353"/>
      <c r="B1454" s="352"/>
      <c r="C1454" s="352"/>
      <c r="D1454" s="352"/>
      <c r="E1454" s="302"/>
      <c r="N1454" s="302"/>
      <c r="S1454" s="326"/>
      <c r="T1454" s="39"/>
      <c r="U1454" s="39"/>
      <c r="V1454" s="39"/>
      <c r="W1454" s="39"/>
      <c r="X1454" s="39"/>
      <c r="Y1454" s="39"/>
    </row>
    <row r="1455">
      <c r="A1455" s="353"/>
      <c r="B1455" s="352"/>
      <c r="C1455" s="352"/>
      <c r="D1455" s="352"/>
      <c r="E1455" s="302"/>
      <c r="N1455" s="302"/>
      <c r="S1455" s="326"/>
      <c r="T1455" s="39"/>
      <c r="U1455" s="39"/>
      <c r="V1455" s="39"/>
      <c r="W1455" s="39"/>
      <c r="X1455" s="39"/>
      <c r="Y1455" s="39"/>
    </row>
    <row r="1456">
      <c r="A1456" s="353"/>
      <c r="B1456" s="352"/>
      <c r="C1456" s="352"/>
      <c r="D1456" s="352"/>
      <c r="E1456" s="302"/>
      <c r="N1456" s="302"/>
      <c r="S1456" s="326"/>
      <c r="T1456" s="39"/>
      <c r="U1456" s="39"/>
      <c r="V1456" s="39"/>
      <c r="W1456" s="39"/>
      <c r="X1456" s="39"/>
      <c r="Y1456" s="39"/>
    </row>
    <row r="1457">
      <c r="A1457" s="353"/>
      <c r="B1457" s="352"/>
      <c r="C1457" s="352"/>
      <c r="D1457" s="352"/>
      <c r="E1457" s="302"/>
      <c r="N1457" s="302"/>
      <c r="S1457" s="326"/>
      <c r="T1457" s="39"/>
      <c r="U1457" s="39"/>
      <c r="V1457" s="39"/>
      <c r="W1457" s="39"/>
      <c r="X1457" s="39"/>
      <c r="Y1457" s="39"/>
    </row>
    <row r="1458">
      <c r="A1458" s="353"/>
      <c r="B1458" s="352"/>
      <c r="C1458" s="352"/>
      <c r="D1458" s="352"/>
      <c r="E1458" s="302"/>
      <c r="N1458" s="302"/>
      <c r="S1458" s="326"/>
      <c r="T1458" s="39"/>
      <c r="U1458" s="39"/>
      <c r="V1458" s="39"/>
      <c r="W1458" s="39"/>
      <c r="X1458" s="39"/>
      <c r="Y1458" s="39"/>
    </row>
    <row r="1459">
      <c r="A1459" s="353"/>
      <c r="B1459" s="352"/>
      <c r="C1459" s="352"/>
      <c r="D1459" s="352"/>
      <c r="E1459" s="302"/>
      <c r="N1459" s="302"/>
      <c r="S1459" s="326"/>
      <c r="T1459" s="39"/>
      <c r="U1459" s="39"/>
      <c r="V1459" s="39"/>
      <c r="W1459" s="39"/>
      <c r="X1459" s="39"/>
      <c r="Y1459" s="39"/>
    </row>
    <row r="1460">
      <c r="A1460" s="353"/>
      <c r="B1460" s="352"/>
      <c r="C1460" s="352"/>
      <c r="D1460" s="352"/>
      <c r="E1460" s="302"/>
      <c r="N1460" s="302"/>
      <c r="S1460" s="326"/>
      <c r="T1460" s="39"/>
      <c r="U1460" s="39"/>
      <c r="V1460" s="39"/>
      <c r="W1460" s="39"/>
      <c r="X1460" s="39"/>
      <c r="Y1460" s="39"/>
    </row>
    <row r="1461">
      <c r="A1461" s="353"/>
      <c r="B1461" s="352"/>
      <c r="C1461" s="352"/>
      <c r="D1461" s="352"/>
      <c r="E1461" s="302"/>
      <c r="N1461" s="302"/>
      <c r="S1461" s="326"/>
      <c r="T1461" s="39"/>
      <c r="U1461" s="39"/>
      <c r="V1461" s="39"/>
      <c r="W1461" s="39"/>
      <c r="X1461" s="39"/>
      <c r="Y1461" s="39"/>
    </row>
    <row r="1462">
      <c r="A1462" s="353"/>
      <c r="B1462" s="352"/>
      <c r="C1462" s="352"/>
      <c r="D1462" s="352"/>
      <c r="E1462" s="302"/>
      <c r="N1462" s="302"/>
      <c r="S1462" s="326"/>
      <c r="T1462" s="39"/>
      <c r="U1462" s="39"/>
      <c r="V1462" s="39"/>
      <c r="W1462" s="39"/>
      <c r="X1462" s="39"/>
      <c r="Y1462" s="39"/>
    </row>
    <row r="1463">
      <c r="A1463" s="353"/>
      <c r="B1463" s="352"/>
      <c r="C1463" s="352"/>
      <c r="D1463" s="352"/>
      <c r="E1463" s="302"/>
      <c r="N1463" s="302"/>
      <c r="S1463" s="326"/>
      <c r="T1463" s="39"/>
      <c r="U1463" s="39"/>
      <c r="V1463" s="39"/>
      <c r="W1463" s="39"/>
      <c r="X1463" s="39"/>
      <c r="Y1463" s="39"/>
    </row>
    <row r="1464">
      <c r="A1464" s="353"/>
      <c r="B1464" s="352"/>
      <c r="C1464" s="352"/>
      <c r="D1464" s="352"/>
      <c r="E1464" s="302"/>
      <c r="N1464" s="302"/>
      <c r="S1464" s="326"/>
      <c r="T1464" s="39"/>
      <c r="U1464" s="39"/>
      <c r="V1464" s="39"/>
      <c r="W1464" s="39"/>
      <c r="X1464" s="39"/>
      <c r="Y1464" s="39"/>
    </row>
    <row r="1465">
      <c r="A1465" s="353"/>
      <c r="B1465" s="352"/>
      <c r="C1465" s="352"/>
      <c r="D1465" s="352"/>
      <c r="E1465" s="302"/>
      <c r="N1465" s="302"/>
      <c r="S1465" s="326"/>
      <c r="T1465" s="39"/>
      <c r="U1465" s="39"/>
      <c r="V1465" s="39"/>
      <c r="W1465" s="39"/>
      <c r="X1465" s="39"/>
      <c r="Y1465" s="39"/>
    </row>
    <row r="1466">
      <c r="A1466" s="353"/>
      <c r="B1466" s="352"/>
      <c r="C1466" s="352"/>
      <c r="D1466" s="352"/>
      <c r="E1466" s="302"/>
      <c r="N1466" s="302"/>
      <c r="S1466" s="326"/>
      <c r="T1466" s="39"/>
      <c r="U1466" s="39"/>
      <c r="V1466" s="39"/>
      <c r="W1466" s="39"/>
      <c r="X1466" s="39"/>
      <c r="Y1466" s="39"/>
    </row>
    <row r="1467">
      <c r="A1467" s="353"/>
      <c r="B1467" s="352"/>
      <c r="C1467" s="352"/>
      <c r="D1467" s="352"/>
      <c r="E1467" s="302"/>
      <c r="N1467" s="302"/>
      <c r="S1467" s="326"/>
      <c r="T1467" s="39"/>
      <c r="U1467" s="39"/>
      <c r="V1467" s="39"/>
      <c r="W1467" s="39"/>
      <c r="X1467" s="39"/>
      <c r="Y1467" s="39"/>
    </row>
    <row r="1468">
      <c r="A1468" s="353"/>
      <c r="B1468" s="352"/>
      <c r="C1468" s="352"/>
      <c r="D1468" s="352"/>
      <c r="E1468" s="302"/>
      <c r="N1468" s="302"/>
      <c r="S1468" s="326"/>
      <c r="T1468" s="39"/>
      <c r="U1468" s="39"/>
      <c r="V1468" s="39"/>
      <c r="W1468" s="39"/>
      <c r="X1468" s="39"/>
      <c r="Y1468" s="39"/>
    </row>
    <row r="1469">
      <c r="A1469" s="353"/>
      <c r="B1469" s="352"/>
      <c r="C1469" s="352"/>
      <c r="D1469" s="352"/>
      <c r="E1469" s="302"/>
      <c r="N1469" s="302"/>
      <c r="S1469" s="326"/>
      <c r="T1469" s="39"/>
      <c r="U1469" s="39"/>
      <c r="V1469" s="39"/>
      <c r="W1469" s="39"/>
      <c r="X1469" s="39"/>
      <c r="Y1469" s="39"/>
    </row>
    <row r="1470">
      <c r="A1470" s="353"/>
      <c r="B1470" s="352"/>
      <c r="C1470" s="352"/>
      <c r="D1470" s="352"/>
      <c r="E1470" s="302"/>
      <c r="N1470" s="302"/>
      <c r="S1470" s="326"/>
      <c r="T1470" s="39"/>
      <c r="U1470" s="39"/>
      <c r="V1470" s="39"/>
      <c r="W1470" s="39"/>
      <c r="X1470" s="39"/>
      <c r="Y1470" s="39"/>
    </row>
    <row r="1471">
      <c r="A1471" s="353"/>
      <c r="B1471" s="352"/>
      <c r="C1471" s="352"/>
      <c r="D1471" s="352"/>
      <c r="E1471" s="302"/>
      <c r="N1471" s="302"/>
      <c r="S1471" s="326"/>
      <c r="T1471" s="39"/>
      <c r="U1471" s="39"/>
      <c r="V1471" s="39"/>
      <c r="W1471" s="39"/>
      <c r="X1471" s="39"/>
      <c r="Y1471" s="39"/>
    </row>
    <row r="1472">
      <c r="A1472" s="353"/>
      <c r="B1472" s="352"/>
      <c r="C1472" s="352"/>
      <c r="D1472" s="352"/>
      <c r="E1472" s="302"/>
      <c r="N1472" s="302"/>
      <c r="S1472" s="326"/>
      <c r="T1472" s="39"/>
      <c r="U1472" s="39"/>
      <c r="V1472" s="39"/>
      <c r="W1472" s="39"/>
      <c r="X1472" s="39"/>
      <c r="Y1472" s="39"/>
    </row>
    <row r="1473">
      <c r="A1473" s="353"/>
      <c r="B1473" s="352"/>
      <c r="C1473" s="352"/>
      <c r="D1473" s="352"/>
      <c r="E1473" s="302"/>
      <c r="N1473" s="302"/>
      <c r="S1473" s="326"/>
      <c r="T1473" s="39"/>
      <c r="U1473" s="39"/>
      <c r="V1473" s="39"/>
      <c r="W1473" s="39"/>
      <c r="X1473" s="39"/>
      <c r="Y1473" s="39"/>
    </row>
    <row r="1474">
      <c r="A1474" s="353"/>
      <c r="B1474" s="352"/>
      <c r="C1474" s="352"/>
      <c r="D1474" s="352"/>
      <c r="E1474" s="302"/>
      <c r="N1474" s="302"/>
      <c r="S1474" s="326"/>
      <c r="T1474" s="39"/>
      <c r="U1474" s="39"/>
      <c r="V1474" s="39"/>
      <c r="W1474" s="39"/>
      <c r="X1474" s="39"/>
      <c r="Y1474" s="39"/>
    </row>
    <row r="1475">
      <c r="A1475" s="353"/>
      <c r="B1475" s="352"/>
      <c r="C1475" s="352"/>
      <c r="D1475" s="352"/>
      <c r="E1475" s="302"/>
      <c r="N1475" s="302"/>
      <c r="S1475" s="326"/>
      <c r="T1475" s="39"/>
      <c r="U1475" s="39"/>
      <c r="V1475" s="39"/>
      <c r="W1475" s="39"/>
      <c r="X1475" s="39"/>
      <c r="Y1475" s="39"/>
    </row>
    <row r="1476">
      <c r="A1476" s="353"/>
      <c r="B1476" s="352"/>
      <c r="C1476" s="352"/>
      <c r="D1476" s="352"/>
      <c r="E1476" s="302"/>
      <c r="N1476" s="302"/>
      <c r="S1476" s="326"/>
      <c r="T1476" s="39"/>
      <c r="U1476" s="39"/>
      <c r="V1476" s="39"/>
      <c r="W1476" s="39"/>
      <c r="X1476" s="39"/>
      <c r="Y1476" s="39"/>
    </row>
    <row r="1477">
      <c r="A1477" s="353"/>
      <c r="B1477" s="352"/>
      <c r="C1477" s="352"/>
      <c r="D1477" s="352"/>
      <c r="E1477" s="302"/>
      <c r="N1477" s="302"/>
      <c r="S1477" s="326"/>
      <c r="T1477" s="39"/>
      <c r="U1477" s="39"/>
      <c r="V1477" s="39"/>
      <c r="W1477" s="39"/>
      <c r="X1477" s="39"/>
      <c r="Y1477" s="39"/>
    </row>
    <row r="1478">
      <c r="A1478" s="353"/>
      <c r="B1478" s="352"/>
      <c r="C1478" s="352"/>
      <c r="D1478" s="352"/>
      <c r="E1478" s="302"/>
      <c r="N1478" s="302"/>
      <c r="S1478" s="326"/>
      <c r="T1478" s="39"/>
      <c r="U1478" s="39"/>
      <c r="V1478" s="39"/>
      <c r="W1478" s="39"/>
      <c r="X1478" s="39"/>
      <c r="Y1478" s="39"/>
    </row>
    <row r="1479">
      <c r="A1479" s="353"/>
      <c r="B1479" s="352"/>
      <c r="C1479" s="352"/>
      <c r="D1479" s="352"/>
      <c r="E1479" s="302"/>
      <c r="N1479" s="302"/>
      <c r="S1479" s="326"/>
      <c r="T1479" s="39"/>
      <c r="U1479" s="39"/>
      <c r="V1479" s="39"/>
      <c r="W1479" s="39"/>
      <c r="X1479" s="39"/>
      <c r="Y1479" s="39"/>
    </row>
    <row r="1480">
      <c r="A1480" s="353"/>
      <c r="B1480" s="352"/>
      <c r="C1480" s="352"/>
      <c r="D1480" s="352"/>
      <c r="E1480" s="302"/>
      <c r="N1480" s="302"/>
      <c r="S1480" s="326"/>
      <c r="T1480" s="39"/>
      <c r="U1480" s="39"/>
      <c r="V1480" s="39"/>
      <c r="W1480" s="39"/>
      <c r="X1480" s="39"/>
      <c r="Y1480" s="39"/>
    </row>
    <row r="1481">
      <c r="A1481" s="353"/>
      <c r="B1481" s="352"/>
      <c r="C1481" s="352"/>
      <c r="D1481" s="352"/>
      <c r="E1481" s="302"/>
      <c r="N1481" s="302"/>
      <c r="S1481" s="326"/>
      <c r="T1481" s="39"/>
      <c r="U1481" s="39"/>
      <c r="V1481" s="39"/>
      <c r="W1481" s="39"/>
      <c r="X1481" s="39"/>
      <c r="Y1481" s="39"/>
    </row>
    <row r="1482">
      <c r="A1482" s="353"/>
      <c r="B1482" s="352"/>
      <c r="C1482" s="352"/>
      <c r="D1482" s="352"/>
      <c r="E1482" s="302"/>
      <c r="N1482" s="302"/>
      <c r="S1482" s="326"/>
      <c r="T1482" s="39"/>
      <c r="U1482" s="39"/>
      <c r="V1482" s="39"/>
      <c r="W1482" s="39"/>
      <c r="X1482" s="39"/>
      <c r="Y1482" s="39"/>
    </row>
    <row r="1483">
      <c r="A1483" s="353"/>
      <c r="B1483" s="352"/>
      <c r="C1483" s="352"/>
      <c r="D1483" s="352"/>
      <c r="E1483" s="302"/>
      <c r="N1483" s="302"/>
      <c r="S1483" s="326"/>
      <c r="T1483" s="39"/>
      <c r="U1483" s="39"/>
      <c r="V1483" s="39"/>
      <c r="W1483" s="39"/>
      <c r="X1483" s="39"/>
      <c r="Y1483" s="39"/>
    </row>
    <row r="1484">
      <c r="A1484" s="353"/>
      <c r="B1484" s="352"/>
      <c r="C1484" s="352"/>
      <c r="D1484" s="352"/>
      <c r="E1484" s="302"/>
      <c r="N1484" s="302"/>
      <c r="S1484" s="326"/>
      <c r="T1484" s="39"/>
      <c r="U1484" s="39"/>
      <c r="V1484" s="39"/>
      <c r="W1484" s="39"/>
      <c r="X1484" s="39"/>
      <c r="Y1484" s="39"/>
    </row>
    <row r="1485">
      <c r="A1485" s="353"/>
      <c r="B1485" s="352"/>
      <c r="C1485" s="352"/>
      <c r="D1485" s="352"/>
      <c r="E1485" s="302"/>
      <c r="N1485" s="302"/>
      <c r="S1485" s="326"/>
      <c r="T1485" s="39"/>
      <c r="U1485" s="39"/>
      <c r="V1485" s="39"/>
      <c r="W1485" s="39"/>
      <c r="X1485" s="39"/>
      <c r="Y1485" s="39"/>
    </row>
    <row r="1486">
      <c r="A1486" s="353"/>
      <c r="B1486" s="352"/>
      <c r="C1486" s="352"/>
      <c r="D1486" s="352"/>
      <c r="E1486" s="302"/>
      <c r="N1486" s="302"/>
      <c r="S1486" s="326"/>
      <c r="T1486" s="39"/>
      <c r="U1486" s="39"/>
      <c r="V1486" s="39"/>
      <c r="W1486" s="39"/>
      <c r="X1486" s="39"/>
      <c r="Y1486" s="39"/>
    </row>
    <row r="1487">
      <c r="A1487" s="353"/>
      <c r="B1487" s="352"/>
      <c r="C1487" s="352"/>
      <c r="D1487" s="352"/>
      <c r="E1487" s="302"/>
      <c r="N1487" s="302"/>
      <c r="S1487" s="326"/>
      <c r="T1487" s="39"/>
      <c r="U1487" s="39"/>
      <c r="V1487" s="39"/>
      <c r="W1487" s="39"/>
      <c r="X1487" s="39"/>
      <c r="Y1487" s="39"/>
    </row>
    <row r="1488">
      <c r="A1488" s="353"/>
      <c r="B1488" s="352"/>
      <c r="C1488" s="352"/>
      <c r="D1488" s="352"/>
      <c r="E1488" s="302"/>
      <c r="N1488" s="302"/>
      <c r="S1488" s="326"/>
      <c r="T1488" s="39"/>
      <c r="U1488" s="39"/>
      <c r="V1488" s="39"/>
      <c r="W1488" s="39"/>
      <c r="X1488" s="39"/>
      <c r="Y1488" s="39"/>
    </row>
    <row r="1489">
      <c r="A1489" s="353"/>
      <c r="B1489" s="352"/>
      <c r="C1489" s="352"/>
      <c r="D1489" s="352"/>
      <c r="E1489" s="302"/>
      <c r="N1489" s="302"/>
      <c r="S1489" s="326"/>
      <c r="T1489" s="39"/>
      <c r="U1489" s="39"/>
      <c r="V1489" s="39"/>
      <c r="W1489" s="39"/>
      <c r="X1489" s="39"/>
      <c r="Y1489" s="39"/>
    </row>
    <row r="1490">
      <c r="A1490" s="353"/>
      <c r="B1490" s="352"/>
      <c r="C1490" s="352"/>
      <c r="D1490" s="352"/>
      <c r="E1490" s="302"/>
      <c r="N1490" s="302"/>
      <c r="S1490" s="326"/>
      <c r="T1490" s="39"/>
      <c r="U1490" s="39"/>
      <c r="V1490" s="39"/>
      <c r="W1490" s="39"/>
      <c r="X1490" s="39"/>
      <c r="Y1490" s="39"/>
    </row>
    <row r="1491">
      <c r="A1491" s="353"/>
      <c r="B1491" s="352"/>
      <c r="C1491" s="352"/>
      <c r="D1491" s="352"/>
      <c r="E1491" s="302"/>
      <c r="N1491" s="302"/>
      <c r="S1491" s="326"/>
      <c r="T1491" s="39"/>
      <c r="U1491" s="39"/>
      <c r="V1491" s="39"/>
      <c r="W1491" s="39"/>
      <c r="X1491" s="39"/>
      <c r="Y1491" s="39"/>
    </row>
    <row r="1492">
      <c r="A1492" s="353"/>
      <c r="B1492" s="352"/>
      <c r="C1492" s="352"/>
      <c r="D1492" s="352"/>
      <c r="E1492" s="302"/>
      <c r="N1492" s="302"/>
      <c r="S1492" s="326"/>
      <c r="T1492" s="39"/>
      <c r="U1492" s="39"/>
      <c r="V1492" s="39"/>
      <c r="W1492" s="39"/>
      <c r="X1492" s="39"/>
      <c r="Y1492" s="39"/>
    </row>
    <row r="1493">
      <c r="A1493" s="353"/>
      <c r="B1493" s="352"/>
      <c r="C1493" s="352"/>
      <c r="D1493" s="352"/>
      <c r="E1493" s="302"/>
      <c r="N1493" s="302"/>
      <c r="S1493" s="326"/>
      <c r="T1493" s="39"/>
      <c r="U1493" s="39"/>
      <c r="V1493" s="39"/>
      <c r="W1493" s="39"/>
      <c r="X1493" s="39"/>
      <c r="Y1493" s="39"/>
    </row>
    <row r="1494">
      <c r="A1494" s="353"/>
      <c r="B1494" s="352"/>
      <c r="C1494" s="352"/>
      <c r="D1494" s="352"/>
      <c r="E1494" s="302"/>
      <c r="N1494" s="302"/>
      <c r="S1494" s="326"/>
      <c r="T1494" s="39"/>
      <c r="U1494" s="39"/>
      <c r="V1494" s="39"/>
      <c r="W1494" s="39"/>
      <c r="X1494" s="39"/>
      <c r="Y1494" s="39"/>
    </row>
    <row r="1495">
      <c r="A1495" s="353"/>
      <c r="B1495" s="352"/>
      <c r="C1495" s="352"/>
      <c r="D1495" s="352"/>
      <c r="E1495" s="302"/>
      <c r="N1495" s="302"/>
      <c r="S1495" s="326"/>
      <c r="T1495" s="39"/>
      <c r="U1495" s="39"/>
      <c r="V1495" s="39"/>
      <c r="W1495" s="39"/>
      <c r="X1495" s="39"/>
      <c r="Y1495" s="39"/>
    </row>
    <row r="1496">
      <c r="A1496" s="353"/>
      <c r="B1496" s="352"/>
      <c r="C1496" s="352"/>
      <c r="D1496" s="352"/>
      <c r="E1496" s="302"/>
      <c r="N1496" s="302"/>
      <c r="S1496" s="326"/>
      <c r="T1496" s="39"/>
      <c r="U1496" s="39"/>
      <c r="V1496" s="39"/>
      <c r="W1496" s="39"/>
      <c r="X1496" s="39"/>
      <c r="Y1496" s="39"/>
    </row>
    <row r="1497">
      <c r="A1497" s="353"/>
      <c r="B1497" s="352"/>
      <c r="C1497" s="352"/>
      <c r="D1497" s="352"/>
      <c r="E1497" s="302"/>
      <c r="N1497" s="302"/>
      <c r="S1497" s="326"/>
      <c r="T1497" s="39"/>
      <c r="U1497" s="39"/>
      <c r="V1497" s="39"/>
      <c r="W1497" s="39"/>
      <c r="X1497" s="39"/>
      <c r="Y1497" s="39"/>
    </row>
    <row r="1498">
      <c r="A1498" s="353"/>
      <c r="B1498" s="352"/>
      <c r="C1498" s="352"/>
      <c r="D1498" s="352"/>
      <c r="E1498" s="302"/>
      <c r="N1498" s="302"/>
      <c r="S1498" s="326"/>
      <c r="T1498" s="39"/>
      <c r="U1498" s="39"/>
      <c r="V1498" s="39"/>
      <c r="W1498" s="39"/>
      <c r="X1498" s="39"/>
      <c r="Y1498" s="39"/>
    </row>
    <row r="1499">
      <c r="A1499" s="353"/>
      <c r="B1499" s="352"/>
      <c r="C1499" s="352"/>
      <c r="D1499" s="352"/>
      <c r="E1499" s="302"/>
      <c r="N1499" s="302"/>
      <c r="S1499" s="326"/>
      <c r="T1499" s="39"/>
      <c r="U1499" s="39"/>
      <c r="V1499" s="39"/>
      <c r="W1499" s="39"/>
      <c r="X1499" s="39"/>
      <c r="Y1499" s="39"/>
    </row>
    <row r="1500">
      <c r="A1500" s="353"/>
      <c r="B1500" s="352"/>
      <c r="C1500" s="352"/>
      <c r="D1500" s="352"/>
      <c r="E1500" s="302"/>
      <c r="N1500" s="302"/>
      <c r="S1500" s="326"/>
      <c r="T1500" s="39"/>
      <c r="U1500" s="39"/>
      <c r="V1500" s="39"/>
      <c r="W1500" s="39"/>
      <c r="X1500" s="39"/>
      <c r="Y1500" s="39"/>
    </row>
    <row r="1501">
      <c r="A1501" s="353"/>
      <c r="B1501" s="352"/>
      <c r="C1501" s="352"/>
      <c r="D1501" s="352"/>
      <c r="E1501" s="302"/>
      <c r="N1501" s="302"/>
      <c r="S1501" s="326"/>
      <c r="T1501" s="39"/>
      <c r="U1501" s="39"/>
      <c r="V1501" s="39"/>
      <c r="W1501" s="39"/>
      <c r="X1501" s="39"/>
      <c r="Y1501" s="39"/>
    </row>
    <row r="1502">
      <c r="A1502" s="353"/>
      <c r="B1502" s="352"/>
      <c r="C1502" s="352"/>
      <c r="D1502" s="352"/>
      <c r="E1502" s="302"/>
      <c r="N1502" s="302"/>
      <c r="S1502" s="326"/>
      <c r="T1502" s="39"/>
      <c r="U1502" s="39"/>
      <c r="V1502" s="39"/>
      <c r="W1502" s="39"/>
      <c r="X1502" s="39"/>
      <c r="Y1502" s="39"/>
    </row>
    <row r="1503">
      <c r="A1503" s="353"/>
      <c r="B1503" s="352"/>
      <c r="C1503" s="352"/>
      <c r="D1503" s="352"/>
      <c r="E1503" s="302"/>
      <c r="N1503" s="302"/>
      <c r="S1503" s="326"/>
      <c r="T1503" s="39"/>
      <c r="U1503" s="39"/>
      <c r="V1503" s="39"/>
      <c r="W1503" s="39"/>
      <c r="X1503" s="39"/>
      <c r="Y1503" s="39"/>
    </row>
    <row r="1504">
      <c r="A1504" s="353"/>
      <c r="B1504" s="352"/>
      <c r="C1504" s="352"/>
      <c r="D1504" s="352"/>
      <c r="E1504" s="302"/>
      <c r="N1504" s="302"/>
      <c r="S1504" s="326"/>
      <c r="T1504" s="39"/>
      <c r="U1504" s="39"/>
      <c r="V1504" s="39"/>
      <c r="W1504" s="39"/>
      <c r="X1504" s="39"/>
      <c r="Y1504" s="39"/>
    </row>
    <row r="1505">
      <c r="A1505" s="353"/>
      <c r="B1505" s="352"/>
      <c r="C1505" s="352"/>
      <c r="D1505" s="352"/>
      <c r="E1505" s="302"/>
      <c r="N1505" s="302"/>
      <c r="S1505" s="326"/>
      <c r="T1505" s="39"/>
      <c r="U1505" s="39"/>
      <c r="V1505" s="39"/>
      <c r="W1505" s="39"/>
      <c r="X1505" s="39"/>
      <c r="Y1505" s="39"/>
    </row>
    <row r="1506">
      <c r="A1506" s="353"/>
      <c r="B1506" s="352"/>
      <c r="C1506" s="352"/>
      <c r="D1506" s="352"/>
      <c r="E1506" s="302"/>
      <c r="N1506" s="302"/>
      <c r="S1506" s="326"/>
      <c r="T1506" s="39"/>
      <c r="U1506" s="39"/>
      <c r="V1506" s="39"/>
      <c r="W1506" s="39"/>
      <c r="X1506" s="39"/>
      <c r="Y1506" s="39"/>
    </row>
    <row r="1507">
      <c r="A1507" s="353"/>
      <c r="B1507" s="352"/>
      <c r="C1507" s="352"/>
      <c r="D1507" s="352"/>
      <c r="E1507" s="302"/>
      <c r="N1507" s="302"/>
      <c r="S1507" s="326"/>
      <c r="T1507" s="39"/>
      <c r="U1507" s="39"/>
      <c r="V1507" s="39"/>
      <c r="W1507" s="39"/>
      <c r="X1507" s="39"/>
      <c r="Y1507" s="39"/>
    </row>
    <row r="1508">
      <c r="A1508" s="353"/>
      <c r="B1508" s="352"/>
      <c r="C1508" s="352"/>
      <c r="D1508" s="352"/>
      <c r="E1508" s="302"/>
      <c r="N1508" s="302"/>
      <c r="S1508" s="326"/>
      <c r="T1508" s="39"/>
      <c r="U1508" s="39"/>
      <c r="V1508" s="39"/>
      <c r="W1508" s="39"/>
      <c r="X1508" s="39"/>
      <c r="Y1508" s="39"/>
    </row>
    <row r="1509">
      <c r="A1509" s="353"/>
      <c r="B1509" s="352"/>
      <c r="C1509" s="352"/>
      <c r="D1509" s="352"/>
      <c r="E1509" s="302"/>
      <c r="N1509" s="302"/>
      <c r="S1509" s="326"/>
      <c r="T1509" s="39"/>
      <c r="U1509" s="39"/>
      <c r="V1509" s="39"/>
      <c r="W1509" s="39"/>
      <c r="X1509" s="39"/>
      <c r="Y1509" s="39"/>
    </row>
    <row r="1510">
      <c r="A1510" s="353"/>
      <c r="B1510" s="352"/>
      <c r="C1510" s="352"/>
      <c r="D1510" s="352"/>
      <c r="E1510" s="302"/>
      <c r="N1510" s="302"/>
      <c r="S1510" s="326"/>
      <c r="T1510" s="39"/>
      <c r="U1510" s="39"/>
      <c r="V1510" s="39"/>
      <c r="W1510" s="39"/>
      <c r="X1510" s="39"/>
      <c r="Y1510" s="39"/>
    </row>
    <row r="1511">
      <c r="A1511" s="353"/>
      <c r="B1511" s="352"/>
      <c r="C1511" s="352"/>
      <c r="D1511" s="352"/>
      <c r="E1511" s="302"/>
      <c r="N1511" s="302"/>
      <c r="S1511" s="326"/>
      <c r="T1511" s="39"/>
      <c r="U1511" s="39"/>
      <c r="V1511" s="39"/>
      <c r="W1511" s="39"/>
      <c r="X1511" s="39"/>
      <c r="Y1511" s="39"/>
    </row>
    <row r="1512">
      <c r="A1512" s="353"/>
      <c r="B1512" s="352"/>
      <c r="C1512" s="352"/>
      <c r="D1512" s="352"/>
      <c r="E1512" s="302"/>
      <c r="N1512" s="302"/>
      <c r="S1512" s="326"/>
      <c r="T1512" s="39"/>
      <c r="U1512" s="39"/>
      <c r="V1512" s="39"/>
      <c r="W1512" s="39"/>
      <c r="X1512" s="39"/>
      <c r="Y1512" s="39"/>
    </row>
    <row r="1513">
      <c r="A1513" s="353"/>
      <c r="B1513" s="352"/>
      <c r="C1513" s="352"/>
      <c r="D1513" s="352"/>
      <c r="E1513" s="302"/>
      <c r="N1513" s="302"/>
      <c r="S1513" s="326"/>
      <c r="T1513" s="39"/>
      <c r="U1513" s="39"/>
      <c r="V1513" s="39"/>
      <c r="W1513" s="39"/>
      <c r="X1513" s="39"/>
      <c r="Y1513" s="39"/>
    </row>
    <row r="1514">
      <c r="A1514" s="353"/>
      <c r="B1514" s="352"/>
      <c r="C1514" s="352"/>
      <c r="D1514" s="352"/>
      <c r="E1514" s="302"/>
      <c r="N1514" s="302"/>
      <c r="S1514" s="326"/>
      <c r="T1514" s="39"/>
      <c r="U1514" s="39"/>
      <c r="V1514" s="39"/>
      <c r="W1514" s="39"/>
      <c r="X1514" s="39"/>
      <c r="Y1514" s="39"/>
    </row>
    <row r="1515">
      <c r="A1515" s="353"/>
      <c r="B1515" s="352"/>
      <c r="C1515" s="352"/>
      <c r="D1515" s="352"/>
      <c r="E1515" s="302"/>
      <c r="N1515" s="302"/>
      <c r="S1515" s="326"/>
      <c r="T1515" s="39"/>
      <c r="U1515" s="39"/>
      <c r="V1515" s="39"/>
      <c r="W1515" s="39"/>
      <c r="X1515" s="39"/>
      <c r="Y1515" s="39"/>
    </row>
    <row r="1516">
      <c r="A1516" s="353"/>
      <c r="B1516" s="352"/>
      <c r="C1516" s="352"/>
      <c r="D1516" s="352"/>
      <c r="E1516" s="302"/>
      <c r="N1516" s="302"/>
      <c r="S1516" s="326"/>
      <c r="T1516" s="39"/>
      <c r="U1516" s="39"/>
      <c r="V1516" s="39"/>
      <c r="W1516" s="39"/>
      <c r="X1516" s="39"/>
      <c r="Y1516" s="39"/>
    </row>
    <row r="1517">
      <c r="A1517" s="353"/>
      <c r="B1517" s="352"/>
      <c r="C1517" s="352"/>
      <c r="D1517" s="352"/>
      <c r="E1517" s="302"/>
      <c r="N1517" s="302"/>
      <c r="S1517" s="326"/>
      <c r="T1517" s="39"/>
      <c r="U1517" s="39"/>
      <c r="V1517" s="39"/>
      <c r="W1517" s="39"/>
      <c r="X1517" s="39"/>
      <c r="Y1517" s="39"/>
    </row>
    <row r="1518">
      <c r="A1518" s="353"/>
      <c r="B1518" s="352"/>
      <c r="C1518" s="352"/>
      <c r="D1518" s="352"/>
      <c r="E1518" s="302"/>
      <c r="N1518" s="302"/>
      <c r="S1518" s="326"/>
      <c r="T1518" s="39"/>
      <c r="U1518" s="39"/>
      <c r="V1518" s="39"/>
      <c r="W1518" s="39"/>
      <c r="X1518" s="39"/>
      <c r="Y1518" s="39"/>
    </row>
    <row r="1519">
      <c r="A1519" s="353"/>
      <c r="B1519" s="352"/>
      <c r="C1519" s="352"/>
      <c r="D1519" s="352"/>
      <c r="E1519" s="302"/>
      <c r="N1519" s="302"/>
      <c r="S1519" s="326"/>
      <c r="T1519" s="39"/>
      <c r="U1519" s="39"/>
      <c r="V1519" s="39"/>
      <c r="W1519" s="39"/>
      <c r="X1519" s="39"/>
      <c r="Y1519" s="39"/>
    </row>
    <row r="1520">
      <c r="A1520" s="353"/>
      <c r="B1520" s="352"/>
      <c r="C1520" s="352"/>
      <c r="D1520" s="352"/>
      <c r="E1520" s="302"/>
      <c r="N1520" s="302"/>
      <c r="S1520" s="326"/>
      <c r="T1520" s="39"/>
      <c r="U1520" s="39"/>
      <c r="V1520" s="39"/>
      <c r="W1520" s="39"/>
      <c r="X1520" s="39"/>
      <c r="Y1520" s="39"/>
    </row>
    <row r="1521">
      <c r="A1521" s="353"/>
      <c r="B1521" s="352"/>
      <c r="C1521" s="352"/>
      <c r="D1521" s="352"/>
      <c r="E1521" s="302"/>
      <c r="N1521" s="302"/>
      <c r="S1521" s="326"/>
      <c r="T1521" s="39"/>
      <c r="U1521" s="39"/>
      <c r="V1521" s="39"/>
      <c r="W1521" s="39"/>
      <c r="X1521" s="39"/>
      <c r="Y1521" s="39"/>
    </row>
    <row r="1522">
      <c r="A1522" s="353"/>
      <c r="B1522" s="352"/>
      <c r="C1522" s="352"/>
      <c r="D1522" s="352"/>
      <c r="E1522" s="302"/>
      <c r="N1522" s="302"/>
      <c r="S1522" s="326"/>
      <c r="T1522" s="39"/>
      <c r="U1522" s="39"/>
      <c r="V1522" s="39"/>
      <c r="W1522" s="39"/>
      <c r="X1522" s="39"/>
      <c r="Y1522" s="39"/>
    </row>
    <row r="1523">
      <c r="A1523" s="353"/>
      <c r="B1523" s="352"/>
      <c r="C1523" s="352"/>
      <c r="D1523" s="352"/>
      <c r="E1523" s="302"/>
      <c r="N1523" s="302"/>
      <c r="S1523" s="326"/>
      <c r="T1523" s="39"/>
      <c r="U1523" s="39"/>
      <c r="V1523" s="39"/>
      <c r="W1523" s="39"/>
      <c r="X1523" s="39"/>
      <c r="Y1523" s="39"/>
    </row>
    <row r="1524">
      <c r="A1524" s="353"/>
      <c r="B1524" s="352"/>
      <c r="C1524" s="352"/>
      <c r="D1524" s="352"/>
      <c r="E1524" s="302"/>
      <c r="N1524" s="302"/>
      <c r="S1524" s="326"/>
      <c r="T1524" s="39"/>
      <c r="U1524" s="39"/>
      <c r="V1524" s="39"/>
      <c r="W1524" s="39"/>
      <c r="X1524" s="39"/>
      <c r="Y1524" s="39"/>
    </row>
    <row r="1525">
      <c r="A1525" s="353"/>
      <c r="B1525" s="352"/>
      <c r="C1525" s="352"/>
      <c r="D1525" s="352"/>
      <c r="E1525" s="302"/>
      <c r="N1525" s="302"/>
      <c r="S1525" s="326"/>
      <c r="T1525" s="39"/>
      <c r="U1525" s="39"/>
      <c r="V1525" s="39"/>
      <c r="W1525" s="39"/>
      <c r="X1525" s="39"/>
      <c r="Y1525" s="39"/>
    </row>
    <row r="1526">
      <c r="A1526" s="353"/>
      <c r="B1526" s="352"/>
      <c r="C1526" s="352"/>
      <c r="D1526" s="352"/>
      <c r="E1526" s="302"/>
      <c r="N1526" s="302"/>
      <c r="S1526" s="326"/>
      <c r="T1526" s="39"/>
      <c r="U1526" s="39"/>
      <c r="V1526" s="39"/>
      <c r="W1526" s="39"/>
      <c r="X1526" s="39"/>
      <c r="Y1526" s="39"/>
    </row>
    <row r="1527">
      <c r="A1527" s="353"/>
      <c r="B1527" s="352"/>
      <c r="C1527" s="352"/>
      <c r="D1527" s="352"/>
      <c r="E1527" s="302"/>
      <c r="N1527" s="302"/>
      <c r="S1527" s="326"/>
      <c r="T1527" s="39"/>
      <c r="U1527" s="39"/>
      <c r="V1527" s="39"/>
      <c r="W1527" s="39"/>
      <c r="X1527" s="39"/>
      <c r="Y1527" s="39"/>
    </row>
    <row r="1528">
      <c r="A1528" s="353"/>
      <c r="B1528" s="352"/>
      <c r="C1528" s="352"/>
      <c r="D1528" s="352"/>
      <c r="E1528" s="302"/>
      <c r="N1528" s="302"/>
      <c r="S1528" s="326"/>
      <c r="T1528" s="39"/>
      <c r="U1528" s="39"/>
      <c r="V1528" s="39"/>
      <c r="W1528" s="39"/>
      <c r="X1528" s="39"/>
      <c r="Y1528" s="39"/>
    </row>
    <row r="1529">
      <c r="A1529" s="353"/>
      <c r="B1529" s="352"/>
      <c r="C1529" s="352"/>
      <c r="D1529" s="352"/>
      <c r="E1529" s="302"/>
      <c r="N1529" s="302"/>
      <c r="S1529" s="326"/>
      <c r="T1529" s="39"/>
      <c r="U1529" s="39"/>
      <c r="V1529" s="39"/>
      <c r="W1529" s="39"/>
      <c r="X1529" s="39"/>
      <c r="Y1529" s="39"/>
    </row>
    <row r="1530">
      <c r="A1530" s="353"/>
      <c r="B1530" s="352"/>
      <c r="C1530" s="352"/>
      <c r="D1530" s="352"/>
      <c r="E1530" s="302"/>
      <c r="N1530" s="302"/>
      <c r="S1530" s="326"/>
      <c r="T1530" s="39"/>
      <c r="U1530" s="39"/>
      <c r="V1530" s="39"/>
      <c r="W1530" s="39"/>
      <c r="X1530" s="39"/>
      <c r="Y1530" s="39"/>
    </row>
    <row r="1531">
      <c r="A1531" s="353"/>
      <c r="B1531" s="352"/>
      <c r="C1531" s="352"/>
      <c r="D1531" s="352"/>
      <c r="E1531" s="302"/>
      <c r="N1531" s="302"/>
      <c r="S1531" s="326"/>
      <c r="T1531" s="39"/>
      <c r="U1531" s="39"/>
      <c r="V1531" s="39"/>
      <c r="W1531" s="39"/>
      <c r="X1531" s="39"/>
      <c r="Y1531" s="39"/>
    </row>
    <row r="1532">
      <c r="A1532" s="353"/>
      <c r="B1532" s="352"/>
      <c r="C1532" s="352"/>
      <c r="D1532" s="352"/>
      <c r="E1532" s="302"/>
      <c r="N1532" s="302"/>
      <c r="S1532" s="326"/>
      <c r="T1532" s="39"/>
      <c r="U1532" s="39"/>
      <c r="V1532" s="39"/>
      <c r="W1532" s="39"/>
      <c r="X1532" s="39"/>
      <c r="Y1532" s="39"/>
    </row>
    <row r="1533">
      <c r="A1533" s="353"/>
      <c r="B1533" s="352"/>
      <c r="C1533" s="352"/>
      <c r="D1533" s="352"/>
      <c r="E1533" s="302"/>
      <c r="N1533" s="302"/>
      <c r="S1533" s="326"/>
      <c r="T1533" s="39"/>
      <c r="U1533" s="39"/>
      <c r="V1533" s="39"/>
      <c r="W1533" s="39"/>
      <c r="X1533" s="39"/>
      <c r="Y1533" s="39"/>
    </row>
    <row r="1534">
      <c r="A1534" s="353"/>
      <c r="B1534" s="352"/>
      <c r="C1534" s="352"/>
      <c r="D1534" s="352"/>
      <c r="E1534" s="302"/>
      <c r="N1534" s="302"/>
      <c r="S1534" s="326"/>
      <c r="T1534" s="39"/>
      <c r="U1534" s="39"/>
      <c r="V1534" s="39"/>
      <c r="W1534" s="39"/>
      <c r="X1534" s="39"/>
      <c r="Y1534" s="39"/>
    </row>
    <row r="1535">
      <c r="A1535" s="353"/>
      <c r="B1535" s="352"/>
      <c r="C1535" s="352"/>
      <c r="D1535" s="352"/>
      <c r="E1535" s="302"/>
      <c r="N1535" s="302"/>
      <c r="S1535" s="326"/>
      <c r="T1535" s="39"/>
      <c r="U1535" s="39"/>
      <c r="V1535" s="39"/>
      <c r="W1535" s="39"/>
      <c r="X1535" s="39"/>
      <c r="Y1535" s="39"/>
    </row>
    <row r="1536">
      <c r="A1536" s="353"/>
      <c r="B1536" s="352"/>
      <c r="C1536" s="352"/>
      <c r="D1536" s="352"/>
      <c r="E1536" s="302"/>
      <c r="N1536" s="302"/>
      <c r="S1536" s="326"/>
      <c r="T1536" s="39"/>
      <c r="U1536" s="39"/>
      <c r="V1536" s="39"/>
      <c r="W1536" s="39"/>
      <c r="X1536" s="39"/>
      <c r="Y1536" s="39"/>
    </row>
    <row r="1537">
      <c r="A1537" s="353"/>
      <c r="B1537" s="352"/>
      <c r="C1537" s="352"/>
      <c r="D1537" s="352"/>
      <c r="E1537" s="302"/>
      <c r="N1537" s="302"/>
      <c r="S1537" s="326"/>
      <c r="T1537" s="39"/>
      <c r="U1537" s="39"/>
      <c r="V1537" s="39"/>
      <c r="W1537" s="39"/>
      <c r="X1537" s="39"/>
      <c r="Y1537" s="39"/>
    </row>
    <row r="1538">
      <c r="A1538" s="353"/>
      <c r="B1538" s="352"/>
      <c r="C1538" s="352"/>
      <c r="D1538" s="352"/>
      <c r="E1538" s="302"/>
      <c r="N1538" s="302"/>
      <c r="S1538" s="326"/>
      <c r="T1538" s="39"/>
      <c r="U1538" s="39"/>
      <c r="V1538" s="39"/>
      <c r="W1538" s="39"/>
      <c r="X1538" s="39"/>
      <c r="Y1538" s="39"/>
    </row>
    <row r="1539">
      <c r="A1539" s="353"/>
      <c r="B1539" s="352"/>
      <c r="C1539" s="352"/>
      <c r="D1539" s="352"/>
      <c r="E1539" s="302"/>
      <c r="N1539" s="302"/>
      <c r="S1539" s="326"/>
      <c r="T1539" s="39"/>
      <c r="U1539" s="39"/>
      <c r="V1539" s="39"/>
      <c r="W1539" s="39"/>
      <c r="X1539" s="39"/>
      <c r="Y1539" s="39"/>
    </row>
    <row r="1540">
      <c r="A1540" s="353"/>
      <c r="B1540" s="352"/>
      <c r="C1540" s="352"/>
      <c r="D1540" s="352"/>
      <c r="E1540" s="302"/>
      <c r="N1540" s="302"/>
      <c r="S1540" s="326"/>
      <c r="T1540" s="39"/>
      <c r="U1540" s="39"/>
      <c r="V1540" s="39"/>
      <c r="W1540" s="39"/>
      <c r="X1540" s="39"/>
      <c r="Y1540" s="39"/>
    </row>
    <row r="1541">
      <c r="A1541" s="353"/>
      <c r="B1541" s="352"/>
      <c r="C1541" s="352"/>
      <c r="D1541" s="352"/>
      <c r="E1541" s="302"/>
      <c r="N1541" s="302"/>
      <c r="S1541" s="326"/>
      <c r="T1541" s="39"/>
      <c r="U1541" s="39"/>
      <c r="V1541" s="39"/>
      <c r="W1541" s="39"/>
      <c r="X1541" s="39"/>
      <c r="Y1541" s="39"/>
    </row>
    <row r="1542">
      <c r="A1542" s="353"/>
      <c r="B1542" s="352"/>
      <c r="C1542" s="352"/>
      <c r="D1542" s="352"/>
      <c r="E1542" s="302"/>
      <c r="N1542" s="302"/>
      <c r="S1542" s="326"/>
      <c r="T1542" s="39"/>
      <c r="U1542" s="39"/>
      <c r="V1542" s="39"/>
      <c r="W1542" s="39"/>
      <c r="X1542" s="39"/>
      <c r="Y1542" s="39"/>
    </row>
    <row r="1543">
      <c r="A1543" s="353"/>
      <c r="B1543" s="352"/>
      <c r="C1543" s="352"/>
      <c r="D1543" s="352"/>
      <c r="E1543" s="302"/>
      <c r="N1543" s="302"/>
      <c r="S1543" s="326"/>
      <c r="T1543" s="39"/>
      <c r="U1543" s="39"/>
      <c r="V1543" s="39"/>
      <c r="W1543" s="39"/>
      <c r="X1543" s="39"/>
      <c r="Y1543" s="39"/>
    </row>
    <row r="1544">
      <c r="A1544" s="353"/>
      <c r="B1544" s="352"/>
      <c r="C1544" s="352"/>
      <c r="D1544" s="352"/>
      <c r="E1544" s="302"/>
      <c r="N1544" s="302"/>
      <c r="S1544" s="326"/>
      <c r="T1544" s="39"/>
      <c r="U1544" s="39"/>
      <c r="V1544" s="39"/>
      <c r="W1544" s="39"/>
      <c r="X1544" s="39"/>
      <c r="Y1544" s="39"/>
    </row>
    <row r="1545">
      <c r="A1545" s="353"/>
      <c r="B1545" s="352"/>
      <c r="C1545" s="352"/>
      <c r="D1545" s="352"/>
      <c r="E1545" s="302"/>
      <c r="N1545" s="302"/>
      <c r="S1545" s="326"/>
      <c r="T1545" s="39"/>
      <c r="U1545" s="39"/>
      <c r="V1545" s="39"/>
      <c r="W1545" s="39"/>
      <c r="X1545" s="39"/>
      <c r="Y1545" s="39"/>
    </row>
    <row r="1546">
      <c r="A1546" s="353"/>
      <c r="B1546" s="352"/>
      <c r="C1546" s="352"/>
      <c r="D1546" s="352"/>
      <c r="E1546" s="302"/>
      <c r="N1546" s="302"/>
      <c r="S1546" s="326"/>
      <c r="T1546" s="39"/>
      <c r="U1546" s="39"/>
      <c r="V1546" s="39"/>
      <c r="W1546" s="39"/>
      <c r="X1546" s="39"/>
      <c r="Y1546" s="39"/>
    </row>
    <row r="1547">
      <c r="A1547" s="353"/>
      <c r="B1547" s="352"/>
      <c r="C1547" s="352"/>
      <c r="D1547" s="352"/>
      <c r="E1547" s="302"/>
      <c r="N1547" s="302"/>
      <c r="S1547" s="326"/>
      <c r="T1547" s="39"/>
      <c r="U1547" s="39"/>
      <c r="V1547" s="39"/>
      <c r="W1547" s="39"/>
      <c r="X1547" s="39"/>
      <c r="Y1547" s="39"/>
    </row>
    <row r="1548">
      <c r="A1548" s="353"/>
      <c r="B1548" s="352"/>
      <c r="C1548" s="352"/>
      <c r="D1548" s="352"/>
      <c r="E1548" s="302"/>
      <c r="N1548" s="302"/>
      <c r="S1548" s="326"/>
      <c r="T1548" s="39"/>
      <c r="U1548" s="39"/>
      <c r="V1548" s="39"/>
      <c r="W1548" s="39"/>
      <c r="X1548" s="39"/>
      <c r="Y1548" s="39"/>
    </row>
    <row r="1549">
      <c r="A1549" s="353"/>
      <c r="B1549" s="352"/>
      <c r="C1549" s="352"/>
      <c r="D1549" s="352"/>
      <c r="E1549" s="302"/>
      <c r="N1549" s="302"/>
      <c r="S1549" s="326"/>
      <c r="T1549" s="39"/>
      <c r="U1549" s="39"/>
      <c r="V1549" s="39"/>
      <c r="W1549" s="39"/>
      <c r="X1549" s="39"/>
      <c r="Y1549" s="39"/>
    </row>
    <row r="1550">
      <c r="A1550" s="353"/>
      <c r="B1550" s="352"/>
      <c r="C1550" s="352"/>
      <c r="D1550" s="352"/>
      <c r="E1550" s="302"/>
      <c r="N1550" s="302"/>
      <c r="S1550" s="326"/>
      <c r="T1550" s="39"/>
      <c r="U1550" s="39"/>
      <c r="V1550" s="39"/>
      <c r="W1550" s="39"/>
      <c r="X1550" s="39"/>
      <c r="Y1550" s="39"/>
    </row>
    <row r="1551">
      <c r="A1551" s="353"/>
      <c r="B1551" s="352"/>
      <c r="C1551" s="352"/>
      <c r="D1551" s="352"/>
      <c r="E1551" s="302"/>
      <c r="N1551" s="302"/>
      <c r="S1551" s="326"/>
      <c r="T1551" s="39"/>
      <c r="U1551" s="39"/>
      <c r="V1551" s="39"/>
      <c r="W1551" s="39"/>
      <c r="X1551" s="39"/>
      <c r="Y1551" s="39"/>
    </row>
    <row r="1552">
      <c r="A1552" s="353"/>
      <c r="B1552" s="352"/>
      <c r="C1552" s="352"/>
      <c r="D1552" s="352"/>
      <c r="E1552" s="302"/>
      <c r="N1552" s="302"/>
      <c r="S1552" s="326"/>
      <c r="T1552" s="39"/>
      <c r="U1552" s="39"/>
      <c r="V1552" s="39"/>
      <c r="W1552" s="39"/>
      <c r="X1552" s="39"/>
      <c r="Y1552" s="39"/>
    </row>
    <row r="1553">
      <c r="A1553" s="353"/>
      <c r="B1553" s="352"/>
      <c r="C1553" s="352"/>
      <c r="D1553" s="352"/>
      <c r="E1553" s="302"/>
      <c r="N1553" s="302"/>
      <c r="S1553" s="326"/>
      <c r="T1553" s="39"/>
      <c r="U1553" s="39"/>
      <c r="V1553" s="39"/>
      <c r="W1553" s="39"/>
      <c r="X1553" s="39"/>
      <c r="Y1553" s="39"/>
    </row>
    <row r="1554">
      <c r="A1554" s="353"/>
      <c r="B1554" s="352"/>
      <c r="C1554" s="352"/>
      <c r="D1554" s="352"/>
      <c r="E1554" s="302"/>
      <c r="N1554" s="302"/>
      <c r="S1554" s="326"/>
      <c r="T1554" s="39"/>
      <c r="U1554" s="39"/>
      <c r="V1554" s="39"/>
      <c r="W1554" s="39"/>
      <c r="X1554" s="39"/>
      <c r="Y1554" s="39"/>
    </row>
    <row r="1555">
      <c r="A1555" s="353"/>
      <c r="B1555" s="352"/>
      <c r="C1555" s="352"/>
      <c r="D1555" s="352"/>
      <c r="E1555" s="302"/>
      <c r="N1555" s="302"/>
      <c r="S1555" s="326"/>
      <c r="T1555" s="39"/>
      <c r="U1555" s="39"/>
      <c r="V1555" s="39"/>
      <c r="W1555" s="39"/>
      <c r="X1555" s="39"/>
      <c r="Y1555" s="39"/>
    </row>
    <row r="1556">
      <c r="A1556" s="353"/>
      <c r="B1556" s="352"/>
      <c r="C1556" s="352"/>
      <c r="D1556" s="352"/>
      <c r="E1556" s="302"/>
      <c r="N1556" s="302"/>
      <c r="S1556" s="326"/>
      <c r="T1556" s="39"/>
      <c r="U1556" s="39"/>
      <c r="V1556" s="39"/>
      <c r="W1556" s="39"/>
      <c r="X1556" s="39"/>
      <c r="Y1556" s="39"/>
    </row>
    <row r="1557">
      <c r="A1557" s="353"/>
      <c r="B1557" s="352"/>
      <c r="C1557" s="352"/>
      <c r="D1557" s="352"/>
      <c r="E1557" s="302"/>
      <c r="N1557" s="302"/>
      <c r="S1557" s="326"/>
      <c r="T1557" s="39"/>
      <c r="U1557" s="39"/>
      <c r="V1557" s="39"/>
      <c r="W1557" s="39"/>
      <c r="X1557" s="39"/>
      <c r="Y1557" s="39"/>
    </row>
    <row r="1558">
      <c r="A1558" s="353"/>
      <c r="B1558" s="352"/>
      <c r="C1558" s="352"/>
      <c r="D1558" s="352"/>
      <c r="E1558" s="302"/>
      <c r="N1558" s="302"/>
      <c r="S1558" s="326"/>
      <c r="T1558" s="39"/>
      <c r="U1558" s="39"/>
      <c r="V1558" s="39"/>
      <c r="W1558" s="39"/>
      <c r="X1558" s="39"/>
      <c r="Y1558" s="39"/>
    </row>
    <row r="1559">
      <c r="A1559" s="353"/>
      <c r="B1559" s="352"/>
      <c r="C1559" s="352"/>
      <c r="D1559" s="352"/>
      <c r="E1559" s="302"/>
      <c r="N1559" s="302"/>
      <c r="S1559" s="326"/>
      <c r="T1559" s="39"/>
      <c r="U1559" s="39"/>
      <c r="V1559" s="39"/>
      <c r="W1559" s="39"/>
      <c r="X1559" s="39"/>
      <c r="Y1559" s="39"/>
    </row>
    <row r="1560">
      <c r="A1560" s="353"/>
      <c r="B1560" s="352"/>
      <c r="C1560" s="352"/>
      <c r="D1560" s="352"/>
      <c r="E1560" s="302"/>
      <c r="N1560" s="302"/>
      <c r="S1560" s="326"/>
      <c r="T1560" s="39"/>
      <c r="U1560" s="39"/>
      <c r="V1560" s="39"/>
      <c r="W1560" s="39"/>
      <c r="X1560" s="39"/>
      <c r="Y1560" s="39"/>
    </row>
    <row r="1561">
      <c r="A1561" s="353"/>
      <c r="B1561" s="352"/>
      <c r="C1561" s="352"/>
      <c r="D1561" s="352"/>
      <c r="E1561" s="302"/>
      <c r="N1561" s="302"/>
      <c r="S1561" s="326"/>
      <c r="T1561" s="39"/>
      <c r="U1561" s="39"/>
      <c r="V1561" s="39"/>
      <c r="W1561" s="39"/>
      <c r="X1561" s="39"/>
      <c r="Y1561" s="39"/>
    </row>
    <row r="1562">
      <c r="A1562" s="353"/>
      <c r="B1562" s="352"/>
      <c r="C1562" s="352"/>
      <c r="D1562" s="352"/>
      <c r="E1562" s="302"/>
      <c r="N1562" s="302"/>
      <c r="S1562" s="326"/>
      <c r="T1562" s="39"/>
      <c r="U1562" s="39"/>
      <c r="V1562" s="39"/>
      <c r="W1562" s="39"/>
      <c r="X1562" s="39"/>
      <c r="Y1562" s="39"/>
    </row>
    <row r="1563">
      <c r="A1563" s="353"/>
      <c r="B1563" s="352"/>
      <c r="C1563" s="352"/>
      <c r="D1563" s="352"/>
      <c r="E1563" s="302"/>
      <c r="N1563" s="302"/>
      <c r="S1563" s="326"/>
      <c r="T1563" s="39"/>
      <c r="U1563" s="39"/>
      <c r="V1563" s="39"/>
      <c r="W1563" s="39"/>
      <c r="X1563" s="39"/>
      <c r="Y1563" s="39"/>
    </row>
    <row r="1564">
      <c r="A1564" s="353"/>
      <c r="B1564" s="352"/>
      <c r="C1564" s="352"/>
      <c r="D1564" s="352"/>
      <c r="E1564" s="302"/>
      <c r="N1564" s="302"/>
      <c r="S1564" s="326"/>
      <c r="T1564" s="39"/>
      <c r="U1564" s="39"/>
      <c r="V1564" s="39"/>
      <c r="W1564" s="39"/>
      <c r="X1564" s="39"/>
      <c r="Y1564" s="39"/>
    </row>
    <row r="1565">
      <c r="A1565" s="353"/>
      <c r="B1565" s="352"/>
      <c r="C1565" s="352"/>
      <c r="D1565" s="352"/>
      <c r="E1565" s="302"/>
      <c r="N1565" s="302"/>
      <c r="S1565" s="326"/>
      <c r="T1565" s="39"/>
      <c r="U1565" s="39"/>
      <c r="V1565" s="39"/>
      <c r="W1565" s="39"/>
      <c r="X1565" s="39"/>
      <c r="Y1565" s="39"/>
    </row>
    <row r="1566">
      <c r="A1566" s="353"/>
      <c r="B1566" s="352"/>
      <c r="C1566" s="352"/>
      <c r="D1566" s="352"/>
      <c r="E1566" s="302"/>
      <c r="N1566" s="302"/>
      <c r="S1566" s="326"/>
      <c r="T1566" s="39"/>
      <c r="U1566" s="39"/>
      <c r="V1566" s="39"/>
      <c r="W1566" s="39"/>
      <c r="X1566" s="39"/>
      <c r="Y1566" s="39"/>
    </row>
    <row r="1567">
      <c r="A1567" s="353"/>
      <c r="B1567" s="352"/>
      <c r="C1567" s="352"/>
      <c r="D1567" s="352"/>
      <c r="E1567" s="302"/>
      <c r="N1567" s="302"/>
      <c r="S1567" s="326"/>
      <c r="T1567" s="39"/>
      <c r="U1567" s="39"/>
      <c r="V1567" s="39"/>
      <c r="W1567" s="39"/>
      <c r="X1567" s="39"/>
      <c r="Y1567" s="39"/>
    </row>
    <row r="1568">
      <c r="A1568" s="353"/>
      <c r="B1568" s="352"/>
      <c r="C1568" s="352"/>
      <c r="D1568" s="352"/>
      <c r="E1568" s="302"/>
      <c r="N1568" s="302"/>
      <c r="S1568" s="326"/>
      <c r="T1568" s="39"/>
      <c r="U1568" s="39"/>
      <c r="V1568" s="39"/>
      <c r="W1568" s="39"/>
      <c r="X1568" s="39"/>
      <c r="Y1568" s="39"/>
    </row>
    <row r="1569">
      <c r="A1569" s="353"/>
      <c r="B1569" s="352"/>
      <c r="C1569" s="352"/>
      <c r="D1569" s="352"/>
      <c r="E1569" s="302"/>
      <c r="N1569" s="302"/>
      <c r="S1569" s="326"/>
      <c r="T1569" s="39"/>
      <c r="U1569" s="39"/>
      <c r="V1569" s="39"/>
      <c r="W1569" s="39"/>
      <c r="X1569" s="39"/>
      <c r="Y1569" s="39"/>
    </row>
    <row r="1570">
      <c r="A1570" s="353"/>
      <c r="B1570" s="352"/>
      <c r="C1570" s="352"/>
      <c r="D1570" s="352"/>
      <c r="E1570" s="302"/>
      <c r="N1570" s="302"/>
      <c r="S1570" s="326"/>
      <c r="T1570" s="39"/>
      <c r="U1570" s="39"/>
      <c r="V1570" s="39"/>
      <c r="W1570" s="39"/>
      <c r="X1570" s="39"/>
      <c r="Y1570" s="39"/>
    </row>
  </sheetData>
  <drawing r:id="rId1"/>
</worksheet>
</file>